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defaultThemeVersion="166925"/>
  <mc:AlternateContent xmlns:mc="http://schemas.openxmlformats.org/markup-compatibility/2006">
    <mc:Choice Requires="x15">
      <x15ac:absPath xmlns:x15ac="http://schemas.microsoft.com/office/spreadsheetml/2010/11/ac" url="https://spreadsheetsolutions.sharepoint.com/sites/SpreadsheetSolutionsHub/Shared Documents/Package Jobs/Basic Range Products/Platform Payment Forecast/"/>
    </mc:Choice>
  </mc:AlternateContent>
  <xr:revisionPtr revIDLastSave="12" documentId="8_{50BF20E7-21C1-42CE-BF71-316BA5AAF213}" xr6:coauthVersionLast="45" xr6:coauthVersionMax="45" xr10:uidLastSave="{16C28486-C3BD-432E-89FB-EA9605777CEA}"/>
  <workbookProtection workbookAlgorithmName="SHA-512" workbookHashValue="5gEoWJy/pN84UrnPF1A5XUgKLetzOfRZAiVB3QeHHsDdJX8AySqGfV8XaXthLO5FGZcbMJRjChXuBucy5VrLbA==" workbookSaltValue="VTB+sYQoWuGliiIp6pA6qA==" workbookSpinCount="100000" lockStructure="1"/>
  <bookViews>
    <workbookView xWindow="-120" yWindow="-120" windowWidth="20730" windowHeight="11160" xr2:uid="{56773599-FF50-4AB6-9DFF-90D3B419A0B4}"/>
  </bookViews>
  <sheets>
    <sheet name="Settings" sheetId="1" r:id="rId1"/>
    <sheet name="Daily Sales" sheetId="2" r:id="rId2"/>
    <sheet name="Forecast" sheetId="3" r:id="rId3"/>
  </sheets>
  <definedNames>
    <definedName name="_xlnm.Print_Area" localSheetId="2">Forecast!$A$1:$AT$99</definedName>
    <definedName name="_xlnm.Print_Area" localSheetId="0">Settings!$A$1:$AT$62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P560" i="2" l="1"/>
  <c r="BO560" i="2"/>
  <c r="BN560" i="2"/>
  <c r="BM560" i="2"/>
  <c r="BL560" i="2"/>
  <c r="BK560" i="2"/>
  <c r="BJ560" i="2"/>
  <c r="BI560" i="2"/>
  <c r="BH560" i="2"/>
  <c r="BG560" i="2"/>
  <c r="BF560" i="2"/>
  <c r="BE560" i="2"/>
  <c r="BD560" i="2"/>
  <c r="BC560" i="2"/>
  <c r="BP559" i="2"/>
  <c r="BO559" i="2"/>
  <c r="BN559" i="2"/>
  <c r="BM559" i="2"/>
  <c r="BL559" i="2"/>
  <c r="BK559" i="2"/>
  <c r="BJ559" i="2"/>
  <c r="BI559" i="2"/>
  <c r="BH559" i="2"/>
  <c r="BG559" i="2"/>
  <c r="BF559" i="2"/>
  <c r="BE559" i="2"/>
  <c r="BD559" i="2"/>
  <c r="BC559" i="2"/>
  <c r="BP558" i="2"/>
  <c r="BO558" i="2"/>
  <c r="BN558" i="2"/>
  <c r="BM558" i="2"/>
  <c r="BL558" i="2"/>
  <c r="BK558" i="2"/>
  <c r="BJ558" i="2"/>
  <c r="BI558" i="2"/>
  <c r="BH558" i="2"/>
  <c r="BG558" i="2"/>
  <c r="BF558" i="2"/>
  <c r="BE558" i="2"/>
  <c r="BD558" i="2"/>
  <c r="BC558" i="2"/>
  <c r="BP557" i="2"/>
  <c r="BO557" i="2"/>
  <c r="BN557" i="2"/>
  <c r="BM557" i="2"/>
  <c r="BL557" i="2"/>
  <c r="BK557" i="2"/>
  <c r="BJ557" i="2"/>
  <c r="BI557" i="2"/>
  <c r="BH557" i="2"/>
  <c r="BG557" i="2"/>
  <c r="BF557" i="2"/>
  <c r="BE557" i="2"/>
  <c r="BD557" i="2"/>
  <c r="BC557" i="2"/>
  <c r="BP556" i="2"/>
  <c r="BO556" i="2"/>
  <c r="BN556" i="2"/>
  <c r="BM556" i="2"/>
  <c r="BL556" i="2"/>
  <c r="BK556" i="2"/>
  <c r="BJ556" i="2"/>
  <c r="BI556" i="2"/>
  <c r="BH556" i="2"/>
  <c r="BG556" i="2"/>
  <c r="BF556" i="2"/>
  <c r="BE556" i="2"/>
  <c r="BD556" i="2"/>
  <c r="BC556" i="2"/>
  <c r="BP555" i="2"/>
  <c r="BO555" i="2"/>
  <c r="BN555" i="2"/>
  <c r="BM555" i="2"/>
  <c r="BL555" i="2"/>
  <c r="BK555" i="2"/>
  <c r="BJ555" i="2"/>
  <c r="BI555" i="2"/>
  <c r="BH555" i="2"/>
  <c r="BG555" i="2"/>
  <c r="BF555" i="2"/>
  <c r="BE555" i="2"/>
  <c r="BD555" i="2"/>
  <c r="BC555" i="2"/>
  <c r="BP554" i="2"/>
  <c r="BO554" i="2"/>
  <c r="BN554" i="2"/>
  <c r="BM554" i="2"/>
  <c r="BL554" i="2"/>
  <c r="BK554" i="2"/>
  <c r="BJ554" i="2"/>
  <c r="BI554" i="2"/>
  <c r="BH554" i="2"/>
  <c r="BG554" i="2"/>
  <c r="BF554" i="2"/>
  <c r="BE554" i="2"/>
  <c r="BD554" i="2"/>
  <c r="BC554" i="2"/>
  <c r="BP553" i="2"/>
  <c r="BO553" i="2"/>
  <c r="BN553" i="2"/>
  <c r="BM553" i="2"/>
  <c r="BL553" i="2"/>
  <c r="BK553" i="2"/>
  <c r="BJ553" i="2"/>
  <c r="BI553" i="2"/>
  <c r="BH553" i="2"/>
  <c r="BG553" i="2"/>
  <c r="BF553" i="2"/>
  <c r="BE553" i="2"/>
  <c r="BD553" i="2"/>
  <c r="BC553" i="2"/>
  <c r="BP552" i="2"/>
  <c r="BO552" i="2"/>
  <c r="BN552" i="2"/>
  <c r="BM552" i="2"/>
  <c r="BL552" i="2"/>
  <c r="BK552" i="2"/>
  <c r="BJ552" i="2"/>
  <c r="BI552" i="2"/>
  <c r="BH552" i="2"/>
  <c r="BG552" i="2"/>
  <c r="BF552" i="2"/>
  <c r="BE552" i="2"/>
  <c r="BD552" i="2"/>
  <c r="BC552" i="2"/>
  <c r="BP551" i="2"/>
  <c r="BO551" i="2"/>
  <c r="BN551" i="2"/>
  <c r="BM551" i="2"/>
  <c r="BL551" i="2"/>
  <c r="BK551" i="2"/>
  <c r="BJ551" i="2"/>
  <c r="BI551" i="2"/>
  <c r="BH551" i="2"/>
  <c r="BG551" i="2"/>
  <c r="BF551" i="2"/>
  <c r="BE551" i="2"/>
  <c r="BD551" i="2"/>
  <c r="BC551" i="2"/>
  <c r="BP550" i="2"/>
  <c r="BO550" i="2"/>
  <c r="BN550" i="2"/>
  <c r="BM550" i="2"/>
  <c r="BL550" i="2"/>
  <c r="BK550" i="2"/>
  <c r="BJ550" i="2"/>
  <c r="BI550" i="2"/>
  <c r="BH550" i="2"/>
  <c r="BG550" i="2"/>
  <c r="BF550" i="2"/>
  <c r="BE550" i="2"/>
  <c r="BD550" i="2"/>
  <c r="BC550" i="2"/>
  <c r="BP549" i="2"/>
  <c r="BO549" i="2"/>
  <c r="BN549" i="2"/>
  <c r="BM549" i="2"/>
  <c r="BL549" i="2"/>
  <c r="BK549" i="2"/>
  <c r="BJ549" i="2"/>
  <c r="BI549" i="2"/>
  <c r="BH549" i="2"/>
  <c r="BG549" i="2"/>
  <c r="BF549" i="2"/>
  <c r="BE549" i="2"/>
  <c r="BD549" i="2"/>
  <c r="BC549" i="2"/>
  <c r="BP548" i="2"/>
  <c r="BO548" i="2"/>
  <c r="BN548" i="2"/>
  <c r="BM548" i="2"/>
  <c r="BL548" i="2"/>
  <c r="BK548" i="2"/>
  <c r="BJ548" i="2"/>
  <c r="BI548" i="2"/>
  <c r="BH548" i="2"/>
  <c r="BG548" i="2"/>
  <c r="BF548" i="2"/>
  <c r="BE548" i="2"/>
  <c r="BD548" i="2"/>
  <c r="BC548" i="2"/>
  <c r="BP547" i="2"/>
  <c r="BO547" i="2"/>
  <c r="BN547" i="2"/>
  <c r="BM547" i="2"/>
  <c r="BL547" i="2"/>
  <c r="BK547" i="2"/>
  <c r="BJ547" i="2"/>
  <c r="BI547" i="2"/>
  <c r="BH547" i="2"/>
  <c r="BG547" i="2"/>
  <c r="BF547" i="2"/>
  <c r="BE547" i="2"/>
  <c r="BD547" i="2"/>
  <c r="BC547" i="2"/>
  <c r="BP546" i="2"/>
  <c r="BO546" i="2"/>
  <c r="BN546" i="2"/>
  <c r="BM546" i="2"/>
  <c r="BL546" i="2"/>
  <c r="BK546" i="2"/>
  <c r="BJ546" i="2"/>
  <c r="BI546" i="2"/>
  <c r="BH546" i="2"/>
  <c r="BG546" i="2"/>
  <c r="BF546" i="2"/>
  <c r="BE546" i="2"/>
  <c r="BD546" i="2"/>
  <c r="BC546" i="2"/>
  <c r="BP545" i="2"/>
  <c r="BO545" i="2"/>
  <c r="BN545" i="2"/>
  <c r="BM545" i="2"/>
  <c r="BL545" i="2"/>
  <c r="BK545" i="2"/>
  <c r="BJ545" i="2"/>
  <c r="BI545" i="2"/>
  <c r="BH545" i="2"/>
  <c r="BG545" i="2"/>
  <c r="BF545" i="2"/>
  <c r="BE545" i="2"/>
  <c r="BD545" i="2"/>
  <c r="BC545" i="2"/>
  <c r="BP544" i="2"/>
  <c r="BO544" i="2"/>
  <c r="BN544" i="2"/>
  <c r="BM544" i="2"/>
  <c r="BL544" i="2"/>
  <c r="BK544" i="2"/>
  <c r="BJ544" i="2"/>
  <c r="BI544" i="2"/>
  <c r="BH544" i="2"/>
  <c r="BG544" i="2"/>
  <c r="BF544" i="2"/>
  <c r="BE544" i="2"/>
  <c r="BD544" i="2"/>
  <c r="BC544" i="2"/>
  <c r="BP543" i="2"/>
  <c r="BO543" i="2"/>
  <c r="BN543" i="2"/>
  <c r="BM543" i="2"/>
  <c r="BL543" i="2"/>
  <c r="BK543" i="2"/>
  <c r="BJ543" i="2"/>
  <c r="BI543" i="2"/>
  <c r="BH543" i="2"/>
  <c r="BG543" i="2"/>
  <c r="BF543" i="2"/>
  <c r="BE543" i="2"/>
  <c r="BD543" i="2"/>
  <c r="BC543" i="2"/>
  <c r="BP542" i="2"/>
  <c r="BO542" i="2"/>
  <c r="BN542" i="2"/>
  <c r="BM542" i="2"/>
  <c r="BL542" i="2"/>
  <c r="BK542" i="2"/>
  <c r="BJ542" i="2"/>
  <c r="BI542" i="2"/>
  <c r="BH542" i="2"/>
  <c r="BG542" i="2"/>
  <c r="BF542" i="2"/>
  <c r="BE542" i="2"/>
  <c r="BD542" i="2"/>
  <c r="BC542" i="2"/>
  <c r="BP541" i="2"/>
  <c r="BO541" i="2"/>
  <c r="BN541" i="2"/>
  <c r="BM541" i="2"/>
  <c r="BL541" i="2"/>
  <c r="BK541" i="2"/>
  <c r="BJ541" i="2"/>
  <c r="BI541" i="2"/>
  <c r="BH541" i="2"/>
  <c r="BG541" i="2"/>
  <c r="BF541" i="2"/>
  <c r="BE541" i="2"/>
  <c r="BD541" i="2"/>
  <c r="BC541" i="2"/>
  <c r="BP540" i="2"/>
  <c r="BO540" i="2"/>
  <c r="BN540" i="2"/>
  <c r="BM540" i="2"/>
  <c r="BL540" i="2"/>
  <c r="BK540" i="2"/>
  <c r="BJ540" i="2"/>
  <c r="BI540" i="2"/>
  <c r="BH540" i="2"/>
  <c r="BG540" i="2"/>
  <c r="BF540" i="2"/>
  <c r="BE540" i="2"/>
  <c r="BD540" i="2"/>
  <c r="BC540" i="2"/>
  <c r="BP539" i="2"/>
  <c r="BO539" i="2"/>
  <c r="BN539" i="2"/>
  <c r="BM539" i="2"/>
  <c r="BL539" i="2"/>
  <c r="BK539" i="2"/>
  <c r="BJ539" i="2"/>
  <c r="BI539" i="2"/>
  <c r="BH539" i="2"/>
  <c r="BG539" i="2"/>
  <c r="BF539" i="2"/>
  <c r="BE539" i="2"/>
  <c r="BD539" i="2"/>
  <c r="BC539" i="2"/>
  <c r="BP538" i="2"/>
  <c r="BO538" i="2"/>
  <c r="BN538" i="2"/>
  <c r="BM538" i="2"/>
  <c r="BL538" i="2"/>
  <c r="BK538" i="2"/>
  <c r="BJ538" i="2"/>
  <c r="BI538" i="2"/>
  <c r="BH538" i="2"/>
  <c r="BG538" i="2"/>
  <c r="BF538" i="2"/>
  <c r="BE538" i="2"/>
  <c r="BD538" i="2"/>
  <c r="BC538" i="2"/>
  <c r="BP537" i="2"/>
  <c r="BO537" i="2"/>
  <c r="BN537" i="2"/>
  <c r="BM537" i="2"/>
  <c r="BL537" i="2"/>
  <c r="BK537" i="2"/>
  <c r="BJ537" i="2"/>
  <c r="BI537" i="2"/>
  <c r="BH537" i="2"/>
  <c r="BG537" i="2"/>
  <c r="BF537" i="2"/>
  <c r="BE537" i="2"/>
  <c r="BD537" i="2"/>
  <c r="BC537" i="2"/>
  <c r="BP536" i="2"/>
  <c r="BO536" i="2"/>
  <c r="BN536" i="2"/>
  <c r="BM536" i="2"/>
  <c r="BL536" i="2"/>
  <c r="BK536" i="2"/>
  <c r="BJ536" i="2"/>
  <c r="BI536" i="2"/>
  <c r="BH536" i="2"/>
  <c r="BG536" i="2"/>
  <c r="BF536" i="2"/>
  <c r="BE536" i="2"/>
  <c r="BD536" i="2"/>
  <c r="BC536" i="2"/>
  <c r="BP535" i="2"/>
  <c r="BO535" i="2"/>
  <c r="BN535" i="2"/>
  <c r="BM535" i="2"/>
  <c r="BL535" i="2"/>
  <c r="BK535" i="2"/>
  <c r="BJ535" i="2"/>
  <c r="BI535" i="2"/>
  <c r="BH535" i="2"/>
  <c r="BG535" i="2"/>
  <c r="BF535" i="2"/>
  <c r="BE535" i="2"/>
  <c r="BD535" i="2"/>
  <c r="BC535" i="2"/>
  <c r="BP534" i="2"/>
  <c r="BO534" i="2"/>
  <c r="BN534" i="2"/>
  <c r="BM534" i="2"/>
  <c r="BL534" i="2"/>
  <c r="BK534" i="2"/>
  <c r="BJ534" i="2"/>
  <c r="BI534" i="2"/>
  <c r="BH534" i="2"/>
  <c r="BG534" i="2"/>
  <c r="BF534" i="2"/>
  <c r="BE534" i="2"/>
  <c r="BD534" i="2"/>
  <c r="BC534" i="2"/>
  <c r="BP533" i="2"/>
  <c r="BO533" i="2"/>
  <c r="BN533" i="2"/>
  <c r="BM533" i="2"/>
  <c r="BL533" i="2"/>
  <c r="BK533" i="2"/>
  <c r="BJ533" i="2"/>
  <c r="BI533" i="2"/>
  <c r="BH533" i="2"/>
  <c r="BG533" i="2"/>
  <c r="BF533" i="2"/>
  <c r="BE533" i="2"/>
  <c r="BD533" i="2"/>
  <c r="BC533" i="2"/>
  <c r="BP532" i="2"/>
  <c r="BO532" i="2"/>
  <c r="BN532" i="2"/>
  <c r="BM532" i="2"/>
  <c r="BL532" i="2"/>
  <c r="BK532" i="2"/>
  <c r="BJ532" i="2"/>
  <c r="BI532" i="2"/>
  <c r="BH532" i="2"/>
  <c r="BG532" i="2"/>
  <c r="BF532" i="2"/>
  <c r="BE532" i="2"/>
  <c r="BD532" i="2"/>
  <c r="BC532" i="2"/>
  <c r="BP531" i="2"/>
  <c r="BO531" i="2"/>
  <c r="BN531" i="2"/>
  <c r="BM531" i="2"/>
  <c r="BL531" i="2"/>
  <c r="BK531" i="2"/>
  <c r="BJ531" i="2"/>
  <c r="BI531" i="2"/>
  <c r="BH531" i="2"/>
  <c r="BG531" i="2"/>
  <c r="BF531" i="2"/>
  <c r="BE531" i="2"/>
  <c r="BD531" i="2"/>
  <c r="BC531" i="2"/>
  <c r="BP530" i="2"/>
  <c r="BO530" i="2"/>
  <c r="BN530" i="2"/>
  <c r="BM530" i="2"/>
  <c r="BL530" i="2"/>
  <c r="BK530" i="2"/>
  <c r="BJ530" i="2"/>
  <c r="BI530" i="2"/>
  <c r="BH530" i="2"/>
  <c r="BG530" i="2"/>
  <c r="BF530" i="2"/>
  <c r="BE530" i="2"/>
  <c r="BD530" i="2"/>
  <c r="BC530" i="2"/>
  <c r="BP529" i="2"/>
  <c r="BO529" i="2"/>
  <c r="BN529" i="2"/>
  <c r="BM529" i="2"/>
  <c r="BL529" i="2"/>
  <c r="BK529" i="2"/>
  <c r="BJ529" i="2"/>
  <c r="BI529" i="2"/>
  <c r="BH529" i="2"/>
  <c r="BG529" i="2"/>
  <c r="BF529" i="2"/>
  <c r="BE529" i="2"/>
  <c r="BD529" i="2"/>
  <c r="BC529" i="2"/>
  <c r="BP528" i="2"/>
  <c r="BO528" i="2"/>
  <c r="BN528" i="2"/>
  <c r="BM528" i="2"/>
  <c r="BL528" i="2"/>
  <c r="BK528" i="2"/>
  <c r="BJ528" i="2"/>
  <c r="BI528" i="2"/>
  <c r="BH528" i="2"/>
  <c r="BG528" i="2"/>
  <c r="BF528" i="2"/>
  <c r="BE528" i="2"/>
  <c r="BD528" i="2"/>
  <c r="BC528" i="2"/>
  <c r="BP527" i="2"/>
  <c r="BO527" i="2"/>
  <c r="BN527" i="2"/>
  <c r="BM527" i="2"/>
  <c r="BL527" i="2"/>
  <c r="BK527" i="2"/>
  <c r="BJ527" i="2"/>
  <c r="BI527" i="2"/>
  <c r="BH527" i="2"/>
  <c r="BG527" i="2"/>
  <c r="BF527" i="2"/>
  <c r="BE527" i="2"/>
  <c r="BD527" i="2"/>
  <c r="BC527" i="2"/>
  <c r="BP526" i="2"/>
  <c r="BO526" i="2"/>
  <c r="BN526" i="2"/>
  <c r="BM526" i="2"/>
  <c r="BL526" i="2"/>
  <c r="BK526" i="2"/>
  <c r="BJ526" i="2"/>
  <c r="BI526" i="2"/>
  <c r="BH526" i="2"/>
  <c r="BG526" i="2"/>
  <c r="BF526" i="2"/>
  <c r="BE526" i="2"/>
  <c r="BD526" i="2"/>
  <c r="BC526" i="2"/>
  <c r="BP525" i="2"/>
  <c r="BO525" i="2"/>
  <c r="BN525" i="2"/>
  <c r="BM525" i="2"/>
  <c r="BL525" i="2"/>
  <c r="BK525" i="2"/>
  <c r="BJ525" i="2"/>
  <c r="BI525" i="2"/>
  <c r="BH525" i="2"/>
  <c r="BG525" i="2"/>
  <c r="BF525" i="2"/>
  <c r="BE525" i="2"/>
  <c r="BD525" i="2"/>
  <c r="BC525" i="2"/>
  <c r="BP524" i="2"/>
  <c r="BO524" i="2"/>
  <c r="BN524" i="2"/>
  <c r="BM524" i="2"/>
  <c r="BL524" i="2"/>
  <c r="BK524" i="2"/>
  <c r="BJ524" i="2"/>
  <c r="BI524" i="2"/>
  <c r="BH524" i="2"/>
  <c r="BG524" i="2"/>
  <c r="BF524" i="2"/>
  <c r="BE524" i="2"/>
  <c r="BD524" i="2"/>
  <c r="BC524" i="2"/>
  <c r="BP523" i="2"/>
  <c r="BO523" i="2"/>
  <c r="BN523" i="2"/>
  <c r="BM523" i="2"/>
  <c r="BL523" i="2"/>
  <c r="BK523" i="2"/>
  <c r="BJ523" i="2"/>
  <c r="BI523" i="2"/>
  <c r="BH523" i="2"/>
  <c r="BG523" i="2"/>
  <c r="BF523" i="2"/>
  <c r="BE523" i="2"/>
  <c r="BD523" i="2"/>
  <c r="BC523" i="2"/>
  <c r="BP522" i="2"/>
  <c r="BO522" i="2"/>
  <c r="BN522" i="2"/>
  <c r="BM522" i="2"/>
  <c r="BL522" i="2"/>
  <c r="BK522" i="2"/>
  <c r="BJ522" i="2"/>
  <c r="BI522" i="2"/>
  <c r="BH522" i="2"/>
  <c r="BG522" i="2"/>
  <c r="BF522" i="2"/>
  <c r="BE522" i="2"/>
  <c r="BD522" i="2"/>
  <c r="BC522" i="2"/>
  <c r="BP521" i="2"/>
  <c r="BO521" i="2"/>
  <c r="BN521" i="2"/>
  <c r="BM521" i="2"/>
  <c r="BL521" i="2"/>
  <c r="BK521" i="2"/>
  <c r="BJ521" i="2"/>
  <c r="BI521" i="2"/>
  <c r="BH521" i="2"/>
  <c r="BG521" i="2"/>
  <c r="BF521" i="2"/>
  <c r="BE521" i="2"/>
  <c r="BD521" i="2"/>
  <c r="BC521" i="2"/>
  <c r="BP520" i="2"/>
  <c r="BO520" i="2"/>
  <c r="BN520" i="2"/>
  <c r="BM520" i="2"/>
  <c r="BL520" i="2"/>
  <c r="BK520" i="2"/>
  <c r="BJ520" i="2"/>
  <c r="BI520" i="2"/>
  <c r="BH520" i="2"/>
  <c r="BG520" i="2"/>
  <c r="BF520" i="2"/>
  <c r="BE520" i="2"/>
  <c r="BD520" i="2"/>
  <c r="BC520" i="2"/>
  <c r="BP519" i="2"/>
  <c r="BO519" i="2"/>
  <c r="BN519" i="2"/>
  <c r="BM519" i="2"/>
  <c r="BL519" i="2"/>
  <c r="BK519" i="2"/>
  <c r="BJ519" i="2"/>
  <c r="BI519" i="2"/>
  <c r="BH519" i="2"/>
  <c r="BG519" i="2"/>
  <c r="BF519" i="2"/>
  <c r="BE519" i="2"/>
  <c r="BD519" i="2"/>
  <c r="BC519" i="2"/>
  <c r="BP518" i="2"/>
  <c r="BO518" i="2"/>
  <c r="BN518" i="2"/>
  <c r="BM518" i="2"/>
  <c r="BL518" i="2"/>
  <c r="BK518" i="2"/>
  <c r="BJ518" i="2"/>
  <c r="BI518" i="2"/>
  <c r="BH518" i="2"/>
  <c r="BG518" i="2"/>
  <c r="BF518" i="2"/>
  <c r="BE518" i="2"/>
  <c r="BD518" i="2"/>
  <c r="BC518" i="2"/>
  <c r="BP517" i="2"/>
  <c r="BO517" i="2"/>
  <c r="BN517" i="2"/>
  <c r="BM517" i="2"/>
  <c r="BL517" i="2"/>
  <c r="BK517" i="2"/>
  <c r="BJ517" i="2"/>
  <c r="BI517" i="2"/>
  <c r="BH517" i="2"/>
  <c r="BG517" i="2"/>
  <c r="BF517" i="2"/>
  <c r="BE517" i="2"/>
  <c r="BD517" i="2"/>
  <c r="BC517" i="2"/>
  <c r="BP516" i="2"/>
  <c r="BO516" i="2"/>
  <c r="BN516" i="2"/>
  <c r="BM516" i="2"/>
  <c r="BL516" i="2"/>
  <c r="BK516" i="2"/>
  <c r="BJ516" i="2"/>
  <c r="BI516" i="2"/>
  <c r="BH516" i="2"/>
  <c r="BG516" i="2"/>
  <c r="BF516" i="2"/>
  <c r="BE516" i="2"/>
  <c r="BD516" i="2"/>
  <c r="BC516" i="2"/>
  <c r="BP515" i="2"/>
  <c r="BO515" i="2"/>
  <c r="BN515" i="2"/>
  <c r="BM515" i="2"/>
  <c r="BL515" i="2"/>
  <c r="BK515" i="2"/>
  <c r="BJ515" i="2"/>
  <c r="BI515" i="2"/>
  <c r="BH515" i="2"/>
  <c r="BG515" i="2"/>
  <c r="BF515" i="2"/>
  <c r="BE515" i="2"/>
  <c r="BD515" i="2"/>
  <c r="BC515" i="2"/>
  <c r="BP514" i="2"/>
  <c r="BO514" i="2"/>
  <c r="BN514" i="2"/>
  <c r="BM514" i="2"/>
  <c r="BL514" i="2"/>
  <c r="BK514" i="2"/>
  <c r="BJ514" i="2"/>
  <c r="BI514" i="2"/>
  <c r="BH514" i="2"/>
  <c r="BG514" i="2"/>
  <c r="BF514" i="2"/>
  <c r="BE514" i="2"/>
  <c r="BD514" i="2"/>
  <c r="BC514" i="2"/>
  <c r="BP513" i="2"/>
  <c r="BO513" i="2"/>
  <c r="BN513" i="2"/>
  <c r="BM513" i="2"/>
  <c r="BL513" i="2"/>
  <c r="BK513" i="2"/>
  <c r="BJ513" i="2"/>
  <c r="BI513" i="2"/>
  <c r="BH513" i="2"/>
  <c r="BG513" i="2"/>
  <c r="BF513" i="2"/>
  <c r="BE513" i="2"/>
  <c r="BD513" i="2"/>
  <c r="BC513" i="2"/>
  <c r="BP512" i="2"/>
  <c r="BO512" i="2"/>
  <c r="BN512" i="2"/>
  <c r="BM512" i="2"/>
  <c r="BL512" i="2"/>
  <c r="BK512" i="2"/>
  <c r="BJ512" i="2"/>
  <c r="BI512" i="2"/>
  <c r="BH512" i="2"/>
  <c r="BG512" i="2"/>
  <c r="BF512" i="2"/>
  <c r="BE512" i="2"/>
  <c r="BD512" i="2"/>
  <c r="BC512" i="2"/>
  <c r="BP511" i="2"/>
  <c r="BO511" i="2"/>
  <c r="BN511" i="2"/>
  <c r="BM511" i="2"/>
  <c r="BL511" i="2"/>
  <c r="BK511" i="2"/>
  <c r="BJ511" i="2"/>
  <c r="BI511" i="2"/>
  <c r="BH511" i="2"/>
  <c r="BG511" i="2"/>
  <c r="BF511" i="2"/>
  <c r="BE511" i="2"/>
  <c r="BD511" i="2"/>
  <c r="BC511" i="2"/>
  <c r="BP510" i="2"/>
  <c r="BO510" i="2"/>
  <c r="BN510" i="2"/>
  <c r="BM510" i="2"/>
  <c r="BL510" i="2"/>
  <c r="BK510" i="2"/>
  <c r="BJ510" i="2"/>
  <c r="BI510" i="2"/>
  <c r="BH510" i="2"/>
  <c r="BG510" i="2"/>
  <c r="BF510" i="2"/>
  <c r="BE510" i="2"/>
  <c r="BD510" i="2"/>
  <c r="BC510" i="2"/>
  <c r="BP509" i="2"/>
  <c r="BO509" i="2"/>
  <c r="BN509" i="2"/>
  <c r="BM509" i="2"/>
  <c r="BL509" i="2"/>
  <c r="BK509" i="2"/>
  <c r="BJ509" i="2"/>
  <c r="BI509" i="2"/>
  <c r="BH509" i="2"/>
  <c r="BG509" i="2"/>
  <c r="BF509" i="2"/>
  <c r="BE509" i="2"/>
  <c r="BD509" i="2"/>
  <c r="BC509" i="2"/>
  <c r="BP508" i="2"/>
  <c r="BO508" i="2"/>
  <c r="BN508" i="2"/>
  <c r="BM508" i="2"/>
  <c r="BL508" i="2"/>
  <c r="BK508" i="2"/>
  <c r="BJ508" i="2"/>
  <c r="BI508" i="2"/>
  <c r="BH508" i="2"/>
  <c r="BG508" i="2"/>
  <c r="BF508" i="2"/>
  <c r="BE508" i="2"/>
  <c r="BD508" i="2"/>
  <c r="BC508" i="2"/>
  <c r="BP507" i="2"/>
  <c r="BO507" i="2"/>
  <c r="BN507" i="2"/>
  <c r="BM507" i="2"/>
  <c r="BL507" i="2"/>
  <c r="BK507" i="2"/>
  <c r="BJ507" i="2"/>
  <c r="BI507" i="2"/>
  <c r="BH507" i="2"/>
  <c r="BG507" i="2"/>
  <c r="BF507" i="2"/>
  <c r="BE507" i="2"/>
  <c r="BD507" i="2"/>
  <c r="BC507" i="2"/>
  <c r="BP506" i="2"/>
  <c r="BO506" i="2"/>
  <c r="BN506" i="2"/>
  <c r="BM506" i="2"/>
  <c r="BL506" i="2"/>
  <c r="BK506" i="2"/>
  <c r="BJ506" i="2"/>
  <c r="BI506" i="2"/>
  <c r="BH506" i="2"/>
  <c r="BG506" i="2"/>
  <c r="BF506" i="2"/>
  <c r="BE506" i="2"/>
  <c r="BD506" i="2"/>
  <c r="BC506" i="2"/>
  <c r="BP505" i="2"/>
  <c r="BO505" i="2"/>
  <c r="BN505" i="2"/>
  <c r="BM505" i="2"/>
  <c r="BL505" i="2"/>
  <c r="BK505" i="2"/>
  <c r="BJ505" i="2"/>
  <c r="BI505" i="2"/>
  <c r="BH505" i="2"/>
  <c r="BG505" i="2"/>
  <c r="BF505" i="2"/>
  <c r="BE505" i="2"/>
  <c r="BD505" i="2"/>
  <c r="BC505" i="2"/>
  <c r="BP504" i="2"/>
  <c r="BO504" i="2"/>
  <c r="BN504" i="2"/>
  <c r="BM504" i="2"/>
  <c r="BL504" i="2"/>
  <c r="BK504" i="2"/>
  <c r="BJ504" i="2"/>
  <c r="BI504" i="2"/>
  <c r="BH504" i="2"/>
  <c r="BG504" i="2"/>
  <c r="BF504" i="2"/>
  <c r="BE504" i="2"/>
  <c r="BD504" i="2"/>
  <c r="BC504" i="2"/>
  <c r="BP503" i="2"/>
  <c r="BO503" i="2"/>
  <c r="BN503" i="2"/>
  <c r="BM503" i="2"/>
  <c r="BL503" i="2"/>
  <c r="BK503" i="2"/>
  <c r="BJ503" i="2"/>
  <c r="BI503" i="2"/>
  <c r="BH503" i="2"/>
  <c r="BG503" i="2"/>
  <c r="BF503" i="2"/>
  <c r="BE503" i="2"/>
  <c r="BD503" i="2"/>
  <c r="BC503" i="2"/>
  <c r="BP502" i="2"/>
  <c r="BO502" i="2"/>
  <c r="BN502" i="2"/>
  <c r="BM502" i="2"/>
  <c r="BL502" i="2"/>
  <c r="BK502" i="2"/>
  <c r="BJ502" i="2"/>
  <c r="BI502" i="2"/>
  <c r="BH502" i="2"/>
  <c r="BG502" i="2"/>
  <c r="BF502" i="2"/>
  <c r="BE502" i="2"/>
  <c r="BD502" i="2"/>
  <c r="BC502" i="2"/>
  <c r="BP501" i="2"/>
  <c r="BO501" i="2"/>
  <c r="BN501" i="2"/>
  <c r="BM501" i="2"/>
  <c r="BL501" i="2"/>
  <c r="BK501" i="2"/>
  <c r="BJ501" i="2"/>
  <c r="BI501" i="2"/>
  <c r="BH501" i="2"/>
  <c r="BG501" i="2"/>
  <c r="BF501" i="2"/>
  <c r="BE501" i="2"/>
  <c r="BD501" i="2"/>
  <c r="BC501" i="2"/>
  <c r="BP500" i="2"/>
  <c r="BO500" i="2"/>
  <c r="BN500" i="2"/>
  <c r="BM500" i="2"/>
  <c r="BL500" i="2"/>
  <c r="BK500" i="2"/>
  <c r="BJ500" i="2"/>
  <c r="BI500" i="2"/>
  <c r="BH500" i="2"/>
  <c r="BG500" i="2"/>
  <c r="BF500" i="2"/>
  <c r="BE500" i="2"/>
  <c r="BD500" i="2"/>
  <c r="BC500" i="2"/>
  <c r="BP499" i="2"/>
  <c r="BO499" i="2"/>
  <c r="BN499" i="2"/>
  <c r="BM499" i="2"/>
  <c r="BL499" i="2"/>
  <c r="BK499" i="2"/>
  <c r="BJ499" i="2"/>
  <c r="BI499" i="2"/>
  <c r="BH499" i="2"/>
  <c r="BG499" i="2"/>
  <c r="BF499" i="2"/>
  <c r="BE499" i="2"/>
  <c r="BD499" i="2"/>
  <c r="BC499" i="2"/>
  <c r="BP498" i="2"/>
  <c r="BO498" i="2"/>
  <c r="BN498" i="2"/>
  <c r="BM498" i="2"/>
  <c r="BL498" i="2"/>
  <c r="BK498" i="2"/>
  <c r="BJ498" i="2"/>
  <c r="BI498" i="2"/>
  <c r="BH498" i="2"/>
  <c r="BG498" i="2"/>
  <c r="BF498" i="2"/>
  <c r="BE498" i="2"/>
  <c r="BD498" i="2"/>
  <c r="BC498" i="2"/>
  <c r="BP497" i="2"/>
  <c r="BO497" i="2"/>
  <c r="BN497" i="2"/>
  <c r="BM497" i="2"/>
  <c r="BL497" i="2"/>
  <c r="BK497" i="2"/>
  <c r="BJ497" i="2"/>
  <c r="BI497" i="2"/>
  <c r="BH497" i="2"/>
  <c r="BG497" i="2"/>
  <c r="BF497" i="2"/>
  <c r="BE497" i="2"/>
  <c r="BD497" i="2"/>
  <c r="BC497" i="2"/>
  <c r="BP496" i="2"/>
  <c r="BO496" i="2"/>
  <c r="BN496" i="2"/>
  <c r="BM496" i="2"/>
  <c r="BL496" i="2"/>
  <c r="BK496" i="2"/>
  <c r="BJ496" i="2"/>
  <c r="BI496" i="2"/>
  <c r="BH496" i="2"/>
  <c r="BG496" i="2"/>
  <c r="BF496" i="2"/>
  <c r="BE496" i="2"/>
  <c r="BD496" i="2"/>
  <c r="BC496" i="2"/>
  <c r="BP495" i="2"/>
  <c r="BO495" i="2"/>
  <c r="BN495" i="2"/>
  <c r="BM495" i="2"/>
  <c r="BL495" i="2"/>
  <c r="BK495" i="2"/>
  <c r="BJ495" i="2"/>
  <c r="BI495" i="2"/>
  <c r="BH495" i="2"/>
  <c r="BG495" i="2"/>
  <c r="BF495" i="2"/>
  <c r="BE495" i="2"/>
  <c r="BD495" i="2"/>
  <c r="BC495" i="2"/>
  <c r="BP494" i="2"/>
  <c r="BO494" i="2"/>
  <c r="BN494" i="2"/>
  <c r="BM494" i="2"/>
  <c r="BL494" i="2"/>
  <c r="BK494" i="2"/>
  <c r="BJ494" i="2"/>
  <c r="BI494" i="2"/>
  <c r="BH494" i="2"/>
  <c r="BG494" i="2"/>
  <c r="BF494" i="2"/>
  <c r="BE494" i="2"/>
  <c r="BD494" i="2"/>
  <c r="BC494" i="2"/>
  <c r="BP493" i="2"/>
  <c r="BO493" i="2"/>
  <c r="BN493" i="2"/>
  <c r="BM493" i="2"/>
  <c r="BL493" i="2"/>
  <c r="BK493" i="2"/>
  <c r="BJ493" i="2"/>
  <c r="BI493" i="2"/>
  <c r="BH493" i="2"/>
  <c r="BG493" i="2"/>
  <c r="BF493" i="2"/>
  <c r="BE493" i="2"/>
  <c r="BD493" i="2"/>
  <c r="BC493" i="2"/>
  <c r="BP492" i="2"/>
  <c r="BO492" i="2"/>
  <c r="BN492" i="2"/>
  <c r="BM492" i="2"/>
  <c r="BL492" i="2"/>
  <c r="BK492" i="2"/>
  <c r="BJ492" i="2"/>
  <c r="BI492" i="2"/>
  <c r="BH492" i="2"/>
  <c r="BG492" i="2"/>
  <c r="BF492" i="2"/>
  <c r="BE492" i="2"/>
  <c r="BD492" i="2"/>
  <c r="BC492" i="2"/>
  <c r="BP491" i="2"/>
  <c r="BO491" i="2"/>
  <c r="BN491" i="2"/>
  <c r="BM491" i="2"/>
  <c r="BL491" i="2"/>
  <c r="BK491" i="2"/>
  <c r="BJ491" i="2"/>
  <c r="BI491" i="2"/>
  <c r="BH491" i="2"/>
  <c r="BG491" i="2"/>
  <c r="BF491" i="2"/>
  <c r="BE491" i="2"/>
  <c r="BD491" i="2"/>
  <c r="BC491" i="2"/>
  <c r="BP490" i="2"/>
  <c r="BO490" i="2"/>
  <c r="BN490" i="2"/>
  <c r="BM490" i="2"/>
  <c r="BL490" i="2"/>
  <c r="BK490" i="2"/>
  <c r="BJ490" i="2"/>
  <c r="BI490" i="2"/>
  <c r="BH490" i="2"/>
  <c r="BG490" i="2"/>
  <c r="BF490" i="2"/>
  <c r="BE490" i="2"/>
  <c r="BD490" i="2"/>
  <c r="BC490" i="2"/>
  <c r="BP489" i="2"/>
  <c r="BO489" i="2"/>
  <c r="BN489" i="2"/>
  <c r="BM489" i="2"/>
  <c r="BL489" i="2"/>
  <c r="BK489" i="2"/>
  <c r="BJ489" i="2"/>
  <c r="BI489" i="2"/>
  <c r="BH489" i="2"/>
  <c r="BG489" i="2"/>
  <c r="BF489" i="2"/>
  <c r="BE489" i="2"/>
  <c r="BD489" i="2"/>
  <c r="BC489" i="2"/>
  <c r="BP488" i="2"/>
  <c r="BO488" i="2"/>
  <c r="BN488" i="2"/>
  <c r="BM488" i="2"/>
  <c r="BL488" i="2"/>
  <c r="BK488" i="2"/>
  <c r="BJ488" i="2"/>
  <c r="BI488" i="2"/>
  <c r="BH488" i="2"/>
  <c r="BG488" i="2"/>
  <c r="BF488" i="2"/>
  <c r="BE488" i="2"/>
  <c r="BD488" i="2"/>
  <c r="BC488" i="2"/>
  <c r="BP487" i="2"/>
  <c r="BO487" i="2"/>
  <c r="BN487" i="2"/>
  <c r="BM487" i="2"/>
  <c r="BL487" i="2"/>
  <c r="BK487" i="2"/>
  <c r="BJ487" i="2"/>
  <c r="BI487" i="2"/>
  <c r="BH487" i="2"/>
  <c r="BG487" i="2"/>
  <c r="BF487" i="2"/>
  <c r="BE487" i="2"/>
  <c r="BD487" i="2"/>
  <c r="BC487" i="2"/>
  <c r="BP486" i="2"/>
  <c r="BO486" i="2"/>
  <c r="BN486" i="2"/>
  <c r="BM486" i="2"/>
  <c r="BL486" i="2"/>
  <c r="BK486" i="2"/>
  <c r="BJ486" i="2"/>
  <c r="BI486" i="2"/>
  <c r="BH486" i="2"/>
  <c r="BG486" i="2"/>
  <c r="BF486" i="2"/>
  <c r="BE486" i="2"/>
  <c r="BD486" i="2"/>
  <c r="BC486" i="2"/>
  <c r="BP485" i="2"/>
  <c r="BO485" i="2"/>
  <c r="BN485" i="2"/>
  <c r="BM485" i="2"/>
  <c r="BL485" i="2"/>
  <c r="BK485" i="2"/>
  <c r="BJ485" i="2"/>
  <c r="BI485" i="2"/>
  <c r="BH485" i="2"/>
  <c r="BG485" i="2"/>
  <c r="BF485" i="2"/>
  <c r="BE485" i="2"/>
  <c r="BD485" i="2"/>
  <c r="BC485" i="2"/>
  <c r="BP484" i="2"/>
  <c r="BO484" i="2"/>
  <c r="BN484" i="2"/>
  <c r="BM484" i="2"/>
  <c r="BL484" i="2"/>
  <c r="BK484" i="2"/>
  <c r="BJ484" i="2"/>
  <c r="BI484" i="2"/>
  <c r="BH484" i="2"/>
  <c r="BG484" i="2"/>
  <c r="BF484" i="2"/>
  <c r="BE484" i="2"/>
  <c r="BD484" i="2"/>
  <c r="BC484" i="2"/>
  <c r="BP483" i="2"/>
  <c r="BO483" i="2"/>
  <c r="BN483" i="2"/>
  <c r="BM483" i="2"/>
  <c r="BL483" i="2"/>
  <c r="BK483" i="2"/>
  <c r="BJ483" i="2"/>
  <c r="BI483" i="2"/>
  <c r="BH483" i="2"/>
  <c r="BG483" i="2"/>
  <c r="BF483" i="2"/>
  <c r="BE483" i="2"/>
  <c r="BD483" i="2"/>
  <c r="BC483" i="2"/>
  <c r="BP482" i="2"/>
  <c r="BO482" i="2"/>
  <c r="BN482" i="2"/>
  <c r="BM482" i="2"/>
  <c r="BL482" i="2"/>
  <c r="BK482" i="2"/>
  <c r="BJ482" i="2"/>
  <c r="BI482" i="2"/>
  <c r="BH482" i="2"/>
  <c r="BG482" i="2"/>
  <c r="BF482" i="2"/>
  <c r="BE482" i="2"/>
  <c r="BD482" i="2"/>
  <c r="BC482" i="2"/>
  <c r="BP481" i="2"/>
  <c r="BO481" i="2"/>
  <c r="BN481" i="2"/>
  <c r="BM481" i="2"/>
  <c r="BL481" i="2"/>
  <c r="BK481" i="2"/>
  <c r="BJ481" i="2"/>
  <c r="BI481" i="2"/>
  <c r="BH481" i="2"/>
  <c r="BG481" i="2"/>
  <c r="BF481" i="2"/>
  <c r="BE481" i="2"/>
  <c r="BD481" i="2"/>
  <c r="BC481" i="2"/>
  <c r="BP480" i="2"/>
  <c r="BO480" i="2"/>
  <c r="BN480" i="2"/>
  <c r="BM480" i="2"/>
  <c r="BL480" i="2"/>
  <c r="BK480" i="2"/>
  <c r="BJ480" i="2"/>
  <c r="BI480" i="2"/>
  <c r="BH480" i="2"/>
  <c r="BG480" i="2"/>
  <c r="BF480" i="2"/>
  <c r="BE480" i="2"/>
  <c r="BD480" i="2"/>
  <c r="BC480" i="2"/>
  <c r="BP479" i="2"/>
  <c r="BO479" i="2"/>
  <c r="BN479" i="2"/>
  <c r="BM479" i="2"/>
  <c r="BL479" i="2"/>
  <c r="BK479" i="2"/>
  <c r="BJ479" i="2"/>
  <c r="BI479" i="2"/>
  <c r="BH479" i="2"/>
  <c r="BG479" i="2"/>
  <c r="BF479" i="2"/>
  <c r="BE479" i="2"/>
  <c r="BD479" i="2"/>
  <c r="BC479" i="2"/>
  <c r="BP478" i="2"/>
  <c r="BO478" i="2"/>
  <c r="BN478" i="2"/>
  <c r="BM478" i="2"/>
  <c r="BL478" i="2"/>
  <c r="BK478" i="2"/>
  <c r="BJ478" i="2"/>
  <c r="BI478" i="2"/>
  <c r="BH478" i="2"/>
  <c r="BG478" i="2"/>
  <c r="BF478" i="2"/>
  <c r="BE478" i="2"/>
  <c r="BD478" i="2"/>
  <c r="BC478" i="2"/>
  <c r="BP477" i="2"/>
  <c r="BO477" i="2"/>
  <c r="BN477" i="2"/>
  <c r="BM477" i="2"/>
  <c r="BL477" i="2"/>
  <c r="BK477" i="2"/>
  <c r="BJ477" i="2"/>
  <c r="BI477" i="2"/>
  <c r="BH477" i="2"/>
  <c r="BG477" i="2"/>
  <c r="BF477" i="2"/>
  <c r="BE477" i="2"/>
  <c r="BD477" i="2"/>
  <c r="BC477" i="2"/>
  <c r="BP476" i="2"/>
  <c r="BO476" i="2"/>
  <c r="BN476" i="2"/>
  <c r="BM476" i="2"/>
  <c r="BL476" i="2"/>
  <c r="BK476" i="2"/>
  <c r="BJ476" i="2"/>
  <c r="BI476" i="2"/>
  <c r="BH476" i="2"/>
  <c r="BG476" i="2"/>
  <c r="BF476" i="2"/>
  <c r="BE476" i="2"/>
  <c r="BD476" i="2"/>
  <c r="BC476" i="2"/>
  <c r="BP475" i="2"/>
  <c r="BO475" i="2"/>
  <c r="BN475" i="2"/>
  <c r="BM475" i="2"/>
  <c r="BL475" i="2"/>
  <c r="BK475" i="2"/>
  <c r="BJ475" i="2"/>
  <c r="BI475" i="2"/>
  <c r="BH475" i="2"/>
  <c r="BG475" i="2"/>
  <c r="BF475" i="2"/>
  <c r="BE475" i="2"/>
  <c r="BD475" i="2"/>
  <c r="BC475" i="2"/>
  <c r="BP474" i="2"/>
  <c r="BO474" i="2"/>
  <c r="BN474" i="2"/>
  <c r="BM474" i="2"/>
  <c r="BL474" i="2"/>
  <c r="BK474" i="2"/>
  <c r="BJ474" i="2"/>
  <c r="BI474" i="2"/>
  <c r="BH474" i="2"/>
  <c r="BG474" i="2"/>
  <c r="BF474" i="2"/>
  <c r="BE474" i="2"/>
  <c r="BD474" i="2"/>
  <c r="BC474" i="2"/>
  <c r="BP473" i="2"/>
  <c r="BO473" i="2"/>
  <c r="BN473" i="2"/>
  <c r="BM473" i="2"/>
  <c r="BL473" i="2"/>
  <c r="BK473" i="2"/>
  <c r="BJ473" i="2"/>
  <c r="BI473" i="2"/>
  <c r="BH473" i="2"/>
  <c r="BG473" i="2"/>
  <c r="BF473" i="2"/>
  <c r="BE473" i="2"/>
  <c r="BD473" i="2"/>
  <c r="BC473" i="2"/>
  <c r="BP472" i="2"/>
  <c r="BO472" i="2"/>
  <c r="BN472" i="2"/>
  <c r="BM472" i="2"/>
  <c r="BL472" i="2"/>
  <c r="BK472" i="2"/>
  <c r="BJ472" i="2"/>
  <c r="BI472" i="2"/>
  <c r="BH472" i="2"/>
  <c r="BG472" i="2"/>
  <c r="BF472" i="2"/>
  <c r="BE472" i="2"/>
  <c r="BD472" i="2"/>
  <c r="BC472" i="2"/>
  <c r="BP471" i="2"/>
  <c r="BO471" i="2"/>
  <c r="BN471" i="2"/>
  <c r="BM471" i="2"/>
  <c r="BL471" i="2"/>
  <c r="BK471" i="2"/>
  <c r="BJ471" i="2"/>
  <c r="BI471" i="2"/>
  <c r="BH471" i="2"/>
  <c r="BG471" i="2"/>
  <c r="BF471" i="2"/>
  <c r="BE471" i="2"/>
  <c r="BD471" i="2"/>
  <c r="BC471" i="2"/>
  <c r="BP470" i="2"/>
  <c r="BO470" i="2"/>
  <c r="BN470" i="2"/>
  <c r="BM470" i="2"/>
  <c r="BL470" i="2"/>
  <c r="BK470" i="2"/>
  <c r="BJ470" i="2"/>
  <c r="BI470" i="2"/>
  <c r="BH470" i="2"/>
  <c r="BG470" i="2"/>
  <c r="BF470" i="2"/>
  <c r="BE470" i="2"/>
  <c r="BD470" i="2"/>
  <c r="BC470" i="2"/>
  <c r="BP469" i="2"/>
  <c r="BO469" i="2"/>
  <c r="BN469" i="2"/>
  <c r="BM469" i="2"/>
  <c r="BL469" i="2"/>
  <c r="BK469" i="2"/>
  <c r="BJ469" i="2"/>
  <c r="BI469" i="2"/>
  <c r="BH469" i="2"/>
  <c r="BG469" i="2"/>
  <c r="BF469" i="2"/>
  <c r="BE469" i="2"/>
  <c r="BD469" i="2"/>
  <c r="BC469" i="2"/>
  <c r="BP468" i="2"/>
  <c r="BO468" i="2"/>
  <c r="BN468" i="2"/>
  <c r="BM468" i="2"/>
  <c r="BL468" i="2"/>
  <c r="BK468" i="2"/>
  <c r="BJ468" i="2"/>
  <c r="BI468" i="2"/>
  <c r="BH468" i="2"/>
  <c r="BG468" i="2"/>
  <c r="BF468" i="2"/>
  <c r="BE468" i="2"/>
  <c r="BD468" i="2"/>
  <c r="BC468" i="2"/>
  <c r="BP467" i="2"/>
  <c r="BO467" i="2"/>
  <c r="BN467" i="2"/>
  <c r="BM467" i="2"/>
  <c r="BL467" i="2"/>
  <c r="BK467" i="2"/>
  <c r="BJ467" i="2"/>
  <c r="BI467" i="2"/>
  <c r="BH467" i="2"/>
  <c r="BG467" i="2"/>
  <c r="BF467" i="2"/>
  <c r="BE467" i="2"/>
  <c r="BD467" i="2"/>
  <c r="BC467" i="2"/>
  <c r="BP466" i="2"/>
  <c r="BO466" i="2"/>
  <c r="BN466" i="2"/>
  <c r="BM466" i="2"/>
  <c r="BL466" i="2"/>
  <c r="BK466" i="2"/>
  <c r="BJ466" i="2"/>
  <c r="BI466" i="2"/>
  <c r="BH466" i="2"/>
  <c r="BG466" i="2"/>
  <c r="BF466" i="2"/>
  <c r="BE466" i="2"/>
  <c r="BD466" i="2"/>
  <c r="BC466" i="2"/>
  <c r="BP465" i="2"/>
  <c r="BO465" i="2"/>
  <c r="BN465" i="2"/>
  <c r="BM465" i="2"/>
  <c r="BL465" i="2"/>
  <c r="BK465" i="2"/>
  <c r="BJ465" i="2"/>
  <c r="BI465" i="2"/>
  <c r="BH465" i="2"/>
  <c r="BG465" i="2"/>
  <c r="BF465" i="2"/>
  <c r="BE465" i="2"/>
  <c r="BD465" i="2"/>
  <c r="BC465" i="2"/>
  <c r="BP464" i="2"/>
  <c r="BO464" i="2"/>
  <c r="BN464" i="2"/>
  <c r="BM464" i="2"/>
  <c r="BL464" i="2"/>
  <c r="BK464" i="2"/>
  <c r="BJ464" i="2"/>
  <c r="BI464" i="2"/>
  <c r="BH464" i="2"/>
  <c r="BG464" i="2"/>
  <c r="BF464" i="2"/>
  <c r="BE464" i="2"/>
  <c r="BD464" i="2"/>
  <c r="BC464" i="2"/>
  <c r="BP463" i="2"/>
  <c r="BO463" i="2"/>
  <c r="BN463" i="2"/>
  <c r="BM463" i="2"/>
  <c r="BL463" i="2"/>
  <c r="BK463" i="2"/>
  <c r="BJ463" i="2"/>
  <c r="BI463" i="2"/>
  <c r="BH463" i="2"/>
  <c r="BG463" i="2"/>
  <c r="BF463" i="2"/>
  <c r="BE463" i="2"/>
  <c r="BD463" i="2"/>
  <c r="BC463" i="2"/>
  <c r="BP462" i="2"/>
  <c r="BO462" i="2"/>
  <c r="BN462" i="2"/>
  <c r="BM462" i="2"/>
  <c r="BL462" i="2"/>
  <c r="BK462" i="2"/>
  <c r="BJ462" i="2"/>
  <c r="BI462" i="2"/>
  <c r="BH462" i="2"/>
  <c r="BG462" i="2"/>
  <c r="BF462" i="2"/>
  <c r="BE462" i="2"/>
  <c r="BD462" i="2"/>
  <c r="BC462" i="2"/>
  <c r="BP461" i="2"/>
  <c r="BO461" i="2"/>
  <c r="BN461" i="2"/>
  <c r="BM461" i="2"/>
  <c r="BL461" i="2"/>
  <c r="BK461" i="2"/>
  <c r="BJ461" i="2"/>
  <c r="BI461" i="2"/>
  <c r="BH461" i="2"/>
  <c r="BG461" i="2"/>
  <c r="BF461" i="2"/>
  <c r="BE461" i="2"/>
  <c r="BD461" i="2"/>
  <c r="BC461" i="2"/>
  <c r="BP460" i="2"/>
  <c r="BO460" i="2"/>
  <c r="BN460" i="2"/>
  <c r="BM460" i="2"/>
  <c r="BL460" i="2"/>
  <c r="BK460" i="2"/>
  <c r="BJ460" i="2"/>
  <c r="BI460" i="2"/>
  <c r="BH460" i="2"/>
  <c r="BG460" i="2"/>
  <c r="BF460" i="2"/>
  <c r="BE460" i="2"/>
  <c r="BD460" i="2"/>
  <c r="BC460" i="2"/>
  <c r="BP459" i="2"/>
  <c r="BO459" i="2"/>
  <c r="BN459" i="2"/>
  <c r="BM459" i="2"/>
  <c r="BL459" i="2"/>
  <c r="BK459" i="2"/>
  <c r="BJ459" i="2"/>
  <c r="BI459" i="2"/>
  <c r="BH459" i="2"/>
  <c r="BG459" i="2"/>
  <c r="BF459" i="2"/>
  <c r="BE459" i="2"/>
  <c r="BD459" i="2"/>
  <c r="BC459" i="2"/>
  <c r="BP458" i="2"/>
  <c r="BO458" i="2"/>
  <c r="BN458" i="2"/>
  <c r="BM458" i="2"/>
  <c r="BL458" i="2"/>
  <c r="BK458" i="2"/>
  <c r="BJ458" i="2"/>
  <c r="BI458" i="2"/>
  <c r="BH458" i="2"/>
  <c r="BG458" i="2"/>
  <c r="BF458" i="2"/>
  <c r="BE458" i="2"/>
  <c r="BD458" i="2"/>
  <c r="BC458" i="2"/>
  <c r="BP457" i="2"/>
  <c r="BO457" i="2"/>
  <c r="BN457" i="2"/>
  <c r="BM457" i="2"/>
  <c r="BL457" i="2"/>
  <c r="BK457" i="2"/>
  <c r="BJ457" i="2"/>
  <c r="BI457" i="2"/>
  <c r="BH457" i="2"/>
  <c r="BG457" i="2"/>
  <c r="BF457" i="2"/>
  <c r="BE457" i="2"/>
  <c r="BD457" i="2"/>
  <c r="BC457" i="2"/>
  <c r="BP456" i="2"/>
  <c r="BO456" i="2"/>
  <c r="BN456" i="2"/>
  <c r="BM456" i="2"/>
  <c r="BL456" i="2"/>
  <c r="BK456" i="2"/>
  <c r="BJ456" i="2"/>
  <c r="BI456" i="2"/>
  <c r="BH456" i="2"/>
  <c r="BG456" i="2"/>
  <c r="BF456" i="2"/>
  <c r="BE456" i="2"/>
  <c r="BD456" i="2"/>
  <c r="BC456" i="2"/>
  <c r="BP455" i="2"/>
  <c r="BO455" i="2"/>
  <c r="BN455" i="2"/>
  <c r="BM455" i="2"/>
  <c r="BL455" i="2"/>
  <c r="BK455" i="2"/>
  <c r="BJ455" i="2"/>
  <c r="BI455" i="2"/>
  <c r="BH455" i="2"/>
  <c r="BG455" i="2"/>
  <c r="BF455" i="2"/>
  <c r="BE455" i="2"/>
  <c r="BD455" i="2"/>
  <c r="BC455" i="2"/>
  <c r="BP454" i="2"/>
  <c r="BO454" i="2"/>
  <c r="BN454" i="2"/>
  <c r="BM454" i="2"/>
  <c r="BL454" i="2"/>
  <c r="BK454" i="2"/>
  <c r="BJ454" i="2"/>
  <c r="BI454" i="2"/>
  <c r="BH454" i="2"/>
  <c r="BG454" i="2"/>
  <c r="BF454" i="2"/>
  <c r="BE454" i="2"/>
  <c r="BD454" i="2"/>
  <c r="BC454" i="2"/>
  <c r="BP453" i="2"/>
  <c r="BO453" i="2"/>
  <c r="BN453" i="2"/>
  <c r="BM453" i="2"/>
  <c r="BL453" i="2"/>
  <c r="BK453" i="2"/>
  <c r="BJ453" i="2"/>
  <c r="BI453" i="2"/>
  <c r="BH453" i="2"/>
  <c r="BG453" i="2"/>
  <c r="BF453" i="2"/>
  <c r="BE453" i="2"/>
  <c r="BD453" i="2"/>
  <c r="BC453" i="2"/>
  <c r="BP452" i="2"/>
  <c r="BO452" i="2"/>
  <c r="BN452" i="2"/>
  <c r="BM452" i="2"/>
  <c r="BL452" i="2"/>
  <c r="BK452" i="2"/>
  <c r="BJ452" i="2"/>
  <c r="BI452" i="2"/>
  <c r="BH452" i="2"/>
  <c r="BG452" i="2"/>
  <c r="BF452" i="2"/>
  <c r="BE452" i="2"/>
  <c r="BD452" i="2"/>
  <c r="BC452" i="2"/>
  <c r="BP451" i="2"/>
  <c r="BO451" i="2"/>
  <c r="BN451" i="2"/>
  <c r="BM451" i="2"/>
  <c r="BL451" i="2"/>
  <c r="BK451" i="2"/>
  <c r="BJ451" i="2"/>
  <c r="BI451" i="2"/>
  <c r="BH451" i="2"/>
  <c r="BG451" i="2"/>
  <c r="BF451" i="2"/>
  <c r="BE451" i="2"/>
  <c r="BD451" i="2"/>
  <c r="BC451" i="2"/>
  <c r="BP450" i="2"/>
  <c r="BO450" i="2"/>
  <c r="BN450" i="2"/>
  <c r="BM450" i="2"/>
  <c r="BL450" i="2"/>
  <c r="BK450" i="2"/>
  <c r="BJ450" i="2"/>
  <c r="BI450" i="2"/>
  <c r="BH450" i="2"/>
  <c r="BG450" i="2"/>
  <c r="BF450" i="2"/>
  <c r="BE450" i="2"/>
  <c r="BD450" i="2"/>
  <c r="BC450" i="2"/>
  <c r="BP449" i="2"/>
  <c r="BO449" i="2"/>
  <c r="BN449" i="2"/>
  <c r="BM449" i="2"/>
  <c r="BL449" i="2"/>
  <c r="BK449" i="2"/>
  <c r="BJ449" i="2"/>
  <c r="BI449" i="2"/>
  <c r="BH449" i="2"/>
  <c r="BG449" i="2"/>
  <c r="BF449" i="2"/>
  <c r="BE449" i="2"/>
  <c r="BD449" i="2"/>
  <c r="BC449" i="2"/>
  <c r="BP448" i="2"/>
  <c r="BO448" i="2"/>
  <c r="BN448" i="2"/>
  <c r="BM448" i="2"/>
  <c r="BL448" i="2"/>
  <c r="BK448" i="2"/>
  <c r="BJ448" i="2"/>
  <c r="BI448" i="2"/>
  <c r="BH448" i="2"/>
  <c r="BG448" i="2"/>
  <c r="BF448" i="2"/>
  <c r="BE448" i="2"/>
  <c r="BD448" i="2"/>
  <c r="BC448" i="2"/>
  <c r="BP447" i="2"/>
  <c r="BO447" i="2"/>
  <c r="BN447" i="2"/>
  <c r="BM447" i="2"/>
  <c r="BL447" i="2"/>
  <c r="BK447" i="2"/>
  <c r="BJ447" i="2"/>
  <c r="BI447" i="2"/>
  <c r="BH447" i="2"/>
  <c r="BG447" i="2"/>
  <c r="BF447" i="2"/>
  <c r="BE447" i="2"/>
  <c r="BD447" i="2"/>
  <c r="BC447" i="2"/>
  <c r="BP446" i="2"/>
  <c r="BO446" i="2"/>
  <c r="BN446" i="2"/>
  <c r="BM446" i="2"/>
  <c r="BL446" i="2"/>
  <c r="BK446" i="2"/>
  <c r="BJ446" i="2"/>
  <c r="BI446" i="2"/>
  <c r="BH446" i="2"/>
  <c r="BG446" i="2"/>
  <c r="BF446" i="2"/>
  <c r="BE446" i="2"/>
  <c r="BD446" i="2"/>
  <c r="BC446" i="2"/>
  <c r="BP445" i="2"/>
  <c r="BO445" i="2"/>
  <c r="BN445" i="2"/>
  <c r="BM445" i="2"/>
  <c r="BL445" i="2"/>
  <c r="BK445" i="2"/>
  <c r="BJ445" i="2"/>
  <c r="BI445" i="2"/>
  <c r="BH445" i="2"/>
  <c r="BG445" i="2"/>
  <c r="BF445" i="2"/>
  <c r="BE445" i="2"/>
  <c r="BD445" i="2"/>
  <c r="BC445" i="2"/>
  <c r="BP444" i="2"/>
  <c r="BO444" i="2"/>
  <c r="BN444" i="2"/>
  <c r="BM444" i="2"/>
  <c r="BL444" i="2"/>
  <c r="BK444" i="2"/>
  <c r="BJ444" i="2"/>
  <c r="BI444" i="2"/>
  <c r="BH444" i="2"/>
  <c r="BG444" i="2"/>
  <c r="BF444" i="2"/>
  <c r="BE444" i="2"/>
  <c r="BD444" i="2"/>
  <c r="BC444" i="2"/>
  <c r="BP443" i="2"/>
  <c r="BO443" i="2"/>
  <c r="BN443" i="2"/>
  <c r="BM443" i="2"/>
  <c r="BL443" i="2"/>
  <c r="BK443" i="2"/>
  <c r="BJ443" i="2"/>
  <c r="BI443" i="2"/>
  <c r="BH443" i="2"/>
  <c r="BG443" i="2"/>
  <c r="BF443" i="2"/>
  <c r="BE443" i="2"/>
  <c r="BD443" i="2"/>
  <c r="BC443" i="2"/>
  <c r="BP442" i="2"/>
  <c r="BO442" i="2"/>
  <c r="BN442" i="2"/>
  <c r="BM442" i="2"/>
  <c r="BL442" i="2"/>
  <c r="BK442" i="2"/>
  <c r="BJ442" i="2"/>
  <c r="BI442" i="2"/>
  <c r="BH442" i="2"/>
  <c r="BG442" i="2"/>
  <c r="BF442" i="2"/>
  <c r="BE442" i="2"/>
  <c r="BD442" i="2"/>
  <c r="BC442" i="2"/>
  <c r="BP441" i="2"/>
  <c r="BO441" i="2"/>
  <c r="BN441" i="2"/>
  <c r="BM441" i="2"/>
  <c r="BL441" i="2"/>
  <c r="BK441" i="2"/>
  <c r="BJ441" i="2"/>
  <c r="BI441" i="2"/>
  <c r="BH441" i="2"/>
  <c r="BG441" i="2"/>
  <c r="BF441" i="2"/>
  <c r="BE441" i="2"/>
  <c r="BD441" i="2"/>
  <c r="BC441" i="2"/>
  <c r="BP440" i="2"/>
  <c r="BO440" i="2"/>
  <c r="BN440" i="2"/>
  <c r="BM440" i="2"/>
  <c r="BL440" i="2"/>
  <c r="BK440" i="2"/>
  <c r="BJ440" i="2"/>
  <c r="BI440" i="2"/>
  <c r="BH440" i="2"/>
  <c r="BG440" i="2"/>
  <c r="BF440" i="2"/>
  <c r="BE440" i="2"/>
  <c r="BD440" i="2"/>
  <c r="BC440" i="2"/>
  <c r="BP439" i="2"/>
  <c r="BO439" i="2"/>
  <c r="BN439" i="2"/>
  <c r="BM439" i="2"/>
  <c r="BL439" i="2"/>
  <c r="BK439" i="2"/>
  <c r="BJ439" i="2"/>
  <c r="BI439" i="2"/>
  <c r="BH439" i="2"/>
  <c r="BG439" i="2"/>
  <c r="BF439" i="2"/>
  <c r="BE439" i="2"/>
  <c r="BD439" i="2"/>
  <c r="BC439" i="2"/>
  <c r="BP438" i="2"/>
  <c r="BO438" i="2"/>
  <c r="BN438" i="2"/>
  <c r="BM438" i="2"/>
  <c r="BL438" i="2"/>
  <c r="BK438" i="2"/>
  <c r="BJ438" i="2"/>
  <c r="BI438" i="2"/>
  <c r="BH438" i="2"/>
  <c r="BG438" i="2"/>
  <c r="BF438" i="2"/>
  <c r="BE438" i="2"/>
  <c r="BD438" i="2"/>
  <c r="BC438" i="2"/>
  <c r="BP437" i="2"/>
  <c r="BO437" i="2"/>
  <c r="BN437" i="2"/>
  <c r="BM437" i="2"/>
  <c r="BL437" i="2"/>
  <c r="BK437" i="2"/>
  <c r="BJ437" i="2"/>
  <c r="BI437" i="2"/>
  <c r="BH437" i="2"/>
  <c r="BG437" i="2"/>
  <c r="BF437" i="2"/>
  <c r="BE437" i="2"/>
  <c r="BD437" i="2"/>
  <c r="BC437" i="2"/>
  <c r="BP436" i="2"/>
  <c r="BO436" i="2"/>
  <c r="BN436" i="2"/>
  <c r="BM436" i="2"/>
  <c r="BL436" i="2"/>
  <c r="BK436" i="2"/>
  <c r="BJ436" i="2"/>
  <c r="BI436" i="2"/>
  <c r="BH436" i="2"/>
  <c r="BG436" i="2"/>
  <c r="BF436" i="2"/>
  <c r="BE436" i="2"/>
  <c r="BD436" i="2"/>
  <c r="BC436" i="2"/>
  <c r="BP435" i="2"/>
  <c r="BO435" i="2"/>
  <c r="BN435" i="2"/>
  <c r="BM435" i="2"/>
  <c r="BL435" i="2"/>
  <c r="BK435" i="2"/>
  <c r="BJ435" i="2"/>
  <c r="BI435" i="2"/>
  <c r="BH435" i="2"/>
  <c r="BG435" i="2"/>
  <c r="BF435" i="2"/>
  <c r="BE435" i="2"/>
  <c r="BD435" i="2"/>
  <c r="BC435" i="2"/>
  <c r="BP434" i="2"/>
  <c r="BO434" i="2"/>
  <c r="BN434" i="2"/>
  <c r="BM434" i="2"/>
  <c r="BL434" i="2"/>
  <c r="BK434" i="2"/>
  <c r="BJ434" i="2"/>
  <c r="BI434" i="2"/>
  <c r="BH434" i="2"/>
  <c r="BG434" i="2"/>
  <c r="BF434" i="2"/>
  <c r="BE434" i="2"/>
  <c r="BD434" i="2"/>
  <c r="BC434" i="2"/>
  <c r="BP433" i="2"/>
  <c r="BO433" i="2"/>
  <c r="BN433" i="2"/>
  <c r="BM433" i="2"/>
  <c r="BL433" i="2"/>
  <c r="BK433" i="2"/>
  <c r="BJ433" i="2"/>
  <c r="BI433" i="2"/>
  <c r="BH433" i="2"/>
  <c r="BG433" i="2"/>
  <c r="BF433" i="2"/>
  <c r="BE433" i="2"/>
  <c r="BD433" i="2"/>
  <c r="BC433" i="2"/>
  <c r="BP432" i="2"/>
  <c r="BO432" i="2"/>
  <c r="BN432" i="2"/>
  <c r="BM432" i="2"/>
  <c r="BL432" i="2"/>
  <c r="BK432" i="2"/>
  <c r="BJ432" i="2"/>
  <c r="BI432" i="2"/>
  <c r="BH432" i="2"/>
  <c r="BG432" i="2"/>
  <c r="BF432" i="2"/>
  <c r="BE432" i="2"/>
  <c r="BD432" i="2"/>
  <c r="BC432" i="2"/>
  <c r="BP431" i="2"/>
  <c r="BO431" i="2"/>
  <c r="BN431" i="2"/>
  <c r="BM431" i="2"/>
  <c r="BL431" i="2"/>
  <c r="BK431" i="2"/>
  <c r="BJ431" i="2"/>
  <c r="BI431" i="2"/>
  <c r="BH431" i="2"/>
  <c r="BG431" i="2"/>
  <c r="BF431" i="2"/>
  <c r="BE431" i="2"/>
  <c r="BD431" i="2"/>
  <c r="BC431" i="2"/>
  <c r="BP430" i="2"/>
  <c r="BO430" i="2"/>
  <c r="BN430" i="2"/>
  <c r="BM430" i="2"/>
  <c r="BL430" i="2"/>
  <c r="BK430" i="2"/>
  <c r="BJ430" i="2"/>
  <c r="BI430" i="2"/>
  <c r="BH430" i="2"/>
  <c r="BG430" i="2"/>
  <c r="BF430" i="2"/>
  <c r="BE430" i="2"/>
  <c r="BD430" i="2"/>
  <c r="BC430" i="2"/>
  <c r="BP429" i="2"/>
  <c r="BO429" i="2"/>
  <c r="BN429" i="2"/>
  <c r="BM429" i="2"/>
  <c r="BL429" i="2"/>
  <c r="BK429" i="2"/>
  <c r="BJ429" i="2"/>
  <c r="BI429" i="2"/>
  <c r="BH429" i="2"/>
  <c r="BG429" i="2"/>
  <c r="BF429" i="2"/>
  <c r="BE429" i="2"/>
  <c r="BD429" i="2"/>
  <c r="BC429" i="2"/>
  <c r="BP428" i="2"/>
  <c r="BO428" i="2"/>
  <c r="BN428" i="2"/>
  <c r="BM428" i="2"/>
  <c r="BL428" i="2"/>
  <c r="BK428" i="2"/>
  <c r="BJ428" i="2"/>
  <c r="BI428" i="2"/>
  <c r="BH428" i="2"/>
  <c r="BG428" i="2"/>
  <c r="BF428" i="2"/>
  <c r="BE428" i="2"/>
  <c r="BD428" i="2"/>
  <c r="BC428" i="2"/>
  <c r="BP427" i="2"/>
  <c r="BO427" i="2"/>
  <c r="BN427" i="2"/>
  <c r="BM427" i="2"/>
  <c r="BL427" i="2"/>
  <c r="BK427" i="2"/>
  <c r="BJ427" i="2"/>
  <c r="BI427" i="2"/>
  <c r="BH427" i="2"/>
  <c r="BG427" i="2"/>
  <c r="BF427" i="2"/>
  <c r="BE427" i="2"/>
  <c r="BD427" i="2"/>
  <c r="BC427" i="2"/>
  <c r="BP426" i="2"/>
  <c r="BO426" i="2"/>
  <c r="BN426" i="2"/>
  <c r="BM426" i="2"/>
  <c r="BL426" i="2"/>
  <c r="BK426" i="2"/>
  <c r="BJ426" i="2"/>
  <c r="BI426" i="2"/>
  <c r="BH426" i="2"/>
  <c r="BG426" i="2"/>
  <c r="BF426" i="2"/>
  <c r="BE426" i="2"/>
  <c r="BD426" i="2"/>
  <c r="BC426" i="2"/>
  <c r="BP425" i="2"/>
  <c r="BO425" i="2"/>
  <c r="BN425" i="2"/>
  <c r="BM425" i="2"/>
  <c r="BL425" i="2"/>
  <c r="BK425" i="2"/>
  <c r="BJ425" i="2"/>
  <c r="BI425" i="2"/>
  <c r="BH425" i="2"/>
  <c r="BG425" i="2"/>
  <c r="BF425" i="2"/>
  <c r="BE425" i="2"/>
  <c r="BD425" i="2"/>
  <c r="BC425" i="2"/>
  <c r="BP424" i="2"/>
  <c r="BO424" i="2"/>
  <c r="BN424" i="2"/>
  <c r="BM424" i="2"/>
  <c r="BL424" i="2"/>
  <c r="BK424" i="2"/>
  <c r="BJ424" i="2"/>
  <c r="BI424" i="2"/>
  <c r="BH424" i="2"/>
  <c r="BG424" i="2"/>
  <c r="BF424" i="2"/>
  <c r="BE424" i="2"/>
  <c r="BD424" i="2"/>
  <c r="BC424" i="2"/>
  <c r="BP423" i="2"/>
  <c r="BO423" i="2"/>
  <c r="BN423" i="2"/>
  <c r="BM423" i="2"/>
  <c r="BL423" i="2"/>
  <c r="BK423" i="2"/>
  <c r="BJ423" i="2"/>
  <c r="BI423" i="2"/>
  <c r="BH423" i="2"/>
  <c r="BG423" i="2"/>
  <c r="BF423" i="2"/>
  <c r="BE423" i="2"/>
  <c r="BD423" i="2"/>
  <c r="BC423" i="2"/>
  <c r="BP422" i="2"/>
  <c r="BO422" i="2"/>
  <c r="BN422" i="2"/>
  <c r="BM422" i="2"/>
  <c r="BL422" i="2"/>
  <c r="BK422" i="2"/>
  <c r="BJ422" i="2"/>
  <c r="BI422" i="2"/>
  <c r="BH422" i="2"/>
  <c r="BG422" i="2"/>
  <c r="BF422" i="2"/>
  <c r="BE422" i="2"/>
  <c r="BD422" i="2"/>
  <c r="BC422" i="2"/>
  <c r="BP421" i="2"/>
  <c r="BO421" i="2"/>
  <c r="BN421" i="2"/>
  <c r="BM421" i="2"/>
  <c r="BL421" i="2"/>
  <c r="BK421" i="2"/>
  <c r="BJ421" i="2"/>
  <c r="BI421" i="2"/>
  <c r="BH421" i="2"/>
  <c r="BG421" i="2"/>
  <c r="BF421" i="2"/>
  <c r="BE421" i="2"/>
  <c r="BD421" i="2"/>
  <c r="BC421" i="2"/>
  <c r="BP420" i="2"/>
  <c r="BO420" i="2"/>
  <c r="BN420" i="2"/>
  <c r="BM420" i="2"/>
  <c r="BL420" i="2"/>
  <c r="BK420" i="2"/>
  <c r="BJ420" i="2"/>
  <c r="BI420" i="2"/>
  <c r="BH420" i="2"/>
  <c r="BG420" i="2"/>
  <c r="BF420" i="2"/>
  <c r="BE420" i="2"/>
  <c r="BD420" i="2"/>
  <c r="BC420" i="2"/>
  <c r="BP419" i="2"/>
  <c r="BO419" i="2"/>
  <c r="BN419" i="2"/>
  <c r="BM419" i="2"/>
  <c r="BL419" i="2"/>
  <c r="BK419" i="2"/>
  <c r="BJ419" i="2"/>
  <c r="BI419" i="2"/>
  <c r="BH419" i="2"/>
  <c r="BG419" i="2"/>
  <c r="BF419" i="2"/>
  <c r="BE419" i="2"/>
  <c r="BD419" i="2"/>
  <c r="BC419" i="2"/>
  <c r="BP418" i="2"/>
  <c r="BO418" i="2"/>
  <c r="BN418" i="2"/>
  <c r="BM418" i="2"/>
  <c r="BL418" i="2"/>
  <c r="BK418" i="2"/>
  <c r="BJ418" i="2"/>
  <c r="BI418" i="2"/>
  <c r="BH418" i="2"/>
  <c r="BG418" i="2"/>
  <c r="BF418" i="2"/>
  <c r="BE418" i="2"/>
  <c r="BD418" i="2"/>
  <c r="BC418" i="2"/>
  <c r="BP417" i="2"/>
  <c r="BO417" i="2"/>
  <c r="BN417" i="2"/>
  <c r="BM417" i="2"/>
  <c r="BL417" i="2"/>
  <c r="BK417" i="2"/>
  <c r="BJ417" i="2"/>
  <c r="BI417" i="2"/>
  <c r="BH417" i="2"/>
  <c r="BG417" i="2"/>
  <c r="BF417" i="2"/>
  <c r="BE417" i="2"/>
  <c r="BD417" i="2"/>
  <c r="BC417" i="2"/>
  <c r="BP416" i="2"/>
  <c r="BO416" i="2"/>
  <c r="BN416" i="2"/>
  <c r="BM416" i="2"/>
  <c r="BL416" i="2"/>
  <c r="BK416" i="2"/>
  <c r="BJ416" i="2"/>
  <c r="BI416" i="2"/>
  <c r="BH416" i="2"/>
  <c r="BG416" i="2"/>
  <c r="BF416" i="2"/>
  <c r="BE416" i="2"/>
  <c r="BD416" i="2"/>
  <c r="BC416" i="2"/>
  <c r="BP415" i="2"/>
  <c r="BO415" i="2"/>
  <c r="BN415" i="2"/>
  <c r="BM415" i="2"/>
  <c r="BL415" i="2"/>
  <c r="BK415" i="2"/>
  <c r="BJ415" i="2"/>
  <c r="BI415" i="2"/>
  <c r="BH415" i="2"/>
  <c r="BG415" i="2"/>
  <c r="BF415" i="2"/>
  <c r="BE415" i="2"/>
  <c r="BD415" i="2"/>
  <c r="BC415" i="2"/>
  <c r="BP414" i="2"/>
  <c r="BO414" i="2"/>
  <c r="BN414" i="2"/>
  <c r="BM414" i="2"/>
  <c r="BL414" i="2"/>
  <c r="BK414" i="2"/>
  <c r="BJ414" i="2"/>
  <c r="BI414" i="2"/>
  <c r="BH414" i="2"/>
  <c r="BG414" i="2"/>
  <c r="BF414" i="2"/>
  <c r="BE414" i="2"/>
  <c r="BD414" i="2"/>
  <c r="BC414" i="2"/>
  <c r="BP413" i="2"/>
  <c r="BO413" i="2"/>
  <c r="BN413" i="2"/>
  <c r="BM413" i="2"/>
  <c r="BL413" i="2"/>
  <c r="BK413" i="2"/>
  <c r="BJ413" i="2"/>
  <c r="BI413" i="2"/>
  <c r="BH413" i="2"/>
  <c r="BG413" i="2"/>
  <c r="BF413" i="2"/>
  <c r="BE413" i="2"/>
  <c r="BD413" i="2"/>
  <c r="BC413" i="2"/>
  <c r="BP412" i="2"/>
  <c r="BO412" i="2"/>
  <c r="BN412" i="2"/>
  <c r="BM412" i="2"/>
  <c r="BL412" i="2"/>
  <c r="BK412" i="2"/>
  <c r="BJ412" i="2"/>
  <c r="BI412" i="2"/>
  <c r="BH412" i="2"/>
  <c r="BG412" i="2"/>
  <c r="BF412" i="2"/>
  <c r="BE412" i="2"/>
  <c r="BD412" i="2"/>
  <c r="BC412" i="2"/>
  <c r="BP411" i="2"/>
  <c r="BO411" i="2"/>
  <c r="BN411" i="2"/>
  <c r="BM411" i="2"/>
  <c r="BL411" i="2"/>
  <c r="BK411" i="2"/>
  <c r="BJ411" i="2"/>
  <c r="BI411" i="2"/>
  <c r="BH411" i="2"/>
  <c r="BG411" i="2"/>
  <c r="BF411" i="2"/>
  <c r="BE411" i="2"/>
  <c r="BD411" i="2"/>
  <c r="BC411" i="2"/>
  <c r="BP410" i="2"/>
  <c r="BO410" i="2"/>
  <c r="BN410" i="2"/>
  <c r="BM410" i="2"/>
  <c r="BL410" i="2"/>
  <c r="BK410" i="2"/>
  <c r="BJ410" i="2"/>
  <c r="BI410" i="2"/>
  <c r="BH410" i="2"/>
  <c r="BG410" i="2"/>
  <c r="BF410" i="2"/>
  <c r="BE410" i="2"/>
  <c r="BD410" i="2"/>
  <c r="BC410" i="2"/>
  <c r="BP409" i="2"/>
  <c r="BO409" i="2"/>
  <c r="BN409" i="2"/>
  <c r="BM409" i="2"/>
  <c r="BL409" i="2"/>
  <c r="BK409" i="2"/>
  <c r="BJ409" i="2"/>
  <c r="BI409" i="2"/>
  <c r="BH409" i="2"/>
  <c r="BG409" i="2"/>
  <c r="BF409" i="2"/>
  <c r="BE409" i="2"/>
  <c r="BD409" i="2"/>
  <c r="BC409" i="2"/>
  <c r="BP408" i="2"/>
  <c r="BO408" i="2"/>
  <c r="BN408" i="2"/>
  <c r="BM408" i="2"/>
  <c r="BL408" i="2"/>
  <c r="BK408" i="2"/>
  <c r="BJ408" i="2"/>
  <c r="BI408" i="2"/>
  <c r="BH408" i="2"/>
  <c r="BG408" i="2"/>
  <c r="BF408" i="2"/>
  <c r="BE408" i="2"/>
  <c r="BD408" i="2"/>
  <c r="BC408" i="2"/>
  <c r="BP407" i="2"/>
  <c r="BO407" i="2"/>
  <c r="BN407" i="2"/>
  <c r="BM407" i="2"/>
  <c r="BL407" i="2"/>
  <c r="BK407" i="2"/>
  <c r="BJ407" i="2"/>
  <c r="BI407" i="2"/>
  <c r="BH407" i="2"/>
  <c r="BG407" i="2"/>
  <c r="BF407" i="2"/>
  <c r="BE407" i="2"/>
  <c r="BD407" i="2"/>
  <c r="BC407" i="2"/>
  <c r="BP406" i="2"/>
  <c r="BO406" i="2"/>
  <c r="BN406" i="2"/>
  <c r="BM406" i="2"/>
  <c r="BL406" i="2"/>
  <c r="BK406" i="2"/>
  <c r="BJ406" i="2"/>
  <c r="BI406" i="2"/>
  <c r="BH406" i="2"/>
  <c r="BG406" i="2"/>
  <c r="BF406" i="2"/>
  <c r="BE406" i="2"/>
  <c r="BD406" i="2"/>
  <c r="BC406" i="2"/>
  <c r="BP405" i="2"/>
  <c r="BO405" i="2"/>
  <c r="BN405" i="2"/>
  <c r="BM405" i="2"/>
  <c r="BL405" i="2"/>
  <c r="BK405" i="2"/>
  <c r="BJ405" i="2"/>
  <c r="BI405" i="2"/>
  <c r="BH405" i="2"/>
  <c r="BG405" i="2"/>
  <c r="BF405" i="2"/>
  <c r="BE405" i="2"/>
  <c r="BD405" i="2"/>
  <c r="BC405" i="2"/>
  <c r="BP404" i="2"/>
  <c r="BO404" i="2"/>
  <c r="BN404" i="2"/>
  <c r="BM404" i="2"/>
  <c r="BL404" i="2"/>
  <c r="BK404" i="2"/>
  <c r="BJ404" i="2"/>
  <c r="BI404" i="2"/>
  <c r="BH404" i="2"/>
  <c r="BG404" i="2"/>
  <c r="BF404" i="2"/>
  <c r="BE404" i="2"/>
  <c r="BD404" i="2"/>
  <c r="BC404" i="2"/>
  <c r="BP403" i="2"/>
  <c r="BO403" i="2"/>
  <c r="BN403" i="2"/>
  <c r="BM403" i="2"/>
  <c r="BL403" i="2"/>
  <c r="BK403" i="2"/>
  <c r="BJ403" i="2"/>
  <c r="BI403" i="2"/>
  <c r="BH403" i="2"/>
  <c r="BG403" i="2"/>
  <c r="BF403" i="2"/>
  <c r="BE403" i="2"/>
  <c r="BD403" i="2"/>
  <c r="BC403" i="2"/>
  <c r="BP402" i="2"/>
  <c r="BO402" i="2"/>
  <c r="BN402" i="2"/>
  <c r="BM402" i="2"/>
  <c r="BL402" i="2"/>
  <c r="BK402" i="2"/>
  <c r="BJ402" i="2"/>
  <c r="BI402" i="2"/>
  <c r="BH402" i="2"/>
  <c r="BG402" i="2"/>
  <c r="BF402" i="2"/>
  <c r="BE402" i="2"/>
  <c r="BD402" i="2"/>
  <c r="BC402" i="2"/>
  <c r="BP401" i="2"/>
  <c r="BO401" i="2"/>
  <c r="BN401" i="2"/>
  <c r="BM401" i="2"/>
  <c r="BL401" i="2"/>
  <c r="BK401" i="2"/>
  <c r="BJ401" i="2"/>
  <c r="BI401" i="2"/>
  <c r="BH401" i="2"/>
  <c r="BG401" i="2"/>
  <c r="BF401" i="2"/>
  <c r="BE401" i="2"/>
  <c r="BD401" i="2"/>
  <c r="BC401" i="2"/>
  <c r="BP400" i="2"/>
  <c r="BO400" i="2"/>
  <c r="BN400" i="2"/>
  <c r="BM400" i="2"/>
  <c r="BL400" i="2"/>
  <c r="BK400" i="2"/>
  <c r="BJ400" i="2"/>
  <c r="BI400" i="2"/>
  <c r="BH400" i="2"/>
  <c r="BG400" i="2"/>
  <c r="BF400" i="2"/>
  <c r="BE400" i="2"/>
  <c r="BD400" i="2"/>
  <c r="BC400" i="2"/>
  <c r="BP399" i="2"/>
  <c r="BO399" i="2"/>
  <c r="BN399" i="2"/>
  <c r="BM399" i="2"/>
  <c r="BL399" i="2"/>
  <c r="BK399" i="2"/>
  <c r="BJ399" i="2"/>
  <c r="BI399" i="2"/>
  <c r="BH399" i="2"/>
  <c r="BG399" i="2"/>
  <c r="BF399" i="2"/>
  <c r="BE399" i="2"/>
  <c r="BD399" i="2"/>
  <c r="BC399" i="2"/>
  <c r="BP398" i="2"/>
  <c r="BO398" i="2"/>
  <c r="BN398" i="2"/>
  <c r="BM398" i="2"/>
  <c r="BL398" i="2"/>
  <c r="BK398" i="2"/>
  <c r="BJ398" i="2"/>
  <c r="BI398" i="2"/>
  <c r="BH398" i="2"/>
  <c r="BG398" i="2"/>
  <c r="BF398" i="2"/>
  <c r="BE398" i="2"/>
  <c r="BD398" i="2"/>
  <c r="BC398" i="2"/>
  <c r="BP397" i="2"/>
  <c r="BO397" i="2"/>
  <c r="BN397" i="2"/>
  <c r="BM397" i="2"/>
  <c r="BL397" i="2"/>
  <c r="BK397" i="2"/>
  <c r="BJ397" i="2"/>
  <c r="BI397" i="2"/>
  <c r="BH397" i="2"/>
  <c r="BG397" i="2"/>
  <c r="BF397" i="2"/>
  <c r="BE397" i="2"/>
  <c r="BD397" i="2"/>
  <c r="BC397" i="2"/>
  <c r="BP396" i="2"/>
  <c r="BO396" i="2"/>
  <c r="BN396" i="2"/>
  <c r="BM396" i="2"/>
  <c r="BL396" i="2"/>
  <c r="BK396" i="2"/>
  <c r="BJ396" i="2"/>
  <c r="BI396" i="2"/>
  <c r="BH396" i="2"/>
  <c r="BG396" i="2"/>
  <c r="BF396" i="2"/>
  <c r="BE396" i="2"/>
  <c r="BD396" i="2"/>
  <c r="BC396" i="2"/>
  <c r="BP395" i="2"/>
  <c r="BO395" i="2"/>
  <c r="BN395" i="2"/>
  <c r="BM395" i="2"/>
  <c r="BL395" i="2"/>
  <c r="BK395" i="2"/>
  <c r="BJ395" i="2"/>
  <c r="BI395" i="2"/>
  <c r="BH395" i="2"/>
  <c r="BG395" i="2"/>
  <c r="BF395" i="2"/>
  <c r="BE395" i="2"/>
  <c r="BD395" i="2"/>
  <c r="BC395" i="2"/>
  <c r="BP394" i="2"/>
  <c r="BO394" i="2"/>
  <c r="BN394" i="2"/>
  <c r="BM394" i="2"/>
  <c r="BL394" i="2"/>
  <c r="BK394" i="2"/>
  <c r="BJ394" i="2"/>
  <c r="BI394" i="2"/>
  <c r="BH394" i="2"/>
  <c r="BG394" i="2"/>
  <c r="BF394" i="2"/>
  <c r="BE394" i="2"/>
  <c r="BD394" i="2"/>
  <c r="BC394" i="2"/>
  <c r="BP393" i="2"/>
  <c r="BO393" i="2"/>
  <c r="BN393" i="2"/>
  <c r="BM393" i="2"/>
  <c r="BL393" i="2"/>
  <c r="BK393" i="2"/>
  <c r="BJ393" i="2"/>
  <c r="BI393" i="2"/>
  <c r="BH393" i="2"/>
  <c r="BG393" i="2"/>
  <c r="BF393" i="2"/>
  <c r="BE393" i="2"/>
  <c r="BD393" i="2"/>
  <c r="BC393" i="2"/>
  <c r="BP392" i="2"/>
  <c r="BO392" i="2"/>
  <c r="BN392" i="2"/>
  <c r="BM392" i="2"/>
  <c r="BL392" i="2"/>
  <c r="BK392" i="2"/>
  <c r="BJ392" i="2"/>
  <c r="BI392" i="2"/>
  <c r="BH392" i="2"/>
  <c r="BG392" i="2"/>
  <c r="BF392" i="2"/>
  <c r="BE392" i="2"/>
  <c r="BD392" i="2"/>
  <c r="BC392" i="2"/>
  <c r="BP391" i="2"/>
  <c r="BO391" i="2"/>
  <c r="BN391" i="2"/>
  <c r="BM391" i="2"/>
  <c r="BL391" i="2"/>
  <c r="BK391" i="2"/>
  <c r="BJ391" i="2"/>
  <c r="BI391" i="2"/>
  <c r="BH391" i="2"/>
  <c r="BG391" i="2"/>
  <c r="BF391" i="2"/>
  <c r="BE391" i="2"/>
  <c r="BD391" i="2"/>
  <c r="BC391" i="2"/>
  <c r="BP390" i="2"/>
  <c r="BO390" i="2"/>
  <c r="BN390" i="2"/>
  <c r="BM390" i="2"/>
  <c r="BL390" i="2"/>
  <c r="BK390" i="2"/>
  <c r="BJ390" i="2"/>
  <c r="BI390" i="2"/>
  <c r="BH390" i="2"/>
  <c r="BG390" i="2"/>
  <c r="BF390" i="2"/>
  <c r="BE390" i="2"/>
  <c r="BD390" i="2"/>
  <c r="BC390" i="2"/>
  <c r="BP389" i="2"/>
  <c r="BO389" i="2"/>
  <c r="BN389" i="2"/>
  <c r="BM389" i="2"/>
  <c r="BL389" i="2"/>
  <c r="BK389" i="2"/>
  <c r="BJ389" i="2"/>
  <c r="BI389" i="2"/>
  <c r="BH389" i="2"/>
  <c r="BG389" i="2"/>
  <c r="BF389" i="2"/>
  <c r="BE389" i="2"/>
  <c r="BD389" i="2"/>
  <c r="BC389" i="2"/>
  <c r="BP388" i="2"/>
  <c r="BO388" i="2"/>
  <c r="BN388" i="2"/>
  <c r="BM388" i="2"/>
  <c r="BL388" i="2"/>
  <c r="BK388" i="2"/>
  <c r="BJ388" i="2"/>
  <c r="BI388" i="2"/>
  <c r="BH388" i="2"/>
  <c r="BG388" i="2"/>
  <c r="BF388" i="2"/>
  <c r="BE388" i="2"/>
  <c r="BD388" i="2"/>
  <c r="BC388" i="2"/>
  <c r="BP387" i="2"/>
  <c r="BO387" i="2"/>
  <c r="BN387" i="2"/>
  <c r="BM387" i="2"/>
  <c r="BL387" i="2"/>
  <c r="BK387" i="2"/>
  <c r="BJ387" i="2"/>
  <c r="BI387" i="2"/>
  <c r="BH387" i="2"/>
  <c r="BG387" i="2"/>
  <c r="BF387" i="2"/>
  <c r="BE387" i="2"/>
  <c r="BD387" i="2"/>
  <c r="BC387" i="2"/>
  <c r="BP386" i="2"/>
  <c r="BO386" i="2"/>
  <c r="BN386" i="2"/>
  <c r="BM386" i="2"/>
  <c r="BL386" i="2"/>
  <c r="BK386" i="2"/>
  <c r="BJ386" i="2"/>
  <c r="BI386" i="2"/>
  <c r="BH386" i="2"/>
  <c r="BG386" i="2"/>
  <c r="BF386" i="2"/>
  <c r="BE386" i="2"/>
  <c r="BD386" i="2"/>
  <c r="BC386" i="2"/>
  <c r="BP385" i="2"/>
  <c r="BO385" i="2"/>
  <c r="BN385" i="2"/>
  <c r="BM385" i="2"/>
  <c r="BL385" i="2"/>
  <c r="BK385" i="2"/>
  <c r="BJ385" i="2"/>
  <c r="BI385" i="2"/>
  <c r="BH385" i="2"/>
  <c r="BG385" i="2"/>
  <c r="BF385" i="2"/>
  <c r="BE385" i="2"/>
  <c r="BD385" i="2"/>
  <c r="BC385" i="2"/>
  <c r="BP384" i="2"/>
  <c r="BO384" i="2"/>
  <c r="BN384" i="2"/>
  <c r="BM384" i="2"/>
  <c r="BL384" i="2"/>
  <c r="BK384" i="2"/>
  <c r="BJ384" i="2"/>
  <c r="BI384" i="2"/>
  <c r="BH384" i="2"/>
  <c r="BG384" i="2"/>
  <c r="BF384" i="2"/>
  <c r="BE384" i="2"/>
  <c r="BD384" i="2"/>
  <c r="BC384" i="2"/>
  <c r="BP383" i="2"/>
  <c r="BO383" i="2"/>
  <c r="BN383" i="2"/>
  <c r="BM383" i="2"/>
  <c r="BL383" i="2"/>
  <c r="BK383" i="2"/>
  <c r="BJ383" i="2"/>
  <c r="BI383" i="2"/>
  <c r="BH383" i="2"/>
  <c r="BG383" i="2"/>
  <c r="BF383" i="2"/>
  <c r="BE383" i="2"/>
  <c r="BD383" i="2"/>
  <c r="BC383" i="2"/>
  <c r="BP382" i="2"/>
  <c r="BO382" i="2"/>
  <c r="BN382" i="2"/>
  <c r="BM382" i="2"/>
  <c r="BL382" i="2"/>
  <c r="BK382" i="2"/>
  <c r="BJ382" i="2"/>
  <c r="BI382" i="2"/>
  <c r="BH382" i="2"/>
  <c r="BG382" i="2"/>
  <c r="BF382" i="2"/>
  <c r="BE382" i="2"/>
  <c r="BD382" i="2"/>
  <c r="BC382" i="2"/>
  <c r="BP381" i="2"/>
  <c r="BO381" i="2"/>
  <c r="BN381" i="2"/>
  <c r="BM381" i="2"/>
  <c r="BL381" i="2"/>
  <c r="BK381" i="2"/>
  <c r="BJ381" i="2"/>
  <c r="BI381" i="2"/>
  <c r="BH381" i="2"/>
  <c r="BG381" i="2"/>
  <c r="BF381" i="2"/>
  <c r="BE381" i="2"/>
  <c r="BD381" i="2"/>
  <c r="BC381" i="2"/>
  <c r="BP380" i="2"/>
  <c r="BO380" i="2"/>
  <c r="BN380" i="2"/>
  <c r="BM380" i="2"/>
  <c r="BL380" i="2"/>
  <c r="BK380" i="2"/>
  <c r="BJ380" i="2"/>
  <c r="BI380" i="2"/>
  <c r="BH380" i="2"/>
  <c r="BG380" i="2"/>
  <c r="BF380" i="2"/>
  <c r="BE380" i="2"/>
  <c r="BD380" i="2"/>
  <c r="BC380" i="2"/>
  <c r="BP379" i="2"/>
  <c r="BO379" i="2"/>
  <c r="BN379" i="2"/>
  <c r="BM379" i="2"/>
  <c r="BL379" i="2"/>
  <c r="BK379" i="2"/>
  <c r="BJ379" i="2"/>
  <c r="BI379" i="2"/>
  <c r="BH379" i="2"/>
  <c r="BG379" i="2"/>
  <c r="BF379" i="2"/>
  <c r="BE379" i="2"/>
  <c r="BD379" i="2"/>
  <c r="BC379" i="2"/>
  <c r="BP378" i="2"/>
  <c r="BO378" i="2"/>
  <c r="BN378" i="2"/>
  <c r="BM378" i="2"/>
  <c r="BL378" i="2"/>
  <c r="BK378" i="2"/>
  <c r="BJ378" i="2"/>
  <c r="BI378" i="2"/>
  <c r="BH378" i="2"/>
  <c r="BG378" i="2"/>
  <c r="BF378" i="2"/>
  <c r="BE378" i="2"/>
  <c r="BD378" i="2"/>
  <c r="BC378" i="2"/>
  <c r="BP377" i="2"/>
  <c r="BO377" i="2"/>
  <c r="BN377" i="2"/>
  <c r="BM377" i="2"/>
  <c r="BL377" i="2"/>
  <c r="BK377" i="2"/>
  <c r="BJ377" i="2"/>
  <c r="BI377" i="2"/>
  <c r="BH377" i="2"/>
  <c r="BG377" i="2"/>
  <c r="BF377" i="2"/>
  <c r="BE377" i="2"/>
  <c r="BD377" i="2"/>
  <c r="BC377" i="2"/>
  <c r="BP376" i="2"/>
  <c r="BO376" i="2"/>
  <c r="BN376" i="2"/>
  <c r="BM376" i="2"/>
  <c r="BL376" i="2"/>
  <c r="BK376" i="2"/>
  <c r="BJ376" i="2"/>
  <c r="BI376" i="2"/>
  <c r="BH376" i="2"/>
  <c r="BG376" i="2"/>
  <c r="BF376" i="2"/>
  <c r="BE376" i="2"/>
  <c r="BD376" i="2"/>
  <c r="BC376" i="2"/>
  <c r="BP375" i="2"/>
  <c r="BO375" i="2"/>
  <c r="BN375" i="2"/>
  <c r="BM375" i="2"/>
  <c r="BL375" i="2"/>
  <c r="BK375" i="2"/>
  <c r="BJ375" i="2"/>
  <c r="BI375" i="2"/>
  <c r="BH375" i="2"/>
  <c r="BG375" i="2"/>
  <c r="BF375" i="2"/>
  <c r="BE375" i="2"/>
  <c r="BD375" i="2"/>
  <c r="BC375" i="2"/>
  <c r="BP374" i="2"/>
  <c r="BO374" i="2"/>
  <c r="BN374" i="2"/>
  <c r="BM374" i="2"/>
  <c r="BL374" i="2"/>
  <c r="BK374" i="2"/>
  <c r="BJ374" i="2"/>
  <c r="BI374" i="2"/>
  <c r="BH374" i="2"/>
  <c r="BG374" i="2"/>
  <c r="BF374" i="2"/>
  <c r="BE374" i="2"/>
  <c r="BD374" i="2"/>
  <c r="BC374" i="2"/>
  <c r="BP373" i="2"/>
  <c r="BO373" i="2"/>
  <c r="BN373" i="2"/>
  <c r="BM373" i="2"/>
  <c r="BL373" i="2"/>
  <c r="BK373" i="2"/>
  <c r="BJ373" i="2"/>
  <c r="BI373" i="2"/>
  <c r="BH373" i="2"/>
  <c r="BG373" i="2"/>
  <c r="BF373" i="2"/>
  <c r="BE373" i="2"/>
  <c r="BD373" i="2"/>
  <c r="BC373" i="2"/>
  <c r="BP372" i="2"/>
  <c r="BO372" i="2"/>
  <c r="BN372" i="2"/>
  <c r="BM372" i="2"/>
  <c r="BL372" i="2"/>
  <c r="BK372" i="2"/>
  <c r="BJ372" i="2"/>
  <c r="BI372" i="2"/>
  <c r="BH372" i="2"/>
  <c r="BG372" i="2"/>
  <c r="BF372" i="2"/>
  <c r="BE372" i="2"/>
  <c r="BD372" i="2"/>
  <c r="BC372" i="2"/>
  <c r="BP371" i="2"/>
  <c r="BO371" i="2"/>
  <c r="BN371" i="2"/>
  <c r="BM371" i="2"/>
  <c r="BL371" i="2"/>
  <c r="BK371" i="2"/>
  <c r="BJ371" i="2"/>
  <c r="BI371" i="2"/>
  <c r="BH371" i="2"/>
  <c r="BG371" i="2"/>
  <c r="BF371" i="2"/>
  <c r="BE371" i="2"/>
  <c r="BD371" i="2"/>
  <c r="BC371" i="2"/>
  <c r="BP370" i="2"/>
  <c r="BO370" i="2"/>
  <c r="BN370" i="2"/>
  <c r="BM370" i="2"/>
  <c r="BL370" i="2"/>
  <c r="BK370" i="2"/>
  <c r="BJ370" i="2"/>
  <c r="BI370" i="2"/>
  <c r="BH370" i="2"/>
  <c r="BG370" i="2"/>
  <c r="BF370" i="2"/>
  <c r="BE370" i="2"/>
  <c r="BD370" i="2"/>
  <c r="BC370" i="2"/>
  <c r="BP369" i="2"/>
  <c r="BO369" i="2"/>
  <c r="BN369" i="2"/>
  <c r="BM369" i="2"/>
  <c r="BL369" i="2"/>
  <c r="BK369" i="2"/>
  <c r="BJ369" i="2"/>
  <c r="BI369" i="2"/>
  <c r="BH369" i="2"/>
  <c r="BG369" i="2"/>
  <c r="BF369" i="2"/>
  <c r="BE369" i="2"/>
  <c r="BD369" i="2"/>
  <c r="BC369" i="2"/>
  <c r="BP368" i="2"/>
  <c r="BO368" i="2"/>
  <c r="BN368" i="2"/>
  <c r="BM368" i="2"/>
  <c r="BL368" i="2"/>
  <c r="BK368" i="2"/>
  <c r="BJ368" i="2"/>
  <c r="BI368" i="2"/>
  <c r="BH368" i="2"/>
  <c r="BG368" i="2"/>
  <c r="BF368" i="2"/>
  <c r="BE368" i="2"/>
  <c r="BD368" i="2"/>
  <c r="BC368" i="2"/>
  <c r="BP367" i="2"/>
  <c r="BO367" i="2"/>
  <c r="BN367" i="2"/>
  <c r="BM367" i="2"/>
  <c r="BL367" i="2"/>
  <c r="BK367" i="2"/>
  <c r="BJ367" i="2"/>
  <c r="BI367" i="2"/>
  <c r="BH367" i="2"/>
  <c r="BG367" i="2"/>
  <c r="BF367" i="2"/>
  <c r="BE367" i="2"/>
  <c r="BD367" i="2"/>
  <c r="BC367" i="2"/>
  <c r="BP366" i="2"/>
  <c r="BO366" i="2"/>
  <c r="BN366" i="2"/>
  <c r="BM366" i="2"/>
  <c r="BL366" i="2"/>
  <c r="BK366" i="2"/>
  <c r="BJ366" i="2"/>
  <c r="BI366" i="2"/>
  <c r="BH366" i="2"/>
  <c r="BG366" i="2"/>
  <c r="BF366" i="2"/>
  <c r="BE366" i="2"/>
  <c r="BD366" i="2"/>
  <c r="BC366" i="2"/>
  <c r="BP365" i="2"/>
  <c r="BO365" i="2"/>
  <c r="BN365" i="2"/>
  <c r="BM365" i="2"/>
  <c r="BL365" i="2"/>
  <c r="BK365" i="2"/>
  <c r="BJ365" i="2"/>
  <c r="BI365" i="2"/>
  <c r="BH365" i="2"/>
  <c r="BG365" i="2"/>
  <c r="BF365" i="2"/>
  <c r="BE365" i="2"/>
  <c r="BD365" i="2"/>
  <c r="BC365" i="2"/>
  <c r="BP364" i="2"/>
  <c r="BO364" i="2"/>
  <c r="BN364" i="2"/>
  <c r="BM364" i="2"/>
  <c r="BL364" i="2"/>
  <c r="BK364" i="2"/>
  <c r="BJ364" i="2"/>
  <c r="BI364" i="2"/>
  <c r="BH364" i="2"/>
  <c r="BG364" i="2"/>
  <c r="BF364" i="2"/>
  <c r="BE364" i="2"/>
  <c r="BD364" i="2"/>
  <c r="BC364" i="2"/>
  <c r="BP363" i="2"/>
  <c r="BO363" i="2"/>
  <c r="BN363" i="2"/>
  <c r="BM363" i="2"/>
  <c r="BL363" i="2"/>
  <c r="BK363" i="2"/>
  <c r="BJ363" i="2"/>
  <c r="BI363" i="2"/>
  <c r="BH363" i="2"/>
  <c r="BG363" i="2"/>
  <c r="BF363" i="2"/>
  <c r="BE363" i="2"/>
  <c r="BD363" i="2"/>
  <c r="BC363" i="2"/>
  <c r="BP362" i="2"/>
  <c r="BO362" i="2"/>
  <c r="BN362" i="2"/>
  <c r="BM362" i="2"/>
  <c r="BL362" i="2"/>
  <c r="BK362" i="2"/>
  <c r="BJ362" i="2"/>
  <c r="BI362" i="2"/>
  <c r="BH362" i="2"/>
  <c r="BG362" i="2"/>
  <c r="BF362" i="2"/>
  <c r="BE362" i="2"/>
  <c r="BD362" i="2"/>
  <c r="BC362" i="2"/>
  <c r="BP361" i="2"/>
  <c r="BO361" i="2"/>
  <c r="BN361" i="2"/>
  <c r="BM361" i="2"/>
  <c r="BL361" i="2"/>
  <c r="BK361" i="2"/>
  <c r="BJ361" i="2"/>
  <c r="BI361" i="2"/>
  <c r="BH361" i="2"/>
  <c r="BG361" i="2"/>
  <c r="BF361" i="2"/>
  <c r="BE361" i="2"/>
  <c r="BD361" i="2"/>
  <c r="BC361" i="2"/>
  <c r="BP360" i="2"/>
  <c r="BO360" i="2"/>
  <c r="BN360" i="2"/>
  <c r="BM360" i="2"/>
  <c r="BL360" i="2"/>
  <c r="BK360" i="2"/>
  <c r="BJ360" i="2"/>
  <c r="BI360" i="2"/>
  <c r="BH360" i="2"/>
  <c r="BG360" i="2"/>
  <c r="BF360" i="2"/>
  <c r="BE360" i="2"/>
  <c r="BD360" i="2"/>
  <c r="BC360" i="2"/>
  <c r="BP359" i="2"/>
  <c r="BO359" i="2"/>
  <c r="BN359" i="2"/>
  <c r="BM359" i="2"/>
  <c r="BL359" i="2"/>
  <c r="BK359" i="2"/>
  <c r="BJ359" i="2"/>
  <c r="BI359" i="2"/>
  <c r="BH359" i="2"/>
  <c r="BG359" i="2"/>
  <c r="BF359" i="2"/>
  <c r="BE359" i="2"/>
  <c r="BD359" i="2"/>
  <c r="BC359" i="2"/>
  <c r="BP358" i="2"/>
  <c r="BO358" i="2"/>
  <c r="BN358" i="2"/>
  <c r="BM358" i="2"/>
  <c r="BL358" i="2"/>
  <c r="BK358" i="2"/>
  <c r="BJ358" i="2"/>
  <c r="BI358" i="2"/>
  <c r="BH358" i="2"/>
  <c r="BG358" i="2"/>
  <c r="BF358" i="2"/>
  <c r="BE358" i="2"/>
  <c r="BD358" i="2"/>
  <c r="BC358" i="2"/>
  <c r="BP357" i="2"/>
  <c r="BO357" i="2"/>
  <c r="BN357" i="2"/>
  <c r="BM357" i="2"/>
  <c r="BL357" i="2"/>
  <c r="BK357" i="2"/>
  <c r="BJ357" i="2"/>
  <c r="BI357" i="2"/>
  <c r="BH357" i="2"/>
  <c r="BG357" i="2"/>
  <c r="BF357" i="2"/>
  <c r="BE357" i="2"/>
  <c r="BD357" i="2"/>
  <c r="BC357" i="2"/>
  <c r="BP356" i="2"/>
  <c r="BO356" i="2"/>
  <c r="BN356" i="2"/>
  <c r="BM356" i="2"/>
  <c r="BL356" i="2"/>
  <c r="BK356" i="2"/>
  <c r="BJ356" i="2"/>
  <c r="BI356" i="2"/>
  <c r="BH356" i="2"/>
  <c r="BG356" i="2"/>
  <c r="BF356" i="2"/>
  <c r="BE356" i="2"/>
  <c r="BD356" i="2"/>
  <c r="BC356" i="2"/>
  <c r="BP355" i="2"/>
  <c r="BO355" i="2"/>
  <c r="BN355" i="2"/>
  <c r="BM355" i="2"/>
  <c r="BL355" i="2"/>
  <c r="BK355" i="2"/>
  <c r="BJ355" i="2"/>
  <c r="BI355" i="2"/>
  <c r="BH355" i="2"/>
  <c r="BG355" i="2"/>
  <c r="BF355" i="2"/>
  <c r="BE355" i="2"/>
  <c r="BD355" i="2"/>
  <c r="BC355" i="2"/>
  <c r="BP354" i="2"/>
  <c r="BO354" i="2"/>
  <c r="BN354" i="2"/>
  <c r="BM354" i="2"/>
  <c r="BL354" i="2"/>
  <c r="BK354" i="2"/>
  <c r="BJ354" i="2"/>
  <c r="BI354" i="2"/>
  <c r="BH354" i="2"/>
  <c r="BG354" i="2"/>
  <c r="BF354" i="2"/>
  <c r="BE354" i="2"/>
  <c r="BD354" i="2"/>
  <c r="BC354" i="2"/>
  <c r="BP353" i="2"/>
  <c r="BO353" i="2"/>
  <c r="BN353" i="2"/>
  <c r="BM353" i="2"/>
  <c r="BL353" i="2"/>
  <c r="BK353" i="2"/>
  <c r="BJ353" i="2"/>
  <c r="BI353" i="2"/>
  <c r="BH353" i="2"/>
  <c r="BG353" i="2"/>
  <c r="BF353" i="2"/>
  <c r="BE353" i="2"/>
  <c r="BD353" i="2"/>
  <c r="BC353" i="2"/>
  <c r="BP352" i="2"/>
  <c r="BO352" i="2"/>
  <c r="BN352" i="2"/>
  <c r="BM352" i="2"/>
  <c r="BL352" i="2"/>
  <c r="BK352" i="2"/>
  <c r="BJ352" i="2"/>
  <c r="BI352" i="2"/>
  <c r="BH352" i="2"/>
  <c r="BG352" i="2"/>
  <c r="BF352" i="2"/>
  <c r="BE352" i="2"/>
  <c r="BD352" i="2"/>
  <c r="BC352" i="2"/>
  <c r="BP351" i="2"/>
  <c r="BO351" i="2"/>
  <c r="BN351" i="2"/>
  <c r="BM351" i="2"/>
  <c r="BL351" i="2"/>
  <c r="BK351" i="2"/>
  <c r="BJ351" i="2"/>
  <c r="BI351" i="2"/>
  <c r="BH351" i="2"/>
  <c r="BG351" i="2"/>
  <c r="BF351" i="2"/>
  <c r="BE351" i="2"/>
  <c r="BD351" i="2"/>
  <c r="BC351" i="2"/>
  <c r="BP350" i="2"/>
  <c r="BO350" i="2"/>
  <c r="BN350" i="2"/>
  <c r="BM350" i="2"/>
  <c r="BL350" i="2"/>
  <c r="BK350" i="2"/>
  <c r="BJ350" i="2"/>
  <c r="BI350" i="2"/>
  <c r="BH350" i="2"/>
  <c r="BG350" i="2"/>
  <c r="BF350" i="2"/>
  <c r="BE350" i="2"/>
  <c r="BD350" i="2"/>
  <c r="BC350" i="2"/>
  <c r="BP349" i="2"/>
  <c r="BO349" i="2"/>
  <c r="BN349" i="2"/>
  <c r="BM349" i="2"/>
  <c r="BL349" i="2"/>
  <c r="BK349" i="2"/>
  <c r="BJ349" i="2"/>
  <c r="BI349" i="2"/>
  <c r="BH349" i="2"/>
  <c r="BG349" i="2"/>
  <c r="BF349" i="2"/>
  <c r="BE349" i="2"/>
  <c r="BD349" i="2"/>
  <c r="BC349" i="2"/>
  <c r="BP348" i="2"/>
  <c r="BO348" i="2"/>
  <c r="BN348" i="2"/>
  <c r="BM348" i="2"/>
  <c r="BL348" i="2"/>
  <c r="BK348" i="2"/>
  <c r="BJ348" i="2"/>
  <c r="BI348" i="2"/>
  <c r="BH348" i="2"/>
  <c r="BG348" i="2"/>
  <c r="BF348" i="2"/>
  <c r="BE348" i="2"/>
  <c r="BD348" i="2"/>
  <c r="BC348" i="2"/>
  <c r="BP347" i="2"/>
  <c r="BO347" i="2"/>
  <c r="BN347" i="2"/>
  <c r="BM347" i="2"/>
  <c r="BL347" i="2"/>
  <c r="BK347" i="2"/>
  <c r="BJ347" i="2"/>
  <c r="BI347" i="2"/>
  <c r="BH347" i="2"/>
  <c r="BG347" i="2"/>
  <c r="BF347" i="2"/>
  <c r="BE347" i="2"/>
  <c r="BD347" i="2"/>
  <c r="BC347" i="2"/>
  <c r="BP346" i="2"/>
  <c r="BO346" i="2"/>
  <c r="BN346" i="2"/>
  <c r="BM346" i="2"/>
  <c r="BL346" i="2"/>
  <c r="BK346" i="2"/>
  <c r="BJ346" i="2"/>
  <c r="BI346" i="2"/>
  <c r="BH346" i="2"/>
  <c r="BG346" i="2"/>
  <c r="BF346" i="2"/>
  <c r="BE346" i="2"/>
  <c r="BD346" i="2"/>
  <c r="BC346" i="2"/>
  <c r="BP345" i="2"/>
  <c r="BO345" i="2"/>
  <c r="BN345" i="2"/>
  <c r="BM345" i="2"/>
  <c r="BL345" i="2"/>
  <c r="BK345" i="2"/>
  <c r="BJ345" i="2"/>
  <c r="BI345" i="2"/>
  <c r="BH345" i="2"/>
  <c r="BG345" i="2"/>
  <c r="BF345" i="2"/>
  <c r="BE345" i="2"/>
  <c r="BD345" i="2"/>
  <c r="BC345" i="2"/>
  <c r="BP344" i="2"/>
  <c r="BO344" i="2"/>
  <c r="BN344" i="2"/>
  <c r="BM344" i="2"/>
  <c r="BL344" i="2"/>
  <c r="BK344" i="2"/>
  <c r="BJ344" i="2"/>
  <c r="BI344" i="2"/>
  <c r="BH344" i="2"/>
  <c r="BG344" i="2"/>
  <c r="BF344" i="2"/>
  <c r="BE344" i="2"/>
  <c r="BD344" i="2"/>
  <c r="BC344" i="2"/>
  <c r="BP343" i="2"/>
  <c r="BO343" i="2"/>
  <c r="BN343" i="2"/>
  <c r="BM343" i="2"/>
  <c r="BL343" i="2"/>
  <c r="BK343" i="2"/>
  <c r="BJ343" i="2"/>
  <c r="BI343" i="2"/>
  <c r="BH343" i="2"/>
  <c r="BG343" i="2"/>
  <c r="BF343" i="2"/>
  <c r="BE343" i="2"/>
  <c r="BD343" i="2"/>
  <c r="BC343" i="2"/>
  <c r="BP342" i="2"/>
  <c r="BO342" i="2"/>
  <c r="BN342" i="2"/>
  <c r="BM342" i="2"/>
  <c r="BL342" i="2"/>
  <c r="BK342" i="2"/>
  <c r="BJ342" i="2"/>
  <c r="BI342" i="2"/>
  <c r="BH342" i="2"/>
  <c r="BG342" i="2"/>
  <c r="BF342" i="2"/>
  <c r="BE342" i="2"/>
  <c r="BD342" i="2"/>
  <c r="BC342" i="2"/>
  <c r="BP341" i="2"/>
  <c r="BO341" i="2"/>
  <c r="BN341" i="2"/>
  <c r="BM341" i="2"/>
  <c r="BL341" i="2"/>
  <c r="BK341" i="2"/>
  <c r="BJ341" i="2"/>
  <c r="BI341" i="2"/>
  <c r="BH341" i="2"/>
  <c r="BG341" i="2"/>
  <c r="BF341" i="2"/>
  <c r="BE341" i="2"/>
  <c r="BD341" i="2"/>
  <c r="BC341" i="2"/>
  <c r="BP340" i="2"/>
  <c r="BO340" i="2"/>
  <c r="BN340" i="2"/>
  <c r="BM340" i="2"/>
  <c r="BL340" i="2"/>
  <c r="BK340" i="2"/>
  <c r="BJ340" i="2"/>
  <c r="BI340" i="2"/>
  <c r="BH340" i="2"/>
  <c r="BG340" i="2"/>
  <c r="BF340" i="2"/>
  <c r="BE340" i="2"/>
  <c r="BD340" i="2"/>
  <c r="BC340" i="2"/>
  <c r="BP339" i="2"/>
  <c r="BO339" i="2"/>
  <c r="BN339" i="2"/>
  <c r="BM339" i="2"/>
  <c r="BL339" i="2"/>
  <c r="BK339" i="2"/>
  <c r="BJ339" i="2"/>
  <c r="BI339" i="2"/>
  <c r="BH339" i="2"/>
  <c r="BG339" i="2"/>
  <c r="BF339" i="2"/>
  <c r="BE339" i="2"/>
  <c r="BD339" i="2"/>
  <c r="BC339" i="2"/>
  <c r="BP338" i="2"/>
  <c r="BO338" i="2"/>
  <c r="BN338" i="2"/>
  <c r="BM338" i="2"/>
  <c r="BL338" i="2"/>
  <c r="BK338" i="2"/>
  <c r="BJ338" i="2"/>
  <c r="BI338" i="2"/>
  <c r="BH338" i="2"/>
  <c r="BG338" i="2"/>
  <c r="BF338" i="2"/>
  <c r="BE338" i="2"/>
  <c r="BD338" i="2"/>
  <c r="BC338" i="2"/>
  <c r="BP337" i="2"/>
  <c r="BO337" i="2"/>
  <c r="BN337" i="2"/>
  <c r="BM337" i="2"/>
  <c r="BL337" i="2"/>
  <c r="BK337" i="2"/>
  <c r="BJ337" i="2"/>
  <c r="BI337" i="2"/>
  <c r="BH337" i="2"/>
  <c r="BG337" i="2"/>
  <c r="BF337" i="2"/>
  <c r="BE337" i="2"/>
  <c r="BD337" i="2"/>
  <c r="BC337" i="2"/>
  <c r="BP336" i="2"/>
  <c r="BO336" i="2"/>
  <c r="BN336" i="2"/>
  <c r="BM336" i="2"/>
  <c r="BL336" i="2"/>
  <c r="BK336" i="2"/>
  <c r="BJ336" i="2"/>
  <c r="BI336" i="2"/>
  <c r="BH336" i="2"/>
  <c r="BG336" i="2"/>
  <c r="BF336" i="2"/>
  <c r="BE336" i="2"/>
  <c r="BD336" i="2"/>
  <c r="BC336" i="2"/>
  <c r="BP335" i="2"/>
  <c r="BO335" i="2"/>
  <c r="BN335" i="2"/>
  <c r="BM335" i="2"/>
  <c r="BL335" i="2"/>
  <c r="BK335" i="2"/>
  <c r="BJ335" i="2"/>
  <c r="BI335" i="2"/>
  <c r="BH335" i="2"/>
  <c r="BG335" i="2"/>
  <c r="BF335" i="2"/>
  <c r="BE335" i="2"/>
  <c r="BD335" i="2"/>
  <c r="BC335" i="2"/>
  <c r="BP334" i="2"/>
  <c r="BO334" i="2"/>
  <c r="BN334" i="2"/>
  <c r="BM334" i="2"/>
  <c r="BL334" i="2"/>
  <c r="BK334" i="2"/>
  <c r="BJ334" i="2"/>
  <c r="BI334" i="2"/>
  <c r="BH334" i="2"/>
  <c r="BG334" i="2"/>
  <c r="BF334" i="2"/>
  <c r="BE334" i="2"/>
  <c r="BD334" i="2"/>
  <c r="BC334" i="2"/>
  <c r="BP333" i="2"/>
  <c r="BO333" i="2"/>
  <c r="BN333" i="2"/>
  <c r="BM333" i="2"/>
  <c r="BL333" i="2"/>
  <c r="BK333" i="2"/>
  <c r="BJ333" i="2"/>
  <c r="BI333" i="2"/>
  <c r="BH333" i="2"/>
  <c r="BG333" i="2"/>
  <c r="BF333" i="2"/>
  <c r="BE333" i="2"/>
  <c r="BD333" i="2"/>
  <c r="BC333" i="2"/>
  <c r="BP332" i="2"/>
  <c r="BO332" i="2"/>
  <c r="BN332" i="2"/>
  <c r="BM332" i="2"/>
  <c r="BL332" i="2"/>
  <c r="BK332" i="2"/>
  <c r="BJ332" i="2"/>
  <c r="BI332" i="2"/>
  <c r="BH332" i="2"/>
  <c r="BG332" i="2"/>
  <c r="BF332" i="2"/>
  <c r="BE332" i="2"/>
  <c r="BD332" i="2"/>
  <c r="BC332" i="2"/>
  <c r="BP331" i="2"/>
  <c r="BO331" i="2"/>
  <c r="BN331" i="2"/>
  <c r="BM331" i="2"/>
  <c r="BL331" i="2"/>
  <c r="BK331" i="2"/>
  <c r="BJ331" i="2"/>
  <c r="BI331" i="2"/>
  <c r="BH331" i="2"/>
  <c r="BG331" i="2"/>
  <c r="BF331" i="2"/>
  <c r="BE331" i="2"/>
  <c r="BD331" i="2"/>
  <c r="BC331" i="2"/>
  <c r="BP330" i="2"/>
  <c r="BO330" i="2"/>
  <c r="BN330" i="2"/>
  <c r="BM330" i="2"/>
  <c r="BL330" i="2"/>
  <c r="BK330" i="2"/>
  <c r="BJ330" i="2"/>
  <c r="BI330" i="2"/>
  <c r="BH330" i="2"/>
  <c r="BG330" i="2"/>
  <c r="BF330" i="2"/>
  <c r="BE330" i="2"/>
  <c r="BD330" i="2"/>
  <c r="BC330" i="2"/>
  <c r="BP329" i="2"/>
  <c r="BO329" i="2"/>
  <c r="BN329" i="2"/>
  <c r="BM329" i="2"/>
  <c r="BL329" i="2"/>
  <c r="BK329" i="2"/>
  <c r="BJ329" i="2"/>
  <c r="BI329" i="2"/>
  <c r="BH329" i="2"/>
  <c r="BG329" i="2"/>
  <c r="BF329" i="2"/>
  <c r="BE329" i="2"/>
  <c r="BD329" i="2"/>
  <c r="BC329" i="2"/>
  <c r="BP328" i="2"/>
  <c r="BO328" i="2"/>
  <c r="BN328" i="2"/>
  <c r="BM328" i="2"/>
  <c r="BL328" i="2"/>
  <c r="BK328" i="2"/>
  <c r="BJ328" i="2"/>
  <c r="BI328" i="2"/>
  <c r="BH328" i="2"/>
  <c r="BG328" i="2"/>
  <c r="BF328" i="2"/>
  <c r="BE328" i="2"/>
  <c r="BD328" i="2"/>
  <c r="BC328" i="2"/>
  <c r="BP327" i="2"/>
  <c r="BO327" i="2"/>
  <c r="BN327" i="2"/>
  <c r="BM327" i="2"/>
  <c r="BL327" i="2"/>
  <c r="BK327" i="2"/>
  <c r="BJ327" i="2"/>
  <c r="BI327" i="2"/>
  <c r="BH327" i="2"/>
  <c r="BG327" i="2"/>
  <c r="BF327" i="2"/>
  <c r="BE327" i="2"/>
  <c r="BD327" i="2"/>
  <c r="BC327" i="2"/>
  <c r="BP326" i="2"/>
  <c r="BO326" i="2"/>
  <c r="BN326" i="2"/>
  <c r="BM326" i="2"/>
  <c r="BL326" i="2"/>
  <c r="BK326" i="2"/>
  <c r="BJ326" i="2"/>
  <c r="BI326" i="2"/>
  <c r="BH326" i="2"/>
  <c r="BG326" i="2"/>
  <c r="BF326" i="2"/>
  <c r="BE326" i="2"/>
  <c r="BD326" i="2"/>
  <c r="BC326" i="2"/>
  <c r="BP325" i="2"/>
  <c r="BO325" i="2"/>
  <c r="BN325" i="2"/>
  <c r="BM325" i="2"/>
  <c r="BL325" i="2"/>
  <c r="BK325" i="2"/>
  <c r="BJ325" i="2"/>
  <c r="BI325" i="2"/>
  <c r="BH325" i="2"/>
  <c r="BG325" i="2"/>
  <c r="BF325" i="2"/>
  <c r="BE325" i="2"/>
  <c r="BD325" i="2"/>
  <c r="BC325" i="2"/>
  <c r="BP324" i="2"/>
  <c r="BO324" i="2"/>
  <c r="BN324" i="2"/>
  <c r="BM324" i="2"/>
  <c r="BL324" i="2"/>
  <c r="BK324" i="2"/>
  <c r="BJ324" i="2"/>
  <c r="BI324" i="2"/>
  <c r="BH324" i="2"/>
  <c r="BG324" i="2"/>
  <c r="BF324" i="2"/>
  <c r="BE324" i="2"/>
  <c r="BD324" i="2"/>
  <c r="BC324" i="2"/>
  <c r="BP323" i="2"/>
  <c r="BO323" i="2"/>
  <c r="BN323" i="2"/>
  <c r="BM323" i="2"/>
  <c r="BL323" i="2"/>
  <c r="BK323" i="2"/>
  <c r="BJ323" i="2"/>
  <c r="BI323" i="2"/>
  <c r="BH323" i="2"/>
  <c r="BG323" i="2"/>
  <c r="BF323" i="2"/>
  <c r="BE323" i="2"/>
  <c r="BD323" i="2"/>
  <c r="BC323" i="2"/>
  <c r="BP322" i="2"/>
  <c r="BO322" i="2"/>
  <c r="BN322" i="2"/>
  <c r="BM322" i="2"/>
  <c r="BL322" i="2"/>
  <c r="BK322" i="2"/>
  <c r="BJ322" i="2"/>
  <c r="BI322" i="2"/>
  <c r="BH322" i="2"/>
  <c r="BG322" i="2"/>
  <c r="BF322" i="2"/>
  <c r="BE322" i="2"/>
  <c r="BD322" i="2"/>
  <c r="BC322" i="2"/>
  <c r="BP321" i="2"/>
  <c r="BO321" i="2"/>
  <c r="BN321" i="2"/>
  <c r="BM321" i="2"/>
  <c r="BL321" i="2"/>
  <c r="BK321" i="2"/>
  <c r="BJ321" i="2"/>
  <c r="BI321" i="2"/>
  <c r="BH321" i="2"/>
  <c r="BG321" i="2"/>
  <c r="BF321" i="2"/>
  <c r="BE321" i="2"/>
  <c r="BD321" i="2"/>
  <c r="BC321" i="2"/>
  <c r="BP320" i="2"/>
  <c r="BO320" i="2"/>
  <c r="BN320" i="2"/>
  <c r="BM320" i="2"/>
  <c r="BL320" i="2"/>
  <c r="BK320" i="2"/>
  <c r="BJ320" i="2"/>
  <c r="BI320" i="2"/>
  <c r="BH320" i="2"/>
  <c r="BG320" i="2"/>
  <c r="BF320" i="2"/>
  <c r="BE320" i="2"/>
  <c r="BD320" i="2"/>
  <c r="BC320" i="2"/>
  <c r="BP319" i="2"/>
  <c r="BO319" i="2"/>
  <c r="BN319" i="2"/>
  <c r="BM319" i="2"/>
  <c r="BL319" i="2"/>
  <c r="BK319" i="2"/>
  <c r="BJ319" i="2"/>
  <c r="BI319" i="2"/>
  <c r="BH319" i="2"/>
  <c r="BG319" i="2"/>
  <c r="BF319" i="2"/>
  <c r="BE319" i="2"/>
  <c r="BD319" i="2"/>
  <c r="BC319" i="2"/>
  <c r="BP318" i="2"/>
  <c r="BO318" i="2"/>
  <c r="BN318" i="2"/>
  <c r="BM318" i="2"/>
  <c r="BL318" i="2"/>
  <c r="BK318" i="2"/>
  <c r="BJ318" i="2"/>
  <c r="BI318" i="2"/>
  <c r="BH318" i="2"/>
  <c r="BG318" i="2"/>
  <c r="BF318" i="2"/>
  <c r="BE318" i="2"/>
  <c r="BD318" i="2"/>
  <c r="BC318" i="2"/>
  <c r="BP317" i="2"/>
  <c r="BO317" i="2"/>
  <c r="BN317" i="2"/>
  <c r="BM317" i="2"/>
  <c r="BL317" i="2"/>
  <c r="BK317" i="2"/>
  <c r="BJ317" i="2"/>
  <c r="BI317" i="2"/>
  <c r="BH317" i="2"/>
  <c r="BG317" i="2"/>
  <c r="BF317" i="2"/>
  <c r="BE317" i="2"/>
  <c r="BD317" i="2"/>
  <c r="BC317" i="2"/>
  <c r="BP316" i="2"/>
  <c r="BO316" i="2"/>
  <c r="BN316" i="2"/>
  <c r="BM316" i="2"/>
  <c r="BL316" i="2"/>
  <c r="BK316" i="2"/>
  <c r="BJ316" i="2"/>
  <c r="BI316" i="2"/>
  <c r="BH316" i="2"/>
  <c r="BG316" i="2"/>
  <c r="BF316" i="2"/>
  <c r="BE316" i="2"/>
  <c r="BD316" i="2"/>
  <c r="BC316" i="2"/>
  <c r="BP315" i="2"/>
  <c r="BO315" i="2"/>
  <c r="BN315" i="2"/>
  <c r="BM315" i="2"/>
  <c r="BL315" i="2"/>
  <c r="BK315" i="2"/>
  <c r="BJ315" i="2"/>
  <c r="BI315" i="2"/>
  <c r="BH315" i="2"/>
  <c r="BG315" i="2"/>
  <c r="BF315" i="2"/>
  <c r="BE315" i="2"/>
  <c r="BD315" i="2"/>
  <c r="BC315" i="2"/>
  <c r="BP314" i="2"/>
  <c r="BO314" i="2"/>
  <c r="BN314" i="2"/>
  <c r="BM314" i="2"/>
  <c r="BL314" i="2"/>
  <c r="BK314" i="2"/>
  <c r="BJ314" i="2"/>
  <c r="BI314" i="2"/>
  <c r="BH314" i="2"/>
  <c r="BG314" i="2"/>
  <c r="BF314" i="2"/>
  <c r="BE314" i="2"/>
  <c r="BD314" i="2"/>
  <c r="BC314" i="2"/>
  <c r="BP313" i="2"/>
  <c r="BO313" i="2"/>
  <c r="BN313" i="2"/>
  <c r="BM313" i="2"/>
  <c r="BL313" i="2"/>
  <c r="BK313" i="2"/>
  <c r="BJ313" i="2"/>
  <c r="BI313" i="2"/>
  <c r="BH313" i="2"/>
  <c r="BG313" i="2"/>
  <c r="BF313" i="2"/>
  <c r="BE313" i="2"/>
  <c r="BD313" i="2"/>
  <c r="BC313" i="2"/>
  <c r="BP312" i="2"/>
  <c r="BO312" i="2"/>
  <c r="BN312" i="2"/>
  <c r="BM312" i="2"/>
  <c r="BL312" i="2"/>
  <c r="BK312" i="2"/>
  <c r="BJ312" i="2"/>
  <c r="BI312" i="2"/>
  <c r="BH312" i="2"/>
  <c r="BG312" i="2"/>
  <c r="BF312" i="2"/>
  <c r="BE312" i="2"/>
  <c r="BD312" i="2"/>
  <c r="BC312" i="2"/>
  <c r="BP311" i="2"/>
  <c r="BO311" i="2"/>
  <c r="BN311" i="2"/>
  <c r="BM311" i="2"/>
  <c r="BL311" i="2"/>
  <c r="BK311" i="2"/>
  <c r="BJ311" i="2"/>
  <c r="BI311" i="2"/>
  <c r="BH311" i="2"/>
  <c r="BG311" i="2"/>
  <c r="BF311" i="2"/>
  <c r="BE311" i="2"/>
  <c r="BD311" i="2"/>
  <c r="BC311" i="2"/>
  <c r="BP310" i="2"/>
  <c r="BO310" i="2"/>
  <c r="BN310" i="2"/>
  <c r="BM310" i="2"/>
  <c r="BL310" i="2"/>
  <c r="BK310" i="2"/>
  <c r="BJ310" i="2"/>
  <c r="BI310" i="2"/>
  <c r="BH310" i="2"/>
  <c r="BG310" i="2"/>
  <c r="BF310" i="2"/>
  <c r="BE310" i="2"/>
  <c r="BD310" i="2"/>
  <c r="BC310" i="2"/>
  <c r="BP309" i="2"/>
  <c r="BO309" i="2"/>
  <c r="BN309" i="2"/>
  <c r="BM309" i="2"/>
  <c r="BL309" i="2"/>
  <c r="BK309" i="2"/>
  <c r="BJ309" i="2"/>
  <c r="BI309" i="2"/>
  <c r="BH309" i="2"/>
  <c r="BG309" i="2"/>
  <c r="BF309" i="2"/>
  <c r="BE309" i="2"/>
  <c r="BD309" i="2"/>
  <c r="BC309" i="2"/>
  <c r="BP308" i="2"/>
  <c r="BO308" i="2"/>
  <c r="BN308" i="2"/>
  <c r="BM308" i="2"/>
  <c r="BL308" i="2"/>
  <c r="BK308" i="2"/>
  <c r="BJ308" i="2"/>
  <c r="BI308" i="2"/>
  <c r="BH308" i="2"/>
  <c r="BG308" i="2"/>
  <c r="BF308" i="2"/>
  <c r="BE308" i="2"/>
  <c r="BD308" i="2"/>
  <c r="BC308" i="2"/>
  <c r="BP307" i="2"/>
  <c r="BO307" i="2"/>
  <c r="BN307" i="2"/>
  <c r="BM307" i="2"/>
  <c r="BL307" i="2"/>
  <c r="BK307" i="2"/>
  <c r="BJ307" i="2"/>
  <c r="BI307" i="2"/>
  <c r="BH307" i="2"/>
  <c r="BG307" i="2"/>
  <c r="BF307" i="2"/>
  <c r="BE307" i="2"/>
  <c r="BD307" i="2"/>
  <c r="BC307" i="2"/>
  <c r="BP306" i="2"/>
  <c r="BO306" i="2"/>
  <c r="BN306" i="2"/>
  <c r="BM306" i="2"/>
  <c r="BL306" i="2"/>
  <c r="BK306" i="2"/>
  <c r="BJ306" i="2"/>
  <c r="BI306" i="2"/>
  <c r="BH306" i="2"/>
  <c r="BG306" i="2"/>
  <c r="BF306" i="2"/>
  <c r="BE306" i="2"/>
  <c r="BD306" i="2"/>
  <c r="BC306" i="2"/>
  <c r="BP305" i="2"/>
  <c r="BO305" i="2"/>
  <c r="BN305" i="2"/>
  <c r="BM305" i="2"/>
  <c r="BL305" i="2"/>
  <c r="BK305" i="2"/>
  <c r="BJ305" i="2"/>
  <c r="BI305" i="2"/>
  <c r="BH305" i="2"/>
  <c r="BG305" i="2"/>
  <c r="BF305" i="2"/>
  <c r="BE305" i="2"/>
  <c r="BD305" i="2"/>
  <c r="BC305" i="2"/>
  <c r="BP304" i="2"/>
  <c r="BO304" i="2"/>
  <c r="BN304" i="2"/>
  <c r="BM304" i="2"/>
  <c r="BL304" i="2"/>
  <c r="BK304" i="2"/>
  <c r="BJ304" i="2"/>
  <c r="BI304" i="2"/>
  <c r="BH304" i="2"/>
  <c r="BG304" i="2"/>
  <c r="BF304" i="2"/>
  <c r="BE304" i="2"/>
  <c r="BD304" i="2"/>
  <c r="BC304" i="2"/>
  <c r="BP303" i="2"/>
  <c r="BO303" i="2"/>
  <c r="BN303" i="2"/>
  <c r="BM303" i="2"/>
  <c r="BL303" i="2"/>
  <c r="BK303" i="2"/>
  <c r="BJ303" i="2"/>
  <c r="BI303" i="2"/>
  <c r="BH303" i="2"/>
  <c r="BG303" i="2"/>
  <c r="BF303" i="2"/>
  <c r="BE303" i="2"/>
  <c r="BD303" i="2"/>
  <c r="BC303" i="2"/>
  <c r="BP302" i="2"/>
  <c r="BO302" i="2"/>
  <c r="BN302" i="2"/>
  <c r="BM302" i="2"/>
  <c r="BL302" i="2"/>
  <c r="BK302" i="2"/>
  <c r="BJ302" i="2"/>
  <c r="BI302" i="2"/>
  <c r="BH302" i="2"/>
  <c r="BG302" i="2"/>
  <c r="BF302" i="2"/>
  <c r="BE302" i="2"/>
  <c r="BD302" i="2"/>
  <c r="BC302" i="2"/>
  <c r="BP301" i="2"/>
  <c r="BO301" i="2"/>
  <c r="BN301" i="2"/>
  <c r="BM301" i="2"/>
  <c r="BL301" i="2"/>
  <c r="BK301" i="2"/>
  <c r="BJ301" i="2"/>
  <c r="BI301" i="2"/>
  <c r="BH301" i="2"/>
  <c r="BG301" i="2"/>
  <c r="BF301" i="2"/>
  <c r="BE301" i="2"/>
  <c r="BD301" i="2"/>
  <c r="BC301" i="2"/>
  <c r="BP300" i="2"/>
  <c r="BO300" i="2"/>
  <c r="BN300" i="2"/>
  <c r="BM300" i="2"/>
  <c r="BL300" i="2"/>
  <c r="BK300" i="2"/>
  <c r="BJ300" i="2"/>
  <c r="BI300" i="2"/>
  <c r="BH300" i="2"/>
  <c r="BG300" i="2"/>
  <c r="BF300" i="2"/>
  <c r="BE300" i="2"/>
  <c r="BD300" i="2"/>
  <c r="BC300" i="2"/>
  <c r="BP299" i="2"/>
  <c r="BO299" i="2"/>
  <c r="BN299" i="2"/>
  <c r="BM299" i="2"/>
  <c r="BL299" i="2"/>
  <c r="BK299" i="2"/>
  <c r="BJ299" i="2"/>
  <c r="BI299" i="2"/>
  <c r="BH299" i="2"/>
  <c r="BG299" i="2"/>
  <c r="BF299" i="2"/>
  <c r="BE299" i="2"/>
  <c r="BD299" i="2"/>
  <c r="BC299" i="2"/>
  <c r="BP298" i="2"/>
  <c r="BO298" i="2"/>
  <c r="BN298" i="2"/>
  <c r="BM298" i="2"/>
  <c r="BL298" i="2"/>
  <c r="BK298" i="2"/>
  <c r="BJ298" i="2"/>
  <c r="BI298" i="2"/>
  <c r="BH298" i="2"/>
  <c r="BG298" i="2"/>
  <c r="BF298" i="2"/>
  <c r="BE298" i="2"/>
  <c r="BD298" i="2"/>
  <c r="BC298" i="2"/>
  <c r="BP297" i="2"/>
  <c r="BO297" i="2"/>
  <c r="BN297" i="2"/>
  <c r="BM297" i="2"/>
  <c r="BL297" i="2"/>
  <c r="BK297" i="2"/>
  <c r="BJ297" i="2"/>
  <c r="BI297" i="2"/>
  <c r="BH297" i="2"/>
  <c r="BG297" i="2"/>
  <c r="BF297" i="2"/>
  <c r="BE297" i="2"/>
  <c r="BD297" i="2"/>
  <c r="BC297" i="2"/>
  <c r="BP296" i="2"/>
  <c r="BO296" i="2"/>
  <c r="BN296" i="2"/>
  <c r="BM296" i="2"/>
  <c r="BL296" i="2"/>
  <c r="BK296" i="2"/>
  <c r="BJ296" i="2"/>
  <c r="BI296" i="2"/>
  <c r="BH296" i="2"/>
  <c r="BG296" i="2"/>
  <c r="BF296" i="2"/>
  <c r="BE296" i="2"/>
  <c r="BD296" i="2"/>
  <c r="BC296" i="2"/>
  <c r="BP295" i="2"/>
  <c r="BO295" i="2"/>
  <c r="BN295" i="2"/>
  <c r="BM295" i="2"/>
  <c r="BL295" i="2"/>
  <c r="BK295" i="2"/>
  <c r="BJ295" i="2"/>
  <c r="BI295" i="2"/>
  <c r="BH295" i="2"/>
  <c r="BG295" i="2"/>
  <c r="BF295" i="2"/>
  <c r="BE295" i="2"/>
  <c r="BD295" i="2"/>
  <c r="BC295" i="2"/>
  <c r="BP294" i="2"/>
  <c r="BO294" i="2"/>
  <c r="BN294" i="2"/>
  <c r="BM294" i="2"/>
  <c r="BL294" i="2"/>
  <c r="BK294" i="2"/>
  <c r="BJ294" i="2"/>
  <c r="BI294" i="2"/>
  <c r="BH294" i="2"/>
  <c r="BG294" i="2"/>
  <c r="BF294" i="2"/>
  <c r="BE294" i="2"/>
  <c r="BD294" i="2"/>
  <c r="BC294" i="2"/>
  <c r="BP293" i="2"/>
  <c r="BO293" i="2"/>
  <c r="BN293" i="2"/>
  <c r="BM293" i="2"/>
  <c r="BL293" i="2"/>
  <c r="BK293" i="2"/>
  <c r="BJ293" i="2"/>
  <c r="BI293" i="2"/>
  <c r="BH293" i="2"/>
  <c r="BG293" i="2"/>
  <c r="BF293" i="2"/>
  <c r="BE293" i="2"/>
  <c r="BD293" i="2"/>
  <c r="BC293" i="2"/>
  <c r="BP292" i="2"/>
  <c r="BO292" i="2"/>
  <c r="BN292" i="2"/>
  <c r="BM292" i="2"/>
  <c r="BL292" i="2"/>
  <c r="BK292" i="2"/>
  <c r="BJ292" i="2"/>
  <c r="BI292" i="2"/>
  <c r="BH292" i="2"/>
  <c r="BG292" i="2"/>
  <c r="BF292" i="2"/>
  <c r="BE292" i="2"/>
  <c r="BD292" i="2"/>
  <c r="BC292" i="2"/>
  <c r="BP291" i="2"/>
  <c r="BO291" i="2"/>
  <c r="BN291" i="2"/>
  <c r="BM291" i="2"/>
  <c r="BL291" i="2"/>
  <c r="BK291" i="2"/>
  <c r="BJ291" i="2"/>
  <c r="BI291" i="2"/>
  <c r="BH291" i="2"/>
  <c r="BG291" i="2"/>
  <c r="BF291" i="2"/>
  <c r="BE291" i="2"/>
  <c r="BD291" i="2"/>
  <c r="BC291" i="2"/>
  <c r="BP290" i="2"/>
  <c r="BO290" i="2"/>
  <c r="BN290" i="2"/>
  <c r="BM290" i="2"/>
  <c r="BL290" i="2"/>
  <c r="BK290" i="2"/>
  <c r="BJ290" i="2"/>
  <c r="BI290" i="2"/>
  <c r="BH290" i="2"/>
  <c r="BG290" i="2"/>
  <c r="BF290" i="2"/>
  <c r="BE290" i="2"/>
  <c r="BD290" i="2"/>
  <c r="BC290" i="2"/>
  <c r="BP289" i="2"/>
  <c r="BO289" i="2"/>
  <c r="BN289" i="2"/>
  <c r="BM289" i="2"/>
  <c r="BL289" i="2"/>
  <c r="BK289" i="2"/>
  <c r="BJ289" i="2"/>
  <c r="BI289" i="2"/>
  <c r="BH289" i="2"/>
  <c r="BG289" i="2"/>
  <c r="BF289" i="2"/>
  <c r="BE289" i="2"/>
  <c r="BD289" i="2"/>
  <c r="BC289" i="2"/>
  <c r="BP288" i="2"/>
  <c r="BO288" i="2"/>
  <c r="BN288" i="2"/>
  <c r="BM288" i="2"/>
  <c r="BL288" i="2"/>
  <c r="BK288" i="2"/>
  <c r="BJ288" i="2"/>
  <c r="BI288" i="2"/>
  <c r="BH288" i="2"/>
  <c r="BG288" i="2"/>
  <c r="BF288" i="2"/>
  <c r="BE288" i="2"/>
  <c r="BD288" i="2"/>
  <c r="BC288" i="2"/>
  <c r="BP287" i="2"/>
  <c r="BO287" i="2"/>
  <c r="BN287" i="2"/>
  <c r="BM287" i="2"/>
  <c r="BL287" i="2"/>
  <c r="BK287" i="2"/>
  <c r="BJ287" i="2"/>
  <c r="BI287" i="2"/>
  <c r="BH287" i="2"/>
  <c r="BG287" i="2"/>
  <c r="BF287" i="2"/>
  <c r="BE287" i="2"/>
  <c r="BD287" i="2"/>
  <c r="BC287" i="2"/>
  <c r="BP286" i="2"/>
  <c r="BO286" i="2"/>
  <c r="BN286" i="2"/>
  <c r="BM286" i="2"/>
  <c r="BL286" i="2"/>
  <c r="BK286" i="2"/>
  <c r="BJ286" i="2"/>
  <c r="BI286" i="2"/>
  <c r="BH286" i="2"/>
  <c r="BG286" i="2"/>
  <c r="BF286" i="2"/>
  <c r="BE286" i="2"/>
  <c r="BD286" i="2"/>
  <c r="BC286" i="2"/>
  <c r="BP285" i="2"/>
  <c r="BO285" i="2"/>
  <c r="BN285" i="2"/>
  <c r="BM285" i="2"/>
  <c r="BL285" i="2"/>
  <c r="BK285" i="2"/>
  <c r="BJ285" i="2"/>
  <c r="BI285" i="2"/>
  <c r="BH285" i="2"/>
  <c r="BG285" i="2"/>
  <c r="BF285" i="2"/>
  <c r="BE285" i="2"/>
  <c r="BD285" i="2"/>
  <c r="BC285" i="2"/>
  <c r="BP284" i="2"/>
  <c r="BO284" i="2"/>
  <c r="BN284" i="2"/>
  <c r="BM284" i="2"/>
  <c r="BL284" i="2"/>
  <c r="BK284" i="2"/>
  <c r="BJ284" i="2"/>
  <c r="BI284" i="2"/>
  <c r="BH284" i="2"/>
  <c r="BG284" i="2"/>
  <c r="BF284" i="2"/>
  <c r="BE284" i="2"/>
  <c r="BD284" i="2"/>
  <c r="BC284" i="2"/>
  <c r="BP283" i="2"/>
  <c r="BO283" i="2"/>
  <c r="BN283" i="2"/>
  <c r="BM283" i="2"/>
  <c r="BL283" i="2"/>
  <c r="BK283" i="2"/>
  <c r="BJ283" i="2"/>
  <c r="BI283" i="2"/>
  <c r="BH283" i="2"/>
  <c r="BG283" i="2"/>
  <c r="BF283" i="2"/>
  <c r="BE283" i="2"/>
  <c r="BD283" i="2"/>
  <c r="BC283" i="2"/>
  <c r="BP282" i="2"/>
  <c r="BO282" i="2"/>
  <c r="BN282" i="2"/>
  <c r="BM282" i="2"/>
  <c r="BL282" i="2"/>
  <c r="BK282" i="2"/>
  <c r="BJ282" i="2"/>
  <c r="BI282" i="2"/>
  <c r="BH282" i="2"/>
  <c r="BG282" i="2"/>
  <c r="BF282" i="2"/>
  <c r="BE282" i="2"/>
  <c r="BD282" i="2"/>
  <c r="BC282" i="2"/>
  <c r="BP281" i="2"/>
  <c r="BO281" i="2"/>
  <c r="BN281" i="2"/>
  <c r="BM281" i="2"/>
  <c r="BL281" i="2"/>
  <c r="BK281" i="2"/>
  <c r="BJ281" i="2"/>
  <c r="BI281" i="2"/>
  <c r="BH281" i="2"/>
  <c r="BG281" i="2"/>
  <c r="BF281" i="2"/>
  <c r="BE281" i="2"/>
  <c r="BD281" i="2"/>
  <c r="BC281" i="2"/>
  <c r="BP280" i="2"/>
  <c r="BO280" i="2"/>
  <c r="BN280" i="2"/>
  <c r="BM280" i="2"/>
  <c r="BL280" i="2"/>
  <c r="BK280" i="2"/>
  <c r="BJ280" i="2"/>
  <c r="BI280" i="2"/>
  <c r="BH280" i="2"/>
  <c r="BG280" i="2"/>
  <c r="BF280" i="2"/>
  <c r="BE280" i="2"/>
  <c r="BD280" i="2"/>
  <c r="BC280" i="2"/>
  <c r="BP279" i="2"/>
  <c r="BO279" i="2"/>
  <c r="BN279" i="2"/>
  <c r="BM279" i="2"/>
  <c r="BL279" i="2"/>
  <c r="BK279" i="2"/>
  <c r="BJ279" i="2"/>
  <c r="BI279" i="2"/>
  <c r="BH279" i="2"/>
  <c r="BG279" i="2"/>
  <c r="BF279" i="2"/>
  <c r="BE279" i="2"/>
  <c r="BD279" i="2"/>
  <c r="BC279" i="2"/>
  <c r="BP278" i="2"/>
  <c r="BO278" i="2"/>
  <c r="BN278" i="2"/>
  <c r="BM278" i="2"/>
  <c r="BL278" i="2"/>
  <c r="BK278" i="2"/>
  <c r="BJ278" i="2"/>
  <c r="BI278" i="2"/>
  <c r="BH278" i="2"/>
  <c r="BG278" i="2"/>
  <c r="BF278" i="2"/>
  <c r="BE278" i="2"/>
  <c r="BD278" i="2"/>
  <c r="BC278" i="2"/>
  <c r="BP277" i="2"/>
  <c r="BO277" i="2"/>
  <c r="BN277" i="2"/>
  <c r="BM277" i="2"/>
  <c r="BL277" i="2"/>
  <c r="BK277" i="2"/>
  <c r="BJ277" i="2"/>
  <c r="BI277" i="2"/>
  <c r="BH277" i="2"/>
  <c r="BG277" i="2"/>
  <c r="BF277" i="2"/>
  <c r="BE277" i="2"/>
  <c r="BD277" i="2"/>
  <c r="BC277" i="2"/>
  <c r="BP276" i="2"/>
  <c r="BO276" i="2"/>
  <c r="BN276" i="2"/>
  <c r="BM276" i="2"/>
  <c r="BL276" i="2"/>
  <c r="BK276" i="2"/>
  <c r="BJ276" i="2"/>
  <c r="BI276" i="2"/>
  <c r="BH276" i="2"/>
  <c r="BG276" i="2"/>
  <c r="BF276" i="2"/>
  <c r="BE276" i="2"/>
  <c r="BD276" i="2"/>
  <c r="BC276" i="2"/>
  <c r="BP275" i="2"/>
  <c r="BO275" i="2"/>
  <c r="BN275" i="2"/>
  <c r="BM275" i="2"/>
  <c r="BL275" i="2"/>
  <c r="BK275" i="2"/>
  <c r="BJ275" i="2"/>
  <c r="BI275" i="2"/>
  <c r="BH275" i="2"/>
  <c r="BG275" i="2"/>
  <c r="BF275" i="2"/>
  <c r="BE275" i="2"/>
  <c r="BD275" i="2"/>
  <c r="BC275" i="2"/>
  <c r="BP274" i="2"/>
  <c r="BO274" i="2"/>
  <c r="BN274" i="2"/>
  <c r="BM274" i="2"/>
  <c r="BL274" i="2"/>
  <c r="BK274" i="2"/>
  <c r="BJ274" i="2"/>
  <c r="BI274" i="2"/>
  <c r="BH274" i="2"/>
  <c r="BG274" i="2"/>
  <c r="BF274" i="2"/>
  <c r="BE274" i="2"/>
  <c r="BD274" i="2"/>
  <c r="BC274" i="2"/>
  <c r="BP273" i="2"/>
  <c r="BO273" i="2"/>
  <c r="BN273" i="2"/>
  <c r="BM273" i="2"/>
  <c r="BL273" i="2"/>
  <c r="BK273" i="2"/>
  <c r="BJ273" i="2"/>
  <c r="BI273" i="2"/>
  <c r="BH273" i="2"/>
  <c r="BG273" i="2"/>
  <c r="BF273" i="2"/>
  <c r="BE273" i="2"/>
  <c r="BD273" i="2"/>
  <c r="BC273" i="2"/>
  <c r="BP272" i="2"/>
  <c r="BO272" i="2"/>
  <c r="BN272" i="2"/>
  <c r="BM272" i="2"/>
  <c r="BL272" i="2"/>
  <c r="BK272" i="2"/>
  <c r="BJ272" i="2"/>
  <c r="BI272" i="2"/>
  <c r="BH272" i="2"/>
  <c r="BG272" i="2"/>
  <c r="BF272" i="2"/>
  <c r="BE272" i="2"/>
  <c r="BD272" i="2"/>
  <c r="BC272" i="2"/>
  <c r="BP271" i="2"/>
  <c r="BO271" i="2"/>
  <c r="BN271" i="2"/>
  <c r="BM271" i="2"/>
  <c r="BL271" i="2"/>
  <c r="BK271" i="2"/>
  <c r="BJ271" i="2"/>
  <c r="BI271" i="2"/>
  <c r="BH271" i="2"/>
  <c r="BG271" i="2"/>
  <c r="BF271" i="2"/>
  <c r="BE271" i="2"/>
  <c r="BD271" i="2"/>
  <c r="BC271" i="2"/>
  <c r="BP270" i="2"/>
  <c r="BO270" i="2"/>
  <c r="BN270" i="2"/>
  <c r="BM270" i="2"/>
  <c r="BL270" i="2"/>
  <c r="BK270" i="2"/>
  <c r="BJ270" i="2"/>
  <c r="BI270" i="2"/>
  <c r="BH270" i="2"/>
  <c r="BG270" i="2"/>
  <c r="BF270" i="2"/>
  <c r="BE270" i="2"/>
  <c r="BD270" i="2"/>
  <c r="BC270" i="2"/>
  <c r="BP269" i="2"/>
  <c r="BO269" i="2"/>
  <c r="BN269" i="2"/>
  <c r="BM269" i="2"/>
  <c r="BL269" i="2"/>
  <c r="BK269" i="2"/>
  <c r="BJ269" i="2"/>
  <c r="BI269" i="2"/>
  <c r="BH269" i="2"/>
  <c r="BG269" i="2"/>
  <c r="BF269" i="2"/>
  <c r="BE269" i="2"/>
  <c r="BD269" i="2"/>
  <c r="BC269" i="2"/>
  <c r="BP268" i="2"/>
  <c r="BO268" i="2"/>
  <c r="BN268" i="2"/>
  <c r="BM268" i="2"/>
  <c r="BL268" i="2"/>
  <c r="BK268" i="2"/>
  <c r="BJ268" i="2"/>
  <c r="BI268" i="2"/>
  <c r="BH268" i="2"/>
  <c r="BG268" i="2"/>
  <c r="BF268" i="2"/>
  <c r="BE268" i="2"/>
  <c r="BD268" i="2"/>
  <c r="BC268" i="2"/>
  <c r="BP267" i="2"/>
  <c r="BO267" i="2"/>
  <c r="BN267" i="2"/>
  <c r="BM267" i="2"/>
  <c r="BL267" i="2"/>
  <c r="BK267" i="2"/>
  <c r="BJ267" i="2"/>
  <c r="BI267" i="2"/>
  <c r="BH267" i="2"/>
  <c r="BG267" i="2"/>
  <c r="BF267" i="2"/>
  <c r="BE267" i="2"/>
  <c r="BD267" i="2"/>
  <c r="BC267" i="2"/>
  <c r="BP266" i="2"/>
  <c r="BO266" i="2"/>
  <c r="BN266" i="2"/>
  <c r="BM266" i="2"/>
  <c r="BL266" i="2"/>
  <c r="BK266" i="2"/>
  <c r="BJ266" i="2"/>
  <c r="BI266" i="2"/>
  <c r="BH266" i="2"/>
  <c r="BG266" i="2"/>
  <c r="BF266" i="2"/>
  <c r="BE266" i="2"/>
  <c r="BD266" i="2"/>
  <c r="BC266" i="2"/>
  <c r="BP265" i="2"/>
  <c r="BO265" i="2"/>
  <c r="BN265" i="2"/>
  <c r="BM265" i="2"/>
  <c r="BL265" i="2"/>
  <c r="BK265" i="2"/>
  <c r="BJ265" i="2"/>
  <c r="BI265" i="2"/>
  <c r="BH265" i="2"/>
  <c r="BG265" i="2"/>
  <c r="BF265" i="2"/>
  <c r="BE265" i="2"/>
  <c r="BD265" i="2"/>
  <c r="BC265" i="2"/>
  <c r="BP264" i="2"/>
  <c r="BO264" i="2"/>
  <c r="BN264" i="2"/>
  <c r="BM264" i="2"/>
  <c r="BL264" i="2"/>
  <c r="BK264" i="2"/>
  <c r="BJ264" i="2"/>
  <c r="BI264" i="2"/>
  <c r="BH264" i="2"/>
  <c r="BG264" i="2"/>
  <c r="BF264" i="2"/>
  <c r="BE264" i="2"/>
  <c r="BD264" i="2"/>
  <c r="BC264" i="2"/>
  <c r="BP263" i="2"/>
  <c r="BO263" i="2"/>
  <c r="BN263" i="2"/>
  <c r="BM263" i="2"/>
  <c r="BL263" i="2"/>
  <c r="BK263" i="2"/>
  <c r="BJ263" i="2"/>
  <c r="BI263" i="2"/>
  <c r="BH263" i="2"/>
  <c r="BG263" i="2"/>
  <c r="BF263" i="2"/>
  <c r="BE263" i="2"/>
  <c r="BD263" i="2"/>
  <c r="BC263" i="2"/>
  <c r="BP262" i="2"/>
  <c r="BO262" i="2"/>
  <c r="BN262" i="2"/>
  <c r="BM262" i="2"/>
  <c r="BL262" i="2"/>
  <c r="BK262" i="2"/>
  <c r="BJ262" i="2"/>
  <c r="BI262" i="2"/>
  <c r="BH262" i="2"/>
  <c r="BG262" i="2"/>
  <c r="BF262" i="2"/>
  <c r="BE262" i="2"/>
  <c r="BD262" i="2"/>
  <c r="BC262" i="2"/>
  <c r="BP261" i="2"/>
  <c r="BO261" i="2"/>
  <c r="BN261" i="2"/>
  <c r="BM261" i="2"/>
  <c r="BL261" i="2"/>
  <c r="BK261" i="2"/>
  <c r="BJ261" i="2"/>
  <c r="BI261" i="2"/>
  <c r="BH261" i="2"/>
  <c r="BG261" i="2"/>
  <c r="BF261" i="2"/>
  <c r="BE261" i="2"/>
  <c r="BD261" i="2"/>
  <c r="BC261" i="2"/>
  <c r="BP260" i="2"/>
  <c r="BO260" i="2"/>
  <c r="BN260" i="2"/>
  <c r="BM260" i="2"/>
  <c r="BL260" i="2"/>
  <c r="BK260" i="2"/>
  <c r="BJ260" i="2"/>
  <c r="BI260" i="2"/>
  <c r="BH260" i="2"/>
  <c r="BG260" i="2"/>
  <c r="BF260" i="2"/>
  <c r="BE260" i="2"/>
  <c r="BD260" i="2"/>
  <c r="BC260" i="2"/>
  <c r="BP259" i="2"/>
  <c r="BO259" i="2"/>
  <c r="BN259" i="2"/>
  <c r="BM259" i="2"/>
  <c r="BL259" i="2"/>
  <c r="BK259" i="2"/>
  <c r="BJ259" i="2"/>
  <c r="BI259" i="2"/>
  <c r="BH259" i="2"/>
  <c r="BG259" i="2"/>
  <c r="BF259" i="2"/>
  <c r="BE259" i="2"/>
  <c r="BD259" i="2"/>
  <c r="BC259" i="2"/>
  <c r="BP258" i="2"/>
  <c r="BO258" i="2"/>
  <c r="BN258" i="2"/>
  <c r="BM258" i="2"/>
  <c r="BL258" i="2"/>
  <c r="BK258" i="2"/>
  <c r="BJ258" i="2"/>
  <c r="BI258" i="2"/>
  <c r="BH258" i="2"/>
  <c r="BG258" i="2"/>
  <c r="BF258" i="2"/>
  <c r="BE258" i="2"/>
  <c r="BD258" i="2"/>
  <c r="BC258" i="2"/>
  <c r="BP257" i="2"/>
  <c r="BO257" i="2"/>
  <c r="BN257" i="2"/>
  <c r="BM257" i="2"/>
  <c r="BL257" i="2"/>
  <c r="BK257" i="2"/>
  <c r="BJ257" i="2"/>
  <c r="BI257" i="2"/>
  <c r="BH257" i="2"/>
  <c r="BG257" i="2"/>
  <c r="BF257" i="2"/>
  <c r="BE257" i="2"/>
  <c r="BD257" i="2"/>
  <c r="BC257" i="2"/>
  <c r="BP256" i="2"/>
  <c r="BO256" i="2"/>
  <c r="BN256" i="2"/>
  <c r="BM256" i="2"/>
  <c r="BL256" i="2"/>
  <c r="BK256" i="2"/>
  <c r="BJ256" i="2"/>
  <c r="BI256" i="2"/>
  <c r="BH256" i="2"/>
  <c r="BG256" i="2"/>
  <c r="BF256" i="2"/>
  <c r="BE256" i="2"/>
  <c r="BD256" i="2"/>
  <c r="BC256" i="2"/>
  <c r="BP255" i="2"/>
  <c r="BO255" i="2"/>
  <c r="BN255" i="2"/>
  <c r="BM255" i="2"/>
  <c r="BL255" i="2"/>
  <c r="BK255" i="2"/>
  <c r="BJ255" i="2"/>
  <c r="BI255" i="2"/>
  <c r="BH255" i="2"/>
  <c r="BG255" i="2"/>
  <c r="BF255" i="2"/>
  <c r="BE255" i="2"/>
  <c r="BD255" i="2"/>
  <c r="BC255" i="2"/>
  <c r="BP254" i="2"/>
  <c r="BO254" i="2"/>
  <c r="BN254" i="2"/>
  <c r="BM254" i="2"/>
  <c r="BL254" i="2"/>
  <c r="BK254" i="2"/>
  <c r="BJ254" i="2"/>
  <c r="BI254" i="2"/>
  <c r="BH254" i="2"/>
  <c r="BG254" i="2"/>
  <c r="BF254" i="2"/>
  <c r="BE254" i="2"/>
  <c r="BD254" i="2"/>
  <c r="BC254" i="2"/>
  <c r="BP253" i="2"/>
  <c r="BO253" i="2"/>
  <c r="BN253" i="2"/>
  <c r="BM253" i="2"/>
  <c r="BL253" i="2"/>
  <c r="BK253" i="2"/>
  <c r="BJ253" i="2"/>
  <c r="BI253" i="2"/>
  <c r="BH253" i="2"/>
  <c r="BG253" i="2"/>
  <c r="BF253" i="2"/>
  <c r="BE253" i="2"/>
  <c r="BD253" i="2"/>
  <c r="BC253" i="2"/>
  <c r="BP252" i="2"/>
  <c r="BO252" i="2"/>
  <c r="BN252" i="2"/>
  <c r="BM252" i="2"/>
  <c r="BL252" i="2"/>
  <c r="BK252" i="2"/>
  <c r="BJ252" i="2"/>
  <c r="BI252" i="2"/>
  <c r="BH252" i="2"/>
  <c r="BG252" i="2"/>
  <c r="BF252" i="2"/>
  <c r="BE252" i="2"/>
  <c r="BD252" i="2"/>
  <c r="BC252" i="2"/>
  <c r="BP251" i="2"/>
  <c r="BO251" i="2"/>
  <c r="BN251" i="2"/>
  <c r="BM251" i="2"/>
  <c r="BL251" i="2"/>
  <c r="BK251" i="2"/>
  <c r="BJ251" i="2"/>
  <c r="BI251" i="2"/>
  <c r="BH251" i="2"/>
  <c r="BG251" i="2"/>
  <c r="BF251" i="2"/>
  <c r="BE251" i="2"/>
  <c r="BD251" i="2"/>
  <c r="BC251" i="2"/>
  <c r="BP250" i="2"/>
  <c r="BO250" i="2"/>
  <c r="BN250" i="2"/>
  <c r="BM250" i="2"/>
  <c r="BL250" i="2"/>
  <c r="BK250" i="2"/>
  <c r="BJ250" i="2"/>
  <c r="BI250" i="2"/>
  <c r="BH250" i="2"/>
  <c r="BG250" i="2"/>
  <c r="BF250" i="2"/>
  <c r="BE250" i="2"/>
  <c r="BD250" i="2"/>
  <c r="BC250" i="2"/>
  <c r="BP249" i="2"/>
  <c r="BO249" i="2"/>
  <c r="BN249" i="2"/>
  <c r="BM249" i="2"/>
  <c r="BL249" i="2"/>
  <c r="BK249" i="2"/>
  <c r="BJ249" i="2"/>
  <c r="BI249" i="2"/>
  <c r="BH249" i="2"/>
  <c r="BG249" i="2"/>
  <c r="BF249" i="2"/>
  <c r="BE249" i="2"/>
  <c r="BD249" i="2"/>
  <c r="BC249" i="2"/>
  <c r="BP248" i="2"/>
  <c r="BO248" i="2"/>
  <c r="BN248" i="2"/>
  <c r="BM248" i="2"/>
  <c r="BL248" i="2"/>
  <c r="BK248" i="2"/>
  <c r="BJ248" i="2"/>
  <c r="BI248" i="2"/>
  <c r="BH248" i="2"/>
  <c r="BG248" i="2"/>
  <c r="BF248" i="2"/>
  <c r="BE248" i="2"/>
  <c r="BD248" i="2"/>
  <c r="BC248" i="2"/>
  <c r="BP247" i="2"/>
  <c r="BO247" i="2"/>
  <c r="BN247" i="2"/>
  <c r="BM247" i="2"/>
  <c r="BL247" i="2"/>
  <c r="BK247" i="2"/>
  <c r="BJ247" i="2"/>
  <c r="BI247" i="2"/>
  <c r="BH247" i="2"/>
  <c r="BG247" i="2"/>
  <c r="BF247" i="2"/>
  <c r="BE247" i="2"/>
  <c r="BD247" i="2"/>
  <c r="BC247" i="2"/>
  <c r="BP246" i="2"/>
  <c r="BO246" i="2"/>
  <c r="BN246" i="2"/>
  <c r="BM246" i="2"/>
  <c r="BL246" i="2"/>
  <c r="BK246" i="2"/>
  <c r="BJ246" i="2"/>
  <c r="BI246" i="2"/>
  <c r="BH246" i="2"/>
  <c r="BG246" i="2"/>
  <c r="BF246" i="2"/>
  <c r="BE246" i="2"/>
  <c r="BD246" i="2"/>
  <c r="BC246" i="2"/>
  <c r="BP245" i="2"/>
  <c r="BO245" i="2"/>
  <c r="BN245" i="2"/>
  <c r="BM245" i="2"/>
  <c r="BL245" i="2"/>
  <c r="BK245" i="2"/>
  <c r="BJ245" i="2"/>
  <c r="BI245" i="2"/>
  <c r="BH245" i="2"/>
  <c r="BG245" i="2"/>
  <c r="BF245" i="2"/>
  <c r="BE245" i="2"/>
  <c r="BD245" i="2"/>
  <c r="BC245" i="2"/>
  <c r="BP244" i="2"/>
  <c r="BO244" i="2"/>
  <c r="BN244" i="2"/>
  <c r="BM244" i="2"/>
  <c r="BL244" i="2"/>
  <c r="BK244" i="2"/>
  <c r="BJ244" i="2"/>
  <c r="BI244" i="2"/>
  <c r="BH244" i="2"/>
  <c r="BG244" i="2"/>
  <c r="BF244" i="2"/>
  <c r="BE244" i="2"/>
  <c r="BD244" i="2"/>
  <c r="BC244" i="2"/>
  <c r="BP243" i="2"/>
  <c r="BO243" i="2"/>
  <c r="BN243" i="2"/>
  <c r="BM243" i="2"/>
  <c r="BL243" i="2"/>
  <c r="BK243" i="2"/>
  <c r="BJ243" i="2"/>
  <c r="BI243" i="2"/>
  <c r="BH243" i="2"/>
  <c r="BG243" i="2"/>
  <c r="BF243" i="2"/>
  <c r="BE243" i="2"/>
  <c r="BD243" i="2"/>
  <c r="BC243" i="2"/>
  <c r="BP242" i="2"/>
  <c r="BO242" i="2"/>
  <c r="BN242" i="2"/>
  <c r="BM242" i="2"/>
  <c r="BL242" i="2"/>
  <c r="BK242" i="2"/>
  <c r="BJ242" i="2"/>
  <c r="BI242" i="2"/>
  <c r="BH242" i="2"/>
  <c r="BG242" i="2"/>
  <c r="BF242" i="2"/>
  <c r="BE242" i="2"/>
  <c r="BD242" i="2"/>
  <c r="BC242" i="2"/>
  <c r="BP241" i="2"/>
  <c r="BO241" i="2"/>
  <c r="BN241" i="2"/>
  <c r="BM241" i="2"/>
  <c r="BL241" i="2"/>
  <c r="BK241" i="2"/>
  <c r="BJ241" i="2"/>
  <c r="BI241" i="2"/>
  <c r="BH241" i="2"/>
  <c r="BG241" i="2"/>
  <c r="BF241" i="2"/>
  <c r="BE241" i="2"/>
  <c r="BD241" i="2"/>
  <c r="BC241" i="2"/>
  <c r="BP240" i="2"/>
  <c r="BO240" i="2"/>
  <c r="BN240" i="2"/>
  <c r="BM240" i="2"/>
  <c r="BL240" i="2"/>
  <c r="BK240" i="2"/>
  <c r="BJ240" i="2"/>
  <c r="BI240" i="2"/>
  <c r="BH240" i="2"/>
  <c r="BG240" i="2"/>
  <c r="BF240" i="2"/>
  <c r="BE240" i="2"/>
  <c r="BD240" i="2"/>
  <c r="BC240" i="2"/>
  <c r="BP239" i="2"/>
  <c r="BO239" i="2"/>
  <c r="BN239" i="2"/>
  <c r="BM239" i="2"/>
  <c r="BL239" i="2"/>
  <c r="BK239" i="2"/>
  <c r="BJ239" i="2"/>
  <c r="BI239" i="2"/>
  <c r="BH239" i="2"/>
  <c r="BG239" i="2"/>
  <c r="BF239" i="2"/>
  <c r="BE239" i="2"/>
  <c r="BD239" i="2"/>
  <c r="BC239" i="2"/>
  <c r="BP238" i="2"/>
  <c r="BO238" i="2"/>
  <c r="BN238" i="2"/>
  <c r="BM238" i="2"/>
  <c r="BL238" i="2"/>
  <c r="BK238" i="2"/>
  <c r="BJ238" i="2"/>
  <c r="BI238" i="2"/>
  <c r="BH238" i="2"/>
  <c r="BG238" i="2"/>
  <c r="BF238" i="2"/>
  <c r="BE238" i="2"/>
  <c r="BD238" i="2"/>
  <c r="BC238" i="2"/>
  <c r="BP237" i="2"/>
  <c r="BO237" i="2"/>
  <c r="BN237" i="2"/>
  <c r="BM237" i="2"/>
  <c r="BL237" i="2"/>
  <c r="BK237" i="2"/>
  <c r="BJ237" i="2"/>
  <c r="BI237" i="2"/>
  <c r="BH237" i="2"/>
  <c r="BG237" i="2"/>
  <c r="BF237" i="2"/>
  <c r="BE237" i="2"/>
  <c r="BD237" i="2"/>
  <c r="BC237" i="2"/>
  <c r="BP236" i="2"/>
  <c r="BO236" i="2"/>
  <c r="BN236" i="2"/>
  <c r="BM236" i="2"/>
  <c r="BL236" i="2"/>
  <c r="BK236" i="2"/>
  <c r="BJ236" i="2"/>
  <c r="BI236" i="2"/>
  <c r="BH236" i="2"/>
  <c r="BG236" i="2"/>
  <c r="BF236" i="2"/>
  <c r="BE236" i="2"/>
  <c r="BD236" i="2"/>
  <c r="BC236" i="2"/>
  <c r="BP235" i="2"/>
  <c r="BO235" i="2"/>
  <c r="BN235" i="2"/>
  <c r="BM235" i="2"/>
  <c r="BL235" i="2"/>
  <c r="BK235" i="2"/>
  <c r="BJ235" i="2"/>
  <c r="BI235" i="2"/>
  <c r="BH235" i="2"/>
  <c r="BG235" i="2"/>
  <c r="BF235" i="2"/>
  <c r="BE235" i="2"/>
  <c r="BD235" i="2"/>
  <c r="BC235" i="2"/>
  <c r="BP234" i="2"/>
  <c r="BO234" i="2"/>
  <c r="BN234" i="2"/>
  <c r="BM234" i="2"/>
  <c r="BL234" i="2"/>
  <c r="BK234" i="2"/>
  <c r="BJ234" i="2"/>
  <c r="BI234" i="2"/>
  <c r="BH234" i="2"/>
  <c r="BG234" i="2"/>
  <c r="BF234" i="2"/>
  <c r="BE234" i="2"/>
  <c r="BD234" i="2"/>
  <c r="BC234" i="2"/>
  <c r="BP233" i="2"/>
  <c r="BO233" i="2"/>
  <c r="BN233" i="2"/>
  <c r="BM233" i="2"/>
  <c r="BL233" i="2"/>
  <c r="BK233" i="2"/>
  <c r="BJ233" i="2"/>
  <c r="BI233" i="2"/>
  <c r="BH233" i="2"/>
  <c r="BG233" i="2"/>
  <c r="BF233" i="2"/>
  <c r="BE233" i="2"/>
  <c r="BD233" i="2"/>
  <c r="BC233" i="2"/>
  <c r="BP232" i="2"/>
  <c r="BO232" i="2"/>
  <c r="BN232" i="2"/>
  <c r="BM232" i="2"/>
  <c r="BL232" i="2"/>
  <c r="BK232" i="2"/>
  <c r="BJ232" i="2"/>
  <c r="BI232" i="2"/>
  <c r="BH232" i="2"/>
  <c r="BG232" i="2"/>
  <c r="BF232" i="2"/>
  <c r="BE232" i="2"/>
  <c r="BD232" i="2"/>
  <c r="BC232" i="2"/>
  <c r="BP231" i="2"/>
  <c r="BO231" i="2"/>
  <c r="BN231" i="2"/>
  <c r="BM231" i="2"/>
  <c r="BL231" i="2"/>
  <c r="BK231" i="2"/>
  <c r="BJ231" i="2"/>
  <c r="BI231" i="2"/>
  <c r="BH231" i="2"/>
  <c r="BG231" i="2"/>
  <c r="BF231" i="2"/>
  <c r="BE231" i="2"/>
  <c r="BD231" i="2"/>
  <c r="BC231" i="2"/>
  <c r="BP230" i="2"/>
  <c r="BO230" i="2"/>
  <c r="BN230" i="2"/>
  <c r="BM230" i="2"/>
  <c r="BL230" i="2"/>
  <c r="BK230" i="2"/>
  <c r="BJ230" i="2"/>
  <c r="BI230" i="2"/>
  <c r="BH230" i="2"/>
  <c r="BG230" i="2"/>
  <c r="BF230" i="2"/>
  <c r="BE230" i="2"/>
  <c r="BD230" i="2"/>
  <c r="BC230" i="2"/>
  <c r="BP229" i="2"/>
  <c r="BO229" i="2"/>
  <c r="BN229" i="2"/>
  <c r="BM229" i="2"/>
  <c r="BL229" i="2"/>
  <c r="BK229" i="2"/>
  <c r="BJ229" i="2"/>
  <c r="BI229" i="2"/>
  <c r="BH229" i="2"/>
  <c r="BG229" i="2"/>
  <c r="BF229" i="2"/>
  <c r="BE229" i="2"/>
  <c r="BD229" i="2"/>
  <c r="BC229" i="2"/>
  <c r="BP228" i="2"/>
  <c r="BO228" i="2"/>
  <c r="BN228" i="2"/>
  <c r="BM228" i="2"/>
  <c r="BL228" i="2"/>
  <c r="BK228" i="2"/>
  <c r="BJ228" i="2"/>
  <c r="BI228" i="2"/>
  <c r="BH228" i="2"/>
  <c r="BG228" i="2"/>
  <c r="BF228" i="2"/>
  <c r="BE228" i="2"/>
  <c r="BD228" i="2"/>
  <c r="BC228" i="2"/>
  <c r="BP227" i="2"/>
  <c r="BO227" i="2"/>
  <c r="BN227" i="2"/>
  <c r="BM227" i="2"/>
  <c r="BL227" i="2"/>
  <c r="BK227" i="2"/>
  <c r="BJ227" i="2"/>
  <c r="BI227" i="2"/>
  <c r="BH227" i="2"/>
  <c r="BG227" i="2"/>
  <c r="BF227" i="2"/>
  <c r="BE227" i="2"/>
  <c r="BD227" i="2"/>
  <c r="BC227" i="2"/>
  <c r="BP226" i="2"/>
  <c r="BO226" i="2"/>
  <c r="BN226" i="2"/>
  <c r="BM226" i="2"/>
  <c r="BL226" i="2"/>
  <c r="BK226" i="2"/>
  <c r="BJ226" i="2"/>
  <c r="BI226" i="2"/>
  <c r="BH226" i="2"/>
  <c r="BG226" i="2"/>
  <c r="BF226" i="2"/>
  <c r="BE226" i="2"/>
  <c r="BD226" i="2"/>
  <c r="BC226" i="2"/>
  <c r="BP225" i="2"/>
  <c r="BO225" i="2"/>
  <c r="BN225" i="2"/>
  <c r="BM225" i="2"/>
  <c r="BL225" i="2"/>
  <c r="BK225" i="2"/>
  <c r="BJ225" i="2"/>
  <c r="BI225" i="2"/>
  <c r="BH225" i="2"/>
  <c r="BG225" i="2"/>
  <c r="BF225" i="2"/>
  <c r="BE225" i="2"/>
  <c r="BD225" i="2"/>
  <c r="BC225" i="2"/>
  <c r="BP224" i="2"/>
  <c r="BO224" i="2"/>
  <c r="BN224" i="2"/>
  <c r="BM224" i="2"/>
  <c r="BL224" i="2"/>
  <c r="BK224" i="2"/>
  <c r="BJ224" i="2"/>
  <c r="BI224" i="2"/>
  <c r="BH224" i="2"/>
  <c r="BG224" i="2"/>
  <c r="BF224" i="2"/>
  <c r="BE224" i="2"/>
  <c r="BD224" i="2"/>
  <c r="BC224" i="2"/>
  <c r="BP223" i="2"/>
  <c r="BO223" i="2"/>
  <c r="BN223" i="2"/>
  <c r="BM223" i="2"/>
  <c r="BL223" i="2"/>
  <c r="BK223" i="2"/>
  <c r="BJ223" i="2"/>
  <c r="BI223" i="2"/>
  <c r="BH223" i="2"/>
  <c r="BG223" i="2"/>
  <c r="BF223" i="2"/>
  <c r="BE223" i="2"/>
  <c r="BD223" i="2"/>
  <c r="BC223" i="2"/>
  <c r="BP222" i="2"/>
  <c r="BO222" i="2"/>
  <c r="BN222" i="2"/>
  <c r="BM222" i="2"/>
  <c r="BL222" i="2"/>
  <c r="BK222" i="2"/>
  <c r="BJ222" i="2"/>
  <c r="BI222" i="2"/>
  <c r="BH222" i="2"/>
  <c r="BG222" i="2"/>
  <c r="BF222" i="2"/>
  <c r="BE222" i="2"/>
  <c r="BD222" i="2"/>
  <c r="BC222" i="2"/>
  <c r="BP221" i="2"/>
  <c r="BO221" i="2"/>
  <c r="BN221" i="2"/>
  <c r="BM221" i="2"/>
  <c r="BL221" i="2"/>
  <c r="BK221" i="2"/>
  <c r="BJ221" i="2"/>
  <c r="BI221" i="2"/>
  <c r="BH221" i="2"/>
  <c r="BG221" i="2"/>
  <c r="BF221" i="2"/>
  <c r="BE221" i="2"/>
  <c r="BD221" i="2"/>
  <c r="BC221" i="2"/>
  <c r="BP220" i="2"/>
  <c r="BO220" i="2"/>
  <c r="BN220" i="2"/>
  <c r="BM220" i="2"/>
  <c r="BL220" i="2"/>
  <c r="BK220" i="2"/>
  <c r="BJ220" i="2"/>
  <c r="BI220" i="2"/>
  <c r="BH220" i="2"/>
  <c r="BG220" i="2"/>
  <c r="BF220" i="2"/>
  <c r="BE220" i="2"/>
  <c r="BD220" i="2"/>
  <c r="BC220" i="2"/>
  <c r="BP219" i="2"/>
  <c r="BO219" i="2"/>
  <c r="BN219" i="2"/>
  <c r="BM219" i="2"/>
  <c r="BL219" i="2"/>
  <c r="BK219" i="2"/>
  <c r="BJ219" i="2"/>
  <c r="BI219" i="2"/>
  <c r="BH219" i="2"/>
  <c r="BG219" i="2"/>
  <c r="BF219" i="2"/>
  <c r="BE219" i="2"/>
  <c r="BD219" i="2"/>
  <c r="BC219" i="2"/>
  <c r="BP218" i="2"/>
  <c r="BO218" i="2"/>
  <c r="BN218" i="2"/>
  <c r="BM218" i="2"/>
  <c r="BL218" i="2"/>
  <c r="BK218" i="2"/>
  <c r="BJ218" i="2"/>
  <c r="BI218" i="2"/>
  <c r="BH218" i="2"/>
  <c r="BG218" i="2"/>
  <c r="BF218" i="2"/>
  <c r="BE218" i="2"/>
  <c r="BD218" i="2"/>
  <c r="BC218" i="2"/>
  <c r="BP217" i="2"/>
  <c r="BO217" i="2"/>
  <c r="BN217" i="2"/>
  <c r="BM217" i="2"/>
  <c r="BL217" i="2"/>
  <c r="BK217" i="2"/>
  <c r="BJ217" i="2"/>
  <c r="BI217" i="2"/>
  <c r="BH217" i="2"/>
  <c r="BG217" i="2"/>
  <c r="BF217" i="2"/>
  <c r="BE217" i="2"/>
  <c r="BD217" i="2"/>
  <c r="BC217" i="2"/>
  <c r="BP216" i="2"/>
  <c r="BO216" i="2"/>
  <c r="BN216" i="2"/>
  <c r="BM216" i="2"/>
  <c r="BL216" i="2"/>
  <c r="BK216" i="2"/>
  <c r="BJ216" i="2"/>
  <c r="BI216" i="2"/>
  <c r="BH216" i="2"/>
  <c r="BG216" i="2"/>
  <c r="BF216" i="2"/>
  <c r="BE216" i="2"/>
  <c r="BD216" i="2"/>
  <c r="BC216" i="2"/>
  <c r="BP215" i="2"/>
  <c r="BO215" i="2"/>
  <c r="BN215" i="2"/>
  <c r="BM215" i="2"/>
  <c r="BL215" i="2"/>
  <c r="BK215" i="2"/>
  <c r="BJ215" i="2"/>
  <c r="BI215" i="2"/>
  <c r="BH215" i="2"/>
  <c r="BG215" i="2"/>
  <c r="BF215" i="2"/>
  <c r="BE215" i="2"/>
  <c r="BD215" i="2"/>
  <c r="BC215" i="2"/>
  <c r="BP214" i="2"/>
  <c r="BO214" i="2"/>
  <c r="BN214" i="2"/>
  <c r="BM214" i="2"/>
  <c r="BL214" i="2"/>
  <c r="BK214" i="2"/>
  <c r="BJ214" i="2"/>
  <c r="BI214" i="2"/>
  <c r="BH214" i="2"/>
  <c r="BG214" i="2"/>
  <c r="BF214" i="2"/>
  <c r="BE214" i="2"/>
  <c r="BD214" i="2"/>
  <c r="BC214" i="2"/>
  <c r="BP213" i="2"/>
  <c r="BO213" i="2"/>
  <c r="BN213" i="2"/>
  <c r="BM213" i="2"/>
  <c r="BL213" i="2"/>
  <c r="BK213" i="2"/>
  <c r="BJ213" i="2"/>
  <c r="BI213" i="2"/>
  <c r="BH213" i="2"/>
  <c r="BG213" i="2"/>
  <c r="BF213" i="2"/>
  <c r="BE213" i="2"/>
  <c r="BD213" i="2"/>
  <c r="BC213" i="2"/>
  <c r="BP212" i="2"/>
  <c r="BO212" i="2"/>
  <c r="BN212" i="2"/>
  <c r="BM212" i="2"/>
  <c r="BL212" i="2"/>
  <c r="BK212" i="2"/>
  <c r="BJ212" i="2"/>
  <c r="BI212" i="2"/>
  <c r="BH212" i="2"/>
  <c r="BG212" i="2"/>
  <c r="BF212" i="2"/>
  <c r="BE212" i="2"/>
  <c r="BD212" i="2"/>
  <c r="BC212" i="2"/>
  <c r="BP211" i="2"/>
  <c r="BO211" i="2"/>
  <c r="BN211" i="2"/>
  <c r="BM211" i="2"/>
  <c r="BL211" i="2"/>
  <c r="BK211" i="2"/>
  <c r="BJ211" i="2"/>
  <c r="BI211" i="2"/>
  <c r="BH211" i="2"/>
  <c r="BG211" i="2"/>
  <c r="BF211" i="2"/>
  <c r="BE211" i="2"/>
  <c r="BD211" i="2"/>
  <c r="BC211" i="2"/>
  <c r="BP210" i="2"/>
  <c r="BO210" i="2"/>
  <c r="BN210" i="2"/>
  <c r="BM210" i="2"/>
  <c r="BL210" i="2"/>
  <c r="BK210" i="2"/>
  <c r="BJ210" i="2"/>
  <c r="BI210" i="2"/>
  <c r="BH210" i="2"/>
  <c r="BG210" i="2"/>
  <c r="BF210" i="2"/>
  <c r="BE210" i="2"/>
  <c r="BD210" i="2"/>
  <c r="BC210" i="2"/>
  <c r="BP209" i="2"/>
  <c r="BO209" i="2"/>
  <c r="BN209" i="2"/>
  <c r="BM209" i="2"/>
  <c r="BL209" i="2"/>
  <c r="BK209" i="2"/>
  <c r="BJ209" i="2"/>
  <c r="BI209" i="2"/>
  <c r="BH209" i="2"/>
  <c r="BG209" i="2"/>
  <c r="BF209" i="2"/>
  <c r="BE209" i="2"/>
  <c r="BD209" i="2"/>
  <c r="BC209" i="2"/>
  <c r="BP208" i="2"/>
  <c r="BO208" i="2"/>
  <c r="BN208" i="2"/>
  <c r="BM208" i="2"/>
  <c r="BL208" i="2"/>
  <c r="BK208" i="2"/>
  <c r="BJ208" i="2"/>
  <c r="BI208" i="2"/>
  <c r="BH208" i="2"/>
  <c r="BG208" i="2"/>
  <c r="BF208" i="2"/>
  <c r="BE208" i="2"/>
  <c r="BD208" i="2"/>
  <c r="BC208" i="2"/>
  <c r="BP207" i="2"/>
  <c r="BO207" i="2"/>
  <c r="BN207" i="2"/>
  <c r="BM207" i="2"/>
  <c r="BL207" i="2"/>
  <c r="BK207" i="2"/>
  <c r="BJ207" i="2"/>
  <c r="BI207" i="2"/>
  <c r="BH207" i="2"/>
  <c r="BG207" i="2"/>
  <c r="BF207" i="2"/>
  <c r="BE207" i="2"/>
  <c r="BD207" i="2"/>
  <c r="BC207" i="2"/>
  <c r="BP206" i="2"/>
  <c r="BO206" i="2"/>
  <c r="BN206" i="2"/>
  <c r="BM206" i="2"/>
  <c r="BL206" i="2"/>
  <c r="BK206" i="2"/>
  <c r="BJ206" i="2"/>
  <c r="BI206" i="2"/>
  <c r="BH206" i="2"/>
  <c r="BG206" i="2"/>
  <c r="BF206" i="2"/>
  <c r="BE206" i="2"/>
  <c r="BD206" i="2"/>
  <c r="BC206" i="2"/>
  <c r="BP205" i="2"/>
  <c r="BO205" i="2"/>
  <c r="BN205" i="2"/>
  <c r="BM205" i="2"/>
  <c r="BL205" i="2"/>
  <c r="BK205" i="2"/>
  <c r="BJ205" i="2"/>
  <c r="BI205" i="2"/>
  <c r="BH205" i="2"/>
  <c r="BG205" i="2"/>
  <c r="BF205" i="2"/>
  <c r="BE205" i="2"/>
  <c r="BD205" i="2"/>
  <c r="BC205" i="2"/>
  <c r="BP204" i="2"/>
  <c r="BO204" i="2"/>
  <c r="BN204" i="2"/>
  <c r="BM204" i="2"/>
  <c r="BL204" i="2"/>
  <c r="BK204" i="2"/>
  <c r="BJ204" i="2"/>
  <c r="BI204" i="2"/>
  <c r="BH204" i="2"/>
  <c r="BG204" i="2"/>
  <c r="BF204" i="2"/>
  <c r="BE204" i="2"/>
  <c r="BD204" i="2"/>
  <c r="BC204" i="2"/>
  <c r="BP203" i="2"/>
  <c r="BO203" i="2"/>
  <c r="BN203" i="2"/>
  <c r="BM203" i="2"/>
  <c r="BL203" i="2"/>
  <c r="BK203" i="2"/>
  <c r="BJ203" i="2"/>
  <c r="BI203" i="2"/>
  <c r="BH203" i="2"/>
  <c r="BG203" i="2"/>
  <c r="BF203" i="2"/>
  <c r="BE203" i="2"/>
  <c r="BD203" i="2"/>
  <c r="BC203" i="2"/>
  <c r="BP202" i="2"/>
  <c r="BO202" i="2"/>
  <c r="BN202" i="2"/>
  <c r="BM202" i="2"/>
  <c r="BL202" i="2"/>
  <c r="BK202" i="2"/>
  <c r="BJ202" i="2"/>
  <c r="BI202" i="2"/>
  <c r="BH202" i="2"/>
  <c r="BG202" i="2"/>
  <c r="BF202" i="2"/>
  <c r="BE202" i="2"/>
  <c r="BD202" i="2"/>
  <c r="BC202" i="2"/>
  <c r="BP201" i="2"/>
  <c r="BO201" i="2"/>
  <c r="BN201" i="2"/>
  <c r="BM201" i="2"/>
  <c r="BL201" i="2"/>
  <c r="BK201" i="2"/>
  <c r="BJ201" i="2"/>
  <c r="BI201" i="2"/>
  <c r="BH201" i="2"/>
  <c r="BG201" i="2"/>
  <c r="BF201" i="2"/>
  <c r="BE201" i="2"/>
  <c r="BD201" i="2"/>
  <c r="BC201" i="2"/>
  <c r="BP200" i="2"/>
  <c r="BO200" i="2"/>
  <c r="BN200" i="2"/>
  <c r="BM200" i="2"/>
  <c r="BL200" i="2"/>
  <c r="BK200" i="2"/>
  <c r="BJ200" i="2"/>
  <c r="BI200" i="2"/>
  <c r="BH200" i="2"/>
  <c r="BG200" i="2"/>
  <c r="BF200" i="2"/>
  <c r="BE200" i="2"/>
  <c r="BD200" i="2"/>
  <c r="BC200" i="2"/>
  <c r="BP199" i="2"/>
  <c r="BO199" i="2"/>
  <c r="BN199" i="2"/>
  <c r="BM199" i="2"/>
  <c r="BL199" i="2"/>
  <c r="BK199" i="2"/>
  <c r="BJ199" i="2"/>
  <c r="BI199" i="2"/>
  <c r="BH199" i="2"/>
  <c r="BG199" i="2"/>
  <c r="BF199" i="2"/>
  <c r="BE199" i="2"/>
  <c r="BD199" i="2"/>
  <c r="BC199" i="2"/>
  <c r="BP198" i="2"/>
  <c r="BO198" i="2"/>
  <c r="BN198" i="2"/>
  <c r="BM198" i="2"/>
  <c r="BL198" i="2"/>
  <c r="BK198" i="2"/>
  <c r="BJ198" i="2"/>
  <c r="BI198" i="2"/>
  <c r="BH198" i="2"/>
  <c r="BG198" i="2"/>
  <c r="BF198" i="2"/>
  <c r="BE198" i="2"/>
  <c r="BD198" i="2"/>
  <c r="BC198" i="2"/>
  <c r="BP197" i="2"/>
  <c r="BO197" i="2"/>
  <c r="BN197" i="2"/>
  <c r="BM197" i="2"/>
  <c r="BL197" i="2"/>
  <c r="BK197" i="2"/>
  <c r="BJ197" i="2"/>
  <c r="BI197" i="2"/>
  <c r="BH197" i="2"/>
  <c r="BG197" i="2"/>
  <c r="BF197" i="2"/>
  <c r="BE197" i="2"/>
  <c r="BD197" i="2"/>
  <c r="BC197" i="2"/>
  <c r="BP196" i="2"/>
  <c r="BO196" i="2"/>
  <c r="BN196" i="2"/>
  <c r="BM196" i="2"/>
  <c r="BL196" i="2"/>
  <c r="BK196" i="2"/>
  <c r="BJ196" i="2"/>
  <c r="BI196" i="2"/>
  <c r="BH196" i="2"/>
  <c r="BG196" i="2"/>
  <c r="BF196" i="2"/>
  <c r="BE196" i="2"/>
  <c r="BD196" i="2"/>
  <c r="BC196" i="2"/>
  <c r="BP195" i="2"/>
  <c r="BO195" i="2"/>
  <c r="BN195" i="2"/>
  <c r="BM195" i="2"/>
  <c r="BL195" i="2"/>
  <c r="BK195" i="2"/>
  <c r="BJ195" i="2"/>
  <c r="BI195" i="2"/>
  <c r="BH195" i="2"/>
  <c r="BG195" i="2"/>
  <c r="BF195" i="2"/>
  <c r="BE195" i="2"/>
  <c r="BD195" i="2"/>
  <c r="BC195" i="2"/>
  <c r="BP194" i="2"/>
  <c r="BO194" i="2"/>
  <c r="BN194" i="2"/>
  <c r="BM194" i="2"/>
  <c r="BL194" i="2"/>
  <c r="BK194" i="2"/>
  <c r="BJ194" i="2"/>
  <c r="BI194" i="2"/>
  <c r="BH194" i="2"/>
  <c r="BG194" i="2"/>
  <c r="BF194" i="2"/>
  <c r="BE194" i="2"/>
  <c r="BD194" i="2"/>
  <c r="BC194" i="2"/>
  <c r="BP193" i="2"/>
  <c r="BO193" i="2"/>
  <c r="BN193" i="2"/>
  <c r="BM193" i="2"/>
  <c r="BL193" i="2"/>
  <c r="BK193" i="2"/>
  <c r="BJ193" i="2"/>
  <c r="BI193" i="2"/>
  <c r="BH193" i="2"/>
  <c r="BG193" i="2"/>
  <c r="BF193" i="2"/>
  <c r="BE193" i="2"/>
  <c r="BD193" i="2"/>
  <c r="BC193" i="2"/>
  <c r="BP192" i="2"/>
  <c r="BO192" i="2"/>
  <c r="BN192" i="2"/>
  <c r="BM192" i="2"/>
  <c r="BL192" i="2"/>
  <c r="BK192" i="2"/>
  <c r="BJ192" i="2"/>
  <c r="BI192" i="2"/>
  <c r="BH192" i="2"/>
  <c r="BG192" i="2"/>
  <c r="BF192" i="2"/>
  <c r="BE192" i="2"/>
  <c r="BD192" i="2"/>
  <c r="BC192" i="2"/>
  <c r="BP191" i="2"/>
  <c r="BO191" i="2"/>
  <c r="BN191" i="2"/>
  <c r="BM191" i="2"/>
  <c r="BL191" i="2"/>
  <c r="BK191" i="2"/>
  <c r="BJ191" i="2"/>
  <c r="BI191" i="2"/>
  <c r="BH191" i="2"/>
  <c r="BG191" i="2"/>
  <c r="BF191" i="2"/>
  <c r="BE191" i="2"/>
  <c r="BD191" i="2"/>
  <c r="BC191" i="2"/>
  <c r="BP190" i="2"/>
  <c r="BO190" i="2"/>
  <c r="BN190" i="2"/>
  <c r="BM190" i="2"/>
  <c r="BL190" i="2"/>
  <c r="BK190" i="2"/>
  <c r="BJ190" i="2"/>
  <c r="BI190" i="2"/>
  <c r="BH190" i="2"/>
  <c r="BG190" i="2"/>
  <c r="BF190" i="2"/>
  <c r="BE190" i="2"/>
  <c r="BD190" i="2"/>
  <c r="BC190" i="2"/>
  <c r="BP189" i="2"/>
  <c r="BO189" i="2"/>
  <c r="BN189" i="2"/>
  <c r="BM189" i="2"/>
  <c r="BL189" i="2"/>
  <c r="BK189" i="2"/>
  <c r="BJ189" i="2"/>
  <c r="BI189" i="2"/>
  <c r="BH189" i="2"/>
  <c r="BG189" i="2"/>
  <c r="BF189" i="2"/>
  <c r="BE189" i="2"/>
  <c r="BD189" i="2"/>
  <c r="BC189" i="2"/>
  <c r="BP188" i="2"/>
  <c r="BO188" i="2"/>
  <c r="BN188" i="2"/>
  <c r="BM188" i="2"/>
  <c r="BL188" i="2"/>
  <c r="BK188" i="2"/>
  <c r="BJ188" i="2"/>
  <c r="BI188" i="2"/>
  <c r="BH188" i="2"/>
  <c r="BG188" i="2"/>
  <c r="BF188" i="2"/>
  <c r="BE188" i="2"/>
  <c r="BD188" i="2"/>
  <c r="BC188" i="2"/>
  <c r="BP187" i="2"/>
  <c r="BO187" i="2"/>
  <c r="BN187" i="2"/>
  <c r="BM187" i="2"/>
  <c r="BL187" i="2"/>
  <c r="BK187" i="2"/>
  <c r="BJ187" i="2"/>
  <c r="BI187" i="2"/>
  <c r="BH187" i="2"/>
  <c r="BG187" i="2"/>
  <c r="BF187" i="2"/>
  <c r="BE187" i="2"/>
  <c r="BD187" i="2"/>
  <c r="BC187" i="2"/>
  <c r="BP186" i="2"/>
  <c r="BO186" i="2"/>
  <c r="BN186" i="2"/>
  <c r="BM186" i="2"/>
  <c r="BL186" i="2"/>
  <c r="BK186" i="2"/>
  <c r="BJ186" i="2"/>
  <c r="BI186" i="2"/>
  <c r="BH186" i="2"/>
  <c r="BG186" i="2"/>
  <c r="BF186" i="2"/>
  <c r="BE186" i="2"/>
  <c r="BD186" i="2"/>
  <c r="BC186" i="2"/>
  <c r="BP185" i="2"/>
  <c r="BO185" i="2"/>
  <c r="BN185" i="2"/>
  <c r="BM185" i="2"/>
  <c r="BL185" i="2"/>
  <c r="BK185" i="2"/>
  <c r="BJ185" i="2"/>
  <c r="BI185" i="2"/>
  <c r="BH185" i="2"/>
  <c r="BG185" i="2"/>
  <c r="BF185" i="2"/>
  <c r="BE185" i="2"/>
  <c r="BD185" i="2"/>
  <c r="BC185" i="2"/>
  <c r="BP184" i="2"/>
  <c r="BO184" i="2"/>
  <c r="BN184" i="2"/>
  <c r="BM184" i="2"/>
  <c r="BL184" i="2"/>
  <c r="BK184" i="2"/>
  <c r="BJ184" i="2"/>
  <c r="BI184" i="2"/>
  <c r="BH184" i="2"/>
  <c r="BG184" i="2"/>
  <c r="BF184" i="2"/>
  <c r="BE184" i="2"/>
  <c r="BD184" i="2"/>
  <c r="BC184" i="2"/>
  <c r="BP183" i="2"/>
  <c r="BO183" i="2"/>
  <c r="BN183" i="2"/>
  <c r="BM183" i="2"/>
  <c r="BL183" i="2"/>
  <c r="BK183" i="2"/>
  <c r="BJ183" i="2"/>
  <c r="BI183" i="2"/>
  <c r="BH183" i="2"/>
  <c r="BG183" i="2"/>
  <c r="BF183" i="2"/>
  <c r="BE183" i="2"/>
  <c r="BD183" i="2"/>
  <c r="BC183" i="2"/>
  <c r="BP182" i="2"/>
  <c r="BO182" i="2"/>
  <c r="BN182" i="2"/>
  <c r="BM182" i="2"/>
  <c r="BL182" i="2"/>
  <c r="BK182" i="2"/>
  <c r="BJ182" i="2"/>
  <c r="BI182" i="2"/>
  <c r="BH182" i="2"/>
  <c r="BG182" i="2"/>
  <c r="BF182" i="2"/>
  <c r="BE182" i="2"/>
  <c r="BD182" i="2"/>
  <c r="BC182" i="2"/>
  <c r="BP181" i="2"/>
  <c r="BO181" i="2"/>
  <c r="BN181" i="2"/>
  <c r="BM181" i="2"/>
  <c r="BL181" i="2"/>
  <c r="BK181" i="2"/>
  <c r="BJ181" i="2"/>
  <c r="BI181" i="2"/>
  <c r="BH181" i="2"/>
  <c r="BG181" i="2"/>
  <c r="BF181" i="2"/>
  <c r="BE181" i="2"/>
  <c r="BD181" i="2"/>
  <c r="BC181" i="2"/>
  <c r="BP180" i="2"/>
  <c r="BO180" i="2"/>
  <c r="BN180" i="2"/>
  <c r="BM180" i="2"/>
  <c r="BL180" i="2"/>
  <c r="BK180" i="2"/>
  <c r="BJ180" i="2"/>
  <c r="BI180" i="2"/>
  <c r="BH180" i="2"/>
  <c r="BG180" i="2"/>
  <c r="BF180" i="2"/>
  <c r="BE180" i="2"/>
  <c r="BD180" i="2"/>
  <c r="BC180" i="2"/>
  <c r="BP179" i="2"/>
  <c r="BO179" i="2"/>
  <c r="BN179" i="2"/>
  <c r="BM179" i="2"/>
  <c r="BL179" i="2"/>
  <c r="BK179" i="2"/>
  <c r="BJ179" i="2"/>
  <c r="BI179" i="2"/>
  <c r="BH179" i="2"/>
  <c r="BG179" i="2"/>
  <c r="BF179" i="2"/>
  <c r="BE179" i="2"/>
  <c r="BD179" i="2"/>
  <c r="BC179" i="2"/>
  <c r="BP178" i="2"/>
  <c r="BO178" i="2"/>
  <c r="BN178" i="2"/>
  <c r="BM178" i="2"/>
  <c r="BL178" i="2"/>
  <c r="BK178" i="2"/>
  <c r="BJ178" i="2"/>
  <c r="BI178" i="2"/>
  <c r="BH178" i="2"/>
  <c r="BG178" i="2"/>
  <c r="BF178" i="2"/>
  <c r="BE178" i="2"/>
  <c r="BD178" i="2"/>
  <c r="BC178" i="2"/>
  <c r="BP177" i="2"/>
  <c r="BO177" i="2"/>
  <c r="BN177" i="2"/>
  <c r="BM177" i="2"/>
  <c r="BL177" i="2"/>
  <c r="BK177" i="2"/>
  <c r="BJ177" i="2"/>
  <c r="BI177" i="2"/>
  <c r="BH177" i="2"/>
  <c r="BG177" i="2"/>
  <c r="BF177" i="2"/>
  <c r="BE177" i="2"/>
  <c r="BD177" i="2"/>
  <c r="BC177" i="2"/>
  <c r="BP176" i="2"/>
  <c r="BO176" i="2"/>
  <c r="BN176" i="2"/>
  <c r="BM176" i="2"/>
  <c r="BL176" i="2"/>
  <c r="BK176" i="2"/>
  <c r="BJ176" i="2"/>
  <c r="BI176" i="2"/>
  <c r="BH176" i="2"/>
  <c r="BG176" i="2"/>
  <c r="BF176" i="2"/>
  <c r="BE176" i="2"/>
  <c r="BD176" i="2"/>
  <c r="BC176" i="2"/>
  <c r="BP175" i="2"/>
  <c r="BO175" i="2"/>
  <c r="BN175" i="2"/>
  <c r="BM175" i="2"/>
  <c r="BL175" i="2"/>
  <c r="BK175" i="2"/>
  <c r="BJ175" i="2"/>
  <c r="BI175" i="2"/>
  <c r="BH175" i="2"/>
  <c r="BG175" i="2"/>
  <c r="BF175" i="2"/>
  <c r="BE175" i="2"/>
  <c r="BD175" i="2"/>
  <c r="BC175" i="2"/>
  <c r="BP174" i="2"/>
  <c r="BO174" i="2"/>
  <c r="BN174" i="2"/>
  <c r="BM174" i="2"/>
  <c r="BL174" i="2"/>
  <c r="BK174" i="2"/>
  <c r="BJ174" i="2"/>
  <c r="BI174" i="2"/>
  <c r="BH174" i="2"/>
  <c r="BG174" i="2"/>
  <c r="BF174" i="2"/>
  <c r="BE174" i="2"/>
  <c r="BD174" i="2"/>
  <c r="BC174" i="2"/>
  <c r="BP173" i="2"/>
  <c r="BO173" i="2"/>
  <c r="BN173" i="2"/>
  <c r="BM173" i="2"/>
  <c r="BL173" i="2"/>
  <c r="BK173" i="2"/>
  <c r="BJ173" i="2"/>
  <c r="BI173" i="2"/>
  <c r="BH173" i="2"/>
  <c r="BG173" i="2"/>
  <c r="BF173" i="2"/>
  <c r="BE173" i="2"/>
  <c r="BD173" i="2"/>
  <c r="BC173" i="2"/>
  <c r="BP172" i="2"/>
  <c r="BO172" i="2"/>
  <c r="BN172" i="2"/>
  <c r="BM172" i="2"/>
  <c r="BL172" i="2"/>
  <c r="BK172" i="2"/>
  <c r="BJ172" i="2"/>
  <c r="BI172" i="2"/>
  <c r="BH172" i="2"/>
  <c r="BG172" i="2"/>
  <c r="BF172" i="2"/>
  <c r="BE172" i="2"/>
  <c r="BD172" i="2"/>
  <c r="BC172" i="2"/>
  <c r="BP171" i="2"/>
  <c r="BO171" i="2"/>
  <c r="BN171" i="2"/>
  <c r="BM171" i="2"/>
  <c r="BL171" i="2"/>
  <c r="BK171" i="2"/>
  <c r="BJ171" i="2"/>
  <c r="BI171" i="2"/>
  <c r="BH171" i="2"/>
  <c r="BG171" i="2"/>
  <c r="BF171" i="2"/>
  <c r="BE171" i="2"/>
  <c r="BD171" i="2"/>
  <c r="BC171" i="2"/>
  <c r="BP170" i="2"/>
  <c r="BO170" i="2"/>
  <c r="BN170" i="2"/>
  <c r="BM170" i="2"/>
  <c r="BL170" i="2"/>
  <c r="BK170" i="2"/>
  <c r="BJ170" i="2"/>
  <c r="BI170" i="2"/>
  <c r="BH170" i="2"/>
  <c r="BG170" i="2"/>
  <c r="BF170" i="2"/>
  <c r="BE170" i="2"/>
  <c r="BD170" i="2"/>
  <c r="BC170" i="2"/>
  <c r="BP169" i="2"/>
  <c r="BO169" i="2"/>
  <c r="BN169" i="2"/>
  <c r="BM169" i="2"/>
  <c r="BL169" i="2"/>
  <c r="BK169" i="2"/>
  <c r="BJ169" i="2"/>
  <c r="BI169" i="2"/>
  <c r="BH169" i="2"/>
  <c r="BG169" i="2"/>
  <c r="BF169" i="2"/>
  <c r="BE169" i="2"/>
  <c r="BD169" i="2"/>
  <c r="BC169" i="2"/>
  <c r="BP168" i="2"/>
  <c r="BO168" i="2"/>
  <c r="BN168" i="2"/>
  <c r="BM168" i="2"/>
  <c r="BL168" i="2"/>
  <c r="BK168" i="2"/>
  <c r="BJ168" i="2"/>
  <c r="BI168" i="2"/>
  <c r="BH168" i="2"/>
  <c r="BG168" i="2"/>
  <c r="BF168" i="2"/>
  <c r="BE168" i="2"/>
  <c r="BD168" i="2"/>
  <c r="BC168" i="2"/>
  <c r="BP167" i="2"/>
  <c r="BO167" i="2"/>
  <c r="BN167" i="2"/>
  <c r="BM167" i="2"/>
  <c r="BL167" i="2"/>
  <c r="BK167" i="2"/>
  <c r="BJ167" i="2"/>
  <c r="BI167" i="2"/>
  <c r="BH167" i="2"/>
  <c r="BG167" i="2"/>
  <c r="BF167" i="2"/>
  <c r="BE167" i="2"/>
  <c r="BD167" i="2"/>
  <c r="BC167" i="2"/>
  <c r="BP166" i="2"/>
  <c r="BO166" i="2"/>
  <c r="BN166" i="2"/>
  <c r="BM166" i="2"/>
  <c r="BL166" i="2"/>
  <c r="BK166" i="2"/>
  <c r="BJ166" i="2"/>
  <c r="BI166" i="2"/>
  <c r="BH166" i="2"/>
  <c r="BG166" i="2"/>
  <c r="BF166" i="2"/>
  <c r="BE166" i="2"/>
  <c r="BD166" i="2"/>
  <c r="BC166" i="2"/>
  <c r="BP165" i="2"/>
  <c r="BO165" i="2"/>
  <c r="BN165" i="2"/>
  <c r="BM165" i="2"/>
  <c r="BL165" i="2"/>
  <c r="BK165" i="2"/>
  <c r="BJ165" i="2"/>
  <c r="BI165" i="2"/>
  <c r="BH165" i="2"/>
  <c r="BG165" i="2"/>
  <c r="BF165" i="2"/>
  <c r="BE165" i="2"/>
  <c r="BD165" i="2"/>
  <c r="BC165" i="2"/>
  <c r="BP164" i="2"/>
  <c r="BO164" i="2"/>
  <c r="BN164" i="2"/>
  <c r="BM164" i="2"/>
  <c r="BL164" i="2"/>
  <c r="BK164" i="2"/>
  <c r="BJ164" i="2"/>
  <c r="BI164" i="2"/>
  <c r="BH164" i="2"/>
  <c r="BG164" i="2"/>
  <c r="BF164" i="2"/>
  <c r="BE164" i="2"/>
  <c r="BD164" i="2"/>
  <c r="BC164" i="2"/>
  <c r="BP163" i="2"/>
  <c r="BO163" i="2"/>
  <c r="BN163" i="2"/>
  <c r="BM163" i="2"/>
  <c r="BL163" i="2"/>
  <c r="BK163" i="2"/>
  <c r="BJ163" i="2"/>
  <c r="BI163" i="2"/>
  <c r="BH163" i="2"/>
  <c r="BG163" i="2"/>
  <c r="BF163" i="2"/>
  <c r="BE163" i="2"/>
  <c r="BD163" i="2"/>
  <c r="BC163" i="2"/>
  <c r="BP162" i="2"/>
  <c r="BO162" i="2"/>
  <c r="BN162" i="2"/>
  <c r="BM162" i="2"/>
  <c r="BL162" i="2"/>
  <c r="BK162" i="2"/>
  <c r="BJ162" i="2"/>
  <c r="BI162" i="2"/>
  <c r="BH162" i="2"/>
  <c r="BG162" i="2"/>
  <c r="BF162" i="2"/>
  <c r="BE162" i="2"/>
  <c r="BD162" i="2"/>
  <c r="BC162" i="2"/>
  <c r="BP161" i="2"/>
  <c r="BO161" i="2"/>
  <c r="BN161" i="2"/>
  <c r="BM161" i="2"/>
  <c r="BL161" i="2"/>
  <c r="BK161" i="2"/>
  <c r="BJ161" i="2"/>
  <c r="BI161" i="2"/>
  <c r="BH161" i="2"/>
  <c r="BG161" i="2"/>
  <c r="BF161" i="2"/>
  <c r="BE161" i="2"/>
  <c r="BD161" i="2"/>
  <c r="BC161" i="2"/>
  <c r="BP160" i="2"/>
  <c r="BO160" i="2"/>
  <c r="BN160" i="2"/>
  <c r="BM160" i="2"/>
  <c r="BL160" i="2"/>
  <c r="BK160" i="2"/>
  <c r="BJ160" i="2"/>
  <c r="BI160" i="2"/>
  <c r="BH160" i="2"/>
  <c r="BG160" i="2"/>
  <c r="BF160" i="2"/>
  <c r="BE160" i="2"/>
  <c r="BD160" i="2"/>
  <c r="BC160" i="2"/>
  <c r="BP159" i="2"/>
  <c r="BO159" i="2"/>
  <c r="BN159" i="2"/>
  <c r="BM159" i="2"/>
  <c r="BL159" i="2"/>
  <c r="BK159" i="2"/>
  <c r="BJ159" i="2"/>
  <c r="BI159" i="2"/>
  <c r="BH159" i="2"/>
  <c r="BG159" i="2"/>
  <c r="BF159" i="2"/>
  <c r="BE159" i="2"/>
  <c r="BD159" i="2"/>
  <c r="BC159" i="2"/>
  <c r="BP158" i="2"/>
  <c r="BO158" i="2"/>
  <c r="BN158" i="2"/>
  <c r="BM158" i="2"/>
  <c r="BL158" i="2"/>
  <c r="BK158" i="2"/>
  <c r="BJ158" i="2"/>
  <c r="BI158" i="2"/>
  <c r="BH158" i="2"/>
  <c r="BG158" i="2"/>
  <c r="BF158" i="2"/>
  <c r="BE158" i="2"/>
  <c r="BD158" i="2"/>
  <c r="BC158" i="2"/>
  <c r="BP157" i="2"/>
  <c r="BO157" i="2"/>
  <c r="BN157" i="2"/>
  <c r="BM157" i="2"/>
  <c r="BL157" i="2"/>
  <c r="BK157" i="2"/>
  <c r="BJ157" i="2"/>
  <c r="BI157" i="2"/>
  <c r="BH157" i="2"/>
  <c r="BG157" i="2"/>
  <c r="BF157" i="2"/>
  <c r="BE157" i="2"/>
  <c r="BD157" i="2"/>
  <c r="BC157" i="2"/>
  <c r="BP156" i="2"/>
  <c r="BO156" i="2"/>
  <c r="BN156" i="2"/>
  <c r="BM156" i="2"/>
  <c r="BL156" i="2"/>
  <c r="BK156" i="2"/>
  <c r="BJ156" i="2"/>
  <c r="BI156" i="2"/>
  <c r="BH156" i="2"/>
  <c r="BG156" i="2"/>
  <c r="BF156" i="2"/>
  <c r="BE156" i="2"/>
  <c r="BD156" i="2"/>
  <c r="BC156" i="2"/>
  <c r="BP155" i="2"/>
  <c r="BO155" i="2"/>
  <c r="BN155" i="2"/>
  <c r="BM155" i="2"/>
  <c r="BL155" i="2"/>
  <c r="BK155" i="2"/>
  <c r="BJ155" i="2"/>
  <c r="BI155" i="2"/>
  <c r="BH155" i="2"/>
  <c r="BG155" i="2"/>
  <c r="BF155" i="2"/>
  <c r="BE155" i="2"/>
  <c r="BD155" i="2"/>
  <c r="BC155" i="2"/>
  <c r="BP154" i="2"/>
  <c r="BO154" i="2"/>
  <c r="BN154" i="2"/>
  <c r="BM154" i="2"/>
  <c r="BL154" i="2"/>
  <c r="BK154" i="2"/>
  <c r="BJ154" i="2"/>
  <c r="BI154" i="2"/>
  <c r="BH154" i="2"/>
  <c r="BG154" i="2"/>
  <c r="BF154" i="2"/>
  <c r="BE154" i="2"/>
  <c r="BD154" i="2"/>
  <c r="BC154" i="2"/>
  <c r="BP153" i="2"/>
  <c r="BO153" i="2"/>
  <c r="BN153" i="2"/>
  <c r="BM153" i="2"/>
  <c r="BL153" i="2"/>
  <c r="BK153" i="2"/>
  <c r="BJ153" i="2"/>
  <c r="BI153" i="2"/>
  <c r="BH153" i="2"/>
  <c r="BG153" i="2"/>
  <c r="BF153" i="2"/>
  <c r="BE153" i="2"/>
  <c r="BD153" i="2"/>
  <c r="BC153" i="2"/>
  <c r="BP152" i="2"/>
  <c r="BO152" i="2"/>
  <c r="BN152" i="2"/>
  <c r="BM152" i="2"/>
  <c r="BL152" i="2"/>
  <c r="BK152" i="2"/>
  <c r="BJ152" i="2"/>
  <c r="BI152" i="2"/>
  <c r="BH152" i="2"/>
  <c r="BG152" i="2"/>
  <c r="BF152" i="2"/>
  <c r="BE152" i="2"/>
  <c r="BD152" i="2"/>
  <c r="BC152" i="2"/>
  <c r="BP151" i="2"/>
  <c r="BO151" i="2"/>
  <c r="BN151" i="2"/>
  <c r="BM151" i="2"/>
  <c r="BL151" i="2"/>
  <c r="BK151" i="2"/>
  <c r="BJ151" i="2"/>
  <c r="BI151" i="2"/>
  <c r="BH151" i="2"/>
  <c r="BG151" i="2"/>
  <c r="BF151" i="2"/>
  <c r="BE151" i="2"/>
  <c r="BD151" i="2"/>
  <c r="BC151" i="2"/>
  <c r="BP150" i="2"/>
  <c r="BO150" i="2"/>
  <c r="BN150" i="2"/>
  <c r="BM150" i="2"/>
  <c r="BL150" i="2"/>
  <c r="BK150" i="2"/>
  <c r="BJ150" i="2"/>
  <c r="BI150" i="2"/>
  <c r="BH150" i="2"/>
  <c r="BG150" i="2"/>
  <c r="BF150" i="2"/>
  <c r="BE150" i="2"/>
  <c r="BD150" i="2"/>
  <c r="BC150" i="2"/>
  <c r="BP149" i="2"/>
  <c r="BO149" i="2"/>
  <c r="BN149" i="2"/>
  <c r="BM149" i="2"/>
  <c r="BL149" i="2"/>
  <c r="BK149" i="2"/>
  <c r="BJ149" i="2"/>
  <c r="BI149" i="2"/>
  <c r="BH149" i="2"/>
  <c r="BG149" i="2"/>
  <c r="BF149" i="2"/>
  <c r="BE149" i="2"/>
  <c r="BD149" i="2"/>
  <c r="BC149" i="2"/>
  <c r="BP148" i="2"/>
  <c r="BO148" i="2"/>
  <c r="BN148" i="2"/>
  <c r="BM148" i="2"/>
  <c r="BL148" i="2"/>
  <c r="BK148" i="2"/>
  <c r="BJ148" i="2"/>
  <c r="BI148" i="2"/>
  <c r="BH148" i="2"/>
  <c r="BG148" i="2"/>
  <c r="BF148" i="2"/>
  <c r="BE148" i="2"/>
  <c r="BD148" i="2"/>
  <c r="BC148" i="2"/>
  <c r="BP147" i="2"/>
  <c r="BO147" i="2"/>
  <c r="BN147" i="2"/>
  <c r="BM147" i="2"/>
  <c r="BL147" i="2"/>
  <c r="BK147" i="2"/>
  <c r="BJ147" i="2"/>
  <c r="BI147" i="2"/>
  <c r="BH147" i="2"/>
  <c r="BG147" i="2"/>
  <c r="BF147" i="2"/>
  <c r="BE147" i="2"/>
  <c r="BD147" i="2"/>
  <c r="BC147" i="2"/>
  <c r="BP146" i="2"/>
  <c r="BO146" i="2"/>
  <c r="BN146" i="2"/>
  <c r="BM146" i="2"/>
  <c r="BL146" i="2"/>
  <c r="BK146" i="2"/>
  <c r="BJ146" i="2"/>
  <c r="BI146" i="2"/>
  <c r="BH146" i="2"/>
  <c r="BG146" i="2"/>
  <c r="BF146" i="2"/>
  <c r="BE146" i="2"/>
  <c r="BD146" i="2"/>
  <c r="BC146" i="2"/>
  <c r="BP145" i="2"/>
  <c r="BO145" i="2"/>
  <c r="BN145" i="2"/>
  <c r="BM145" i="2"/>
  <c r="BL145" i="2"/>
  <c r="BK145" i="2"/>
  <c r="BJ145" i="2"/>
  <c r="BI145" i="2"/>
  <c r="BH145" i="2"/>
  <c r="BG145" i="2"/>
  <c r="BF145" i="2"/>
  <c r="BE145" i="2"/>
  <c r="BD145" i="2"/>
  <c r="BC145" i="2"/>
  <c r="BP144" i="2"/>
  <c r="BO144" i="2"/>
  <c r="BN144" i="2"/>
  <c r="BM144" i="2"/>
  <c r="BL144" i="2"/>
  <c r="BK144" i="2"/>
  <c r="BJ144" i="2"/>
  <c r="BI144" i="2"/>
  <c r="BH144" i="2"/>
  <c r="BG144" i="2"/>
  <c r="BF144" i="2"/>
  <c r="BE144" i="2"/>
  <c r="BD144" i="2"/>
  <c r="BC144" i="2"/>
  <c r="BP143" i="2"/>
  <c r="BO143" i="2"/>
  <c r="BN143" i="2"/>
  <c r="BM143" i="2"/>
  <c r="BL143" i="2"/>
  <c r="BK143" i="2"/>
  <c r="BJ143" i="2"/>
  <c r="BI143" i="2"/>
  <c r="BH143" i="2"/>
  <c r="BG143" i="2"/>
  <c r="BF143" i="2"/>
  <c r="BE143" i="2"/>
  <c r="BD143" i="2"/>
  <c r="BC143" i="2"/>
  <c r="BP142" i="2"/>
  <c r="BO142" i="2"/>
  <c r="BN142" i="2"/>
  <c r="BM142" i="2"/>
  <c r="BL142" i="2"/>
  <c r="BK142" i="2"/>
  <c r="BJ142" i="2"/>
  <c r="BI142" i="2"/>
  <c r="BH142" i="2"/>
  <c r="BG142" i="2"/>
  <c r="BF142" i="2"/>
  <c r="BE142" i="2"/>
  <c r="BD142" i="2"/>
  <c r="BC142" i="2"/>
  <c r="BP141" i="2"/>
  <c r="BO141" i="2"/>
  <c r="BN141" i="2"/>
  <c r="BM141" i="2"/>
  <c r="BL141" i="2"/>
  <c r="BK141" i="2"/>
  <c r="BJ141" i="2"/>
  <c r="BI141" i="2"/>
  <c r="BH141" i="2"/>
  <c r="BG141" i="2"/>
  <c r="BF141" i="2"/>
  <c r="BE141" i="2"/>
  <c r="BD141" i="2"/>
  <c r="BC141" i="2"/>
  <c r="BP140" i="2"/>
  <c r="BO140" i="2"/>
  <c r="BN140" i="2"/>
  <c r="BM140" i="2"/>
  <c r="BL140" i="2"/>
  <c r="BK140" i="2"/>
  <c r="BJ140" i="2"/>
  <c r="BI140" i="2"/>
  <c r="BH140" i="2"/>
  <c r="BG140" i="2"/>
  <c r="BF140" i="2"/>
  <c r="BE140" i="2"/>
  <c r="BD140" i="2"/>
  <c r="BC140" i="2"/>
  <c r="BP139" i="2"/>
  <c r="BO139" i="2"/>
  <c r="BN139" i="2"/>
  <c r="BM139" i="2"/>
  <c r="BL139" i="2"/>
  <c r="BK139" i="2"/>
  <c r="BJ139" i="2"/>
  <c r="BI139" i="2"/>
  <c r="BH139" i="2"/>
  <c r="BG139" i="2"/>
  <c r="BF139" i="2"/>
  <c r="BE139" i="2"/>
  <c r="BD139" i="2"/>
  <c r="BC139" i="2"/>
  <c r="BP138" i="2"/>
  <c r="BO138" i="2"/>
  <c r="BN138" i="2"/>
  <c r="BM138" i="2"/>
  <c r="BL138" i="2"/>
  <c r="BK138" i="2"/>
  <c r="BJ138" i="2"/>
  <c r="BI138" i="2"/>
  <c r="BH138" i="2"/>
  <c r="BG138" i="2"/>
  <c r="BF138" i="2"/>
  <c r="BE138" i="2"/>
  <c r="BD138" i="2"/>
  <c r="BC138" i="2"/>
  <c r="BP137" i="2"/>
  <c r="BO137" i="2"/>
  <c r="BN137" i="2"/>
  <c r="BM137" i="2"/>
  <c r="BL137" i="2"/>
  <c r="BK137" i="2"/>
  <c r="BJ137" i="2"/>
  <c r="BI137" i="2"/>
  <c r="BH137" i="2"/>
  <c r="BG137" i="2"/>
  <c r="BF137" i="2"/>
  <c r="BE137" i="2"/>
  <c r="BD137" i="2"/>
  <c r="BC137" i="2"/>
  <c r="BP136" i="2"/>
  <c r="BO136" i="2"/>
  <c r="BN136" i="2"/>
  <c r="BM136" i="2"/>
  <c r="BL136" i="2"/>
  <c r="BK136" i="2"/>
  <c r="BJ136" i="2"/>
  <c r="BI136" i="2"/>
  <c r="BH136" i="2"/>
  <c r="BG136" i="2"/>
  <c r="BF136" i="2"/>
  <c r="BE136" i="2"/>
  <c r="BD136" i="2"/>
  <c r="BC136" i="2"/>
  <c r="BP135" i="2"/>
  <c r="BO135" i="2"/>
  <c r="BN135" i="2"/>
  <c r="BM135" i="2"/>
  <c r="BL135" i="2"/>
  <c r="BK135" i="2"/>
  <c r="BJ135" i="2"/>
  <c r="BI135" i="2"/>
  <c r="BH135" i="2"/>
  <c r="BG135" i="2"/>
  <c r="BF135" i="2"/>
  <c r="BE135" i="2"/>
  <c r="BD135" i="2"/>
  <c r="BC135" i="2"/>
  <c r="BP134" i="2"/>
  <c r="BO134" i="2"/>
  <c r="BN134" i="2"/>
  <c r="BM134" i="2"/>
  <c r="BL134" i="2"/>
  <c r="BK134" i="2"/>
  <c r="BJ134" i="2"/>
  <c r="BI134" i="2"/>
  <c r="BH134" i="2"/>
  <c r="BG134" i="2"/>
  <c r="BF134" i="2"/>
  <c r="BE134" i="2"/>
  <c r="BD134" i="2"/>
  <c r="BC134" i="2"/>
  <c r="BP133" i="2"/>
  <c r="BO133" i="2"/>
  <c r="BN133" i="2"/>
  <c r="BM133" i="2"/>
  <c r="BL133" i="2"/>
  <c r="BK133" i="2"/>
  <c r="BJ133" i="2"/>
  <c r="BI133" i="2"/>
  <c r="BH133" i="2"/>
  <c r="BG133" i="2"/>
  <c r="BF133" i="2"/>
  <c r="BE133" i="2"/>
  <c r="BD133" i="2"/>
  <c r="BC133" i="2"/>
  <c r="BP132" i="2"/>
  <c r="BO132" i="2"/>
  <c r="BN132" i="2"/>
  <c r="BM132" i="2"/>
  <c r="BL132" i="2"/>
  <c r="BK132" i="2"/>
  <c r="BJ132" i="2"/>
  <c r="BI132" i="2"/>
  <c r="BH132" i="2"/>
  <c r="BG132" i="2"/>
  <c r="BF132" i="2"/>
  <c r="BE132" i="2"/>
  <c r="BD132" i="2"/>
  <c r="BC132" i="2"/>
  <c r="BP131" i="2"/>
  <c r="BO131" i="2"/>
  <c r="BN131" i="2"/>
  <c r="BM131" i="2"/>
  <c r="BL131" i="2"/>
  <c r="BK131" i="2"/>
  <c r="BJ131" i="2"/>
  <c r="BI131" i="2"/>
  <c r="BH131" i="2"/>
  <c r="BG131" i="2"/>
  <c r="BF131" i="2"/>
  <c r="BE131" i="2"/>
  <c r="BD131" i="2"/>
  <c r="BC131" i="2"/>
  <c r="BP130" i="2"/>
  <c r="BO130" i="2"/>
  <c r="BN130" i="2"/>
  <c r="BM130" i="2"/>
  <c r="BL130" i="2"/>
  <c r="BK130" i="2"/>
  <c r="BJ130" i="2"/>
  <c r="BI130" i="2"/>
  <c r="BH130" i="2"/>
  <c r="BG130" i="2"/>
  <c r="BF130" i="2"/>
  <c r="BE130" i="2"/>
  <c r="BD130" i="2"/>
  <c r="BC130" i="2"/>
  <c r="BP129" i="2"/>
  <c r="BO129" i="2"/>
  <c r="BN129" i="2"/>
  <c r="BM129" i="2"/>
  <c r="BL129" i="2"/>
  <c r="BK129" i="2"/>
  <c r="BJ129" i="2"/>
  <c r="BI129" i="2"/>
  <c r="BH129" i="2"/>
  <c r="BG129" i="2"/>
  <c r="BF129" i="2"/>
  <c r="BE129" i="2"/>
  <c r="BD129" i="2"/>
  <c r="BC129" i="2"/>
  <c r="BP128" i="2"/>
  <c r="BO128" i="2"/>
  <c r="BN128" i="2"/>
  <c r="BM128" i="2"/>
  <c r="BL128" i="2"/>
  <c r="BK128" i="2"/>
  <c r="BJ128" i="2"/>
  <c r="BI128" i="2"/>
  <c r="BH128" i="2"/>
  <c r="BG128" i="2"/>
  <c r="BF128" i="2"/>
  <c r="BE128" i="2"/>
  <c r="BD128" i="2"/>
  <c r="BC128" i="2"/>
  <c r="BP127" i="2"/>
  <c r="BO127" i="2"/>
  <c r="BN127" i="2"/>
  <c r="BM127" i="2"/>
  <c r="BL127" i="2"/>
  <c r="BK127" i="2"/>
  <c r="BJ127" i="2"/>
  <c r="BI127" i="2"/>
  <c r="BH127" i="2"/>
  <c r="BG127" i="2"/>
  <c r="BF127" i="2"/>
  <c r="BE127" i="2"/>
  <c r="BD127" i="2"/>
  <c r="BC127" i="2"/>
  <c r="BP126" i="2"/>
  <c r="BO126" i="2"/>
  <c r="BN126" i="2"/>
  <c r="BM126" i="2"/>
  <c r="BL126" i="2"/>
  <c r="BK126" i="2"/>
  <c r="BJ126" i="2"/>
  <c r="BI126" i="2"/>
  <c r="BH126" i="2"/>
  <c r="BG126" i="2"/>
  <c r="BF126" i="2"/>
  <c r="BE126" i="2"/>
  <c r="BD126" i="2"/>
  <c r="BC126" i="2"/>
  <c r="BP125" i="2"/>
  <c r="BO125" i="2"/>
  <c r="BN125" i="2"/>
  <c r="BM125" i="2"/>
  <c r="BL125" i="2"/>
  <c r="BK125" i="2"/>
  <c r="BJ125" i="2"/>
  <c r="BI125" i="2"/>
  <c r="BH125" i="2"/>
  <c r="BG125" i="2"/>
  <c r="BF125" i="2"/>
  <c r="BE125" i="2"/>
  <c r="BD125" i="2"/>
  <c r="BC125" i="2"/>
  <c r="BP124" i="2"/>
  <c r="BO124" i="2"/>
  <c r="BN124" i="2"/>
  <c r="BM124" i="2"/>
  <c r="BL124" i="2"/>
  <c r="BK124" i="2"/>
  <c r="BJ124" i="2"/>
  <c r="BI124" i="2"/>
  <c r="BH124" i="2"/>
  <c r="BG124" i="2"/>
  <c r="BF124" i="2"/>
  <c r="BE124" i="2"/>
  <c r="BD124" i="2"/>
  <c r="BC124" i="2"/>
  <c r="BP123" i="2"/>
  <c r="BO123" i="2"/>
  <c r="BN123" i="2"/>
  <c r="BM123" i="2"/>
  <c r="BL123" i="2"/>
  <c r="BK123" i="2"/>
  <c r="BJ123" i="2"/>
  <c r="BI123" i="2"/>
  <c r="BH123" i="2"/>
  <c r="BG123" i="2"/>
  <c r="BF123" i="2"/>
  <c r="BE123" i="2"/>
  <c r="BD123" i="2"/>
  <c r="BC123" i="2"/>
  <c r="BP122" i="2"/>
  <c r="BO122" i="2"/>
  <c r="BN122" i="2"/>
  <c r="BM122" i="2"/>
  <c r="BL122" i="2"/>
  <c r="BK122" i="2"/>
  <c r="BJ122" i="2"/>
  <c r="BI122" i="2"/>
  <c r="BH122" i="2"/>
  <c r="BG122" i="2"/>
  <c r="BF122" i="2"/>
  <c r="BE122" i="2"/>
  <c r="BD122" i="2"/>
  <c r="BC122" i="2"/>
  <c r="BP121" i="2"/>
  <c r="BO121" i="2"/>
  <c r="BN121" i="2"/>
  <c r="BM121" i="2"/>
  <c r="BL121" i="2"/>
  <c r="BK121" i="2"/>
  <c r="BJ121" i="2"/>
  <c r="BI121" i="2"/>
  <c r="BH121" i="2"/>
  <c r="BG121" i="2"/>
  <c r="BF121" i="2"/>
  <c r="BE121" i="2"/>
  <c r="BD121" i="2"/>
  <c r="BC121" i="2"/>
  <c r="BP120" i="2"/>
  <c r="BO120" i="2"/>
  <c r="BN120" i="2"/>
  <c r="BM120" i="2"/>
  <c r="BL120" i="2"/>
  <c r="BK120" i="2"/>
  <c r="BJ120" i="2"/>
  <c r="BI120" i="2"/>
  <c r="BH120" i="2"/>
  <c r="BG120" i="2"/>
  <c r="BF120" i="2"/>
  <c r="BE120" i="2"/>
  <c r="BD120" i="2"/>
  <c r="BC120" i="2"/>
  <c r="BP119" i="2"/>
  <c r="BO119" i="2"/>
  <c r="BN119" i="2"/>
  <c r="BM119" i="2"/>
  <c r="BL119" i="2"/>
  <c r="BK119" i="2"/>
  <c r="BJ119" i="2"/>
  <c r="BI119" i="2"/>
  <c r="BH119" i="2"/>
  <c r="BG119" i="2"/>
  <c r="BF119" i="2"/>
  <c r="BE119" i="2"/>
  <c r="BD119" i="2"/>
  <c r="BC119" i="2"/>
  <c r="BP118" i="2"/>
  <c r="BO118" i="2"/>
  <c r="BN118" i="2"/>
  <c r="BM118" i="2"/>
  <c r="BL118" i="2"/>
  <c r="BK118" i="2"/>
  <c r="BJ118" i="2"/>
  <c r="BI118" i="2"/>
  <c r="BH118" i="2"/>
  <c r="BG118" i="2"/>
  <c r="BF118" i="2"/>
  <c r="BE118" i="2"/>
  <c r="BD118" i="2"/>
  <c r="BC118" i="2"/>
  <c r="BP117" i="2"/>
  <c r="BO117" i="2"/>
  <c r="BN117" i="2"/>
  <c r="BM117" i="2"/>
  <c r="BL117" i="2"/>
  <c r="BK117" i="2"/>
  <c r="BJ117" i="2"/>
  <c r="BI117" i="2"/>
  <c r="BH117" i="2"/>
  <c r="BG117" i="2"/>
  <c r="BF117" i="2"/>
  <c r="BE117" i="2"/>
  <c r="BD117" i="2"/>
  <c r="BC117" i="2"/>
  <c r="BP116" i="2"/>
  <c r="BO116" i="2"/>
  <c r="BN116" i="2"/>
  <c r="BM116" i="2"/>
  <c r="BL116" i="2"/>
  <c r="BK116" i="2"/>
  <c r="BJ116" i="2"/>
  <c r="BI116" i="2"/>
  <c r="BH116" i="2"/>
  <c r="BG116" i="2"/>
  <c r="BF116" i="2"/>
  <c r="BE116" i="2"/>
  <c r="BD116" i="2"/>
  <c r="BC116" i="2"/>
  <c r="BP115" i="2"/>
  <c r="BO115" i="2"/>
  <c r="BN115" i="2"/>
  <c r="BM115" i="2"/>
  <c r="BL115" i="2"/>
  <c r="BK115" i="2"/>
  <c r="BJ115" i="2"/>
  <c r="BI115" i="2"/>
  <c r="BH115" i="2"/>
  <c r="BG115" i="2"/>
  <c r="BF115" i="2"/>
  <c r="BE115" i="2"/>
  <c r="BD115" i="2"/>
  <c r="BC115" i="2"/>
  <c r="BP114" i="2"/>
  <c r="BO114" i="2"/>
  <c r="BN114" i="2"/>
  <c r="BM114" i="2"/>
  <c r="BL114" i="2"/>
  <c r="BK114" i="2"/>
  <c r="BJ114" i="2"/>
  <c r="BI114" i="2"/>
  <c r="BH114" i="2"/>
  <c r="BG114" i="2"/>
  <c r="BF114" i="2"/>
  <c r="BE114" i="2"/>
  <c r="BD114" i="2"/>
  <c r="BC114" i="2"/>
  <c r="BP113" i="2"/>
  <c r="BO113" i="2"/>
  <c r="BN113" i="2"/>
  <c r="BM113" i="2"/>
  <c r="BL113" i="2"/>
  <c r="BK113" i="2"/>
  <c r="BJ113" i="2"/>
  <c r="BI113" i="2"/>
  <c r="BH113" i="2"/>
  <c r="BG113" i="2"/>
  <c r="BF113" i="2"/>
  <c r="BE113" i="2"/>
  <c r="BD113" i="2"/>
  <c r="BC113" i="2"/>
  <c r="BP112" i="2"/>
  <c r="BO112" i="2"/>
  <c r="BN112" i="2"/>
  <c r="BM112" i="2"/>
  <c r="BL112" i="2"/>
  <c r="BK112" i="2"/>
  <c r="BJ112" i="2"/>
  <c r="BI112" i="2"/>
  <c r="BH112" i="2"/>
  <c r="BG112" i="2"/>
  <c r="BF112" i="2"/>
  <c r="BE112" i="2"/>
  <c r="BD112" i="2"/>
  <c r="BC112" i="2"/>
  <c r="BP111" i="2"/>
  <c r="BO111" i="2"/>
  <c r="BN111" i="2"/>
  <c r="BM111" i="2"/>
  <c r="BL111" i="2"/>
  <c r="BK111" i="2"/>
  <c r="BJ111" i="2"/>
  <c r="BI111" i="2"/>
  <c r="BH111" i="2"/>
  <c r="BG111" i="2"/>
  <c r="BF111" i="2"/>
  <c r="BE111" i="2"/>
  <c r="BD111" i="2"/>
  <c r="BC111" i="2"/>
  <c r="BP110" i="2"/>
  <c r="BO110" i="2"/>
  <c r="BN110" i="2"/>
  <c r="BM110" i="2"/>
  <c r="BL110" i="2"/>
  <c r="BK110" i="2"/>
  <c r="BJ110" i="2"/>
  <c r="BI110" i="2"/>
  <c r="BH110" i="2"/>
  <c r="BG110" i="2"/>
  <c r="BF110" i="2"/>
  <c r="BE110" i="2"/>
  <c r="BD110" i="2"/>
  <c r="BC110" i="2"/>
  <c r="BP109" i="2"/>
  <c r="BO109" i="2"/>
  <c r="BN109" i="2"/>
  <c r="BM109" i="2"/>
  <c r="BL109" i="2"/>
  <c r="BK109" i="2"/>
  <c r="BJ109" i="2"/>
  <c r="BI109" i="2"/>
  <c r="BH109" i="2"/>
  <c r="BG109" i="2"/>
  <c r="BF109" i="2"/>
  <c r="BE109" i="2"/>
  <c r="BD109" i="2"/>
  <c r="BC109" i="2"/>
  <c r="BP108" i="2"/>
  <c r="BO108" i="2"/>
  <c r="BN108" i="2"/>
  <c r="BM108" i="2"/>
  <c r="BL108" i="2"/>
  <c r="BK108" i="2"/>
  <c r="BJ108" i="2"/>
  <c r="BI108" i="2"/>
  <c r="BH108" i="2"/>
  <c r="BG108" i="2"/>
  <c r="BF108" i="2"/>
  <c r="BE108" i="2"/>
  <c r="BD108" i="2"/>
  <c r="BC108" i="2"/>
  <c r="BP107" i="2"/>
  <c r="BO107" i="2"/>
  <c r="BN107" i="2"/>
  <c r="BM107" i="2"/>
  <c r="BL107" i="2"/>
  <c r="BK107" i="2"/>
  <c r="BJ107" i="2"/>
  <c r="BI107" i="2"/>
  <c r="BH107" i="2"/>
  <c r="BG107" i="2"/>
  <c r="BF107" i="2"/>
  <c r="BE107" i="2"/>
  <c r="BD107" i="2"/>
  <c r="BC107" i="2"/>
  <c r="BP106" i="2"/>
  <c r="BO106" i="2"/>
  <c r="BN106" i="2"/>
  <c r="BM106" i="2"/>
  <c r="BL106" i="2"/>
  <c r="BK106" i="2"/>
  <c r="BJ106" i="2"/>
  <c r="BI106" i="2"/>
  <c r="BH106" i="2"/>
  <c r="BG106" i="2"/>
  <c r="BF106" i="2"/>
  <c r="BE106" i="2"/>
  <c r="BD106" i="2"/>
  <c r="BC106" i="2"/>
  <c r="BP105" i="2"/>
  <c r="BO105" i="2"/>
  <c r="BN105" i="2"/>
  <c r="BM105" i="2"/>
  <c r="BL105" i="2"/>
  <c r="BK105" i="2"/>
  <c r="BJ105" i="2"/>
  <c r="BI105" i="2"/>
  <c r="BH105" i="2"/>
  <c r="BG105" i="2"/>
  <c r="BF105" i="2"/>
  <c r="BE105" i="2"/>
  <c r="BD105" i="2"/>
  <c r="BC105" i="2"/>
  <c r="BP104" i="2"/>
  <c r="BO104" i="2"/>
  <c r="BN104" i="2"/>
  <c r="BM104" i="2"/>
  <c r="BL104" i="2"/>
  <c r="BK104" i="2"/>
  <c r="BJ104" i="2"/>
  <c r="BI104" i="2"/>
  <c r="BH104" i="2"/>
  <c r="BG104" i="2"/>
  <c r="BF104" i="2"/>
  <c r="BE104" i="2"/>
  <c r="BD104" i="2"/>
  <c r="BC104" i="2"/>
  <c r="BP103" i="2"/>
  <c r="BO103" i="2"/>
  <c r="BN103" i="2"/>
  <c r="BM103" i="2"/>
  <c r="BL103" i="2"/>
  <c r="BK103" i="2"/>
  <c r="BJ103" i="2"/>
  <c r="BI103" i="2"/>
  <c r="BH103" i="2"/>
  <c r="BG103" i="2"/>
  <c r="BF103" i="2"/>
  <c r="BE103" i="2"/>
  <c r="BD103" i="2"/>
  <c r="BC103" i="2"/>
  <c r="BP102" i="2"/>
  <c r="BO102" i="2"/>
  <c r="BN102" i="2"/>
  <c r="BM102" i="2"/>
  <c r="BL102" i="2"/>
  <c r="BK102" i="2"/>
  <c r="BJ102" i="2"/>
  <c r="BI102" i="2"/>
  <c r="BH102" i="2"/>
  <c r="BG102" i="2"/>
  <c r="BF102" i="2"/>
  <c r="BE102" i="2"/>
  <c r="BD102" i="2"/>
  <c r="BC102" i="2"/>
  <c r="BP101" i="2"/>
  <c r="BO101" i="2"/>
  <c r="BN101" i="2"/>
  <c r="BM101" i="2"/>
  <c r="BL101" i="2"/>
  <c r="BK101" i="2"/>
  <c r="BJ101" i="2"/>
  <c r="BI101" i="2"/>
  <c r="BH101" i="2"/>
  <c r="BG101" i="2"/>
  <c r="BF101" i="2"/>
  <c r="BE101" i="2"/>
  <c r="BD101" i="2"/>
  <c r="BC101" i="2"/>
  <c r="BP100" i="2"/>
  <c r="BO100" i="2"/>
  <c r="BN100" i="2"/>
  <c r="BM100" i="2"/>
  <c r="BL100" i="2"/>
  <c r="BK100" i="2"/>
  <c r="BJ100" i="2"/>
  <c r="BI100" i="2"/>
  <c r="BH100" i="2"/>
  <c r="BG100" i="2"/>
  <c r="BF100" i="2"/>
  <c r="BE100" i="2"/>
  <c r="BD100" i="2"/>
  <c r="BC100" i="2"/>
  <c r="BP99" i="2"/>
  <c r="BO99" i="2"/>
  <c r="BN99" i="2"/>
  <c r="BM99" i="2"/>
  <c r="BL99" i="2"/>
  <c r="BK99" i="2"/>
  <c r="BJ99" i="2"/>
  <c r="BI99" i="2"/>
  <c r="BH99" i="2"/>
  <c r="BG99" i="2"/>
  <c r="BF99" i="2"/>
  <c r="BE99" i="2"/>
  <c r="BD99" i="2"/>
  <c r="BC99" i="2"/>
  <c r="BP98" i="2"/>
  <c r="BO98" i="2"/>
  <c r="BN98" i="2"/>
  <c r="BM98" i="2"/>
  <c r="BL98" i="2"/>
  <c r="BK98" i="2"/>
  <c r="BJ98" i="2"/>
  <c r="BI98" i="2"/>
  <c r="BH98" i="2"/>
  <c r="BG98" i="2"/>
  <c r="BF98" i="2"/>
  <c r="BE98" i="2"/>
  <c r="BD98" i="2"/>
  <c r="BC98" i="2"/>
  <c r="BP97" i="2"/>
  <c r="BO97" i="2"/>
  <c r="BN97" i="2"/>
  <c r="BM97" i="2"/>
  <c r="BL97" i="2"/>
  <c r="BK97" i="2"/>
  <c r="BJ97" i="2"/>
  <c r="BI97" i="2"/>
  <c r="BH97" i="2"/>
  <c r="BG97" i="2"/>
  <c r="BF97" i="2"/>
  <c r="BE97" i="2"/>
  <c r="BD97" i="2"/>
  <c r="BC97" i="2"/>
  <c r="BP96" i="2"/>
  <c r="BO96" i="2"/>
  <c r="BN96" i="2"/>
  <c r="BM96" i="2"/>
  <c r="BL96" i="2"/>
  <c r="BK96" i="2"/>
  <c r="BJ96" i="2"/>
  <c r="BI96" i="2"/>
  <c r="BH96" i="2"/>
  <c r="BG96" i="2"/>
  <c r="BF96" i="2"/>
  <c r="BE96" i="2"/>
  <c r="BD96" i="2"/>
  <c r="BC96" i="2"/>
  <c r="BP95" i="2"/>
  <c r="BO95" i="2"/>
  <c r="BN95" i="2"/>
  <c r="BM95" i="2"/>
  <c r="BL95" i="2"/>
  <c r="BK95" i="2"/>
  <c r="BJ95" i="2"/>
  <c r="BI95" i="2"/>
  <c r="BH95" i="2"/>
  <c r="BG95" i="2"/>
  <c r="BF95" i="2"/>
  <c r="BE95" i="2"/>
  <c r="BD95" i="2"/>
  <c r="BC95" i="2"/>
  <c r="BP94" i="2"/>
  <c r="BO94" i="2"/>
  <c r="BN94" i="2"/>
  <c r="BM94" i="2"/>
  <c r="BL94" i="2"/>
  <c r="BK94" i="2"/>
  <c r="BJ94" i="2"/>
  <c r="BI94" i="2"/>
  <c r="BH94" i="2"/>
  <c r="BG94" i="2"/>
  <c r="BF94" i="2"/>
  <c r="BE94" i="2"/>
  <c r="BD94" i="2"/>
  <c r="BC94" i="2"/>
  <c r="BP93" i="2"/>
  <c r="BO93" i="2"/>
  <c r="BN93" i="2"/>
  <c r="BM93" i="2"/>
  <c r="BL93" i="2"/>
  <c r="BK93" i="2"/>
  <c r="BJ93" i="2"/>
  <c r="BI93" i="2"/>
  <c r="BH93" i="2"/>
  <c r="BG93" i="2"/>
  <c r="BF93" i="2"/>
  <c r="BE93" i="2"/>
  <c r="BD93" i="2"/>
  <c r="BC93" i="2"/>
  <c r="BP92" i="2"/>
  <c r="BO92" i="2"/>
  <c r="BN92" i="2"/>
  <c r="BM92" i="2"/>
  <c r="BL92" i="2"/>
  <c r="BK92" i="2"/>
  <c r="BJ92" i="2"/>
  <c r="BI92" i="2"/>
  <c r="BH92" i="2"/>
  <c r="BG92" i="2"/>
  <c r="BF92" i="2"/>
  <c r="BE92" i="2"/>
  <c r="BD92" i="2"/>
  <c r="BC92" i="2"/>
  <c r="BP91" i="2"/>
  <c r="BO91" i="2"/>
  <c r="BN91" i="2"/>
  <c r="BM91" i="2"/>
  <c r="BL91" i="2"/>
  <c r="BK91" i="2"/>
  <c r="BJ91" i="2"/>
  <c r="BI91" i="2"/>
  <c r="BH91" i="2"/>
  <c r="BG91" i="2"/>
  <c r="BF91" i="2"/>
  <c r="BE91" i="2"/>
  <c r="BD91" i="2"/>
  <c r="BC91" i="2"/>
  <c r="BP90" i="2"/>
  <c r="BO90" i="2"/>
  <c r="BN90" i="2"/>
  <c r="BM90" i="2"/>
  <c r="BL90" i="2"/>
  <c r="BK90" i="2"/>
  <c r="BJ90" i="2"/>
  <c r="BI90" i="2"/>
  <c r="BH90" i="2"/>
  <c r="BG90" i="2"/>
  <c r="BF90" i="2"/>
  <c r="BE90" i="2"/>
  <c r="BD90" i="2"/>
  <c r="BC90" i="2"/>
  <c r="BP89" i="2"/>
  <c r="BO89" i="2"/>
  <c r="BN89" i="2"/>
  <c r="BM89" i="2"/>
  <c r="BL89" i="2"/>
  <c r="BK89" i="2"/>
  <c r="BJ89" i="2"/>
  <c r="BI89" i="2"/>
  <c r="BH89" i="2"/>
  <c r="BG89" i="2"/>
  <c r="BF89" i="2"/>
  <c r="BE89" i="2"/>
  <c r="BD89" i="2"/>
  <c r="BC89" i="2"/>
  <c r="BP88" i="2"/>
  <c r="BO88" i="2"/>
  <c r="BN88" i="2"/>
  <c r="BM88" i="2"/>
  <c r="BL88" i="2"/>
  <c r="BK88" i="2"/>
  <c r="BJ88" i="2"/>
  <c r="BI88" i="2"/>
  <c r="BH88" i="2"/>
  <c r="BG88" i="2"/>
  <c r="BF88" i="2"/>
  <c r="BE88" i="2"/>
  <c r="BD88" i="2"/>
  <c r="BC88" i="2"/>
  <c r="BP87" i="2"/>
  <c r="BO87" i="2"/>
  <c r="BN87" i="2"/>
  <c r="BM87" i="2"/>
  <c r="BL87" i="2"/>
  <c r="BK87" i="2"/>
  <c r="BJ87" i="2"/>
  <c r="BI87" i="2"/>
  <c r="BH87" i="2"/>
  <c r="BG87" i="2"/>
  <c r="BF87" i="2"/>
  <c r="BE87" i="2"/>
  <c r="BD87" i="2"/>
  <c r="BC87" i="2"/>
  <c r="BP86" i="2"/>
  <c r="BO86" i="2"/>
  <c r="BN86" i="2"/>
  <c r="BM86" i="2"/>
  <c r="BL86" i="2"/>
  <c r="BK86" i="2"/>
  <c r="BJ86" i="2"/>
  <c r="BI86" i="2"/>
  <c r="BH86" i="2"/>
  <c r="BG86" i="2"/>
  <c r="BF86" i="2"/>
  <c r="BE86" i="2"/>
  <c r="BD86" i="2"/>
  <c r="BC86" i="2"/>
  <c r="BP85" i="2"/>
  <c r="BO85" i="2"/>
  <c r="BN85" i="2"/>
  <c r="BM85" i="2"/>
  <c r="BL85" i="2"/>
  <c r="BK85" i="2"/>
  <c r="BJ85" i="2"/>
  <c r="BI85" i="2"/>
  <c r="BH85" i="2"/>
  <c r="BG85" i="2"/>
  <c r="BF85" i="2"/>
  <c r="BE85" i="2"/>
  <c r="BD85" i="2"/>
  <c r="BC85" i="2"/>
  <c r="BP84" i="2"/>
  <c r="BO84" i="2"/>
  <c r="BN84" i="2"/>
  <c r="BM84" i="2"/>
  <c r="BL84" i="2"/>
  <c r="BK84" i="2"/>
  <c r="BJ84" i="2"/>
  <c r="BI84" i="2"/>
  <c r="BH84" i="2"/>
  <c r="BG84" i="2"/>
  <c r="BF84" i="2"/>
  <c r="BE84" i="2"/>
  <c r="BD84" i="2"/>
  <c r="BC84" i="2"/>
  <c r="BP83" i="2"/>
  <c r="BO83" i="2"/>
  <c r="BN83" i="2"/>
  <c r="BM83" i="2"/>
  <c r="BL83" i="2"/>
  <c r="BK83" i="2"/>
  <c r="BJ83" i="2"/>
  <c r="BI83" i="2"/>
  <c r="BH83" i="2"/>
  <c r="BG83" i="2"/>
  <c r="BF83" i="2"/>
  <c r="BE83" i="2"/>
  <c r="BD83" i="2"/>
  <c r="BC83" i="2"/>
  <c r="BP82" i="2"/>
  <c r="BO82" i="2"/>
  <c r="BN82" i="2"/>
  <c r="BM82" i="2"/>
  <c r="BL82" i="2"/>
  <c r="BK82" i="2"/>
  <c r="BJ82" i="2"/>
  <c r="BI82" i="2"/>
  <c r="BH82" i="2"/>
  <c r="BG82" i="2"/>
  <c r="BF82" i="2"/>
  <c r="BE82" i="2"/>
  <c r="BD82" i="2"/>
  <c r="BC82" i="2"/>
  <c r="BP81" i="2"/>
  <c r="BO81" i="2"/>
  <c r="BN81" i="2"/>
  <c r="BM81" i="2"/>
  <c r="BL81" i="2"/>
  <c r="BK81" i="2"/>
  <c r="BJ81" i="2"/>
  <c r="BI81" i="2"/>
  <c r="BH81" i="2"/>
  <c r="BG81" i="2"/>
  <c r="BF81" i="2"/>
  <c r="BE81" i="2"/>
  <c r="BD81" i="2"/>
  <c r="BC81" i="2"/>
  <c r="BP80" i="2"/>
  <c r="BO80" i="2"/>
  <c r="BN80" i="2"/>
  <c r="BM80" i="2"/>
  <c r="BL80" i="2"/>
  <c r="BK80" i="2"/>
  <c r="BJ80" i="2"/>
  <c r="BI80" i="2"/>
  <c r="BH80" i="2"/>
  <c r="BG80" i="2"/>
  <c r="BF80" i="2"/>
  <c r="BE80" i="2"/>
  <c r="BD80" i="2"/>
  <c r="BC80" i="2"/>
  <c r="BP79" i="2"/>
  <c r="BO79" i="2"/>
  <c r="BN79" i="2"/>
  <c r="BM79" i="2"/>
  <c r="BL79" i="2"/>
  <c r="BK79" i="2"/>
  <c r="BJ79" i="2"/>
  <c r="BI79" i="2"/>
  <c r="BH79" i="2"/>
  <c r="BG79" i="2"/>
  <c r="BF79" i="2"/>
  <c r="BE79" i="2"/>
  <c r="BD79" i="2"/>
  <c r="BC79" i="2"/>
  <c r="BP78" i="2"/>
  <c r="BO78" i="2"/>
  <c r="BN78" i="2"/>
  <c r="BM78" i="2"/>
  <c r="BL78" i="2"/>
  <c r="BK78" i="2"/>
  <c r="BJ78" i="2"/>
  <c r="BI78" i="2"/>
  <c r="BH78" i="2"/>
  <c r="BG78" i="2"/>
  <c r="BF78" i="2"/>
  <c r="BE78" i="2"/>
  <c r="BD78" i="2"/>
  <c r="BC78" i="2"/>
  <c r="BP77" i="2"/>
  <c r="BO77" i="2"/>
  <c r="BN77" i="2"/>
  <c r="BM77" i="2"/>
  <c r="BL77" i="2"/>
  <c r="BK77" i="2"/>
  <c r="BJ77" i="2"/>
  <c r="BI77" i="2"/>
  <c r="BH77" i="2"/>
  <c r="BG77" i="2"/>
  <c r="BF77" i="2"/>
  <c r="BE77" i="2"/>
  <c r="BD77" i="2"/>
  <c r="BC77" i="2"/>
  <c r="BP76" i="2"/>
  <c r="BO76" i="2"/>
  <c r="BN76" i="2"/>
  <c r="BM76" i="2"/>
  <c r="BL76" i="2"/>
  <c r="BK76" i="2"/>
  <c r="BJ76" i="2"/>
  <c r="BI76" i="2"/>
  <c r="BH76" i="2"/>
  <c r="BG76" i="2"/>
  <c r="BF76" i="2"/>
  <c r="BE76" i="2"/>
  <c r="BD76" i="2"/>
  <c r="BC76" i="2"/>
  <c r="BP75" i="2"/>
  <c r="BO75" i="2"/>
  <c r="BN75" i="2"/>
  <c r="BM75" i="2"/>
  <c r="BL75" i="2"/>
  <c r="BK75" i="2"/>
  <c r="BJ75" i="2"/>
  <c r="BI75" i="2"/>
  <c r="BH75" i="2"/>
  <c r="BG75" i="2"/>
  <c r="BF75" i="2"/>
  <c r="BE75" i="2"/>
  <c r="BD75" i="2"/>
  <c r="BC75" i="2"/>
  <c r="BP74" i="2"/>
  <c r="BO74" i="2"/>
  <c r="BN74" i="2"/>
  <c r="BM74" i="2"/>
  <c r="BL74" i="2"/>
  <c r="BK74" i="2"/>
  <c r="BJ74" i="2"/>
  <c r="BI74" i="2"/>
  <c r="BH74" i="2"/>
  <c r="BG74" i="2"/>
  <c r="BF74" i="2"/>
  <c r="BE74" i="2"/>
  <c r="BD74" i="2"/>
  <c r="BC74" i="2"/>
  <c r="BP73" i="2"/>
  <c r="BO73" i="2"/>
  <c r="BN73" i="2"/>
  <c r="BM73" i="2"/>
  <c r="BL73" i="2"/>
  <c r="BK73" i="2"/>
  <c r="BJ73" i="2"/>
  <c r="BI73" i="2"/>
  <c r="BH73" i="2"/>
  <c r="BG73" i="2"/>
  <c r="BF73" i="2"/>
  <c r="BE73" i="2"/>
  <c r="BD73" i="2"/>
  <c r="BC73" i="2"/>
  <c r="BP72" i="2"/>
  <c r="BO72" i="2"/>
  <c r="BN72" i="2"/>
  <c r="BM72" i="2"/>
  <c r="BL72" i="2"/>
  <c r="BK72" i="2"/>
  <c r="BJ72" i="2"/>
  <c r="BI72" i="2"/>
  <c r="BH72" i="2"/>
  <c r="BG72" i="2"/>
  <c r="BF72" i="2"/>
  <c r="BE72" i="2"/>
  <c r="BD72" i="2"/>
  <c r="BC72" i="2"/>
  <c r="BP71" i="2"/>
  <c r="BO71" i="2"/>
  <c r="BN71" i="2"/>
  <c r="BM71" i="2"/>
  <c r="BL71" i="2"/>
  <c r="BK71" i="2"/>
  <c r="BJ71" i="2"/>
  <c r="BI71" i="2"/>
  <c r="BH71" i="2"/>
  <c r="BG71" i="2"/>
  <c r="BF71" i="2"/>
  <c r="BE71" i="2"/>
  <c r="BD71" i="2"/>
  <c r="BC71" i="2"/>
  <c r="BP70" i="2"/>
  <c r="BO70" i="2"/>
  <c r="BN70" i="2"/>
  <c r="BM70" i="2"/>
  <c r="BL70" i="2"/>
  <c r="BK70" i="2"/>
  <c r="BJ70" i="2"/>
  <c r="BI70" i="2"/>
  <c r="BH70" i="2"/>
  <c r="BG70" i="2"/>
  <c r="BF70" i="2"/>
  <c r="BE70" i="2"/>
  <c r="BD70" i="2"/>
  <c r="BC70" i="2"/>
  <c r="BP69" i="2"/>
  <c r="BO69" i="2"/>
  <c r="BN69" i="2"/>
  <c r="BM69" i="2"/>
  <c r="BL69" i="2"/>
  <c r="BK69" i="2"/>
  <c r="BJ69" i="2"/>
  <c r="BI69" i="2"/>
  <c r="BH69" i="2"/>
  <c r="BG69" i="2"/>
  <c r="BF69" i="2"/>
  <c r="BE69" i="2"/>
  <c r="BD69" i="2"/>
  <c r="BC69" i="2"/>
  <c r="BP68" i="2"/>
  <c r="BO68" i="2"/>
  <c r="BN68" i="2"/>
  <c r="BM68" i="2"/>
  <c r="BL68" i="2"/>
  <c r="BK68" i="2"/>
  <c r="BJ68" i="2"/>
  <c r="BI68" i="2"/>
  <c r="BH68" i="2"/>
  <c r="BG68" i="2"/>
  <c r="BF68" i="2"/>
  <c r="BE68" i="2"/>
  <c r="BD68" i="2"/>
  <c r="BC68" i="2"/>
  <c r="BP67" i="2"/>
  <c r="BO67" i="2"/>
  <c r="BN67" i="2"/>
  <c r="BM67" i="2"/>
  <c r="BL67" i="2"/>
  <c r="BK67" i="2"/>
  <c r="BJ67" i="2"/>
  <c r="BI67" i="2"/>
  <c r="BH67" i="2"/>
  <c r="BG67" i="2"/>
  <c r="BF67" i="2"/>
  <c r="BE67" i="2"/>
  <c r="BD67" i="2"/>
  <c r="BC67" i="2"/>
  <c r="BP66" i="2"/>
  <c r="BO66" i="2"/>
  <c r="BN66" i="2"/>
  <c r="BM66" i="2"/>
  <c r="BL66" i="2"/>
  <c r="BK66" i="2"/>
  <c r="BJ66" i="2"/>
  <c r="BI66" i="2"/>
  <c r="BH66" i="2"/>
  <c r="BG66" i="2"/>
  <c r="BF66" i="2"/>
  <c r="BE66" i="2"/>
  <c r="BD66" i="2"/>
  <c r="BC66" i="2"/>
  <c r="BP65" i="2"/>
  <c r="BO65" i="2"/>
  <c r="BN65" i="2"/>
  <c r="BM65" i="2"/>
  <c r="BL65" i="2"/>
  <c r="BK65" i="2"/>
  <c r="BJ65" i="2"/>
  <c r="BI65" i="2"/>
  <c r="BH65" i="2"/>
  <c r="BG65" i="2"/>
  <c r="BF65" i="2"/>
  <c r="BE65" i="2"/>
  <c r="BD65" i="2"/>
  <c r="BC65" i="2"/>
  <c r="BP64" i="2"/>
  <c r="BO64" i="2"/>
  <c r="BN64" i="2"/>
  <c r="BM64" i="2"/>
  <c r="BL64" i="2"/>
  <c r="BK64" i="2"/>
  <c r="BJ64" i="2"/>
  <c r="BI64" i="2"/>
  <c r="BH64" i="2"/>
  <c r="BG64" i="2"/>
  <c r="BF64" i="2"/>
  <c r="BE64" i="2"/>
  <c r="BD64" i="2"/>
  <c r="BC64" i="2"/>
  <c r="BP63" i="2"/>
  <c r="BO63" i="2"/>
  <c r="BN63" i="2"/>
  <c r="BM63" i="2"/>
  <c r="BL63" i="2"/>
  <c r="BK63" i="2"/>
  <c r="BJ63" i="2"/>
  <c r="BI63" i="2"/>
  <c r="BH63" i="2"/>
  <c r="BG63" i="2"/>
  <c r="BF63" i="2"/>
  <c r="BE63" i="2"/>
  <c r="BD63" i="2"/>
  <c r="BC63" i="2"/>
  <c r="BP62" i="2"/>
  <c r="BO62" i="2"/>
  <c r="BN62" i="2"/>
  <c r="BM62" i="2"/>
  <c r="BL62" i="2"/>
  <c r="BK62" i="2"/>
  <c r="BJ62" i="2"/>
  <c r="BI62" i="2"/>
  <c r="BH62" i="2"/>
  <c r="BG62" i="2"/>
  <c r="BF62" i="2"/>
  <c r="BE62" i="2"/>
  <c r="BD62" i="2"/>
  <c r="BC62" i="2"/>
  <c r="BP61" i="2"/>
  <c r="BO61" i="2"/>
  <c r="BN61" i="2"/>
  <c r="BM61" i="2"/>
  <c r="BL61" i="2"/>
  <c r="BK61" i="2"/>
  <c r="BJ61" i="2"/>
  <c r="BI61" i="2"/>
  <c r="BH61" i="2"/>
  <c r="BG61" i="2"/>
  <c r="BF61" i="2"/>
  <c r="BE61" i="2"/>
  <c r="BD61" i="2"/>
  <c r="BC61" i="2"/>
  <c r="BP60" i="2"/>
  <c r="BO60" i="2"/>
  <c r="BN60" i="2"/>
  <c r="BM60" i="2"/>
  <c r="BL60" i="2"/>
  <c r="BK60" i="2"/>
  <c r="BJ60" i="2"/>
  <c r="BI60" i="2"/>
  <c r="BH60" i="2"/>
  <c r="BG60" i="2"/>
  <c r="BF60" i="2"/>
  <c r="BE60" i="2"/>
  <c r="BD60" i="2"/>
  <c r="BC60" i="2"/>
  <c r="BP59" i="2"/>
  <c r="BO59" i="2"/>
  <c r="BN59" i="2"/>
  <c r="BM59" i="2"/>
  <c r="BL59" i="2"/>
  <c r="BK59" i="2"/>
  <c r="BJ59" i="2"/>
  <c r="BI59" i="2"/>
  <c r="BH59" i="2"/>
  <c r="BG59" i="2"/>
  <c r="BF59" i="2"/>
  <c r="BE59" i="2"/>
  <c r="BD59" i="2"/>
  <c r="BC59" i="2"/>
  <c r="BP58" i="2"/>
  <c r="BO58" i="2"/>
  <c r="BN58" i="2"/>
  <c r="BM58" i="2"/>
  <c r="BL58" i="2"/>
  <c r="BK58" i="2"/>
  <c r="BJ58" i="2"/>
  <c r="BI58" i="2"/>
  <c r="BH58" i="2"/>
  <c r="BG58" i="2"/>
  <c r="BF58" i="2"/>
  <c r="BE58" i="2"/>
  <c r="BD58" i="2"/>
  <c r="BC58" i="2"/>
  <c r="BP57" i="2"/>
  <c r="BO57" i="2"/>
  <c r="BN57" i="2"/>
  <c r="BM57" i="2"/>
  <c r="BL57" i="2"/>
  <c r="BK57" i="2"/>
  <c r="BJ57" i="2"/>
  <c r="BI57" i="2"/>
  <c r="BH57" i="2"/>
  <c r="BG57" i="2"/>
  <c r="BF57" i="2"/>
  <c r="BE57" i="2"/>
  <c r="BD57" i="2"/>
  <c r="BC57" i="2"/>
  <c r="BP56" i="2"/>
  <c r="BO56" i="2"/>
  <c r="BN56" i="2"/>
  <c r="BM56" i="2"/>
  <c r="BL56" i="2"/>
  <c r="BK56" i="2"/>
  <c r="BJ56" i="2"/>
  <c r="BI56" i="2"/>
  <c r="BH56" i="2"/>
  <c r="BG56" i="2"/>
  <c r="BF56" i="2"/>
  <c r="BE56" i="2"/>
  <c r="BD56" i="2"/>
  <c r="BC56" i="2"/>
  <c r="BP55" i="2"/>
  <c r="BO55" i="2"/>
  <c r="BN55" i="2"/>
  <c r="BM55" i="2"/>
  <c r="BL55" i="2"/>
  <c r="BK55" i="2"/>
  <c r="BJ55" i="2"/>
  <c r="BI55" i="2"/>
  <c r="BH55" i="2"/>
  <c r="BG55" i="2"/>
  <c r="BF55" i="2"/>
  <c r="BE55" i="2"/>
  <c r="BD55" i="2"/>
  <c r="BC55" i="2"/>
  <c r="BP54" i="2"/>
  <c r="BO54" i="2"/>
  <c r="BN54" i="2"/>
  <c r="BM54" i="2"/>
  <c r="BL54" i="2"/>
  <c r="BK54" i="2"/>
  <c r="BJ54" i="2"/>
  <c r="BI54" i="2"/>
  <c r="BH54" i="2"/>
  <c r="BG54" i="2"/>
  <c r="BF54" i="2"/>
  <c r="BE54" i="2"/>
  <c r="BD54" i="2"/>
  <c r="BC54" i="2"/>
  <c r="BP53" i="2"/>
  <c r="BO53" i="2"/>
  <c r="BN53" i="2"/>
  <c r="BM53" i="2"/>
  <c r="BL53" i="2"/>
  <c r="BK53" i="2"/>
  <c r="BJ53" i="2"/>
  <c r="BI53" i="2"/>
  <c r="BH53" i="2"/>
  <c r="BG53" i="2"/>
  <c r="BF53" i="2"/>
  <c r="BE53" i="2"/>
  <c r="BD53" i="2"/>
  <c r="BC53" i="2"/>
  <c r="BP52" i="2"/>
  <c r="BO52" i="2"/>
  <c r="BN52" i="2"/>
  <c r="BM52" i="2"/>
  <c r="BL52" i="2"/>
  <c r="BK52" i="2"/>
  <c r="BJ52" i="2"/>
  <c r="BI52" i="2"/>
  <c r="BH52" i="2"/>
  <c r="BG52" i="2"/>
  <c r="BF52" i="2"/>
  <c r="BE52" i="2"/>
  <c r="BD52" i="2"/>
  <c r="BC52" i="2"/>
  <c r="BP51" i="2"/>
  <c r="BO51" i="2"/>
  <c r="BN51" i="2"/>
  <c r="BM51" i="2"/>
  <c r="BL51" i="2"/>
  <c r="BK51" i="2"/>
  <c r="BJ51" i="2"/>
  <c r="BI51" i="2"/>
  <c r="BH51" i="2"/>
  <c r="BG51" i="2"/>
  <c r="BF51" i="2"/>
  <c r="BE51" i="2"/>
  <c r="BD51" i="2"/>
  <c r="BC51" i="2"/>
  <c r="BP50" i="2"/>
  <c r="BO50" i="2"/>
  <c r="BN50" i="2"/>
  <c r="BM50" i="2"/>
  <c r="BL50" i="2"/>
  <c r="BK50" i="2"/>
  <c r="BJ50" i="2"/>
  <c r="BI50" i="2"/>
  <c r="BH50" i="2"/>
  <c r="BG50" i="2"/>
  <c r="BF50" i="2"/>
  <c r="BE50" i="2"/>
  <c r="BD50" i="2"/>
  <c r="BC50" i="2"/>
  <c r="BP49" i="2"/>
  <c r="BO49" i="2"/>
  <c r="BN49" i="2"/>
  <c r="BM49" i="2"/>
  <c r="BL49" i="2"/>
  <c r="BK49" i="2"/>
  <c r="BJ49" i="2"/>
  <c r="BI49" i="2"/>
  <c r="BH49" i="2"/>
  <c r="BG49" i="2"/>
  <c r="BF49" i="2"/>
  <c r="BE49" i="2"/>
  <c r="BD49" i="2"/>
  <c r="BC49" i="2"/>
  <c r="BP48" i="2"/>
  <c r="BO48" i="2"/>
  <c r="BN48" i="2"/>
  <c r="BM48" i="2"/>
  <c r="BL48" i="2"/>
  <c r="BK48" i="2"/>
  <c r="BJ48" i="2"/>
  <c r="BI48" i="2"/>
  <c r="BH48" i="2"/>
  <c r="BG48" i="2"/>
  <c r="BF48" i="2"/>
  <c r="BE48" i="2"/>
  <c r="BD48" i="2"/>
  <c r="BC48" i="2"/>
  <c r="BP47" i="2"/>
  <c r="BO47" i="2"/>
  <c r="BN47" i="2"/>
  <c r="BM47" i="2"/>
  <c r="BL47" i="2"/>
  <c r="BK47" i="2"/>
  <c r="BJ47" i="2"/>
  <c r="BI47" i="2"/>
  <c r="BH47" i="2"/>
  <c r="BG47" i="2"/>
  <c r="BF47" i="2"/>
  <c r="BE47" i="2"/>
  <c r="BD47" i="2"/>
  <c r="BC47" i="2"/>
  <c r="BP46" i="2"/>
  <c r="BO46" i="2"/>
  <c r="BN46" i="2"/>
  <c r="BM46" i="2"/>
  <c r="BL46" i="2"/>
  <c r="BK46" i="2"/>
  <c r="BJ46" i="2"/>
  <c r="BI46" i="2"/>
  <c r="BH46" i="2"/>
  <c r="BG46" i="2"/>
  <c r="BF46" i="2"/>
  <c r="BE46" i="2"/>
  <c r="BD46" i="2"/>
  <c r="BC46" i="2"/>
  <c r="BP45" i="2"/>
  <c r="BO45" i="2"/>
  <c r="BN45" i="2"/>
  <c r="BM45" i="2"/>
  <c r="BL45" i="2"/>
  <c r="BK45" i="2"/>
  <c r="BJ45" i="2"/>
  <c r="BI45" i="2"/>
  <c r="BH45" i="2"/>
  <c r="BG45" i="2"/>
  <c r="BF45" i="2"/>
  <c r="BE45" i="2"/>
  <c r="BD45" i="2"/>
  <c r="BC45" i="2"/>
  <c r="BP44" i="2"/>
  <c r="BO44" i="2"/>
  <c r="BN44" i="2"/>
  <c r="BM44" i="2"/>
  <c r="BL44" i="2"/>
  <c r="BK44" i="2"/>
  <c r="BJ44" i="2"/>
  <c r="BI44" i="2"/>
  <c r="BH44" i="2"/>
  <c r="BG44" i="2"/>
  <c r="BF44" i="2"/>
  <c r="BE44" i="2"/>
  <c r="BD44" i="2"/>
  <c r="BC44" i="2"/>
  <c r="BP43" i="2"/>
  <c r="BO43" i="2"/>
  <c r="BN43" i="2"/>
  <c r="BM43" i="2"/>
  <c r="BL43" i="2"/>
  <c r="BK43" i="2"/>
  <c r="BJ43" i="2"/>
  <c r="BI43" i="2"/>
  <c r="BH43" i="2"/>
  <c r="BG43" i="2"/>
  <c r="BF43" i="2"/>
  <c r="BE43" i="2"/>
  <c r="BD43" i="2"/>
  <c r="BC43" i="2"/>
  <c r="BP42" i="2"/>
  <c r="BO42" i="2"/>
  <c r="BN42" i="2"/>
  <c r="BM42" i="2"/>
  <c r="BL42" i="2"/>
  <c r="BK42" i="2"/>
  <c r="BJ42" i="2"/>
  <c r="BI42" i="2"/>
  <c r="BH42" i="2"/>
  <c r="BG42" i="2"/>
  <c r="BF42" i="2"/>
  <c r="BE42" i="2"/>
  <c r="BD42" i="2"/>
  <c r="BC42" i="2"/>
  <c r="BP41" i="2"/>
  <c r="BO41" i="2"/>
  <c r="BN41" i="2"/>
  <c r="BM41" i="2"/>
  <c r="BL41" i="2"/>
  <c r="BK41" i="2"/>
  <c r="BJ41" i="2"/>
  <c r="BI41" i="2"/>
  <c r="BH41" i="2"/>
  <c r="BG41" i="2"/>
  <c r="BF41" i="2"/>
  <c r="BE41" i="2"/>
  <c r="BD41" i="2"/>
  <c r="BC41" i="2"/>
  <c r="BP40" i="2"/>
  <c r="BO40" i="2"/>
  <c r="BN40" i="2"/>
  <c r="BM40" i="2"/>
  <c r="BL40" i="2"/>
  <c r="BK40" i="2"/>
  <c r="BJ40" i="2"/>
  <c r="BI40" i="2"/>
  <c r="BH40" i="2"/>
  <c r="BG40" i="2"/>
  <c r="BF40" i="2"/>
  <c r="BE40" i="2"/>
  <c r="BD40" i="2"/>
  <c r="BC40" i="2"/>
  <c r="BP39" i="2"/>
  <c r="BO39" i="2"/>
  <c r="BN39" i="2"/>
  <c r="BM39" i="2"/>
  <c r="BL39" i="2"/>
  <c r="BK39" i="2"/>
  <c r="BJ39" i="2"/>
  <c r="BI39" i="2"/>
  <c r="BH39" i="2"/>
  <c r="BG39" i="2"/>
  <c r="BF39" i="2"/>
  <c r="BE39" i="2"/>
  <c r="BD39" i="2"/>
  <c r="BC39" i="2"/>
  <c r="BP38" i="2"/>
  <c r="BO38" i="2"/>
  <c r="BN38" i="2"/>
  <c r="BM38" i="2"/>
  <c r="BL38" i="2"/>
  <c r="BK38" i="2"/>
  <c r="BJ38" i="2"/>
  <c r="BI38" i="2"/>
  <c r="BH38" i="2"/>
  <c r="BG38" i="2"/>
  <c r="BF38" i="2"/>
  <c r="BE38" i="2"/>
  <c r="BD38" i="2"/>
  <c r="BC38" i="2"/>
  <c r="BP37" i="2"/>
  <c r="BO37" i="2"/>
  <c r="BN37" i="2"/>
  <c r="BM37" i="2"/>
  <c r="BL37" i="2"/>
  <c r="BK37" i="2"/>
  <c r="BJ37" i="2"/>
  <c r="BI37" i="2"/>
  <c r="BH37" i="2"/>
  <c r="BG37" i="2"/>
  <c r="BF37" i="2"/>
  <c r="BE37" i="2"/>
  <c r="BD37" i="2"/>
  <c r="BC37" i="2"/>
  <c r="BP36" i="2"/>
  <c r="BO36" i="2"/>
  <c r="BN36" i="2"/>
  <c r="BM36" i="2"/>
  <c r="BL36" i="2"/>
  <c r="BK36" i="2"/>
  <c r="BJ36" i="2"/>
  <c r="BI36" i="2"/>
  <c r="BH36" i="2"/>
  <c r="BG36" i="2"/>
  <c r="BF36" i="2"/>
  <c r="BE36" i="2"/>
  <c r="BD36" i="2"/>
  <c r="BC36" i="2"/>
  <c r="BP35" i="2"/>
  <c r="BO35" i="2"/>
  <c r="BN35" i="2"/>
  <c r="BM35" i="2"/>
  <c r="BL35" i="2"/>
  <c r="BK35" i="2"/>
  <c r="BJ35" i="2"/>
  <c r="BI35" i="2"/>
  <c r="BH35" i="2"/>
  <c r="BG35" i="2"/>
  <c r="BF35" i="2"/>
  <c r="BE35" i="2"/>
  <c r="BD35" i="2"/>
  <c r="BC35" i="2"/>
  <c r="BP34" i="2"/>
  <c r="BO34" i="2"/>
  <c r="BN34" i="2"/>
  <c r="BM34" i="2"/>
  <c r="BL34" i="2"/>
  <c r="BK34" i="2"/>
  <c r="BJ34" i="2"/>
  <c r="BI34" i="2"/>
  <c r="BH34" i="2"/>
  <c r="BG34" i="2"/>
  <c r="BF34" i="2"/>
  <c r="BE34" i="2"/>
  <c r="BD34" i="2"/>
  <c r="BC34" i="2"/>
  <c r="BP33" i="2"/>
  <c r="BO33" i="2"/>
  <c r="BN33" i="2"/>
  <c r="BM33" i="2"/>
  <c r="BL33" i="2"/>
  <c r="BK33" i="2"/>
  <c r="BJ33" i="2"/>
  <c r="BI33" i="2"/>
  <c r="BH33" i="2"/>
  <c r="BG33" i="2"/>
  <c r="BF33" i="2"/>
  <c r="BE33" i="2"/>
  <c r="BD33" i="2"/>
  <c r="BC33" i="2"/>
  <c r="BP32" i="2"/>
  <c r="BO32" i="2"/>
  <c r="BN32" i="2"/>
  <c r="BM32" i="2"/>
  <c r="BL32" i="2"/>
  <c r="BK32" i="2"/>
  <c r="BJ32" i="2"/>
  <c r="BI32" i="2"/>
  <c r="BH32" i="2"/>
  <c r="BG32" i="2"/>
  <c r="BF32" i="2"/>
  <c r="BE32" i="2"/>
  <c r="BD32" i="2"/>
  <c r="BC32" i="2"/>
  <c r="BP31" i="2"/>
  <c r="BO31" i="2"/>
  <c r="BN31" i="2"/>
  <c r="BM31" i="2"/>
  <c r="BL31" i="2"/>
  <c r="BK31" i="2"/>
  <c r="BJ31" i="2"/>
  <c r="BI31" i="2"/>
  <c r="BH31" i="2"/>
  <c r="BG31" i="2"/>
  <c r="BF31" i="2"/>
  <c r="BE31" i="2"/>
  <c r="BD31" i="2"/>
  <c r="BC31" i="2"/>
  <c r="BP30" i="2"/>
  <c r="BO30" i="2"/>
  <c r="BN30" i="2"/>
  <c r="BM30" i="2"/>
  <c r="BL30" i="2"/>
  <c r="BK30" i="2"/>
  <c r="BJ30" i="2"/>
  <c r="BI30" i="2"/>
  <c r="BH30" i="2"/>
  <c r="BG30" i="2"/>
  <c r="BF30" i="2"/>
  <c r="BE30" i="2"/>
  <c r="BD30" i="2"/>
  <c r="BC30" i="2"/>
  <c r="BP29" i="2"/>
  <c r="BO29" i="2"/>
  <c r="BN29" i="2"/>
  <c r="BM29" i="2"/>
  <c r="BL29" i="2"/>
  <c r="BK29" i="2"/>
  <c r="BJ29" i="2"/>
  <c r="BI29" i="2"/>
  <c r="BH29" i="2"/>
  <c r="BG29" i="2"/>
  <c r="BF29" i="2"/>
  <c r="BE29" i="2"/>
  <c r="BD29" i="2"/>
  <c r="BC29" i="2"/>
  <c r="BP28" i="2"/>
  <c r="BO28" i="2"/>
  <c r="BN28" i="2"/>
  <c r="BM28" i="2"/>
  <c r="BL28" i="2"/>
  <c r="BK28" i="2"/>
  <c r="BJ28" i="2"/>
  <c r="BI28" i="2"/>
  <c r="BH28" i="2"/>
  <c r="BG28" i="2"/>
  <c r="BF28" i="2"/>
  <c r="BE28" i="2"/>
  <c r="BD28" i="2"/>
  <c r="BC28" i="2"/>
  <c r="BP27" i="2"/>
  <c r="BO27" i="2"/>
  <c r="BN27" i="2"/>
  <c r="BM27" i="2"/>
  <c r="BL27" i="2"/>
  <c r="BK27" i="2"/>
  <c r="BJ27" i="2"/>
  <c r="BI27" i="2"/>
  <c r="BH27" i="2"/>
  <c r="BG27" i="2"/>
  <c r="BF27" i="2"/>
  <c r="BE27" i="2"/>
  <c r="BD27" i="2"/>
  <c r="BC27" i="2"/>
  <c r="BP26" i="2"/>
  <c r="BO26" i="2"/>
  <c r="BN26" i="2"/>
  <c r="BM26" i="2"/>
  <c r="BL26" i="2"/>
  <c r="BK26" i="2"/>
  <c r="BJ26" i="2"/>
  <c r="BI26" i="2"/>
  <c r="BH26" i="2"/>
  <c r="BG26" i="2"/>
  <c r="BF26" i="2"/>
  <c r="BE26" i="2"/>
  <c r="BD26" i="2"/>
  <c r="BC26" i="2"/>
  <c r="BP25" i="2"/>
  <c r="BO25" i="2"/>
  <c r="BN25" i="2"/>
  <c r="BM25" i="2"/>
  <c r="BL25" i="2"/>
  <c r="BK25" i="2"/>
  <c r="BJ25" i="2"/>
  <c r="BI25" i="2"/>
  <c r="BH25" i="2"/>
  <c r="BG25" i="2"/>
  <c r="BF25" i="2"/>
  <c r="BE25" i="2"/>
  <c r="BD25" i="2"/>
  <c r="BC25" i="2"/>
  <c r="BP24" i="2"/>
  <c r="BO24" i="2"/>
  <c r="BN24" i="2"/>
  <c r="BM24" i="2"/>
  <c r="BL24" i="2"/>
  <c r="BK24" i="2"/>
  <c r="BJ24" i="2"/>
  <c r="BI24" i="2"/>
  <c r="BH24" i="2"/>
  <c r="BG24" i="2"/>
  <c r="BF24" i="2"/>
  <c r="BE24" i="2"/>
  <c r="BD24" i="2"/>
  <c r="BC24" i="2"/>
  <c r="BP23" i="2"/>
  <c r="BO23" i="2"/>
  <c r="BN23" i="2"/>
  <c r="BM23" i="2"/>
  <c r="BL23" i="2"/>
  <c r="BK23" i="2"/>
  <c r="BJ23" i="2"/>
  <c r="BI23" i="2"/>
  <c r="BH23" i="2"/>
  <c r="BG23" i="2"/>
  <c r="BF23" i="2"/>
  <c r="BE23" i="2"/>
  <c r="BD23" i="2"/>
  <c r="BC23" i="2"/>
  <c r="BP22" i="2"/>
  <c r="BO22" i="2"/>
  <c r="BN22" i="2"/>
  <c r="BM22" i="2"/>
  <c r="BL22" i="2"/>
  <c r="BK22" i="2"/>
  <c r="BJ22" i="2"/>
  <c r="BI22" i="2"/>
  <c r="BH22" i="2"/>
  <c r="BG22" i="2"/>
  <c r="BF22" i="2"/>
  <c r="BE22" i="2"/>
  <c r="BD22" i="2"/>
  <c r="BC22" i="2"/>
  <c r="BP21" i="2"/>
  <c r="BO21" i="2"/>
  <c r="BN21" i="2"/>
  <c r="BM21" i="2"/>
  <c r="BL21" i="2"/>
  <c r="BK21" i="2"/>
  <c r="BJ21" i="2"/>
  <c r="BI21" i="2"/>
  <c r="BH21" i="2"/>
  <c r="BG21" i="2"/>
  <c r="BF21" i="2"/>
  <c r="BE21" i="2"/>
  <c r="BD21" i="2"/>
  <c r="BC21" i="2"/>
  <c r="BP20" i="2"/>
  <c r="BO20" i="2"/>
  <c r="BN20" i="2"/>
  <c r="BM20" i="2"/>
  <c r="BL20" i="2"/>
  <c r="BK20" i="2"/>
  <c r="BJ20" i="2"/>
  <c r="BI20" i="2"/>
  <c r="BH20" i="2"/>
  <c r="BG20" i="2"/>
  <c r="BF20" i="2"/>
  <c r="BE20" i="2"/>
  <c r="BD20" i="2"/>
  <c r="BC20" i="2"/>
  <c r="BP19" i="2"/>
  <c r="BO19" i="2"/>
  <c r="BN19" i="2"/>
  <c r="BM19" i="2"/>
  <c r="BL19" i="2"/>
  <c r="BK19" i="2"/>
  <c r="BJ19" i="2"/>
  <c r="BI19" i="2"/>
  <c r="BH19" i="2"/>
  <c r="BG19" i="2"/>
  <c r="BF19" i="2"/>
  <c r="BE19" i="2"/>
  <c r="BD19" i="2"/>
  <c r="BC19" i="2"/>
  <c r="BP18" i="2"/>
  <c r="BO18" i="2"/>
  <c r="BN18" i="2"/>
  <c r="BM18" i="2"/>
  <c r="BL18" i="2"/>
  <c r="BK18" i="2"/>
  <c r="BJ18" i="2"/>
  <c r="BI18" i="2"/>
  <c r="BH18" i="2"/>
  <c r="BG18" i="2"/>
  <c r="BF18" i="2"/>
  <c r="BE18" i="2"/>
  <c r="BD18" i="2"/>
  <c r="BC18" i="2"/>
  <c r="BP17" i="2"/>
  <c r="BO17" i="2"/>
  <c r="BN17" i="2"/>
  <c r="BM17" i="2"/>
  <c r="BL17" i="2"/>
  <c r="BK17" i="2"/>
  <c r="BJ17" i="2"/>
  <c r="BI17" i="2"/>
  <c r="BH17" i="2"/>
  <c r="BG17" i="2"/>
  <c r="BF17" i="2"/>
  <c r="BE17" i="2"/>
  <c r="BD17" i="2"/>
  <c r="BC17" i="2"/>
  <c r="BP16" i="2"/>
  <c r="BO16" i="2"/>
  <c r="BN16" i="2"/>
  <c r="BM16" i="2"/>
  <c r="BL16" i="2"/>
  <c r="BK16" i="2"/>
  <c r="BJ16" i="2"/>
  <c r="BI16" i="2"/>
  <c r="BH16" i="2"/>
  <c r="BG16" i="2"/>
  <c r="BF16" i="2"/>
  <c r="BE16" i="2"/>
  <c r="BD16" i="2"/>
  <c r="BC16" i="2"/>
  <c r="BP15" i="2"/>
  <c r="BO15" i="2"/>
  <c r="BN15" i="2"/>
  <c r="BM15" i="2"/>
  <c r="BL15" i="2"/>
  <c r="BK15" i="2"/>
  <c r="BJ15" i="2"/>
  <c r="BI15" i="2"/>
  <c r="BH15" i="2"/>
  <c r="BG15" i="2"/>
  <c r="BF15" i="2"/>
  <c r="BE15" i="2"/>
  <c r="BD15" i="2"/>
  <c r="BC15" i="2"/>
  <c r="BP14" i="2"/>
  <c r="BO14" i="2"/>
  <c r="BN14" i="2"/>
  <c r="BM14" i="2"/>
  <c r="BL14" i="2"/>
  <c r="BK14" i="2"/>
  <c r="BJ14" i="2"/>
  <c r="BI14" i="2"/>
  <c r="BH14" i="2"/>
  <c r="BG14" i="2"/>
  <c r="BF14" i="2"/>
  <c r="BE14" i="2"/>
  <c r="BD14" i="2"/>
  <c r="BC14" i="2"/>
  <c r="BP13" i="2"/>
  <c r="BO13" i="2"/>
  <c r="BN13" i="2"/>
  <c r="BM13" i="2"/>
  <c r="BL13" i="2"/>
  <c r="BK13" i="2"/>
  <c r="BJ13" i="2"/>
  <c r="BI13" i="2"/>
  <c r="BH13" i="2"/>
  <c r="BG13" i="2"/>
  <c r="BF13" i="2"/>
  <c r="BE13" i="2"/>
  <c r="BD13" i="2"/>
  <c r="BC13" i="2"/>
  <c r="BP12" i="2"/>
  <c r="BO12" i="2"/>
  <c r="BN12" i="2"/>
  <c r="BM12" i="2"/>
  <c r="BL12" i="2"/>
  <c r="BK12" i="2"/>
  <c r="BJ12" i="2"/>
  <c r="BI12" i="2"/>
  <c r="BH12" i="2"/>
  <c r="BG12" i="2"/>
  <c r="BF12" i="2"/>
  <c r="BE12" i="2"/>
  <c r="BD12" i="2"/>
  <c r="BC12" i="2"/>
  <c r="BP11" i="2"/>
  <c r="BO11" i="2"/>
  <c r="BN11" i="2"/>
  <c r="BM11" i="2"/>
  <c r="BL11" i="2"/>
  <c r="BK11" i="2"/>
  <c r="BJ11" i="2"/>
  <c r="BI11" i="2"/>
  <c r="BH11" i="2"/>
  <c r="BG11" i="2"/>
  <c r="BF11" i="2"/>
  <c r="BE11" i="2"/>
  <c r="BD11" i="2"/>
  <c r="BC11" i="2"/>
  <c r="BB560" i="2"/>
  <c r="BB559" i="2"/>
  <c r="BB558" i="2"/>
  <c r="BB557" i="2"/>
  <c r="BB556" i="2"/>
  <c r="BB555" i="2"/>
  <c r="BB554" i="2"/>
  <c r="BB553" i="2"/>
  <c r="BB552" i="2"/>
  <c r="BB551" i="2"/>
  <c r="BB550" i="2"/>
  <c r="BB549" i="2"/>
  <c r="BB548" i="2"/>
  <c r="BB547" i="2"/>
  <c r="BB546" i="2"/>
  <c r="BB545" i="2"/>
  <c r="BB544" i="2"/>
  <c r="BB543" i="2"/>
  <c r="BB542" i="2"/>
  <c r="BB541" i="2"/>
  <c r="BB540" i="2"/>
  <c r="BB539" i="2"/>
  <c r="BB538" i="2"/>
  <c r="BB537" i="2"/>
  <c r="BB536" i="2"/>
  <c r="BB535" i="2"/>
  <c r="BB534" i="2"/>
  <c r="BB533" i="2"/>
  <c r="BB532" i="2"/>
  <c r="BB531" i="2"/>
  <c r="BB530" i="2"/>
  <c r="BB529" i="2"/>
  <c r="BB528" i="2"/>
  <c r="BB527" i="2"/>
  <c r="BB526" i="2"/>
  <c r="BB525" i="2"/>
  <c r="BB524" i="2"/>
  <c r="BB523" i="2"/>
  <c r="BB522" i="2"/>
  <c r="BB521" i="2"/>
  <c r="BB520" i="2"/>
  <c r="BB519" i="2"/>
  <c r="BB518" i="2"/>
  <c r="BB517" i="2"/>
  <c r="BB516" i="2"/>
  <c r="BB515" i="2"/>
  <c r="BB514" i="2"/>
  <c r="BB513" i="2"/>
  <c r="BB512" i="2"/>
  <c r="BB511" i="2"/>
  <c r="BB510" i="2"/>
  <c r="BB509" i="2"/>
  <c r="BB508" i="2"/>
  <c r="BB507" i="2"/>
  <c r="BB506" i="2"/>
  <c r="BB505" i="2"/>
  <c r="BB504" i="2"/>
  <c r="BB503" i="2"/>
  <c r="BB502" i="2"/>
  <c r="BB501" i="2"/>
  <c r="BB500" i="2"/>
  <c r="BB499" i="2"/>
  <c r="BB498" i="2"/>
  <c r="BB497" i="2"/>
  <c r="BB496" i="2"/>
  <c r="BB495" i="2"/>
  <c r="BB494" i="2"/>
  <c r="BB493" i="2"/>
  <c r="BB492" i="2"/>
  <c r="BB491" i="2"/>
  <c r="BB490" i="2"/>
  <c r="BB489" i="2"/>
  <c r="BB488" i="2"/>
  <c r="BB487" i="2"/>
  <c r="BB486" i="2"/>
  <c r="BB485" i="2"/>
  <c r="BB484" i="2"/>
  <c r="BB483" i="2"/>
  <c r="BB482" i="2"/>
  <c r="BB481" i="2"/>
  <c r="BB480" i="2"/>
  <c r="BB479" i="2"/>
  <c r="BB478" i="2"/>
  <c r="BB477" i="2"/>
  <c r="BB476" i="2"/>
  <c r="BB475" i="2"/>
  <c r="BB474" i="2"/>
  <c r="BB473" i="2"/>
  <c r="BB472" i="2"/>
  <c r="BB471" i="2"/>
  <c r="BB470" i="2"/>
  <c r="BB469" i="2"/>
  <c r="BB468" i="2"/>
  <c r="BB467" i="2"/>
  <c r="BB466" i="2"/>
  <c r="BB465" i="2"/>
  <c r="BB464" i="2"/>
  <c r="BB463" i="2"/>
  <c r="BB462" i="2"/>
  <c r="BB461" i="2"/>
  <c r="BB460" i="2"/>
  <c r="BB459" i="2"/>
  <c r="BB458" i="2"/>
  <c r="BB457" i="2"/>
  <c r="BB456" i="2"/>
  <c r="BB455" i="2"/>
  <c r="BB454" i="2"/>
  <c r="BB453" i="2"/>
  <c r="BB452" i="2"/>
  <c r="BB451" i="2"/>
  <c r="BB450" i="2"/>
  <c r="BB449" i="2"/>
  <c r="BB448" i="2"/>
  <c r="BB447" i="2"/>
  <c r="BB446" i="2"/>
  <c r="BB445" i="2"/>
  <c r="BB444" i="2"/>
  <c r="BB443" i="2"/>
  <c r="BB442" i="2"/>
  <c r="BB441" i="2"/>
  <c r="BB440" i="2"/>
  <c r="BB439" i="2"/>
  <c r="BB438" i="2"/>
  <c r="BB437" i="2"/>
  <c r="BB436" i="2"/>
  <c r="BB435" i="2"/>
  <c r="BB434" i="2"/>
  <c r="BB433" i="2"/>
  <c r="BB432" i="2"/>
  <c r="BB431" i="2"/>
  <c r="BB430" i="2"/>
  <c r="BB429" i="2"/>
  <c r="BB428" i="2"/>
  <c r="BB427" i="2"/>
  <c r="BB426" i="2"/>
  <c r="BB425" i="2"/>
  <c r="BB424" i="2"/>
  <c r="BB423" i="2"/>
  <c r="BB422" i="2"/>
  <c r="BB421" i="2"/>
  <c r="BB420" i="2"/>
  <c r="BB419" i="2"/>
  <c r="BB418" i="2"/>
  <c r="BB417" i="2"/>
  <c r="BB416" i="2"/>
  <c r="BB415" i="2"/>
  <c r="BB414" i="2"/>
  <c r="BB413" i="2"/>
  <c r="BB412" i="2"/>
  <c r="BB411" i="2"/>
  <c r="BB410" i="2"/>
  <c r="BB409" i="2"/>
  <c r="BB408" i="2"/>
  <c r="BB407" i="2"/>
  <c r="BB406" i="2"/>
  <c r="BB405" i="2"/>
  <c r="BB404" i="2"/>
  <c r="BB403" i="2"/>
  <c r="BB402" i="2"/>
  <c r="BB401" i="2"/>
  <c r="BB400" i="2"/>
  <c r="BB399" i="2"/>
  <c r="BB398" i="2"/>
  <c r="BB397" i="2"/>
  <c r="BB396" i="2"/>
  <c r="BB395" i="2"/>
  <c r="BB394" i="2"/>
  <c r="BB393" i="2"/>
  <c r="BB392" i="2"/>
  <c r="BB391" i="2"/>
  <c r="BB390" i="2"/>
  <c r="BB389" i="2"/>
  <c r="BB388" i="2"/>
  <c r="BB387" i="2"/>
  <c r="BB386" i="2"/>
  <c r="BB385" i="2"/>
  <c r="BB384" i="2"/>
  <c r="BB383" i="2"/>
  <c r="BB382" i="2"/>
  <c r="BB381" i="2"/>
  <c r="BB380" i="2"/>
  <c r="BB379" i="2"/>
  <c r="BB378" i="2"/>
  <c r="BB377" i="2"/>
  <c r="BB376" i="2"/>
  <c r="BB375" i="2"/>
  <c r="BB374" i="2"/>
  <c r="BB373" i="2"/>
  <c r="BB372" i="2"/>
  <c r="BB371" i="2"/>
  <c r="BB370" i="2"/>
  <c r="BB369" i="2"/>
  <c r="BB368" i="2"/>
  <c r="BB367" i="2"/>
  <c r="BB366" i="2"/>
  <c r="BB365" i="2"/>
  <c r="BB364" i="2"/>
  <c r="BB363" i="2"/>
  <c r="BB362" i="2"/>
  <c r="BB361" i="2"/>
  <c r="BB360" i="2"/>
  <c r="BB359" i="2"/>
  <c r="BB358" i="2"/>
  <c r="BB357" i="2"/>
  <c r="BB356" i="2"/>
  <c r="BB355" i="2"/>
  <c r="BB354" i="2"/>
  <c r="BB353" i="2"/>
  <c r="BB352" i="2"/>
  <c r="BB351" i="2"/>
  <c r="BB350" i="2"/>
  <c r="BB349" i="2"/>
  <c r="BB348" i="2"/>
  <c r="BB347" i="2"/>
  <c r="BB346" i="2"/>
  <c r="BB345" i="2"/>
  <c r="BB344" i="2"/>
  <c r="BB343" i="2"/>
  <c r="BB342" i="2"/>
  <c r="BB341" i="2"/>
  <c r="BB340" i="2"/>
  <c r="BB339" i="2"/>
  <c r="BB338" i="2"/>
  <c r="BB337" i="2"/>
  <c r="BB336" i="2"/>
  <c r="BB335" i="2"/>
  <c r="BB334" i="2"/>
  <c r="BB333" i="2"/>
  <c r="BB332" i="2"/>
  <c r="BB331" i="2"/>
  <c r="BB330" i="2"/>
  <c r="BB329" i="2"/>
  <c r="BB328" i="2"/>
  <c r="BB327" i="2"/>
  <c r="BB326" i="2"/>
  <c r="BB325" i="2"/>
  <c r="BB324" i="2"/>
  <c r="BB323" i="2"/>
  <c r="BB322" i="2"/>
  <c r="BB321" i="2"/>
  <c r="BB320" i="2"/>
  <c r="BB319" i="2"/>
  <c r="BB318" i="2"/>
  <c r="BB317" i="2"/>
  <c r="BB316" i="2"/>
  <c r="BB315" i="2"/>
  <c r="BB314" i="2"/>
  <c r="BB313" i="2"/>
  <c r="BB312" i="2"/>
  <c r="BB311" i="2"/>
  <c r="BB310" i="2"/>
  <c r="BB309" i="2"/>
  <c r="BB308" i="2"/>
  <c r="BB307" i="2"/>
  <c r="BB306" i="2"/>
  <c r="BB305" i="2"/>
  <c r="BB304" i="2"/>
  <c r="BB303" i="2"/>
  <c r="BB302" i="2"/>
  <c r="BB301" i="2"/>
  <c r="BB300" i="2"/>
  <c r="BB299" i="2"/>
  <c r="BB298" i="2"/>
  <c r="BB297" i="2"/>
  <c r="BB296" i="2"/>
  <c r="BB295" i="2"/>
  <c r="BB294" i="2"/>
  <c r="BB293" i="2"/>
  <c r="BB292" i="2"/>
  <c r="BB291" i="2"/>
  <c r="BB290" i="2"/>
  <c r="BB289" i="2"/>
  <c r="BB288" i="2"/>
  <c r="BB287" i="2"/>
  <c r="BB286" i="2"/>
  <c r="BB285" i="2"/>
  <c r="BB284" i="2"/>
  <c r="BB283" i="2"/>
  <c r="BB282" i="2"/>
  <c r="BB281" i="2"/>
  <c r="BB280" i="2"/>
  <c r="BB279" i="2"/>
  <c r="BB278" i="2"/>
  <c r="BB277" i="2"/>
  <c r="BB276" i="2"/>
  <c r="BB275" i="2"/>
  <c r="BB274" i="2"/>
  <c r="BB273" i="2"/>
  <c r="BB272" i="2"/>
  <c r="BB271" i="2"/>
  <c r="BB270" i="2"/>
  <c r="BB269" i="2"/>
  <c r="BB268" i="2"/>
  <c r="BB267" i="2"/>
  <c r="BB266" i="2"/>
  <c r="BB265" i="2"/>
  <c r="BB264" i="2"/>
  <c r="BB263" i="2"/>
  <c r="BB262" i="2"/>
  <c r="BB261" i="2"/>
  <c r="BB260" i="2"/>
  <c r="BB259" i="2"/>
  <c r="BB258" i="2"/>
  <c r="BB257" i="2"/>
  <c r="BB256" i="2"/>
  <c r="BB255" i="2"/>
  <c r="BB254" i="2"/>
  <c r="BB253" i="2"/>
  <c r="BB252" i="2"/>
  <c r="BB251" i="2"/>
  <c r="BB250" i="2"/>
  <c r="BB249" i="2"/>
  <c r="BB248" i="2"/>
  <c r="BB247" i="2"/>
  <c r="BB246" i="2"/>
  <c r="BB245" i="2"/>
  <c r="BB244" i="2"/>
  <c r="BB243" i="2"/>
  <c r="BB242" i="2"/>
  <c r="BB241" i="2"/>
  <c r="BB240" i="2"/>
  <c r="BB239" i="2"/>
  <c r="BB238" i="2"/>
  <c r="BB237" i="2"/>
  <c r="BB236" i="2"/>
  <c r="BB235" i="2"/>
  <c r="BB234" i="2"/>
  <c r="BB233" i="2"/>
  <c r="BB232" i="2"/>
  <c r="BB231" i="2"/>
  <c r="BB230" i="2"/>
  <c r="BB229" i="2"/>
  <c r="BB228" i="2"/>
  <c r="BB227" i="2"/>
  <c r="BB226" i="2"/>
  <c r="BB225" i="2"/>
  <c r="BB224" i="2"/>
  <c r="BB223" i="2"/>
  <c r="BB222" i="2"/>
  <c r="BB221" i="2"/>
  <c r="BB220" i="2"/>
  <c r="BB219" i="2"/>
  <c r="BB218" i="2"/>
  <c r="BB217" i="2"/>
  <c r="BB216" i="2"/>
  <c r="BB215" i="2"/>
  <c r="BB214" i="2"/>
  <c r="BB213" i="2"/>
  <c r="BB212" i="2"/>
  <c r="BB211" i="2"/>
  <c r="BB210" i="2"/>
  <c r="BB209" i="2"/>
  <c r="BB208" i="2"/>
  <c r="BB207" i="2"/>
  <c r="BB206" i="2"/>
  <c r="BB205" i="2"/>
  <c r="BB204" i="2"/>
  <c r="BB203" i="2"/>
  <c r="BB202" i="2"/>
  <c r="BB201" i="2"/>
  <c r="BB200" i="2"/>
  <c r="BB199" i="2"/>
  <c r="BB198" i="2"/>
  <c r="BB197" i="2"/>
  <c r="BB196" i="2"/>
  <c r="BB195" i="2"/>
  <c r="BB194" i="2"/>
  <c r="BB193" i="2"/>
  <c r="BB192" i="2"/>
  <c r="BB191" i="2"/>
  <c r="BB190" i="2"/>
  <c r="BB189" i="2"/>
  <c r="BB188" i="2"/>
  <c r="BB187" i="2"/>
  <c r="BB186" i="2"/>
  <c r="BB185" i="2"/>
  <c r="BB184" i="2"/>
  <c r="BB183" i="2"/>
  <c r="BB182" i="2"/>
  <c r="BB181" i="2"/>
  <c r="BB180" i="2"/>
  <c r="BB179" i="2"/>
  <c r="BB178" i="2"/>
  <c r="BB177" i="2"/>
  <c r="BB176" i="2"/>
  <c r="BB175" i="2"/>
  <c r="BB174" i="2"/>
  <c r="BB173" i="2"/>
  <c r="BB172" i="2"/>
  <c r="BB171" i="2"/>
  <c r="BB170" i="2"/>
  <c r="BB169" i="2"/>
  <c r="BB168" i="2"/>
  <c r="BB167" i="2"/>
  <c r="BB166" i="2"/>
  <c r="BB165" i="2"/>
  <c r="BB164" i="2"/>
  <c r="BB163" i="2"/>
  <c r="BB162" i="2"/>
  <c r="BB161" i="2"/>
  <c r="BB160" i="2"/>
  <c r="BB159" i="2"/>
  <c r="BB158" i="2"/>
  <c r="BB157" i="2"/>
  <c r="BB156" i="2"/>
  <c r="BB155" i="2"/>
  <c r="BB154" i="2"/>
  <c r="BB153" i="2"/>
  <c r="BB152" i="2"/>
  <c r="BB151" i="2"/>
  <c r="BB150" i="2"/>
  <c r="BB149" i="2"/>
  <c r="BB148" i="2"/>
  <c r="BB147" i="2"/>
  <c r="BB146" i="2"/>
  <c r="BB145" i="2"/>
  <c r="BB144" i="2"/>
  <c r="BB143" i="2"/>
  <c r="BB142" i="2"/>
  <c r="BB141" i="2"/>
  <c r="BB140" i="2"/>
  <c r="BB139" i="2"/>
  <c r="BB138" i="2"/>
  <c r="BB137" i="2"/>
  <c r="BB136" i="2"/>
  <c r="BB135" i="2"/>
  <c r="BB134" i="2"/>
  <c r="BB133" i="2"/>
  <c r="BB132" i="2"/>
  <c r="BB131" i="2"/>
  <c r="BB130" i="2"/>
  <c r="BB129" i="2"/>
  <c r="BB128" i="2"/>
  <c r="BB127" i="2"/>
  <c r="BB126" i="2"/>
  <c r="BB125" i="2"/>
  <c r="BB124" i="2"/>
  <c r="BB123" i="2"/>
  <c r="BB122" i="2"/>
  <c r="BB121" i="2"/>
  <c r="BB120" i="2"/>
  <c r="BB119" i="2"/>
  <c r="BB118" i="2"/>
  <c r="BB117" i="2"/>
  <c r="BB116" i="2"/>
  <c r="BB115" i="2"/>
  <c r="BB114" i="2"/>
  <c r="BB113" i="2"/>
  <c r="BB112" i="2"/>
  <c r="BB111" i="2"/>
  <c r="BB110" i="2"/>
  <c r="BB109" i="2"/>
  <c r="BB108" i="2"/>
  <c r="BB107" i="2"/>
  <c r="BB106" i="2"/>
  <c r="BB105" i="2"/>
  <c r="BB104" i="2"/>
  <c r="BB103" i="2"/>
  <c r="BB102" i="2"/>
  <c r="BB101" i="2"/>
  <c r="BB100" i="2"/>
  <c r="BB99" i="2"/>
  <c r="BB98" i="2"/>
  <c r="BB97" i="2"/>
  <c r="BB96" i="2"/>
  <c r="BB95" i="2"/>
  <c r="BB94" i="2"/>
  <c r="BB93" i="2"/>
  <c r="BB92" i="2"/>
  <c r="BB91" i="2"/>
  <c r="BB90" i="2"/>
  <c r="BB89" i="2"/>
  <c r="BB88" i="2"/>
  <c r="BB87" i="2"/>
  <c r="BB86" i="2"/>
  <c r="BB85" i="2"/>
  <c r="BB84" i="2"/>
  <c r="BB83" i="2"/>
  <c r="BB82" i="2"/>
  <c r="BB81" i="2"/>
  <c r="BB80" i="2"/>
  <c r="BB79" i="2"/>
  <c r="BB78" i="2"/>
  <c r="BB77" i="2"/>
  <c r="BB76" i="2"/>
  <c r="BB75" i="2"/>
  <c r="BB74" i="2"/>
  <c r="BB73" i="2"/>
  <c r="BB72" i="2"/>
  <c r="BB71" i="2"/>
  <c r="BB70" i="2"/>
  <c r="BB69" i="2"/>
  <c r="BB68" i="2"/>
  <c r="BB67" i="2"/>
  <c r="BB66" i="2"/>
  <c r="BB65" i="2"/>
  <c r="BB64" i="2"/>
  <c r="BB63" i="2"/>
  <c r="BB62" i="2"/>
  <c r="BB61" i="2"/>
  <c r="BB60" i="2"/>
  <c r="BB59" i="2"/>
  <c r="BB58" i="2"/>
  <c r="BB57" i="2"/>
  <c r="BB56" i="2"/>
  <c r="BB55" i="2"/>
  <c r="BB54" i="2"/>
  <c r="BB53" i="2"/>
  <c r="BB52" i="2"/>
  <c r="BB51" i="2"/>
  <c r="BB50" i="2"/>
  <c r="BB49" i="2"/>
  <c r="BB48" i="2"/>
  <c r="BB47" i="2"/>
  <c r="BB46" i="2"/>
  <c r="BB45" i="2"/>
  <c r="BB44" i="2"/>
  <c r="BB43" i="2"/>
  <c r="BB42" i="2"/>
  <c r="BB41" i="2"/>
  <c r="BB40" i="2"/>
  <c r="BB39" i="2"/>
  <c r="BB38" i="2"/>
  <c r="BB37" i="2"/>
  <c r="BB36" i="2"/>
  <c r="BB35" i="2"/>
  <c r="BB34" i="2"/>
  <c r="BB33" i="2"/>
  <c r="BB32" i="2"/>
  <c r="BB31" i="2"/>
  <c r="BB30" i="2"/>
  <c r="BB29" i="2"/>
  <c r="BB28" i="2"/>
  <c r="BB27" i="2"/>
  <c r="BB26" i="2"/>
  <c r="BB25" i="2"/>
  <c r="BB24" i="2"/>
  <c r="BB23" i="2"/>
  <c r="BB22" i="2"/>
  <c r="BB21" i="2"/>
  <c r="BB20" i="2"/>
  <c r="BB19" i="2"/>
  <c r="BB18" i="2"/>
  <c r="BB17" i="2"/>
  <c r="BB16" i="2"/>
  <c r="BB15" i="2"/>
  <c r="BB14" i="2"/>
  <c r="BB13" i="2"/>
  <c r="BB12" i="2"/>
  <c r="BB11" i="2"/>
  <c r="AZ560" i="2"/>
  <c r="AY560" i="2"/>
  <c r="AX560" i="2"/>
  <c r="AW560" i="2"/>
  <c r="AV560" i="2"/>
  <c r="AU560" i="2"/>
  <c r="AT560" i="2"/>
  <c r="AS560" i="2"/>
  <c r="AR560" i="2"/>
  <c r="AQ560" i="2"/>
  <c r="AP560" i="2"/>
  <c r="AO560" i="2"/>
  <c r="AN560" i="2"/>
  <c r="AM560" i="2"/>
  <c r="AL560" i="2"/>
  <c r="AZ559" i="2"/>
  <c r="AY559" i="2"/>
  <c r="AX559" i="2"/>
  <c r="AW559" i="2"/>
  <c r="AV559" i="2"/>
  <c r="AU559" i="2"/>
  <c r="AT559" i="2"/>
  <c r="AS559" i="2"/>
  <c r="AR559" i="2"/>
  <c r="AQ559" i="2"/>
  <c r="AP559" i="2"/>
  <c r="AO559" i="2"/>
  <c r="AN559" i="2"/>
  <c r="AM559" i="2"/>
  <c r="AL559" i="2"/>
  <c r="AZ558" i="2"/>
  <c r="AY558" i="2"/>
  <c r="AX558" i="2"/>
  <c r="AW558" i="2"/>
  <c r="AV558" i="2"/>
  <c r="AU558" i="2"/>
  <c r="AT558" i="2"/>
  <c r="AS558" i="2"/>
  <c r="AR558" i="2"/>
  <c r="AQ558" i="2"/>
  <c r="AP558" i="2"/>
  <c r="AO558" i="2"/>
  <c r="AN558" i="2"/>
  <c r="AM558" i="2"/>
  <c r="AL558" i="2"/>
  <c r="AZ557" i="2"/>
  <c r="AY557" i="2"/>
  <c r="AX557" i="2"/>
  <c r="AW557" i="2"/>
  <c r="AV557" i="2"/>
  <c r="AU557" i="2"/>
  <c r="AT557" i="2"/>
  <c r="AS557" i="2"/>
  <c r="AR557" i="2"/>
  <c r="AQ557" i="2"/>
  <c r="AP557" i="2"/>
  <c r="AO557" i="2"/>
  <c r="AN557" i="2"/>
  <c r="AM557" i="2"/>
  <c r="AL557" i="2"/>
  <c r="AZ556" i="2"/>
  <c r="AY556" i="2"/>
  <c r="AX556" i="2"/>
  <c r="AW556" i="2"/>
  <c r="AV556" i="2"/>
  <c r="AU556" i="2"/>
  <c r="AT556" i="2"/>
  <c r="AS556" i="2"/>
  <c r="AR556" i="2"/>
  <c r="AQ556" i="2"/>
  <c r="AP556" i="2"/>
  <c r="AO556" i="2"/>
  <c r="AN556" i="2"/>
  <c r="AM556" i="2"/>
  <c r="AL556" i="2"/>
  <c r="AZ555" i="2"/>
  <c r="AY555" i="2"/>
  <c r="AX555" i="2"/>
  <c r="AW555" i="2"/>
  <c r="AV555" i="2"/>
  <c r="AU555" i="2"/>
  <c r="AT555" i="2"/>
  <c r="AS555" i="2"/>
  <c r="AR555" i="2"/>
  <c r="AQ555" i="2"/>
  <c r="AP555" i="2"/>
  <c r="AO555" i="2"/>
  <c r="AN555" i="2"/>
  <c r="AM555" i="2"/>
  <c r="AL555" i="2"/>
  <c r="AZ554" i="2"/>
  <c r="AY554" i="2"/>
  <c r="AX554" i="2"/>
  <c r="AW554" i="2"/>
  <c r="AV554" i="2"/>
  <c r="AU554" i="2"/>
  <c r="AT554" i="2"/>
  <c r="AS554" i="2"/>
  <c r="AR554" i="2"/>
  <c r="AQ554" i="2"/>
  <c r="AP554" i="2"/>
  <c r="AO554" i="2"/>
  <c r="AN554" i="2"/>
  <c r="AM554" i="2"/>
  <c r="AL554" i="2"/>
  <c r="AZ553" i="2"/>
  <c r="AY553" i="2"/>
  <c r="AX553" i="2"/>
  <c r="AW553" i="2"/>
  <c r="AV553" i="2"/>
  <c r="AU553" i="2"/>
  <c r="AT553" i="2"/>
  <c r="AS553" i="2"/>
  <c r="AR553" i="2"/>
  <c r="AQ553" i="2"/>
  <c r="AP553" i="2"/>
  <c r="AO553" i="2"/>
  <c r="AN553" i="2"/>
  <c r="AM553" i="2"/>
  <c r="AL553" i="2"/>
  <c r="AZ552" i="2"/>
  <c r="AY552" i="2"/>
  <c r="AX552" i="2"/>
  <c r="AW552" i="2"/>
  <c r="AV552" i="2"/>
  <c r="AU552" i="2"/>
  <c r="AT552" i="2"/>
  <c r="AS552" i="2"/>
  <c r="AR552" i="2"/>
  <c r="AQ552" i="2"/>
  <c r="AP552" i="2"/>
  <c r="AO552" i="2"/>
  <c r="AN552" i="2"/>
  <c r="AM552" i="2"/>
  <c r="AL552" i="2"/>
  <c r="AZ551" i="2"/>
  <c r="AY551" i="2"/>
  <c r="AX551" i="2"/>
  <c r="AW551" i="2"/>
  <c r="AV551" i="2"/>
  <c r="AU551" i="2"/>
  <c r="AT551" i="2"/>
  <c r="AS551" i="2"/>
  <c r="AR551" i="2"/>
  <c r="AQ551" i="2"/>
  <c r="AP551" i="2"/>
  <c r="AO551" i="2"/>
  <c r="AN551" i="2"/>
  <c r="AM551" i="2"/>
  <c r="AL551" i="2"/>
  <c r="AZ550" i="2"/>
  <c r="AY550" i="2"/>
  <c r="AX550" i="2"/>
  <c r="AW550" i="2"/>
  <c r="AV550" i="2"/>
  <c r="AU550" i="2"/>
  <c r="AT550" i="2"/>
  <c r="AS550" i="2"/>
  <c r="AR550" i="2"/>
  <c r="AQ550" i="2"/>
  <c r="AP550" i="2"/>
  <c r="AO550" i="2"/>
  <c r="AN550" i="2"/>
  <c r="AM550" i="2"/>
  <c r="AL550" i="2"/>
  <c r="AZ549" i="2"/>
  <c r="AY549" i="2"/>
  <c r="AX549" i="2"/>
  <c r="AW549" i="2"/>
  <c r="AV549" i="2"/>
  <c r="AU549" i="2"/>
  <c r="AT549" i="2"/>
  <c r="AS549" i="2"/>
  <c r="AR549" i="2"/>
  <c r="AQ549" i="2"/>
  <c r="AP549" i="2"/>
  <c r="AO549" i="2"/>
  <c r="AN549" i="2"/>
  <c r="AM549" i="2"/>
  <c r="AL549" i="2"/>
  <c r="AZ548" i="2"/>
  <c r="AY548" i="2"/>
  <c r="AX548" i="2"/>
  <c r="AW548" i="2"/>
  <c r="AV548" i="2"/>
  <c r="AU548" i="2"/>
  <c r="AT548" i="2"/>
  <c r="AS548" i="2"/>
  <c r="AR548" i="2"/>
  <c r="AQ548" i="2"/>
  <c r="AP548" i="2"/>
  <c r="AO548" i="2"/>
  <c r="AN548" i="2"/>
  <c r="AM548" i="2"/>
  <c r="AL548" i="2"/>
  <c r="AZ547" i="2"/>
  <c r="AY547" i="2"/>
  <c r="AX547" i="2"/>
  <c r="AW547" i="2"/>
  <c r="AV547" i="2"/>
  <c r="AU547" i="2"/>
  <c r="AT547" i="2"/>
  <c r="AS547" i="2"/>
  <c r="AR547" i="2"/>
  <c r="AQ547" i="2"/>
  <c r="AP547" i="2"/>
  <c r="AO547" i="2"/>
  <c r="AN547" i="2"/>
  <c r="AM547" i="2"/>
  <c r="AL547" i="2"/>
  <c r="AZ546" i="2"/>
  <c r="AY546" i="2"/>
  <c r="AX546" i="2"/>
  <c r="AW546" i="2"/>
  <c r="AV546" i="2"/>
  <c r="AU546" i="2"/>
  <c r="AT546" i="2"/>
  <c r="AS546" i="2"/>
  <c r="AR546" i="2"/>
  <c r="AQ546" i="2"/>
  <c r="AP546" i="2"/>
  <c r="AO546" i="2"/>
  <c r="AN546" i="2"/>
  <c r="AM546" i="2"/>
  <c r="AL546" i="2"/>
  <c r="AZ545" i="2"/>
  <c r="AY545" i="2"/>
  <c r="AX545" i="2"/>
  <c r="AW545" i="2"/>
  <c r="AV545" i="2"/>
  <c r="AU545" i="2"/>
  <c r="AT545" i="2"/>
  <c r="AS545" i="2"/>
  <c r="AR545" i="2"/>
  <c r="AQ545" i="2"/>
  <c r="AP545" i="2"/>
  <c r="AO545" i="2"/>
  <c r="AN545" i="2"/>
  <c r="AM545" i="2"/>
  <c r="AL545" i="2"/>
  <c r="AZ544" i="2"/>
  <c r="AY544" i="2"/>
  <c r="AX544" i="2"/>
  <c r="AW544" i="2"/>
  <c r="AV544" i="2"/>
  <c r="AU544" i="2"/>
  <c r="AT544" i="2"/>
  <c r="AS544" i="2"/>
  <c r="AR544" i="2"/>
  <c r="AQ544" i="2"/>
  <c r="AP544" i="2"/>
  <c r="AO544" i="2"/>
  <c r="AN544" i="2"/>
  <c r="AM544" i="2"/>
  <c r="AL544" i="2"/>
  <c r="AZ543" i="2"/>
  <c r="AY543" i="2"/>
  <c r="AX543" i="2"/>
  <c r="AW543" i="2"/>
  <c r="AV543" i="2"/>
  <c r="AU543" i="2"/>
  <c r="AT543" i="2"/>
  <c r="AS543" i="2"/>
  <c r="AR543" i="2"/>
  <c r="AQ543" i="2"/>
  <c r="AP543" i="2"/>
  <c r="AO543" i="2"/>
  <c r="AN543" i="2"/>
  <c r="AM543" i="2"/>
  <c r="AL543" i="2"/>
  <c r="AZ542" i="2"/>
  <c r="AY542" i="2"/>
  <c r="AX542" i="2"/>
  <c r="AW542" i="2"/>
  <c r="AV542" i="2"/>
  <c r="AU542" i="2"/>
  <c r="AT542" i="2"/>
  <c r="AS542" i="2"/>
  <c r="AR542" i="2"/>
  <c r="AQ542" i="2"/>
  <c r="AP542" i="2"/>
  <c r="AO542" i="2"/>
  <c r="AN542" i="2"/>
  <c r="AM542" i="2"/>
  <c r="AL542" i="2"/>
  <c r="AZ541" i="2"/>
  <c r="AY541" i="2"/>
  <c r="AX541" i="2"/>
  <c r="AW541" i="2"/>
  <c r="AV541" i="2"/>
  <c r="AU541" i="2"/>
  <c r="AT541" i="2"/>
  <c r="AS541" i="2"/>
  <c r="AR541" i="2"/>
  <c r="AQ541" i="2"/>
  <c r="AP541" i="2"/>
  <c r="AO541" i="2"/>
  <c r="AN541" i="2"/>
  <c r="AM541" i="2"/>
  <c r="AL541" i="2"/>
  <c r="AZ540" i="2"/>
  <c r="AY540" i="2"/>
  <c r="AX540" i="2"/>
  <c r="AW540" i="2"/>
  <c r="AV540" i="2"/>
  <c r="AU540" i="2"/>
  <c r="AT540" i="2"/>
  <c r="AS540" i="2"/>
  <c r="AR540" i="2"/>
  <c r="AQ540" i="2"/>
  <c r="AP540" i="2"/>
  <c r="AO540" i="2"/>
  <c r="AN540" i="2"/>
  <c r="AM540" i="2"/>
  <c r="AL540" i="2"/>
  <c r="AZ539" i="2"/>
  <c r="AY539" i="2"/>
  <c r="AX539" i="2"/>
  <c r="AW539" i="2"/>
  <c r="AV539" i="2"/>
  <c r="AU539" i="2"/>
  <c r="AT539" i="2"/>
  <c r="AS539" i="2"/>
  <c r="AR539" i="2"/>
  <c r="AQ539" i="2"/>
  <c r="AP539" i="2"/>
  <c r="AO539" i="2"/>
  <c r="AN539" i="2"/>
  <c r="AM539" i="2"/>
  <c r="AL539" i="2"/>
  <c r="AZ538" i="2"/>
  <c r="AY538" i="2"/>
  <c r="AX538" i="2"/>
  <c r="AW538" i="2"/>
  <c r="AV538" i="2"/>
  <c r="AU538" i="2"/>
  <c r="AT538" i="2"/>
  <c r="AS538" i="2"/>
  <c r="AR538" i="2"/>
  <c r="AQ538" i="2"/>
  <c r="AP538" i="2"/>
  <c r="AO538" i="2"/>
  <c r="AN538" i="2"/>
  <c r="AM538" i="2"/>
  <c r="AL538" i="2"/>
  <c r="AZ537" i="2"/>
  <c r="AY537" i="2"/>
  <c r="AX537" i="2"/>
  <c r="AW537" i="2"/>
  <c r="AV537" i="2"/>
  <c r="AU537" i="2"/>
  <c r="AT537" i="2"/>
  <c r="AS537" i="2"/>
  <c r="AR537" i="2"/>
  <c r="AQ537" i="2"/>
  <c r="AP537" i="2"/>
  <c r="AO537" i="2"/>
  <c r="AN537" i="2"/>
  <c r="AM537" i="2"/>
  <c r="AL537" i="2"/>
  <c r="AZ536" i="2"/>
  <c r="AY536" i="2"/>
  <c r="AX536" i="2"/>
  <c r="AW536" i="2"/>
  <c r="AV536" i="2"/>
  <c r="AU536" i="2"/>
  <c r="AT536" i="2"/>
  <c r="AS536" i="2"/>
  <c r="AR536" i="2"/>
  <c r="AQ536" i="2"/>
  <c r="AP536" i="2"/>
  <c r="AO536" i="2"/>
  <c r="AN536" i="2"/>
  <c r="AM536" i="2"/>
  <c r="AL536" i="2"/>
  <c r="AZ535" i="2"/>
  <c r="AY535" i="2"/>
  <c r="AX535" i="2"/>
  <c r="AW535" i="2"/>
  <c r="AV535" i="2"/>
  <c r="AU535" i="2"/>
  <c r="AT535" i="2"/>
  <c r="AS535" i="2"/>
  <c r="AR535" i="2"/>
  <c r="AQ535" i="2"/>
  <c r="AP535" i="2"/>
  <c r="AO535" i="2"/>
  <c r="AN535" i="2"/>
  <c r="AM535" i="2"/>
  <c r="AL535" i="2"/>
  <c r="AZ534" i="2"/>
  <c r="AY534" i="2"/>
  <c r="AX534" i="2"/>
  <c r="AW534" i="2"/>
  <c r="AV534" i="2"/>
  <c r="AU534" i="2"/>
  <c r="AT534" i="2"/>
  <c r="AS534" i="2"/>
  <c r="AR534" i="2"/>
  <c r="AQ534" i="2"/>
  <c r="AP534" i="2"/>
  <c r="AO534" i="2"/>
  <c r="AN534" i="2"/>
  <c r="AM534" i="2"/>
  <c r="AL534" i="2"/>
  <c r="AZ533" i="2"/>
  <c r="AY533" i="2"/>
  <c r="AX533" i="2"/>
  <c r="AW533" i="2"/>
  <c r="AV533" i="2"/>
  <c r="AU533" i="2"/>
  <c r="AT533" i="2"/>
  <c r="AS533" i="2"/>
  <c r="AR533" i="2"/>
  <c r="AQ533" i="2"/>
  <c r="AP533" i="2"/>
  <c r="AO533" i="2"/>
  <c r="AN533" i="2"/>
  <c r="AM533" i="2"/>
  <c r="AL533" i="2"/>
  <c r="AZ532" i="2"/>
  <c r="AY532" i="2"/>
  <c r="AX532" i="2"/>
  <c r="AW532" i="2"/>
  <c r="AV532" i="2"/>
  <c r="AU532" i="2"/>
  <c r="AT532" i="2"/>
  <c r="AS532" i="2"/>
  <c r="AR532" i="2"/>
  <c r="AQ532" i="2"/>
  <c r="AP532" i="2"/>
  <c r="AO532" i="2"/>
  <c r="AN532" i="2"/>
  <c r="AM532" i="2"/>
  <c r="AL532" i="2"/>
  <c r="AZ531" i="2"/>
  <c r="AY531" i="2"/>
  <c r="AX531" i="2"/>
  <c r="AW531" i="2"/>
  <c r="AV531" i="2"/>
  <c r="AU531" i="2"/>
  <c r="AT531" i="2"/>
  <c r="AS531" i="2"/>
  <c r="AR531" i="2"/>
  <c r="AQ531" i="2"/>
  <c r="AP531" i="2"/>
  <c r="AO531" i="2"/>
  <c r="AN531" i="2"/>
  <c r="AM531" i="2"/>
  <c r="AL531" i="2"/>
  <c r="AZ530" i="2"/>
  <c r="AY530" i="2"/>
  <c r="AX530" i="2"/>
  <c r="AW530" i="2"/>
  <c r="AV530" i="2"/>
  <c r="AU530" i="2"/>
  <c r="AT530" i="2"/>
  <c r="AS530" i="2"/>
  <c r="AR530" i="2"/>
  <c r="AQ530" i="2"/>
  <c r="AP530" i="2"/>
  <c r="AO530" i="2"/>
  <c r="AN530" i="2"/>
  <c r="AM530" i="2"/>
  <c r="AL530" i="2"/>
  <c r="AZ529" i="2"/>
  <c r="AY529" i="2"/>
  <c r="AX529" i="2"/>
  <c r="AW529" i="2"/>
  <c r="AV529" i="2"/>
  <c r="AU529" i="2"/>
  <c r="AT529" i="2"/>
  <c r="AS529" i="2"/>
  <c r="AR529" i="2"/>
  <c r="AQ529" i="2"/>
  <c r="AP529" i="2"/>
  <c r="AO529" i="2"/>
  <c r="AN529" i="2"/>
  <c r="AM529" i="2"/>
  <c r="AL529" i="2"/>
  <c r="AZ528" i="2"/>
  <c r="AY528" i="2"/>
  <c r="AX528" i="2"/>
  <c r="AW528" i="2"/>
  <c r="AV528" i="2"/>
  <c r="AU528" i="2"/>
  <c r="AT528" i="2"/>
  <c r="AS528" i="2"/>
  <c r="AR528" i="2"/>
  <c r="AQ528" i="2"/>
  <c r="AP528" i="2"/>
  <c r="AO528" i="2"/>
  <c r="AN528" i="2"/>
  <c r="AM528" i="2"/>
  <c r="AL528" i="2"/>
  <c r="AZ527" i="2"/>
  <c r="AY527" i="2"/>
  <c r="AX527" i="2"/>
  <c r="AW527" i="2"/>
  <c r="AV527" i="2"/>
  <c r="AU527" i="2"/>
  <c r="AT527" i="2"/>
  <c r="AS527" i="2"/>
  <c r="AR527" i="2"/>
  <c r="AQ527" i="2"/>
  <c r="AP527" i="2"/>
  <c r="AO527" i="2"/>
  <c r="AN527" i="2"/>
  <c r="AM527" i="2"/>
  <c r="AL527" i="2"/>
  <c r="AZ526" i="2"/>
  <c r="AY526" i="2"/>
  <c r="AX526" i="2"/>
  <c r="AW526" i="2"/>
  <c r="AV526" i="2"/>
  <c r="AU526" i="2"/>
  <c r="AT526" i="2"/>
  <c r="AS526" i="2"/>
  <c r="AR526" i="2"/>
  <c r="AQ526" i="2"/>
  <c r="AP526" i="2"/>
  <c r="AO526" i="2"/>
  <c r="AN526" i="2"/>
  <c r="AM526" i="2"/>
  <c r="AL526" i="2"/>
  <c r="AZ525" i="2"/>
  <c r="AY525" i="2"/>
  <c r="AX525" i="2"/>
  <c r="AW525" i="2"/>
  <c r="AV525" i="2"/>
  <c r="AU525" i="2"/>
  <c r="AT525" i="2"/>
  <c r="AS525" i="2"/>
  <c r="AR525" i="2"/>
  <c r="AQ525" i="2"/>
  <c r="AP525" i="2"/>
  <c r="AO525" i="2"/>
  <c r="AN525" i="2"/>
  <c r="AM525" i="2"/>
  <c r="AL525" i="2"/>
  <c r="AZ524" i="2"/>
  <c r="AY524" i="2"/>
  <c r="AX524" i="2"/>
  <c r="AW524" i="2"/>
  <c r="AV524" i="2"/>
  <c r="AU524" i="2"/>
  <c r="AT524" i="2"/>
  <c r="AS524" i="2"/>
  <c r="AR524" i="2"/>
  <c r="AQ524" i="2"/>
  <c r="AP524" i="2"/>
  <c r="AO524" i="2"/>
  <c r="AN524" i="2"/>
  <c r="AM524" i="2"/>
  <c r="AL524" i="2"/>
  <c r="AZ523" i="2"/>
  <c r="AY523" i="2"/>
  <c r="AX523" i="2"/>
  <c r="AW523" i="2"/>
  <c r="AV523" i="2"/>
  <c r="AU523" i="2"/>
  <c r="AT523" i="2"/>
  <c r="AS523" i="2"/>
  <c r="AR523" i="2"/>
  <c r="AQ523" i="2"/>
  <c r="AP523" i="2"/>
  <c r="AO523" i="2"/>
  <c r="AN523" i="2"/>
  <c r="AM523" i="2"/>
  <c r="AL523" i="2"/>
  <c r="AZ522" i="2"/>
  <c r="AY522" i="2"/>
  <c r="AX522" i="2"/>
  <c r="AW522" i="2"/>
  <c r="AV522" i="2"/>
  <c r="AU522" i="2"/>
  <c r="AT522" i="2"/>
  <c r="AS522" i="2"/>
  <c r="AR522" i="2"/>
  <c r="AQ522" i="2"/>
  <c r="AP522" i="2"/>
  <c r="AO522" i="2"/>
  <c r="AN522" i="2"/>
  <c r="AM522" i="2"/>
  <c r="AL522" i="2"/>
  <c r="AZ521" i="2"/>
  <c r="AY521" i="2"/>
  <c r="AX521" i="2"/>
  <c r="AW521" i="2"/>
  <c r="AV521" i="2"/>
  <c r="AU521" i="2"/>
  <c r="AT521" i="2"/>
  <c r="AS521" i="2"/>
  <c r="AR521" i="2"/>
  <c r="AQ521" i="2"/>
  <c r="AP521" i="2"/>
  <c r="AO521" i="2"/>
  <c r="AN521" i="2"/>
  <c r="AM521" i="2"/>
  <c r="AL521" i="2"/>
  <c r="AZ520" i="2"/>
  <c r="AY520" i="2"/>
  <c r="AX520" i="2"/>
  <c r="AW520" i="2"/>
  <c r="AV520" i="2"/>
  <c r="AU520" i="2"/>
  <c r="AT520" i="2"/>
  <c r="AS520" i="2"/>
  <c r="AR520" i="2"/>
  <c r="AQ520" i="2"/>
  <c r="AP520" i="2"/>
  <c r="AO520" i="2"/>
  <c r="AN520" i="2"/>
  <c r="AM520" i="2"/>
  <c r="AL520" i="2"/>
  <c r="AZ519" i="2"/>
  <c r="AY519" i="2"/>
  <c r="AX519" i="2"/>
  <c r="AW519" i="2"/>
  <c r="AV519" i="2"/>
  <c r="AU519" i="2"/>
  <c r="AT519" i="2"/>
  <c r="AS519" i="2"/>
  <c r="AR519" i="2"/>
  <c r="AQ519" i="2"/>
  <c r="AP519" i="2"/>
  <c r="AO519" i="2"/>
  <c r="AN519" i="2"/>
  <c r="AM519" i="2"/>
  <c r="AL519" i="2"/>
  <c r="AZ518" i="2"/>
  <c r="AY518" i="2"/>
  <c r="AX518" i="2"/>
  <c r="AW518" i="2"/>
  <c r="AV518" i="2"/>
  <c r="AU518" i="2"/>
  <c r="AT518" i="2"/>
  <c r="AS518" i="2"/>
  <c r="AR518" i="2"/>
  <c r="AQ518" i="2"/>
  <c r="AP518" i="2"/>
  <c r="AO518" i="2"/>
  <c r="AN518" i="2"/>
  <c r="AM518" i="2"/>
  <c r="AL518" i="2"/>
  <c r="AZ517" i="2"/>
  <c r="AY517" i="2"/>
  <c r="AX517" i="2"/>
  <c r="AW517" i="2"/>
  <c r="AV517" i="2"/>
  <c r="AU517" i="2"/>
  <c r="AT517" i="2"/>
  <c r="AS517" i="2"/>
  <c r="AR517" i="2"/>
  <c r="AQ517" i="2"/>
  <c r="AP517" i="2"/>
  <c r="AO517" i="2"/>
  <c r="AN517" i="2"/>
  <c r="AM517" i="2"/>
  <c r="AL517" i="2"/>
  <c r="AZ516" i="2"/>
  <c r="AY516" i="2"/>
  <c r="AX516" i="2"/>
  <c r="AW516" i="2"/>
  <c r="AV516" i="2"/>
  <c r="AU516" i="2"/>
  <c r="AT516" i="2"/>
  <c r="AS516" i="2"/>
  <c r="AR516" i="2"/>
  <c r="AQ516" i="2"/>
  <c r="AP516" i="2"/>
  <c r="AO516" i="2"/>
  <c r="AN516" i="2"/>
  <c r="AM516" i="2"/>
  <c r="AL516" i="2"/>
  <c r="AZ515" i="2"/>
  <c r="AY515" i="2"/>
  <c r="AX515" i="2"/>
  <c r="AW515" i="2"/>
  <c r="AV515" i="2"/>
  <c r="AU515" i="2"/>
  <c r="AT515" i="2"/>
  <c r="AS515" i="2"/>
  <c r="AR515" i="2"/>
  <c r="AQ515" i="2"/>
  <c r="AP515" i="2"/>
  <c r="AO515" i="2"/>
  <c r="AN515" i="2"/>
  <c r="AM515" i="2"/>
  <c r="AL515" i="2"/>
  <c r="AZ514" i="2"/>
  <c r="AY514" i="2"/>
  <c r="AX514" i="2"/>
  <c r="AW514" i="2"/>
  <c r="AV514" i="2"/>
  <c r="AU514" i="2"/>
  <c r="AT514" i="2"/>
  <c r="AS514" i="2"/>
  <c r="AR514" i="2"/>
  <c r="AQ514" i="2"/>
  <c r="AP514" i="2"/>
  <c r="AO514" i="2"/>
  <c r="AN514" i="2"/>
  <c r="AM514" i="2"/>
  <c r="AL514" i="2"/>
  <c r="AZ513" i="2"/>
  <c r="AY513" i="2"/>
  <c r="AX513" i="2"/>
  <c r="AW513" i="2"/>
  <c r="AV513" i="2"/>
  <c r="AU513" i="2"/>
  <c r="AT513" i="2"/>
  <c r="AS513" i="2"/>
  <c r="AR513" i="2"/>
  <c r="AQ513" i="2"/>
  <c r="AP513" i="2"/>
  <c r="AO513" i="2"/>
  <c r="AN513" i="2"/>
  <c r="AM513" i="2"/>
  <c r="AL513" i="2"/>
  <c r="AZ512" i="2"/>
  <c r="AY512" i="2"/>
  <c r="AX512" i="2"/>
  <c r="AW512" i="2"/>
  <c r="AV512" i="2"/>
  <c r="AU512" i="2"/>
  <c r="AT512" i="2"/>
  <c r="AS512" i="2"/>
  <c r="AR512" i="2"/>
  <c r="AQ512" i="2"/>
  <c r="AP512" i="2"/>
  <c r="AO512" i="2"/>
  <c r="AN512" i="2"/>
  <c r="AM512" i="2"/>
  <c r="AL512" i="2"/>
  <c r="AZ511" i="2"/>
  <c r="AY511" i="2"/>
  <c r="AX511" i="2"/>
  <c r="AW511" i="2"/>
  <c r="AV511" i="2"/>
  <c r="AU511" i="2"/>
  <c r="AT511" i="2"/>
  <c r="AS511" i="2"/>
  <c r="AR511" i="2"/>
  <c r="AQ511" i="2"/>
  <c r="AP511" i="2"/>
  <c r="AO511" i="2"/>
  <c r="AN511" i="2"/>
  <c r="AM511" i="2"/>
  <c r="AL511" i="2"/>
  <c r="AZ510" i="2"/>
  <c r="AY510" i="2"/>
  <c r="AX510" i="2"/>
  <c r="AW510" i="2"/>
  <c r="AV510" i="2"/>
  <c r="AU510" i="2"/>
  <c r="AT510" i="2"/>
  <c r="AS510" i="2"/>
  <c r="AR510" i="2"/>
  <c r="AQ510" i="2"/>
  <c r="AP510" i="2"/>
  <c r="AO510" i="2"/>
  <c r="AN510" i="2"/>
  <c r="AM510" i="2"/>
  <c r="AL510" i="2"/>
  <c r="AZ509" i="2"/>
  <c r="AY509" i="2"/>
  <c r="AX509" i="2"/>
  <c r="AW509" i="2"/>
  <c r="AV509" i="2"/>
  <c r="AU509" i="2"/>
  <c r="AT509" i="2"/>
  <c r="AS509" i="2"/>
  <c r="AR509" i="2"/>
  <c r="AQ509" i="2"/>
  <c r="AP509" i="2"/>
  <c r="AO509" i="2"/>
  <c r="AN509" i="2"/>
  <c r="AM509" i="2"/>
  <c r="AL509" i="2"/>
  <c r="AZ508" i="2"/>
  <c r="AY508" i="2"/>
  <c r="AX508" i="2"/>
  <c r="AW508" i="2"/>
  <c r="AV508" i="2"/>
  <c r="AU508" i="2"/>
  <c r="AT508" i="2"/>
  <c r="AS508" i="2"/>
  <c r="AR508" i="2"/>
  <c r="AQ508" i="2"/>
  <c r="AP508" i="2"/>
  <c r="AO508" i="2"/>
  <c r="AN508" i="2"/>
  <c r="AM508" i="2"/>
  <c r="AL508" i="2"/>
  <c r="AZ507" i="2"/>
  <c r="AY507" i="2"/>
  <c r="AX507" i="2"/>
  <c r="AW507" i="2"/>
  <c r="AV507" i="2"/>
  <c r="AU507" i="2"/>
  <c r="AT507" i="2"/>
  <c r="AS507" i="2"/>
  <c r="AR507" i="2"/>
  <c r="AQ507" i="2"/>
  <c r="AP507" i="2"/>
  <c r="AO507" i="2"/>
  <c r="AN507" i="2"/>
  <c r="AM507" i="2"/>
  <c r="AL507" i="2"/>
  <c r="AZ506" i="2"/>
  <c r="AY506" i="2"/>
  <c r="AX506" i="2"/>
  <c r="AW506" i="2"/>
  <c r="AV506" i="2"/>
  <c r="AU506" i="2"/>
  <c r="AT506" i="2"/>
  <c r="AS506" i="2"/>
  <c r="AR506" i="2"/>
  <c r="AQ506" i="2"/>
  <c r="AP506" i="2"/>
  <c r="AO506" i="2"/>
  <c r="AN506" i="2"/>
  <c r="AM506" i="2"/>
  <c r="AL506" i="2"/>
  <c r="AZ505" i="2"/>
  <c r="AY505" i="2"/>
  <c r="AX505" i="2"/>
  <c r="AW505" i="2"/>
  <c r="AV505" i="2"/>
  <c r="AU505" i="2"/>
  <c r="AT505" i="2"/>
  <c r="AS505" i="2"/>
  <c r="AR505" i="2"/>
  <c r="AQ505" i="2"/>
  <c r="AP505" i="2"/>
  <c r="AO505" i="2"/>
  <c r="AN505" i="2"/>
  <c r="AM505" i="2"/>
  <c r="AL505" i="2"/>
  <c r="AZ504" i="2"/>
  <c r="AY504" i="2"/>
  <c r="AX504" i="2"/>
  <c r="AW504" i="2"/>
  <c r="AV504" i="2"/>
  <c r="AU504" i="2"/>
  <c r="AT504" i="2"/>
  <c r="AS504" i="2"/>
  <c r="AR504" i="2"/>
  <c r="AQ504" i="2"/>
  <c r="AP504" i="2"/>
  <c r="AO504" i="2"/>
  <c r="AN504" i="2"/>
  <c r="AM504" i="2"/>
  <c r="AL504" i="2"/>
  <c r="AZ503" i="2"/>
  <c r="AY503" i="2"/>
  <c r="AX503" i="2"/>
  <c r="AW503" i="2"/>
  <c r="AV503" i="2"/>
  <c r="AU503" i="2"/>
  <c r="AT503" i="2"/>
  <c r="AS503" i="2"/>
  <c r="AR503" i="2"/>
  <c r="AQ503" i="2"/>
  <c r="AP503" i="2"/>
  <c r="AO503" i="2"/>
  <c r="AN503" i="2"/>
  <c r="AM503" i="2"/>
  <c r="AL503" i="2"/>
  <c r="AZ502" i="2"/>
  <c r="AY502" i="2"/>
  <c r="AX502" i="2"/>
  <c r="AW502" i="2"/>
  <c r="AV502" i="2"/>
  <c r="AU502" i="2"/>
  <c r="AT502" i="2"/>
  <c r="AS502" i="2"/>
  <c r="AR502" i="2"/>
  <c r="AQ502" i="2"/>
  <c r="AP502" i="2"/>
  <c r="AO502" i="2"/>
  <c r="AN502" i="2"/>
  <c r="AM502" i="2"/>
  <c r="AL502" i="2"/>
  <c r="AZ501" i="2"/>
  <c r="AY501" i="2"/>
  <c r="AX501" i="2"/>
  <c r="AW501" i="2"/>
  <c r="AV501" i="2"/>
  <c r="AU501" i="2"/>
  <c r="AT501" i="2"/>
  <c r="AS501" i="2"/>
  <c r="AR501" i="2"/>
  <c r="AQ501" i="2"/>
  <c r="AP501" i="2"/>
  <c r="AO501" i="2"/>
  <c r="AN501" i="2"/>
  <c r="AM501" i="2"/>
  <c r="AL501" i="2"/>
  <c r="AZ500" i="2"/>
  <c r="AY500" i="2"/>
  <c r="AX500" i="2"/>
  <c r="AW500" i="2"/>
  <c r="AV500" i="2"/>
  <c r="AU500" i="2"/>
  <c r="AT500" i="2"/>
  <c r="AS500" i="2"/>
  <c r="AR500" i="2"/>
  <c r="AQ500" i="2"/>
  <c r="AP500" i="2"/>
  <c r="AO500" i="2"/>
  <c r="AN500" i="2"/>
  <c r="AM500" i="2"/>
  <c r="AL500" i="2"/>
  <c r="AZ499" i="2"/>
  <c r="AY499" i="2"/>
  <c r="AX499" i="2"/>
  <c r="AW499" i="2"/>
  <c r="AV499" i="2"/>
  <c r="AU499" i="2"/>
  <c r="AT499" i="2"/>
  <c r="AS499" i="2"/>
  <c r="AR499" i="2"/>
  <c r="AQ499" i="2"/>
  <c r="AP499" i="2"/>
  <c r="AO499" i="2"/>
  <c r="AN499" i="2"/>
  <c r="AM499" i="2"/>
  <c r="AL499" i="2"/>
  <c r="AZ498" i="2"/>
  <c r="AY498" i="2"/>
  <c r="AX498" i="2"/>
  <c r="AW498" i="2"/>
  <c r="AV498" i="2"/>
  <c r="AU498" i="2"/>
  <c r="AT498" i="2"/>
  <c r="AS498" i="2"/>
  <c r="AR498" i="2"/>
  <c r="AQ498" i="2"/>
  <c r="AP498" i="2"/>
  <c r="AO498" i="2"/>
  <c r="AN498" i="2"/>
  <c r="AM498" i="2"/>
  <c r="AL498" i="2"/>
  <c r="AZ497" i="2"/>
  <c r="AY497" i="2"/>
  <c r="AX497" i="2"/>
  <c r="AW497" i="2"/>
  <c r="AV497" i="2"/>
  <c r="AU497" i="2"/>
  <c r="AT497" i="2"/>
  <c r="AS497" i="2"/>
  <c r="AR497" i="2"/>
  <c r="AQ497" i="2"/>
  <c r="AP497" i="2"/>
  <c r="AO497" i="2"/>
  <c r="AN497" i="2"/>
  <c r="AM497" i="2"/>
  <c r="AL497" i="2"/>
  <c r="AZ496" i="2"/>
  <c r="AY496" i="2"/>
  <c r="AX496" i="2"/>
  <c r="AW496" i="2"/>
  <c r="AV496" i="2"/>
  <c r="AU496" i="2"/>
  <c r="AT496" i="2"/>
  <c r="AS496" i="2"/>
  <c r="AR496" i="2"/>
  <c r="AQ496" i="2"/>
  <c r="AP496" i="2"/>
  <c r="AO496" i="2"/>
  <c r="AN496" i="2"/>
  <c r="AM496" i="2"/>
  <c r="AL496" i="2"/>
  <c r="AZ495" i="2"/>
  <c r="AY495" i="2"/>
  <c r="AX495" i="2"/>
  <c r="AW495" i="2"/>
  <c r="AV495" i="2"/>
  <c r="AU495" i="2"/>
  <c r="AT495" i="2"/>
  <c r="AS495" i="2"/>
  <c r="AR495" i="2"/>
  <c r="AQ495" i="2"/>
  <c r="AP495" i="2"/>
  <c r="AO495" i="2"/>
  <c r="AN495" i="2"/>
  <c r="AM495" i="2"/>
  <c r="AL495" i="2"/>
  <c r="AZ494" i="2"/>
  <c r="AY494" i="2"/>
  <c r="AX494" i="2"/>
  <c r="AW494" i="2"/>
  <c r="AV494" i="2"/>
  <c r="AU494" i="2"/>
  <c r="AT494" i="2"/>
  <c r="AS494" i="2"/>
  <c r="AR494" i="2"/>
  <c r="AQ494" i="2"/>
  <c r="AP494" i="2"/>
  <c r="AO494" i="2"/>
  <c r="AN494" i="2"/>
  <c r="AM494" i="2"/>
  <c r="AL494" i="2"/>
  <c r="AZ493" i="2"/>
  <c r="AY493" i="2"/>
  <c r="AX493" i="2"/>
  <c r="AW493" i="2"/>
  <c r="AV493" i="2"/>
  <c r="AU493" i="2"/>
  <c r="AT493" i="2"/>
  <c r="AS493" i="2"/>
  <c r="AR493" i="2"/>
  <c r="AQ493" i="2"/>
  <c r="AP493" i="2"/>
  <c r="AO493" i="2"/>
  <c r="AN493" i="2"/>
  <c r="AM493" i="2"/>
  <c r="AL493" i="2"/>
  <c r="AZ492" i="2"/>
  <c r="AY492" i="2"/>
  <c r="AX492" i="2"/>
  <c r="AW492" i="2"/>
  <c r="AV492" i="2"/>
  <c r="AU492" i="2"/>
  <c r="AT492" i="2"/>
  <c r="AS492" i="2"/>
  <c r="AR492" i="2"/>
  <c r="AQ492" i="2"/>
  <c r="AP492" i="2"/>
  <c r="AO492" i="2"/>
  <c r="AN492" i="2"/>
  <c r="AM492" i="2"/>
  <c r="AL492" i="2"/>
  <c r="AZ491" i="2"/>
  <c r="AY491" i="2"/>
  <c r="AX491" i="2"/>
  <c r="AW491" i="2"/>
  <c r="AV491" i="2"/>
  <c r="AU491" i="2"/>
  <c r="AT491" i="2"/>
  <c r="AS491" i="2"/>
  <c r="AR491" i="2"/>
  <c r="AQ491" i="2"/>
  <c r="AP491" i="2"/>
  <c r="AO491" i="2"/>
  <c r="AN491" i="2"/>
  <c r="AM491" i="2"/>
  <c r="AL491" i="2"/>
  <c r="AZ490" i="2"/>
  <c r="AY490" i="2"/>
  <c r="AX490" i="2"/>
  <c r="AW490" i="2"/>
  <c r="AV490" i="2"/>
  <c r="AU490" i="2"/>
  <c r="AT490" i="2"/>
  <c r="AS490" i="2"/>
  <c r="AR490" i="2"/>
  <c r="AQ490" i="2"/>
  <c r="AP490" i="2"/>
  <c r="AO490" i="2"/>
  <c r="AN490" i="2"/>
  <c r="AM490" i="2"/>
  <c r="AL490" i="2"/>
  <c r="AZ489" i="2"/>
  <c r="AY489" i="2"/>
  <c r="AX489" i="2"/>
  <c r="AW489" i="2"/>
  <c r="AV489" i="2"/>
  <c r="AU489" i="2"/>
  <c r="AT489" i="2"/>
  <c r="AS489" i="2"/>
  <c r="AR489" i="2"/>
  <c r="AQ489" i="2"/>
  <c r="AP489" i="2"/>
  <c r="AO489" i="2"/>
  <c r="AN489" i="2"/>
  <c r="AM489" i="2"/>
  <c r="AL489" i="2"/>
  <c r="AZ488" i="2"/>
  <c r="AY488" i="2"/>
  <c r="AX488" i="2"/>
  <c r="AW488" i="2"/>
  <c r="AV488" i="2"/>
  <c r="AU488" i="2"/>
  <c r="AT488" i="2"/>
  <c r="AS488" i="2"/>
  <c r="AR488" i="2"/>
  <c r="AQ488" i="2"/>
  <c r="AP488" i="2"/>
  <c r="AO488" i="2"/>
  <c r="AN488" i="2"/>
  <c r="AM488" i="2"/>
  <c r="AL488" i="2"/>
  <c r="AZ487" i="2"/>
  <c r="AY487" i="2"/>
  <c r="AX487" i="2"/>
  <c r="AW487" i="2"/>
  <c r="AV487" i="2"/>
  <c r="AU487" i="2"/>
  <c r="AT487" i="2"/>
  <c r="AS487" i="2"/>
  <c r="AR487" i="2"/>
  <c r="AQ487" i="2"/>
  <c r="AP487" i="2"/>
  <c r="AO487" i="2"/>
  <c r="AN487" i="2"/>
  <c r="AM487" i="2"/>
  <c r="AL487" i="2"/>
  <c r="AZ486" i="2"/>
  <c r="AY486" i="2"/>
  <c r="AX486" i="2"/>
  <c r="AW486" i="2"/>
  <c r="AV486" i="2"/>
  <c r="AU486" i="2"/>
  <c r="AT486" i="2"/>
  <c r="AS486" i="2"/>
  <c r="AR486" i="2"/>
  <c r="AQ486" i="2"/>
  <c r="AP486" i="2"/>
  <c r="AO486" i="2"/>
  <c r="AN486" i="2"/>
  <c r="AM486" i="2"/>
  <c r="AL486" i="2"/>
  <c r="AZ485" i="2"/>
  <c r="AY485" i="2"/>
  <c r="AX485" i="2"/>
  <c r="AW485" i="2"/>
  <c r="AV485" i="2"/>
  <c r="AU485" i="2"/>
  <c r="AT485" i="2"/>
  <c r="AS485" i="2"/>
  <c r="AR485" i="2"/>
  <c r="AQ485" i="2"/>
  <c r="AP485" i="2"/>
  <c r="AO485" i="2"/>
  <c r="AN485" i="2"/>
  <c r="AM485" i="2"/>
  <c r="AL485" i="2"/>
  <c r="AZ484" i="2"/>
  <c r="AY484" i="2"/>
  <c r="AX484" i="2"/>
  <c r="AW484" i="2"/>
  <c r="AV484" i="2"/>
  <c r="AU484" i="2"/>
  <c r="AT484" i="2"/>
  <c r="AS484" i="2"/>
  <c r="AR484" i="2"/>
  <c r="AQ484" i="2"/>
  <c r="AP484" i="2"/>
  <c r="AO484" i="2"/>
  <c r="AN484" i="2"/>
  <c r="AM484" i="2"/>
  <c r="AL484" i="2"/>
  <c r="AZ483" i="2"/>
  <c r="AY483" i="2"/>
  <c r="AX483" i="2"/>
  <c r="AW483" i="2"/>
  <c r="AV483" i="2"/>
  <c r="AU483" i="2"/>
  <c r="AT483" i="2"/>
  <c r="AS483" i="2"/>
  <c r="AR483" i="2"/>
  <c r="AQ483" i="2"/>
  <c r="AP483" i="2"/>
  <c r="AO483" i="2"/>
  <c r="AN483" i="2"/>
  <c r="AM483" i="2"/>
  <c r="AL483" i="2"/>
  <c r="AZ482" i="2"/>
  <c r="AY482" i="2"/>
  <c r="AX482" i="2"/>
  <c r="AW482" i="2"/>
  <c r="AV482" i="2"/>
  <c r="AU482" i="2"/>
  <c r="AT482" i="2"/>
  <c r="AS482" i="2"/>
  <c r="AR482" i="2"/>
  <c r="AQ482" i="2"/>
  <c r="AP482" i="2"/>
  <c r="AO482" i="2"/>
  <c r="AN482" i="2"/>
  <c r="AM482" i="2"/>
  <c r="AL482" i="2"/>
  <c r="AZ481" i="2"/>
  <c r="AY481" i="2"/>
  <c r="AX481" i="2"/>
  <c r="AW481" i="2"/>
  <c r="AV481" i="2"/>
  <c r="AU481" i="2"/>
  <c r="AT481" i="2"/>
  <c r="AS481" i="2"/>
  <c r="AR481" i="2"/>
  <c r="AQ481" i="2"/>
  <c r="AP481" i="2"/>
  <c r="AO481" i="2"/>
  <c r="AN481" i="2"/>
  <c r="AM481" i="2"/>
  <c r="AL481" i="2"/>
  <c r="AZ480" i="2"/>
  <c r="AY480" i="2"/>
  <c r="AX480" i="2"/>
  <c r="AW480" i="2"/>
  <c r="AV480" i="2"/>
  <c r="AU480" i="2"/>
  <c r="AT480" i="2"/>
  <c r="AS480" i="2"/>
  <c r="AR480" i="2"/>
  <c r="AQ480" i="2"/>
  <c r="AP480" i="2"/>
  <c r="AO480" i="2"/>
  <c r="AN480" i="2"/>
  <c r="AM480" i="2"/>
  <c r="AL480" i="2"/>
  <c r="AZ479" i="2"/>
  <c r="AY479" i="2"/>
  <c r="AX479" i="2"/>
  <c r="AW479" i="2"/>
  <c r="AV479" i="2"/>
  <c r="AU479" i="2"/>
  <c r="AT479" i="2"/>
  <c r="AS479" i="2"/>
  <c r="AR479" i="2"/>
  <c r="AQ479" i="2"/>
  <c r="AP479" i="2"/>
  <c r="AO479" i="2"/>
  <c r="AN479" i="2"/>
  <c r="AM479" i="2"/>
  <c r="AL479" i="2"/>
  <c r="AZ478" i="2"/>
  <c r="AY478" i="2"/>
  <c r="AX478" i="2"/>
  <c r="AW478" i="2"/>
  <c r="AV478" i="2"/>
  <c r="AU478" i="2"/>
  <c r="AT478" i="2"/>
  <c r="AS478" i="2"/>
  <c r="AR478" i="2"/>
  <c r="AQ478" i="2"/>
  <c r="AP478" i="2"/>
  <c r="AO478" i="2"/>
  <c r="AN478" i="2"/>
  <c r="AM478" i="2"/>
  <c r="AL478" i="2"/>
  <c r="AZ477" i="2"/>
  <c r="AY477" i="2"/>
  <c r="AX477" i="2"/>
  <c r="AW477" i="2"/>
  <c r="AV477" i="2"/>
  <c r="AU477" i="2"/>
  <c r="AT477" i="2"/>
  <c r="AS477" i="2"/>
  <c r="AR477" i="2"/>
  <c r="AQ477" i="2"/>
  <c r="AP477" i="2"/>
  <c r="AO477" i="2"/>
  <c r="AN477" i="2"/>
  <c r="AM477" i="2"/>
  <c r="AL477" i="2"/>
  <c r="AZ476" i="2"/>
  <c r="AY476" i="2"/>
  <c r="AX476" i="2"/>
  <c r="AW476" i="2"/>
  <c r="AV476" i="2"/>
  <c r="AU476" i="2"/>
  <c r="AT476" i="2"/>
  <c r="AS476" i="2"/>
  <c r="AR476" i="2"/>
  <c r="AQ476" i="2"/>
  <c r="AP476" i="2"/>
  <c r="AO476" i="2"/>
  <c r="AN476" i="2"/>
  <c r="AM476" i="2"/>
  <c r="AL476" i="2"/>
  <c r="AZ475" i="2"/>
  <c r="AY475" i="2"/>
  <c r="AX475" i="2"/>
  <c r="AW475" i="2"/>
  <c r="AV475" i="2"/>
  <c r="AU475" i="2"/>
  <c r="AT475" i="2"/>
  <c r="AS475" i="2"/>
  <c r="AR475" i="2"/>
  <c r="AQ475" i="2"/>
  <c r="AP475" i="2"/>
  <c r="AO475" i="2"/>
  <c r="AN475" i="2"/>
  <c r="AM475" i="2"/>
  <c r="AL475" i="2"/>
  <c r="AZ474" i="2"/>
  <c r="AY474" i="2"/>
  <c r="AX474" i="2"/>
  <c r="AW474" i="2"/>
  <c r="AV474" i="2"/>
  <c r="AU474" i="2"/>
  <c r="AT474" i="2"/>
  <c r="AS474" i="2"/>
  <c r="AR474" i="2"/>
  <c r="AQ474" i="2"/>
  <c r="AP474" i="2"/>
  <c r="AO474" i="2"/>
  <c r="AN474" i="2"/>
  <c r="AM474" i="2"/>
  <c r="AL474" i="2"/>
  <c r="AZ473" i="2"/>
  <c r="AY473" i="2"/>
  <c r="AX473" i="2"/>
  <c r="AW473" i="2"/>
  <c r="AV473" i="2"/>
  <c r="AU473" i="2"/>
  <c r="AT473" i="2"/>
  <c r="AS473" i="2"/>
  <c r="AR473" i="2"/>
  <c r="AQ473" i="2"/>
  <c r="AP473" i="2"/>
  <c r="AO473" i="2"/>
  <c r="AN473" i="2"/>
  <c r="AM473" i="2"/>
  <c r="AL473" i="2"/>
  <c r="AZ472" i="2"/>
  <c r="AY472" i="2"/>
  <c r="AX472" i="2"/>
  <c r="AW472" i="2"/>
  <c r="AV472" i="2"/>
  <c r="AU472" i="2"/>
  <c r="AT472" i="2"/>
  <c r="AS472" i="2"/>
  <c r="AR472" i="2"/>
  <c r="AQ472" i="2"/>
  <c r="AP472" i="2"/>
  <c r="AO472" i="2"/>
  <c r="AN472" i="2"/>
  <c r="AM472" i="2"/>
  <c r="AL472" i="2"/>
  <c r="AZ471" i="2"/>
  <c r="AY471" i="2"/>
  <c r="AX471" i="2"/>
  <c r="AW471" i="2"/>
  <c r="AV471" i="2"/>
  <c r="AU471" i="2"/>
  <c r="AT471" i="2"/>
  <c r="AS471" i="2"/>
  <c r="AR471" i="2"/>
  <c r="AQ471" i="2"/>
  <c r="AP471" i="2"/>
  <c r="AO471" i="2"/>
  <c r="AN471" i="2"/>
  <c r="AM471" i="2"/>
  <c r="AL471" i="2"/>
  <c r="AZ470" i="2"/>
  <c r="AY470" i="2"/>
  <c r="AX470" i="2"/>
  <c r="AW470" i="2"/>
  <c r="AV470" i="2"/>
  <c r="AU470" i="2"/>
  <c r="AT470" i="2"/>
  <c r="AS470" i="2"/>
  <c r="AR470" i="2"/>
  <c r="AQ470" i="2"/>
  <c r="AP470" i="2"/>
  <c r="AO470" i="2"/>
  <c r="AN470" i="2"/>
  <c r="AM470" i="2"/>
  <c r="AL470" i="2"/>
  <c r="AZ469" i="2"/>
  <c r="AY469" i="2"/>
  <c r="AX469" i="2"/>
  <c r="AW469" i="2"/>
  <c r="AV469" i="2"/>
  <c r="AU469" i="2"/>
  <c r="AT469" i="2"/>
  <c r="AS469" i="2"/>
  <c r="AR469" i="2"/>
  <c r="AQ469" i="2"/>
  <c r="AP469" i="2"/>
  <c r="AO469" i="2"/>
  <c r="AN469" i="2"/>
  <c r="AM469" i="2"/>
  <c r="AL469" i="2"/>
  <c r="AZ468" i="2"/>
  <c r="AY468" i="2"/>
  <c r="AX468" i="2"/>
  <c r="AW468" i="2"/>
  <c r="AV468" i="2"/>
  <c r="AU468" i="2"/>
  <c r="AT468" i="2"/>
  <c r="AS468" i="2"/>
  <c r="AR468" i="2"/>
  <c r="AQ468" i="2"/>
  <c r="AP468" i="2"/>
  <c r="AO468" i="2"/>
  <c r="AN468" i="2"/>
  <c r="AM468" i="2"/>
  <c r="AL468" i="2"/>
  <c r="AZ467" i="2"/>
  <c r="AY467" i="2"/>
  <c r="AX467" i="2"/>
  <c r="AW467" i="2"/>
  <c r="AV467" i="2"/>
  <c r="AU467" i="2"/>
  <c r="AT467" i="2"/>
  <c r="AS467" i="2"/>
  <c r="AR467" i="2"/>
  <c r="AQ467" i="2"/>
  <c r="AP467" i="2"/>
  <c r="AO467" i="2"/>
  <c r="AN467" i="2"/>
  <c r="AM467" i="2"/>
  <c r="AL467" i="2"/>
  <c r="AZ466" i="2"/>
  <c r="AY466" i="2"/>
  <c r="AX466" i="2"/>
  <c r="AW466" i="2"/>
  <c r="AV466" i="2"/>
  <c r="AU466" i="2"/>
  <c r="AT466" i="2"/>
  <c r="AS466" i="2"/>
  <c r="AR466" i="2"/>
  <c r="AQ466" i="2"/>
  <c r="AP466" i="2"/>
  <c r="AO466" i="2"/>
  <c r="AN466" i="2"/>
  <c r="AM466" i="2"/>
  <c r="AL466" i="2"/>
  <c r="AZ465" i="2"/>
  <c r="AY465" i="2"/>
  <c r="AX465" i="2"/>
  <c r="AW465" i="2"/>
  <c r="AV465" i="2"/>
  <c r="AU465" i="2"/>
  <c r="AT465" i="2"/>
  <c r="AS465" i="2"/>
  <c r="AR465" i="2"/>
  <c r="AQ465" i="2"/>
  <c r="AP465" i="2"/>
  <c r="AO465" i="2"/>
  <c r="AN465" i="2"/>
  <c r="AM465" i="2"/>
  <c r="AL465" i="2"/>
  <c r="AZ464" i="2"/>
  <c r="AY464" i="2"/>
  <c r="AX464" i="2"/>
  <c r="AW464" i="2"/>
  <c r="AV464" i="2"/>
  <c r="AU464" i="2"/>
  <c r="AT464" i="2"/>
  <c r="AS464" i="2"/>
  <c r="AR464" i="2"/>
  <c r="AQ464" i="2"/>
  <c r="AP464" i="2"/>
  <c r="AO464" i="2"/>
  <c r="AN464" i="2"/>
  <c r="AM464" i="2"/>
  <c r="AL464" i="2"/>
  <c r="AZ463" i="2"/>
  <c r="AY463" i="2"/>
  <c r="AX463" i="2"/>
  <c r="AW463" i="2"/>
  <c r="AV463" i="2"/>
  <c r="AU463" i="2"/>
  <c r="AT463" i="2"/>
  <c r="AS463" i="2"/>
  <c r="AR463" i="2"/>
  <c r="AQ463" i="2"/>
  <c r="AP463" i="2"/>
  <c r="AO463" i="2"/>
  <c r="AN463" i="2"/>
  <c r="AM463" i="2"/>
  <c r="AL463" i="2"/>
  <c r="AZ462" i="2"/>
  <c r="AY462" i="2"/>
  <c r="AX462" i="2"/>
  <c r="AW462" i="2"/>
  <c r="AV462" i="2"/>
  <c r="AU462" i="2"/>
  <c r="AT462" i="2"/>
  <c r="AS462" i="2"/>
  <c r="AR462" i="2"/>
  <c r="AQ462" i="2"/>
  <c r="AP462" i="2"/>
  <c r="AO462" i="2"/>
  <c r="AN462" i="2"/>
  <c r="AM462" i="2"/>
  <c r="AL462" i="2"/>
  <c r="AZ461" i="2"/>
  <c r="AY461" i="2"/>
  <c r="AX461" i="2"/>
  <c r="AW461" i="2"/>
  <c r="AV461" i="2"/>
  <c r="AU461" i="2"/>
  <c r="AT461" i="2"/>
  <c r="AS461" i="2"/>
  <c r="AR461" i="2"/>
  <c r="AQ461" i="2"/>
  <c r="AP461" i="2"/>
  <c r="AO461" i="2"/>
  <c r="AN461" i="2"/>
  <c r="AM461" i="2"/>
  <c r="AL461" i="2"/>
  <c r="AZ460" i="2"/>
  <c r="AY460" i="2"/>
  <c r="AX460" i="2"/>
  <c r="AW460" i="2"/>
  <c r="AV460" i="2"/>
  <c r="AU460" i="2"/>
  <c r="AT460" i="2"/>
  <c r="AS460" i="2"/>
  <c r="AR460" i="2"/>
  <c r="AQ460" i="2"/>
  <c r="AP460" i="2"/>
  <c r="AO460" i="2"/>
  <c r="AN460" i="2"/>
  <c r="AM460" i="2"/>
  <c r="AL460" i="2"/>
  <c r="AZ459" i="2"/>
  <c r="AY459" i="2"/>
  <c r="AX459" i="2"/>
  <c r="AW459" i="2"/>
  <c r="AV459" i="2"/>
  <c r="AU459" i="2"/>
  <c r="AT459" i="2"/>
  <c r="AS459" i="2"/>
  <c r="AR459" i="2"/>
  <c r="AQ459" i="2"/>
  <c r="AP459" i="2"/>
  <c r="AO459" i="2"/>
  <c r="AN459" i="2"/>
  <c r="AM459" i="2"/>
  <c r="AL459" i="2"/>
  <c r="AZ458" i="2"/>
  <c r="AY458" i="2"/>
  <c r="AX458" i="2"/>
  <c r="AW458" i="2"/>
  <c r="AV458" i="2"/>
  <c r="AU458" i="2"/>
  <c r="AT458" i="2"/>
  <c r="AS458" i="2"/>
  <c r="AR458" i="2"/>
  <c r="AQ458" i="2"/>
  <c r="AP458" i="2"/>
  <c r="AO458" i="2"/>
  <c r="AN458" i="2"/>
  <c r="AM458" i="2"/>
  <c r="AL458" i="2"/>
  <c r="AZ457" i="2"/>
  <c r="AY457" i="2"/>
  <c r="AX457" i="2"/>
  <c r="AW457" i="2"/>
  <c r="AV457" i="2"/>
  <c r="AU457" i="2"/>
  <c r="AT457" i="2"/>
  <c r="AS457" i="2"/>
  <c r="AR457" i="2"/>
  <c r="AQ457" i="2"/>
  <c r="AP457" i="2"/>
  <c r="AO457" i="2"/>
  <c r="AN457" i="2"/>
  <c r="AM457" i="2"/>
  <c r="AL457" i="2"/>
  <c r="AZ456" i="2"/>
  <c r="AY456" i="2"/>
  <c r="AX456" i="2"/>
  <c r="AW456" i="2"/>
  <c r="AV456" i="2"/>
  <c r="AU456" i="2"/>
  <c r="AT456" i="2"/>
  <c r="AS456" i="2"/>
  <c r="AR456" i="2"/>
  <c r="AQ456" i="2"/>
  <c r="AP456" i="2"/>
  <c r="AO456" i="2"/>
  <c r="AN456" i="2"/>
  <c r="AM456" i="2"/>
  <c r="AL456" i="2"/>
  <c r="AZ455" i="2"/>
  <c r="AY455" i="2"/>
  <c r="AX455" i="2"/>
  <c r="AW455" i="2"/>
  <c r="AV455" i="2"/>
  <c r="AU455" i="2"/>
  <c r="AT455" i="2"/>
  <c r="AS455" i="2"/>
  <c r="AR455" i="2"/>
  <c r="AQ455" i="2"/>
  <c r="AP455" i="2"/>
  <c r="AO455" i="2"/>
  <c r="AN455" i="2"/>
  <c r="AM455" i="2"/>
  <c r="AL455" i="2"/>
  <c r="AZ454" i="2"/>
  <c r="AY454" i="2"/>
  <c r="AX454" i="2"/>
  <c r="AW454" i="2"/>
  <c r="AV454" i="2"/>
  <c r="AU454" i="2"/>
  <c r="AT454" i="2"/>
  <c r="AS454" i="2"/>
  <c r="AR454" i="2"/>
  <c r="AQ454" i="2"/>
  <c r="AP454" i="2"/>
  <c r="AO454" i="2"/>
  <c r="AN454" i="2"/>
  <c r="AM454" i="2"/>
  <c r="AL454" i="2"/>
  <c r="AZ453" i="2"/>
  <c r="AY453" i="2"/>
  <c r="AX453" i="2"/>
  <c r="AW453" i="2"/>
  <c r="AV453" i="2"/>
  <c r="AU453" i="2"/>
  <c r="AT453" i="2"/>
  <c r="AS453" i="2"/>
  <c r="AR453" i="2"/>
  <c r="AQ453" i="2"/>
  <c r="AP453" i="2"/>
  <c r="AO453" i="2"/>
  <c r="AN453" i="2"/>
  <c r="AM453" i="2"/>
  <c r="AL453" i="2"/>
  <c r="AZ452" i="2"/>
  <c r="AY452" i="2"/>
  <c r="AX452" i="2"/>
  <c r="AW452" i="2"/>
  <c r="AV452" i="2"/>
  <c r="AU452" i="2"/>
  <c r="AT452" i="2"/>
  <c r="AS452" i="2"/>
  <c r="AR452" i="2"/>
  <c r="AQ452" i="2"/>
  <c r="AP452" i="2"/>
  <c r="AO452" i="2"/>
  <c r="AN452" i="2"/>
  <c r="AM452" i="2"/>
  <c r="AL452" i="2"/>
  <c r="AZ451" i="2"/>
  <c r="AY451" i="2"/>
  <c r="AX451" i="2"/>
  <c r="AW451" i="2"/>
  <c r="AV451" i="2"/>
  <c r="AU451" i="2"/>
  <c r="AT451" i="2"/>
  <c r="AS451" i="2"/>
  <c r="AR451" i="2"/>
  <c r="AQ451" i="2"/>
  <c r="AP451" i="2"/>
  <c r="AO451" i="2"/>
  <c r="AN451" i="2"/>
  <c r="AM451" i="2"/>
  <c r="AL451" i="2"/>
  <c r="AZ450" i="2"/>
  <c r="AY450" i="2"/>
  <c r="AX450" i="2"/>
  <c r="AW450" i="2"/>
  <c r="AV450" i="2"/>
  <c r="AU450" i="2"/>
  <c r="AT450" i="2"/>
  <c r="AS450" i="2"/>
  <c r="AR450" i="2"/>
  <c r="AQ450" i="2"/>
  <c r="AP450" i="2"/>
  <c r="AO450" i="2"/>
  <c r="AN450" i="2"/>
  <c r="AM450" i="2"/>
  <c r="AL450" i="2"/>
  <c r="AZ449" i="2"/>
  <c r="AY449" i="2"/>
  <c r="AX449" i="2"/>
  <c r="AW449" i="2"/>
  <c r="AV449" i="2"/>
  <c r="AU449" i="2"/>
  <c r="AT449" i="2"/>
  <c r="AS449" i="2"/>
  <c r="AR449" i="2"/>
  <c r="AQ449" i="2"/>
  <c r="AP449" i="2"/>
  <c r="AO449" i="2"/>
  <c r="AN449" i="2"/>
  <c r="AM449" i="2"/>
  <c r="AL449" i="2"/>
  <c r="AZ448" i="2"/>
  <c r="AY448" i="2"/>
  <c r="AX448" i="2"/>
  <c r="AW448" i="2"/>
  <c r="AV448" i="2"/>
  <c r="AU448" i="2"/>
  <c r="AT448" i="2"/>
  <c r="AS448" i="2"/>
  <c r="AR448" i="2"/>
  <c r="AQ448" i="2"/>
  <c r="AP448" i="2"/>
  <c r="AO448" i="2"/>
  <c r="AN448" i="2"/>
  <c r="AM448" i="2"/>
  <c r="AL448" i="2"/>
  <c r="AZ447" i="2"/>
  <c r="AY447" i="2"/>
  <c r="AX447" i="2"/>
  <c r="AW447" i="2"/>
  <c r="AV447" i="2"/>
  <c r="AU447" i="2"/>
  <c r="AT447" i="2"/>
  <c r="AS447" i="2"/>
  <c r="AR447" i="2"/>
  <c r="AQ447" i="2"/>
  <c r="AP447" i="2"/>
  <c r="AO447" i="2"/>
  <c r="AN447" i="2"/>
  <c r="AM447" i="2"/>
  <c r="AL447" i="2"/>
  <c r="AZ446" i="2"/>
  <c r="AY446" i="2"/>
  <c r="AX446" i="2"/>
  <c r="AW446" i="2"/>
  <c r="AV446" i="2"/>
  <c r="AU446" i="2"/>
  <c r="AT446" i="2"/>
  <c r="AS446" i="2"/>
  <c r="AR446" i="2"/>
  <c r="AQ446" i="2"/>
  <c r="AP446" i="2"/>
  <c r="AO446" i="2"/>
  <c r="AN446" i="2"/>
  <c r="AM446" i="2"/>
  <c r="AL446" i="2"/>
  <c r="AZ445" i="2"/>
  <c r="AY445" i="2"/>
  <c r="AX445" i="2"/>
  <c r="AW445" i="2"/>
  <c r="AV445" i="2"/>
  <c r="AU445" i="2"/>
  <c r="AT445" i="2"/>
  <c r="AS445" i="2"/>
  <c r="AR445" i="2"/>
  <c r="AQ445" i="2"/>
  <c r="AP445" i="2"/>
  <c r="AO445" i="2"/>
  <c r="AN445" i="2"/>
  <c r="AM445" i="2"/>
  <c r="AL445" i="2"/>
  <c r="AZ444" i="2"/>
  <c r="AY444" i="2"/>
  <c r="AX444" i="2"/>
  <c r="AW444" i="2"/>
  <c r="AV444" i="2"/>
  <c r="AU444" i="2"/>
  <c r="AT444" i="2"/>
  <c r="AS444" i="2"/>
  <c r="AR444" i="2"/>
  <c r="AQ444" i="2"/>
  <c r="AP444" i="2"/>
  <c r="AO444" i="2"/>
  <c r="AN444" i="2"/>
  <c r="AM444" i="2"/>
  <c r="AL444" i="2"/>
  <c r="AZ443" i="2"/>
  <c r="AY443" i="2"/>
  <c r="AX443" i="2"/>
  <c r="AW443" i="2"/>
  <c r="AV443" i="2"/>
  <c r="AU443" i="2"/>
  <c r="AT443" i="2"/>
  <c r="AS443" i="2"/>
  <c r="AR443" i="2"/>
  <c r="AQ443" i="2"/>
  <c r="AP443" i="2"/>
  <c r="AO443" i="2"/>
  <c r="AN443" i="2"/>
  <c r="AM443" i="2"/>
  <c r="AL443" i="2"/>
  <c r="AZ442" i="2"/>
  <c r="AY442" i="2"/>
  <c r="AX442" i="2"/>
  <c r="AW442" i="2"/>
  <c r="AV442" i="2"/>
  <c r="AU442" i="2"/>
  <c r="AT442" i="2"/>
  <c r="AS442" i="2"/>
  <c r="AR442" i="2"/>
  <c r="AQ442" i="2"/>
  <c r="AP442" i="2"/>
  <c r="AO442" i="2"/>
  <c r="AN442" i="2"/>
  <c r="AM442" i="2"/>
  <c r="AL442" i="2"/>
  <c r="AZ441" i="2"/>
  <c r="AY441" i="2"/>
  <c r="AX441" i="2"/>
  <c r="AW441" i="2"/>
  <c r="AV441" i="2"/>
  <c r="AU441" i="2"/>
  <c r="AT441" i="2"/>
  <c r="AS441" i="2"/>
  <c r="AR441" i="2"/>
  <c r="AQ441" i="2"/>
  <c r="AP441" i="2"/>
  <c r="AO441" i="2"/>
  <c r="AN441" i="2"/>
  <c r="AM441" i="2"/>
  <c r="AL441" i="2"/>
  <c r="AZ440" i="2"/>
  <c r="AY440" i="2"/>
  <c r="AX440" i="2"/>
  <c r="AW440" i="2"/>
  <c r="AV440" i="2"/>
  <c r="AU440" i="2"/>
  <c r="AT440" i="2"/>
  <c r="AS440" i="2"/>
  <c r="AR440" i="2"/>
  <c r="AQ440" i="2"/>
  <c r="AP440" i="2"/>
  <c r="AO440" i="2"/>
  <c r="AN440" i="2"/>
  <c r="AM440" i="2"/>
  <c r="AL440" i="2"/>
  <c r="AZ439" i="2"/>
  <c r="AY439" i="2"/>
  <c r="AX439" i="2"/>
  <c r="AW439" i="2"/>
  <c r="AV439" i="2"/>
  <c r="AU439" i="2"/>
  <c r="AT439" i="2"/>
  <c r="AS439" i="2"/>
  <c r="AR439" i="2"/>
  <c r="AQ439" i="2"/>
  <c r="AP439" i="2"/>
  <c r="AO439" i="2"/>
  <c r="AN439" i="2"/>
  <c r="AM439" i="2"/>
  <c r="AL439" i="2"/>
  <c r="AZ438" i="2"/>
  <c r="AY438" i="2"/>
  <c r="AX438" i="2"/>
  <c r="AW438" i="2"/>
  <c r="AV438" i="2"/>
  <c r="AU438" i="2"/>
  <c r="AT438" i="2"/>
  <c r="AS438" i="2"/>
  <c r="AR438" i="2"/>
  <c r="AQ438" i="2"/>
  <c r="AP438" i="2"/>
  <c r="AO438" i="2"/>
  <c r="AN438" i="2"/>
  <c r="AM438" i="2"/>
  <c r="AL438" i="2"/>
  <c r="AZ437" i="2"/>
  <c r="AY437" i="2"/>
  <c r="AX437" i="2"/>
  <c r="AW437" i="2"/>
  <c r="AV437" i="2"/>
  <c r="AU437" i="2"/>
  <c r="AT437" i="2"/>
  <c r="AS437" i="2"/>
  <c r="AR437" i="2"/>
  <c r="AQ437" i="2"/>
  <c r="AP437" i="2"/>
  <c r="AO437" i="2"/>
  <c r="AN437" i="2"/>
  <c r="AM437" i="2"/>
  <c r="AL437" i="2"/>
  <c r="AZ436" i="2"/>
  <c r="AY436" i="2"/>
  <c r="AX436" i="2"/>
  <c r="AW436" i="2"/>
  <c r="AV436" i="2"/>
  <c r="AU436" i="2"/>
  <c r="AT436" i="2"/>
  <c r="AS436" i="2"/>
  <c r="AR436" i="2"/>
  <c r="AQ436" i="2"/>
  <c r="AP436" i="2"/>
  <c r="AO436" i="2"/>
  <c r="AN436" i="2"/>
  <c r="AM436" i="2"/>
  <c r="AL436" i="2"/>
  <c r="AZ435" i="2"/>
  <c r="AY435" i="2"/>
  <c r="AX435" i="2"/>
  <c r="AW435" i="2"/>
  <c r="AV435" i="2"/>
  <c r="AU435" i="2"/>
  <c r="AT435" i="2"/>
  <c r="AS435" i="2"/>
  <c r="AR435" i="2"/>
  <c r="AQ435" i="2"/>
  <c r="AP435" i="2"/>
  <c r="AO435" i="2"/>
  <c r="AN435" i="2"/>
  <c r="AM435" i="2"/>
  <c r="AL435" i="2"/>
  <c r="AZ434" i="2"/>
  <c r="AY434" i="2"/>
  <c r="AX434" i="2"/>
  <c r="AW434" i="2"/>
  <c r="AV434" i="2"/>
  <c r="AU434" i="2"/>
  <c r="AT434" i="2"/>
  <c r="AS434" i="2"/>
  <c r="AR434" i="2"/>
  <c r="AQ434" i="2"/>
  <c r="AP434" i="2"/>
  <c r="AO434" i="2"/>
  <c r="AN434" i="2"/>
  <c r="AM434" i="2"/>
  <c r="AL434" i="2"/>
  <c r="AZ433" i="2"/>
  <c r="AY433" i="2"/>
  <c r="AX433" i="2"/>
  <c r="AW433" i="2"/>
  <c r="AV433" i="2"/>
  <c r="AU433" i="2"/>
  <c r="AT433" i="2"/>
  <c r="AS433" i="2"/>
  <c r="AR433" i="2"/>
  <c r="AQ433" i="2"/>
  <c r="AP433" i="2"/>
  <c r="AO433" i="2"/>
  <c r="AN433" i="2"/>
  <c r="AM433" i="2"/>
  <c r="AL433" i="2"/>
  <c r="AZ432" i="2"/>
  <c r="AY432" i="2"/>
  <c r="AX432" i="2"/>
  <c r="AW432" i="2"/>
  <c r="AV432" i="2"/>
  <c r="AU432" i="2"/>
  <c r="AT432" i="2"/>
  <c r="AS432" i="2"/>
  <c r="AR432" i="2"/>
  <c r="AQ432" i="2"/>
  <c r="AP432" i="2"/>
  <c r="AO432" i="2"/>
  <c r="AN432" i="2"/>
  <c r="AM432" i="2"/>
  <c r="AL432" i="2"/>
  <c r="AZ431" i="2"/>
  <c r="AY431" i="2"/>
  <c r="AX431" i="2"/>
  <c r="AW431" i="2"/>
  <c r="AV431" i="2"/>
  <c r="AU431" i="2"/>
  <c r="AT431" i="2"/>
  <c r="AS431" i="2"/>
  <c r="AR431" i="2"/>
  <c r="AQ431" i="2"/>
  <c r="AP431" i="2"/>
  <c r="AO431" i="2"/>
  <c r="AN431" i="2"/>
  <c r="AM431" i="2"/>
  <c r="AL431" i="2"/>
  <c r="AZ430" i="2"/>
  <c r="AY430" i="2"/>
  <c r="AX430" i="2"/>
  <c r="AW430" i="2"/>
  <c r="AV430" i="2"/>
  <c r="AU430" i="2"/>
  <c r="AT430" i="2"/>
  <c r="AS430" i="2"/>
  <c r="AR430" i="2"/>
  <c r="AQ430" i="2"/>
  <c r="AP430" i="2"/>
  <c r="AO430" i="2"/>
  <c r="AN430" i="2"/>
  <c r="AM430" i="2"/>
  <c r="AL430" i="2"/>
  <c r="AZ429" i="2"/>
  <c r="AY429" i="2"/>
  <c r="AX429" i="2"/>
  <c r="AW429" i="2"/>
  <c r="AV429" i="2"/>
  <c r="AU429" i="2"/>
  <c r="AT429" i="2"/>
  <c r="AS429" i="2"/>
  <c r="AR429" i="2"/>
  <c r="AQ429" i="2"/>
  <c r="AP429" i="2"/>
  <c r="AO429" i="2"/>
  <c r="AN429" i="2"/>
  <c r="AM429" i="2"/>
  <c r="AL429" i="2"/>
  <c r="AZ428" i="2"/>
  <c r="AY428" i="2"/>
  <c r="AX428" i="2"/>
  <c r="AW428" i="2"/>
  <c r="AV428" i="2"/>
  <c r="AU428" i="2"/>
  <c r="AT428" i="2"/>
  <c r="AS428" i="2"/>
  <c r="AR428" i="2"/>
  <c r="AQ428" i="2"/>
  <c r="AP428" i="2"/>
  <c r="AO428" i="2"/>
  <c r="AN428" i="2"/>
  <c r="AM428" i="2"/>
  <c r="AL428" i="2"/>
  <c r="AZ427" i="2"/>
  <c r="AY427" i="2"/>
  <c r="AX427" i="2"/>
  <c r="AW427" i="2"/>
  <c r="AV427" i="2"/>
  <c r="AU427" i="2"/>
  <c r="AT427" i="2"/>
  <c r="AS427" i="2"/>
  <c r="AR427" i="2"/>
  <c r="AQ427" i="2"/>
  <c r="AP427" i="2"/>
  <c r="AO427" i="2"/>
  <c r="AN427" i="2"/>
  <c r="AM427" i="2"/>
  <c r="AL427" i="2"/>
  <c r="AZ426" i="2"/>
  <c r="AY426" i="2"/>
  <c r="AX426" i="2"/>
  <c r="AW426" i="2"/>
  <c r="AV426" i="2"/>
  <c r="AU426" i="2"/>
  <c r="AT426" i="2"/>
  <c r="AS426" i="2"/>
  <c r="AR426" i="2"/>
  <c r="AQ426" i="2"/>
  <c r="AP426" i="2"/>
  <c r="AO426" i="2"/>
  <c r="AN426" i="2"/>
  <c r="AM426" i="2"/>
  <c r="AL426" i="2"/>
  <c r="AZ425" i="2"/>
  <c r="AY425" i="2"/>
  <c r="AX425" i="2"/>
  <c r="AW425" i="2"/>
  <c r="AV425" i="2"/>
  <c r="AU425" i="2"/>
  <c r="AT425" i="2"/>
  <c r="AS425" i="2"/>
  <c r="AR425" i="2"/>
  <c r="AQ425" i="2"/>
  <c r="AP425" i="2"/>
  <c r="AO425" i="2"/>
  <c r="AN425" i="2"/>
  <c r="AM425" i="2"/>
  <c r="AL425" i="2"/>
  <c r="AZ424" i="2"/>
  <c r="AY424" i="2"/>
  <c r="AX424" i="2"/>
  <c r="AW424" i="2"/>
  <c r="AV424" i="2"/>
  <c r="AU424" i="2"/>
  <c r="AT424" i="2"/>
  <c r="AS424" i="2"/>
  <c r="AR424" i="2"/>
  <c r="AQ424" i="2"/>
  <c r="AP424" i="2"/>
  <c r="AO424" i="2"/>
  <c r="AN424" i="2"/>
  <c r="AM424" i="2"/>
  <c r="AL424" i="2"/>
  <c r="AZ423" i="2"/>
  <c r="AY423" i="2"/>
  <c r="AX423" i="2"/>
  <c r="AW423" i="2"/>
  <c r="AV423" i="2"/>
  <c r="AU423" i="2"/>
  <c r="AT423" i="2"/>
  <c r="AS423" i="2"/>
  <c r="AR423" i="2"/>
  <c r="AQ423" i="2"/>
  <c r="AP423" i="2"/>
  <c r="AO423" i="2"/>
  <c r="AN423" i="2"/>
  <c r="AM423" i="2"/>
  <c r="AL423" i="2"/>
  <c r="AZ422" i="2"/>
  <c r="AY422" i="2"/>
  <c r="AX422" i="2"/>
  <c r="AW422" i="2"/>
  <c r="AV422" i="2"/>
  <c r="AU422" i="2"/>
  <c r="AT422" i="2"/>
  <c r="AS422" i="2"/>
  <c r="AR422" i="2"/>
  <c r="AQ422" i="2"/>
  <c r="AP422" i="2"/>
  <c r="AO422" i="2"/>
  <c r="AN422" i="2"/>
  <c r="AM422" i="2"/>
  <c r="AL422" i="2"/>
  <c r="AZ421" i="2"/>
  <c r="AY421" i="2"/>
  <c r="AX421" i="2"/>
  <c r="AW421" i="2"/>
  <c r="AV421" i="2"/>
  <c r="AU421" i="2"/>
  <c r="AT421" i="2"/>
  <c r="AS421" i="2"/>
  <c r="AR421" i="2"/>
  <c r="AQ421" i="2"/>
  <c r="AP421" i="2"/>
  <c r="AO421" i="2"/>
  <c r="AN421" i="2"/>
  <c r="AM421" i="2"/>
  <c r="AL421" i="2"/>
  <c r="AZ420" i="2"/>
  <c r="AY420" i="2"/>
  <c r="AX420" i="2"/>
  <c r="AW420" i="2"/>
  <c r="AV420" i="2"/>
  <c r="AU420" i="2"/>
  <c r="AT420" i="2"/>
  <c r="AS420" i="2"/>
  <c r="AR420" i="2"/>
  <c r="AQ420" i="2"/>
  <c r="AP420" i="2"/>
  <c r="AO420" i="2"/>
  <c r="AN420" i="2"/>
  <c r="AM420" i="2"/>
  <c r="AL420" i="2"/>
  <c r="AZ419" i="2"/>
  <c r="AY419" i="2"/>
  <c r="AX419" i="2"/>
  <c r="AW419" i="2"/>
  <c r="AV419" i="2"/>
  <c r="AU419" i="2"/>
  <c r="AT419" i="2"/>
  <c r="AS419" i="2"/>
  <c r="AR419" i="2"/>
  <c r="AQ419" i="2"/>
  <c r="AP419" i="2"/>
  <c r="AO419" i="2"/>
  <c r="AN419" i="2"/>
  <c r="AM419" i="2"/>
  <c r="AL419" i="2"/>
  <c r="AZ418" i="2"/>
  <c r="AY418" i="2"/>
  <c r="AX418" i="2"/>
  <c r="AW418" i="2"/>
  <c r="AV418" i="2"/>
  <c r="AU418" i="2"/>
  <c r="AT418" i="2"/>
  <c r="AS418" i="2"/>
  <c r="AR418" i="2"/>
  <c r="AQ418" i="2"/>
  <c r="AP418" i="2"/>
  <c r="AO418" i="2"/>
  <c r="AN418" i="2"/>
  <c r="AM418" i="2"/>
  <c r="AL418" i="2"/>
  <c r="AZ417" i="2"/>
  <c r="AY417" i="2"/>
  <c r="AX417" i="2"/>
  <c r="AW417" i="2"/>
  <c r="AV417" i="2"/>
  <c r="AU417" i="2"/>
  <c r="AT417" i="2"/>
  <c r="AS417" i="2"/>
  <c r="AR417" i="2"/>
  <c r="AQ417" i="2"/>
  <c r="AP417" i="2"/>
  <c r="AO417" i="2"/>
  <c r="AN417" i="2"/>
  <c r="AM417" i="2"/>
  <c r="AL417" i="2"/>
  <c r="AZ416" i="2"/>
  <c r="AY416" i="2"/>
  <c r="AX416" i="2"/>
  <c r="AW416" i="2"/>
  <c r="AV416" i="2"/>
  <c r="AU416" i="2"/>
  <c r="AT416" i="2"/>
  <c r="AS416" i="2"/>
  <c r="AR416" i="2"/>
  <c r="AQ416" i="2"/>
  <c r="AP416" i="2"/>
  <c r="AO416" i="2"/>
  <c r="AN416" i="2"/>
  <c r="AM416" i="2"/>
  <c r="AL416" i="2"/>
  <c r="AZ415" i="2"/>
  <c r="AY415" i="2"/>
  <c r="AX415" i="2"/>
  <c r="AW415" i="2"/>
  <c r="AV415" i="2"/>
  <c r="AU415" i="2"/>
  <c r="AT415" i="2"/>
  <c r="AS415" i="2"/>
  <c r="AR415" i="2"/>
  <c r="AQ415" i="2"/>
  <c r="AP415" i="2"/>
  <c r="AO415" i="2"/>
  <c r="AN415" i="2"/>
  <c r="AM415" i="2"/>
  <c r="AL415" i="2"/>
  <c r="AZ414" i="2"/>
  <c r="AY414" i="2"/>
  <c r="AX414" i="2"/>
  <c r="AW414" i="2"/>
  <c r="AV414" i="2"/>
  <c r="AU414" i="2"/>
  <c r="AT414" i="2"/>
  <c r="AS414" i="2"/>
  <c r="AR414" i="2"/>
  <c r="AQ414" i="2"/>
  <c r="AP414" i="2"/>
  <c r="AO414" i="2"/>
  <c r="AN414" i="2"/>
  <c r="AM414" i="2"/>
  <c r="AL414" i="2"/>
  <c r="AZ413" i="2"/>
  <c r="AY413" i="2"/>
  <c r="AX413" i="2"/>
  <c r="AW413" i="2"/>
  <c r="AV413" i="2"/>
  <c r="AU413" i="2"/>
  <c r="AT413" i="2"/>
  <c r="AS413" i="2"/>
  <c r="AR413" i="2"/>
  <c r="AQ413" i="2"/>
  <c r="AP413" i="2"/>
  <c r="AO413" i="2"/>
  <c r="AN413" i="2"/>
  <c r="AM413" i="2"/>
  <c r="AL413" i="2"/>
  <c r="AZ412" i="2"/>
  <c r="AY412" i="2"/>
  <c r="AX412" i="2"/>
  <c r="AW412" i="2"/>
  <c r="AV412" i="2"/>
  <c r="AU412" i="2"/>
  <c r="AT412" i="2"/>
  <c r="AS412" i="2"/>
  <c r="AR412" i="2"/>
  <c r="AQ412" i="2"/>
  <c r="AP412" i="2"/>
  <c r="AO412" i="2"/>
  <c r="AN412" i="2"/>
  <c r="AM412" i="2"/>
  <c r="AL412" i="2"/>
  <c r="AZ411" i="2"/>
  <c r="AY411" i="2"/>
  <c r="AX411" i="2"/>
  <c r="AW411" i="2"/>
  <c r="AV411" i="2"/>
  <c r="AU411" i="2"/>
  <c r="AT411" i="2"/>
  <c r="AS411" i="2"/>
  <c r="AR411" i="2"/>
  <c r="AQ411" i="2"/>
  <c r="AP411" i="2"/>
  <c r="AO411" i="2"/>
  <c r="AN411" i="2"/>
  <c r="AM411" i="2"/>
  <c r="AL411" i="2"/>
  <c r="AZ410" i="2"/>
  <c r="AY410" i="2"/>
  <c r="AX410" i="2"/>
  <c r="AW410" i="2"/>
  <c r="AV410" i="2"/>
  <c r="AU410" i="2"/>
  <c r="AT410" i="2"/>
  <c r="AS410" i="2"/>
  <c r="AR410" i="2"/>
  <c r="AQ410" i="2"/>
  <c r="AP410" i="2"/>
  <c r="AO410" i="2"/>
  <c r="AN410" i="2"/>
  <c r="AM410" i="2"/>
  <c r="AL410" i="2"/>
  <c r="AZ409" i="2"/>
  <c r="AY409" i="2"/>
  <c r="AX409" i="2"/>
  <c r="AW409" i="2"/>
  <c r="AV409" i="2"/>
  <c r="AU409" i="2"/>
  <c r="AT409" i="2"/>
  <c r="AS409" i="2"/>
  <c r="AR409" i="2"/>
  <c r="AQ409" i="2"/>
  <c r="AP409" i="2"/>
  <c r="AO409" i="2"/>
  <c r="AN409" i="2"/>
  <c r="AM409" i="2"/>
  <c r="AL409" i="2"/>
  <c r="AZ408" i="2"/>
  <c r="AY408" i="2"/>
  <c r="AX408" i="2"/>
  <c r="AW408" i="2"/>
  <c r="AV408" i="2"/>
  <c r="AU408" i="2"/>
  <c r="AT408" i="2"/>
  <c r="AS408" i="2"/>
  <c r="AR408" i="2"/>
  <c r="AQ408" i="2"/>
  <c r="AP408" i="2"/>
  <c r="AO408" i="2"/>
  <c r="AN408" i="2"/>
  <c r="AM408" i="2"/>
  <c r="AL408" i="2"/>
  <c r="AZ407" i="2"/>
  <c r="AY407" i="2"/>
  <c r="AX407" i="2"/>
  <c r="AW407" i="2"/>
  <c r="AV407" i="2"/>
  <c r="AU407" i="2"/>
  <c r="AT407" i="2"/>
  <c r="AS407" i="2"/>
  <c r="AR407" i="2"/>
  <c r="AQ407" i="2"/>
  <c r="AP407" i="2"/>
  <c r="AO407" i="2"/>
  <c r="AN407" i="2"/>
  <c r="AM407" i="2"/>
  <c r="AL407" i="2"/>
  <c r="AZ406" i="2"/>
  <c r="AY406" i="2"/>
  <c r="AX406" i="2"/>
  <c r="AW406" i="2"/>
  <c r="AV406" i="2"/>
  <c r="AU406" i="2"/>
  <c r="AT406" i="2"/>
  <c r="AS406" i="2"/>
  <c r="AR406" i="2"/>
  <c r="AQ406" i="2"/>
  <c r="AP406" i="2"/>
  <c r="AO406" i="2"/>
  <c r="AN406" i="2"/>
  <c r="AM406" i="2"/>
  <c r="AL406" i="2"/>
  <c r="AZ405" i="2"/>
  <c r="AY405" i="2"/>
  <c r="AX405" i="2"/>
  <c r="AW405" i="2"/>
  <c r="AV405" i="2"/>
  <c r="AU405" i="2"/>
  <c r="AT405" i="2"/>
  <c r="AS405" i="2"/>
  <c r="AR405" i="2"/>
  <c r="AQ405" i="2"/>
  <c r="AP405" i="2"/>
  <c r="AO405" i="2"/>
  <c r="AN405" i="2"/>
  <c r="AM405" i="2"/>
  <c r="AL405" i="2"/>
  <c r="AZ404" i="2"/>
  <c r="AY404" i="2"/>
  <c r="AX404" i="2"/>
  <c r="AW404" i="2"/>
  <c r="AV404" i="2"/>
  <c r="AU404" i="2"/>
  <c r="AT404" i="2"/>
  <c r="AS404" i="2"/>
  <c r="AR404" i="2"/>
  <c r="AQ404" i="2"/>
  <c r="AP404" i="2"/>
  <c r="AO404" i="2"/>
  <c r="AN404" i="2"/>
  <c r="AM404" i="2"/>
  <c r="AL404" i="2"/>
  <c r="AZ403" i="2"/>
  <c r="AY403" i="2"/>
  <c r="AX403" i="2"/>
  <c r="AW403" i="2"/>
  <c r="AV403" i="2"/>
  <c r="AU403" i="2"/>
  <c r="AT403" i="2"/>
  <c r="AS403" i="2"/>
  <c r="AR403" i="2"/>
  <c r="AQ403" i="2"/>
  <c r="AP403" i="2"/>
  <c r="AO403" i="2"/>
  <c r="AN403" i="2"/>
  <c r="AM403" i="2"/>
  <c r="AL403" i="2"/>
  <c r="AZ402" i="2"/>
  <c r="AY402" i="2"/>
  <c r="AX402" i="2"/>
  <c r="AW402" i="2"/>
  <c r="AV402" i="2"/>
  <c r="AU402" i="2"/>
  <c r="AT402" i="2"/>
  <c r="AS402" i="2"/>
  <c r="AR402" i="2"/>
  <c r="AQ402" i="2"/>
  <c r="AP402" i="2"/>
  <c r="AO402" i="2"/>
  <c r="AN402" i="2"/>
  <c r="AM402" i="2"/>
  <c r="AL402" i="2"/>
  <c r="AZ401" i="2"/>
  <c r="AY401" i="2"/>
  <c r="AX401" i="2"/>
  <c r="AW401" i="2"/>
  <c r="AV401" i="2"/>
  <c r="AU401" i="2"/>
  <c r="AT401" i="2"/>
  <c r="AS401" i="2"/>
  <c r="AR401" i="2"/>
  <c r="AQ401" i="2"/>
  <c r="AP401" i="2"/>
  <c r="AO401" i="2"/>
  <c r="AN401" i="2"/>
  <c r="AM401" i="2"/>
  <c r="AL401" i="2"/>
  <c r="AZ400" i="2"/>
  <c r="AY400" i="2"/>
  <c r="AX400" i="2"/>
  <c r="AW400" i="2"/>
  <c r="AV400" i="2"/>
  <c r="AU400" i="2"/>
  <c r="AT400" i="2"/>
  <c r="AS400" i="2"/>
  <c r="AR400" i="2"/>
  <c r="AQ400" i="2"/>
  <c r="AP400" i="2"/>
  <c r="AO400" i="2"/>
  <c r="AN400" i="2"/>
  <c r="AM400" i="2"/>
  <c r="AL400" i="2"/>
  <c r="AZ399" i="2"/>
  <c r="AY399" i="2"/>
  <c r="AX399" i="2"/>
  <c r="AW399" i="2"/>
  <c r="AV399" i="2"/>
  <c r="AU399" i="2"/>
  <c r="AT399" i="2"/>
  <c r="AS399" i="2"/>
  <c r="AR399" i="2"/>
  <c r="AQ399" i="2"/>
  <c r="AP399" i="2"/>
  <c r="AO399" i="2"/>
  <c r="AN399" i="2"/>
  <c r="AM399" i="2"/>
  <c r="AL399" i="2"/>
  <c r="AZ398" i="2"/>
  <c r="AY398" i="2"/>
  <c r="AX398" i="2"/>
  <c r="AW398" i="2"/>
  <c r="AV398" i="2"/>
  <c r="AU398" i="2"/>
  <c r="AT398" i="2"/>
  <c r="AS398" i="2"/>
  <c r="AR398" i="2"/>
  <c r="AQ398" i="2"/>
  <c r="AP398" i="2"/>
  <c r="AO398" i="2"/>
  <c r="AN398" i="2"/>
  <c r="AM398" i="2"/>
  <c r="AL398" i="2"/>
  <c r="AZ397" i="2"/>
  <c r="AY397" i="2"/>
  <c r="AX397" i="2"/>
  <c r="AW397" i="2"/>
  <c r="AV397" i="2"/>
  <c r="AU397" i="2"/>
  <c r="AT397" i="2"/>
  <c r="AS397" i="2"/>
  <c r="AR397" i="2"/>
  <c r="AQ397" i="2"/>
  <c r="AP397" i="2"/>
  <c r="AO397" i="2"/>
  <c r="AN397" i="2"/>
  <c r="AM397" i="2"/>
  <c r="AL397" i="2"/>
  <c r="AZ396" i="2"/>
  <c r="AY396" i="2"/>
  <c r="AX396" i="2"/>
  <c r="AW396" i="2"/>
  <c r="AV396" i="2"/>
  <c r="AU396" i="2"/>
  <c r="AT396" i="2"/>
  <c r="AS396" i="2"/>
  <c r="AR396" i="2"/>
  <c r="AQ396" i="2"/>
  <c r="AP396" i="2"/>
  <c r="AO396" i="2"/>
  <c r="AN396" i="2"/>
  <c r="AM396" i="2"/>
  <c r="AL396" i="2"/>
  <c r="AZ395" i="2"/>
  <c r="AY395" i="2"/>
  <c r="AX395" i="2"/>
  <c r="AW395" i="2"/>
  <c r="AV395" i="2"/>
  <c r="AU395" i="2"/>
  <c r="AT395" i="2"/>
  <c r="AS395" i="2"/>
  <c r="AR395" i="2"/>
  <c r="AQ395" i="2"/>
  <c r="AP395" i="2"/>
  <c r="AO395" i="2"/>
  <c r="AN395" i="2"/>
  <c r="AM395" i="2"/>
  <c r="AL395" i="2"/>
  <c r="AZ394" i="2"/>
  <c r="AY394" i="2"/>
  <c r="AX394" i="2"/>
  <c r="AW394" i="2"/>
  <c r="AV394" i="2"/>
  <c r="AU394" i="2"/>
  <c r="AT394" i="2"/>
  <c r="AS394" i="2"/>
  <c r="AR394" i="2"/>
  <c r="AQ394" i="2"/>
  <c r="AP394" i="2"/>
  <c r="AO394" i="2"/>
  <c r="AN394" i="2"/>
  <c r="AM394" i="2"/>
  <c r="AL394" i="2"/>
  <c r="AZ393" i="2"/>
  <c r="AY393" i="2"/>
  <c r="AX393" i="2"/>
  <c r="AW393" i="2"/>
  <c r="AV393" i="2"/>
  <c r="AU393" i="2"/>
  <c r="AT393" i="2"/>
  <c r="AS393" i="2"/>
  <c r="AR393" i="2"/>
  <c r="AQ393" i="2"/>
  <c r="AP393" i="2"/>
  <c r="AO393" i="2"/>
  <c r="AN393" i="2"/>
  <c r="AM393" i="2"/>
  <c r="AL393" i="2"/>
  <c r="AZ392" i="2"/>
  <c r="AY392" i="2"/>
  <c r="AX392" i="2"/>
  <c r="AW392" i="2"/>
  <c r="AV392" i="2"/>
  <c r="AU392" i="2"/>
  <c r="AT392" i="2"/>
  <c r="AS392" i="2"/>
  <c r="AR392" i="2"/>
  <c r="AQ392" i="2"/>
  <c r="AP392" i="2"/>
  <c r="AO392" i="2"/>
  <c r="AN392" i="2"/>
  <c r="AM392" i="2"/>
  <c r="AL392" i="2"/>
  <c r="AZ391" i="2"/>
  <c r="AY391" i="2"/>
  <c r="AX391" i="2"/>
  <c r="AW391" i="2"/>
  <c r="AV391" i="2"/>
  <c r="AU391" i="2"/>
  <c r="AT391" i="2"/>
  <c r="AS391" i="2"/>
  <c r="AR391" i="2"/>
  <c r="AQ391" i="2"/>
  <c r="AP391" i="2"/>
  <c r="AO391" i="2"/>
  <c r="AN391" i="2"/>
  <c r="AM391" i="2"/>
  <c r="AL391" i="2"/>
  <c r="AZ390" i="2"/>
  <c r="AY390" i="2"/>
  <c r="AX390" i="2"/>
  <c r="AW390" i="2"/>
  <c r="AV390" i="2"/>
  <c r="AU390" i="2"/>
  <c r="AT390" i="2"/>
  <c r="AS390" i="2"/>
  <c r="AR390" i="2"/>
  <c r="AQ390" i="2"/>
  <c r="AP390" i="2"/>
  <c r="AO390" i="2"/>
  <c r="AN390" i="2"/>
  <c r="AM390" i="2"/>
  <c r="AL390" i="2"/>
  <c r="AZ389" i="2"/>
  <c r="AY389" i="2"/>
  <c r="AX389" i="2"/>
  <c r="AW389" i="2"/>
  <c r="AV389" i="2"/>
  <c r="AU389" i="2"/>
  <c r="AT389" i="2"/>
  <c r="AS389" i="2"/>
  <c r="AR389" i="2"/>
  <c r="AQ389" i="2"/>
  <c r="AP389" i="2"/>
  <c r="AO389" i="2"/>
  <c r="AN389" i="2"/>
  <c r="AM389" i="2"/>
  <c r="AL389" i="2"/>
  <c r="AZ388" i="2"/>
  <c r="AY388" i="2"/>
  <c r="AX388" i="2"/>
  <c r="AW388" i="2"/>
  <c r="AV388" i="2"/>
  <c r="AU388" i="2"/>
  <c r="AT388" i="2"/>
  <c r="AS388" i="2"/>
  <c r="AR388" i="2"/>
  <c r="AQ388" i="2"/>
  <c r="AP388" i="2"/>
  <c r="AO388" i="2"/>
  <c r="AN388" i="2"/>
  <c r="AM388" i="2"/>
  <c r="AL388" i="2"/>
  <c r="AZ387" i="2"/>
  <c r="AY387" i="2"/>
  <c r="AX387" i="2"/>
  <c r="AW387" i="2"/>
  <c r="AV387" i="2"/>
  <c r="AU387" i="2"/>
  <c r="AT387" i="2"/>
  <c r="AS387" i="2"/>
  <c r="AR387" i="2"/>
  <c r="AQ387" i="2"/>
  <c r="AP387" i="2"/>
  <c r="AO387" i="2"/>
  <c r="AN387" i="2"/>
  <c r="AM387" i="2"/>
  <c r="AL387" i="2"/>
  <c r="AZ386" i="2"/>
  <c r="AY386" i="2"/>
  <c r="AX386" i="2"/>
  <c r="AW386" i="2"/>
  <c r="AV386" i="2"/>
  <c r="AU386" i="2"/>
  <c r="AT386" i="2"/>
  <c r="AS386" i="2"/>
  <c r="AR386" i="2"/>
  <c r="AQ386" i="2"/>
  <c r="AP386" i="2"/>
  <c r="AO386" i="2"/>
  <c r="AN386" i="2"/>
  <c r="AM386" i="2"/>
  <c r="AL386" i="2"/>
  <c r="AZ385" i="2"/>
  <c r="AY385" i="2"/>
  <c r="AX385" i="2"/>
  <c r="AW385" i="2"/>
  <c r="AV385" i="2"/>
  <c r="AU385" i="2"/>
  <c r="AT385" i="2"/>
  <c r="AS385" i="2"/>
  <c r="AR385" i="2"/>
  <c r="AQ385" i="2"/>
  <c r="AP385" i="2"/>
  <c r="AO385" i="2"/>
  <c r="AN385" i="2"/>
  <c r="AM385" i="2"/>
  <c r="AL385" i="2"/>
  <c r="AZ384" i="2"/>
  <c r="AY384" i="2"/>
  <c r="AX384" i="2"/>
  <c r="AW384" i="2"/>
  <c r="AV384" i="2"/>
  <c r="AU384" i="2"/>
  <c r="AT384" i="2"/>
  <c r="AS384" i="2"/>
  <c r="AR384" i="2"/>
  <c r="AQ384" i="2"/>
  <c r="AP384" i="2"/>
  <c r="AO384" i="2"/>
  <c r="AN384" i="2"/>
  <c r="AM384" i="2"/>
  <c r="AL384" i="2"/>
  <c r="AZ383" i="2"/>
  <c r="AY383" i="2"/>
  <c r="AX383" i="2"/>
  <c r="AW383" i="2"/>
  <c r="AV383" i="2"/>
  <c r="AU383" i="2"/>
  <c r="AT383" i="2"/>
  <c r="AS383" i="2"/>
  <c r="AR383" i="2"/>
  <c r="AQ383" i="2"/>
  <c r="AP383" i="2"/>
  <c r="AO383" i="2"/>
  <c r="AN383" i="2"/>
  <c r="AM383" i="2"/>
  <c r="AL383" i="2"/>
  <c r="AZ382" i="2"/>
  <c r="AY382" i="2"/>
  <c r="AX382" i="2"/>
  <c r="AW382" i="2"/>
  <c r="AV382" i="2"/>
  <c r="AU382" i="2"/>
  <c r="AT382" i="2"/>
  <c r="AS382" i="2"/>
  <c r="AR382" i="2"/>
  <c r="AQ382" i="2"/>
  <c r="AP382" i="2"/>
  <c r="AO382" i="2"/>
  <c r="AN382" i="2"/>
  <c r="AM382" i="2"/>
  <c r="AL382" i="2"/>
  <c r="AZ381" i="2"/>
  <c r="AY381" i="2"/>
  <c r="AX381" i="2"/>
  <c r="AW381" i="2"/>
  <c r="AV381" i="2"/>
  <c r="AU381" i="2"/>
  <c r="AT381" i="2"/>
  <c r="AS381" i="2"/>
  <c r="AR381" i="2"/>
  <c r="AQ381" i="2"/>
  <c r="AP381" i="2"/>
  <c r="AO381" i="2"/>
  <c r="AN381" i="2"/>
  <c r="AM381" i="2"/>
  <c r="AL381" i="2"/>
  <c r="AZ380" i="2"/>
  <c r="AY380" i="2"/>
  <c r="AX380" i="2"/>
  <c r="AW380" i="2"/>
  <c r="AV380" i="2"/>
  <c r="AU380" i="2"/>
  <c r="AT380" i="2"/>
  <c r="AS380" i="2"/>
  <c r="AR380" i="2"/>
  <c r="AQ380" i="2"/>
  <c r="AP380" i="2"/>
  <c r="AO380" i="2"/>
  <c r="AN380" i="2"/>
  <c r="AM380" i="2"/>
  <c r="AL380" i="2"/>
  <c r="AZ379" i="2"/>
  <c r="AY379" i="2"/>
  <c r="AX379" i="2"/>
  <c r="AW379" i="2"/>
  <c r="AV379" i="2"/>
  <c r="AU379" i="2"/>
  <c r="AT379" i="2"/>
  <c r="AS379" i="2"/>
  <c r="AR379" i="2"/>
  <c r="AQ379" i="2"/>
  <c r="AP379" i="2"/>
  <c r="AO379" i="2"/>
  <c r="AN379" i="2"/>
  <c r="AM379" i="2"/>
  <c r="AL379" i="2"/>
  <c r="AZ378" i="2"/>
  <c r="AY378" i="2"/>
  <c r="AX378" i="2"/>
  <c r="AW378" i="2"/>
  <c r="AV378" i="2"/>
  <c r="AU378" i="2"/>
  <c r="AT378" i="2"/>
  <c r="AS378" i="2"/>
  <c r="AR378" i="2"/>
  <c r="AQ378" i="2"/>
  <c r="AP378" i="2"/>
  <c r="AO378" i="2"/>
  <c r="AN378" i="2"/>
  <c r="AM378" i="2"/>
  <c r="AL378" i="2"/>
  <c r="AZ377" i="2"/>
  <c r="AY377" i="2"/>
  <c r="AX377" i="2"/>
  <c r="AW377" i="2"/>
  <c r="AV377" i="2"/>
  <c r="AU377" i="2"/>
  <c r="AT377" i="2"/>
  <c r="AS377" i="2"/>
  <c r="AR377" i="2"/>
  <c r="AQ377" i="2"/>
  <c r="AP377" i="2"/>
  <c r="AO377" i="2"/>
  <c r="AN377" i="2"/>
  <c r="AM377" i="2"/>
  <c r="AL377" i="2"/>
  <c r="AZ376" i="2"/>
  <c r="AY376" i="2"/>
  <c r="AX376" i="2"/>
  <c r="AW376" i="2"/>
  <c r="AV376" i="2"/>
  <c r="AU376" i="2"/>
  <c r="AT376" i="2"/>
  <c r="AS376" i="2"/>
  <c r="AR376" i="2"/>
  <c r="AQ376" i="2"/>
  <c r="AP376" i="2"/>
  <c r="AO376" i="2"/>
  <c r="AN376" i="2"/>
  <c r="AM376" i="2"/>
  <c r="AL376" i="2"/>
  <c r="AZ375" i="2"/>
  <c r="AY375" i="2"/>
  <c r="AX375" i="2"/>
  <c r="AW375" i="2"/>
  <c r="AV375" i="2"/>
  <c r="AU375" i="2"/>
  <c r="AT375" i="2"/>
  <c r="AS375" i="2"/>
  <c r="AR375" i="2"/>
  <c r="AQ375" i="2"/>
  <c r="AP375" i="2"/>
  <c r="AO375" i="2"/>
  <c r="AN375" i="2"/>
  <c r="AM375" i="2"/>
  <c r="AL375" i="2"/>
  <c r="AZ374" i="2"/>
  <c r="AY374" i="2"/>
  <c r="AX374" i="2"/>
  <c r="AW374" i="2"/>
  <c r="AV374" i="2"/>
  <c r="AU374" i="2"/>
  <c r="AT374" i="2"/>
  <c r="AS374" i="2"/>
  <c r="AR374" i="2"/>
  <c r="AQ374" i="2"/>
  <c r="AP374" i="2"/>
  <c r="AO374" i="2"/>
  <c r="AN374" i="2"/>
  <c r="AM374" i="2"/>
  <c r="AL374" i="2"/>
  <c r="AZ373" i="2"/>
  <c r="AY373" i="2"/>
  <c r="AX373" i="2"/>
  <c r="AW373" i="2"/>
  <c r="AV373" i="2"/>
  <c r="AU373" i="2"/>
  <c r="AT373" i="2"/>
  <c r="AS373" i="2"/>
  <c r="AR373" i="2"/>
  <c r="AQ373" i="2"/>
  <c r="AP373" i="2"/>
  <c r="AO373" i="2"/>
  <c r="AN373" i="2"/>
  <c r="AM373" i="2"/>
  <c r="AL373" i="2"/>
  <c r="AZ372" i="2"/>
  <c r="AY372" i="2"/>
  <c r="AX372" i="2"/>
  <c r="AW372" i="2"/>
  <c r="AV372" i="2"/>
  <c r="AU372" i="2"/>
  <c r="AT372" i="2"/>
  <c r="AS372" i="2"/>
  <c r="AR372" i="2"/>
  <c r="AQ372" i="2"/>
  <c r="AP372" i="2"/>
  <c r="AO372" i="2"/>
  <c r="AN372" i="2"/>
  <c r="AM372" i="2"/>
  <c r="AL372" i="2"/>
  <c r="AZ371" i="2"/>
  <c r="AY371" i="2"/>
  <c r="AX371" i="2"/>
  <c r="AW371" i="2"/>
  <c r="AV371" i="2"/>
  <c r="AU371" i="2"/>
  <c r="AT371" i="2"/>
  <c r="AS371" i="2"/>
  <c r="AR371" i="2"/>
  <c r="AQ371" i="2"/>
  <c r="AP371" i="2"/>
  <c r="AO371" i="2"/>
  <c r="AN371" i="2"/>
  <c r="AM371" i="2"/>
  <c r="AL371" i="2"/>
  <c r="AZ370" i="2"/>
  <c r="AY370" i="2"/>
  <c r="AX370" i="2"/>
  <c r="AW370" i="2"/>
  <c r="AV370" i="2"/>
  <c r="AU370" i="2"/>
  <c r="AT370" i="2"/>
  <c r="AS370" i="2"/>
  <c r="AR370" i="2"/>
  <c r="AQ370" i="2"/>
  <c r="AP370" i="2"/>
  <c r="AO370" i="2"/>
  <c r="AN370" i="2"/>
  <c r="AM370" i="2"/>
  <c r="AL370" i="2"/>
  <c r="AZ369" i="2"/>
  <c r="AY369" i="2"/>
  <c r="AX369" i="2"/>
  <c r="AW369" i="2"/>
  <c r="AV369" i="2"/>
  <c r="AU369" i="2"/>
  <c r="AT369" i="2"/>
  <c r="AS369" i="2"/>
  <c r="AR369" i="2"/>
  <c r="AQ369" i="2"/>
  <c r="AP369" i="2"/>
  <c r="AO369" i="2"/>
  <c r="AN369" i="2"/>
  <c r="AM369" i="2"/>
  <c r="AL369" i="2"/>
  <c r="AZ368" i="2"/>
  <c r="AY368" i="2"/>
  <c r="AX368" i="2"/>
  <c r="AW368" i="2"/>
  <c r="AV368" i="2"/>
  <c r="AU368" i="2"/>
  <c r="AT368" i="2"/>
  <c r="AS368" i="2"/>
  <c r="AR368" i="2"/>
  <c r="AQ368" i="2"/>
  <c r="AP368" i="2"/>
  <c r="AO368" i="2"/>
  <c r="AN368" i="2"/>
  <c r="AM368" i="2"/>
  <c r="AL368" i="2"/>
  <c r="AZ367" i="2"/>
  <c r="AY367" i="2"/>
  <c r="AX367" i="2"/>
  <c r="AW367" i="2"/>
  <c r="AV367" i="2"/>
  <c r="AU367" i="2"/>
  <c r="AT367" i="2"/>
  <c r="AS367" i="2"/>
  <c r="AR367" i="2"/>
  <c r="AQ367" i="2"/>
  <c r="AP367" i="2"/>
  <c r="AO367" i="2"/>
  <c r="AN367" i="2"/>
  <c r="AM367" i="2"/>
  <c r="AL367" i="2"/>
  <c r="AZ366" i="2"/>
  <c r="AY366" i="2"/>
  <c r="AX366" i="2"/>
  <c r="AW366" i="2"/>
  <c r="AV366" i="2"/>
  <c r="AU366" i="2"/>
  <c r="AT366" i="2"/>
  <c r="AS366" i="2"/>
  <c r="AR366" i="2"/>
  <c r="AQ366" i="2"/>
  <c r="AP366" i="2"/>
  <c r="AO366" i="2"/>
  <c r="AN366" i="2"/>
  <c r="AM366" i="2"/>
  <c r="AL366" i="2"/>
  <c r="AZ365" i="2"/>
  <c r="AY365" i="2"/>
  <c r="AX365" i="2"/>
  <c r="AW365" i="2"/>
  <c r="AV365" i="2"/>
  <c r="AU365" i="2"/>
  <c r="AT365" i="2"/>
  <c r="AS365" i="2"/>
  <c r="AR365" i="2"/>
  <c r="AQ365" i="2"/>
  <c r="AP365" i="2"/>
  <c r="AO365" i="2"/>
  <c r="AN365" i="2"/>
  <c r="AM365" i="2"/>
  <c r="AL365" i="2"/>
  <c r="AZ364" i="2"/>
  <c r="AY364" i="2"/>
  <c r="AX364" i="2"/>
  <c r="AW364" i="2"/>
  <c r="AV364" i="2"/>
  <c r="AU364" i="2"/>
  <c r="AT364" i="2"/>
  <c r="AS364" i="2"/>
  <c r="AR364" i="2"/>
  <c r="AQ364" i="2"/>
  <c r="AP364" i="2"/>
  <c r="AO364" i="2"/>
  <c r="AN364" i="2"/>
  <c r="AM364" i="2"/>
  <c r="AL364" i="2"/>
  <c r="AZ363" i="2"/>
  <c r="AY363" i="2"/>
  <c r="AX363" i="2"/>
  <c r="AW363" i="2"/>
  <c r="AV363" i="2"/>
  <c r="AU363" i="2"/>
  <c r="AT363" i="2"/>
  <c r="AS363" i="2"/>
  <c r="AR363" i="2"/>
  <c r="AQ363" i="2"/>
  <c r="AP363" i="2"/>
  <c r="AO363" i="2"/>
  <c r="AN363" i="2"/>
  <c r="AM363" i="2"/>
  <c r="AL363" i="2"/>
  <c r="AZ362" i="2"/>
  <c r="AY362" i="2"/>
  <c r="AX362" i="2"/>
  <c r="AW362" i="2"/>
  <c r="AV362" i="2"/>
  <c r="AU362" i="2"/>
  <c r="AT362" i="2"/>
  <c r="AS362" i="2"/>
  <c r="AR362" i="2"/>
  <c r="AQ362" i="2"/>
  <c r="AP362" i="2"/>
  <c r="AO362" i="2"/>
  <c r="AN362" i="2"/>
  <c r="AM362" i="2"/>
  <c r="AL362" i="2"/>
  <c r="AZ361" i="2"/>
  <c r="AY361" i="2"/>
  <c r="AX361" i="2"/>
  <c r="AW361" i="2"/>
  <c r="AV361" i="2"/>
  <c r="AU361" i="2"/>
  <c r="AT361" i="2"/>
  <c r="AS361" i="2"/>
  <c r="AR361" i="2"/>
  <c r="AQ361" i="2"/>
  <c r="AP361" i="2"/>
  <c r="AO361" i="2"/>
  <c r="AN361" i="2"/>
  <c r="AM361" i="2"/>
  <c r="AL361" i="2"/>
  <c r="AZ360" i="2"/>
  <c r="AY360" i="2"/>
  <c r="AX360" i="2"/>
  <c r="AW360" i="2"/>
  <c r="AV360" i="2"/>
  <c r="AU360" i="2"/>
  <c r="AT360" i="2"/>
  <c r="AS360" i="2"/>
  <c r="AR360" i="2"/>
  <c r="AQ360" i="2"/>
  <c r="AP360" i="2"/>
  <c r="AO360" i="2"/>
  <c r="AN360" i="2"/>
  <c r="AM360" i="2"/>
  <c r="AL360" i="2"/>
  <c r="AZ359" i="2"/>
  <c r="AY359" i="2"/>
  <c r="AX359" i="2"/>
  <c r="AW359" i="2"/>
  <c r="AV359" i="2"/>
  <c r="AU359" i="2"/>
  <c r="AT359" i="2"/>
  <c r="AS359" i="2"/>
  <c r="AR359" i="2"/>
  <c r="AQ359" i="2"/>
  <c r="AP359" i="2"/>
  <c r="AO359" i="2"/>
  <c r="AN359" i="2"/>
  <c r="AM359" i="2"/>
  <c r="AL359" i="2"/>
  <c r="AZ358" i="2"/>
  <c r="AY358" i="2"/>
  <c r="AX358" i="2"/>
  <c r="AW358" i="2"/>
  <c r="AV358" i="2"/>
  <c r="AU358" i="2"/>
  <c r="AT358" i="2"/>
  <c r="AS358" i="2"/>
  <c r="AR358" i="2"/>
  <c r="AQ358" i="2"/>
  <c r="AP358" i="2"/>
  <c r="AO358" i="2"/>
  <c r="AN358" i="2"/>
  <c r="AM358" i="2"/>
  <c r="AL358" i="2"/>
  <c r="AZ357" i="2"/>
  <c r="AY357" i="2"/>
  <c r="AX357" i="2"/>
  <c r="AW357" i="2"/>
  <c r="AV357" i="2"/>
  <c r="AU357" i="2"/>
  <c r="AT357" i="2"/>
  <c r="AS357" i="2"/>
  <c r="AR357" i="2"/>
  <c r="AQ357" i="2"/>
  <c r="AP357" i="2"/>
  <c r="AO357" i="2"/>
  <c r="AN357" i="2"/>
  <c r="AM357" i="2"/>
  <c r="AL357" i="2"/>
  <c r="AZ356" i="2"/>
  <c r="AY356" i="2"/>
  <c r="AX356" i="2"/>
  <c r="AW356" i="2"/>
  <c r="AV356" i="2"/>
  <c r="AU356" i="2"/>
  <c r="AT356" i="2"/>
  <c r="AS356" i="2"/>
  <c r="AR356" i="2"/>
  <c r="AQ356" i="2"/>
  <c r="AP356" i="2"/>
  <c r="AO356" i="2"/>
  <c r="AN356" i="2"/>
  <c r="AM356" i="2"/>
  <c r="AL356" i="2"/>
  <c r="AZ355" i="2"/>
  <c r="AY355" i="2"/>
  <c r="AX355" i="2"/>
  <c r="AW355" i="2"/>
  <c r="AV355" i="2"/>
  <c r="AU355" i="2"/>
  <c r="AT355" i="2"/>
  <c r="AS355" i="2"/>
  <c r="AR355" i="2"/>
  <c r="AQ355" i="2"/>
  <c r="AP355" i="2"/>
  <c r="AO355" i="2"/>
  <c r="AN355" i="2"/>
  <c r="AM355" i="2"/>
  <c r="AL355" i="2"/>
  <c r="AZ354" i="2"/>
  <c r="AY354" i="2"/>
  <c r="AX354" i="2"/>
  <c r="AW354" i="2"/>
  <c r="AV354" i="2"/>
  <c r="AU354" i="2"/>
  <c r="AT354" i="2"/>
  <c r="AS354" i="2"/>
  <c r="AR354" i="2"/>
  <c r="AQ354" i="2"/>
  <c r="AP354" i="2"/>
  <c r="AO354" i="2"/>
  <c r="AN354" i="2"/>
  <c r="AM354" i="2"/>
  <c r="AL354" i="2"/>
  <c r="AZ353" i="2"/>
  <c r="AY353" i="2"/>
  <c r="AX353" i="2"/>
  <c r="AW353" i="2"/>
  <c r="AV353" i="2"/>
  <c r="AU353" i="2"/>
  <c r="AT353" i="2"/>
  <c r="AS353" i="2"/>
  <c r="AR353" i="2"/>
  <c r="AQ353" i="2"/>
  <c r="AP353" i="2"/>
  <c r="AO353" i="2"/>
  <c r="AN353" i="2"/>
  <c r="AM353" i="2"/>
  <c r="AL353" i="2"/>
  <c r="AZ352" i="2"/>
  <c r="AY352" i="2"/>
  <c r="AX352" i="2"/>
  <c r="AW352" i="2"/>
  <c r="AV352" i="2"/>
  <c r="AU352" i="2"/>
  <c r="AT352" i="2"/>
  <c r="AS352" i="2"/>
  <c r="AR352" i="2"/>
  <c r="AQ352" i="2"/>
  <c r="AP352" i="2"/>
  <c r="AO352" i="2"/>
  <c r="AN352" i="2"/>
  <c r="AM352" i="2"/>
  <c r="AL352" i="2"/>
  <c r="AZ351" i="2"/>
  <c r="AY351" i="2"/>
  <c r="AX351" i="2"/>
  <c r="AW351" i="2"/>
  <c r="AV351" i="2"/>
  <c r="AU351" i="2"/>
  <c r="AT351" i="2"/>
  <c r="AS351" i="2"/>
  <c r="AR351" i="2"/>
  <c r="AQ351" i="2"/>
  <c r="AP351" i="2"/>
  <c r="AO351" i="2"/>
  <c r="AN351" i="2"/>
  <c r="AM351" i="2"/>
  <c r="AL351" i="2"/>
  <c r="AZ350" i="2"/>
  <c r="AY350" i="2"/>
  <c r="AX350" i="2"/>
  <c r="AW350" i="2"/>
  <c r="AV350" i="2"/>
  <c r="AU350" i="2"/>
  <c r="AT350" i="2"/>
  <c r="AS350" i="2"/>
  <c r="AR350" i="2"/>
  <c r="AQ350" i="2"/>
  <c r="AP350" i="2"/>
  <c r="AO350" i="2"/>
  <c r="AN350" i="2"/>
  <c r="AM350" i="2"/>
  <c r="AL350" i="2"/>
  <c r="AZ349" i="2"/>
  <c r="AY349" i="2"/>
  <c r="AX349" i="2"/>
  <c r="AW349" i="2"/>
  <c r="AV349" i="2"/>
  <c r="AU349" i="2"/>
  <c r="AT349" i="2"/>
  <c r="AS349" i="2"/>
  <c r="AR349" i="2"/>
  <c r="AQ349" i="2"/>
  <c r="AP349" i="2"/>
  <c r="AO349" i="2"/>
  <c r="AN349" i="2"/>
  <c r="AM349" i="2"/>
  <c r="AL349" i="2"/>
  <c r="AZ348" i="2"/>
  <c r="AY348" i="2"/>
  <c r="AX348" i="2"/>
  <c r="AW348" i="2"/>
  <c r="AV348" i="2"/>
  <c r="AU348" i="2"/>
  <c r="AT348" i="2"/>
  <c r="AS348" i="2"/>
  <c r="AR348" i="2"/>
  <c r="AQ348" i="2"/>
  <c r="AP348" i="2"/>
  <c r="AO348" i="2"/>
  <c r="AN348" i="2"/>
  <c r="AM348" i="2"/>
  <c r="AL348" i="2"/>
  <c r="AZ347" i="2"/>
  <c r="AY347" i="2"/>
  <c r="AX347" i="2"/>
  <c r="AW347" i="2"/>
  <c r="AV347" i="2"/>
  <c r="AU347" i="2"/>
  <c r="AT347" i="2"/>
  <c r="AS347" i="2"/>
  <c r="AR347" i="2"/>
  <c r="AQ347" i="2"/>
  <c r="AP347" i="2"/>
  <c r="AO347" i="2"/>
  <c r="AN347" i="2"/>
  <c r="AM347" i="2"/>
  <c r="AL347" i="2"/>
  <c r="AZ346" i="2"/>
  <c r="AY346" i="2"/>
  <c r="AX346" i="2"/>
  <c r="AW346" i="2"/>
  <c r="AV346" i="2"/>
  <c r="AU346" i="2"/>
  <c r="AT346" i="2"/>
  <c r="AS346" i="2"/>
  <c r="AR346" i="2"/>
  <c r="AQ346" i="2"/>
  <c r="AP346" i="2"/>
  <c r="AO346" i="2"/>
  <c r="AN346" i="2"/>
  <c r="AM346" i="2"/>
  <c r="AL346" i="2"/>
  <c r="AZ345" i="2"/>
  <c r="AY345" i="2"/>
  <c r="AX345" i="2"/>
  <c r="AW345" i="2"/>
  <c r="AV345" i="2"/>
  <c r="AU345" i="2"/>
  <c r="AT345" i="2"/>
  <c r="AS345" i="2"/>
  <c r="AR345" i="2"/>
  <c r="AQ345" i="2"/>
  <c r="AP345" i="2"/>
  <c r="AO345" i="2"/>
  <c r="AN345" i="2"/>
  <c r="AM345" i="2"/>
  <c r="AL345" i="2"/>
  <c r="AZ344" i="2"/>
  <c r="AY344" i="2"/>
  <c r="AX344" i="2"/>
  <c r="AW344" i="2"/>
  <c r="AV344" i="2"/>
  <c r="AU344" i="2"/>
  <c r="AT344" i="2"/>
  <c r="AS344" i="2"/>
  <c r="AR344" i="2"/>
  <c r="AQ344" i="2"/>
  <c r="AP344" i="2"/>
  <c r="AO344" i="2"/>
  <c r="AN344" i="2"/>
  <c r="AM344" i="2"/>
  <c r="AL344" i="2"/>
  <c r="AZ343" i="2"/>
  <c r="AY343" i="2"/>
  <c r="AX343" i="2"/>
  <c r="AW343" i="2"/>
  <c r="AV343" i="2"/>
  <c r="AU343" i="2"/>
  <c r="AT343" i="2"/>
  <c r="AS343" i="2"/>
  <c r="AR343" i="2"/>
  <c r="AQ343" i="2"/>
  <c r="AP343" i="2"/>
  <c r="AO343" i="2"/>
  <c r="AN343" i="2"/>
  <c r="AM343" i="2"/>
  <c r="AL343" i="2"/>
  <c r="AZ342" i="2"/>
  <c r="AY342" i="2"/>
  <c r="AX342" i="2"/>
  <c r="AW342" i="2"/>
  <c r="AV342" i="2"/>
  <c r="AU342" i="2"/>
  <c r="AT342" i="2"/>
  <c r="AS342" i="2"/>
  <c r="AR342" i="2"/>
  <c r="AQ342" i="2"/>
  <c r="AP342" i="2"/>
  <c r="AO342" i="2"/>
  <c r="AN342" i="2"/>
  <c r="AM342" i="2"/>
  <c r="AL342" i="2"/>
  <c r="AZ341" i="2"/>
  <c r="AY341" i="2"/>
  <c r="AX341" i="2"/>
  <c r="AW341" i="2"/>
  <c r="AV341" i="2"/>
  <c r="AU341" i="2"/>
  <c r="AT341" i="2"/>
  <c r="AS341" i="2"/>
  <c r="AR341" i="2"/>
  <c r="AQ341" i="2"/>
  <c r="AP341" i="2"/>
  <c r="AO341" i="2"/>
  <c r="AN341" i="2"/>
  <c r="AM341" i="2"/>
  <c r="AL341" i="2"/>
  <c r="AZ340" i="2"/>
  <c r="AY340" i="2"/>
  <c r="AX340" i="2"/>
  <c r="AW340" i="2"/>
  <c r="AV340" i="2"/>
  <c r="AU340" i="2"/>
  <c r="AT340" i="2"/>
  <c r="AS340" i="2"/>
  <c r="AR340" i="2"/>
  <c r="AQ340" i="2"/>
  <c r="AP340" i="2"/>
  <c r="AO340" i="2"/>
  <c r="AN340" i="2"/>
  <c r="AM340" i="2"/>
  <c r="AL340" i="2"/>
  <c r="AZ339" i="2"/>
  <c r="AY339" i="2"/>
  <c r="AX339" i="2"/>
  <c r="AW339" i="2"/>
  <c r="AV339" i="2"/>
  <c r="AU339" i="2"/>
  <c r="AT339" i="2"/>
  <c r="AS339" i="2"/>
  <c r="AR339" i="2"/>
  <c r="AQ339" i="2"/>
  <c r="AP339" i="2"/>
  <c r="AO339" i="2"/>
  <c r="AN339" i="2"/>
  <c r="AM339" i="2"/>
  <c r="AL339" i="2"/>
  <c r="AZ338" i="2"/>
  <c r="AY338" i="2"/>
  <c r="AX338" i="2"/>
  <c r="AW338" i="2"/>
  <c r="AV338" i="2"/>
  <c r="AU338" i="2"/>
  <c r="AT338" i="2"/>
  <c r="AS338" i="2"/>
  <c r="AR338" i="2"/>
  <c r="AQ338" i="2"/>
  <c r="AP338" i="2"/>
  <c r="AO338" i="2"/>
  <c r="AN338" i="2"/>
  <c r="AM338" i="2"/>
  <c r="AL338" i="2"/>
  <c r="AZ337" i="2"/>
  <c r="AY337" i="2"/>
  <c r="AX337" i="2"/>
  <c r="AW337" i="2"/>
  <c r="AV337" i="2"/>
  <c r="AU337" i="2"/>
  <c r="AT337" i="2"/>
  <c r="AS337" i="2"/>
  <c r="AR337" i="2"/>
  <c r="AQ337" i="2"/>
  <c r="AP337" i="2"/>
  <c r="AO337" i="2"/>
  <c r="AN337" i="2"/>
  <c r="AM337" i="2"/>
  <c r="AL337" i="2"/>
  <c r="AZ336" i="2"/>
  <c r="AY336" i="2"/>
  <c r="AX336" i="2"/>
  <c r="AW336" i="2"/>
  <c r="AV336" i="2"/>
  <c r="AU336" i="2"/>
  <c r="AT336" i="2"/>
  <c r="AS336" i="2"/>
  <c r="AR336" i="2"/>
  <c r="AQ336" i="2"/>
  <c r="AP336" i="2"/>
  <c r="AO336" i="2"/>
  <c r="AN336" i="2"/>
  <c r="AM336" i="2"/>
  <c r="AL336" i="2"/>
  <c r="AZ335" i="2"/>
  <c r="AY335" i="2"/>
  <c r="AX335" i="2"/>
  <c r="AW335" i="2"/>
  <c r="AV335" i="2"/>
  <c r="AU335" i="2"/>
  <c r="AT335" i="2"/>
  <c r="AS335" i="2"/>
  <c r="AR335" i="2"/>
  <c r="AQ335" i="2"/>
  <c r="AP335" i="2"/>
  <c r="AO335" i="2"/>
  <c r="AN335" i="2"/>
  <c r="AM335" i="2"/>
  <c r="AL335" i="2"/>
  <c r="AZ334" i="2"/>
  <c r="AY334" i="2"/>
  <c r="AX334" i="2"/>
  <c r="AW334" i="2"/>
  <c r="AV334" i="2"/>
  <c r="AU334" i="2"/>
  <c r="AT334" i="2"/>
  <c r="AS334" i="2"/>
  <c r="AR334" i="2"/>
  <c r="AQ334" i="2"/>
  <c r="AP334" i="2"/>
  <c r="AO334" i="2"/>
  <c r="AN334" i="2"/>
  <c r="AM334" i="2"/>
  <c r="AL334" i="2"/>
  <c r="AZ333" i="2"/>
  <c r="AY333" i="2"/>
  <c r="AX333" i="2"/>
  <c r="AW333" i="2"/>
  <c r="AV333" i="2"/>
  <c r="AU333" i="2"/>
  <c r="AT333" i="2"/>
  <c r="AS333" i="2"/>
  <c r="AR333" i="2"/>
  <c r="AQ333" i="2"/>
  <c r="AP333" i="2"/>
  <c r="AO333" i="2"/>
  <c r="AN333" i="2"/>
  <c r="AM333" i="2"/>
  <c r="AL333" i="2"/>
  <c r="AZ332" i="2"/>
  <c r="AY332" i="2"/>
  <c r="AX332" i="2"/>
  <c r="AW332" i="2"/>
  <c r="AV332" i="2"/>
  <c r="AU332" i="2"/>
  <c r="AT332" i="2"/>
  <c r="AS332" i="2"/>
  <c r="AR332" i="2"/>
  <c r="AQ332" i="2"/>
  <c r="AP332" i="2"/>
  <c r="AO332" i="2"/>
  <c r="AN332" i="2"/>
  <c r="AM332" i="2"/>
  <c r="AL332" i="2"/>
  <c r="AZ331" i="2"/>
  <c r="AY331" i="2"/>
  <c r="AX331" i="2"/>
  <c r="AW331" i="2"/>
  <c r="AV331" i="2"/>
  <c r="AU331" i="2"/>
  <c r="AT331" i="2"/>
  <c r="AS331" i="2"/>
  <c r="AR331" i="2"/>
  <c r="AQ331" i="2"/>
  <c r="AP331" i="2"/>
  <c r="AO331" i="2"/>
  <c r="AN331" i="2"/>
  <c r="AM331" i="2"/>
  <c r="AL331" i="2"/>
  <c r="AZ330" i="2"/>
  <c r="AY330" i="2"/>
  <c r="AX330" i="2"/>
  <c r="AW330" i="2"/>
  <c r="AV330" i="2"/>
  <c r="AU330" i="2"/>
  <c r="AT330" i="2"/>
  <c r="AS330" i="2"/>
  <c r="AR330" i="2"/>
  <c r="AQ330" i="2"/>
  <c r="AP330" i="2"/>
  <c r="AO330" i="2"/>
  <c r="AN330" i="2"/>
  <c r="AM330" i="2"/>
  <c r="AL330" i="2"/>
  <c r="AZ329" i="2"/>
  <c r="AY329" i="2"/>
  <c r="AX329" i="2"/>
  <c r="AW329" i="2"/>
  <c r="AV329" i="2"/>
  <c r="AU329" i="2"/>
  <c r="AT329" i="2"/>
  <c r="AS329" i="2"/>
  <c r="AR329" i="2"/>
  <c r="AQ329" i="2"/>
  <c r="AP329" i="2"/>
  <c r="AO329" i="2"/>
  <c r="AN329" i="2"/>
  <c r="AM329" i="2"/>
  <c r="AL329" i="2"/>
  <c r="AZ328" i="2"/>
  <c r="AY328" i="2"/>
  <c r="AX328" i="2"/>
  <c r="AW328" i="2"/>
  <c r="AV328" i="2"/>
  <c r="AU328" i="2"/>
  <c r="AT328" i="2"/>
  <c r="AS328" i="2"/>
  <c r="AR328" i="2"/>
  <c r="AQ328" i="2"/>
  <c r="AP328" i="2"/>
  <c r="AO328" i="2"/>
  <c r="AN328" i="2"/>
  <c r="AM328" i="2"/>
  <c r="AL328" i="2"/>
  <c r="AZ327" i="2"/>
  <c r="AY327" i="2"/>
  <c r="AX327" i="2"/>
  <c r="AW327" i="2"/>
  <c r="AV327" i="2"/>
  <c r="AU327" i="2"/>
  <c r="AT327" i="2"/>
  <c r="AS327" i="2"/>
  <c r="AR327" i="2"/>
  <c r="AQ327" i="2"/>
  <c r="AP327" i="2"/>
  <c r="AO327" i="2"/>
  <c r="AN327" i="2"/>
  <c r="AM327" i="2"/>
  <c r="AL327" i="2"/>
  <c r="AZ326" i="2"/>
  <c r="AY326" i="2"/>
  <c r="AX326" i="2"/>
  <c r="AW326" i="2"/>
  <c r="AV326" i="2"/>
  <c r="AU326" i="2"/>
  <c r="AT326" i="2"/>
  <c r="AS326" i="2"/>
  <c r="AR326" i="2"/>
  <c r="AQ326" i="2"/>
  <c r="AP326" i="2"/>
  <c r="AO326" i="2"/>
  <c r="AN326" i="2"/>
  <c r="AM326" i="2"/>
  <c r="AL326" i="2"/>
  <c r="AZ325" i="2"/>
  <c r="AY325" i="2"/>
  <c r="AX325" i="2"/>
  <c r="AW325" i="2"/>
  <c r="AV325" i="2"/>
  <c r="AU325" i="2"/>
  <c r="AT325" i="2"/>
  <c r="AS325" i="2"/>
  <c r="AR325" i="2"/>
  <c r="AQ325" i="2"/>
  <c r="AP325" i="2"/>
  <c r="AO325" i="2"/>
  <c r="AN325" i="2"/>
  <c r="AM325" i="2"/>
  <c r="AL325" i="2"/>
  <c r="AZ324" i="2"/>
  <c r="AY324" i="2"/>
  <c r="AX324" i="2"/>
  <c r="AW324" i="2"/>
  <c r="AV324" i="2"/>
  <c r="AU324" i="2"/>
  <c r="AT324" i="2"/>
  <c r="AS324" i="2"/>
  <c r="AR324" i="2"/>
  <c r="AQ324" i="2"/>
  <c r="AP324" i="2"/>
  <c r="AO324" i="2"/>
  <c r="AN324" i="2"/>
  <c r="AM324" i="2"/>
  <c r="AL324" i="2"/>
  <c r="AZ323" i="2"/>
  <c r="AY323" i="2"/>
  <c r="AX323" i="2"/>
  <c r="AW323" i="2"/>
  <c r="AV323" i="2"/>
  <c r="AU323" i="2"/>
  <c r="AT323" i="2"/>
  <c r="AS323" i="2"/>
  <c r="AR323" i="2"/>
  <c r="AQ323" i="2"/>
  <c r="AP323" i="2"/>
  <c r="AO323" i="2"/>
  <c r="AN323" i="2"/>
  <c r="AM323" i="2"/>
  <c r="AL323" i="2"/>
  <c r="AZ322" i="2"/>
  <c r="AY322" i="2"/>
  <c r="AX322" i="2"/>
  <c r="AW322" i="2"/>
  <c r="AV322" i="2"/>
  <c r="AU322" i="2"/>
  <c r="AT322" i="2"/>
  <c r="AS322" i="2"/>
  <c r="AR322" i="2"/>
  <c r="AQ322" i="2"/>
  <c r="AP322" i="2"/>
  <c r="AO322" i="2"/>
  <c r="AN322" i="2"/>
  <c r="AM322" i="2"/>
  <c r="AL322" i="2"/>
  <c r="AZ321" i="2"/>
  <c r="AY321" i="2"/>
  <c r="AX321" i="2"/>
  <c r="AW321" i="2"/>
  <c r="AV321" i="2"/>
  <c r="AU321" i="2"/>
  <c r="AT321" i="2"/>
  <c r="AS321" i="2"/>
  <c r="AR321" i="2"/>
  <c r="AQ321" i="2"/>
  <c r="AP321" i="2"/>
  <c r="AO321" i="2"/>
  <c r="AN321" i="2"/>
  <c r="AM321" i="2"/>
  <c r="AL321" i="2"/>
  <c r="AZ320" i="2"/>
  <c r="AY320" i="2"/>
  <c r="AX320" i="2"/>
  <c r="AW320" i="2"/>
  <c r="AV320" i="2"/>
  <c r="AU320" i="2"/>
  <c r="AT320" i="2"/>
  <c r="AS320" i="2"/>
  <c r="AR320" i="2"/>
  <c r="AQ320" i="2"/>
  <c r="AP320" i="2"/>
  <c r="AO320" i="2"/>
  <c r="AN320" i="2"/>
  <c r="AM320" i="2"/>
  <c r="AL320" i="2"/>
  <c r="AZ319" i="2"/>
  <c r="AY319" i="2"/>
  <c r="AX319" i="2"/>
  <c r="AW319" i="2"/>
  <c r="AV319" i="2"/>
  <c r="AU319" i="2"/>
  <c r="AT319" i="2"/>
  <c r="AS319" i="2"/>
  <c r="AR319" i="2"/>
  <c r="AQ319" i="2"/>
  <c r="AP319" i="2"/>
  <c r="AO319" i="2"/>
  <c r="AN319" i="2"/>
  <c r="AM319" i="2"/>
  <c r="AL319" i="2"/>
  <c r="AZ318" i="2"/>
  <c r="AY318" i="2"/>
  <c r="AX318" i="2"/>
  <c r="AW318" i="2"/>
  <c r="AV318" i="2"/>
  <c r="AU318" i="2"/>
  <c r="AT318" i="2"/>
  <c r="AS318" i="2"/>
  <c r="AR318" i="2"/>
  <c r="AQ318" i="2"/>
  <c r="AP318" i="2"/>
  <c r="AO318" i="2"/>
  <c r="AN318" i="2"/>
  <c r="AM318" i="2"/>
  <c r="AL318" i="2"/>
  <c r="AZ317" i="2"/>
  <c r="AY317" i="2"/>
  <c r="AX317" i="2"/>
  <c r="AW317" i="2"/>
  <c r="AV317" i="2"/>
  <c r="AU317" i="2"/>
  <c r="AT317" i="2"/>
  <c r="AS317" i="2"/>
  <c r="AR317" i="2"/>
  <c r="AQ317" i="2"/>
  <c r="AP317" i="2"/>
  <c r="AO317" i="2"/>
  <c r="AN317" i="2"/>
  <c r="AM317" i="2"/>
  <c r="AL317" i="2"/>
  <c r="AZ316" i="2"/>
  <c r="AY316" i="2"/>
  <c r="AX316" i="2"/>
  <c r="AW316" i="2"/>
  <c r="AV316" i="2"/>
  <c r="AU316" i="2"/>
  <c r="AT316" i="2"/>
  <c r="AS316" i="2"/>
  <c r="AR316" i="2"/>
  <c r="AQ316" i="2"/>
  <c r="AP316" i="2"/>
  <c r="AO316" i="2"/>
  <c r="AN316" i="2"/>
  <c r="AM316" i="2"/>
  <c r="AL316" i="2"/>
  <c r="AZ315" i="2"/>
  <c r="AY315" i="2"/>
  <c r="AX315" i="2"/>
  <c r="AW315" i="2"/>
  <c r="AV315" i="2"/>
  <c r="AU315" i="2"/>
  <c r="AT315" i="2"/>
  <c r="AS315" i="2"/>
  <c r="AR315" i="2"/>
  <c r="AQ315" i="2"/>
  <c r="AP315" i="2"/>
  <c r="AO315" i="2"/>
  <c r="AN315" i="2"/>
  <c r="AM315" i="2"/>
  <c r="AL315" i="2"/>
  <c r="AZ314" i="2"/>
  <c r="AY314" i="2"/>
  <c r="AX314" i="2"/>
  <c r="AW314" i="2"/>
  <c r="AV314" i="2"/>
  <c r="AU314" i="2"/>
  <c r="AT314" i="2"/>
  <c r="AS314" i="2"/>
  <c r="AR314" i="2"/>
  <c r="AQ314" i="2"/>
  <c r="AP314" i="2"/>
  <c r="AO314" i="2"/>
  <c r="AN314" i="2"/>
  <c r="AM314" i="2"/>
  <c r="AL314" i="2"/>
  <c r="AZ313" i="2"/>
  <c r="AY313" i="2"/>
  <c r="AX313" i="2"/>
  <c r="AW313" i="2"/>
  <c r="AV313" i="2"/>
  <c r="AU313" i="2"/>
  <c r="AT313" i="2"/>
  <c r="AS313" i="2"/>
  <c r="AR313" i="2"/>
  <c r="AQ313" i="2"/>
  <c r="AP313" i="2"/>
  <c r="AO313" i="2"/>
  <c r="AN313" i="2"/>
  <c r="AM313" i="2"/>
  <c r="AL313" i="2"/>
  <c r="AZ312" i="2"/>
  <c r="AY312" i="2"/>
  <c r="AX312" i="2"/>
  <c r="AW312" i="2"/>
  <c r="AV312" i="2"/>
  <c r="AU312" i="2"/>
  <c r="AT312" i="2"/>
  <c r="AS312" i="2"/>
  <c r="AR312" i="2"/>
  <c r="AQ312" i="2"/>
  <c r="AP312" i="2"/>
  <c r="AO312" i="2"/>
  <c r="AN312" i="2"/>
  <c r="AM312" i="2"/>
  <c r="AL312" i="2"/>
  <c r="AZ311" i="2"/>
  <c r="AY311" i="2"/>
  <c r="AX311" i="2"/>
  <c r="AW311" i="2"/>
  <c r="AV311" i="2"/>
  <c r="AU311" i="2"/>
  <c r="AT311" i="2"/>
  <c r="AS311" i="2"/>
  <c r="AR311" i="2"/>
  <c r="AQ311" i="2"/>
  <c r="AP311" i="2"/>
  <c r="AO311" i="2"/>
  <c r="AN311" i="2"/>
  <c r="AM311" i="2"/>
  <c r="AL311" i="2"/>
  <c r="AZ310" i="2"/>
  <c r="AY310" i="2"/>
  <c r="AX310" i="2"/>
  <c r="AW310" i="2"/>
  <c r="AV310" i="2"/>
  <c r="AU310" i="2"/>
  <c r="AT310" i="2"/>
  <c r="AS310" i="2"/>
  <c r="AR310" i="2"/>
  <c r="AQ310" i="2"/>
  <c r="AP310" i="2"/>
  <c r="AO310" i="2"/>
  <c r="AN310" i="2"/>
  <c r="AM310" i="2"/>
  <c r="AL310" i="2"/>
  <c r="AZ309" i="2"/>
  <c r="AY309" i="2"/>
  <c r="AX309" i="2"/>
  <c r="AW309" i="2"/>
  <c r="AV309" i="2"/>
  <c r="AU309" i="2"/>
  <c r="AT309" i="2"/>
  <c r="AS309" i="2"/>
  <c r="AR309" i="2"/>
  <c r="AQ309" i="2"/>
  <c r="AP309" i="2"/>
  <c r="AO309" i="2"/>
  <c r="AN309" i="2"/>
  <c r="AM309" i="2"/>
  <c r="AL309" i="2"/>
  <c r="AZ308" i="2"/>
  <c r="AY308" i="2"/>
  <c r="AX308" i="2"/>
  <c r="AW308" i="2"/>
  <c r="AV308" i="2"/>
  <c r="AU308" i="2"/>
  <c r="AT308" i="2"/>
  <c r="AS308" i="2"/>
  <c r="AR308" i="2"/>
  <c r="AQ308" i="2"/>
  <c r="AP308" i="2"/>
  <c r="AO308" i="2"/>
  <c r="AN308" i="2"/>
  <c r="AM308" i="2"/>
  <c r="AL308" i="2"/>
  <c r="AZ307" i="2"/>
  <c r="AY307" i="2"/>
  <c r="AX307" i="2"/>
  <c r="AW307" i="2"/>
  <c r="AV307" i="2"/>
  <c r="AU307" i="2"/>
  <c r="AT307" i="2"/>
  <c r="AS307" i="2"/>
  <c r="AR307" i="2"/>
  <c r="AQ307" i="2"/>
  <c r="AP307" i="2"/>
  <c r="AO307" i="2"/>
  <c r="AN307" i="2"/>
  <c r="AM307" i="2"/>
  <c r="AL307" i="2"/>
  <c r="AZ306" i="2"/>
  <c r="AY306" i="2"/>
  <c r="AX306" i="2"/>
  <c r="AW306" i="2"/>
  <c r="AV306" i="2"/>
  <c r="AU306" i="2"/>
  <c r="AT306" i="2"/>
  <c r="AS306" i="2"/>
  <c r="AR306" i="2"/>
  <c r="AQ306" i="2"/>
  <c r="AP306" i="2"/>
  <c r="AO306" i="2"/>
  <c r="AN306" i="2"/>
  <c r="AM306" i="2"/>
  <c r="AL306" i="2"/>
  <c r="AZ305" i="2"/>
  <c r="AY305" i="2"/>
  <c r="AX305" i="2"/>
  <c r="AW305" i="2"/>
  <c r="AV305" i="2"/>
  <c r="AU305" i="2"/>
  <c r="AT305" i="2"/>
  <c r="AS305" i="2"/>
  <c r="AR305" i="2"/>
  <c r="AQ305" i="2"/>
  <c r="AP305" i="2"/>
  <c r="AO305" i="2"/>
  <c r="AN305" i="2"/>
  <c r="AM305" i="2"/>
  <c r="AL305" i="2"/>
  <c r="AZ304" i="2"/>
  <c r="AY304" i="2"/>
  <c r="AX304" i="2"/>
  <c r="AW304" i="2"/>
  <c r="AV304" i="2"/>
  <c r="AU304" i="2"/>
  <c r="AT304" i="2"/>
  <c r="AS304" i="2"/>
  <c r="AR304" i="2"/>
  <c r="AQ304" i="2"/>
  <c r="AP304" i="2"/>
  <c r="AO304" i="2"/>
  <c r="AN304" i="2"/>
  <c r="AM304" i="2"/>
  <c r="AL304" i="2"/>
  <c r="AZ303" i="2"/>
  <c r="AY303" i="2"/>
  <c r="AX303" i="2"/>
  <c r="AW303" i="2"/>
  <c r="AV303" i="2"/>
  <c r="AU303" i="2"/>
  <c r="AT303" i="2"/>
  <c r="AS303" i="2"/>
  <c r="AR303" i="2"/>
  <c r="AQ303" i="2"/>
  <c r="AP303" i="2"/>
  <c r="AO303" i="2"/>
  <c r="AN303" i="2"/>
  <c r="AM303" i="2"/>
  <c r="AL303" i="2"/>
  <c r="AZ302" i="2"/>
  <c r="AY302" i="2"/>
  <c r="AX302" i="2"/>
  <c r="AW302" i="2"/>
  <c r="AV302" i="2"/>
  <c r="AU302" i="2"/>
  <c r="AT302" i="2"/>
  <c r="AS302" i="2"/>
  <c r="AR302" i="2"/>
  <c r="AQ302" i="2"/>
  <c r="AP302" i="2"/>
  <c r="AO302" i="2"/>
  <c r="AN302" i="2"/>
  <c r="AM302" i="2"/>
  <c r="AL302" i="2"/>
  <c r="AZ301" i="2"/>
  <c r="AY301" i="2"/>
  <c r="AX301" i="2"/>
  <c r="AW301" i="2"/>
  <c r="AV301" i="2"/>
  <c r="AU301" i="2"/>
  <c r="AT301" i="2"/>
  <c r="AS301" i="2"/>
  <c r="AR301" i="2"/>
  <c r="AQ301" i="2"/>
  <c r="AP301" i="2"/>
  <c r="AO301" i="2"/>
  <c r="AN301" i="2"/>
  <c r="AM301" i="2"/>
  <c r="AL301" i="2"/>
  <c r="AZ300" i="2"/>
  <c r="AY300" i="2"/>
  <c r="AX300" i="2"/>
  <c r="AW300" i="2"/>
  <c r="AV300" i="2"/>
  <c r="AU300" i="2"/>
  <c r="AT300" i="2"/>
  <c r="AS300" i="2"/>
  <c r="AR300" i="2"/>
  <c r="AQ300" i="2"/>
  <c r="AP300" i="2"/>
  <c r="AO300" i="2"/>
  <c r="AN300" i="2"/>
  <c r="AM300" i="2"/>
  <c r="AL300" i="2"/>
  <c r="AZ299" i="2"/>
  <c r="AY299" i="2"/>
  <c r="AX299" i="2"/>
  <c r="AW299" i="2"/>
  <c r="AV299" i="2"/>
  <c r="AU299" i="2"/>
  <c r="AT299" i="2"/>
  <c r="AS299" i="2"/>
  <c r="AR299" i="2"/>
  <c r="AQ299" i="2"/>
  <c r="AP299" i="2"/>
  <c r="AO299" i="2"/>
  <c r="AN299" i="2"/>
  <c r="AM299" i="2"/>
  <c r="AL299" i="2"/>
  <c r="AZ298" i="2"/>
  <c r="AY298" i="2"/>
  <c r="AX298" i="2"/>
  <c r="AW298" i="2"/>
  <c r="AV298" i="2"/>
  <c r="AU298" i="2"/>
  <c r="AT298" i="2"/>
  <c r="AS298" i="2"/>
  <c r="AR298" i="2"/>
  <c r="AQ298" i="2"/>
  <c r="AP298" i="2"/>
  <c r="AO298" i="2"/>
  <c r="AN298" i="2"/>
  <c r="AM298" i="2"/>
  <c r="AL298" i="2"/>
  <c r="AZ297" i="2"/>
  <c r="AY297" i="2"/>
  <c r="AX297" i="2"/>
  <c r="AW297" i="2"/>
  <c r="AV297" i="2"/>
  <c r="AU297" i="2"/>
  <c r="AT297" i="2"/>
  <c r="AS297" i="2"/>
  <c r="AR297" i="2"/>
  <c r="AQ297" i="2"/>
  <c r="AP297" i="2"/>
  <c r="AO297" i="2"/>
  <c r="AN297" i="2"/>
  <c r="AM297" i="2"/>
  <c r="AL297" i="2"/>
  <c r="AZ296" i="2"/>
  <c r="AY296" i="2"/>
  <c r="AX296" i="2"/>
  <c r="AW296" i="2"/>
  <c r="AV296" i="2"/>
  <c r="AU296" i="2"/>
  <c r="AT296" i="2"/>
  <c r="AS296" i="2"/>
  <c r="AR296" i="2"/>
  <c r="AQ296" i="2"/>
  <c r="AP296" i="2"/>
  <c r="AO296" i="2"/>
  <c r="AN296" i="2"/>
  <c r="AM296" i="2"/>
  <c r="AL296" i="2"/>
  <c r="AZ295" i="2"/>
  <c r="AY295" i="2"/>
  <c r="AX295" i="2"/>
  <c r="AW295" i="2"/>
  <c r="AV295" i="2"/>
  <c r="AU295" i="2"/>
  <c r="AT295" i="2"/>
  <c r="AS295" i="2"/>
  <c r="AR295" i="2"/>
  <c r="AQ295" i="2"/>
  <c r="AP295" i="2"/>
  <c r="AO295" i="2"/>
  <c r="AN295" i="2"/>
  <c r="AM295" i="2"/>
  <c r="AL295" i="2"/>
  <c r="AZ294" i="2"/>
  <c r="AY294" i="2"/>
  <c r="AX294" i="2"/>
  <c r="AW294" i="2"/>
  <c r="AV294" i="2"/>
  <c r="AU294" i="2"/>
  <c r="AT294" i="2"/>
  <c r="AS294" i="2"/>
  <c r="AR294" i="2"/>
  <c r="AQ294" i="2"/>
  <c r="AP294" i="2"/>
  <c r="AO294" i="2"/>
  <c r="AN294" i="2"/>
  <c r="AM294" i="2"/>
  <c r="AL294" i="2"/>
  <c r="AZ293" i="2"/>
  <c r="AY293" i="2"/>
  <c r="AX293" i="2"/>
  <c r="AW293" i="2"/>
  <c r="AV293" i="2"/>
  <c r="AU293" i="2"/>
  <c r="AT293" i="2"/>
  <c r="AS293" i="2"/>
  <c r="AR293" i="2"/>
  <c r="AQ293" i="2"/>
  <c r="AP293" i="2"/>
  <c r="AO293" i="2"/>
  <c r="AN293" i="2"/>
  <c r="AM293" i="2"/>
  <c r="AL293" i="2"/>
  <c r="AZ292" i="2"/>
  <c r="AY292" i="2"/>
  <c r="AX292" i="2"/>
  <c r="AW292" i="2"/>
  <c r="AV292" i="2"/>
  <c r="AU292" i="2"/>
  <c r="AT292" i="2"/>
  <c r="AS292" i="2"/>
  <c r="AR292" i="2"/>
  <c r="AQ292" i="2"/>
  <c r="AP292" i="2"/>
  <c r="AO292" i="2"/>
  <c r="AN292" i="2"/>
  <c r="AM292" i="2"/>
  <c r="AL292" i="2"/>
  <c r="AZ291" i="2"/>
  <c r="AY291" i="2"/>
  <c r="AX291" i="2"/>
  <c r="AW291" i="2"/>
  <c r="AV291" i="2"/>
  <c r="AU291" i="2"/>
  <c r="AT291" i="2"/>
  <c r="AS291" i="2"/>
  <c r="AR291" i="2"/>
  <c r="AQ291" i="2"/>
  <c r="AP291" i="2"/>
  <c r="AO291" i="2"/>
  <c r="AN291" i="2"/>
  <c r="AM291" i="2"/>
  <c r="AL291" i="2"/>
  <c r="AZ290" i="2"/>
  <c r="AY290" i="2"/>
  <c r="AX290" i="2"/>
  <c r="AW290" i="2"/>
  <c r="AV290" i="2"/>
  <c r="AU290" i="2"/>
  <c r="AT290" i="2"/>
  <c r="AS290" i="2"/>
  <c r="AR290" i="2"/>
  <c r="AQ290" i="2"/>
  <c r="AP290" i="2"/>
  <c r="AO290" i="2"/>
  <c r="AN290" i="2"/>
  <c r="AM290" i="2"/>
  <c r="AL290" i="2"/>
  <c r="AZ289" i="2"/>
  <c r="AY289" i="2"/>
  <c r="AX289" i="2"/>
  <c r="AW289" i="2"/>
  <c r="AV289" i="2"/>
  <c r="AU289" i="2"/>
  <c r="AT289" i="2"/>
  <c r="AS289" i="2"/>
  <c r="AR289" i="2"/>
  <c r="AQ289" i="2"/>
  <c r="AP289" i="2"/>
  <c r="AO289" i="2"/>
  <c r="AN289" i="2"/>
  <c r="AM289" i="2"/>
  <c r="AL289" i="2"/>
  <c r="AZ288" i="2"/>
  <c r="AY288" i="2"/>
  <c r="AX288" i="2"/>
  <c r="AW288" i="2"/>
  <c r="AV288" i="2"/>
  <c r="AU288" i="2"/>
  <c r="AT288" i="2"/>
  <c r="AS288" i="2"/>
  <c r="AR288" i="2"/>
  <c r="AQ288" i="2"/>
  <c r="AP288" i="2"/>
  <c r="AO288" i="2"/>
  <c r="AN288" i="2"/>
  <c r="AM288" i="2"/>
  <c r="AL288" i="2"/>
  <c r="AZ287" i="2"/>
  <c r="AY287" i="2"/>
  <c r="AX287" i="2"/>
  <c r="AW287" i="2"/>
  <c r="AV287" i="2"/>
  <c r="AU287" i="2"/>
  <c r="AT287" i="2"/>
  <c r="AS287" i="2"/>
  <c r="AR287" i="2"/>
  <c r="AQ287" i="2"/>
  <c r="AP287" i="2"/>
  <c r="AO287" i="2"/>
  <c r="AN287" i="2"/>
  <c r="AM287" i="2"/>
  <c r="AL287" i="2"/>
  <c r="AZ286" i="2"/>
  <c r="AY286" i="2"/>
  <c r="AX286" i="2"/>
  <c r="AW286" i="2"/>
  <c r="AV286" i="2"/>
  <c r="AU286" i="2"/>
  <c r="AT286" i="2"/>
  <c r="AS286" i="2"/>
  <c r="AR286" i="2"/>
  <c r="AQ286" i="2"/>
  <c r="AP286" i="2"/>
  <c r="AO286" i="2"/>
  <c r="AN286" i="2"/>
  <c r="AM286" i="2"/>
  <c r="AL286" i="2"/>
  <c r="AZ285" i="2"/>
  <c r="AY285" i="2"/>
  <c r="AX285" i="2"/>
  <c r="AW285" i="2"/>
  <c r="AV285" i="2"/>
  <c r="AU285" i="2"/>
  <c r="AT285" i="2"/>
  <c r="AS285" i="2"/>
  <c r="AR285" i="2"/>
  <c r="AQ285" i="2"/>
  <c r="AP285" i="2"/>
  <c r="AO285" i="2"/>
  <c r="AN285" i="2"/>
  <c r="AM285" i="2"/>
  <c r="AL285" i="2"/>
  <c r="AZ284" i="2"/>
  <c r="AY284" i="2"/>
  <c r="AX284" i="2"/>
  <c r="AW284" i="2"/>
  <c r="AV284" i="2"/>
  <c r="AU284" i="2"/>
  <c r="AT284" i="2"/>
  <c r="AS284" i="2"/>
  <c r="AR284" i="2"/>
  <c r="AQ284" i="2"/>
  <c r="AP284" i="2"/>
  <c r="AO284" i="2"/>
  <c r="AN284" i="2"/>
  <c r="AM284" i="2"/>
  <c r="AL284" i="2"/>
  <c r="AZ283" i="2"/>
  <c r="AY283" i="2"/>
  <c r="AX283" i="2"/>
  <c r="AW283" i="2"/>
  <c r="AV283" i="2"/>
  <c r="AU283" i="2"/>
  <c r="AT283" i="2"/>
  <c r="AS283" i="2"/>
  <c r="AR283" i="2"/>
  <c r="AQ283" i="2"/>
  <c r="AP283" i="2"/>
  <c r="AO283" i="2"/>
  <c r="AN283" i="2"/>
  <c r="AM283" i="2"/>
  <c r="AL283" i="2"/>
  <c r="AZ282" i="2"/>
  <c r="AY282" i="2"/>
  <c r="AX282" i="2"/>
  <c r="AW282" i="2"/>
  <c r="AV282" i="2"/>
  <c r="AU282" i="2"/>
  <c r="AT282" i="2"/>
  <c r="AS282" i="2"/>
  <c r="AR282" i="2"/>
  <c r="AQ282" i="2"/>
  <c r="AP282" i="2"/>
  <c r="AO282" i="2"/>
  <c r="AN282" i="2"/>
  <c r="AM282" i="2"/>
  <c r="AL282" i="2"/>
  <c r="AZ281" i="2"/>
  <c r="AY281" i="2"/>
  <c r="AX281" i="2"/>
  <c r="AW281" i="2"/>
  <c r="AV281" i="2"/>
  <c r="AU281" i="2"/>
  <c r="AT281" i="2"/>
  <c r="AS281" i="2"/>
  <c r="AR281" i="2"/>
  <c r="AQ281" i="2"/>
  <c r="AP281" i="2"/>
  <c r="AO281" i="2"/>
  <c r="AN281" i="2"/>
  <c r="AM281" i="2"/>
  <c r="AL281" i="2"/>
  <c r="AZ280" i="2"/>
  <c r="AY280" i="2"/>
  <c r="AX280" i="2"/>
  <c r="AW280" i="2"/>
  <c r="AV280" i="2"/>
  <c r="AU280" i="2"/>
  <c r="AT280" i="2"/>
  <c r="AS280" i="2"/>
  <c r="AR280" i="2"/>
  <c r="AQ280" i="2"/>
  <c r="AP280" i="2"/>
  <c r="AO280" i="2"/>
  <c r="AN280" i="2"/>
  <c r="AM280" i="2"/>
  <c r="AL280" i="2"/>
  <c r="AZ279" i="2"/>
  <c r="AY279" i="2"/>
  <c r="AX279" i="2"/>
  <c r="AW279" i="2"/>
  <c r="AV279" i="2"/>
  <c r="AU279" i="2"/>
  <c r="AT279" i="2"/>
  <c r="AS279" i="2"/>
  <c r="AR279" i="2"/>
  <c r="AQ279" i="2"/>
  <c r="AP279" i="2"/>
  <c r="AO279" i="2"/>
  <c r="AN279" i="2"/>
  <c r="AM279" i="2"/>
  <c r="AL279" i="2"/>
  <c r="AZ278" i="2"/>
  <c r="AY278" i="2"/>
  <c r="AX278" i="2"/>
  <c r="AW278" i="2"/>
  <c r="AV278" i="2"/>
  <c r="AU278" i="2"/>
  <c r="AT278" i="2"/>
  <c r="AS278" i="2"/>
  <c r="AR278" i="2"/>
  <c r="AQ278" i="2"/>
  <c r="AP278" i="2"/>
  <c r="AO278" i="2"/>
  <c r="AN278" i="2"/>
  <c r="AM278" i="2"/>
  <c r="AL278" i="2"/>
  <c r="AZ277" i="2"/>
  <c r="AY277" i="2"/>
  <c r="AX277" i="2"/>
  <c r="AW277" i="2"/>
  <c r="AV277" i="2"/>
  <c r="AU277" i="2"/>
  <c r="AT277" i="2"/>
  <c r="AS277" i="2"/>
  <c r="AR277" i="2"/>
  <c r="AQ277" i="2"/>
  <c r="AP277" i="2"/>
  <c r="AO277" i="2"/>
  <c r="AN277" i="2"/>
  <c r="AM277" i="2"/>
  <c r="AL277" i="2"/>
  <c r="AZ276" i="2"/>
  <c r="AY276" i="2"/>
  <c r="AX276" i="2"/>
  <c r="AW276" i="2"/>
  <c r="AV276" i="2"/>
  <c r="AU276" i="2"/>
  <c r="AT276" i="2"/>
  <c r="AS276" i="2"/>
  <c r="AR276" i="2"/>
  <c r="AQ276" i="2"/>
  <c r="AP276" i="2"/>
  <c r="AO276" i="2"/>
  <c r="AN276" i="2"/>
  <c r="AM276" i="2"/>
  <c r="AL276" i="2"/>
  <c r="AZ275" i="2"/>
  <c r="AY275" i="2"/>
  <c r="AX275" i="2"/>
  <c r="AW275" i="2"/>
  <c r="AV275" i="2"/>
  <c r="AU275" i="2"/>
  <c r="AT275" i="2"/>
  <c r="AS275" i="2"/>
  <c r="AR275" i="2"/>
  <c r="AQ275" i="2"/>
  <c r="AP275" i="2"/>
  <c r="AO275" i="2"/>
  <c r="AN275" i="2"/>
  <c r="AM275" i="2"/>
  <c r="AL275" i="2"/>
  <c r="AZ274" i="2"/>
  <c r="AY274" i="2"/>
  <c r="AX274" i="2"/>
  <c r="AW274" i="2"/>
  <c r="AV274" i="2"/>
  <c r="AU274" i="2"/>
  <c r="AT274" i="2"/>
  <c r="AS274" i="2"/>
  <c r="AR274" i="2"/>
  <c r="AQ274" i="2"/>
  <c r="AP274" i="2"/>
  <c r="AO274" i="2"/>
  <c r="AN274" i="2"/>
  <c r="AM274" i="2"/>
  <c r="AL274" i="2"/>
  <c r="AZ273" i="2"/>
  <c r="AY273" i="2"/>
  <c r="AX273" i="2"/>
  <c r="AW273" i="2"/>
  <c r="AV273" i="2"/>
  <c r="AU273" i="2"/>
  <c r="AT273" i="2"/>
  <c r="AS273" i="2"/>
  <c r="AR273" i="2"/>
  <c r="AQ273" i="2"/>
  <c r="AP273" i="2"/>
  <c r="AO273" i="2"/>
  <c r="AN273" i="2"/>
  <c r="AM273" i="2"/>
  <c r="AL273" i="2"/>
  <c r="AZ272" i="2"/>
  <c r="AY272" i="2"/>
  <c r="AX272" i="2"/>
  <c r="AW272" i="2"/>
  <c r="AV272" i="2"/>
  <c r="AU272" i="2"/>
  <c r="AT272" i="2"/>
  <c r="AS272" i="2"/>
  <c r="AR272" i="2"/>
  <c r="AQ272" i="2"/>
  <c r="AP272" i="2"/>
  <c r="AO272" i="2"/>
  <c r="AN272" i="2"/>
  <c r="AM272" i="2"/>
  <c r="AL272" i="2"/>
  <c r="AZ271" i="2"/>
  <c r="AY271" i="2"/>
  <c r="AX271" i="2"/>
  <c r="AW271" i="2"/>
  <c r="AV271" i="2"/>
  <c r="AU271" i="2"/>
  <c r="AT271" i="2"/>
  <c r="AS271" i="2"/>
  <c r="AR271" i="2"/>
  <c r="AQ271" i="2"/>
  <c r="AP271" i="2"/>
  <c r="AO271" i="2"/>
  <c r="AN271" i="2"/>
  <c r="AM271" i="2"/>
  <c r="AL271" i="2"/>
  <c r="AZ270" i="2"/>
  <c r="AY270" i="2"/>
  <c r="AX270" i="2"/>
  <c r="AW270" i="2"/>
  <c r="AV270" i="2"/>
  <c r="AU270" i="2"/>
  <c r="AT270" i="2"/>
  <c r="AS270" i="2"/>
  <c r="AR270" i="2"/>
  <c r="AQ270" i="2"/>
  <c r="AP270" i="2"/>
  <c r="AO270" i="2"/>
  <c r="AN270" i="2"/>
  <c r="AM270" i="2"/>
  <c r="AL270" i="2"/>
  <c r="AZ269" i="2"/>
  <c r="AY269" i="2"/>
  <c r="AX269" i="2"/>
  <c r="AW269" i="2"/>
  <c r="AV269" i="2"/>
  <c r="AU269" i="2"/>
  <c r="AT269" i="2"/>
  <c r="AS269" i="2"/>
  <c r="AR269" i="2"/>
  <c r="AQ269" i="2"/>
  <c r="AP269" i="2"/>
  <c r="AO269" i="2"/>
  <c r="AN269" i="2"/>
  <c r="AM269" i="2"/>
  <c r="AL269" i="2"/>
  <c r="AZ268" i="2"/>
  <c r="AY268" i="2"/>
  <c r="AX268" i="2"/>
  <c r="AW268" i="2"/>
  <c r="AV268" i="2"/>
  <c r="AU268" i="2"/>
  <c r="AT268" i="2"/>
  <c r="AS268" i="2"/>
  <c r="AR268" i="2"/>
  <c r="AQ268" i="2"/>
  <c r="AP268" i="2"/>
  <c r="AO268" i="2"/>
  <c r="AN268" i="2"/>
  <c r="AM268" i="2"/>
  <c r="AL268" i="2"/>
  <c r="AZ267" i="2"/>
  <c r="AY267" i="2"/>
  <c r="AX267" i="2"/>
  <c r="AW267" i="2"/>
  <c r="AV267" i="2"/>
  <c r="AU267" i="2"/>
  <c r="AT267" i="2"/>
  <c r="AS267" i="2"/>
  <c r="AR267" i="2"/>
  <c r="AQ267" i="2"/>
  <c r="AP267" i="2"/>
  <c r="AO267" i="2"/>
  <c r="AN267" i="2"/>
  <c r="AM267" i="2"/>
  <c r="AL267" i="2"/>
  <c r="AZ266" i="2"/>
  <c r="AY266" i="2"/>
  <c r="AX266" i="2"/>
  <c r="AW266" i="2"/>
  <c r="AV266" i="2"/>
  <c r="AU266" i="2"/>
  <c r="AT266" i="2"/>
  <c r="AS266" i="2"/>
  <c r="AR266" i="2"/>
  <c r="AQ266" i="2"/>
  <c r="AP266" i="2"/>
  <c r="AO266" i="2"/>
  <c r="AN266" i="2"/>
  <c r="AM266" i="2"/>
  <c r="AL266" i="2"/>
  <c r="AZ265" i="2"/>
  <c r="AY265" i="2"/>
  <c r="AX265" i="2"/>
  <c r="AW265" i="2"/>
  <c r="AV265" i="2"/>
  <c r="AU265" i="2"/>
  <c r="AT265" i="2"/>
  <c r="AS265" i="2"/>
  <c r="AR265" i="2"/>
  <c r="AQ265" i="2"/>
  <c r="AP265" i="2"/>
  <c r="AO265" i="2"/>
  <c r="AN265" i="2"/>
  <c r="AM265" i="2"/>
  <c r="AL265" i="2"/>
  <c r="AZ264" i="2"/>
  <c r="AY264" i="2"/>
  <c r="AX264" i="2"/>
  <c r="AW264" i="2"/>
  <c r="AV264" i="2"/>
  <c r="AU264" i="2"/>
  <c r="AT264" i="2"/>
  <c r="AS264" i="2"/>
  <c r="AR264" i="2"/>
  <c r="AQ264" i="2"/>
  <c r="AP264" i="2"/>
  <c r="AO264" i="2"/>
  <c r="AN264" i="2"/>
  <c r="AM264" i="2"/>
  <c r="AL264" i="2"/>
  <c r="AZ263" i="2"/>
  <c r="AY263" i="2"/>
  <c r="AX263" i="2"/>
  <c r="AW263" i="2"/>
  <c r="AV263" i="2"/>
  <c r="AU263" i="2"/>
  <c r="AT263" i="2"/>
  <c r="AS263" i="2"/>
  <c r="AR263" i="2"/>
  <c r="AQ263" i="2"/>
  <c r="AP263" i="2"/>
  <c r="AO263" i="2"/>
  <c r="AN263" i="2"/>
  <c r="AM263" i="2"/>
  <c r="AL263" i="2"/>
  <c r="AZ262" i="2"/>
  <c r="AY262" i="2"/>
  <c r="AX262" i="2"/>
  <c r="AW262" i="2"/>
  <c r="AV262" i="2"/>
  <c r="AU262" i="2"/>
  <c r="AT262" i="2"/>
  <c r="AS262" i="2"/>
  <c r="AR262" i="2"/>
  <c r="AQ262" i="2"/>
  <c r="AP262" i="2"/>
  <c r="AO262" i="2"/>
  <c r="AN262" i="2"/>
  <c r="AM262" i="2"/>
  <c r="AL262" i="2"/>
  <c r="AZ261" i="2"/>
  <c r="AY261" i="2"/>
  <c r="AX261" i="2"/>
  <c r="AW261" i="2"/>
  <c r="AV261" i="2"/>
  <c r="AU261" i="2"/>
  <c r="AT261" i="2"/>
  <c r="AS261" i="2"/>
  <c r="AR261" i="2"/>
  <c r="AQ261" i="2"/>
  <c r="AP261" i="2"/>
  <c r="AO261" i="2"/>
  <c r="AN261" i="2"/>
  <c r="AM261" i="2"/>
  <c r="AL261" i="2"/>
  <c r="AZ260" i="2"/>
  <c r="AY260" i="2"/>
  <c r="AX260" i="2"/>
  <c r="AW260" i="2"/>
  <c r="AV260" i="2"/>
  <c r="AU260" i="2"/>
  <c r="AT260" i="2"/>
  <c r="AS260" i="2"/>
  <c r="AR260" i="2"/>
  <c r="AQ260" i="2"/>
  <c r="AP260" i="2"/>
  <c r="AO260" i="2"/>
  <c r="AN260" i="2"/>
  <c r="AM260" i="2"/>
  <c r="AL260" i="2"/>
  <c r="AZ259" i="2"/>
  <c r="AY259" i="2"/>
  <c r="AX259" i="2"/>
  <c r="AW259" i="2"/>
  <c r="AV259" i="2"/>
  <c r="AU259" i="2"/>
  <c r="AT259" i="2"/>
  <c r="AS259" i="2"/>
  <c r="AR259" i="2"/>
  <c r="AQ259" i="2"/>
  <c r="AP259" i="2"/>
  <c r="AO259" i="2"/>
  <c r="AN259" i="2"/>
  <c r="AM259" i="2"/>
  <c r="AL259" i="2"/>
  <c r="AZ258" i="2"/>
  <c r="AY258" i="2"/>
  <c r="AX258" i="2"/>
  <c r="AW258" i="2"/>
  <c r="AV258" i="2"/>
  <c r="AU258" i="2"/>
  <c r="AT258" i="2"/>
  <c r="AS258" i="2"/>
  <c r="AR258" i="2"/>
  <c r="AQ258" i="2"/>
  <c r="AP258" i="2"/>
  <c r="AO258" i="2"/>
  <c r="AN258" i="2"/>
  <c r="AM258" i="2"/>
  <c r="AL258" i="2"/>
  <c r="AZ257" i="2"/>
  <c r="AY257" i="2"/>
  <c r="AX257" i="2"/>
  <c r="AW257" i="2"/>
  <c r="AV257" i="2"/>
  <c r="AU257" i="2"/>
  <c r="AT257" i="2"/>
  <c r="AS257" i="2"/>
  <c r="AR257" i="2"/>
  <c r="AQ257" i="2"/>
  <c r="AP257" i="2"/>
  <c r="AO257" i="2"/>
  <c r="AN257" i="2"/>
  <c r="AM257" i="2"/>
  <c r="AL257" i="2"/>
  <c r="AZ256" i="2"/>
  <c r="AY256" i="2"/>
  <c r="AX256" i="2"/>
  <c r="AW256" i="2"/>
  <c r="AV256" i="2"/>
  <c r="AU256" i="2"/>
  <c r="AT256" i="2"/>
  <c r="AS256" i="2"/>
  <c r="AR256" i="2"/>
  <c r="AQ256" i="2"/>
  <c r="AP256" i="2"/>
  <c r="AO256" i="2"/>
  <c r="AN256" i="2"/>
  <c r="AM256" i="2"/>
  <c r="AL256" i="2"/>
  <c r="AZ255" i="2"/>
  <c r="AY255" i="2"/>
  <c r="AX255" i="2"/>
  <c r="AW255" i="2"/>
  <c r="AV255" i="2"/>
  <c r="AU255" i="2"/>
  <c r="AT255" i="2"/>
  <c r="AS255" i="2"/>
  <c r="AR255" i="2"/>
  <c r="AQ255" i="2"/>
  <c r="AP255" i="2"/>
  <c r="AO255" i="2"/>
  <c r="AN255" i="2"/>
  <c r="AM255" i="2"/>
  <c r="AL255" i="2"/>
  <c r="AZ254" i="2"/>
  <c r="AY254" i="2"/>
  <c r="AX254" i="2"/>
  <c r="AW254" i="2"/>
  <c r="AV254" i="2"/>
  <c r="AU254" i="2"/>
  <c r="AT254" i="2"/>
  <c r="AS254" i="2"/>
  <c r="AR254" i="2"/>
  <c r="AQ254" i="2"/>
  <c r="AP254" i="2"/>
  <c r="AO254" i="2"/>
  <c r="AN254" i="2"/>
  <c r="AM254" i="2"/>
  <c r="AL254" i="2"/>
  <c r="AZ253" i="2"/>
  <c r="AY253" i="2"/>
  <c r="AX253" i="2"/>
  <c r="AW253" i="2"/>
  <c r="AV253" i="2"/>
  <c r="AU253" i="2"/>
  <c r="AT253" i="2"/>
  <c r="AS253" i="2"/>
  <c r="AR253" i="2"/>
  <c r="AQ253" i="2"/>
  <c r="AP253" i="2"/>
  <c r="AO253" i="2"/>
  <c r="AN253" i="2"/>
  <c r="AM253" i="2"/>
  <c r="AL253" i="2"/>
  <c r="AZ252" i="2"/>
  <c r="AY252" i="2"/>
  <c r="AX252" i="2"/>
  <c r="AW252" i="2"/>
  <c r="AV252" i="2"/>
  <c r="AU252" i="2"/>
  <c r="AT252" i="2"/>
  <c r="AS252" i="2"/>
  <c r="AR252" i="2"/>
  <c r="AQ252" i="2"/>
  <c r="AP252" i="2"/>
  <c r="AO252" i="2"/>
  <c r="AN252" i="2"/>
  <c r="AM252" i="2"/>
  <c r="AL252" i="2"/>
  <c r="AZ251" i="2"/>
  <c r="AY251" i="2"/>
  <c r="AX251" i="2"/>
  <c r="AW251" i="2"/>
  <c r="AV251" i="2"/>
  <c r="AU251" i="2"/>
  <c r="AT251" i="2"/>
  <c r="AS251" i="2"/>
  <c r="AR251" i="2"/>
  <c r="AQ251" i="2"/>
  <c r="AP251" i="2"/>
  <c r="AO251" i="2"/>
  <c r="AN251" i="2"/>
  <c r="AM251" i="2"/>
  <c r="AL251" i="2"/>
  <c r="AZ250" i="2"/>
  <c r="AY250" i="2"/>
  <c r="AX250" i="2"/>
  <c r="AW250" i="2"/>
  <c r="AV250" i="2"/>
  <c r="AU250" i="2"/>
  <c r="AT250" i="2"/>
  <c r="AS250" i="2"/>
  <c r="AR250" i="2"/>
  <c r="AQ250" i="2"/>
  <c r="AP250" i="2"/>
  <c r="AO250" i="2"/>
  <c r="AN250" i="2"/>
  <c r="AM250" i="2"/>
  <c r="AL250" i="2"/>
  <c r="AZ249" i="2"/>
  <c r="AY249" i="2"/>
  <c r="AX249" i="2"/>
  <c r="AW249" i="2"/>
  <c r="AV249" i="2"/>
  <c r="AU249" i="2"/>
  <c r="AT249" i="2"/>
  <c r="AS249" i="2"/>
  <c r="AR249" i="2"/>
  <c r="AQ249" i="2"/>
  <c r="AP249" i="2"/>
  <c r="AO249" i="2"/>
  <c r="AN249" i="2"/>
  <c r="AM249" i="2"/>
  <c r="AL249" i="2"/>
  <c r="AZ248" i="2"/>
  <c r="AY248" i="2"/>
  <c r="AX248" i="2"/>
  <c r="AW248" i="2"/>
  <c r="AV248" i="2"/>
  <c r="AU248" i="2"/>
  <c r="AT248" i="2"/>
  <c r="AS248" i="2"/>
  <c r="AR248" i="2"/>
  <c r="AQ248" i="2"/>
  <c r="AP248" i="2"/>
  <c r="AO248" i="2"/>
  <c r="AN248" i="2"/>
  <c r="AM248" i="2"/>
  <c r="AL248" i="2"/>
  <c r="AZ247" i="2"/>
  <c r="AY247" i="2"/>
  <c r="AX247" i="2"/>
  <c r="AW247" i="2"/>
  <c r="AV247" i="2"/>
  <c r="AU247" i="2"/>
  <c r="AT247" i="2"/>
  <c r="AS247" i="2"/>
  <c r="AR247" i="2"/>
  <c r="AQ247" i="2"/>
  <c r="AP247" i="2"/>
  <c r="AO247" i="2"/>
  <c r="AN247" i="2"/>
  <c r="AM247" i="2"/>
  <c r="AL247" i="2"/>
  <c r="AZ246" i="2"/>
  <c r="AY246" i="2"/>
  <c r="AX246" i="2"/>
  <c r="AW246" i="2"/>
  <c r="AV246" i="2"/>
  <c r="AU246" i="2"/>
  <c r="AT246" i="2"/>
  <c r="AS246" i="2"/>
  <c r="AR246" i="2"/>
  <c r="AQ246" i="2"/>
  <c r="AP246" i="2"/>
  <c r="AO246" i="2"/>
  <c r="AN246" i="2"/>
  <c r="AM246" i="2"/>
  <c r="AL246" i="2"/>
  <c r="AZ245" i="2"/>
  <c r="AY245" i="2"/>
  <c r="AX245" i="2"/>
  <c r="AW245" i="2"/>
  <c r="AV245" i="2"/>
  <c r="AU245" i="2"/>
  <c r="AT245" i="2"/>
  <c r="AS245" i="2"/>
  <c r="AR245" i="2"/>
  <c r="AQ245" i="2"/>
  <c r="AP245" i="2"/>
  <c r="AO245" i="2"/>
  <c r="AN245" i="2"/>
  <c r="AM245" i="2"/>
  <c r="AL245" i="2"/>
  <c r="AZ244" i="2"/>
  <c r="AY244" i="2"/>
  <c r="AX244" i="2"/>
  <c r="AW244" i="2"/>
  <c r="AV244" i="2"/>
  <c r="AU244" i="2"/>
  <c r="AT244" i="2"/>
  <c r="AS244" i="2"/>
  <c r="AR244" i="2"/>
  <c r="AQ244" i="2"/>
  <c r="AP244" i="2"/>
  <c r="AO244" i="2"/>
  <c r="AN244" i="2"/>
  <c r="AM244" i="2"/>
  <c r="AL244" i="2"/>
  <c r="AZ243" i="2"/>
  <c r="AY243" i="2"/>
  <c r="AX243" i="2"/>
  <c r="AW243" i="2"/>
  <c r="AV243" i="2"/>
  <c r="AU243" i="2"/>
  <c r="AT243" i="2"/>
  <c r="AS243" i="2"/>
  <c r="AR243" i="2"/>
  <c r="AQ243" i="2"/>
  <c r="AP243" i="2"/>
  <c r="AO243" i="2"/>
  <c r="AN243" i="2"/>
  <c r="AM243" i="2"/>
  <c r="AL243" i="2"/>
  <c r="AZ242" i="2"/>
  <c r="AY242" i="2"/>
  <c r="AX242" i="2"/>
  <c r="AW242" i="2"/>
  <c r="AV242" i="2"/>
  <c r="AU242" i="2"/>
  <c r="AT242" i="2"/>
  <c r="AS242" i="2"/>
  <c r="AR242" i="2"/>
  <c r="AQ242" i="2"/>
  <c r="AP242" i="2"/>
  <c r="AO242" i="2"/>
  <c r="AN242" i="2"/>
  <c r="AM242" i="2"/>
  <c r="AL242" i="2"/>
  <c r="AZ241" i="2"/>
  <c r="AY241" i="2"/>
  <c r="AX241" i="2"/>
  <c r="AW241" i="2"/>
  <c r="AV241" i="2"/>
  <c r="AU241" i="2"/>
  <c r="AT241" i="2"/>
  <c r="AS241" i="2"/>
  <c r="AR241" i="2"/>
  <c r="AQ241" i="2"/>
  <c r="AP241" i="2"/>
  <c r="AO241" i="2"/>
  <c r="AN241" i="2"/>
  <c r="AM241" i="2"/>
  <c r="AL241" i="2"/>
  <c r="AZ240" i="2"/>
  <c r="AY240" i="2"/>
  <c r="AX240" i="2"/>
  <c r="AW240" i="2"/>
  <c r="AV240" i="2"/>
  <c r="AU240" i="2"/>
  <c r="AT240" i="2"/>
  <c r="AS240" i="2"/>
  <c r="AR240" i="2"/>
  <c r="AQ240" i="2"/>
  <c r="AP240" i="2"/>
  <c r="AO240" i="2"/>
  <c r="AN240" i="2"/>
  <c r="AM240" i="2"/>
  <c r="AL240" i="2"/>
  <c r="AZ239" i="2"/>
  <c r="AY239" i="2"/>
  <c r="AX239" i="2"/>
  <c r="AW239" i="2"/>
  <c r="AV239" i="2"/>
  <c r="AU239" i="2"/>
  <c r="AT239" i="2"/>
  <c r="AS239" i="2"/>
  <c r="AR239" i="2"/>
  <c r="AQ239" i="2"/>
  <c r="AP239" i="2"/>
  <c r="AO239" i="2"/>
  <c r="AN239" i="2"/>
  <c r="AM239" i="2"/>
  <c r="AL239" i="2"/>
  <c r="AZ238" i="2"/>
  <c r="AY238" i="2"/>
  <c r="AX238" i="2"/>
  <c r="AW238" i="2"/>
  <c r="AV238" i="2"/>
  <c r="AU238" i="2"/>
  <c r="AT238" i="2"/>
  <c r="AS238" i="2"/>
  <c r="AR238" i="2"/>
  <c r="AQ238" i="2"/>
  <c r="AP238" i="2"/>
  <c r="AO238" i="2"/>
  <c r="AN238" i="2"/>
  <c r="AM238" i="2"/>
  <c r="AL238" i="2"/>
  <c r="AZ237" i="2"/>
  <c r="AY237" i="2"/>
  <c r="AX237" i="2"/>
  <c r="AW237" i="2"/>
  <c r="AV237" i="2"/>
  <c r="AU237" i="2"/>
  <c r="AT237" i="2"/>
  <c r="AS237" i="2"/>
  <c r="AR237" i="2"/>
  <c r="AQ237" i="2"/>
  <c r="AP237" i="2"/>
  <c r="AO237" i="2"/>
  <c r="AN237" i="2"/>
  <c r="AM237" i="2"/>
  <c r="AL237" i="2"/>
  <c r="AZ236" i="2"/>
  <c r="AY236" i="2"/>
  <c r="AX236" i="2"/>
  <c r="AW236" i="2"/>
  <c r="AV236" i="2"/>
  <c r="AU236" i="2"/>
  <c r="AT236" i="2"/>
  <c r="AS236" i="2"/>
  <c r="AR236" i="2"/>
  <c r="AQ236" i="2"/>
  <c r="AP236" i="2"/>
  <c r="AO236" i="2"/>
  <c r="AN236" i="2"/>
  <c r="AM236" i="2"/>
  <c r="AL236" i="2"/>
  <c r="AZ235" i="2"/>
  <c r="AY235" i="2"/>
  <c r="AX235" i="2"/>
  <c r="AW235" i="2"/>
  <c r="AV235" i="2"/>
  <c r="AU235" i="2"/>
  <c r="AT235" i="2"/>
  <c r="AS235" i="2"/>
  <c r="AR235" i="2"/>
  <c r="AQ235" i="2"/>
  <c r="AP235" i="2"/>
  <c r="AO235" i="2"/>
  <c r="AN235" i="2"/>
  <c r="AM235" i="2"/>
  <c r="AL235" i="2"/>
  <c r="AZ234" i="2"/>
  <c r="AY234" i="2"/>
  <c r="AX234" i="2"/>
  <c r="AW234" i="2"/>
  <c r="AV234" i="2"/>
  <c r="AU234" i="2"/>
  <c r="AT234" i="2"/>
  <c r="AS234" i="2"/>
  <c r="AR234" i="2"/>
  <c r="AQ234" i="2"/>
  <c r="AP234" i="2"/>
  <c r="AO234" i="2"/>
  <c r="AN234" i="2"/>
  <c r="AM234" i="2"/>
  <c r="AL234" i="2"/>
  <c r="AZ233" i="2"/>
  <c r="AY233" i="2"/>
  <c r="AX233" i="2"/>
  <c r="AW233" i="2"/>
  <c r="AV233" i="2"/>
  <c r="AU233" i="2"/>
  <c r="AT233" i="2"/>
  <c r="AS233" i="2"/>
  <c r="AR233" i="2"/>
  <c r="AQ233" i="2"/>
  <c r="AP233" i="2"/>
  <c r="AO233" i="2"/>
  <c r="AN233" i="2"/>
  <c r="AM233" i="2"/>
  <c r="AL233" i="2"/>
  <c r="AZ232" i="2"/>
  <c r="AY232" i="2"/>
  <c r="AX232" i="2"/>
  <c r="AW232" i="2"/>
  <c r="AV232" i="2"/>
  <c r="AU232" i="2"/>
  <c r="AT232" i="2"/>
  <c r="AS232" i="2"/>
  <c r="AR232" i="2"/>
  <c r="AQ232" i="2"/>
  <c r="AP232" i="2"/>
  <c r="AO232" i="2"/>
  <c r="AN232" i="2"/>
  <c r="AM232" i="2"/>
  <c r="AL232" i="2"/>
  <c r="AZ231" i="2"/>
  <c r="AY231" i="2"/>
  <c r="AX231" i="2"/>
  <c r="AW231" i="2"/>
  <c r="AV231" i="2"/>
  <c r="AU231" i="2"/>
  <c r="AT231" i="2"/>
  <c r="AS231" i="2"/>
  <c r="AR231" i="2"/>
  <c r="AQ231" i="2"/>
  <c r="AP231" i="2"/>
  <c r="AO231" i="2"/>
  <c r="AN231" i="2"/>
  <c r="AM231" i="2"/>
  <c r="AL231" i="2"/>
  <c r="AZ230" i="2"/>
  <c r="AY230" i="2"/>
  <c r="AX230" i="2"/>
  <c r="AW230" i="2"/>
  <c r="AV230" i="2"/>
  <c r="AU230" i="2"/>
  <c r="AT230" i="2"/>
  <c r="AS230" i="2"/>
  <c r="AR230" i="2"/>
  <c r="AQ230" i="2"/>
  <c r="AP230" i="2"/>
  <c r="AO230" i="2"/>
  <c r="AN230" i="2"/>
  <c r="AM230" i="2"/>
  <c r="AL230" i="2"/>
  <c r="AZ229" i="2"/>
  <c r="AY229" i="2"/>
  <c r="AX229" i="2"/>
  <c r="AW229" i="2"/>
  <c r="AV229" i="2"/>
  <c r="AU229" i="2"/>
  <c r="AT229" i="2"/>
  <c r="AS229" i="2"/>
  <c r="AR229" i="2"/>
  <c r="AQ229" i="2"/>
  <c r="AP229" i="2"/>
  <c r="AO229" i="2"/>
  <c r="AN229" i="2"/>
  <c r="AM229" i="2"/>
  <c r="AL229" i="2"/>
  <c r="AZ228" i="2"/>
  <c r="AY228" i="2"/>
  <c r="AX228" i="2"/>
  <c r="AW228" i="2"/>
  <c r="AV228" i="2"/>
  <c r="AU228" i="2"/>
  <c r="AT228" i="2"/>
  <c r="AS228" i="2"/>
  <c r="AR228" i="2"/>
  <c r="AQ228" i="2"/>
  <c r="AP228" i="2"/>
  <c r="AO228" i="2"/>
  <c r="AN228" i="2"/>
  <c r="AM228" i="2"/>
  <c r="AL228" i="2"/>
  <c r="AZ227" i="2"/>
  <c r="AY227" i="2"/>
  <c r="AX227" i="2"/>
  <c r="AW227" i="2"/>
  <c r="AV227" i="2"/>
  <c r="AU227" i="2"/>
  <c r="AT227" i="2"/>
  <c r="AS227" i="2"/>
  <c r="AR227" i="2"/>
  <c r="AQ227" i="2"/>
  <c r="AP227" i="2"/>
  <c r="AO227" i="2"/>
  <c r="AN227" i="2"/>
  <c r="AM227" i="2"/>
  <c r="AL227" i="2"/>
  <c r="AZ226" i="2"/>
  <c r="AY226" i="2"/>
  <c r="AX226" i="2"/>
  <c r="AW226" i="2"/>
  <c r="AV226" i="2"/>
  <c r="AU226" i="2"/>
  <c r="AT226" i="2"/>
  <c r="AS226" i="2"/>
  <c r="AR226" i="2"/>
  <c r="AQ226" i="2"/>
  <c r="AP226" i="2"/>
  <c r="AO226" i="2"/>
  <c r="AN226" i="2"/>
  <c r="AM226" i="2"/>
  <c r="AL226" i="2"/>
  <c r="AZ225" i="2"/>
  <c r="AY225" i="2"/>
  <c r="AX225" i="2"/>
  <c r="AW225" i="2"/>
  <c r="AV225" i="2"/>
  <c r="AU225" i="2"/>
  <c r="AT225" i="2"/>
  <c r="AS225" i="2"/>
  <c r="AR225" i="2"/>
  <c r="AQ225" i="2"/>
  <c r="AP225" i="2"/>
  <c r="AO225" i="2"/>
  <c r="AN225" i="2"/>
  <c r="AM225" i="2"/>
  <c r="AL225" i="2"/>
  <c r="AZ224" i="2"/>
  <c r="AY224" i="2"/>
  <c r="AX224" i="2"/>
  <c r="AW224" i="2"/>
  <c r="AV224" i="2"/>
  <c r="AU224" i="2"/>
  <c r="AT224" i="2"/>
  <c r="AS224" i="2"/>
  <c r="AR224" i="2"/>
  <c r="AQ224" i="2"/>
  <c r="AP224" i="2"/>
  <c r="AO224" i="2"/>
  <c r="AN224" i="2"/>
  <c r="AM224" i="2"/>
  <c r="AL224" i="2"/>
  <c r="AZ223" i="2"/>
  <c r="AY223" i="2"/>
  <c r="AX223" i="2"/>
  <c r="AW223" i="2"/>
  <c r="AV223" i="2"/>
  <c r="AU223" i="2"/>
  <c r="AT223" i="2"/>
  <c r="AS223" i="2"/>
  <c r="AR223" i="2"/>
  <c r="AQ223" i="2"/>
  <c r="AP223" i="2"/>
  <c r="AO223" i="2"/>
  <c r="AN223" i="2"/>
  <c r="AM223" i="2"/>
  <c r="AL223" i="2"/>
  <c r="AZ222" i="2"/>
  <c r="AY222" i="2"/>
  <c r="AX222" i="2"/>
  <c r="AW222" i="2"/>
  <c r="AV222" i="2"/>
  <c r="AU222" i="2"/>
  <c r="AT222" i="2"/>
  <c r="AS222" i="2"/>
  <c r="AR222" i="2"/>
  <c r="AQ222" i="2"/>
  <c r="AP222" i="2"/>
  <c r="AO222" i="2"/>
  <c r="AN222" i="2"/>
  <c r="AM222" i="2"/>
  <c r="AL222" i="2"/>
  <c r="AZ221" i="2"/>
  <c r="AY221" i="2"/>
  <c r="AX221" i="2"/>
  <c r="AW221" i="2"/>
  <c r="AV221" i="2"/>
  <c r="AU221" i="2"/>
  <c r="AT221" i="2"/>
  <c r="AS221" i="2"/>
  <c r="AR221" i="2"/>
  <c r="AQ221" i="2"/>
  <c r="AP221" i="2"/>
  <c r="AO221" i="2"/>
  <c r="AN221" i="2"/>
  <c r="AM221" i="2"/>
  <c r="AL221" i="2"/>
  <c r="AZ220" i="2"/>
  <c r="AY220" i="2"/>
  <c r="AX220" i="2"/>
  <c r="AW220" i="2"/>
  <c r="AV220" i="2"/>
  <c r="AU220" i="2"/>
  <c r="AT220" i="2"/>
  <c r="AS220" i="2"/>
  <c r="AR220" i="2"/>
  <c r="AQ220" i="2"/>
  <c r="AP220" i="2"/>
  <c r="AO220" i="2"/>
  <c r="AN220" i="2"/>
  <c r="AM220" i="2"/>
  <c r="AL220" i="2"/>
  <c r="AZ219" i="2"/>
  <c r="AY219" i="2"/>
  <c r="AX219" i="2"/>
  <c r="AW219" i="2"/>
  <c r="AV219" i="2"/>
  <c r="AU219" i="2"/>
  <c r="AT219" i="2"/>
  <c r="AS219" i="2"/>
  <c r="AR219" i="2"/>
  <c r="AQ219" i="2"/>
  <c r="AP219" i="2"/>
  <c r="AO219" i="2"/>
  <c r="AN219" i="2"/>
  <c r="AM219" i="2"/>
  <c r="AL219" i="2"/>
  <c r="AZ218" i="2"/>
  <c r="AY218" i="2"/>
  <c r="AX218" i="2"/>
  <c r="AW218" i="2"/>
  <c r="AV218" i="2"/>
  <c r="AU218" i="2"/>
  <c r="AT218" i="2"/>
  <c r="AS218" i="2"/>
  <c r="AR218" i="2"/>
  <c r="AQ218" i="2"/>
  <c r="AP218" i="2"/>
  <c r="AO218" i="2"/>
  <c r="AN218" i="2"/>
  <c r="AM218" i="2"/>
  <c r="AL218" i="2"/>
  <c r="AZ217" i="2"/>
  <c r="AY217" i="2"/>
  <c r="AX217" i="2"/>
  <c r="AW217" i="2"/>
  <c r="AV217" i="2"/>
  <c r="AU217" i="2"/>
  <c r="AT217" i="2"/>
  <c r="AS217" i="2"/>
  <c r="AR217" i="2"/>
  <c r="AQ217" i="2"/>
  <c r="AP217" i="2"/>
  <c r="AO217" i="2"/>
  <c r="AN217" i="2"/>
  <c r="AM217" i="2"/>
  <c r="AL217" i="2"/>
  <c r="AZ216" i="2"/>
  <c r="AY216" i="2"/>
  <c r="AX216" i="2"/>
  <c r="AW216" i="2"/>
  <c r="AV216" i="2"/>
  <c r="AU216" i="2"/>
  <c r="AT216" i="2"/>
  <c r="AS216" i="2"/>
  <c r="AR216" i="2"/>
  <c r="AQ216" i="2"/>
  <c r="AP216" i="2"/>
  <c r="AO216" i="2"/>
  <c r="AN216" i="2"/>
  <c r="AM216" i="2"/>
  <c r="AL216" i="2"/>
  <c r="AZ215" i="2"/>
  <c r="AY215" i="2"/>
  <c r="AX215" i="2"/>
  <c r="AW215" i="2"/>
  <c r="AV215" i="2"/>
  <c r="AU215" i="2"/>
  <c r="AT215" i="2"/>
  <c r="AS215" i="2"/>
  <c r="AR215" i="2"/>
  <c r="AQ215" i="2"/>
  <c r="AP215" i="2"/>
  <c r="AO215" i="2"/>
  <c r="AN215" i="2"/>
  <c r="AM215" i="2"/>
  <c r="AL215" i="2"/>
  <c r="AZ214" i="2"/>
  <c r="AY214" i="2"/>
  <c r="AX214" i="2"/>
  <c r="AW214" i="2"/>
  <c r="AV214" i="2"/>
  <c r="AU214" i="2"/>
  <c r="AT214" i="2"/>
  <c r="AS214" i="2"/>
  <c r="AR214" i="2"/>
  <c r="AQ214" i="2"/>
  <c r="AP214" i="2"/>
  <c r="AO214" i="2"/>
  <c r="AN214" i="2"/>
  <c r="AM214" i="2"/>
  <c r="AL214" i="2"/>
  <c r="AZ213" i="2"/>
  <c r="AY213" i="2"/>
  <c r="AX213" i="2"/>
  <c r="AW213" i="2"/>
  <c r="AV213" i="2"/>
  <c r="AU213" i="2"/>
  <c r="AT213" i="2"/>
  <c r="AS213" i="2"/>
  <c r="AR213" i="2"/>
  <c r="AQ213" i="2"/>
  <c r="AP213" i="2"/>
  <c r="AO213" i="2"/>
  <c r="AN213" i="2"/>
  <c r="AM213" i="2"/>
  <c r="AL213" i="2"/>
  <c r="AZ212" i="2"/>
  <c r="AY212" i="2"/>
  <c r="AX212" i="2"/>
  <c r="AW212" i="2"/>
  <c r="AV212" i="2"/>
  <c r="AU212" i="2"/>
  <c r="AT212" i="2"/>
  <c r="AS212" i="2"/>
  <c r="AR212" i="2"/>
  <c r="AQ212" i="2"/>
  <c r="AP212" i="2"/>
  <c r="AO212" i="2"/>
  <c r="AN212" i="2"/>
  <c r="AM212" i="2"/>
  <c r="AL212" i="2"/>
  <c r="AZ211" i="2"/>
  <c r="AY211" i="2"/>
  <c r="AX211" i="2"/>
  <c r="AW211" i="2"/>
  <c r="AV211" i="2"/>
  <c r="AU211" i="2"/>
  <c r="AT211" i="2"/>
  <c r="AS211" i="2"/>
  <c r="AR211" i="2"/>
  <c r="AQ211" i="2"/>
  <c r="AP211" i="2"/>
  <c r="AO211" i="2"/>
  <c r="AN211" i="2"/>
  <c r="AM211" i="2"/>
  <c r="AL211" i="2"/>
  <c r="AZ210" i="2"/>
  <c r="AY210" i="2"/>
  <c r="AX210" i="2"/>
  <c r="AW210" i="2"/>
  <c r="AV210" i="2"/>
  <c r="AU210" i="2"/>
  <c r="AT210" i="2"/>
  <c r="AS210" i="2"/>
  <c r="AR210" i="2"/>
  <c r="AQ210" i="2"/>
  <c r="AP210" i="2"/>
  <c r="AO210" i="2"/>
  <c r="AN210" i="2"/>
  <c r="AM210" i="2"/>
  <c r="AL210" i="2"/>
  <c r="AZ209" i="2"/>
  <c r="AY209" i="2"/>
  <c r="AX209" i="2"/>
  <c r="AW209" i="2"/>
  <c r="AV209" i="2"/>
  <c r="AU209" i="2"/>
  <c r="AT209" i="2"/>
  <c r="AS209" i="2"/>
  <c r="AR209" i="2"/>
  <c r="AQ209" i="2"/>
  <c r="AP209" i="2"/>
  <c r="AO209" i="2"/>
  <c r="AN209" i="2"/>
  <c r="AM209" i="2"/>
  <c r="AL209" i="2"/>
  <c r="AZ208" i="2"/>
  <c r="AY208" i="2"/>
  <c r="AX208" i="2"/>
  <c r="AW208" i="2"/>
  <c r="AV208" i="2"/>
  <c r="AU208" i="2"/>
  <c r="AT208" i="2"/>
  <c r="AS208" i="2"/>
  <c r="AR208" i="2"/>
  <c r="AQ208" i="2"/>
  <c r="AP208" i="2"/>
  <c r="AO208" i="2"/>
  <c r="AN208" i="2"/>
  <c r="AM208" i="2"/>
  <c r="AL208" i="2"/>
  <c r="AZ207" i="2"/>
  <c r="AY207" i="2"/>
  <c r="AX207" i="2"/>
  <c r="AW207" i="2"/>
  <c r="AV207" i="2"/>
  <c r="AU207" i="2"/>
  <c r="AT207" i="2"/>
  <c r="AS207" i="2"/>
  <c r="AR207" i="2"/>
  <c r="AQ207" i="2"/>
  <c r="AP207" i="2"/>
  <c r="AO207" i="2"/>
  <c r="AN207" i="2"/>
  <c r="AM207" i="2"/>
  <c r="AL207" i="2"/>
  <c r="AZ206" i="2"/>
  <c r="AY206" i="2"/>
  <c r="AX206" i="2"/>
  <c r="AW206" i="2"/>
  <c r="AV206" i="2"/>
  <c r="AU206" i="2"/>
  <c r="AT206" i="2"/>
  <c r="AS206" i="2"/>
  <c r="AR206" i="2"/>
  <c r="AQ206" i="2"/>
  <c r="AP206" i="2"/>
  <c r="AO206" i="2"/>
  <c r="AN206" i="2"/>
  <c r="AM206" i="2"/>
  <c r="AL206" i="2"/>
  <c r="AZ205" i="2"/>
  <c r="AY205" i="2"/>
  <c r="AX205" i="2"/>
  <c r="AW205" i="2"/>
  <c r="AV205" i="2"/>
  <c r="AU205" i="2"/>
  <c r="AT205" i="2"/>
  <c r="AS205" i="2"/>
  <c r="AR205" i="2"/>
  <c r="AQ205" i="2"/>
  <c r="AP205" i="2"/>
  <c r="AO205" i="2"/>
  <c r="AN205" i="2"/>
  <c r="AM205" i="2"/>
  <c r="AL205" i="2"/>
  <c r="AZ204" i="2"/>
  <c r="AY204" i="2"/>
  <c r="AX204" i="2"/>
  <c r="AW204" i="2"/>
  <c r="AV204" i="2"/>
  <c r="AU204" i="2"/>
  <c r="AT204" i="2"/>
  <c r="AS204" i="2"/>
  <c r="AR204" i="2"/>
  <c r="AQ204" i="2"/>
  <c r="AP204" i="2"/>
  <c r="AO204" i="2"/>
  <c r="AN204" i="2"/>
  <c r="AM204" i="2"/>
  <c r="AL204" i="2"/>
  <c r="AZ203" i="2"/>
  <c r="AY203" i="2"/>
  <c r="AX203" i="2"/>
  <c r="AW203" i="2"/>
  <c r="AV203" i="2"/>
  <c r="AU203" i="2"/>
  <c r="AT203" i="2"/>
  <c r="AS203" i="2"/>
  <c r="AR203" i="2"/>
  <c r="AQ203" i="2"/>
  <c r="AP203" i="2"/>
  <c r="AO203" i="2"/>
  <c r="AN203" i="2"/>
  <c r="AM203" i="2"/>
  <c r="AL203" i="2"/>
  <c r="AZ202" i="2"/>
  <c r="AY202" i="2"/>
  <c r="AX202" i="2"/>
  <c r="AW202" i="2"/>
  <c r="AV202" i="2"/>
  <c r="AU202" i="2"/>
  <c r="AT202" i="2"/>
  <c r="AS202" i="2"/>
  <c r="AR202" i="2"/>
  <c r="AQ202" i="2"/>
  <c r="AP202" i="2"/>
  <c r="AO202" i="2"/>
  <c r="AN202" i="2"/>
  <c r="AM202" i="2"/>
  <c r="AL202" i="2"/>
  <c r="AZ201" i="2"/>
  <c r="AY201" i="2"/>
  <c r="AX201" i="2"/>
  <c r="AW201" i="2"/>
  <c r="AV201" i="2"/>
  <c r="AU201" i="2"/>
  <c r="AT201" i="2"/>
  <c r="AS201" i="2"/>
  <c r="AR201" i="2"/>
  <c r="AQ201" i="2"/>
  <c r="AP201" i="2"/>
  <c r="AO201" i="2"/>
  <c r="AN201" i="2"/>
  <c r="AM201" i="2"/>
  <c r="AL201" i="2"/>
  <c r="AZ200" i="2"/>
  <c r="AY200" i="2"/>
  <c r="AX200" i="2"/>
  <c r="AW200" i="2"/>
  <c r="AV200" i="2"/>
  <c r="AU200" i="2"/>
  <c r="AT200" i="2"/>
  <c r="AS200" i="2"/>
  <c r="AR200" i="2"/>
  <c r="AQ200" i="2"/>
  <c r="AP200" i="2"/>
  <c r="AO200" i="2"/>
  <c r="AN200" i="2"/>
  <c r="AM200" i="2"/>
  <c r="AL200" i="2"/>
  <c r="AZ199" i="2"/>
  <c r="AY199" i="2"/>
  <c r="AX199" i="2"/>
  <c r="AW199" i="2"/>
  <c r="AV199" i="2"/>
  <c r="AU199" i="2"/>
  <c r="AT199" i="2"/>
  <c r="AS199" i="2"/>
  <c r="AR199" i="2"/>
  <c r="AQ199" i="2"/>
  <c r="AP199" i="2"/>
  <c r="AO199" i="2"/>
  <c r="AN199" i="2"/>
  <c r="AM199" i="2"/>
  <c r="AL199" i="2"/>
  <c r="AZ198" i="2"/>
  <c r="AY198" i="2"/>
  <c r="AX198" i="2"/>
  <c r="AW198" i="2"/>
  <c r="AV198" i="2"/>
  <c r="AU198" i="2"/>
  <c r="AT198" i="2"/>
  <c r="AS198" i="2"/>
  <c r="AR198" i="2"/>
  <c r="AQ198" i="2"/>
  <c r="AP198" i="2"/>
  <c r="AO198" i="2"/>
  <c r="AN198" i="2"/>
  <c r="AM198" i="2"/>
  <c r="AL198" i="2"/>
  <c r="AZ197" i="2"/>
  <c r="AY197" i="2"/>
  <c r="AX197" i="2"/>
  <c r="AW197" i="2"/>
  <c r="AV197" i="2"/>
  <c r="AU197" i="2"/>
  <c r="AT197" i="2"/>
  <c r="AS197" i="2"/>
  <c r="AR197" i="2"/>
  <c r="AQ197" i="2"/>
  <c r="AP197" i="2"/>
  <c r="AO197" i="2"/>
  <c r="AN197" i="2"/>
  <c r="AM197" i="2"/>
  <c r="AL197" i="2"/>
  <c r="AZ196" i="2"/>
  <c r="AY196" i="2"/>
  <c r="AX196" i="2"/>
  <c r="AW196" i="2"/>
  <c r="AV196" i="2"/>
  <c r="AU196" i="2"/>
  <c r="AT196" i="2"/>
  <c r="AS196" i="2"/>
  <c r="AR196" i="2"/>
  <c r="AQ196" i="2"/>
  <c r="AP196" i="2"/>
  <c r="AO196" i="2"/>
  <c r="AN196" i="2"/>
  <c r="AM196" i="2"/>
  <c r="AL196" i="2"/>
  <c r="AZ195" i="2"/>
  <c r="AY195" i="2"/>
  <c r="AX195" i="2"/>
  <c r="AW195" i="2"/>
  <c r="AV195" i="2"/>
  <c r="AU195" i="2"/>
  <c r="AT195" i="2"/>
  <c r="AS195" i="2"/>
  <c r="AR195" i="2"/>
  <c r="AQ195" i="2"/>
  <c r="AP195" i="2"/>
  <c r="AO195" i="2"/>
  <c r="AN195" i="2"/>
  <c r="AM195" i="2"/>
  <c r="AL195" i="2"/>
  <c r="AZ194" i="2"/>
  <c r="AY194" i="2"/>
  <c r="AX194" i="2"/>
  <c r="AW194" i="2"/>
  <c r="AV194" i="2"/>
  <c r="AU194" i="2"/>
  <c r="AT194" i="2"/>
  <c r="AS194" i="2"/>
  <c r="AR194" i="2"/>
  <c r="AQ194" i="2"/>
  <c r="AP194" i="2"/>
  <c r="AO194" i="2"/>
  <c r="AN194" i="2"/>
  <c r="AM194" i="2"/>
  <c r="AL194" i="2"/>
  <c r="AZ193" i="2"/>
  <c r="AY193" i="2"/>
  <c r="AX193" i="2"/>
  <c r="AW193" i="2"/>
  <c r="AV193" i="2"/>
  <c r="AU193" i="2"/>
  <c r="AT193" i="2"/>
  <c r="AS193" i="2"/>
  <c r="AR193" i="2"/>
  <c r="AQ193" i="2"/>
  <c r="AP193" i="2"/>
  <c r="AO193" i="2"/>
  <c r="AN193" i="2"/>
  <c r="AM193" i="2"/>
  <c r="AL193" i="2"/>
  <c r="AZ192" i="2"/>
  <c r="AY192" i="2"/>
  <c r="AX192" i="2"/>
  <c r="AW192" i="2"/>
  <c r="AV192" i="2"/>
  <c r="AU192" i="2"/>
  <c r="AT192" i="2"/>
  <c r="AS192" i="2"/>
  <c r="AR192" i="2"/>
  <c r="AQ192" i="2"/>
  <c r="AP192" i="2"/>
  <c r="AO192" i="2"/>
  <c r="AN192" i="2"/>
  <c r="AM192" i="2"/>
  <c r="AL192" i="2"/>
  <c r="AZ191" i="2"/>
  <c r="AY191" i="2"/>
  <c r="AX191" i="2"/>
  <c r="AW191" i="2"/>
  <c r="AV191" i="2"/>
  <c r="AU191" i="2"/>
  <c r="AT191" i="2"/>
  <c r="AS191" i="2"/>
  <c r="AR191" i="2"/>
  <c r="AQ191" i="2"/>
  <c r="AP191" i="2"/>
  <c r="AO191" i="2"/>
  <c r="AN191" i="2"/>
  <c r="AM191" i="2"/>
  <c r="AL191" i="2"/>
  <c r="AZ190" i="2"/>
  <c r="AY190" i="2"/>
  <c r="AX190" i="2"/>
  <c r="AW190" i="2"/>
  <c r="AV190" i="2"/>
  <c r="AU190" i="2"/>
  <c r="AT190" i="2"/>
  <c r="AS190" i="2"/>
  <c r="AR190" i="2"/>
  <c r="AQ190" i="2"/>
  <c r="AP190" i="2"/>
  <c r="AO190" i="2"/>
  <c r="AN190" i="2"/>
  <c r="AM190" i="2"/>
  <c r="AL190" i="2"/>
  <c r="AZ189" i="2"/>
  <c r="AY189" i="2"/>
  <c r="AX189" i="2"/>
  <c r="AW189" i="2"/>
  <c r="AV189" i="2"/>
  <c r="AU189" i="2"/>
  <c r="AT189" i="2"/>
  <c r="AS189" i="2"/>
  <c r="AR189" i="2"/>
  <c r="AQ189" i="2"/>
  <c r="AP189" i="2"/>
  <c r="AO189" i="2"/>
  <c r="AN189" i="2"/>
  <c r="AM189" i="2"/>
  <c r="AL189" i="2"/>
  <c r="AZ188" i="2"/>
  <c r="AY188" i="2"/>
  <c r="AX188" i="2"/>
  <c r="AW188" i="2"/>
  <c r="AV188" i="2"/>
  <c r="AU188" i="2"/>
  <c r="AT188" i="2"/>
  <c r="AS188" i="2"/>
  <c r="AR188" i="2"/>
  <c r="AQ188" i="2"/>
  <c r="AP188" i="2"/>
  <c r="AO188" i="2"/>
  <c r="AN188" i="2"/>
  <c r="AM188" i="2"/>
  <c r="AL188" i="2"/>
  <c r="AZ187" i="2"/>
  <c r="AY187" i="2"/>
  <c r="AX187" i="2"/>
  <c r="AW187" i="2"/>
  <c r="AV187" i="2"/>
  <c r="AU187" i="2"/>
  <c r="AT187" i="2"/>
  <c r="AS187" i="2"/>
  <c r="AR187" i="2"/>
  <c r="AQ187" i="2"/>
  <c r="AP187" i="2"/>
  <c r="AO187" i="2"/>
  <c r="AN187" i="2"/>
  <c r="AM187" i="2"/>
  <c r="AL187" i="2"/>
  <c r="AZ186" i="2"/>
  <c r="AY186" i="2"/>
  <c r="AX186" i="2"/>
  <c r="AW186" i="2"/>
  <c r="AV186" i="2"/>
  <c r="AU186" i="2"/>
  <c r="AT186" i="2"/>
  <c r="AS186" i="2"/>
  <c r="AR186" i="2"/>
  <c r="AQ186" i="2"/>
  <c r="AP186" i="2"/>
  <c r="AO186" i="2"/>
  <c r="AN186" i="2"/>
  <c r="AM186" i="2"/>
  <c r="AL186" i="2"/>
  <c r="AZ185" i="2"/>
  <c r="AY185" i="2"/>
  <c r="AX185" i="2"/>
  <c r="AW185" i="2"/>
  <c r="AV185" i="2"/>
  <c r="AU185" i="2"/>
  <c r="AT185" i="2"/>
  <c r="AS185" i="2"/>
  <c r="AR185" i="2"/>
  <c r="AQ185" i="2"/>
  <c r="AP185" i="2"/>
  <c r="AO185" i="2"/>
  <c r="AN185" i="2"/>
  <c r="AM185" i="2"/>
  <c r="AL185" i="2"/>
  <c r="AZ184" i="2"/>
  <c r="AY184" i="2"/>
  <c r="AX184" i="2"/>
  <c r="AW184" i="2"/>
  <c r="AV184" i="2"/>
  <c r="AU184" i="2"/>
  <c r="AT184" i="2"/>
  <c r="AS184" i="2"/>
  <c r="AR184" i="2"/>
  <c r="AQ184" i="2"/>
  <c r="AP184" i="2"/>
  <c r="AO184" i="2"/>
  <c r="AN184" i="2"/>
  <c r="AM184" i="2"/>
  <c r="AL184" i="2"/>
  <c r="AZ183" i="2"/>
  <c r="AY183" i="2"/>
  <c r="AX183" i="2"/>
  <c r="AW183" i="2"/>
  <c r="AV183" i="2"/>
  <c r="AU183" i="2"/>
  <c r="AT183" i="2"/>
  <c r="AS183" i="2"/>
  <c r="AR183" i="2"/>
  <c r="AQ183" i="2"/>
  <c r="AP183" i="2"/>
  <c r="AO183" i="2"/>
  <c r="AN183" i="2"/>
  <c r="AM183" i="2"/>
  <c r="AL183" i="2"/>
  <c r="AZ182" i="2"/>
  <c r="AY182" i="2"/>
  <c r="AX182" i="2"/>
  <c r="AW182" i="2"/>
  <c r="AV182" i="2"/>
  <c r="AU182" i="2"/>
  <c r="AT182" i="2"/>
  <c r="AS182" i="2"/>
  <c r="AR182" i="2"/>
  <c r="AQ182" i="2"/>
  <c r="AP182" i="2"/>
  <c r="AO182" i="2"/>
  <c r="AN182" i="2"/>
  <c r="AM182" i="2"/>
  <c r="AL182" i="2"/>
  <c r="AZ181" i="2"/>
  <c r="AY181" i="2"/>
  <c r="AX181" i="2"/>
  <c r="AW181" i="2"/>
  <c r="AV181" i="2"/>
  <c r="AU181" i="2"/>
  <c r="AT181" i="2"/>
  <c r="AS181" i="2"/>
  <c r="AR181" i="2"/>
  <c r="AQ181" i="2"/>
  <c r="AP181" i="2"/>
  <c r="AO181" i="2"/>
  <c r="AN181" i="2"/>
  <c r="AM181" i="2"/>
  <c r="AL181" i="2"/>
  <c r="AZ180" i="2"/>
  <c r="AY180" i="2"/>
  <c r="AX180" i="2"/>
  <c r="AW180" i="2"/>
  <c r="AV180" i="2"/>
  <c r="AU180" i="2"/>
  <c r="AT180" i="2"/>
  <c r="AS180" i="2"/>
  <c r="AR180" i="2"/>
  <c r="AQ180" i="2"/>
  <c r="AP180" i="2"/>
  <c r="AO180" i="2"/>
  <c r="AN180" i="2"/>
  <c r="AM180" i="2"/>
  <c r="AL180" i="2"/>
  <c r="AZ179" i="2"/>
  <c r="AY179" i="2"/>
  <c r="AX179" i="2"/>
  <c r="AW179" i="2"/>
  <c r="AV179" i="2"/>
  <c r="AU179" i="2"/>
  <c r="AT179" i="2"/>
  <c r="AS179" i="2"/>
  <c r="AR179" i="2"/>
  <c r="AQ179" i="2"/>
  <c r="AP179" i="2"/>
  <c r="AO179" i="2"/>
  <c r="AN179" i="2"/>
  <c r="AM179" i="2"/>
  <c r="AL179" i="2"/>
  <c r="AZ178" i="2"/>
  <c r="AY178" i="2"/>
  <c r="AX178" i="2"/>
  <c r="AW178" i="2"/>
  <c r="AV178" i="2"/>
  <c r="AU178" i="2"/>
  <c r="AT178" i="2"/>
  <c r="AS178" i="2"/>
  <c r="AR178" i="2"/>
  <c r="AQ178" i="2"/>
  <c r="AP178" i="2"/>
  <c r="AO178" i="2"/>
  <c r="AN178" i="2"/>
  <c r="AM178" i="2"/>
  <c r="AL178" i="2"/>
  <c r="AZ177" i="2"/>
  <c r="AY177" i="2"/>
  <c r="AX177" i="2"/>
  <c r="AW177" i="2"/>
  <c r="AV177" i="2"/>
  <c r="AU177" i="2"/>
  <c r="AT177" i="2"/>
  <c r="AS177" i="2"/>
  <c r="AR177" i="2"/>
  <c r="AQ177" i="2"/>
  <c r="AP177" i="2"/>
  <c r="AO177" i="2"/>
  <c r="AN177" i="2"/>
  <c r="AM177" i="2"/>
  <c r="AL177" i="2"/>
  <c r="AZ176" i="2"/>
  <c r="AY176" i="2"/>
  <c r="AX176" i="2"/>
  <c r="AW176" i="2"/>
  <c r="AV176" i="2"/>
  <c r="AU176" i="2"/>
  <c r="AT176" i="2"/>
  <c r="AS176" i="2"/>
  <c r="AR176" i="2"/>
  <c r="AQ176" i="2"/>
  <c r="AP176" i="2"/>
  <c r="AO176" i="2"/>
  <c r="AN176" i="2"/>
  <c r="AM176" i="2"/>
  <c r="AL176" i="2"/>
  <c r="AZ175" i="2"/>
  <c r="AY175" i="2"/>
  <c r="AX175" i="2"/>
  <c r="AW175" i="2"/>
  <c r="AV175" i="2"/>
  <c r="AU175" i="2"/>
  <c r="AT175" i="2"/>
  <c r="AS175" i="2"/>
  <c r="AR175" i="2"/>
  <c r="AQ175" i="2"/>
  <c r="AP175" i="2"/>
  <c r="AO175" i="2"/>
  <c r="AN175" i="2"/>
  <c r="AM175" i="2"/>
  <c r="AL175" i="2"/>
  <c r="AZ174" i="2"/>
  <c r="AY174" i="2"/>
  <c r="AX174" i="2"/>
  <c r="AW174" i="2"/>
  <c r="AV174" i="2"/>
  <c r="AU174" i="2"/>
  <c r="AT174" i="2"/>
  <c r="AS174" i="2"/>
  <c r="AR174" i="2"/>
  <c r="AQ174" i="2"/>
  <c r="AP174" i="2"/>
  <c r="AO174" i="2"/>
  <c r="AN174" i="2"/>
  <c r="AM174" i="2"/>
  <c r="AL174" i="2"/>
  <c r="AZ173" i="2"/>
  <c r="AY173" i="2"/>
  <c r="AX173" i="2"/>
  <c r="AW173" i="2"/>
  <c r="AV173" i="2"/>
  <c r="AU173" i="2"/>
  <c r="AT173" i="2"/>
  <c r="AS173" i="2"/>
  <c r="AR173" i="2"/>
  <c r="AQ173" i="2"/>
  <c r="AP173" i="2"/>
  <c r="AO173" i="2"/>
  <c r="AN173" i="2"/>
  <c r="AM173" i="2"/>
  <c r="AL173" i="2"/>
  <c r="AZ172" i="2"/>
  <c r="AY172" i="2"/>
  <c r="AX172" i="2"/>
  <c r="AW172" i="2"/>
  <c r="AV172" i="2"/>
  <c r="AU172" i="2"/>
  <c r="AT172" i="2"/>
  <c r="AS172" i="2"/>
  <c r="AR172" i="2"/>
  <c r="AQ172" i="2"/>
  <c r="AP172" i="2"/>
  <c r="AO172" i="2"/>
  <c r="AN172" i="2"/>
  <c r="AM172" i="2"/>
  <c r="AL172" i="2"/>
  <c r="AZ171" i="2"/>
  <c r="AY171" i="2"/>
  <c r="AX171" i="2"/>
  <c r="AW171" i="2"/>
  <c r="AV171" i="2"/>
  <c r="AU171" i="2"/>
  <c r="AT171" i="2"/>
  <c r="AS171" i="2"/>
  <c r="AR171" i="2"/>
  <c r="AQ171" i="2"/>
  <c r="AP171" i="2"/>
  <c r="AO171" i="2"/>
  <c r="AN171" i="2"/>
  <c r="AM171" i="2"/>
  <c r="AL171" i="2"/>
  <c r="AZ170" i="2"/>
  <c r="AY170" i="2"/>
  <c r="AX170" i="2"/>
  <c r="AW170" i="2"/>
  <c r="AV170" i="2"/>
  <c r="AU170" i="2"/>
  <c r="AT170" i="2"/>
  <c r="AS170" i="2"/>
  <c r="AR170" i="2"/>
  <c r="AQ170" i="2"/>
  <c r="AP170" i="2"/>
  <c r="AO170" i="2"/>
  <c r="AN170" i="2"/>
  <c r="AM170" i="2"/>
  <c r="AL170" i="2"/>
  <c r="AZ169" i="2"/>
  <c r="AY169" i="2"/>
  <c r="AX169" i="2"/>
  <c r="AW169" i="2"/>
  <c r="AV169" i="2"/>
  <c r="AU169" i="2"/>
  <c r="AT169" i="2"/>
  <c r="AS169" i="2"/>
  <c r="AR169" i="2"/>
  <c r="AQ169" i="2"/>
  <c r="AP169" i="2"/>
  <c r="AO169" i="2"/>
  <c r="AN169" i="2"/>
  <c r="AM169" i="2"/>
  <c r="AL169" i="2"/>
  <c r="AZ168" i="2"/>
  <c r="AY168" i="2"/>
  <c r="AX168" i="2"/>
  <c r="AW168" i="2"/>
  <c r="AV168" i="2"/>
  <c r="AU168" i="2"/>
  <c r="AT168" i="2"/>
  <c r="AS168" i="2"/>
  <c r="AR168" i="2"/>
  <c r="AQ168" i="2"/>
  <c r="AP168" i="2"/>
  <c r="AO168" i="2"/>
  <c r="AN168" i="2"/>
  <c r="AM168" i="2"/>
  <c r="AL168" i="2"/>
  <c r="AZ167" i="2"/>
  <c r="AY167" i="2"/>
  <c r="AX167" i="2"/>
  <c r="AW167" i="2"/>
  <c r="AV167" i="2"/>
  <c r="AU167" i="2"/>
  <c r="AT167" i="2"/>
  <c r="AS167" i="2"/>
  <c r="AR167" i="2"/>
  <c r="AQ167" i="2"/>
  <c r="AP167" i="2"/>
  <c r="AO167" i="2"/>
  <c r="AN167" i="2"/>
  <c r="AM167" i="2"/>
  <c r="AL167" i="2"/>
  <c r="AZ166" i="2"/>
  <c r="AY166" i="2"/>
  <c r="AX166" i="2"/>
  <c r="AW166" i="2"/>
  <c r="AV166" i="2"/>
  <c r="AU166" i="2"/>
  <c r="AT166" i="2"/>
  <c r="AS166" i="2"/>
  <c r="AR166" i="2"/>
  <c r="AQ166" i="2"/>
  <c r="AP166" i="2"/>
  <c r="AO166" i="2"/>
  <c r="AN166" i="2"/>
  <c r="AM166" i="2"/>
  <c r="AL166" i="2"/>
  <c r="AZ165" i="2"/>
  <c r="AY165" i="2"/>
  <c r="AX165" i="2"/>
  <c r="AW165" i="2"/>
  <c r="AV165" i="2"/>
  <c r="AU165" i="2"/>
  <c r="AT165" i="2"/>
  <c r="AS165" i="2"/>
  <c r="AR165" i="2"/>
  <c r="AQ165" i="2"/>
  <c r="AP165" i="2"/>
  <c r="AO165" i="2"/>
  <c r="AN165" i="2"/>
  <c r="AM165" i="2"/>
  <c r="AL165" i="2"/>
  <c r="AZ164" i="2"/>
  <c r="AY164" i="2"/>
  <c r="AX164" i="2"/>
  <c r="AW164" i="2"/>
  <c r="AV164" i="2"/>
  <c r="AU164" i="2"/>
  <c r="AT164" i="2"/>
  <c r="AS164" i="2"/>
  <c r="AR164" i="2"/>
  <c r="AQ164" i="2"/>
  <c r="AP164" i="2"/>
  <c r="AO164" i="2"/>
  <c r="AN164" i="2"/>
  <c r="AM164" i="2"/>
  <c r="AL164" i="2"/>
  <c r="AZ163" i="2"/>
  <c r="AY163" i="2"/>
  <c r="AX163" i="2"/>
  <c r="AW163" i="2"/>
  <c r="AV163" i="2"/>
  <c r="AU163" i="2"/>
  <c r="AT163" i="2"/>
  <c r="AS163" i="2"/>
  <c r="AR163" i="2"/>
  <c r="AQ163" i="2"/>
  <c r="AP163" i="2"/>
  <c r="AO163" i="2"/>
  <c r="AN163" i="2"/>
  <c r="AM163" i="2"/>
  <c r="AL163" i="2"/>
  <c r="AZ162" i="2"/>
  <c r="AY162" i="2"/>
  <c r="AX162" i="2"/>
  <c r="AW162" i="2"/>
  <c r="AV162" i="2"/>
  <c r="AU162" i="2"/>
  <c r="AT162" i="2"/>
  <c r="AS162" i="2"/>
  <c r="AR162" i="2"/>
  <c r="AQ162" i="2"/>
  <c r="AP162" i="2"/>
  <c r="AO162" i="2"/>
  <c r="AN162" i="2"/>
  <c r="AM162" i="2"/>
  <c r="AL162" i="2"/>
  <c r="AZ161" i="2"/>
  <c r="AY161" i="2"/>
  <c r="AX161" i="2"/>
  <c r="AW161" i="2"/>
  <c r="AV161" i="2"/>
  <c r="AU161" i="2"/>
  <c r="AT161" i="2"/>
  <c r="AS161" i="2"/>
  <c r="AR161" i="2"/>
  <c r="AQ161" i="2"/>
  <c r="AP161" i="2"/>
  <c r="AO161" i="2"/>
  <c r="AN161" i="2"/>
  <c r="AM161" i="2"/>
  <c r="AL161" i="2"/>
  <c r="AZ160" i="2"/>
  <c r="AY160" i="2"/>
  <c r="AX160" i="2"/>
  <c r="AW160" i="2"/>
  <c r="AV160" i="2"/>
  <c r="AU160" i="2"/>
  <c r="AT160" i="2"/>
  <c r="AS160" i="2"/>
  <c r="AR160" i="2"/>
  <c r="AQ160" i="2"/>
  <c r="AP160" i="2"/>
  <c r="AO160" i="2"/>
  <c r="AN160" i="2"/>
  <c r="AM160" i="2"/>
  <c r="AL160" i="2"/>
  <c r="AZ159" i="2"/>
  <c r="AY159" i="2"/>
  <c r="AX159" i="2"/>
  <c r="AW159" i="2"/>
  <c r="AV159" i="2"/>
  <c r="AU159" i="2"/>
  <c r="AT159" i="2"/>
  <c r="AS159" i="2"/>
  <c r="AR159" i="2"/>
  <c r="AQ159" i="2"/>
  <c r="AP159" i="2"/>
  <c r="AO159" i="2"/>
  <c r="AN159" i="2"/>
  <c r="AM159" i="2"/>
  <c r="AL159" i="2"/>
  <c r="AZ158" i="2"/>
  <c r="AY158" i="2"/>
  <c r="AX158" i="2"/>
  <c r="AW158" i="2"/>
  <c r="AV158" i="2"/>
  <c r="AU158" i="2"/>
  <c r="AT158" i="2"/>
  <c r="AS158" i="2"/>
  <c r="AR158" i="2"/>
  <c r="AQ158" i="2"/>
  <c r="AP158" i="2"/>
  <c r="AO158" i="2"/>
  <c r="AN158" i="2"/>
  <c r="AM158" i="2"/>
  <c r="AL158" i="2"/>
  <c r="AZ157" i="2"/>
  <c r="AY157" i="2"/>
  <c r="AX157" i="2"/>
  <c r="AW157" i="2"/>
  <c r="AV157" i="2"/>
  <c r="AU157" i="2"/>
  <c r="AT157" i="2"/>
  <c r="AS157" i="2"/>
  <c r="AR157" i="2"/>
  <c r="AQ157" i="2"/>
  <c r="AP157" i="2"/>
  <c r="AO157" i="2"/>
  <c r="AN157" i="2"/>
  <c r="AM157" i="2"/>
  <c r="AL157" i="2"/>
  <c r="AZ156" i="2"/>
  <c r="AY156" i="2"/>
  <c r="AX156" i="2"/>
  <c r="AW156" i="2"/>
  <c r="AV156" i="2"/>
  <c r="AU156" i="2"/>
  <c r="AT156" i="2"/>
  <c r="AS156" i="2"/>
  <c r="AR156" i="2"/>
  <c r="AQ156" i="2"/>
  <c r="AP156" i="2"/>
  <c r="AO156" i="2"/>
  <c r="AN156" i="2"/>
  <c r="AM156" i="2"/>
  <c r="AL156" i="2"/>
  <c r="AZ155" i="2"/>
  <c r="AY155" i="2"/>
  <c r="AX155" i="2"/>
  <c r="AW155" i="2"/>
  <c r="AV155" i="2"/>
  <c r="AU155" i="2"/>
  <c r="AT155" i="2"/>
  <c r="AS155" i="2"/>
  <c r="AR155" i="2"/>
  <c r="AQ155" i="2"/>
  <c r="AP155" i="2"/>
  <c r="AO155" i="2"/>
  <c r="AN155" i="2"/>
  <c r="AM155" i="2"/>
  <c r="AL155" i="2"/>
  <c r="AZ154" i="2"/>
  <c r="AY154" i="2"/>
  <c r="AX154" i="2"/>
  <c r="AW154" i="2"/>
  <c r="AV154" i="2"/>
  <c r="AU154" i="2"/>
  <c r="AT154" i="2"/>
  <c r="AS154" i="2"/>
  <c r="AR154" i="2"/>
  <c r="AQ154" i="2"/>
  <c r="AP154" i="2"/>
  <c r="AO154" i="2"/>
  <c r="AN154" i="2"/>
  <c r="AM154" i="2"/>
  <c r="AL154" i="2"/>
  <c r="AZ153" i="2"/>
  <c r="AY153" i="2"/>
  <c r="AX153" i="2"/>
  <c r="AW153" i="2"/>
  <c r="AV153" i="2"/>
  <c r="AU153" i="2"/>
  <c r="AT153" i="2"/>
  <c r="AS153" i="2"/>
  <c r="AR153" i="2"/>
  <c r="AQ153" i="2"/>
  <c r="AP153" i="2"/>
  <c r="AO153" i="2"/>
  <c r="AN153" i="2"/>
  <c r="AM153" i="2"/>
  <c r="AL153" i="2"/>
  <c r="AZ152" i="2"/>
  <c r="AY152" i="2"/>
  <c r="AX152" i="2"/>
  <c r="AW152" i="2"/>
  <c r="AV152" i="2"/>
  <c r="AU152" i="2"/>
  <c r="AT152" i="2"/>
  <c r="AS152" i="2"/>
  <c r="AR152" i="2"/>
  <c r="AQ152" i="2"/>
  <c r="AP152" i="2"/>
  <c r="AO152" i="2"/>
  <c r="AN152" i="2"/>
  <c r="AM152" i="2"/>
  <c r="AL152" i="2"/>
  <c r="AZ151" i="2"/>
  <c r="AY151" i="2"/>
  <c r="AX151" i="2"/>
  <c r="AW151" i="2"/>
  <c r="AV151" i="2"/>
  <c r="AU151" i="2"/>
  <c r="AT151" i="2"/>
  <c r="AS151" i="2"/>
  <c r="AR151" i="2"/>
  <c r="AQ151" i="2"/>
  <c r="AP151" i="2"/>
  <c r="AO151" i="2"/>
  <c r="AN151" i="2"/>
  <c r="AM151" i="2"/>
  <c r="AL151" i="2"/>
  <c r="AZ150" i="2"/>
  <c r="AY150" i="2"/>
  <c r="AX150" i="2"/>
  <c r="AW150" i="2"/>
  <c r="AV150" i="2"/>
  <c r="AU150" i="2"/>
  <c r="AT150" i="2"/>
  <c r="AS150" i="2"/>
  <c r="AR150" i="2"/>
  <c r="AQ150" i="2"/>
  <c r="AP150" i="2"/>
  <c r="AO150" i="2"/>
  <c r="AN150" i="2"/>
  <c r="AM150" i="2"/>
  <c r="AL150" i="2"/>
  <c r="AZ149" i="2"/>
  <c r="AY149" i="2"/>
  <c r="AX149" i="2"/>
  <c r="AW149" i="2"/>
  <c r="AV149" i="2"/>
  <c r="AU149" i="2"/>
  <c r="AT149" i="2"/>
  <c r="AS149" i="2"/>
  <c r="AR149" i="2"/>
  <c r="AQ149" i="2"/>
  <c r="AP149" i="2"/>
  <c r="AO149" i="2"/>
  <c r="AN149" i="2"/>
  <c r="AM149" i="2"/>
  <c r="AL149" i="2"/>
  <c r="AZ148" i="2"/>
  <c r="AY148" i="2"/>
  <c r="AX148" i="2"/>
  <c r="AW148" i="2"/>
  <c r="AV148" i="2"/>
  <c r="AU148" i="2"/>
  <c r="AT148" i="2"/>
  <c r="AS148" i="2"/>
  <c r="AR148" i="2"/>
  <c r="AQ148" i="2"/>
  <c r="AP148" i="2"/>
  <c r="AO148" i="2"/>
  <c r="AN148" i="2"/>
  <c r="AM148" i="2"/>
  <c r="AL148" i="2"/>
  <c r="AZ147" i="2"/>
  <c r="AY147" i="2"/>
  <c r="AX147" i="2"/>
  <c r="AW147" i="2"/>
  <c r="AV147" i="2"/>
  <c r="AU147" i="2"/>
  <c r="AT147" i="2"/>
  <c r="AS147" i="2"/>
  <c r="AR147" i="2"/>
  <c r="AQ147" i="2"/>
  <c r="AP147" i="2"/>
  <c r="AO147" i="2"/>
  <c r="AN147" i="2"/>
  <c r="AM147" i="2"/>
  <c r="AL147" i="2"/>
  <c r="AZ146" i="2"/>
  <c r="AY146" i="2"/>
  <c r="AX146" i="2"/>
  <c r="AW146" i="2"/>
  <c r="AV146" i="2"/>
  <c r="AU146" i="2"/>
  <c r="AT146" i="2"/>
  <c r="AS146" i="2"/>
  <c r="AR146" i="2"/>
  <c r="AQ146" i="2"/>
  <c r="AP146" i="2"/>
  <c r="AO146" i="2"/>
  <c r="AN146" i="2"/>
  <c r="AM146" i="2"/>
  <c r="AL146" i="2"/>
  <c r="AZ145" i="2"/>
  <c r="AY145" i="2"/>
  <c r="AX145" i="2"/>
  <c r="AW145" i="2"/>
  <c r="AV145" i="2"/>
  <c r="AU145" i="2"/>
  <c r="AT145" i="2"/>
  <c r="AS145" i="2"/>
  <c r="AR145" i="2"/>
  <c r="AQ145" i="2"/>
  <c r="AP145" i="2"/>
  <c r="AO145" i="2"/>
  <c r="AN145" i="2"/>
  <c r="AM145" i="2"/>
  <c r="AL145" i="2"/>
  <c r="AZ144" i="2"/>
  <c r="AY144" i="2"/>
  <c r="AX144" i="2"/>
  <c r="AW144" i="2"/>
  <c r="AV144" i="2"/>
  <c r="AU144" i="2"/>
  <c r="AT144" i="2"/>
  <c r="AS144" i="2"/>
  <c r="AR144" i="2"/>
  <c r="AQ144" i="2"/>
  <c r="AP144" i="2"/>
  <c r="AO144" i="2"/>
  <c r="AN144" i="2"/>
  <c r="AM144" i="2"/>
  <c r="AL144" i="2"/>
  <c r="AZ143" i="2"/>
  <c r="AY143" i="2"/>
  <c r="AX143" i="2"/>
  <c r="AW143" i="2"/>
  <c r="AV143" i="2"/>
  <c r="AU143" i="2"/>
  <c r="AT143" i="2"/>
  <c r="AS143" i="2"/>
  <c r="AR143" i="2"/>
  <c r="AQ143" i="2"/>
  <c r="AP143" i="2"/>
  <c r="AO143" i="2"/>
  <c r="AN143" i="2"/>
  <c r="AM143" i="2"/>
  <c r="AL143" i="2"/>
  <c r="AZ142" i="2"/>
  <c r="AY142" i="2"/>
  <c r="AX142" i="2"/>
  <c r="AW142" i="2"/>
  <c r="AV142" i="2"/>
  <c r="AU142" i="2"/>
  <c r="AT142" i="2"/>
  <c r="AS142" i="2"/>
  <c r="AR142" i="2"/>
  <c r="AQ142" i="2"/>
  <c r="AP142" i="2"/>
  <c r="AO142" i="2"/>
  <c r="AN142" i="2"/>
  <c r="AM142" i="2"/>
  <c r="AL142" i="2"/>
  <c r="AZ141" i="2"/>
  <c r="AY141" i="2"/>
  <c r="AX141" i="2"/>
  <c r="AW141" i="2"/>
  <c r="AV141" i="2"/>
  <c r="AU141" i="2"/>
  <c r="AT141" i="2"/>
  <c r="AS141" i="2"/>
  <c r="AR141" i="2"/>
  <c r="AQ141" i="2"/>
  <c r="AP141" i="2"/>
  <c r="AO141" i="2"/>
  <c r="AN141" i="2"/>
  <c r="AM141" i="2"/>
  <c r="AL141" i="2"/>
  <c r="AZ140" i="2"/>
  <c r="AY140" i="2"/>
  <c r="AX140" i="2"/>
  <c r="AW140" i="2"/>
  <c r="AV140" i="2"/>
  <c r="AU140" i="2"/>
  <c r="AT140" i="2"/>
  <c r="AS140" i="2"/>
  <c r="AR140" i="2"/>
  <c r="AQ140" i="2"/>
  <c r="AP140" i="2"/>
  <c r="AO140" i="2"/>
  <c r="AN140" i="2"/>
  <c r="AM140" i="2"/>
  <c r="AL140" i="2"/>
  <c r="AZ139" i="2"/>
  <c r="AY139" i="2"/>
  <c r="AX139" i="2"/>
  <c r="AW139" i="2"/>
  <c r="AV139" i="2"/>
  <c r="AU139" i="2"/>
  <c r="AT139" i="2"/>
  <c r="AS139" i="2"/>
  <c r="AR139" i="2"/>
  <c r="AQ139" i="2"/>
  <c r="AP139" i="2"/>
  <c r="AO139" i="2"/>
  <c r="AN139" i="2"/>
  <c r="AM139" i="2"/>
  <c r="AL139" i="2"/>
  <c r="AZ138" i="2"/>
  <c r="AY138" i="2"/>
  <c r="AX138" i="2"/>
  <c r="AW138" i="2"/>
  <c r="AV138" i="2"/>
  <c r="AU138" i="2"/>
  <c r="AT138" i="2"/>
  <c r="AS138" i="2"/>
  <c r="AR138" i="2"/>
  <c r="AQ138" i="2"/>
  <c r="AP138" i="2"/>
  <c r="AO138" i="2"/>
  <c r="AN138" i="2"/>
  <c r="AM138" i="2"/>
  <c r="AL138" i="2"/>
  <c r="AZ137" i="2"/>
  <c r="AY137" i="2"/>
  <c r="AX137" i="2"/>
  <c r="AW137" i="2"/>
  <c r="AV137" i="2"/>
  <c r="AU137" i="2"/>
  <c r="AT137" i="2"/>
  <c r="AS137" i="2"/>
  <c r="AR137" i="2"/>
  <c r="AQ137" i="2"/>
  <c r="AP137" i="2"/>
  <c r="AO137" i="2"/>
  <c r="AN137" i="2"/>
  <c r="AM137" i="2"/>
  <c r="AL137" i="2"/>
  <c r="AZ136" i="2"/>
  <c r="AY136" i="2"/>
  <c r="AX136" i="2"/>
  <c r="AW136" i="2"/>
  <c r="AV136" i="2"/>
  <c r="AU136" i="2"/>
  <c r="AT136" i="2"/>
  <c r="AS136" i="2"/>
  <c r="AR136" i="2"/>
  <c r="AQ136" i="2"/>
  <c r="AP136" i="2"/>
  <c r="AO136" i="2"/>
  <c r="AN136" i="2"/>
  <c r="AM136" i="2"/>
  <c r="AL136" i="2"/>
  <c r="AZ135" i="2"/>
  <c r="AY135" i="2"/>
  <c r="AX135" i="2"/>
  <c r="AW135" i="2"/>
  <c r="AV135" i="2"/>
  <c r="AU135" i="2"/>
  <c r="AT135" i="2"/>
  <c r="AS135" i="2"/>
  <c r="AR135" i="2"/>
  <c r="AQ135" i="2"/>
  <c r="AP135" i="2"/>
  <c r="AO135" i="2"/>
  <c r="AN135" i="2"/>
  <c r="AM135" i="2"/>
  <c r="AL135" i="2"/>
  <c r="AZ134" i="2"/>
  <c r="AY134" i="2"/>
  <c r="AX134" i="2"/>
  <c r="AW134" i="2"/>
  <c r="AV134" i="2"/>
  <c r="AU134" i="2"/>
  <c r="AT134" i="2"/>
  <c r="AS134" i="2"/>
  <c r="AR134" i="2"/>
  <c r="AQ134" i="2"/>
  <c r="AP134" i="2"/>
  <c r="AO134" i="2"/>
  <c r="AN134" i="2"/>
  <c r="AM134" i="2"/>
  <c r="AL134" i="2"/>
  <c r="AZ133" i="2"/>
  <c r="AY133" i="2"/>
  <c r="AX133" i="2"/>
  <c r="AW133" i="2"/>
  <c r="AV133" i="2"/>
  <c r="AU133" i="2"/>
  <c r="AT133" i="2"/>
  <c r="AS133" i="2"/>
  <c r="AR133" i="2"/>
  <c r="AQ133" i="2"/>
  <c r="AP133" i="2"/>
  <c r="AO133" i="2"/>
  <c r="AN133" i="2"/>
  <c r="AM133" i="2"/>
  <c r="AL133" i="2"/>
  <c r="AZ132" i="2"/>
  <c r="AY132" i="2"/>
  <c r="AX132" i="2"/>
  <c r="AW132" i="2"/>
  <c r="AV132" i="2"/>
  <c r="AU132" i="2"/>
  <c r="AT132" i="2"/>
  <c r="AS132" i="2"/>
  <c r="AR132" i="2"/>
  <c r="AQ132" i="2"/>
  <c r="AP132" i="2"/>
  <c r="AO132" i="2"/>
  <c r="AN132" i="2"/>
  <c r="AM132" i="2"/>
  <c r="AL132" i="2"/>
  <c r="AZ131" i="2"/>
  <c r="AY131" i="2"/>
  <c r="AX131" i="2"/>
  <c r="AW131" i="2"/>
  <c r="AV131" i="2"/>
  <c r="AU131" i="2"/>
  <c r="AT131" i="2"/>
  <c r="AS131" i="2"/>
  <c r="AR131" i="2"/>
  <c r="AQ131" i="2"/>
  <c r="AP131" i="2"/>
  <c r="AO131" i="2"/>
  <c r="AN131" i="2"/>
  <c r="AM131" i="2"/>
  <c r="AL131" i="2"/>
  <c r="AZ130" i="2"/>
  <c r="AY130" i="2"/>
  <c r="AX130" i="2"/>
  <c r="AW130" i="2"/>
  <c r="AV130" i="2"/>
  <c r="AU130" i="2"/>
  <c r="AT130" i="2"/>
  <c r="AS130" i="2"/>
  <c r="AR130" i="2"/>
  <c r="AQ130" i="2"/>
  <c r="AP130" i="2"/>
  <c r="AO130" i="2"/>
  <c r="AN130" i="2"/>
  <c r="AM130" i="2"/>
  <c r="AL130" i="2"/>
  <c r="AZ129" i="2"/>
  <c r="AY129" i="2"/>
  <c r="AX129" i="2"/>
  <c r="AW129" i="2"/>
  <c r="AV129" i="2"/>
  <c r="AU129" i="2"/>
  <c r="AT129" i="2"/>
  <c r="AS129" i="2"/>
  <c r="AR129" i="2"/>
  <c r="AQ129" i="2"/>
  <c r="AP129" i="2"/>
  <c r="AO129" i="2"/>
  <c r="AN129" i="2"/>
  <c r="AM129" i="2"/>
  <c r="AL129" i="2"/>
  <c r="AZ128" i="2"/>
  <c r="AY128" i="2"/>
  <c r="AX128" i="2"/>
  <c r="AW128" i="2"/>
  <c r="AV128" i="2"/>
  <c r="AU128" i="2"/>
  <c r="AT128" i="2"/>
  <c r="AS128" i="2"/>
  <c r="AR128" i="2"/>
  <c r="AQ128" i="2"/>
  <c r="AP128" i="2"/>
  <c r="AO128" i="2"/>
  <c r="AN128" i="2"/>
  <c r="AM128" i="2"/>
  <c r="AL128" i="2"/>
  <c r="AZ127" i="2"/>
  <c r="AY127" i="2"/>
  <c r="AX127" i="2"/>
  <c r="AW127" i="2"/>
  <c r="AV127" i="2"/>
  <c r="AU127" i="2"/>
  <c r="AT127" i="2"/>
  <c r="AS127" i="2"/>
  <c r="AR127" i="2"/>
  <c r="AQ127" i="2"/>
  <c r="AP127" i="2"/>
  <c r="AO127" i="2"/>
  <c r="AN127" i="2"/>
  <c r="AM127" i="2"/>
  <c r="AL127" i="2"/>
  <c r="AZ126" i="2"/>
  <c r="AY126" i="2"/>
  <c r="AX126" i="2"/>
  <c r="AW126" i="2"/>
  <c r="AV126" i="2"/>
  <c r="AU126" i="2"/>
  <c r="AT126" i="2"/>
  <c r="AS126" i="2"/>
  <c r="AR126" i="2"/>
  <c r="AQ126" i="2"/>
  <c r="AP126" i="2"/>
  <c r="AO126" i="2"/>
  <c r="AN126" i="2"/>
  <c r="AM126" i="2"/>
  <c r="AL126" i="2"/>
  <c r="AZ125" i="2"/>
  <c r="AY125" i="2"/>
  <c r="AX125" i="2"/>
  <c r="AW125" i="2"/>
  <c r="AV125" i="2"/>
  <c r="AU125" i="2"/>
  <c r="AT125" i="2"/>
  <c r="AS125" i="2"/>
  <c r="AR125" i="2"/>
  <c r="AQ125" i="2"/>
  <c r="AP125" i="2"/>
  <c r="AO125" i="2"/>
  <c r="AN125" i="2"/>
  <c r="AM125" i="2"/>
  <c r="AL125" i="2"/>
  <c r="AZ124" i="2"/>
  <c r="AY124" i="2"/>
  <c r="AX124" i="2"/>
  <c r="AW124" i="2"/>
  <c r="AV124" i="2"/>
  <c r="AU124" i="2"/>
  <c r="AT124" i="2"/>
  <c r="AS124" i="2"/>
  <c r="AR124" i="2"/>
  <c r="AQ124" i="2"/>
  <c r="AP124" i="2"/>
  <c r="AO124" i="2"/>
  <c r="AN124" i="2"/>
  <c r="AM124" i="2"/>
  <c r="AL124" i="2"/>
  <c r="AZ123" i="2"/>
  <c r="AY123" i="2"/>
  <c r="AX123" i="2"/>
  <c r="AW123" i="2"/>
  <c r="AV123" i="2"/>
  <c r="AU123" i="2"/>
  <c r="AT123" i="2"/>
  <c r="AS123" i="2"/>
  <c r="AR123" i="2"/>
  <c r="AQ123" i="2"/>
  <c r="AP123" i="2"/>
  <c r="AO123" i="2"/>
  <c r="AN123" i="2"/>
  <c r="AM123" i="2"/>
  <c r="AL123" i="2"/>
  <c r="AZ122" i="2"/>
  <c r="AY122" i="2"/>
  <c r="AX122" i="2"/>
  <c r="AW122" i="2"/>
  <c r="AV122" i="2"/>
  <c r="AU122" i="2"/>
  <c r="AT122" i="2"/>
  <c r="AS122" i="2"/>
  <c r="AR122" i="2"/>
  <c r="AQ122" i="2"/>
  <c r="AP122" i="2"/>
  <c r="AO122" i="2"/>
  <c r="AN122" i="2"/>
  <c r="AM122" i="2"/>
  <c r="AL122" i="2"/>
  <c r="AZ121" i="2"/>
  <c r="AY121" i="2"/>
  <c r="AX121" i="2"/>
  <c r="AW121" i="2"/>
  <c r="AV121" i="2"/>
  <c r="AU121" i="2"/>
  <c r="AT121" i="2"/>
  <c r="AS121" i="2"/>
  <c r="AR121" i="2"/>
  <c r="AQ121" i="2"/>
  <c r="AP121" i="2"/>
  <c r="AO121" i="2"/>
  <c r="AN121" i="2"/>
  <c r="AM121" i="2"/>
  <c r="AL121" i="2"/>
  <c r="AZ120" i="2"/>
  <c r="AY120" i="2"/>
  <c r="AX120" i="2"/>
  <c r="AW120" i="2"/>
  <c r="AV120" i="2"/>
  <c r="AU120" i="2"/>
  <c r="AT120" i="2"/>
  <c r="AS120" i="2"/>
  <c r="AR120" i="2"/>
  <c r="AQ120" i="2"/>
  <c r="AP120" i="2"/>
  <c r="AO120" i="2"/>
  <c r="AN120" i="2"/>
  <c r="AM120" i="2"/>
  <c r="AL120" i="2"/>
  <c r="AZ119" i="2"/>
  <c r="AY119" i="2"/>
  <c r="AX119" i="2"/>
  <c r="AW119" i="2"/>
  <c r="AV119" i="2"/>
  <c r="AU119" i="2"/>
  <c r="AT119" i="2"/>
  <c r="AS119" i="2"/>
  <c r="AR119" i="2"/>
  <c r="AQ119" i="2"/>
  <c r="AP119" i="2"/>
  <c r="AO119" i="2"/>
  <c r="AN119" i="2"/>
  <c r="AM119" i="2"/>
  <c r="AL119" i="2"/>
  <c r="AZ118" i="2"/>
  <c r="AY118" i="2"/>
  <c r="AX118" i="2"/>
  <c r="AW118" i="2"/>
  <c r="AV118" i="2"/>
  <c r="AU118" i="2"/>
  <c r="AT118" i="2"/>
  <c r="AS118" i="2"/>
  <c r="AR118" i="2"/>
  <c r="AQ118" i="2"/>
  <c r="AP118" i="2"/>
  <c r="AO118" i="2"/>
  <c r="AN118" i="2"/>
  <c r="AM118" i="2"/>
  <c r="AL118" i="2"/>
  <c r="AZ117" i="2"/>
  <c r="AY117" i="2"/>
  <c r="AX117" i="2"/>
  <c r="AW117" i="2"/>
  <c r="AV117" i="2"/>
  <c r="AU117" i="2"/>
  <c r="AT117" i="2"/>
  <c r="AS117" i="2"/>
  <c r="AR117" i="2"/>
  <c r="AQ117" i="2"/>
  <c r="AP117" i="2"/>
  <c r="AO117" i="2"/>
  <c r="AN117" i="2"/>
  <c r="AM117" i="2"/>
  <c r="AL117" i="2"/>
  <c r="AZ116" i="2"/>
  <c r="AY116" i="2"/>
  <c r="AX116" i="2"/>
  <c r="AW116" i="2"/>
  <c r="AV116" i="2"/>
  <c r="AU116" i="2"/>
  <c r="AT116" i="2"/>
  <c r="AS116" i="2"/>
  <c r="AR116" i="2"/>
  <c r="AQ116" i="2"/>
  <c r="AP116" i="2"/>
  <c r="AO116" i="2"/>
  <c r="AN116" i="2"/>
  <c r="AM116" i="2"/>
  <c r="AL116" i="2"/>
  <c r="AZ115" i="2"/>
  <c r="AY115" i="2"/>
  <c r="AX115" i="2"/>
  <c r="AW115" i="2"/>
  <c r="AV115" i="2"/>
  <c r="AU115" i="2"/>
  <c r="AT115" i="2"/>
  <c r="AS115" i="2"/>
  <c r="AR115" i="2"/>
  <c r="AQ115" i="2"/>
  <c r="AP115" i="2"/>
  <c r="AO115" i="2"/>
  <c r="AN115" i="2"/>
  <c r="AM115" i="2"/>
  <c r="AL115" i="2"/>
  <c r="AZ114" i="2"/>
  <c r="AY114" i="2"/>
  <c r="AX114" i="2"/>
  <c r="AW114" i="2"/>
  <c r="AV114" i="2"/>
  <c r="AU114" i="2"/>
  <c r="AT114" i="2"/>
  <c r="AS114" i="2"/>
  <c r="AR114" i="2"/>
  <c r="AQ114" i="2"/>
  <c r="AP114" i="2"/>
  <c r="AO114" i="2"/>
  <c r="AN114" i="2"/>
  <c r="AM114" i="2"/>
  <c r="AL114" i="2"/>
  <c r="AZ113" i="2"/>
  <c r="AY113" i="2"/>
  <c r="AX113" i="2"/>
  <c r="AW113" i="2"/>
  <c r="AV113" i="2"/>
  <c r="AU113" i="2"/>
  <c r="AT113" i="2"/>
  <c r="AS113" i="2"/>
  <c r="AR113" i="2"/>
  <c r="AQ113" i="2"/>
  <c r="AP113" i="2"/>
  <c r="AO113" i="2"/>
  <c r="AN113" i="2"/>
  <c r="AM113" i="2"/>
  <c r="AL113" i="2"/>
  <c r="AZ112" i="2"/>
  <c r="AY112" i="2"/>
  <c r="AX112" i="2"/>
  <c r="AW112" i="2"/>
  <c r="AV112" i="2"/>
  <c r="AU112" i="2"/>
  <c r="AT112" i="2"/>
  <c r="AS112" i="2"/>
  <c r="AR112" i="2"/>
  <c r="AQ112" i="2"/>
  <c r="AP112" i="2"/>
  <c r="AO112" i="2"/>
  <c r="AN112" i="2"/>
  <c r="AM112" i="2"/>
  <c r="AL112" i="2"/>
  <c r="AZ111" i="2"/>
  <c r="AY111" i="2"/>
  <c r="AX111" i="2"/>
  <c r="AW111" i="2"/>
  <c r="AV111" i="2"/>
  <c r="AU111" i="2"/>
  <c r="AT111" i="2"/>
  <c r="AS111" i="2"/>
  <c r="AR111" i="2"/>
  <c r="AQ111" i="2"/>
  <c r="AP111" i="2"/>
  <c r="AO111" i="2"/>
  <c r="AN111" i="2"/>
  <c r="AM111" i="2"/>
  <c r="AL111" i="2"/>
  <c r="AZ110" i="2"/>
  <c r="AY110" i="2"/>
  <c r="AX110" i="2"/>
  <c r="AW110" i="2"/>
  <c r="AV110" i="2"/>
  <c r="AU110" i="2"/>
  <c r="AT110" i="2"/>
  <c r="AS110" i="2"/>
  <c r="AR110" i="2"/>
  <c r="AQ110" i="2"/>
  <c r="AP110" i="2"/>
  <c r="AO110" i="2"/>
  <c r="AN110" i="2"/>
  <c r="AM110" i="2"/>
  <c r="AL110" i="2"/>
  <c r="AZ109" i="2"/>
  <c r="AY109" i="2"/>
  <c r="AX109" i="2"/>
  <c r="AW109" i="2"/>
  <c r="AV109" i="2"/>
  <c r="AU109" i="2"/>
  <c r="AT109" i="2"/>
  <c r="AS109" i="2"/>
  <c r="AR109" i="2"/>
  <c r="AQ109" i="2"/>
  <c r="AP109" i="2"/>
  <c r="AO109" i="2"/>
  <c r="AN109" i="2"/>
  <c r="AM109" i="2"/>
  <c r="AL109" i="2"/>
  <c r="AZ108" i="2"/>
  <c r="AY108" i="2"/>
  <c r="AX108" i="2"/>
  <c r="AW108" i="2"/>
  <c r="AV108" i="2"/>
  <c r="AU108" i="2"/>
  <c r="AT108" i="2"/>
  <c r="AS108" i="2"/>
  <c r="AR108" i="2"/>
  <c r="AQ108" i="2"/>
  <c r="AP108" i="2"/>
  <c r="AO108" i="2"/>
  <c r="AN108" i="2"/>
  <c r="AM108" i="2"/>
  <c r="AL108" i="2"/>
  <c r="AZ107" i="2"/>
  <c r="AY107" i="2"/>
  <c r="AX107" i="2"/>
  <c r="AW107" i="2"/>
  <c r="AV107" i="2"/>
  <c r="AU107" i="2"/>
  <c r="AT107" i="2"/>
  <c r="AS107" i="2"/>
  <c r="AR107" i="2"/>
  <c r="AQ107" i="2"/>
  <c r="AP107" i="2"/>
  <c r="AO107" i="2"/>
  <c r="AN107" i="2"/>
  <c r="AM107" i="2"/>
  <c r="AL107" i="2"/>
  <c r="AZ106" i="2"/>
  <c r="AY106" i="2"/>
  <c r="AX106" i="2"/>
  <c r="AW106" i="2"/>
  <c r="AV106" i="2"/>
  <c r="AU106" i="2"/>
  <c r="AT106" i="2"/>
  <c r="AS106" i="2"/>
  <c r="AR106" i="2"/>
  <c r="AQ106" i="2"/>
  <c r="AP106" i="2"/>
  <c r="AO106" i="2"/>
  <c r="AN106" i="2"/>
  <c r="AM106" i="2"/>
  <c r="AL106" i="2"/>
  <c r="AZ105" i="2"/>
  <c r="AY105" i="2"/>
  <c r="AX105" i="2"/>
  <c r="AW105" i="2"/>
  <c r="AV105" i="2"/>
  <c r="AU105" i="2"/>
  <c r="AT105" i="2"/>
  <c r="AS105" i="2"/>
  <c r="AR105" i="2"/>
  <c r="AQ105" i="2"/>
  <c r="AP105" i="2"/>
  <c r="AO105" i="2"/>
  <c r="AN105" i="2"/>
  <c r="AM105" i="2"/>
  <c r="AL105" i="2"/>
  <c r="AZ104" i="2"/>
  <c r="AY104" i="2"/>
  <c r="AX104" i="2"/>
  <c r="AW104" i="2"/>
  <c r="AV104" i="2"/>
  <c r="AU104" i="2"/>
  <c r="AT104" i="2"/>
  <c r="AS104" i="2"/>
  <c r="AR104" i="2"/>
  <c r="AQ104" i="2"/>
  <c r="AP104" i="2"/>
  <c r="AO104" i="2"/>
  <c r="AN104" i="2"/>
  <c r="AM104" i="2"/>
  <c r="AL104" i="2"/>
  <c r="AZ103" i="2"/>
  <c r="AY103" i="2"/>
  <c r="AX103" i="2"/>
  <c r="AW103" i="2"/>
  <c r="AV103" i="2"/>
  <c r="AU103" i="2"/>
  <c r="AT103" i="2"/>
  <c r="AS103" i="2"/>
  <c r="AR103" i="2"/>
  <c r="AQ103" i="2"/>
  <c r="AP103" i="2"/>
  <c r="AO103" i="2"/>
  <c r="AN103" i="2"/>
  <c r="AM103" i="2"/>
  <c r="AL103" i="2"/>
  <c r="AZ102" i="2"/>
  <c r="AY102" i="2"/>
  <c r="AX102" i="2"/>
  <c r="AW102" i="2"/>
  <c r="AV102" i="2"/>
  <c r="AU102" i="2"/>
  <c r="AT102" i="2"/>
  <c r="AS102" i="2"/>
  <c r="AR102" i="2"/>
  <c r="AQ102" i="2"/>
  <c r="AP102" i="2"/>
  <c r="AO102" i="2"/>
  <c r="AN102" i="2"/>
  <c r="AM102" i="2"/>
  <c r="AL102" i="2"/>
  <c r="AZ101" i="2"/>
  <c r="AY101" i="2"/>
  <c r="AX101" i="2"/>
  <c r="AW101" i="2"/>
  <c r="AV101" i="2"/>
  <c r="AU101" i="2"/>
  <c r="AT101" i="2"/>
  <c r="AS101" i="2"/>
  <c r="AR101" i="2"/>
  <c r="AQ101" i="2"/>
  <c r="AP101" i="2"/>
  <c r="AO101" i="2"/>
  <c r="AN101" i="2"/>
  <c r="AM101" i="2"/>
  <c r="AL101" i="2"/>
  <c r="AZ100" i="2"/>
  <c r="AY100" i="2"/>
  <c r="AX100" i="2"/>
  <c r="AW100" i="2"/>
  <c r="AV100" i="2"/>
  <c r="AU100" i="2"/>
  <c r="AT100" i="2"/>
  <c r="AS100" i="2"/>
  <c r="AR100" i="2"/>
  <c r="AQ100" i="2"/>
  <c r="AP100" i="2"/>
  <c r="AO100" i="2"/>
  <c r="AN100" i="2"/>
  <c r="AM100" i="2"/>
  <c r="AL100" i="2"/>
  <c r="AZ99" i="2"/>
  <c r="AY99" i="2"/>
  <c r="AX99" i="2"/>
  <c r="AW99" i="2"/>
  <c r="AV99" i="2"/>
  <c r="AU99" i="2"/>
  <c r="AT99" i="2"/>
  <c r="AS99" i="2"/>
  <c r="AR99" i="2"/>
  <c r="AQ99" i="2"/>
  <c r="AP99" i="2"/>
  <c r="AO99" i="2"/>
  <c r="AN99" i="2"/>
  <c r="AM99" i="2"/>
  <c r="AL99" i="2"/>
  <c r="AZ98" i="2"/>
  <c r="AY98" i="2"/>
  <c r="AX98" i="2"/>
  <c r="AW98" i="2"/>
  <c r="AV98" i="2"/>
  <c r="AU98" i="2"/>
  <c r="AT98" i="2"/>
  <c r="AS98" i="2"/>
  <c r="AR98" i="2"/>
  <c r="AQ98" i="2"/>
  <c r="AP98" i="2"/>
  <c r="AO98" i="2"/>
  <c r="AN98" i="2"/>
  <c r="AM98" i="2"/>
  <c r="AL98" i="2"/>
  <c r="AZ97" i="2"/>
  <c r="AY97" i="2"/>
  <c r="AX97" i="2"/>
  <c r="AW97" i="2"/>
  <c r="AV97" i="2"/>
  <c r="AU97" i="2"/>
  <c r="AT97" i="2"/>
  <c r="AS97" i="2"/>
  <c r="AR97" i="2"/>
  <c r="AQ97" i="2"/>
  <c r="AP97" i="2"/>
  <c r="AO97" i="2"/>
  <c r="AN97" i="2"/>
  <c r="AM97" i="2"/>
  <c r="AL97" i="2"/>
  <c r="AZ96" i="2"/>
  <c r="AY96" i="2"/>
  <c r="AX96" i="2"/>
  <c r="AW96" i="2"/>
  <c r="AV96" i="2"/>
  <c r="AU96" i="2"/>
  <c r="AT96" i="2"/>
  <c r="AS96" i="2"/>
  <c r="AR96" i="2"/>
  <c r="AQ96" i="2"/>
  <c r="AP96" i="2"/>
  <c r="AO96" i="2"/>
  <c r="AN96" i="2"/>
  <c r="AM96" i="2"/>
  <c r="AL96" i="2"/>
  <c r="AZ95" i="2"/>
  <c r="AY95" i="2"/>
  <c r="AX95" i="2"/>
  <c r="AW95" i="2"/>
  <c r="AV95" i="2"/>
  <c r="AU95" i="2"/>
  <c r="AT95" i="2"/>
  <c r="AS95" i="2"/>
  <c r="AR95" i="2"/>
  <c r="AQ95" i="2"/>
  <c r="AP95" i="2"/>
  <c r="AO95" i="2"/>
  <c r="AN95" i="2"/>
  <c r="AM95" i="2"/>
  <c r="AL95" i="2"/>
  <c r="AZ94" i="2"/>
  <c r="AY94" i="2"/>
  <c r="AX94" i="2"/>
  <c r="AW94" i="2"/>
  <c r="AV94" i="2"/>
  <c r="AU94" i="2"/>
  <c r="AT94" i="2"/>
  <c r="AS94" i="2"/>
  <c r="AR94" i="2"/>
  <c r="AQ94" i="2"/>
  <c r="AP94" i="2"/>
  <c r="AO94" i="2"/>
  <c r="AN94" i="2"/>
  <c r="AM94" i="2"/>
  <c r="AL94" i="2"/>
  <c r="AZ93" i="2"/>
  <c r="AY93" i="2"/>
  <c r="AX93" i="2"/>
  <c r="AW93" i="2"/>
  <c r="AV93" i="2"/>
  <c r="AU93" i="2"/>
  <c r="AT93" i="2"/>
  <c r="AS93" i="2"/>
  <c r="AR93" i="2"/>
  <c r="AQ93" i="2"/>
  <c r="AP93" i="2"/>
  <c r="AO93" i="2"/>
  <c r="AN93" i="2"/>
  <c r="AM93" i="2"/>
  <c r="AL93" i="2"/>
  <c r="AZ92" i="2"/>
  <c r="AY92" i="2"/>
  <c r="AX92" i="2"/>
  <c r="AW92" i="2"/>
  <c r="AV92" i="2"/>
  <c r="AU92" i="2"/>
  <c r="AT92" i="2"/>
  <c r="AS92" i="2"/>
  <c r="AR92" i="2"/>
  <c r="AQ92" i="2"/>
  <c r="AP92" i="2"/>
  <c r="AO92" i="2"/>
  <c r="AN92" i="2"/>
  <c r="AM92" i="2"/>
  <c r="AL92" i="2"/>
  <c r="AZ91" i="2"/>
  <c r="AY91" i="2"/>
  <c r="AX91" i="2"/>
  <c r="AW91" i="2"/>
  <c r="AV91" i="2"/>
  <c r="AU91" i="2"/>
  <c r="AT91" i="2"/>
  <c r="AS91" i="2"/>
  <c r="AR91" i="2"/>
  <c r="AQ91" i="2"/>
  <c r="AP91" i="2"/>
  <c r="AO91" i="2"/>
  <c r="AN91" i="2"/>
  <c r="AM91" i="2"/>
  <c r="AL91" i="2"/>
  <c r="AZ90" i="2"/>
  <c r="AY90" i="2"/>
  <c r="AX90" i="2"/>
  <c r="AW90" i="2"/>
  <c r="AV90" i="2"/>
  <c r="AU90" i="2"/>
  <c r="AT90" i="2"/>
  <c r="AS90" i="2"/>
  <c r="AR90" i="2"/>
  <c r="AQ90" i="2"/>
  <c r="AP90" i="2"/>
  <c r="AO90" i="2"/>
  <c r="AN90" i="2"/>
  <c r="AM90" i="2"/>
  <c r="AL90" i="2"/>
  <c r="AZ89" i="2"/>
  <c r="AY89" i="2"/>
  <c r="AX89" i="2"/>
  <c r="AW89" i="2"/>
  <c r="AV89" i="2"/>
  <c r="AU89" i="2"/>
  <c r="AT89" i="2"/>
  <c r="AS89" i="2"/>
  <c r="AR89" i="2"/>
  <c r="AQ89" i="2"/>
  <c r="AP89" i="2"/>
  <c r="AO89" i="2"/>
  <c r="AN89" i="2"/>
  <c r="AM89" i="2"/>
  <c r="AL89" i="2"/>
  <c r="AZ88" i="2"/>
  <c r="AY88" i="2"/>
  <c r="AX88" i="2"/>
  <c r="AW88" i="2"/>
  <c r="AV88" i="2"/>
  <c r="AU88" i="2"/>
  <c r="AT88" i="2"/>
  <c r="AS88" i="2"/>
  <c r="AR88" i="2"/>
  <c r="AQ88" i="2"/>
  <c r="AP88" i="2"/>
  <c r="AO88" i="2"/>
  <c r="AN88" i="2"/>
  <c r="AM88" i="2"/>
  <c r="AL88" i="2"/>
  <c r="AZ87" i="2"/>
  <c r="AY87" i="2"/>
  <c r="AX87" i="2"/>
  <c r="AW87" i="2"/>
  <c r="AV87" i="2"/>
  <c r="AU87" i="2"/>
  <c r="AT87" i="2"/>
  <c r="AS87" i="2"/>
  <c r="AR87" i="2"/>
  <c r="AQ87" i="2"/>
  <c r="AP87" i="2"/>
  <c r="AO87" i="2"/>
  <c r="AN87" i="2"/>
  <c r="AM87" i="2"/>
  <c r="AL87" i="2"/>
  <c r="AZ86" i="2"/>
  <c r="AY86" i="2"/>
  <c r="AX86" i="2"/>
  <c r="AW86" i="2"/>
  <c r="AV86" i="2"/>
  <c r="AU86" i="2"/>
  <c r="AT86" i="2"/>
  <c r="AS86" i="2"/>
  <c r="AR86" i="2"/>
  <c r="AQ86" i="2"/>
  <c r="AP86" i="2"/>
  <c r="AO86" i="2"/>
  <c r="AN86" i="2"/>
  <c r="AM86" i="2"/>
  <c r="AL86" i="2"/>
  <c r="AZ85" i="2"/>
  <c r="AY85" i="2"/>
  <c r="AX85" i="2"/>
  <c r="AW85" i="2"/>
  <c r="AV85" i="2"/>
  <c r="AU85" i="2"/>
  <c r="AT85" i="2"/>
  <c r="AS85" i="2"/>
  <c r="AR85" i="2"/>
  <c r="AQ85" i="2"/>
  <c r="AP85" i="2"/>
  <c r="AO85" i="2"/>
  <c r="AN85" i="2"/>
  <c r="AM85" i="2"/>
  <c r="AL85" i="2"/>
  <c r="AZ84" i="2"/>
  <c r="AY84" i="2"/>
  <c r="AX84" i="2"/>
  <c r="AW84" i="2"/>
  <c r="AV84" i="2"/>
  <c r="AU84" i="2"/>
  <c r="AT84" i="2"/>
  <c r="AS84" i="2"/>
  <c r="AR84" i="2"/>
  <c r="AQ84" i="2"/>
  <c r="AP84" i="2"/>
  <c r="AO84" i="2"/>
  <c r="AN84" i="2"/>
  <c r="AM84" i="2"/>
  <c r="AL84" i="2"/>
  <c r="AZ83" i="2"/>
  <c r="AY83" i="2"/>
  <c r="AX83" i="2"/>
  <c r="AW83" i="2"/>
  <c r="AV83" i="2"/>
  <c r="AU83" i="2"/>
  <c r="AT83" i="2"/>
  <c r="AS83" i="2"/>
  <c r="AR83" i="2"/>
  <c r="AQ83" i="2"/>
  <c r="AP83" i="2"/>
  <c r="AO83" i="2"/>
  <c r="AN83" i="2"/>
  <c r="AM83" i="2"/>
  <c r="AL83" i="2"/>
  <c r="AZ82" i="2"/>
  <c r="AY82" i="2"/>
  <c r="AX82" i="2"/>
  <c r="AW82" i="2"/>
  <c r="AV82" i="2"/>
  <c r="AU82" i="2"/>
  <c r="AT82" i="2"/>
  <c r="AS82" i="2"/>
  <c r="AR82" i="2"/>
  <c r="AQ82" i="2"/>
  <c r="AP82" i="2"/>
  <c r="AO82" i="2"/>
  <c r="AN82" i="2"/>
  <c r="AM82" i="2"/>
  <c r="AL82" i="2"/>
  <c r="AZ81" i="2"/>
  <c r="AY81" i="2"/>
  <c r="AX81" i="2"/>
  <c r="AW81" i="2"/>
  <c r="AV81" i="2"/>
  <c r="AU81" i="2"/>
  <c r="AT81" i="2"/>
  <c r="AS81" i="2"/>
  <c r="AR81" i="2"/>
  <c r="AQ81" i="2"/>
  <c r="AP81" i="2"/>
  <c r="AO81" i="2"/>
  <c r="AN81" i="2"/>
  <c r="AM81" i="2"/>
  <c r="AL81" i="2"/>
  <c r="AZ80" i="2"/>
  <c r="AY80" i="2"/>
  <c r="AX80" i="2"/>
  <c r="AW80" i="2"/>
  <c r="AV80" i="2"/>
  <c r="AU80" i="2"/>
  <c r="AT80" i="2"/>
  <c r="AS80" i="2"/>
  <c r="AR80" i="2"/>
  <c r="AQ80" i="2"/>
  <c r="AP80" i="2"/>
  <c r="AO80" i="2"/>
  <c r="AN80" i="2"/>
  <c r="AM80" i="2"/>
  <c r="AL80" i="2"/>
  <c r="AZ79" i="2"/>
  <c r="AY79" i="2"/>
  <c r="AX79" i="2"/>
  <c r="AW79" i="2"/>
  <c r="AV79" i="2"/>
  <c r="AU79" i="2"/>
  <c r="AT79" i="2"/>
  <c r="AS79" i="2"/>
  <c r="AR79" i="2"/>
  <c r="AQ79" i="2"/>
  <c r="AP79" i="2"/>
  <c r="AO79" i="2"/>
  <c r="AN79" i="2"/>
  <c r="AM79" i="2"/>
  <c r="AL79" i="2"/>
  <c r="AZ78" i="2"/>
  <c r="AY78" i="2"/>
  <c r="AX78" i="2"/>
  <c r="AW78" i="2"/>
  <c r="AV78" i="2"/>
  <c r="AU78" i="2"/>
  <c r="AT78" i="2"/>
  <c r="AS78" i="2"/>
  <c r="AR78" i="2"/>
  <c r="AQ78" i="2"/>
  <c r="AP78" i="2"/>
  <c r="AO78" i="2"/>
  <c r="AN78" i="2"/>
  <c r="AM78" i="2"/>
  <c r="AL78" i="2"/>
  <c r="AZ77" i="2"/>
  <c r="AY77" i="2"/>
  <c r="AX77" i="2"/>
  <c r="AW77" i="2"/>
  <c r="AV77" i="2"/>
  <c r="AU77" i="2"/>
  <c r="AT77" i="2"/>
  <c r="AS77" i="2"/>
  <c r="AR77" i="2"/>
  <c r="AQ77" i="2"/>
  <c r="AP77" i="2"/>
  <c r="AO77" i="2"/>
  <c r="AN77" i="2"/>
  <c r="AM77" i="2"/>
  <c r="AL77" i="2"/>
  <c r="AZ76" i="2"/>
  <c r="AY76" i="2"/>
  <c r="AX76" i="2"/>
  <c r="AW76" i="2"/>
  <c r="AV76" i="2"/>
  <c r="AU76" i="2"/>
  <c r="AT76" i="2"/>
  <c r="AS76" i="2"/>
  <c r="AR76" i="2"/>
  <c r="AQ76" i="2"/>
  <c r="AP76" i="2"/>
  <c r="AO76" i="2"/>
  <c r="AN76" i="2"/>
  <c r="AM76" i="2"/>
  <c r="AL76" i="2"/>
  <c r="AZ75" i="2"/>
  <c r="AY75" i="2"/>
  <c r="AX75" i="2"/>
  <c r="AW75" i="2"/>
  <c r="AV75" i="2"/>
  <c r="AU75" i="2"/>
  <c r="AT75" i="2"/>
  <c r="AS75" i="2"/>
  <c r="AR75" i="2"/>
  <c r="AQ75" i="2"/>
  <c r="AP75" i="2"/>
  <c r="AO75" i="2"/>
  <c r="AN75" i="2"/>
  <c r="AM75" i="2"/>
  <c r="AL75" i="2"/>
  <c r="AZ74" i="2"/>
  <c r="AY74" i="2"/>
  <c r="AX74" i="2"/>
  <c r="AW74" i="2"/>
  <c r="AV74" i="2"/>
  <c r="AU74" i="2"/>
  <c r="AT74" i="2"/>
  <c r="AS74" i="2"/>
  <c r="AR74" i="2"/>
  <c r="AQ74" i="2"/>
  <c r="AP74" i="2"/>
  <c r="AO74" i="2"/>
  <c r="AN74" i="2"/>
  <c r="AM74" i="2"/>
  <c r="AL74" i="2"/>
  <c r="AZ73" i="2"/>
  <c r="AY73" i="2"/>
  <c r="AX73" i="2"/>
  <c r="AW73" i="2"/>
  <c r="AV73" i="2"/>
  <c r="AU73" i="2"/>
  <c r="AT73" i="2"/>
  <c r="AS73" i="2"/>
  <c r="AR73" i="2"/>
  <c r="AQ73" i="2"/>
  <c r="AP73" i="2"/>
  <c r="AO73" i="2"/>
  <c r="AN73" i="2"/>
  <c r="AM73" i="2"/>
  <c r="AL73" i="2"/>
  <c r="AZ72" i="2"/>
  <c r="AY72" i="2"/>
  <c r="AX72" i="2"/>
  <c r="AW72" i="2"/>
  <c r="AV72" i="2"/>
  <c r="AU72" i="2"/>
  <c r="AT72" i="2"/>
  <c r="AS72" i="2"/>
  <c r="AR72" i="2"/>
  <c r="AQ72" i="2"/>
  <c r="AP72" i="2"/>
  <c r="AO72" i="2"/>
  <c r="AN72" i="2"/>
  <c r="AM72" i="2"/>
  <c r="AL72" i="2"/>
  <c r="AZ71" i="2"/>
  <c r="AY71" i="2"/>
  <c r="AX71" i="2"/>
  <c r="AW71" i="2"/>
  <c r="AV71" i="2"/>
  <c r="AU71" i="2"/>
  <c r="AT71" i="2"/>
  <c r="AS71" i="2"/>
  <c r="AR71" i="2"/>
  <c r="AQ71" i="2"/>
  <c r="AP71" i="2"/>
  <c r="AO71" i="2"/>
  <c r="AN71" i="2"/>
  <c r="AM71" i="2"/>
  <c r="AL71" i="2"/>
  <c r="AZ70" i="2"/>
  <c r="AY70" i="2"/>
  <c r="AX70" i="2"/>
  <c r="AW70" i="2"/>
  <c r="AV70" i="2"/>
  <c r="AU70" i="2"/>
  <c r="AT70" i="2"/>
  <c r="AS70" i="2"/>
  <c r="AR70" i="2"/>
  <c r="AQ70" i="2"/>
  <c r="AP70" i="2"/>
  <c r="AO70" i="2"/>
  <c r="AN70" i="2"/>
  <c r="AM70" i="2"/>
  <c r="AL70" i="2"/>
  <c r="AZ69" i="2"/>
  <c r="AY69" i="2"/>
  <c r="AX69" i="2"/>
  <c r="AW69" i="2"/>
  <c r="AV69" i="2"/>
  <c r="AU69" i="2"/>
  <c r="AT69" i="2"/>
  <c r="AS69" i="2"/>
  <c r="AR69" i="2"/>
  <c r="AQ69" i="2"/>
  <c r="AP69" i="2"/>
  <c r="AO69" i="2"/>
  <c r="AN69" i="2"/>
  <c r="AM69" i="2"/>
  <c r="AL69" i="2"/>
  <c r="AZ68" i="2"/>
  <c r="AY68" i="2"/>
  <c r="AX68" i="2"/>
  <c r="AW68" i="2"/>
  <c r="AV68" i="2"/>
  <c r="AU68" i="2"/>
  <c r="AT68" i="2"/>
  <c r="AS68" i="2"/>
  <c r="AR68" i="2"/>
  <c r="AQ68" i="2"/>
  <c r="AP68" i="2"/>
  <c r="AO68" i="2"/>
  <c r="AN68" i="2"/>
  <c r="AM68" i="2"/>
  <c r="AL68" i="2"/>
  <c r="AZ67" i="2"/>
  <c r="AY67" i="2"/>
  <c r="AX67" i="2"/>
  <c r="AW67" i="2"/>
  <c r="AV67" i="2"/>
  <c r="AU67" i="2"/>
  <c r="AT67" i="2"/>
  <c r="AS67" i="2"/>
  <c r="AR67" i="2"/>
  <c r="AQ67" i="2"/>
  <c r="AP67" i="2"/>
  <c r="AO67" i="2"/>
  <c r="AN67" i="2"/>
  <c r="AM67" i="2"/>
  <c r="AL67" i="2"/>
  <c r="AZ66" i="2"/>
  <c r="AY66" i="2"/>
  <c r="AX66" i="2"/>
  <c r="AW66" i="2"/>
  <c r="AV66" i="2"/>
  <c r="AU66" i="2"/>
  <c r="AT66" i="2"/>
  <c r="AS66" i="2"/>
  <c r="AR66" i="2"/>
  <c r="AQ66" i="2"/>
  <c r="AP66" i="2"/>
  <c r="AO66" i="2"/>
  <c r="AN66" i="2"/>
  <c r="AM66" i="2"/>
  <c r="AL66" i="2"/>
  <c r="AZ65" i="2"/>
  <c r="AY65" i="2"/>
  <c r="AX65" i="2"/>
  <c r="AW65" i="2"/>
  <c r="AV65" i="2"/>
  <c r="AU65" i="2"/>
  <c r="AT65" i="2"/>
  <c r="AS65" i="2"/>
  <c r="AR65" i="2"/>
  <c r="AQ65" i="2"/>
  <c r="AP65" i="2"/>
  <c r="AO65" i="2"/>
  <c r="AN65" i="2"/>
  <c r="AM65" i="2"/>
  <c r="AL65" i="2"/>
  <c r="AZ64" i="2"/>
  <c r="AY64" i="2"/>
  <c r="AX64" i="2"/>
  <c r="AW64" i="2"/>
  <c r="AV64" i="2"/>
  <c r="AU64" i="2"/>
  <c r="AT64" i="2"/>
  <c r="AS64" i="2"/>
  <c r="AR64" i="2"/>
  <c r="AQ64" i="2"/>
  <c r="AP64" i="2"/>
  <c r="AO64" i="2"/>
  <c r="AN64" i="2"/>
  <c r="AM64" i="2"/>
  <c r="AL64" i="2"/>
  <c r="AZ63" i="2"/>
  <c r="AY63" i="2"/>
  <c r="AX63" i="2"/>
  <c r="AW63" i="2"/>
  <c r="AV63" i="2"/>
  <c r="AU63" i="2"/>
  <c r="AT63" i="2"/>
  <c r="AS63" i="2"/>
  <c r="AR63" i="2"/>
  <c r="AQ63" i="2"/>
  <c r="AP63" i="2"/>
  <c r="AO63" i="2"/>
  <c r="AN63" i="2"/>
  <c r="AM63" i="2"/>
  <c r="AL63" i="2"/>
  <c r="AZ62" i="2"/>
  <c r="AY62" i="2"/>
  <c r="AX62" i="2"/>
  <c r="AW62" i="2"/>
  <c r="AV62" i="2"/>
  <c r="AU62" i="2"/>
  <c r="AT62" i="2"/>
  <c r="AS62" i="2"/>
  <c r="AR62" i="2"/>
  <c r="AQ62" i="2"/>
  <c r="AP62" i="2"/>
  <c r="AO62" i="2"/>
  <c r="AN62" i="2"/>
  <c r="AM62" i="2"/>
  <c r="AL62" i="2"/>
  <c r="AZ61" i="2"/>
  <c r="AY61" i="2"/>
  <c r="AX61" i="2"/>
  <c r="AW61" i="2"/>
  <c r="AV61" i="2"/>
  <c r="AU61" i="2"/>
  <c r="AT61" i="2"/>
  <c r="AS61" i="2"/>
  <c r="AR61" i="2"/>
  <c r="AQ61" i="2"/>
  <c r="AP61" i="2"/>
  <c r="AO61" i="2"/>
  <c r="AN61" i="2"/>
  <c r="AM61" i="2"/>
  <c r="AL61" i="2"/>
  <c r="AZ60" i="2"/>
  <c r="AY60" i="2"/>
  <c r="AX60" i="2"/>
  <c r="AW60" i="2"/>
  <c r="AV60" i="2"/>
  <c r="AU60" i="2"/>
  <c r="AT60" i="2"/>
  <c r="AS60" i="2"/>
  <c r="AR60" i="2"/>
  <c r="AQ60" i="2"/>
  <c r="AP60" i="2"/>
  <c r="AO60" i="2"/>
  <c r="AN60" i="2"/>
  <c r="AM60" i="2"/>
  <c r="AL60" i="2"/>
  <c r="AZ59" i="2"/>
  <c r="AY59" i="2"/>
  <c r="AX59" i="2"/>
  <c r="AW59" i="2"/>
  <c r="AV59" i="2"/>
  <c r="AU59" i="2"/>
  <c r="AT59" i="2"/>
  <c r="AS59" i="2"/>
  <c r="AR59" i="2"/>
  <c r="AQ59" i="2"/>
  <c r="AP59" i="2"/>
  <c r="AO59" i="2"/>
  <c r="AN59" i="2"/>
  <c r="AM59" i="2"/>
  <c r="AL59" i="2"/>
  <c r="AZ58" i="2"/>
  <c r="AY58" i="2"/>
  <c r="AX58" i="2"/>
  <c r="AW58" i="2"/>
  <c r="AV58" i="2"/>
  <c r="AU58" i="2"/>
  <c r="AT58" i="2"/>
  <c r="AS58" i="2"/>
  <c r="AR58" i="2"/>
  <c r="AQ58" i="2"/>
  <c r="AP58" i="2"/>
  <c r="AO58" i="2"/>
  <c r="AN58" i="2"/>
  <c r="AM58" i="2"/>
  <c r="AL58" i="2"/>
  <c r="AZ57" i="2"/>
  <c r="AY57" i="2"/>
  <c r="AX57" i="2"/>
  <c r="AW57" i="2"/>
  <c r="AV57" i="2"/>
  <c r="AU57" i="2"/>
  <c r="AT57" i="2"/>
  <c r="AS57" i="2"/>
  <c r="AR57" i="2"/>
  <c r="AQ57" i="2"/>
  <c r="AP57" i="2"/>
  <c r="AO57" i="2"/>
  <c r="AN57" i="2"/>
  <c r="AM57" i="2"/>
  <c r="AL57" i="2"/>
  <c r="AZ56" i="2"/>
  <c r="AY56" i="2"/>
  <c r="AX56" i="2"/>
  <c r="AW56" i="2"/>
  <c r="AV56" i="2"/>
  <c r="AU56" i="2"/>
  <c r="AT56" i="2"/>
  <c r="AS56" i="2"/>
  <c r="AR56" i="2"/>
  <c r="AQ56" i="2"/>
  <c r="AP56" i="2"/>
  <c r="AO56" i="2"/>
  <c r="AN56" i="2"/>
  <c r="AM56" i="2"/>
  <c r="AL56" i="2"/>
  <c r="AZ55" i="2"/>
  <c r="AY55" i="2"/>
  <c r="AX55" i="2"/>
  <c r="AW55" i="2"/>
  <c r="AV55" i="2"/>
  <c r="AU55" i="2"/>
  <c r="AT55" i="2"/>
  <c r="AS55" i="2"/>
  <c r="AR55" i="2"/>
  <c r="AQ55" i="2"/>
  <c r="AP55" i="2"/>
  <c r="AO55" i="2"/>
  <c r="AN55" i="2"/>
  <c r="AM55" i="2"/>
  <c r="AL55" i="2"/>
  <c r="AZ54" i="2"/>
  <c r="AY54" i="2"/>
  <c r="AX54" i="2"/>
  <c r="AW54" i="2"/>
  <c r="AV54" i="2"/>
  <c r="AU54" i="2"/>
  <c r="AT54" i="2"/>
  <c r="AS54" i="2"/>
  <c r="AR54" i="2"/>
  <c r="AQ54" i="2"/>
  <c r="AP54" i="2"/>
  <c r="AO54" i="2"/>
  <c r="AN54" i="2"/>
  <c r="AM54" i="2"/>
  <c r="AL54" i="2"/>
  <c r="AZ53" i="2"/>
  <c r="AY53" i="2"/>
  <c r="AX53" i="2"/>
  <c r="AW53" i="2"/>
  <c r="AV53" i="2"/>
  <c r="AU53" i="2"/>
  <c r="AT53" i="2"/>
  <c r="AS53" i="2"/>
  <c r="AR53" i="2"/>
  <c r="AQ53" i="2"/>
  <c r="AP53" i="2"/>
  <c r="AO53" i="2"/>
  <c r="AN53" i="2"/>
  <c r="AM53" i="2"/>
  <c r="AL53" i="2"/>
  <c r="AZ52" i="2"/>
  <c r="AY52" i="2"/>
  <c r="AX52" i="2"/>
  <c r="AW52" i="2"/>
  <c r="AV52" i="2"/>
  <c r="AU52" i="2"/>
  <c r="AT52" i="2"/>
  <c r="AS52" i="2"/>
  <c r="AR52" i="2"/>
  <c r="AQ52" i="2"/>
  <c r="AP52" i="2"/>
  <c r="AO52" i="2"/>
  <c r="AN52" i="2"/>
  <c r="AM52" i="2"/>
  <c r="AL52" i="2"/>
  <c r="AZ51" i="2"/>
  <c r="AY51" i="2"/>
  <c r="AX51" i="2"/>
  <c r="AW51" i="2"/>
  <c r="AV51" i="2"/>
  <c r="AU51" i="2"/>
  <c r="AT51" i="2"/>
  <c r="AS51" i="2"/>
  <c r="AR51" i="2"/>
  <c r="AQ51" i="2"/>
  <c r="AP51" i="2"/>
  <c r="AO51" i="2"/>
  <c r="AN51" i="2"/>
  <c r="AM51" i="2"/>
  <c r="AL51" i="2"/>
  <c r="AZ50" i="2"/>
  <c r="AY50" i="2"/>
  <c r="AX50" i="2"/>
  <c r="AW50" i="2"/>
  <c r="AV50" i="2"/>
  <c r="AU50" i="2"/>
  <c r="AT50" i="2"/>
  <c r="AS50" i="2"/>
  <c r="AR50" i="2"/>
  <c r="AQ50" i="2"/>
  <c r="AP50" i="2"/>
  <c r="AO50" i="2"/>
  <c r="AN50" i="2"/>
  <c r="AM50" i="2"/>
  <c r="AL50" i="2"/>
  <c r="AZ49" i="2"/>
  <c r="AY49" i="2"/>
  <c r="AX49" i="2"/>
  <c r="AW49" i="2"/>
  <c r="AV49" i="2"/>
  <c r="AU49" i="2"/>
  <c r="AT49" i="2"/>
  <c r="AS49" i="2"/>
  <c r="AR49" i="2"/>
  <c r="AQ49" i="2"/>
  <c r="AP49" i="2"/>
  <c r="AO49" i="2"/>
  <c r="AN49" i="2"/>
  <c r="AM49" i="2"/>
  <c r="AL49" i="2"/>
  <c r="AZ48" i="2"/>
  <c r="AY48" i="2"/>
  <c r="AX48" i="2"/>
  <c r="AW48" i="2"/>
  <c r="AV48" i="2"/>
  <c r="AU48" i="2"/>
  <c r="AT48" i="2"/>
  <c r="AS48" i="2"/>
  <c r="AR48" i="2"/>
  <c r="AQ48" i="2"/>
  <c r="AP48" i="2"/>
  <c r="AO48" i="2"/>
  <c r="AN48" i="2"/>
  <c r="AM48" i="2"/>
  <c r="AL48" i="2"/>
  <c r="AZ47" i="2"/>
  <c r="AY47" i="2"/>
  <c r="AX47" i="2"/>
  <c r="AW47" i="2"/>
  <c r="AV47" i="2"/>
  <c r="AU47" i="2"/>
  <c r="AT47" i="2"/>
  <c r="AS47" i="2"/>
  <c r="AR47" i="2"/>
  <c r="AQ47" i="2"/>
  <c r="AP47" i="2"/>
  <c r="AO47" i="2"/>
  <c r="AN47" i="2"/>
  <c r="AM47" i="2"/>
  <c r="AL47" i="2"/>
  <c r="AZ46" i="2"/>
  <c r="AY46" i="2"/>
  <c r="AX46" i="2"/>
  <c r="AW46" i="2"/>
  <c r="AV46" i="2"/>
  <c r="AU46" i="2"/>
  <c r="AT46" i="2"/>
  <c r="AS46" i="2"/>
  <c r="AR46" i="2"/>
  <c r="AQ46" i="2"/>
  <c r="AP46" i="2"/>
  <c r="AO46" i="2"/>
  <c r="AN46" i="2"/>
  <c r="AM46" i="2"/>
  <c r="AL46" i="2"/>
  <c r="AZ45" i="2"/>
  <c r="AY45" i="2"/>
  <c r="AX45" i="2"/>
  <c r="AW45" i="2"/>
  <c r="AV45" i="2"/>
  <c r="AU45" i="2"/>
  <c r="AT45" i="2"/>
  <c r="AS45" i="2"/>
  <c r="AR45" i="2"/>
  <c r="AQ45" i="2"/>
  <c r="AP45" i="2"/>
  <c r="AO45" i="2"/>
  <c r="AN45" i="2"/>
  <c r="AM45" i="2"/>
  <c r="AL45" i="2"/>
  <c r="AZ44" i="2"/>
  <c r="AY44" i="2"/>
  <c r="AX44" i="2"/>
  <c r="AW44" i="2"/>
  <c r="AV44" i="2"/>
  <c r="AU44" i="2"/>
  <c r="AT44" i="2"/>
  <c r="AS44" i="2"/>
  <c r="AR44" i="2"/>
  <c r="AQ44" i="2"/>
  <c r="AP44" i="2"/>
  <c r="AO44" i="2"/>
  <c r="AN44" i="2"/>
  <c r="AM44" i="2"/>
  <c r="AL44" i="2"/>
  <c r="AZ43" i="2"/>
  <c r="AY43" i="2"/>
  <c r="AX43" i="2"/>
  <c r="AW43" i="2"/>
  <c r="AV43" i="2"/>
  <c r="AU43" i="2"/>
  <c r="AT43" i="2"/>
  <c r="AS43" i="2"/>
  <c r="AR43" i="2"/>
  <c r="AQ43" i="2"/>
  <c r="AP43" i="2"/>
  <c r="AO43" i="2"/>
  <c r="AN43" i="2"/>
  <c r="AM43" i="2"/>
  <c r="AL43" i="2"/>
  <c r="AZ42" i="2"/>
  <c r="AY42" i="2"/>
  <c r="AX42" i="2"/>
  <c r="AW42" i="2"/>
  <c r="AV42" i="2"/>
  <c r="AU42" i="2"/>
  <c r="AT42" i="2"/>
  <c r="AS42" i="2"/>
  <c r="AR42" i="2"/>
  <c r="AQ42" i="2"/>
  <c r="AP42" i="2"/>
  <c r="AO42" i="2"/>
  <c r="AN42" i="2"/>
  <c r="AM42" i="2"/>
  <c r="AL42" i="2"/>
  <c r="AZ41" i="2"/>
  <c r="AY41" i="2"/>
  <c r="AX41" i="2"/>
  <c r="AW41" i="2"/>
  <c r="AV41" i="2"/>
  <c r="AU41" i="2"/>
  <c r="AT41" i="2"/>
  <c r="AS41" i="2"/>
  <c r="AR41" i="2"/>
  <c r="AQ41" i="2"/>
  <c r="AP41" i="2"/>
  <c r="AO41" i="2"/>
  <c r="AN41" i="2"/>
  <c r="AM41" i="2"/>
  <c r="AL41" i="2"/>
  <c r="AZ40" i="2"/>
  <c r="AY40" i="2"/>
  <c r="AX40" i="2"/>
  <c r="AW40" i="2"/>
  <c r="AV40" i="2"/>
  <c r="AU40" i="2"/>
  <c r="AT40" i="2"/>
  <c r="AS40" i="2"/>
  <c r="AR40" i="2"/>
  <c r="AQ40" i="2"/>
  <c r="AP40" i="2"/>
  <c r="AO40" i="2"/>
  <c r="AN40" i="2"/>
  <c r="AM40" i="2"/>
  <c r="AL40" i="2"/>
  <c r="AZ39" i="2"/>
  <c r="AY39" i="2"/>
  <c r="AX39" i="2"/>
  <c r="AW39" i="2"/>
  <c r="AV39" i="2"/>
  <c r="AU39" i="2"/>
  <c r="AT39" i="2"/>
  <c r="AS39" i="2"/>
  <c r="AR39" i="2"/>
  <c r="AQ39" i="2"/>
  <c r="AP39" i="2"/>
  <c r="AO39" i="2"/>
  <c r="AN39" i="2"/>
  <c r="AM39" i="2"/>
  <c r="AL39" i="2"/>
  <c r="AZ38" i="2"/>
  <c r="AY38" i="2"/>
  <c r="AX38" i="2"/>
  <c r="AW38" i="2"/>
  <c r="AV38" i="2"/>
  <c r="AU38" i="2"/>
  <c r="AT38" i="2"/>
  <c r="AS38" i="2"/>
  <c r="AR38" i="2"/>
  <c r="AQ38" i="2"/>
  <c r="AP38" i="2"/>
  <c r="AO38" i="2"/>
  <c r="AN38" i="2"/>
  <c r="AM38" i="2"/>
  <c r="AL38" i="2"/>
  <c r="AZ37" i="2"/>
  <c r="AY37" i="2"/>
  <c r="AX37" i="2"/>
  <c r="AW37" i="2"/>
  <c r="AV37" i="2"/>
  <c r="AU37" i="2"/>
  <c r="AT37" i="2"/>
  <c r="AS37" i="2"/>
  <c r="AR37" i="2"/>
  <c r="AQ37" i="2"/>
  <c r="AP37" i="2"/>
  <c r="AO37" i="2"/>
  <c r="AN37" i="2"/>
  <c r="AM37" i="2"/>
  <c r="AL37" i="2"/>
  <c r="AZ36" i="2"/>
  <c r="AY36" i="2"/>
  <c r="AX36" i="2"/>
  <c r="AW36" i="2"/>
  <c r="AV36" i="2"/>
  <c r="AU36" i="2"/>
  <c r="AT36" i="2"/>
  <c r="AS36" i="2"/>
  <c r="AR36" i="2"/>
  <c r="AQ36" i="2"/>
  <c r="AP36" i="2"/>
  <c r="AO36" i="2"/>
  <c r="AN36" i="2"/>
  <c r="AM36" i="2"/>
  <c r="AL36" i="2"/>
  <c r="AZ35" i="2"/>
  <c r="AY35" i="2"/>
  <c r="AX35" i="2"/>
  <c r="AW35" i="2"/>
  <c r="AV35" i="2"/>
  <c r="AU35" i="2"/>
  <c r="AT35" i="2"/>
  <c r="AS35" i="2"/>
  <c r="AR35" i="2"/>
  <c r="AQ35" i="2"/>
  <c r="AP35" i="2"/>
  <c r="AO35" i="2"/>
  <c r="AN35" i="2"/>
  <c r="AM35" i="2"/>
  <c r="AL35" i="2"/>
  <c r="AZ34" i="2"/>
  <c r="AY34" i="2"/>
  <c r="AX34" i="2"/>
  <c r="AW34" i="2"/>
  <c r="AV34" i="2"/>
  <c r="AU34" i="2"/>
  <c r="AT34" i="2"/>
  <c r="AS34" i="2"/>
  <c r="AR34" i="2"/>
  <c r="AQ34" i="2"/>
  <c r="AP34" i="2"/>
  <c r="AO34" i="2"/>
  <c r="AN34" i="2"/>
  <c r="AM34" i="2"/>
  <c r="AL34" i="2"/>
  <c r="AZ33" i="2"/>
  <c r="AY33" i="2"/>
  <c r="AX33" i="2"/>
  <c r="AW33" i="2"/>
  <c r="AV33" i="2"/>
  <c r="AU33" i="2"/>
  <c r="AT33" i="2"/>
  <c r="AS33" i="2"/>
  <c r="AR33" i="2"/>
  <c r="AQ33" i="2"/>
  <c r="AP33" i="2"/>
  <c r="AO33" i="2"/>
  <c r="AN33" i="2"/>
  <c r="AM33" i="2"/>
  <c r="AL33" i="2"/>
  <c r="AZ32" i="2"/>
  <c r="AY32" i="2"/>
  <c r="AX32" i="2"/>
  <c r="AW32" i="2"/>
  <c r="AV32" i="2"/>
  <c r="AU32" i="2"/>
  <c r="AT32" i="2"/>
  <c r="AS32" i="2"/>
  <c r="AR32" i="2"/>
  <c r="AQ32" i="2"/>
  <c r="AP32" i="2"/>
  <c r="AO32" i="2"/>
  <c r="AN32" i="2"/>
  <c r="AM32" i="2"/>
  <c r="AL32" i="2"/>
  <c r="AZ31" i="2"/>
  <c r="AY31" i="2"/>
  <c r="AX31" i="2"/>
  <c r="AW31" i="2"/>
  <c r="AV31" i="2"/>
  <c r="AU31" i="2"/>
  <c r="AT31" i="2"/>
  <c r="AS31" i="2"/>
  <c r="AR31" i="2"/>
  <c r="AQ31" i="2"/>
  <c r="AP31" i="2"/>
  <c r="AO31" i="2"/>
  <c r="AN31" i="2"/>
  <c r="AM31" i="2"/>
  <c r="AL31" i="2"/>
  <c r="AZ30" i="2"/>
  <c r="AY30" i="2"/>
  <c r="AX30" i="2"/>
  <c r="AW30" i="2"/>
  <c r="AV30" i="2"/>
  <c r="AU30" i="2"/>
  <c r="AT30" i="2"/>
  <c r="AS30" i="2"/>
  <c r="AR30" i="2"/>
  <c r="AQ30" i="2"/>
  <c r="AP30" i="2"/>
  <c r="AO30" i="2"/>
  <c r="AN30" i="2"/>
  <c r="AM30" i="2"/>
  <c r="AL30" i="2"/>
  <c r="AZ29" i="2"/>
  <c r="AY29" i="2"/>
  <c r="AX29" i="2"/>
  <c r="AW29" i="2"/>
  <c r="AV29" i="2"/>
  <c r="AU29" i="2"/>
  <c r="AT29" i="2"/>
  <c r="AS29" i="2"/>
  <c r="AR29" i="2"/>
  <c r="AQ29" i="2"/>
  <c r="AP29" i="2"/>
  <c r="AO29" i="2"/>
  <c r="AN29" i="2"/>
  <c r="AM29" i="2"/>
  <c r="AL29" i="2"/>
  <c r="AZ28" i="2"/>
  <c r="AY28" i="2"/>
  <c r="AX28" i="2"/>
  <c r="AW28" i="2"/>
  <c r="AV28" i="2"/>
  <c r="AU28" i="2"/>
  <c r="AT28" i="2"/>
  <c r="AS28" i="2"/>
  <c r="AR28" i="2"/>
  <c r="AQ28" i="2"/>
  <c r="AP28" i="2"/>
  <c r="AO28" i="2"/>
  <c r="AN28" i="2"/>
  <c r="AM28" i="2"/>
  <c r="AL28" i="2"/>
  <c r="AZ27" i="2"/>
  <c r="AY27" i="2"/>
  <c r="AX27" i="2"/>
  <c r="AW27" i="2"/>
  <c r="AV27" i="2"/>
  <c r="AU27" i="2"/>
  <c r="AT27" i="2"/>
  <c r="AS27" i="2"/>
  <c r="AR27" i="2"/>
  <c r="AQ27" i="2"/>
  <c r="AP27" i="2"/>
  <c r="AO27" i="2"/>
  <c r="AN27" i="2"/>
  <c r="AM27" i="2"/>
  <c r="AL27" i="2"/>
  <c r="AZ26" i="2"/>
  <c r="AY26" i="2"/>
  <c r="AX26" i="2"/>
  <c r="AW26" i="2"/>
  <c r="AV26" i="2"/>
  <c r="AU26" i="2"/>
  <c r="AT26" i="2"/>
  <c r="AS26" i="2"/>
  <c r="AR26" i="2"/>
  <c r="AQ26" i="2"/>
  <c r="AP26" i="2"/>
  <c r="AO26" i="2"/>
  <c r="AN26" i="2"/>
  <c r="AM26" i="2"/>
  <c r="AL26" i="2"/>
  <c r="AZ25" i="2"/>
  <c r="AY25" i="2"/>
  <c r="AX25" i="2"/>
  <c r="AW25" i="2"/>
  <c r="AV25" i="2"/>
  <c r="AU25" i="2"/>
  <c r="AT25" i="2"/>
  <c r="AS25" i="2"/>
  <c r="AR25" i="2"/>
  <c r="AQ25" i="2"/>
  <c r="AP25" i="2"/>
  <c r="AO25" i="2"/>
  <c r="AN25" i="2"/>
  <c r="AM25" i="2"/>
  <c r="AL25" i="2"/>
  <c r="AZ24" i="2"/>
  <c r="AY24" i="2"/>
  <c r="AX24" i="2"/>
  <c r="AW24" i="2"/>
  <c r="AV24" i="2"/>
  <c r="AU24" i="2"/>
  <c r="AT24" i="2"/>
  <c r="AS24" i="2"/>
  <c r="AR24" i="2"/>
  <c r="AQ24" i="2"/>
  <c r="AP24" i="2"/>
  <c r="AO24" i="2"/>
  <c r="AN24" i="2"/>
  <c r="AM24" i="2"/>
  <c r="AL24" i="2"/>
  <c r="AZ23" i="2"/>
  <c r="AY23" i="2"/>
  <c r="AX23" i="2"/>
  <c r="AW23" i="2"/>
  <c r="AV23" i="2"/>
  <c r="AU23" i="2"/>
  <c r="AT23" i="2"/>
  <c r="AS23" i="2"/>
  <c r="AR23" i="2"/>
  <c r="AQ23" i="2"/>
  <c r="AP23" i="2"/>
  <c r="AO23" i="2"/>
  <c r="AN23" i="2"/>
  <c r="AM23" i="2"/>
  <c r="AL23" i="2"/>
  <c r="AZ22" i="2"/>
  <c r="AY22" i="2"/>
  <c r="AX22" i="2"/>
  <c r="AW22" i="2"/>
  <c r="AV22" i="2"/>
  <c r="AU22" i="2"/>
  <c r="AT22" i="2"/>
  <c r="AS22" i="2"/>
  <c r="AR22" i="2"/>
  <c r="AQ22" i="2"/>
  <c r="AP22" i="2"/>
  <c r="AO22" i="2"/>
  <c r="AN22" i="2"/>
  <c r="AM22" i="2"/>
  <c r="AL22" i="2"/>
  <c r="AZ21" i="2"/>
  <c r="AY21" i="2"/>
  <c r="AX21" i="2"/>
  <c r="AW21" i="2"/>
  <c r="AV21" i="2"/>
  <c r="AU21" i="2"/>
  <c r="AT21" i="2"/>
  <c r="AS21" i="2"/>
  <c r="AR21" i="2"/>
  <c r="AQ21" i="2"/>
  <c r="AP21" i="2"/>
  <c r="AO21" i="2"/>
  <c r="AN21" i="2"/>
  <c r="AM21" i="2"/>
  <c r="AL21" i="2"/>
  <c r="AZ20" i="2"/>
  <c r="AY20" i="2"/>
  <c r="AX20" i="2"/>
  <c r="AW20" i="2"/>
  <c r="AV20" i="2"/>
  <c r="AU20" i="2"/>
  <c r="AT20" i="2"/>
  <c r="AS20" i="2"/>
  <c r="AR20" i="2"/>
  <c r="AQ20" i="2"/>
  <c r="AP20" i="2"/>
  <c r="AO20" i="2"/>
  <c r="AN20" i="2"/>
  <c r="AM20" i="2"/>
  <c r="AL20" i="2"/>
  <c r="AZ19" i="2"/>
  <c r="AY19" i="2"/>
  <c r="AX19" i="2"/>
  <c r="AW19" i="2"/>
  <c r="AV19" i="2"/>
  <c r="AU19" i="2"/>
  <c r="AT19" i="2"/>
  <c r="AS19" i="2"/>
  <c r="AR19" i="2"/>
  <c r="AQ19" i="2"/>
  <c r="AP19" i="2"/>
  <c r="AO19" i="2"/>
  <c r="AN19" i="2"/>
  <c r="AM19" i="2"/>
  <c r="AL19" i="2"/>
  <c r="AZ18" i="2"/>
  <c r="AY18" i="2"/>
  <c r="AX18" i="2"/>
  <c r="AW18" i="2"/>
  <c r="AV18" i="2"/>
  <c r="AU18" i="2"/>
  <c r="AT18" i="2"/>
  <c r="AS18" i="2"/>
  <c r="AR18" i="2"/>
  <c r="AQ18" i="2"/>
  <c r="AP18" i="2"/>
  <c r="AO18" i="2"/>
  <c r="AN18" i="2"/>
  <c r="AM18" i="2"/>
  <c r="AL18" i="2"/>
  <c r="AZ17" i="2"/>
  <c r="AY17" i="2"/>
  <c r="AX17" i="2"/>
  <c r="AW17" i="2"/>
  <c r="AV17" i="2"/>
  <c r="AU17" i="2"/>
  <c r="AT17" i="2"/>
  <c r="AS17" i="2"/>
  <c r="AR17" i="2"/>
  <c r="AQ17" i="2"/>
  <c r="AP17" i="2"/>
  <c r="AO17" i="2"/>
  <c r="AN17" i="2"/>
  <c r="AM17" i="2"/>
  <c r="AL17" i="2"/>
  <c r="AZ16" i="2"/>
  <c r="AY16" i="2"/>
  <c r="AX16" i="2"/>
  <c r="AW16" i="2"/>
  <c r="AV16" i="2"/>
  <c r="AU16" i="2"/>
  <c r="AT16" i="2"/>
  <c r="AS16" i="2"/>
  <c r="AR16" i="2"/>
  <c r="AQ16" i="2"/>
  <c r="AP16" i="2"/>
  <c r="AO16" i="2"/>
  <c r="AN16" i="2"/>
  <c r="AM16" i="2"/>
  <c r="AL16" i="2"/>
  <c r="AZ15" i="2"/>
  <c r="AY15" i="2"/>
  <c r="AX15" i="2"/>
  <c r="AW15" i="2"/>
  <c r="AV15" i="2"/>
  <c r="AU15" i="2"/>
  <c r="AT15" i="2"/>
  <c r="AS15" i="2"/>
  <c r="AR15" i="2"/>
  <c r="AQ15" i="2"/>
  <c r="AP15" i="2"/>
  <c r="AO15" i="2"/>
  <c r="AN15" i="2"/>
  <c r="AM15" i="2"/>
  <c r="AL15" i="2"/>
  <c r="AZ14" i="2"/>
  <c r="AY14" i="2"/>
  <c r="AX14" i="2"/>
  <c r="AW14" i="2"/>
  <c r="AV14" i="2"/>
  <c r="AU14" i="2"/>
  <c r="AT14" i="2"/>
  <c r="AS14" i="2"/>
  <c r="AR14" i="2"/>
  <c r="AQ14" i="2"/>
  <c r="AP14" i="2"/>
  <c r="AO14" i="2"/>
  <c r="AN14" i="2"/>
  <c r="AM14" i="2"/>
  <c r="AL14" i="2"/>
  <c r="AZ13" i="2"/>
  <c r="AY13" i="2"/>
  <c r="AX13" i="2"/>
  <c r="AW13" i="2"/>
  <c r="AV13" i="2"/>
  <c r="AU13" i="2"/>
  <c r="AT13" i="2"/>
  <c r="AS13" i="2"/>
  <c r="AR13" i="2"/>
  <c r="AQ13" i="2"/>
  <c r="AP13" i="2"/>
  <c r="AO13" i="2"/>
  <c r="AN13" i="2"/>
  <c r="AM13" i="2"/>
  <c r="AL13" i="2"/>
  <c r="AZ12" i="2"/>
  <c r="AY12" i="2"/>
  <c r="AX12" i="2"/>
  <c r="AW12" i="2"/>
  <c r="AV12" i="2"/>
  <c r="AU12" i="2"/>
  <c r="AT12" i="2"/>
  <c r="AS12" i="2"/>
  <c r="AR12" i="2"/>
  <c r="AQ12" i="2"/>
  <c r="AP12" i="2"/>
  <c r="AO12" i="2"/>
  <c r="AN12" i="2"/>
  <c r="AM12" i="2"/>
  <c r="AL12" i="2"/>
  <c r="AZ11" i="2"/>
  <c r="AY11" i="2"/>
  <c r="AX11" i="2"/>
  <c r="AW11" i="2"/>
  <c r="AV11" i="2"/>
  <c r="AU11" i="2"/>
  <c r="AT11" i="2"/>
  <c r="AS11" i="2"/>
  <c r="AR11" i="2"/>
  <c r="AQ11" i="2"/>
  <c r="AP11" i="2"/>
  <c r="AO11" i="2"/>
  <c r="AN11" i="2"/>
  <c r="AM11" i="2"/>
  <c r="AL11" i="2"/>
  <c r="BP9" i="2"/>
  <c r="BO9" i="2"/>
  <c r="BN9" i="2"/>
  <c r="BM9" i="2"/>
  <c r="BL9" i="2"/>
  <c r="BK9" i="2"/>
  <c r="BJ9" i="2"/>
  <c r="BI9" i="2"/>
  <c r="BH9" i="2"/>
  <c r="BG9" i="2"/>
  <c r="BF9" i="2"/>
  <c r="BE9" i="2"/>
  <c r="BD9" i="2"/>
  <c r="BC9" i="2"/>
  <c r="BB9" i="2"/>
  <c r="AM9" i="2"/>
  <c r="AN9" i="2"/>
  <c r="AO9" i="2"/>
  <c r="AP9" i="2"/>
  <c r="AQ9" i="2"/>
  <c r="AR9" i="2"/>
  <c r="AS9" i="2"/>
  <c r="AT9" i="2"/>
  <c r="AU9" i="2"/>
  <c r="AV9" i="2"/>
  <c r="AW9" i="2"/>
  <c r="AX9" i="2"/>
  <c r="AY9" i="2"/>
  <c r="AZ9" i="2"/>
  <c r="AL9" i="2"/>
  <c r="W9" i="2"/>
  <c r="X9" i="2"/>
  <c r="Y9" i="2"/>
  <c r="Z9" i="2"/>
  <c r="AA9" i="2"/>
  <c r="AB9" i="2"/>
  <c r="AC9" i="2"/>
  <c r="AD9" i="2"/>
  <c r="AE9" i="2"/>
  <c r="AF9" i="2"/>
  <c r="AG9" i="2"/>
  <c r="AH9" i="2"/>
  <c r="AI9" i="2"/>
  <c r="AJ9" i="2"/>
  <c r="V9" i="2"/>
  <c r="B4" i="3" l="1"/>
  <c r="B4" i="2"/>
  <c r="G27" i="1" l="1"/>
  <c r="B11" i="2" s="1"/>
  <c r="T11" i="2" l="1"/>
  <c r="BB74" i="3"/>
  <c r="B70" i="3"/>
  <c r="C76" i="3"/>
  <c r="C77" i="3"/>
  <c r="C78" i="3"/>
  <c r="BA78" i="3" s="1"/>
  <c r="C79" i="3"/>
  <c r="BA79" i="3" s="1"/>
  <c r="C80" i="3"/>
  <c r="J80" i="3" s="1"/>
  <c r="BB80" i="3" s="1"/>
  <c r="C81" i="3"/>
  <c r="J81" i="3" s="1"/>
  <c r="BB81" i="3" s="1"/>
  <c r="C82" i="3"/>
  <c r="BA82" i="3" s="1"/>
  <c r="C83" i="3"/>
  <c r="J83" i="3" s="1"/>
  <c r="BB83" i="3" s="1"/>
  <c r="C84" i="3"/>
  <c r="BA84" i="3" s="1"/>
  <c r="C85" i="3"/>
  <c r="J85" i="3" s="1"/>
  <c r="BB85" i="3" s="1"/>
  <c r="C86" i="3"/>
  <c r="BA86" i="3" s="1"/>
  <c r="C87" i="3"/>
  <c r="BA87" i="3" s="1"/>
  <c r="C88" i="3"/>
  <c r="J88" i="3" s="1"/>
  <c r="BB88" i="3" s="1"/>
  <c r="C89" i="3"/>
  <c r="J89" i="3" s="1"/>
  <c r="BB89" i="3" s="1"/>
  <c r="C75" i="3"/>
  <c r="BA75" i="3" s="1"/>
  <c r="B37" i="3"/>
  <c r="CI29" i="3"/>
  <c r="CK3" i="3"/>
  <c r="CJ3" i="3"/>
  <c r="CD2" i="3"/>
  <c r="J82" i="3" l="1"/>
  <c r="BB82" i="3" s="1"/>
  <c r="J86" i="3"/>
  <c r="BB86" i="3" s="1"/>
  <c r="BA88" i="3"/>
  <c r="BA80" i="3"/>
  <c r="BA76" i="3"/>
  <c r="BA83" i="3"/>
  <c r="J87" i="3"/>
  <c r="BB87" i="3" s="1"/>
  <c r="J84" i="3"/>
  <c r="BB84" i="3" s="1"/>
  <c r="BA89" i="3"/>
  <c r="BA85" i="3"/>
  <c r="BA81" i="3"/>
  <c r="BA77" i="3"/>
  <c r="BA38" i="3"/>
  <c r="BA37" i="3"/>
  <c r="BA36" i="3"/>
  <c r="BA35" i="3"/>
  <c r="BA34" i="3"/>
  <c r="BA33" i="3"/>
  <c r="BA32" i="3"/>
  <c r="BA31" i="3"/>
  <c r="BA30" i="3"/>
  <c r="BA29" i="3"/>
  <c r="BA28" i="3"/>
  <c r="BA27" i="3"/>
  <c r="BA26" i="3"/>
  <c r="BA25" i="3"/>
  <c r="BA24" i="3"/>
  <c r="BB20" i="3"/>
  <c r="BB2" i="3" s="1"/>
  <c r="BA4" i="3"/>
  <c r="BA5" i="3"/>
  <c r="BA6" i="3"/>
  <c r="BA7" i="3"/>
  <c r="BA8" i="3"/>
  <c r="BA9" i="3"/>
  <c r="BA10" i="3"/>
  <c r="BA11" i="3"/>
  <c r="BA12" i="3"/>
  <c r="BA13" i="3"/>
  <c r="BA14" i="3"/>
  <c r="BA15" i="3"/>
  <c r="BA16" i="3"/>
  <c r="BA17" i="3"/>
  <c r="BA3" i="3"/>
  <c r="Q10" i="2"/>
  <c r="P10" i="2"/>
  <c r="O10" i="2"/>
  <c r="N10" i="2"/>
  <c r="M10" i="2"/>
  <c r="L10" i="2"/>
  <c r="K10" i="2"/>
  <c r="J10" i="2"/>
  <c r="I10" i="2"/>
  <c r="H10" i="2"/>
  <c r="G10" i="2"/>
  <c r="F10" i="2"/>
  <c r="E10" i="2"/>
  <c r="C10" i="2"/>
  <c r="D10" i="2"/>
  <c r="BR11" i="2" l="1"/>
  <c r="CA11" i="2"/>
  <c r="BT11" i="2"/>
  <c r="CB11" i="2"/>
  <c r="CC11" i="2"/>
  <c r="BW11" i="2"/>
  <c r="CE11" i="2"/>
  <c r="BX11" i="2"/>
  <c r="CF11" i="2"/>
  <c r="BU11" i="2"/>
  <c r="BY11" i="2"/>
  <c r="BS11" i="2"/>
  <c r="BV11" i="2"/>
  <c r="BZ11" i="2"/>
  <c r="CD11" i="2"/>
  <c r="CA4" i="3"/>
  <c r="BC20" i="3"/>
  <c r="BB23" i="3"/>
  <c r="CH11" i="2" l="1"/>
  <c r="CI4" i="3"/>
  <c r="B42" i="3"/>
  <c r="BC23" i="3"/>
  <c r="BC2" i="3"/>
  <c r="BD20" i="3"/>
  <c r="AE45" i="1"/>
  <c r="AE44" i="1"/>
  <c r="AE43" i="1"/>
  <c r="AE42" i="1"/>
  <c r="AE41" i="1"/>
  <c r="AE40" i="1"/>
  <c r="AE39" i="1"/>
  <c r="BA3" i="1"/>
  <c r="BA12" i="1" s="1"/>
  <c r="BE20" i="3" l="1"/>
  <c r="BD23" i="3"/>
  <c r="BD2" i="3"/>
  <c r="CA5" i="3"/>
  <c r="BD20" i="1"/>
  <c r="BC20" i="1" s="1"/>
  <c r="BD19" i="1"/>
  <c r="BC19" i="1" s="1"/>
  <c r="BA19" i="1" s="1"/>
  <c r="BA37" i="1" s="1"/>
  <c r="AY37" i="1" s="1"/>
  <c r="BD18" i="1"/>
  <c r="BD13" i="1"/>
  <c r="BD17" i="1"/>
  <c r="BD4" i="1"/>
  <c r="BD7" i="1"/>
  <c r="BD9" i="1"/>
  <c r="BC9" i="1" s="1"/>
  <c r="BA9" i="1" s="1"/>
  <c r="BA28" i="1" s="1"/>
  <c r="AY28" i="1" s="1"/>
  <c r="BD11" i="1"/>
  <c r="BC11" i="1" s="1"/>
  <c r="BD8" i="1"/>
  <c r="BD10" i="1"/>
  <c r="BC10" i="1" s="1"/>
  <c r="BD16" i="1"/>
  <c r="B43" i="3" l="1"/>
  <c r="CI5" i="3"/>
  <c r="CA6" i="3"/>
  <c r="BF20" i="3"/>
  <c r="BE23" i="3"/>
  <c r="BE2" i="3"/>
  <c r="BA20" i="1"/>
  <c r="BA38" i="1" s="1"/>
  <c r="AY38" i="1" s="1"/>
  <c r="BD14" i="1"/>
  <c r="BC13" i="1"/>
  <c r="BA13" i="1" s="1"/>
  <c r="BA31" i="1" s="1"/>
  <c r="AY31" i="1" s="1"/>
  <c r="BA10" i="1"/>
  <c r="BA29" i="1" s="1"/>
  <c r="AY29" i="1" s="1"/>
  <c r="BA11" i="1"/>
  <c r="BA30" i="1" s="1"/>
  <c r="AY30" i="1" s="1"/>
  <c r="BC7" i="1"/>
  <c r="BA7" i="1" s="1"/>
  <c r="BA26" i="1" s="1"/>
  <c r="AY26" i="1" s="1"/>
  <c r="BC18" i="1"/>
  <c r="BA18" i="1" s="1"/>
  <c r="BA36" i="1" s="1"/>
  <c r="AY36" i="1" s="1"/>
  <c r="BC8" i="1"/>
  <c r="BA8" i="1" s="1"/>
  <c r="BA27" i="1" s="1"/>
  <c r="AY27" i="1" s="1"/>
  <c r="BC4" i="1"/>
  <c r="BA4" i="1" s="1"/>
  <c r="BA23" i="1" s="1"/>
  <c r="BD5" i="1"/>
  <c r="BC17" i="1"/>
  <c r="BA17" i="1" s="1"/>
  <c r="BA35" i="1" s="1"/>
  <c r="AY35" i="1" s="1"/>
  <c r="BC16" i="1"/>
  <c r="BA16" i="1" s="1"/>
  <c r="BA34" i="1" s="1"/>
  <c r="AY34" i="1" s="1"/>
  <c r="B44" i="3" l="1"/>
  <c r="CI6" i="3"/>
  <c r="BG20" i="3"/>
  <c r="BF2" i="3"/>
  <c r="BF23" i="3"/>
  <c r="CA7" i="3"/>
  <c r="AY23" i="1"/>
  <c r="BD6" i="1"/>
  <c r="BC6" i="1" s="1"/>
  <c r="BC5" i="1"/>
  <c r="BA5" i="1" s="1"/>
  <c r="BC14" i="1"/>
  <c r="BA14" i="1" s="1"/>
  <c r="BD15" i="1"/>
  <c r="BC15" i="1" s="1"/>
  <c r="CI7" i="3" l="1"/>
  <c r="B45" i="3"/>
  <c r="CA8" i="3"/>
  <c r="BH20" i="3"/>
  <c r="BG23" i="3"/>
  <c r="BG2" i="3"/>
  <c r="BA15" i="1"/>
  <c r="BA33" i="1" s="1"/>
  <c r="AY33" i="1" s="1"/>
  <c r="BA32" i="1"/>
  <c r="AY32" i="1" s="1"/>
  <c r="BA6" i="1"/>
  <c r="BA25" i="1" s="1"/>
  <c r="AY25" i="1" s="1"/>
  <c r="BA24" i="1"/>
  <c r="B46" i="3" l="1"/>
  <c r="CI8" i="3"/>
  <c r="BI20" i="3"/>
  <c r="BH23" i="3"/>
  <c r="BH2" i="3"/>
  <c r="CA9" i="3"/>
  <c r="AY24" i="1"/>
  <c r="AE38" i="1"/>
  <c r="CI9" i="3" l="1"/>
  <c r="B47" i="3"/>
  <c r="CA10" i="3"/>
  <c r="BJ20" i="3"/>
  <c r="BI23" i="3"/>
  <c r="BI2" i="3"/>
  <c r="G25" i="1"/>
  <c r="B68" i="3" l="1"/>
  <c r="B12" i="2"/>
  <c r="DN11" i="2"/>
  <c r="CK11" i="2"/>
  <c r="DA11" i="2" s="1"/>
  <c r="CN11" i="2"/>
  <c r="DD11" i="2" s="1"/>
  <c r="CM11" i="2"/>
  <c r="DC11" i="2" s="1"/>
  <c r="CO11" i="2"/>
  <c r="DE11" i="2" s="1"/>
  <c r="CS11" i="2"/>
  <c r="DI11" i="2" s="1"/>
  <c r="CP11" i="2"/>
  <c r="DF11" i="2" s="1"/>
  <c r="B48" i="3"/>
  <c r="CI10" i="3"/>
  <c r="CA11" i="3"/>
  <c r="BK20" i="3"/>
  <c r="BJ23" i="3"/>
  <c r="BJ2" i="3"/>
  <c r="DN12" i="2" l="1"/>
  <c r="B13" i="2"/>
  <c r="T12" i="2"/>
  <c r="BR12" i="2"/>
  <c r="CB12" i="2"/>
  <c r="CC12" i="2"/>
  <c r="BW12" i="2"/>
  <c r="CE12" i="2"/>
  <c r="CF12" i="2"/>
  <c r="BY12" i="2"/>
  <c r="BZ12" i="2"/>
  <c r="BU12" i="2"/>
  <c r="BV12" i="2"/>
  <c r="CA12" i="2"/>
  <c r="BT12" i="2"/>
  <c r="BX12" i="2"/>
  <c r="BS12" i="2"/>
  <c r="CD12" i="2"/>
  <c r="CQ11" i="2"/>
  <c r="DG11" i="2" s="1"/>
  <c r="CL11" i="2"/>
  <c r="DB11" i="2" s="1"/>
  <c r="CR11" i="2"/>
  <c r="DH11" i="2" s="1"/>
  <c r="CX11" i="2"/>
  <c r="CT11" i="2"/>
  <c r="DJ11" i="2" s="1"/>
  <c r="CV11" i="2"/>
  <c r="DL11" i="2" s="1"/>
  <c r="CI11" i="2"/>
  <c r="CY11" i="2" s="1"/>
  <c r="CJ11" i="2"/>
  <c r="CZ11" i="2" s="1"/>
  <c r="CU11" i="2"/>
  <c r="DK11" i="2" s="1"/>
  <c r="CI11" i="3"/>
  <c r="B49" i="3"/>
  <c r="CA12" i="3"/>
  <c r="BL20" i="3"/>
  <c r="BK23" i="3"/>
  <c r="BK2" i="3"/>
  <c r="CM12" i="2" l="1"/>
  <c r="DC12" i="2" s="1"/>
  <c r="CR12" i="2"/>
  <c r="DH12" i="2" s="1"/>
  <c r="CS12" i="2"/>
  <c r="DI12" i="2" s="1"/>
  <c r="CP12" i="2"/>
  <c r="DF12" i="2" s="1"/>
  <c r="CJ12" i="2"/>
  <c r="CZ12" i="2" s="1"/>
  <c r="CL12" i="2"/>
  <c r="DB12" i="2" s="1"/>
  <c r="CH12" i="2"/>
  <c r="CX12" i="2" s="1"/>
  <c r="CU12" i="2"/>
  <c r="DK12" i="2" s="1"/>
  <c r="CN12" i="2"/>
  <c r="DD12" i="2" s="1"/>
  <c r="CO12" i="2"/>
  <c r="DE12" i="2" s="1"/>
  <c r="CI12" i="2"/>
  <c r="CY12" i="2" s="1"/>
  <c r="CQ12" i="2"/>
  <c r="DG12" i="2" s="1"/>
  <c r="CK12" i="2"/>
  <c r="DA12" i="2" s="1"/>
  <c r="CA13" i="2"/>
  <c r="CD13" i="2"/>
  <c r="B14" i="2"/>
  <c r="T13" i="2"/>
  <c r="BR13" i="2"/>
  <c r="BT13" i="2"/>
  <c r="CC13" i="2"/>
  <c r="BW13" i="2"/>
  <c r="BX13" i="2"/>
  <c r="CN13" i="2" s="1"/>
  <c r="DD13" i="2" s="1"/>
  <c r="BU13" i="2"/>
  <c r="DN13" i="2"/>
  <c r="CE13" i="2"/>
  <c r="CF13" i="2"/>
  <c r="BS13" i="2"/>
  <c r="BZ13" i="2"/>
  <c r="CB13" i="2"/>
  <c r="BY13" i="2"/>
  <c r="BV13" i="2"/>
  <c r="CT12" i="2"/>
  <c r="DJ12" i="2" s="1"/>
  <c r="CV12" i="2"/>
  <c r="DL12" i="2" s="1"/>
  <c r="B50" i="3"/>
  <c r="CI12" i="3"/>
  <c r="BM20" i="3"/>
  <c r="BL23" i="3"/>
  <c r="BL2" i="3"/>
  <c r="CA13" i="3"/>
  <c r="CH13" i="2" l="1"/>
  <c r="CX13" i="2" s="1"/>
  <c r="CK13" i="2"/>
  <c r="DA13" i="2" s="1"/>
  <c r="CS13" i="2"/>
  <c r="DI13" i="2" s="1"/>
  <c r="CT13" i="2"/>
  <c r="DJ13" i="2" s="1"/>
  <c r="CO13" i="2"/>
  <c r="DE13" i="2" s="1"/>
  <c r="CM13" i="2"/>
  <c r="DC13" i="2" s="1"/>
  <c r="CP13" i="2"/>
  <c r="DF13" i="2" s="1"/>
  <c r="CJ13" i="2"/>
  <c r="CZ13" i="2" s="1"/>
  <c r="CR13" i="2"/>
  <c r="DH13" i="2" s="1"/>
  <c r="CI13" i="2"/>
  <c r="CY13" i="2" s="1"/>
  <c r="CU13" i="2"/>
  <c r="DK13" i="2" s="1"/>
  <c r="BR14" i="2"/>
  <c r="CC14" i="2"/>
  <c r="CF14" i="2"/>
  <c r="BS14" i="2"/>
  <c r="DN14" i="2"/>
  <c r="CB14" i="2"/>
  <c r="BW14" i="2"/>
  <c r="BU14" i="2"/>
  <c r="BY14" i="2"/>
  <c r="CA14" i="2"/>
  <c r="CE14" i="2"/>
  <c r="CD14" i="2"/>
  <c r="BV14" i="2"/>
  <c r="BT14" i="2"/>
  <c r="BX14" i="2"/>
  <c r="BZ14" i="2"/>
  <c r="B15" i="2"/>
  <c r="T14" i="2"/>
  <c r="CQ13" i="2"/>
  <c r="DG13" i="2" s="1"/>
  <c r="CV13" i="2"/>
  <c r="DL13" i="2" s="1"/>
  <c r="CL13" i="2"/>
  <c r="DB13" i="2" s="1"/>
  <c r="B51" i="3"/>
  <c r="CI13" i="3"/>
  <c r="CA14" i="3"/>
  <c r="BN20" i="3"/>
  <c r="BM23" i="3"/>
  <c r="BM2" i="3"/>
  <c r="CH14" i="2" l="1"/>
  <c r="CX14" i="2" s="1"/>
  <c r="CK14" i="2"/>
  <c r="DA14" i="2" s="1"/>
  <c r="CP14" i="2"/>
  <c r="DF14" i="2" s="1"/>
  <c r="CI14" i="2"/>
  <c r="CY14" i="2" s="1"/>
  <c r="CQ14" i="2"/>
  <c r="DG14" i="2" s="1"/>
  <c r="CL14" i="2"/>
  <c r="DB14" i="2" s="1"/>
  <c r="CT14" i="2"/>
  <c r="DJ14" i="2" s="1"/>
  <c r="CJ14" i="2"/>
  <c r="CZ14" i="2" s="1"/>
  <c r="CV14" i="2"/>
  <c r="DL14" i="2" s="1"/>
  <c r="CO14" i="2"/>
  <c r="DE14" i="2" s="1"/>
  <c r="CR14" i="2"/>
  <c r="DH14" i="2" s="1"/>
  <c r="CS14" i="2"/>
  <c r="DI14" i="2" s="1"/>
  <c r="CN14" i="2"/>
  <c r="DD14" i="2" s="1"/>
  <c r="BR15" i="2"/>
  <c r="CF15" i="2"/>
  <c r="CD15" i="2"/>
  <c r="DN15" i="2"/>
  <c r="CA15" i="2"/>
  <c r="CB15" i="2"/>
  <c r="BW15" i="2"/>
  <c r="BS15" i="2"/>
  <c r="T15" i="2"/>
  <c r="BT15" i="2"/>
  <c r="CE15" i="2"/>
  <c r="BX15" i="2"/>
  <c r="BV15" i="2"/>
  <c r="CC15" i="2"/>
  <c r="BU15" i="2"/>
  <c r="BY15" i="2"/>
  <c r="BZ15" i="2"/>
  <c r="B16" i="2"/>
  <c r="CN15" i="2"/>
  <c r="DD15" i="2" s="1"/>
  <c r="CU14" i="2"/>
  <c r="DK14" i="2" s="1"/>
  <c r="CM14" i="2"/>
  <c r="DC14" i="2" s="1"/>
  <c r="B52" i="3"/>
  <c r="CI14" i="3"/>
  <c r="BO20" i="3"/>
  <c r="BN2" i="3"/>
  <c r="BN23" i="3"/>
  <c r="CA15" i="3"/>
  <c r="CL15" i="2" l="1"/>
  <c r="DB15" i="2" s="1"/>
  <c r="CV15" i="2"/>
  <c r="DL15" i="2" s="1"/>
  <c r="CH15" i="2"/>
  <c r="CX15" i="2" s="1"/>
  <c r="CR15" i="2"/>
  <c r="DH15" i="2" s="1"/>
  <c r="CJ15" i="2"/>
  <c r="CZ15" i="2" s="1"/>
  <c r="CI15" i="2"/>
  <c r="CY15" i="2" s="1"/>
  <c r="CM15" i="2"/>
  <c r="DC15" i="2" s="1"/>
  <c r="CQ15" i="2"/>
  <c r="DG15" i="2" s="1"/>
  <c r="CB16" i="2"/>
  <c r="CC16" i="2"/>
  <c r="BW16" i="2"/>
  <c r="BZ16" i="2"/>
  <c r="BT16" i="2"/>
  <c r="BU16" i="2"/>
  <c r="BS16" i="2"/>
  <c r="BR16" i="2"/>
  <c r="CE16" i="2"/>
  <c r="BX16" i="2"/>
  <c r="BY16" i="2"/>
  <c r="B17" i="2"/>
  <c r="T16" i="2"/>
  <c r="CA16" i="2"/>
  <c r="CF16" i="2"/>
  <c r="CD16" i="2"/>
  <c r="BV16" i="2"/>
  <c r="CU16" i="2"/>
  <c r="DK16" i="2" s="1"/>
  <c r="DN16" i="2"/>
  <c r="CK15" i="2"/>
  <c r="DA15" i="2" s="1"/>
  <c r="CP15" i="2"/>
  <c r="DF15" i="2" s="1"/>
  <c r="CO15" i="2"/>
  <c r="DE15" i="2" s="1"/>
  <c r="CS15" i="2"/>
  <c r="DI15" i="2" s="1"/>
  <c r="CU15" i="2"/>
  <c r="DK15" i="2" s="1"/>
  <c r="CT15" i="2"/>
  <c r="DJ15" i="2" s="1"/>
  <c r="CI15" i="3"/>
  <c r="B53" i="3"/>
  <c r="CA16" i="3"/>
  <c r="BP20" i="3"/>
  <c r="BO23" i="3"/>
  <c r="BO2" i="3"/>
  <c r="CI16" i="2" l="1"/>
  <c r="CY16" i="2" s="1"/>
  <c r="CO16" i="2"/>
  <c r="DE16" i="2" s="1"/>
  <c r="CS16" i="2"/>
  <c r="DI16" i="2" s="1"/>
  <c r="CK16" i="2"/>
  <c r="DA16" i="2" s="1"/>
  <c r="CQ16" i="2"/>
  <c r="DG16" i="2" s="1"/>
  <c r="CJ16" i="2"/>
  <c r="CZ16" i="2" s="1"/>
  <c r="CR16" i="2"/>
  <c r="DH16" i="2" s="1"/>
  <c r="CC17" i="2"/>
  <c r="BU17" i="2"/>
  <c r="BS17" i="2"/>
  <c r="CB17" i="2"/>
  <c r="CA17" i="2"/>
  <c r="CQ17" i="2" s="1"/>
  <c r="DG17" i="2" s="1"/>
  <c r="CF17" i="2"/>
  <c r="BV17" i="2"/>
  <c r="BT17" i="2"/>
  <c r="CE17" i="2"/>
  <c r="BY17" i="2"/>
  <c r="CD17" i="2"/>
  <c r="DN17" i="2"/>
  <c r="BR17" i="2"/>
  <c r="BW17" i="2"/>
  <c r="BX17" i="2"/>
  <c r="BZ17" i="2"/>
  <c r="B18" i="2"/>
  <c r="T17" i="2"/>
  <c r="CN16" i="2"/>
  <c r="DD16" i="2" s="1"/>
  <c r="CT16" i="2"/>
  <c r="DJ16" i="2" s="1"/>
  <c r="CV16" i="2"/>
  <c r="DL16" i="2" s="1"/>
  <c r="CP16" i="2"/>
  <c r="DF16" i="2" s="1"/>
  <c r="CH16" i="2"/>
  <c r="CX16" i="2" s="1"/>
  <c r="CL16" i="2"/>
  <c r="DB16" i="2" s="1"/>
  <c r="CM16" i="2"/>
  <c r="DC16" i="2" s="1"/>
  <c r="B54" i="3"/>
  <c r="CI16" i="3"/>
  <c r="BQ20" i="3"/>
  <c r="BP2" i="3"/>
  <c r="BP23" i="3"/>
  <c r="CA17" i="3"/>
  <c r="CS17" i="2" l="1"/>
  <c r="DI17" i="2" s="1"/>
  <c r="CU17" i="2"/>
  <c r="DK17" i="2" s="1"/>
  <c r="CP17" i="2"/>
  <c r="DF17" i="2" s="1"/>
  <c r="CL17" i="2"/>
  <c r="DB17" i="2" s="1"/>
  <c r="CK17" i="2"/>
  <c r="DA17" i="2" s="1"/>
  <c r="CV17" i="2"/>
  <c r="DL17" i="2" s="1"/>
  <c r="CN17" i="2"/>
  <c r="DD17" i="2" s="1"/>
  <c r="CI17" i="2"/>
  <c r="CY17" i="2" s="1"/>
  <c r="CO17" i="2"/>
  <c r="DE17" i="2" s="1"/>
  <c r="CH17" i="2"/>
  <c r="CX17" i="2" s="1"/>
  <c r="CC18" i="2"/>
  <c r="BX18" i="2"/>
  <c r="BY18" i="2"/>
  <c r="CA18" i="2"/>
  <c r="BW18" i="2"/>
  <c r="CF18" i="2"/>
  <c r="BS18" i="2"/>
  <c r="B19" i="2"/>
  <c r="T18" i="2"/>
  <c r="CB18" i="2"/>
  <c r="BR18" i="2"/>
  <c r="BV18" i="2"/>
  <c r="BT18" i="2"/>
  <c r="CE18" i="2"/>
  <c r="BU18" i="2"/>
  <c r="BZ18" i="2"/>
  <c r="DN18" i="2"/>
  <c r="CD18" i="2"/>
  <c r="CT17" i="2"/>
  <c r="DJ17" i="2" s="1"/>
  <c r="CR17" i="2"/>
  <c r="DH17" i="2" s="1"/>
  <c r="CJ17" i="2"/>
  <c r="CZ17" i="2" s="1"/>
  <c r="CM17" i="2"/>
  <c r="DC17" i="2" s="1"/>
  <c r="CI17" i="3"/>
  <c r="B55" i="3"/>
  <c r="CA18" i="3"/>
  <c r="BR20" i="3"/>
  <c r="BQ23" i="3"/>
  <c r="BQ2" i="3"/>
  <c r="CI18" i="2" l="1"/>
  <c r="CY18" i="2" s="1"/>
  <c r="CL18" i="2"/>
  <c r="DB18" i="2" s="1"/>
  <c r="CO18" i="2"/>
  <c r="DE18" i="2" s="1"/>
  <c r="CM18" i="2"/>
  <c r="DC18" i="2" s="1"/>
  <c r="CS18" i="2"/>
  <c r="DI18" i="2" s="1"/>
  <c r="CT18" i="2"/>
  <c r="DJ18" i="2" s="1"/>
  <c r="CR18" i="2"/>
  <c r="DH18" i="2" s="1"/>
  <c r="CQ18" i="2"/>
  <c r="DG18" i="2" s="1"/>
  <c r="CU18" i="2"/>
  <c r="DK18" i="2" s="1"/>
  <c r="CV18" i="2"/>
  <c r="DL18" i="2" s="1"/>
  <c r="CP18" i="2"/>
  <c r="DF18" i="2" s="1"/>
  <c r="CJ18" i="2"/>
  <c r="CZ18" i="2" s="1"/>
  <c r="BR19" i="2"/>
  <c r="CC19" i="2"/>
  <c r="BW19" i="2"/>
  <c r="BS19" i="2"/>
  <c r="DN19" i="2"/>
  <c r="CA19" i="2"/>
  <c r="CF19" i="2"/>
  <c r="BU19" i="2"/>
  <c r="BV19" i="2"/>
  <c r="CB19" i="2"/>
  <c r="BX19" i="2"/>
  <c r="BZ19" i="2"/>
  <c r="BY19" i="2"/>
  <c r="CE19" i="2"/>
  <c r="BT19" i="2"/>
  <c r="CD19" i="2"/>
  <c r="B20" i="2"/>
  <c r="T19" i="2"/>
  <c r="CK18" i="2"/>
  <c r="DA18" i="2" s="1"/>
  <c r="CN18" i="2"/>
  <c r="DD18" i="2" s="1"/>
  <c r="CH18" i="2"/>
  <c r="CX18" i="2" s="1"/>
  <c r="B56" i="3"/>
  <c r="CI18" i="3"/>
  <c r="BS20" i="3"/>
  <c r="BR23" i="3"/>
  <c r="BR2" i="3"/>
  <c r="CA19" i="3"/>
  <c r="CH19" i="2" l="1"/>
  <c r="CX19" i="2" s="1"/>
  <c r="CJ19" i="2"/>
  <c r="CZ19" i="2" s="1"/>
  <c r="CV19" i="2"/>
  <c r="DL19" i="2" s="1"/>
  <c r="CM19" i="2"/>
  <c r="DC19" i="2" s="1"/>
  <c r="CN19" i="2"/>
  <c r="DD19" i="2" s="1"/>
  <c r="CU19" i="2"/>
  <c r="DK19" i="2" s="1"/>
  <c r="CR19" i="2"/>
  <c r="DH19" i="2" s="1"/>
  <c r="CQ19" i="2"/>
  <c r="DG19" i="2" s="1"/>
  <c r="CS19" i="2"/>
  <c r="DI19" i="2" s="1"/>
  <c r="CI19" i="2"/>
  <c r="CY19" i="2" s="1"/>
  <c r="CK19" i="2"/>
  <c r="DA19" i="2" s="1"/>
  <c r="CL19" i="2"/>
  <c r="DB19" i="2" s="1"/>
  <c r="CP19" i="2"/>
  <c r="DF19" i="2" s="1"/>
  <c r="CO19" i="2"/>
  <c r="DE19" i="2" s="1"/>
  <c r="BR20" i="2"/>
  <c r="CF20" i="2"/>
  <c r="CC20" i="2"/>
  <c r="CD20" i="2"/>
  <c r="DN20" i="2"/>
  <c r="CA20" i="2"/>
  <c r="BU20" i="2"/>
  <c r="BW20" i="2"/>
  <c r="BY20" i="2"/>
  <c r="BT20" i="2"/>
  <c r="CB20" i="2"/>
  <c r="BS20" i="2"/>
  <c r="BV20" i="2"/>
  <c r="CE20" i="2"/>
  <c r="BX20" i="2"/>
  <c r="BZ20" i="2"/>
  <c r="B21" i="2"/>
  <c r="CR20" i="2"/>
  <c r="DH20" i="2" s="1"/>
  <c r="T20" i="2"/>
  <c r="CT19" i="2"/>
  <c r="DJ19" i="2" s="1"/>
  <c r="CI19" i="3"/>
  <c r="B57" i="3"/>
  <c r="CA20" i="3"/>
  <c r="BS23" i="3"/>
  <c r="BS2" i="3"/>
  <c r="CQ20" i="2" l="1"/>
  <c r="DG20" i="2" s="1"/>
  <c r="CV20" i="2"/>
  <c r="DL20" i="2" s="1"/>
  <c r="CH20" i="2"/>
  <c r="CX20" i="2" s="1"/>
  <c r="CI20" i="2"/>
  <c r="CY20" i="2" s="1"/>
  <c r="CM20" i="2"/>
  <c r="DC20" i="2" s="1"/>
  <c r="CT20" i="2"/>
  <c r="DJ20" i="2" s="1"/>
  <c r="CJ20" i="2"/>
  <c r="CZ20" i="2" s="1"/>
  <c r="CP20" i="2"/>
  <c r="DF20" i="2" s="1"/>
  <c r="CL20" i="2"/>
  <c r="DB20" i="2" s="1"/>
  <c r="CN20" i="2"/>
  <c r="DD20" i="2" s="1"/>
  <c r="CK20" i="2"/>
  <c r="DA20" i="2" s="1"/>
  <c r="CU20" i="2"/>
  <c r="DK20" i="2" s="1"/>
  <c r="BT21" i="2"/>
  <c r="BU21" i="2"/>
  <c r="BZ21" i="2"/>
  <c r="BR21" i="2"/>
  <c r="CE21" i="2"/>
  <c r="CF21" i="2"/>
  <c r="BY21" i="2"/>
  <c r="DN21" i="2"/>
  <c r="CB21" i="2"/>
  <c r="CC21" i="2"/>
  <c r="BX21" i="2"/>
  <c r="CD21" i="2"/>
  <c r="B22" i="2"/>
  <c r="T21" i="2"/>
  <c r="CA21" i="2"/>
  <c r="BW21" i="2"/>
  <c r="BV21" i="2"/>
  <c r="BS21" i="2"/>
  <c r="CS20" i="2"/>
  <c r="DI20" i="2" s="1"/>
  <c r="CO20" i="2"/>
  <c r="DE20" i="2" s="1"/>
  <c r="CI20" i="3"/>
  <c r="B58" i="3"/>
  <c r="CA21" i="3"/>
  <c r="CU21" i="2" l="1"/>
  <c r="DK21" i="2" s="1"/>
  <c r="CK21" i="2"/>
  <c r="DA21" i="2" s="1"/>
  <c r="CJ21" i="2"/>
  <c r="CZ21" i="2" s="1"/>
  <c r="CL21" i="2"/>
  <c r="DB21" i="2" s="1"/>
  <c r="CH21" i="2"/>
  <c r="CX21" i="2" s="1"/>
  <c r="CT21" i="2"/>
  <c r="DJ21" i="2" s="1"/>
  <c r="CM21" i="2"/>
  <c r="DC21" i="2" s="1"/>
  <c r="CP21" i="2"/>
  <c r="DF21" i="2" s="1"/>
  <c r="CR21" i="2"/>
  <c r="DH21" i="2" s="1"/>
  <c r="CI21" i="2"/>
  <c r="CY21" i="2" s="1"/>
  <c r="CO21" i="2"/>
  <c r="DE21" i="2" s="1"/>
  <c r="CC22" i="2"/>
  <c r="CB22" i="2"/>
  <c r="BS22" i="2"/>
  <c r="DN22" i="2"/>
  <c r="BT22" i="2"/>
  <c r="CF22" i="2"/>
  <c r="BY22" i="2"/>
  <c r="T22" i="2"/>
  <c r="BR22" i="2"/>
  <c r="CE22" i="2"/>
  <c r="BU22" i="2"/>
  <c r="BV22" i="2"/>
  <c r="CD22" i="2"/>
  <c r="B23" i="2"/>
  <c r="CA22" i="2"/>
  <c r="BX22" i="2"/>
  <c r="BW22" i="2"/>
  <c r="BZ22" i="2"/>
  <c r="CU22" i="2"/>
  <c r="DK22" i="2" s="1"/>
  <c r="CQ21" i="2"/>
  <c r="DG21" i="2" s="1"/>
  <c r="CV21" i="2"/>
  <c r="DL21" i="2" s="1"/>
  <c r="CN21" i="2"/>
  <c r="DD21" i="2" s="1"/>
  <c r="CS21" i="2"/>
  <c r="DI21" i="2" s="1"/>
  <c r="CI21" i="3"/>
  <c r="B2" i="3" s="1"/>
  <c r="B59" i="3"/>
  <c r="CT22" i="2" l="1"/>
  <c r="DJ22" i="2" s="1"/>
  <c r="CR22" i="2"/>
  <c r="DH22" i="2" s="1"/>
  <c r="CJ22" i="2"/>
  <c r="CZ22" i="2" s="1"/>
  <c r="CQ22" i="2"/>
  <c r="DG22" i="2" s="1"/>
  <c r="CL22" i="2"/>
  <c r="DB22" i="2" s="1"/>
  <c r="CH22" i="2"/>
  <c r="CX22" i="2" s="1"/>
  <c r="CV22" i="2"/>
  <c r="DL22" i="2" s="1"/>
  <c r="CP22" i="2"/>
  <c r="DF22" i="2" s="1"/>
  <c r="CS22" i="2"/>
  <c r="DI22" i="2" s="1"/>
  <c r="CB23" i="2"/>
  <c r="CR23" i="2" s="1"/>
  <c r="DH23" i="2" s="1"/>
  <c r="CC23" i="2"/>
  <c r="BX23" i="2"/>
  <c r="BY23" i="2"/>
  <c r="DN23" i="2"/>
  <c r="BR23" i="2"/>
  <c r="CE23" i="2"/>
  <c r="BU23" i="2"/>
  <c r="BV23" i="2"/>
  <c r="BT23" i="2"/>
  <c r="CA23" i="2"/>
  <c r="CD23" i="2"/>
  <c r="BZ23" i="2"/>
  <c r="BW23" i="2"/>
  <c r="CF23" i="2"/>
  <c r="BS23" i="2"/>
  <c r="B24" i="2"/>
  <c r="CK23" i="2"/>
  <c r="DA23" i="2" s="1"/>
  <c r="T23" i="2"/>
  <c r="CM22" i="2"/>
  <c r="DC22" i="2" s="1"/>
  <c r="CO22" i="2"/>
  <c r="DE22" i="2" s="1"/>
  <c r="CK22" i="2"/>
  <c r="DA22" i="2" s="1"/>
  <c r="CI22" i="2"/>
  <c r="CY22" i="2" s="1"/>
  <c r="CN22" i="2"/>
  <c r="DD22" i="2" s="1"/>
  <c r="CH23" i="2" l="1"/>
  <c r="CX23" i="2" s="1"/>
  <c r="CN23" i="2"/>
  <c r="DD23" i="2" s="1"/>
  <c r="CS23" i="2"/>
  <c r="DI23" i="2" s="1"/>
  <c r="CU23" i="2"/>
  <c r="DK23" i="2" s="1"/>
  <c r="CM23" i="2"/>
  <c r="DC23" i="2" s="1"/>
  <c r="CJ23" i="2"/>
  <c r="CZ23" i="2" s="1"/>
  <c r="CV23" i="2"/>
  <c r="DL23" i="2" s="1"/>
  <c r="CL23" i="2"/>
  <c r="DB23" i="2" s="1"/>
  <c r="CO23" i="2"/>
  <c r="DE23" i="2" s="1"/>
  <c r="CQ23" i="2"/>
  <c r="DG23" i="2" s="1"/>
  <c r="CA24" i="2"/>
  <c r="BW24" i="2"/>
  <c r="BZ24" i="2"/>
  <c r="BV24" i="2"/>
  <c r="B25" i="2"/>
  <c r="T24" i="2"/>
  <c r="CB24" i="2"/>
  <c r="CF24" i="2"/>
  <c r="CD24" i="2"/>
  <c r="DN24" i="2"/>
  <c r="BT24" i="2"/>
  <c r="BX24" i="2"/>
  <c r="BU24" i="2"/>
  <c r="BS24" i="2"/>
  <c r="BR24" i="2"/>
  <c r="CC24" i="2"/>
  <c r="CE24" i="2"/>
  <c r="BY24" i="2"/>
  <c r="CI23" i="2"/>
  <c r="CY23" i="2" s="1"/>
  <c r="CP23" i="2"/>
  <c r="DF23" i="2" s="1"/>
  <c r="CT23" i="2"/>
  <c r="DJ23" i="2" s="1"/>
  <c r="CQ24" i="2" l="1"/>
  <c r="DG24" i="2" s="1"/>
  <c r="CM24" i="2"/>
  <c r="DC24" i="2" s="1"/>
  <c r="CH24" i="2"/>
  <c r="CX24" i="2" s="1"/>
  <c r="CR24" i="2"/>
  <c r="DH24" i="2" s="1"/>
  <c r="CP24" i="2"/>
  <c r="DF24" i="2" s="1"/>
  <c r="CK24" i="2"/>
  <c r="DA24" i="2" s="1"/>
  <c r="CN24" i="2"/>
  <c r="DD24" i="2" s="1"/>
  <c r="CV24" i="2"/>
  <c r="DL24" i="2" s="1"/>
  <c r="CT24" i="2"/>
  <c r="DJ24" i="2" s="1"/>
  <c r="CU24" i="2"/>
  <c r="DK24" i="2" s="1"/>
  <c r="CS24" i="2"/>
  <c r="DI24" i="2" s="1"/>
  <c r="CJ24" i="2"/>
  <c r="CZ24" i="2" s="1"/>
  <c r="CL24" i="2"/>
  <c r="DB24" i="2" s="1"/>
  <c r="CO24" i="2"/>
  <c r="DE24" i="2" s="1"/>
  <c r="CI24" i="2"/>
  <c r="CY24" i="2" s="1"/>
  <c r="BR25" i="2"/>
  <c r="CB25" i="2"/>
  <c r="BX25" i="2"/>
  <c r="CN25" i="2" s="1"/>
  <c r="DD25" i="2" s="1"/>
  <c r="CD25" i="2"/>
  <c r="B26" i="2"/>
  <c r="T25" i="2"/>
  <c r="BZ25" i="2"/>
  <c r="CA25" i="2"/>
  <c r="CF25" i="2"/>
  <c r="BW25" i="2"/>
  <c r="BS25" i="2"/>
  <c r="DN25" i="2"/>
  <c r="BT25" i="2"/>
  <c r="CC25" i="2"/>
  <c r="BV25" i="2"/>
  <c r="BY25" i="2"/>
  <c r="CE25" i="2"/>
  <c r="BU25" i="2"/>
  <c r="CR25" i="2" l="1"/>
  <c r="DH25" i="2" s="1"/>
  <c r="CO25" i="2"/>
  <c r="DE25" i="2" s="1"/>
  <c r="CM25" i="2"/>
  <c r="DC25" i="2" s="1"/>
  <c r="CH25" i="2"/>
  <c r="CX25" i="2" s="1"/>
  <c r="CQ25" i="2"/>
  <c r="DG25" i="2" s="1"/>
  <c r="CL25" i="2"/>
  <c r="DB25" i="2" s="1"/>
  <c r="CP25" i="2"/>
  <c r="DF25" i="2" s="1"/>
  <c r="CI25" i="2"/>
  <c r="CY25" i="2" s="1"/>
  <c r="CU25" i="2"/>
  <c r="DK25" i="2" s="1"/>
  <c r="CK25" i="2"/>
  <c r="DA25" i="2" s="1"/>
  <c r="CT25" i="2"/>
  <c r="DJ25" i="2" s="1"/>
  <c r="CJ25" i="2"/>
  <c r="CZ25" i="2" s="1"/>
  <c r="CS25" i="2"/>
  <c r="DI25" i="2" s="1"/>
  <c r="CV25" i="2"/>
  <c r="DL25" i="2" s="1"/>
  <c r="BT26" i="2"/>
  <c r="CJ26" i="2" s="1"/>
  <c r="CZ26" i="2" s="1"/>
  <c r="CF26" i="2"/>
  <c r="CE26" i="2"/>
  <c r="BZ26" i="2"/>
  <c r="DN26" i="2"/>
  <c r="B27" i="2"/>
  <c r="T26" i="2"/>
  <c r="BR26" i="2"/>
  <c r="BU26" i="2"/>
  <c r="BX26" i="2"/>
  <c r="CD26" i="2"/>
  <c r="CC26" i="2"/>
  <c r="CA26" i="2"/>
  <c r="BW26" i="2"/>
  <c r="BY26" i="2"/>
  <c r="BV26" i="2"/>
  <c r="CB26" i="2"/>
  <c r="BS26" i="2"/>
  <c r="CV26" i="2" l="1"/>
  <c r="DL26" i="2" s="1"/>
  <c r="CH26" i="2"/>
  <c r="CX26" i="2" s="1"/>
  <c r="CP26" i="2"/>
  <c r="DF26" i="2" s="1"/>
  <c r="CU26" i="2"/>
  <c r="DK26" i="2" s="1"/>
  <c r="CR26" i="2"/>
  <c r="DH26" i="2" s="1"/>
  <c r="CQ26" i="2"/>
  <c r="DG26" i="2" s="1"/>
  <c r="CS26" i="2"/>
  <c r="DI26" i="2" s="1"/>
  <c r="CL26" i="2"/>
  <c r="DB26" i="2" s="1"/>
  <c r="CO26" i="2"/>
  <c r="DE26" i="2" s="1"/>
  <c r="CI26" i="2"/>
  <c r="CY26" i="2" s="1"/>
  <c r="CK26" i="2"/>
  <c r="DA26" i="2" s="1"/>
  <c r="CT26" i="2"/>
  <c r="DJ26" i="2" s="1"/>
  <c r="CM26" i="2"/>
  <c r="DC26" i="2" s="1"/>
  <c r="CA27" i="2"/>
  <c r="CQ27" i="2" s="1"/>
  <c r="DG27" i="2" s="1"/>
  <c r="BW27" i="2"/>
  <c r="CB27" i="2"/>
  <c r="CD27" i="2"/>
  <c r="B28" i="2"/>
  <c r="T27" i="2"/>
  <c r="CC27" i="2"/>
  <c r="BS27" i="2"/>
  <c r="BR27" i="2"/>
  <c r="BX27" i="2"/>
  <c r="CF27" i="2"/>
  <c r="BY27" i="2"/>
  <c r="DN27" i="2"/>
  <c r="BT27" i="2"/>
  <c r="BZ27" i="2"/>
  <c r="BU27" i="2"/>
  <c r="BV27" i="2"/>
  <c r="CE27" i="2"/>
  <c r="CN26" i="2"/>
  <c r="DD26" i="2" s="1"/>
  <c r="CM27" i="2" l="1"/>
  <c r="DC27" i="2" s="1"/>
  <c r="CN27" i="2"/>
  <c r="DD27" i="2" s="1"/>
  <c r="CU27" i="2"/>
  <c r="DK27" i="2" s="1"/>
  <c r="CT27" i="2"/>
  <c r="DJ27" i="2" s="1"/>
  <c r="CO27" i="2"/>
  <c r="DE27" i="2" s="1"/>
  <c r="CS27" i="2"/>
  <c r="DI27" i="2" s="1"/>
  <c r="CP27" i="2"/>
  <c r="DF27" i="2" s="1"/>
  <c r="CL27" i="2"/>
  <c r="DB27" i="2" s="1"/>
  <c r="CV27" i="2"/>
  <c r="DL27" i="2" s="1"/>
  <c r="CH27" i="2"/>
  <c r="CX27" i="2" s="1"/>
  <c r="CI27" i="2"/>
  <c r="CY27" i="2" s="1"/>
  <c r="CJ27" i="2"/>
  <c r="CZ27" i="2" s="1"/>
  <c r="CB28" i="2"/>
  <c r="BW28" i="2"/>
  <c r="BU28" i="2"/>
  <c r="BZ28" i="2"/>
  <c r="DN28" i="2"/>
  <c r="CA28" i="2"/>
  <c r="BS28" i="2"/>
  <c r="CI28" i="2" s="1"/>
  <c r="CY28" i="2" s="1"/>
  <c r="BR28" i="2"/>
  <c r="BX28" i="2"/>
  <c r="BY28" i="2"/>
  <c r="CD28" i="2"/>
  <c r="B29" i="2"/>
  <c r="T28" i="2"/>
  <c r="BT28" i="2"/>
  <c r="CF28" i="2"/>
  <c r="BV28" i="2"/>
  <c r="CC28" i="2"/>
  <c r="CE28" i="2"/>
  <c r="CP28" i="2"/>
  <c r="DF28" i="2" s="1"/>
  <c r="CK27" i="2"/>
  <c r="DA27" i="2" s="1"/>
  <c r="CR27" i="2"/>
  <c r="DH27" i="2" s="1"/>
  <c r="CK28" i="2" l="1"/>
  <c r="DA28" i="2" s="1"/>
  <c r="CR28" i="2"/>
  <c r="DH28" i="2" s="1"/>
  <c r="CV28" i="2"/>
  <c r="DL28" i="2" s="1"/>
  <c r="CO28" i="2"/>
  <c r="DE28" i="2" s="1"/>
  <c r="CM28" i="2"/>
  <c r="DC28" i="2" s="1"/>
  <c r="CT28" i="2"/>
  <c r="DJ28" i="2" s="1"/>
  <c r="CS28" i="2"/>
  <c r="DI28" i="2" s="1"/>
  <c r="CU28" i="2"/>
  <c r="DK28" i="2" s="1"/>
  <c r="CA29" i="2"/>
  <c r="BW29" i="2"/>
  <c r="CF29" i="2"/>
  <c r="BV29" i="2"/>
  <c r="BT29" i="2"/>
  <c r="BU29" i="2"/>
  <c r="CE29" i="2"/>
  <c r="BZ29" i="2"/>
  <c r="B30" i="2"/>
  <c r="T29" i="2"/>
  <c r="BR29" i="2"/>
  <c r="CB29" i="2"/>
  <c r="BX29" i="2"/>
  <c r="BS29" i="2"/>
  <c r="CD29" i="2"/>
  <c r="DN29" i="2"/>
  <c r="CC29" i="2"/>
  <c r="BY29" i="2"/>
  <c r="CH28" i="2"/>
  <c r="CX28" i="2" s="1"/>
  <c r="CL28" i="2"/>
  <c r="DB28" i="2" s="1"/>
  <c r="CN28" i="2"/>
  <c r="DD28" i="2" s="1"/>
  <c r="CQ28" i="2"/>
  <c r="DG28" i="2" s="1"/>
  <c r="CJ28" i="2"/>
  <c r="CZ28" i="2" s="1"/>
  <c r="CP29" i="2" l="1"/>
  <c r="DF29" i="2" s="1"/>
  <c r="CR29" i="2"/>
  <c r="DH29" i="2" s="1"/>
  <c r="CL29" i="2"/>
  <c r="DB29" i="2" s="1"/>
  <c r="CJ29" i="2"/>
  <c r="CZ29" i="2" s="1"/>
  <c r="CH29" i="2"/>
  <c r="CX29" i="2" s="1"/>
  <c r="CI29" i="2"/>
  <c r="CY29" i="2" s="1"/>
  <c r="CK29" i="2"/>
  <c r="DA29" i="2" s="1"/>
  <c r="CM29" i="2"/>
  <c r="DC29" i="2" s="1"/>
  <c r="CQ29" i="2"/>
  <c r="DG29" i="2" s="1"/>
  <c r="CT29" i="2"/>
  <c r="DJ29" i="2" s="1"/>
  <c r="CO29" i="2"/>
  <c r="DE29" i="2" s="1"/>
  <c r="CU29" i="2"/>
  <c r="DK29" i="2" s="1"/>
  <c r="BW30" i="2"/>
  <c r="BX30" i="2"/>
  <c r="CN30" i="2" s="1"/>
  <c r="DD30" i="2" s="1"/>
  <c r="CD30" i="2"/>
  <c r="B31" i="2"/>
  <c r="T30" i="2"/>
  <c r="CB30" i="2"/>
  <c r="CE30" i="2"/>
  <c r="BU30" i="2"/>
  <c r="DN30" i="2"/>
  <c r="CC30" i="2"/>
  <c r="BV30" i="2"/>
  <c r="BZ30" i="2"/>
  <c r="BR30" i="2"/>
  <c r="BT30" i="2"/>
  <c r="CF30" i="2"/>
  <c r="BY30" i="2"/>
  <c r="CO30" i="2"/>
  <c r="DE30" i="2" s="1"/>
  <c r="CA30" i="2"/>
  <c r="BS30" i="2"/>
  <c r="CN29" i="2"/>
  <c r="DD29" i="2" s="1"/>
  <c r="CV29" i="2"/>
  <c r="DL29" i="2" s="1"/>
  <c r="CS29" i="2"/>
  <c r="DI29" i="2" s="1"/>
  <c r="CU30" i="2" l="1"/>
  <c r="DK30" i="2" s="1"/>
  <c r="CL30" i="2"/>
  <c r="DB30" i="2" s="1"/>
  <c r="CK30" i="2"/>
  <c r="DA30" i="2" s="1"/>
  <c r="CT30" i="2"/>
  <c r="DJ30" i="2" s="1"/>
  <c r="CH30" i="2"/>
  <c r="CX30" i="2" s="1"/>
  <c r="CJ30" i="2"/>
  <c r="CZ30" i="2" s="1"/>
  <c r="CQ30" i="2"/>
  <c r="DG30" i="2" s="1"/>
  <c r="CR30" i="2"/>
  <c r="DH30" i="2" s="1"/>
  <c r="BT31" i="2"/>
  <c r="CE31" i="2"/>
  <c r="CF31" i="2"/>
  <c r="BV31" i="2"/>
  <c r="DN31" i="2"/>
  <c r="BX31" i="2"/>
  <c r="CD31" i="2"/>
  <c r="T31" i="2"/>
  <c r="CA31" i="2"/>
  <c r="CB31" i="2"/>
  <c r="BZ31" i="2"/>
  <c r="BY31" i="2"/>
  <c r="BW31" i="2"/>
  <c r="B32" i="2"/>
  <c r="CN31" i="2"/>
  <c r="DD31" i="2" s="1"/>
  <c r="BR31" i="2"/>
  <c r="BU31" i="2"/>
  <c r="CC31" i="2"/>
  <c r="BS31" i="2"/>
  <c r="CS30" i="2"/>
  <c r="DI30" i="2" s="1"/>
  <c r="CI30" i="2"/>
  <c r="CY30" i="2" s="1"/>
  <c r="CP30" i="2"/>
  <c r="DF30" i="2" s="1"/>
  <c r="CM30" i="2"/>
  <c r="DC30" i="2" s="1"/>
  <c r="CV30" i="2"/>
  <c r="DL30" i="2" s="1"/>
  <c r="CJ31" i="2" l="1"/>
  <c r="CZ31" i="2" s="1"/>
  <c r="CR31" i="2"/>
  <c r="DH31" i="2" s="1"/>
  <c r="CH31" i="2"/>
  <c r="CX31" i="2" s="1"/>
  <c r="CL31" i="2"/>
  <c r="DB31" i="2" s="1"/>
  <c r="CP31" i="2"/>
  <c r="DF31" i="2" s="1"/>
  <c r="CM31" i="2"/>
  <c r="DC31" i="2" s="1"/>
  <c r="CK31" i="2"/>
  <c r="DA31" i="2" s="1"/>
  <c r="CS31" i="2"/>
  <c r="DI31" i="2" s="1"/>
  <c r="CU31" i="2"/>
  <c r="DK31" i="2" s="1"/>
  <c r="CT31" i="2"/>
  <c r="DJ31" i="2" s="1"/>
  <c r="CQ31" i="2"/>
  <c r="DG31" i="2" s="1"/>
  <c r="CA32" i="2"/>
  <c r="CC32" i="2"/>
  <c r="BU32" i="2"/>
  <c r="CD32" i="2"/>
  <c r="DN32" i="2"/>
  <c r="BZ32" i="2"/>
  <c r="T32" i="2"/>
  <c r="CB32" i="2"/>
  <c r="BW32" i="2"/>
  <c r="BX32" i="2"/>
  <c r="BY32" i="2"/>
  <c r="CN32" i="2"/>
  <c r="DD32" i="2" s="1"/>
  <c r="BT32" i="2"/>
  <c r="B33" i="2"/>
  <c r="CS32" i="2"/>
  <c r="DI32" i="2" s="1"/>
  <c r="BR32" i="2"/>
  <c r="CE32" i="2"/>
  <c r="BS32" i="2"/>
  <c r="BV32" i="2"/>
  <c r="CF32" i="2"/>
  <c r="CO31" i="2"/>
  <c r="DE31" i="2" s="1"/>
  <c r="CI31" i="2"/>
  <c r="CY31" i="2" s="1"/>
  <c r="CV31" i="2"/>
  <c r="DL31" i="2" s="1"/>
  <c r="CJ32" i="2" l="1"/>
  <c r="CZ32" i="2" s="1"/>
  <c r="CQ32" i="2"/>
  <c r="DG32" i="2" s="1"/>
  <c r="CT32" i="2"/>
  <c r="DJ32" i="2" s="1"/>
  <c r="CM32" i="2"/>
  <c r="DC32" i="2" s="1"/>
  <c r="CK32" i="2"/>
  <c r="DA32" i="2" s="1"/>
  <c r="CV32" i="2"/>
  <c r="DL32" i="2" s="1"/>
  <c r="CO32" i="2"/>
  <c r="DE32" i="2" s="1"/>
  <c r="BT33" i="2"/>
  <c r="CJ33" i="2" s="1"/>
  <c r="CZ33" i="2" s="1"/>
  <c r="BX33" i="2"/>
  <c r="BS33" i="2"/>
  <c r="BZ33" i="2"/>
  <c r="CA33" i="2"/>
  <c r="BW33" i="2"/>
  <c r="BV33" i="2"/>
  <c r="DN33" i="2"/>
  <c r="CB33" i="2"/>
  <c r="CE33" i="2"/>
  <c r="CD33" i="2"/>
  <c r="BU33" i="2"/>
  <c r="CL33" i="2"/>
  <c r="DB33" i="2" s="1"/>
  <c r="BR33" i="2"/>
  <c r="CC33" i="2"/>
  <c r="CF33" i="2"/>
  <c r="BY33" i="2"/>
  <c r="B34" i="2"/>
  <c r="T33" i="2"/>
  <c r="CL32" i="2"/>
  <c r="DB32" i="2" s="1"/>
  <c r="CI32" i="2"/>
  <c r="CY32" i="2" s="1"/>
  <c r="CR32" i="2"/>
  <c r="DH32" i="2" s="1"/>
  <c r="CH32" i="2"/>
  <c r="CX32" i="2" s="1"/>
  <c r="CP32" i="2"/>
  <c r="DF32" i="2" s="1"/>
  <c r="CU32" i="2"/>
  <c r="DK32" i="2" s="1"/>
  <c r="CQ33" i="2" l="1"/>
  <c r="DG33" i="2" s="1"/>
  <c r="CI33" i="2"/>
  <c r="CY33" i="2" s="1"/>
  <c r="CN33" i="2"/>
  <c r="DD33" i="2" s="1"/>
  <c r="CO33" i="2"/>
  <c r="DE33" i="2" s="1"/>
  <c r="CR33" i="2"/>
  <c r="DH33" i="2" s="1"/>
  <c r="CU33" i="2"/>
  <c r="DK33" i="2" s="1"/>
  <c r="BR34" i="2"/>
  <c r="BW34" i="2"/>
  <c r="BU34" i="2"/>
  <c r="CD34" i="2"/>
  <c r="B35" i="2"/>
  <c r="T34" i="2"/>
  <c r="BT34" i="2"/>
  <c r="CC34" i="2"/>
  <c r="BV34" i="2"/>
  <c r="BZ34" i="2"/>
  <c r="CP34" i="2" s="1"/>
  <c r="DF34" i="2" s="1"/>
  <c r="CA34" i="2"/>
  <c r="CE34" i="2"/>
  <c r="CF34" i="2"/>
  <c r="BY34" i="2"/>
  <c r="DN34" i="2"/>
  <c r="BS34" i="2"/>
  <c r="CB34" i="2"/>
  <c r="BX34" i="2"/>
  <c r="CK33" i="2"/>
  <c r="DA33" i="2" s="1"/>
  <c r="CH33" i="2"/>
  <c r="CX33" i="2" s="1"/>
  <c r="CP33" i="2"/>
  <c r="DF33" i="2" s="1"/>
  <c r="CT33" i="2"/>
  <c r="DJ33" i="2" s="1"/>
  <c r="CS33" i="2"/>
  <c r="DI33" i="2" s="1"/>
  <c r="CV33" i="2"/>
  <c r="DL33" i="2" s="1"/>
  <c r="CM33" i="2"/>
  <c r="DC33" i="2" s="1"/>
  <c r="CL34" i="2" l="1"/>
  <c r="DB34" i="2" s="1"/>
  <c r="CT34" i="2"/>
  <c r="DJ34" i="2" s="1"/>
  <c r="CS34" i="2"/>
  <c r="DI34" i="2" s="1"/>
  <c r="CK34" i="2"/>
  <c r="DA34" i="2" s="1"/>
  <c r="CI34" i="2"/>
  <c r="CY34" i="2" s="1"/>
  <c r="CM34" i="2"/>
  <c r="DC34" i="2" s="1"/>
  <c r="CH34" i="2"/>
  <c r="CX34" i="2" s="1"/>
  <c r="CN34" i="2"/>
  <c r="DD34" i="2" s="1"/>
  <c r="CU34" i="2"/>
  <c r="DK34" i="2" s="1"/>
  <c r="CQ34" i="2"/>
  <c r="DG34" i="2" s="1"/>
  <c r="CJ34" i="2"/>
  <c r="CZ34" i="2" s="1"/>
  <c r="CV34" i="2"/>
  <c r="DL34" i="2" s="1"/>
  <c r="CR34" i="2"/>
  <c r="DH34" i="2" s="1"/>
  <c r="CO34" i="2"/>
  <c r="DE34" i="2" s="1"/>
  <c r="CB35" i="2"/>
  <c r="BX35" i="2"/>
  <c r="BY35" i="2"/>
  <c r="BR35" i="2"/>
  <c r="CC35" i="2"/>
  <c r="CE35" i="2"/>
  <c r="BS35" i="2"/>
  <c r="T35" i="2"/>
  <c r="BT35" i="2"/>
  <c r="BW35" i="2"/>
  <c r="CD35" i="2"/>
  <c r="DN35" i="2"/>
  <c r="CA35" i="2"/>
  <c r="CF35" i="2"/>
  <c r="BU35" i="2"/>
  <c r="BV35" i="2"/>
  <c r="B36" i="2"/>
  <c r="BZ35" i="2"/>
  <c r="CO35" i="2" l="1"/>
  <c r="DE35" i="2" s="1"/>
  <c r="CS35" i="2"/>
  <c r="DI35" i="2" s="1"/>
  <c r="CU35" i="2"/>
  <c r="DK35" i="2" s="1"/>
  <c r="CR35" i="2"/>
  <c r="DH35" i="2" s="1"/>
  <c r="CI35" i="2"/>
  <c r="CY35" i="2" s="1"/>
  <c r="CM35" i="2"/>
  <c r="DC35" i="2" s="1"/>
  <c r="CL35" i="2"/>
  <c r="DB35" i="2" s="1"/>
  <c r="CQ35" i="2"/>
  <c r="DG35" i="2" s="1"/>
  <c r="CN35" i="2"/>
  <c r="DD35" i="2" s="1"/>
  <c r="CK35" i="2"/>
  <c r="DA35" i="2" s="1"/>
  <c r="CH35" i="2"/>
  <c r="CX35" i="2" s="1"/>
  <c r="BT36" i="2"/>
  <c r="CJ36" i="2" s="1"/>
  <c r="CZ36" i="2" s="1"/>
  <c r="CE36" i="2"/>
  <c r="CC36" i="2"/>
  <c r="CD36" i="2"/>
  <c r="B37" i="2"/>
  <c r="T36" i="2"/>
  <c r="CU36" i="2"/>
  <c r="DK36" i="2" s="1"/>
  <c r="BW36" i="2"/>
  <c r="CB36" i="2"/>
  <c r="BZ36" i="2"/>
  <c r="BR36" i="2"/>
  <c r="CF36" i="2"/>
  <c r="BX36" i="2"/>
  <c r="BY36" i="2"/>
  <c r="DN36" i="2"/>
  <c r="CA36" i="2"/>
  <c r="BU36" i="2"/>
  <c r="BS36" i="2"/>
  <c r="BV36" i="2"/>
  <c r="CP36" i="2"/>
  <c r="DF36" i="2" s="1"/>
  <c r="CV35" i="2"/>
  <c r="DL35" i="2" s="1"/>
  <c r="CT35" i="2"/>
  <c r="DJ35" i="2" s="1"/>
  <c r="CP35" i="2"/>
  <c r="DF35" i="2" s="1"/>
  <c r="CJ35" i="2"/>
  <c r="CZ35" i="2" s="1"/>
  <c r="CQ36" i="2" l="1"/>
  <c r="DG36" i="2" s="1"/>
  <c r="CR36" i="2"/>
  <c r="DH36" i="2" s="1"/>
  <c r="CV36" i="2"/>
  <c r="DL36" i="2" s="1"/>
  <c r="CH36" i="2"/>
  <c r="CX36" i="2" s="1"/>
  <c r="CT36" i="2"/>
  <c r="DJ36" i="2" s="1"/>
  <c r="CS36" i="2"/>
  <c r="DI36" i="2" s="1"/>
  <c r="CM36" i="2"/>
  <c r="DC36" i="2" s="1"/>
  <c r="BR37" i="2"/>
  <c r="CB37" i="2"/>
  <c r="BX37" i="2"/>
  <c r="CD37" i="2"/>
  <c r="B38" i="2"/>
  <c r="T37" i="2"/>
  <c r="BW37" i="2"/>
  <c r="BY37" i="2"/>
  <c r="CC37" i="2"/>
  <c r="BZ37" i="2"/>
  <c r="CN37" i="2"/>
  <c r="DD37" i="2" s="1"/>
  <c r="CT37" i="2"/>
  <c r="DJ37" i="2" s="1"/>
  <c r="CA37" i="2"/>
  <c r="BS37" i="2"/>
  <c r="DN37" i="2"/>
  <c r="CE37" i="2"/>
  <c r="CF37" i="2"/>
  <c r="BV37" i="2"/>
  <c r="BT37" i="2"/>
  <c r="BU37" i="2"/>
  <c r="CK36" i="2"/>
  <c r="DA36" i="2" s="1"/>
  <c r="CO36" i="2"/>
  <c r="DE36" i="2" s="1"/>
  <c r="CL36" i="2"/>
  <c r="DB36" i="2" s="1"/>
  <c r="CN36" i="2"/>
  <c r="DD36" i="2" s="1"/>
  <c r="CI36" i="2"/>
  <c r="CY36" i="2" s="1"/>
  <c r="CO37" i="2" l="1"/>
  <c r="DE37" i="2" s="1"/>
  <c r="CM37" i="2"/>
  <c r="DC37" i="2" s="1"/>
  <c r="CI37" i="2"/>
  <c r="CY37" i="2" s="1"/>
  <c r="CU37" i="2"/>
  <c r="DK37" i="2" s="1"/>
  <c r="CR37" i="2"/>
  <c r="DH37" i="2" s="1"/>
  <c r="CS37" i="2"/>
  <c r="DI37" i="2" s="1"/>
  <c r="CH37" i="2"/>
  <c r="CX37" i="2" s="1"/>
  <c r="CV37" i="2"/>
  <c r="DL37" i="2" s="1"/>
  <c r="CP37" i="2"/>
  <c r="DF37" i="2" s="1"/>
  <c r="CK37" i="2"/>
  <c r="DA37" i="2" s="1"/>
  <c r="CL37" i="2"/>
  <c r="DB37" i="2" s="1"/>
  <c r="CJ37" i="2"/>
  <c r="CZ37" i="2" s="1"/>
  <c r="CQ37" i="2"/>
  <c r="DG37" i="2" s="1"/>
  <c r="BR38" i="2"/>
  <c r="BX38" i="2"/>
  <c r="CF38" i="2"/>
  <c r="BV38" i="2"/>
  <c r="BU38" i="2"/>
  <c r="CD38" i="2"/>
  <c r="T38" i="2"/>
  <c r="BW38" i="2"/>
  <c r="CB38" i="2"/>
  <c r="CE38" i="2"/>
  <c r="B39" i="2"/>
  <c r="BT38" i="2"/>
  <c r="BS38" i="2"/>
  <c r="CC38" i="2"/>
  <c r="CA38" i="2"/>
  <c r="BY38" i="2"/>
  <c r="BZ38" i="2"/>
  <c r="CJ38" i="2"/>
  <c r="CZ38" i="2" s="1"/>
  <c r="DN38" i="2"/>
  <c r="CV38" i="2" l="1"/>
  <c r="DL38" i="2" s="1"/>
  <c r="CS38" i="2"/>
  <c r="DI38" i="2" s="1"/>
  <c r="CN38" i="2"/>
  <c r="DD38" i="2" s="1"/>
  <c r="CT38" i="2"/>
  <c r="DJ38" i="2" s="1"/>
  <c r="CL38" i="2"/>
  <c r="DB38" i="2" s="1"/>
  <c r="CK38" i="2"/>
  <c r="DA38" i="2" s="1"/>
  <c r="CO38" i="2"/>
  <c r="DE38" i="2" s="1"/>
  <c r="CH38" i="2"/>
  <c r="CX38" i="2" s="1"/>
  <c r="CM38" i="2"/>
  <c r="DC38" i="2" s="1"/>
  <c r="CU38" i="2"/>
  <c r="DK38" i="2" s="1"/>
  <c r="CQ38" i="2"/>
  <c r="DG38" i="2" s="1"/>
  <c r="CI38" i="2"/>
  <c r="CY38" i="2" s="1"/>
  <c r="CP38" i="2"/>
  <c r="DF38" i="2" s="1"/>
  <c r="CB39" i="2"/>
  <c r="CF39" i="2"/>
  <c r="CA39" i="2"/>
  <c r="BV39" i="2"/>
  <c r="BT39" i="2"/>
  <c r="CE39" i="2"/>
  <c r="CD39" i="2"/>
  <c r="BZ39" i="2"/>
  <c r="B40" i="2"/>
  <c r="T39" i="2"/>
  <c r="BX39" i="2"/>
  <c r="BY39" i="2"/>
  <c r="CJ39" i="2"/>
  <c r="CZ39" i="2" s="1"/>
  <c r="DN39" i="2"/>
  <c r="BU39" i="2"/>
  <c r="CC39" i="2"/>
  <c r="BR39" i="2"/>
  <c r="BW39" i="2"/>
  <c r="BS39" i="2"/>
  <c r="CR38" i="2"/>
  <c r="DH38" i="2" s="1"/>
  <c r="CT39" i="2" l="1"/>
  <c r="DJ39" i="2" s="1"/>
  <c r="CQ39" i="2"/>
  <c r="DG39" i="2" s="1"/>
  <c r="CR39" i="2"/>
  <c r="DH39" i="2" s="1"/>
  <c r="CI39" i="2"/>
  <c r="CY39" i="2" s="1"/>
  <c r="CK39" i="2"/>
  <c r="DA39" i="2" s="1"/>
  <c r="CN39" i="2"/>
  <c r="DD39" i="2" s="1"/>
  <c r="CV39" i="2"/>
  <c r="DL39" i="2" s="1"/>
  <c r="CS39" i="2"/>
  <c r="DI39" i="2" s="1"/>
  <c r="CO39" i="2"/>
  <c r="DE39" i="2" s="1"/>
  <c r="CH39" i="2"/>
  <c r="CX39" i="2" s="1"/>
  <c r="CP39" i="2"/>
  <c r="DF39" i="2" s="1"/>
  <c r="CM39" i="2"/>
  <c r="DC39" i="2" s="1"/>
  <c r="CL39" i="2"/>
  <c r="DB39" i="2" s="1"/>
  <c r="CU39" i="2"/>
  <c r="DK39" i="2" s="1"/>
  <c r="CA40" i="2"/>
  <c r="CF40" i="2"/>
  <c r="BU40" i="2"/>
  <c r="BV40" i="2"/>
  <c r="BT40" i="2"/>
  <c r="CE40" i="2"/>
  <c r="BZ40" i="2"/>
  <c r="BS40" i="2"/>
  <c r="B41" i="2"/>
  <c r="CB40" i="2"/>
  <c r="BX40" i="2"/>
  <c r="BY40" i="2"/>
  <c r="T40" i="2"/>
  <c r="CD40" i="2"/>
  <c r="DN40" i="2"/>
  <c r="BR40" i="2"/>
  <c r="CC40" i="2"/>
  <c r="BW40" i="2"/>
  <c r="CU40" i="2" l="1"/>
  <c r="DK40" i="2" s="1"/>
  <c r="CV40" i="2"/>
  <c r="DL40" i="2" s="1"/>
  <c r="CK40" i="2"/>
  <c r="DA40" i="2" s="1"/>
  <c r="CP40" i="2"/>
  <c r="DF40" i="2" s="1"/>
  <c r="CL40" i="2"/>
  <c r="DB40" i="2" s="1"/>
  <c r="CI40" i="2"/>
  <c r="CY40" i="2" s="1"/>
  <c r="CJ40" i="2"/>
  <c r="CZ40" i="2" s="1"/>
  <c r="CO40" i="2"/>
  <c r="DE40" i="2" s="1"/>
  <c r="CQ40" i="2"/>
  <c r="DG40" i="2" s="1"/>
  <c r="CB41" i="2"/>
  <c r="BW41" i="2"/>
  <c r="BU41" i="2"/>
  <c r="BY41" i="2"/>
  <c r="B42" i="2"/>
  <c r="T41" i="2"/>
  <c r="BV41" i="2"/>
  <c r="BZ41" i="2"/>
  <c r="CC41" i="2"/>
  <c r="CA41" i="2"/>
  <c r="CF41" i="2"/>
  <c r="BS41" i="2"/>
  <c r="DN41" i="2"/>
  <c r="CE41" i="2"/>
  <c r="BT41" i="2"/>
  <c r="CD41" i="2"/>
  <c r="BR41" i="2"/>
  <c r="BX41" i="2"/>
  <c r="CO41" i="2"/>
  <c r="DE41" i="2" s="1"/>
  <c r="CM40" i="2"/>
  <c r="DC40" i="2" s="1"/>
  <c r="CS40" i="2"/>
  <c r="DI40" i="2" s="1"/>
  <c r="CR40" i="2"/>
  <c r="DH40" i="2" s="1"/>
  <c r="CT40" i="2"/>
  <c r="DJ40" i="2" s="1"/>
  <c r="CN40" i="2"/>
  <c r="DD40" i="2" s="1"/>
  <c r="CH40" i="2"/>
  <c r="CX40" i="2" s="1"/>
  <c r="CR41" i="2" l="1"/>
  <c r="DH41" i="2" s="1"/>
  <c r="CS41" i="2"/>
  <c r="DI41" i="2" s="1"/>
  <c r="CM41" i="2"/>
  <c r="DC41" i="2" s="1"/>
  <c r="CK41" i="2"/>
  <c r="DA41" i="2" s="1"/>
  <c r="CT41" i="2"/>
  <c r="DJ41" i="2" s="1"/>
  <c r="CI41" i="2"/>
  <c r="CY41" i="2" s="1"/>
  <c r="CL41" i="2"/>
  <c r="DB41" i="2" s="1"/>
  <c r="CV41" i="2"/>
  <c r="DL41" i="2" s="1"/>
  <c r="CP41" i="2"/>
  <c r="DF41" i="2" s="1"/>
  <c r="CN41" i="2"/>
  <c r="DD41" i="2" s="1"/>
  <c r="CU41" i="2"/>
  <c r="DK41" i="2" s="1"/>
  <c r="CQ41" i="2"/>
  <c r="DG41" i="2" s="1"/>
  <c r="CJ41" i="2"/>
  <c r="CZ41" i="2" s="1"/>
  <c r="CH41" i="2"/>
  <c r="CX41" i="2" s="1"/>
  <c r="BT42" i="2"/>
  <c r="CF42" i="2"/>
  <c r="BU42" i="2"/>
  <c r="CD42" i="2"/>
  <c r="CA42" i="2"/>
  <c r="CB42" i="2"/>
  <c r="BY42" i="2"/>
  <c r="BZ42" i="2"/>
  <c r="B43" i="2"/>
  <c r="CV42" i="2"/>
  <c r="DL42" i="2" s="1"/>
  <c r="T42" i="2"/>
  <c r="BR42" i="2"/>
  <c r="BX42" i="2"/>
  <c r="CC42" i="2"/>
  <c r="CE42" i="2"/>
  <c r="BS42" i="2"/>
  <c r="CH42" i="2"/>
  <c r="CX42" i="2" s="1"/>
  <c r="DN42" i="2"/>
  <c r="BW42" i="2"/>
  <c r="BV42" i="2"/>
  <c r="CT42" i="2"/>
  <c r="DJ42" i="2" s="1"/>
  <c r="CO42" i="2" l="1"/>
  <c r="DE42" i="2" s="1"/>
  <c r="CP42" i="2"/>
  <c r="DF42" i="2" s="1"/>
  <c r="CS42" i="2"/>
  <c r="DI42" i="2" s="1"/>
  <c r="CJ42" i="2"/>
  <c r="CZ42" i="2" s="1"/>
  <c r="CQ42" i="2"/>
  <c r="DG42" i="2" s="1"/>
  <c r="CI42" i="2"/>
  <c r="CY42" i="2" s="1"/>
  <c r="CR42" i="2"/>
  <c r="DH42" i="2" s="1"/>
  <c r="CN42" i="2"/>
  <c r="DD42" i="2" s="1"/>
  <c r="CC43" i="2"/>
  <c r="BT43" i="2"/>
  <c r="BX43" i="2"/>
  <c r="CD43" i="2"/>
  <c r="BZ43" i="2"/>
  <c r="B44" i="2"/>
  <c r="T43" i="2"/>
  <c r="CA43" i="2"/>
  <c r="CE43" i="2"/>
  <c r="BS43" i="2"/>
  <c r="BW43" i="2"/>
  <c r="BV43" i="2"/>
  <c r="CB43" i="2"/>
  <c r="BU43" i="2"/>
  <c r="BY43" i="2"/>
  <c r="DN43" i="2"/>
  <c r="BR43" i="2"/>
  <c r="CF43" i="2"/>
  <c r="CK42" i="2"/>
  <c r="DA42" i="2" s="1"/>
  <c r="CM42" i="2"/>
  <c r="DC42" i="2" s="1"/>
  <c r="CL42" i="2"/>
  <c r="DB42" i="2" s="1"/>
  <c r="CU42" i="2"/>
  <c r="DK42" i="2" s="1"/>
  <c r="CQ43" i="2" l="1"/>
  <c r="DG43" i="2" s="1"/>
  <c r="CJ43" i="2"/>
  <c r="CZ43" i="2" s="1"/>
  <c r="CN43" i="2"/>
  <c r="DD43" i="2" s="1"/>
  <c r="CT43" i="2"/>
  <c r="DJ43" i="2" s="1"/>
  <c r="CP43" i="2"/>
  <c r="DF43" i="2" s="1"/>
  <c r="CR43" i="2"/>
  <c r="DH43" i="2" s="1"/>
  <c r="CU43" i="2"/>
  <c r="DK43" i="2" s="1"/>
  <c r="CO43" i="2"/>
  <c r="DE43" i="2" s="1"/>
  <c r="CI43" i="2"/>
  <c r="CY43" i="2" s="1"/>
  <c r="CL43" i="2"/>
  <c r="DB43" i="2" s="1"/>
  <c r="CK43" i="2"/>
  <c r="DA43" i="2" s="1"/>
  <c r="CS43" i="2"/>
  <c r="DI43" i="2" s="1"/>
  <c r="CM43" i="2"/>
  <c r="DC43" i="2" s="1"/>
  <c r="CH43" i="2"/>
  <c r="CX43" i="2" s="1"/>
  <c r="CV43" i="2"/>
  <c r="DL43" i="2" s="1"/>
  <c r="CB44" i="2"/>
  <c r="BT44" i="2"/>
  <c r="BU44" i="2"/>
  <c r="CA44" i="2"/>
  <c r="CE44" i="2"/>
  <c r="CF44" i="2"/>
  <c r="BZ44" i="2"/>
  <c r="CC44" i="2"/>
  <c r="BW44" i="2"/>
  <c r="CM44" i="2" s="1"/>
  <c r="DC44" i="2" s="1"/>
  <c r="BV44" i="2"/>
  <c r="DN44" i="2"/>
  <c r="BR44" i="2"/>
  <c r="BX44" i="2"/>
  <c r="BY44" i="2"/>
  <c r="CD44" i="2"/>
  <c r="B45" i="2"/>
  <c r="T44" i="2"/>
  <c r="BS44" i="2"/>
  <c r="CV44" i="2" l="1"/>
  <c r="DL44" i="2" s="1"/>
  <c r="CP44" i="2"/>
  <c r="DF44" i="2" s="1"/>
  <c r="CN44" i="2"/>
  <c r="DD44" i="2" s="1"/>
  <c r="CQ44" i="2"/>
  <c r="DG44" i="2" s="1"/>
  <c r="CK44" i="2"/>
  <c r="DA44" i="2" s="1"/>
  <c r="CU44" i="2"/>
  <c r="DK44" i="2" s="1"/>
  <c r="CR44" i="2"/>
  <c r="DH44" i="2" s="1"/>
  <c r="CI44" i="2"/>
  <c r="CY44" i="2" s="1"/>
  <c r="CJ44" i="2"/>
  <c r="CZ44" i="2" s="1"/>
  <c r="CO44" i="2"/>
  <c r="DE44" i="2" s="1"/>
  <c r="CH44" i="2"/>
  <c r="CX44" i="2" s="1"/>
  <c r="CT44" i="2"/>
  <c r="DJ44" i="2" s="1"/>
  <c r="BT45" i="2"/>
  <c r="BW45" i="2"/>
  <c r="BU45" i="2"/>
  <c r="BZ45" i="2"/>
  <c r="DN45" i="2"/>
  <c r="T45" i="2"/>
  <c r="CC45" i="2"/>
  <c r="CF45" i="2"/>
  <c r="BY45" i="2"/>
  <c r="CD45" i="2"/>
  <c r="BR45" i="2"/>
  <c r="CE45" i="2"/>
  <c r="BS45" i="2"/>
  <c r="CA45" i="2"/>
  <c r="CB45" i="2"/>
  <c r="BX45" i="2"/>
  <c r="BV45" i="2"/>
  <c r="B46" i="2"/>
  <c r="CS44" i="2"/>
  <c r="DI44" i="2" s="1"/>
  <c r="CL44" i="2"/>
  <c r="DB44" i="2" s="1"/>
  <c r="CJ45" i="2" l="1"/>
  <c r="CZ45" i="2" s="1"/>
  <c r="CN45" i="2"/>
  <c r="DD45" i="2" s="1"/>
  <c r="CO45" i="2"/>
  <c r="DE45" i="2" s="1"/>
  <c r="CU45" i="2"/>
  <c r="DK45" i="2" s="1"/>
  <c r="CQ45" i="2"/>
  <c r="DG45" i="2" s="1"/>
  <c r="CK45" i="2"/>
  <c r="DA45" i="2" s="1"/>
  <c r="CT45" i="2"/>
  <c r="DJ45" i="2" s="1"/>
  <c r="CI45" i="2"/>
  <c r="CY45" i="2" s="1"/>
  <c r="CR45" i="2"/>
  <c r="DH45" i="2" s="1"/>
  <c r="CH45" i="2"/>
  <c r="CX45" i="2" s="1"/>
  <c r="CB46" i="2"/>
  <c r="BW46" i="2"/>
  <c r="BY46" i="2"/>
  <c r="B47" i="2"/>
  <c r="CA46" i="2"/>
  <c r="CF46" i="2"/>
  <c r="CV46" i="2" s="1"/>
  <c r="DL46" i="2" s="1"/>
  <c r="CE46" i="2"/>
  <c r="BS46" i="2"/>
  <c r="BR46" i="2"/>
  <c r="BX46" i="2"/>
  <c r="BZ46" i="2"/>
  <c r="BV46" i="2"/>
  <c r="DN46" i="2"/>
  <c r="BT46" i="2"/>
  <c r="BU46" i="2"/>
  <c r="CD46" i="2"/>
  <c r="CP46" i="2"/>
  <c r="DF46" i="2" s="1"/>
  <c r="CC46" i="2"/>
  <c r="T46" i="2"/>
  <c r="CS45" i="2"/>
  <c r="DI45" i="2" s="1"/>
  <c r="CL45" i="2"/>
  <c r="DB45" i="2" s="1"/>
  <c r="CP45" i="2"/>
  <c r="DF45" i="2" s="1"/>
  <c r="CM45" i="2"/>
  <c r="DC45" i="2" s="1"/>
  <c r="CV45" i="2"/>
  <c r="DL45" i="2" s="1"/>
  <c r="CR46" i="2" l="1"/>
  <c r="DH46" i="2" s="1"/>
  <c r="CK46" i="2"/>
  <c r="DA46" i="2" s="1"/>
  <c r="CL46" i="2"/>
  <c r="DB46" i="2" s="1"/>
  <c r="CM46" i="2"/>
  <c r="DC46" i="2" s="1"/>
  <c r="CQ46" i="2"/>
  <c r="DG46" i="2" s="1"/>
  <c r="CU46" i="2"/>
  <c r="DK46" i="2" s="1"/>
  <c r="CT46" i="2"/>
  <c r="DJ46" i="2" s="1"/>
  <c r="CJ46" i="2"/>
  <c r="CZ46" i="2" s="1"/>
  <c r="CO46" i="2"/>
  <c r="DE46" i="2" s="1"/>
  <c r="CH46" i="2"/>
  <c r="CX46" i="2" s="1"/>
  <c r="CI46" i="2"/>
  <c r="CY46" i="2" s="1"/>
  <c r="CN46" i="2"/>
  <c r="DD46" i="2" s="1"/>
  <c r="CS46" i="2"/>
  <c r="DI46" i="2" s="1"/>
  <c r="CB47" i="2"/>
  <c r="DN47" i="2"/>
  <c r="CC47" i="2"/>
  <c r="BW47" i="2"/>
  <c r="BS47" i="2"/>
  <c r="BT47" i="2"/>
  <c r="CF47" i="2"/>
  <c r="BV47" i="2"/>
  <c r="CE47" i="2"/>
  <c r="CD47" i="2"/>
  <c r="CA47" i="2"/>
  <c r="BU47" i="2"/>
  <c r="BX47" i="2"/>
  <c r="BZ47" i="2"/>
  <c r="B48" i="2"/>
  <c r="CR47" i="2"/>
  <c r="DH47" i="2" s="1"/>
  <c r="T47" i="2"/>
  <c r="BR47" i="2"/>
  <c r="BY47" i="2"/>
  <c r="CS47" i="2" l="1"/>
  <c r="DI47" i="2" s="1"/>
  <c r="CI47" i="2"/>
  <c r="CY47" i="2" s="1"/>
  <c r="CU47" i="2"/>
  <c r="DK47" i="2" s="1"/>
  <c r="CM47" i="2"/>
  <c r="DC47" i="2" s="1"/>
  <c r="CV47" i="2"/>
  <c r="DL47" i="2" s="1"/>
  <c r="CH47" i="2"/>
  <c r="CX47" i="2" s="1"/>
  <c r="CA48" i="2"/>
  <c r="CB48" i="2"/>
  <c r="CF48" i="2"/>
  <c r="BZ48" i="2"/>
  <c r="DN48" i="2"/>
  <c r="BT48" i="2"/>
  <c r="BW48" i="2"/>
  <c r="BX48" i="2"/>
  <c r="BY48" i="2"/>
  <c r="CC48" i="2"/>
  <c r="BU48" i="2"/>
  <c r="CD48" i="2"/>
  <c r="B49" i="2"/>
  <c r="CP48" i="2"/>
  <c r="DF48" i="2" s="1"/>
  <c r="BR48" i="2"/>
  <c r="CE48" i="2"/>
  <c r="BS48" i="2"/>
  <c r="BV48" i="2"/>
  <c r="T48" i="2"/>
  <c r="CL47" i="2"/>
  <c r="DB47" i="2" s="1"/>
  <c r="CJ47" i="2"/>
  <c r="CZ47" i="2" s="1"/>
  <c r="CT47" i="2"/>
  <c r="DJ47" i="2" s="1"/>
  <c r="CN47" i="2"/>
  <c r="DD47" i="2" s="1"/>
  <c r="CK47" i="2"/>
  <c r="DA47" i="2" s="1"/>
  <c r="CQ47" i="2"/>
  <c r="DG47" i="2" s="1"/>
  <c r="CO47" i="2"/>
  <c r="DE47" i="2" s="1"/>
  <c r="CP47" i="2"/>
  <c r="DF47" i="2" s="1"/>
  <c r="CR48" i="2" l="1"/>
  <c r="DH48" i="2" s="1"/>
  <c r="CS48" i="2"/>
  <c r="DI48" i="2" s="1"/>
  <c r="CN48" i="2"/>
  <c r="DD48" i="2" s="1"/>
  <c r="CJ48" i="2"/>
  <c r="CZ48" i="2" s="1"/>
  <c r="CQ48" i="2"/>
  <c r="DG48" i="2" s="1"/>
  <c r="CL48" i="2"/>
  <c r="DB48" i="2" s="1"/>
  <c r="CH48" i="2"/>
  <c r="CX48" i="2" s="1"/>
  <c r="CO48" i="2"/>
  <c r="DE48" i="2" s="1"/>
  <c r="CT48" i="2"/>
  <c r="DJ48" i="2" s="1"/>
  <c r="CB49" i="2"/>
  <c r="BX49" i="2"/>
  <c r="BS49" i="2"/>
  <c r="BY49" i="2"/>
  <c r="T49" i="2"/>
  <c r="BW49" i="2"/>
  <c r="CA49" i="2"/>
  <c r="BV49" i="2"/>
  <c r="CR49" i="2"/>
  <c r="DH49" i="2" s="1"/>
  <c r="CM49" i="2"/>
  <c r="DC49" i="2" s="1"/>
  <c r="CC49" i="2"/>
  <c r="CE49" i="2"/>
  <c r="CF49" i="2"/>
  <c r="B50" i="2"/>
  <c r="BR49" i="2"/>
  <c r="BT49" i="2"/>
  <c r="BU49" i="2"/>
  <c r="BZ49" i="2"/>
  <c r="CD49" i="2"/>
  <c r="DN49" i="2"/>
  <c r="CI48" i="2"/>
  <c r="CY48" i="2" s="1"/>
  <c r="CU48" i="2"/>
  <c r="DK48" i="2" s="1"/>
  <c r="CM48" i="2"/>
  <c r="DC48" i="2" s="1"/>
  <c r="CV48" i="2"/>
  <c r="DL48" i="2" s="1"/>
  <c r="CK48" i="2"/>
  <c r="DA48" i="2" s="1"/>
  <c r="CK49" i="2" l="1"/>
  <c r="DA49" i="2" s="1"/>
  <c r="CI49" i="2"/>
  <c r="CY49" i="2" s="1"/>
  <c r="CO49" i="2"/>
  <c r="DE49" i="2" s="1"/>
  <c r="CQ49" i="2"/>
  <c r="DG49" i="2" s="1"/>
  <c r="CH49" i="2"/>
  <c r="CX49" i="2" s="1"/>
  <c r="CT49" i="2"/>
  <c r="DJ49" i="2" s="1"/>
  <c r="CP49" i="2"/>
  <c r="DF49" i="2" s="1"/>
  <c r="CU49" i="2"/>
  <c r="DK49" i="2" s="1"/>
  <c r="CJ49" i="2"/>
  <c r="CZ49" i="2" s="1"/>
  <c r="CV49" i="2"/>
  <c r="DL49" i="2" s="1"/>
  <c r="CA50" i="2"/>
  <c r="CE50" i="2"/>
  <c r="BU50" i="2"/>
  <c r="BV50" i="2"/>
  <c r="DN50" i="2"/>
  <c r="BS50" i="2"/>
  <c r="B51" i="2"/>
  <c r="BR50" i="2"/>
  <c r="CB50" i="2"/>
  <c r="CF50" i="2"/>
  <c r="BZ50" i="2"/>
  <c r="BW50" i="2"/>
  <c r="BT50" i="2"/>
  <c r="CC50" i="2"/>
  <c r="BY50" i="2"/>
  <c r="CD50" i="2"/>
  <c r="BX50" i="2"/>
  <c r="T50" i="2"/>
  <c r="CL49" i="2"/>
  <c r="DB49" i="2" s="1"/>
  <c r="CN49" i="2"/>
  <c r="DD49" i="2" s="1"/>
  <c r="CS49" i="2"/>
  <c r="DI49" i="2" s="1"/>
  <c r="CP50" i="2" l="1"/>
  <c r="DF50" i="2" s="1"/>
  <c r="CV50" i="2"/>
  <c r="DL50" i="2" s="1"/>
  <c r="CL50" i="2"/>
  <c r="DB50" i="2" s="1"/>
  <c r="CK50" i="2"/>
  <c r="DA50" i="2" s="1"/>
  <c r="CO50" i="2"/>
  <c r="DE50" i="2" s="1"/>
  <c r="CQ50" i="2"/>
  <c r="DG50" i="2" s="1"/>
  <c r="CR50" i="2"/>
  <c r="DH50" i="2" s="1"/>
  <c r="CU50" i="2"/>
  <c r="DK50" i="2" s="1"/>
  <c r="CM50" i="2"/>
  <c r="DC50" i="2" s="1"/>
  <c r="CI50" i="2"/>
  <c r="CY50" i="2" s="1"/>
  <c r="BR51" i="2"/>
  <c r="CF51" i="2"/>
  <c r="BV51" i="2"/>
  <c r="CE51" i="2"/>
  <c r="BT51" i="2"/>
  <c r="CD51" i="2"/>
  <c r="BZ51" i="2"/>
  <c r="DN51" i="2"/>
  <c r="CB51" i="2"/>
  <c r="BX51" i="2"/>
  <c r="BY51" i="2"/>
  <c r="BU51" i="2"/>
  <c r="B52" i="2"/>
  <c r="CA51" i="2"/>
  <c r="BW51" i="2"/>
  <c r="CC51" i="2"/>
  <c r="BS51" i="2"/>
  <c r="T51" i="2"/>
  <c r="CJ50" i="2"/>
  <c r="CZ50" i="2" s="1"/>
  <c r="CH50" i="2"/>
  <c r="CX50" i="2" s="1"/>
  <c r="CT50" i="2"/>
  <c r="DJ50" i="2" s="1"/>
  <c r="CN50" i="2"/>
  <c r="DD50" i="2" s="1"/>
  <c r="CS50" i="2"/>
  <c r="DI50" i="2" s="1"/>
  <c r="CP51" i="2" l="1"/>
  <c r="DF51" i="2" s="1"/>
  <c r="CV51" i="2"/>
  <c r="DL51" i="2" s="1"/>
  <c r="CQ51" i="2"/>
  <c r="DG51" i="2" s="1"/>
  <c r="CO51" i="2"/>
  <c r="DE51" i="2" s="1"/>
  <c r="CJ51" i="2"/>
  <c r="CZ51" i="2" s="1"/>
  <c r="CU51" i="2"/>
  <c r="DK51" i="2" s="1"/>
  <c r="CT51" i="2"/>
  <c r="DJ51" i="2" s="1"/>
  <c r="CL51" i="2"/>
  <c r="DB51" i="2" s="1"/>
  <c r="CH51" i="2"/>
  <c r="CX51" i="2" s="1"/>
  <c r="CI51" i="2"/>
  <c r="CY51" i="2" s="1"/>
  <c r="CN51" i="2"/>
  <c r="DD51" i="2" s="1"/>
  <c r="CR51" i="2"/>
  <c r="DH51" i="2" s="1"/>
  <c r="CM51" i="2"/>
  <c r="DC51" i="2" s="1"/>
  <c r="BS52" i="2"/>
  <c r="BW52" i="2"/>
  <c r="CC52" i="2"/>
  <c r="BZ52" i="2"/>
  <c r="B53" i="2"/>
  <c r="T52" i="2"/>
  <c r="BU52" i="2"/>
  <c r="BY52" i="2"/>
  <c r="BR52" i="2"/>
  <c r="CE52" i="2"/>
  <c r="CF52" i="2"/>
  <c r="CD52" i="2"/>
  <c r="DN52" i="2"/>
  <c r="BT52" i="2"/>
  <c r="BX52" i="2"/>
  <c r="CB52" i="2"/>
  <c r="CA52" i="2"/>
  <c r="BV52" i="2"/>
  <c r="CK51" i="2"/>
  <c r="DA51" i="2" s="1"/>
  <c r="CS51" i="2"/>
  <c r="DI51" i="2" s="1"/>
  <c r="CM52" i="2" l="1"/>
  <c r="DC52" i="2" s="1"/>
  <c r="CN52" i="2"/>
  <c r="DD52" i="2" s="1"/>
  <c r="CK52" i="2"/>
  <c r="DA52" i="2" s="1"/>
  <c r="CU52" i="2"/>
  <c r="DK52" i="2" s="1"/>
  <c r="CP52" i="2"/>
  <c r="DF52" i="2" s="1"/>
  <c r="CI52" i="2"/>
  <c r="CY52" i="2" s="1"/>
  <c r="CQ52" i="2"/>
  <c r="DG52" i="2" s="1"/>
  <c r="CJ52" i="2"/>
  <c r="CZ52" i="2" s="1"/>
  <c r="CR52" i="2"/>
  <c r="DH52" i="2" s="1"/>
  <c r="CO52" i="2"/>
  <c r="DE52" i="2" s="1"/>
  <c r="CL52" i="2"/>
  <c r="DB52" i="2" s="1"/>
  <c r="CH52" i="2"/>
  <c r="CX52" i="2" s="1"/>
  <c r="CS52" i="2"/>
  <c r="DI52" i="2" s="1"/>
  <c r="CT52" i="2"/>
  <c r="DJ52" i="2" s="1"/>
  <c r="CV52" i="2"/>
  <c r="DL52" i="2" s="1"/>
  <c r="CA53" i="2"/>
  <c r="BU53" i="2"/>
  <c r="BV53" i="2"/>
  <c r="BS53" i="2"/>
  <c r="B54" i="2"/>
  <c r="T53" i="2"/>
  <c r="CB53" i="2"/>
  <c r="CF53" i="2"/>
  <c r="BZ53" i="2"/>
  <c r="DN53" i="2"/>
  <c r="BT53" i="2"/>
  <c r="CE53" i="2"/>
  <c r="CC53" i="2"/>
  <c r="CD53" i="2"/>
  <c r="BR53" i="2"/>
  <c r="BW53" i="2"/>
  <c r="BX53" i="2"/>
  <c r="BY53" i="2"/>
  <c r="CR53" i="2" l="1"/>
  <c r="DH53" i="2" s="1"/>
  <c r="CQ53" i="2"/>
  <c r="DG53" i="2" s="1"/>
  <c r="CI53" i="2"/>
  <c r="CY53" i="2" s="1"/>
  <c r="CN53" i="2"/>
  <c r="DD53" i="2" s="1"/>
  <c r="CS53" i="2"/>
  <c r="DI53" i="2" s="1"/>
  <c r="CO53" i="2"/>
  <c r="DE53" i="2" s="1"/>
  <c r="CT53" i="2"/>
  <c r="DJ53" i="2" s="1"/>
  <c r="CM53" i="2"/>
  <c r="DC53" i="2" s="1"/>
  <c r="CU53" i="2"/>
  <c r="DK53" i="2" s="1"/>
  <c r="CJ53" i="2"/>
  <c r="CZ53" i="2" s="1"/>
  <c r="CH53" i="2"/>
  <c r="CX53" i="2" s="1"/>
  <c r="CV53" i="2"/>
  <c r="DL53" i="2" s="1"/>
  <c r="CF54" i="2"/>
  <c r="DN54" i="2"/>
  <c r="BT54" i="2"/>
  <c r="CE54" i="2"/>
  <c r="BW54" i="2"/>
  <c r="CD54" i="2"/>
  <c r="BU54" i="2"/>
  <c r="B55" i="2"/>
  <c r="T54" i="2"/>
  <c r="BR54" i="2"/>
  <c r="CA54" i="2"/>
  <c r="BV54" i="2"/>
  <c r="CB54" i="2"/>
  <c r="BX54" i="2"/>
  <c r="BY54" i="2"/>
  <c r="BZ54" i="2"/>
  <c r="CC54" i="2"/>
  <c r="BS54" i="2"/>
  <c r="CK53" i="2"/>
  <c r="DA53" i="2" s="1"/>
  <c r="CL53" i="2"/>
  <c r="DB53" i="2" s="1"/>
  <c r="CP53" i="2"/>
  <c r="DF53" i="2" s="1"/>
  <c r="CT54" i="2" l="1"/>
  <c r="DJ54" i="2" s="1"/>
  <c r="CP54" i="2"/>
  <c r="DF54" i="2" s="1"/>
  <c r="CH54" i="2"/>
  <c r="CX54" i="2" s="1"/>
  <c r="CV54" i="2"/>
  <c r="DL54" i="2" s="1"/>
  <c r="CQ54" i="2"/>
  <c r="DG54" i="2" s="1"/>
  <c r="CU54" i="2"/>
  <c r="DK54" i="2" s="1"/>
  <c r="CS54" i="2"/>
  <c r="DI54" i="2" s="1"/>
  <c r="CN54" i="2"/>
  <c r="DD54" i="2" s="1"/>
  <c r="CL54" i="2"/>
  <c r="DB54" i="2" s="1"/>
  <c r="CB55" i="2"/>
  <c r="BW55" i="2"/>
  <c r="BU55" i="2"/>
  <c r="BV55" i="2"/>
  <c r="BZ55" i="2"/>
  <c r="B56" i="2"/>
  <c r="CA55" i="2"/>
  <c r="BT55" i="2"/>
  <c r="CF55" i="2"/>
  <c r="CD55" i="2"/>
  <c r="T55" i="2"/>
  <c r="CE55" i="2"/>
  <c r="BY55" i="2"/>
  <c r="DN55" i="2"/>
  <c r="BR55" i="2"/>
  <c r="CC55" i="2"/>
  <c r="BX55" i="2"/>
  <c r="BS55" i="2"/>
  <c r="CK54" i="2"/>
  <c r="DA54" i="2" s="1"/>
  <c r="CJ54" i="2"/>
  <c r="CZ54" i="2" s="1"/>
  <c r="CM54" i="2"/>
  <c r="DC54" i="2" s="1"/>
  <c r="CR54" i="2"/>
  <c r="DH54" i="2" s="1"/>
  <c r="CI54" i="2"/>
  <c r="CY54" i="2" s="1"/>
  <c r="CO54" i="2"/>
  <c r="DE54" i="2" s="1"/>
  <c r="CO55" i="2" l="1"/>
  <c r="DE55" i="2" s="1"/>
  <c r="CT55" i="2"/>
  <c r="DJ55" i="2" s="1"/>
  <c r="CM55" i="2"/>
  <c r="DC55" i="2" s="1"/>
  <c r="CJ55" i="2"/>
  <c r="CZ55" i="2" s="1"/>
  <c r="CQ55" i="2"/>
  <c r="DG55" i="2" s="1"/>
  <c r="CP55" i="2"/>
  <c r="DF55" i="2" s="1"/>
  <c r="CR55" i="2"/>
  <c r="DH55" i="2" s="1"/>
  <c r="CK55" i="2"/>
  <c r="DA55" i="2" s="1"/>
  <c r="CA56" i="2"/>
  <c r="BW56" i="2"/>
  <c r="BU56" i="2"/>
  <c r="BV56" i="2"/>
  <c r="CB56" i="2"/>
  <c r="BX56" i="2"/>
  <c r="T56" i="2"/>
  <c r="BR56" i="2"/>
  <c r="CC56" i="2"/>
  <c r="CE56" i="2"/>
  <c r="DN56" i="2"/>
  <c r="BT56" i="2"/>
  <c r="CF56" i="2"/>
  <c r="BZ56" i="2"/>
  <c r="BS56" i="2"/>
  <c r="CL56" i="2"/>
  <c r="DB56" i="2" s="1"/>
  <c r="CM56" i="2"/>
  <c r="DC56" i="2" s="1"/>
  <c r="CD56" i="2"/>
  <c r="B57" i="2"/>
  <c r="BY56" i="2"/>
  <c r="CI55" i="2"/>
  <c r="CY55" i="2" s="1"/>
  <c r="CN55" i="2"/>
  <c r="DD55" i="2" s="1"/>
  <c r="CS55" i="2"/>
  <c r="DI55" i="2" s="1"/>
  <c r="CH55" i="2"/>
  <c r="CX55" i="2" s="1"/>
  <c r="CU55" i="2"/>
  <c r="DK55" i="2" s="1"/>
  <c r="CV55" i="2"/>
  <c r="DL55" i="2" s="1"/>
  <c r="CL55" i="2"/>
  <c r="DB55" i="2" s="1"/>
  <c r="CN56" i="2" l="1"/>
  <c r="DD56" i="2" s="1"/>
  <c r="CJ56" i="2"/>
  <c r="CZ56" i="2" s="1"/>
  <c r="CV56" i="2"/>
  <c r="DL56" i="2" s="1"/>
  <c r="CQ56" i="2"/>
  <c r="DG56" i="2" s="1"/>
  <c r="CS56" i="2"/>
  <c r="DI56" i="2" s="1"/>
  <c r="CI56" i="2"/>
  <c r="CY56" i="2" s="1"/>
  <c r="CK56" i="2"/>
  <c r="DA56" i="2" s="1"/>
  <c r="CR56" i="2"/>
  <c r="DH56" i="2" s="1"/>
  <c r="CH56" i="2"/>
  <c r="CX56" i="2" s="1"/>
  <c r="CU56" i="2"/>
  <c r="DK56" i="2" s="1"/>
  <c r="CO56" i="2"/>
  <c r="DE56" i="2" s="1"/>
  <c r="BW57" i="2"/>
  <c r="CA57" i="2"/>
  <c r="BU57" i="2"/>
  <c r="BV57" i="2"/>
  <c r="BS57" i="2"/>
  <c r="B58" i="2"/>
  <c r="T57" i="2"/>
  <c r="BT57" i="2"/>
  <c r="CF57" i="2"/>
  <c r="CV57" i="2" s="1"/>
  <c r="DL57" i="2" s="1"/>
  <c r="BZ57" i="2"/>
  <c r="DN57" i="2"/>
  <c r="BR57" i="2"/>
  <c r="CE57" i="2"/>
  <c r="BX57" i="2"/>
  <c r="CD57" i="2"/>
  <c r="CB57" i="2"/>
  <c r="CC57" i="2"/>
  <c r="BY57" i="2"/>
  <c r="CT56" i="2"/>
  <c r="DJ56" i="2" s="1"/>
  <c r="CP56" i="2"/>
  <c r="DF56" i="2" s="1"/>
  <c r="CP57" i="2" l="1"/>
  <c r="DF57" i="2" s="1"/>
  <c r="CL57" i="2"/>
  <c r="DB57" i="2" s="1"/>
  <c r="CI57" i="2"/>
  <c r="CY57" i="2" s="1"/>
  <c r="CU57" i="2"/>
  <c r="DK57" i="2" s="1"/>
  <c r="CT57" i="2"/>
  <c r="DJ57" i="2" s="1"/>
  <c r="CA58" i="2"/>
  <c r="BW58" i="2"/>
  <c r="BY58" i="2"/>
  <c r="CD58" i="2"/>
  <c r="BS58" i="2"/>
  <c r="T58" i="2"/>
  <c r="BT58" i="2"/>
  <c r="BU58" i="2"/>
  <c r="BZ58" i="2"/>
  <c r="CB58" i="2"/>
  <c r="CE58" i="2"/>
  <c r="B59" i="2"/>
  <c r="BR58" i="2"/>
  <c r="CC58" i="2"/>
  <c r="BX58" i="2"/>
  <c r="BV58" i="2"/>
  <c r="DN58" i="2"/>
  <c r="CF58" i="2"/>
  <c r="CI58" i="2"/>
  <c r="CY58" i="2" s="1"/>
  <c r="CQ57" i="2"/>
  <c r="DG57" i="2" s="1"/>
  <c r="CH57" i="2"/>
  <c r="CX57" i="2" s="1"/>
  <c r="CR57" i="2"/>
  <c r="DH57" i="2" s="1"/>
  <c r="CN57" i="2"/>
  <c r="DD57" i="2" s="1"/>
  <c r="CK57" i="2"/>
  <c r="DA57" i="2" s="1"/>
  <c r="CO57" i="2"/>
  <c r="DE57" i="2" s="1"/>
  <c r="CM57" i="2"/>
  <c r="DC57" i="2" s="1"/>
  <c r="CS57" i="2"/>
  <c r="DI57" i="2" s="1"/>
  <c r="CJ57" i="2"/>
  <c r="CZ57" i="2" s="1"/>
  <c r="CO58" i="2" l="1"/>
  <c r="DE58" i="2" s="1"/>
  <c r="CT58" i="2"/>
  <c r="DJ58" i="2" s="1"/>
  <c r="CR58" i="2"/>
  <c r="DH58" i="2" s="1"/>
  <c r="CQ58" i="2"/>
  <c r="DG58" i="2" s="1"/>
  <c r="CU58" i="2"/>
  <c r="DK58" i="2" s="1"/>
  <c r="CM58" i="2"/>
  <c r="DC58" i="2" s="1"/>
  <c r="CH58" i="2"/>
  <c r="CX58" i="2" s="1"/>
  <c r="CK58" i="2"/>
  <c r="DA58" i="2" s="1"/>
  <c r="CP58" i="2"/>
  <c r="DF58" i="2" s="1"/>
  <c r="CA59" i="2"/>
  <c r="BT59" i="2"/>
  <c r="BR59" i="2"/>
  <c r="BS59" i="2"/>
  <c r="B60" i="2"/>
  <c r="T59" i="2"/>
  <c r="CB59" i="2"/>
  <c r="CE59" i="2"/>
  <c r="CF59" i="2"/>
  <c r="BV59" i="2"/>
  <c r="DN59" i="2"/>
  <c r="CC59" i="2"/>
  <c r="BX59" i="2"/>
  <c r="CD59" i="2"/>
  <c r="BZ59" i="2"/>
  <c r="BW59" i="2"/>
  <c r="BU59" i="2"/>
  <c r="BY59" i="2"/>
  <c r="CS58" i="2"/>
  <c r="DI58" i="2" s="1"/>
  <c r="CV58" i="2"/>
  <c r="DL58" i="2" s="1"/>
  <c r="CJ58" i="2"/>
  <c r="CZ58" i="2" s="1"/>
  <c r="CL58" i="2"/>
  <c r="DB58" i="2" s="1"/>
  <c r="CN58" i="2"/>
  <c r="DD58" i="2" s="1"/>
  <c r="CM59" i="2" l="1"/>
  <c r="DC59" i="2" s="1"/>
  <c r="CJ59" i="2"/>
  <c r="CZ59" i="2" s="1"/>
  <c r="CQ59" i="2"/>
  <c r="DG59" i="2" s="1"/>
  <c r="CL59" i="2"/>
  <c r="DB59" i="2" s="1"/>
  <c r="CI59" i="2"/>
  <c r="CY59" i="2" s="1"/>
  <c r="CH59" i="2"/>
  <c r="CX59" i="2" s="1"/>
  <c r="CT59" i="2"/>
  <c r="DJ59" i="2" s="1"/>
  <c r="CS59" i="2"/>
  <c r="DI59" i="2" s="1"/>
  <c r="CP59" i="2"/>
  <c r="DF59" i="2" s="1"/>
  <c r="CR59" i="2"/>
  <c r="DH59" i="2" s="1"/>
  <c r="CU59" i="2"/>
  <c r="DK59" i="2" s="1"/>
  <c r="CO59" i="2"/>
  <c r="DE59" i="2" s="1"/>
  <c r="CN59" i="2"/>
  <c r="DD59" i="2" s="1"/>
  <c r="BX60" i="2"/>
  <c r="CA60" i="2"/>
  <c r="CE60" i="2"/>
  <c r="CF60" i="2"/>
  <c r="BZ60" i="2"/>
  <c r="BU60" i="2"/>
  <c r="B61" i="2"/>
  <c r="T60" i="2"/>
  <c r="CB60" i="2"/>
  <c r="BW60" i="2"/>
  <c r="BT60" i="2"/>
  <c r="BY60" i="2"/>
  <c r="CD60" i="2"/>
  <c r="CC60" i="2"/>
  <c r="BR60" i="2"/>
  <c r="BV60" i="2"/>
  <c r="DN60" i="2"/>
  <c r="BS60" i="2"/>
  <c r="CK59" i="2"/>
  <c r="DA59" i="2" s="1"/>
  <c r="CV59" i="2"/>
  <c r="DL59" i="2" s="1"/>
  <c r="CV60" i="2" l="1"/>
  <c r="DL60" i="2" s="1"/>
  <c r="CN60" i="2"/>
  <c r="DD60" i="2" s="1"/>
  <c r="CT60" i="2"/>
  <c r="DJ60" i="2" s="1"/>
  <c r="CQ60" i="2"/>
  <c r="DG60" i="2" s="1"/>
  <c r="CJ60" i="2"/>
  <c r="CZ60" i="2" s="1"/>
  <c r="CM60" i="2"/>
  <c r="DC60" i="2" s="1"/>
  <c r="CK60" i="2"/>
  <c r="DA60" i="2" s="1"/>
  <c r="CA61" i="2"/>
  <c r="BW61" i="2"/>
  <c r="CE61" i="2"/>
  <c r="BV61" i="2"/>
  <c r="BT61" i="2"/>
  <c r="BU61" i="2"/>
  <c r="BZ61" i="2"/>
  <c r="CB61" i="2"/>
  <c r="BS61" i="2"/>
  <c r="DN61" i="2"/>
  <c r="BR61" i="2"/>
  <c r="CF61" i="2"/>
  <c r="BY61" i="2"/>
  <c r="CD61" i="2"/>
  <c r="B62" i="2"/>
  <c r="T61" i="2"/>
  <c r="CC61" i="2"/>
  <c r="BX61" i="2"/>
  <c r="CR60" i="2"/>
  <c r="DH60" i="2" s="1"/>
  <c r="CL60" i="2"/>
  <c r="DB60" i="2" s="1"/>
  <c r="CI60" i="2"/>
  <c r="CY60" i="2" s="1"/>
  <c r="CP60" i="2"/>
  <c r="DF60" i="2" s="1"/>
  <c r="CO60" i="2"/>
  <c r="DE60" i="2" s="1"/>
  <c r="CU60" i="2"/>
  <c r="DK60" i="2" s="1"/>
  <c r="CS60" i="2"/>
  <c r="DI60" i="2" s="1"/>
  <c r="CH60" i="2"/>
  <c r="CX60" i="2" s="1"/>
  <c r="CQ61" i="2" l="1"/>
  <c r="DG61" i="2" s="1"/>
  <c r="CI61" i="2"/>
  <c r="CY61" i="2" s="1"/>
  <c r="CK61" i="2"/>
  <c r="DA61" i="2" s="1"/>
  <c r="CM61" i="2"/>
  <c r="DC61" i="2" s="1"/>
  <c r="CJ61" i="2"/>
  <c r="CZ61" i="2" s="1"/>
  <c r="CH61" i="2"/>
  <c r="CX61" i="2" s="1"/>
  <c r="CR61" i="2"/>
  <c r="DH61" i="2" s="1"/>
  <c r="CP61" i="2"/>
  <c r="DF61" i="2" s="1"/>
  <c r="CS61" i="2"/>
  <c r="DI61" i="2" s="1"/>
  <c r="CO61" i="2"/>
  <c r="DE61" i="2" s="1"/>
  <c r="CT61" i="2"/>
  <c r="DJ61" i="2" s="1"/>
  <c r="CU61" i="2"/>
  <c r="DK61" i="2" s="1"/>
  <c r="CL61" i="2"/>
  <c r="DB61" i="2" s="1"/>
  <c r="CA62" i="2"/>
  <c r="CC62" i="2"/>
  <c r="CF62" i="2"/>
  <c r="BS62" i="2"/>
  <c r="BU62" i="2"/>
  <c r="BR62" i="2"/>
  <c r="BY62" i="2"/>
  <c r="BW62" i="2"/>
  <c r="BX62" i="2"/>
  <c r="BZ62" i="2"/>
  <c r="BV62" i="2"/>
  <c r="B63" i="2"/>
  <c r="T62" i="2"/>
  <c r="CE62" i="2"/>
  <c r="CD62" i="2"/>
  <c r="DN62" i="2"/>
  <c r="CB62" i="2"/>
  <c r="BT62" i="2"/>
  <c r="CN61" i="2"/>
  <c r="DD61" i="2" s="1"/>
  <c r="CV61" i="2"/>
  <c r="DL61" i="2" s="1"/>
  <c r="CI62" i="2" l="1"/>
  <c r="CY62" i="2" s="1"/>
  <c r="CV62" i="2"/>
  <c r="DL62" i="2" s="1"/>
  <c r="CQ62" i="2"/>
  <c r="DG62" i="2" s="1"/>
  <c r="CH62" i="2"/>
  <c r="CX62" i="2" s="1"/>
  <c r="CU62" i="2"/>
  <c r="DK62" i="2" s="1"/>
  <c r="CP62" i="2"/>
  <c r="DF62" i="2" s="1"/>
  <c r="CM62" i="2"/>
  <c r="DC62" i="2" s="1"/>
  <c r="CJ62" i="2"/>
  <c r="CZ62" i="2" s="1"/>
  <c r="CL62" i="2"/>
  <c r="DB62" i="2" s="1"/>
  <c r="BR63" i="2"/>
  <c r="BW63" i="2"/>
  <c r="CM63" i="2" s="1"/>
  <c r="DC63" i="2" s="1"/>
  <c r="BY63" i="2"/>
  <c r="CD63" i="2"/>
  <c r="BU63" i="2"/>
  <c r="BT63" i="2"/>
  <c r="CC63" i="2"/>
  <c r="CF63" i="2"/>
  <c r="B64" i="2"/>
  <c r="T63" i="2"/>
  <c r="CA63" i="2"/>
  <c r="CE63" i="2"/>
  <c r="BX63" i="2"/>
  <c r="BZ63" i="2"/>
  <c r="CP63" i="2" s="1"/>
  <c r="DF63" i="2" s="1"/>
  <c r="DN63" i="2"/>
  <c r="CB63" i="2"/>
  <c r="BS63" i="2"/>
  <c r="CJ63" i="2"/>
  <c r="CZ63" i="2" s="1"/>
  <c r="BV63" i="2"/>
  <c r="CK62" i="2"/>
  <c r="DA62" i="2" s="1"/>
  <c r="CN62" i="2"/>
  <c r="DD62" i="2" s="1"/>
  <c r="CO62" i="2"/>
  <c r="DE62" i="2" s="1"/>
  <c r="CT62" i="2"/>
  <c r="DJ62" i="2" s="1"/>
  <c r="CR62" i="2"/>
  <c r="DH62" i="2" s="1"/>
  <c r="CS62" i="2"/>
  <c r="DI62" i="2" s="1"/>
  <c r="CQ63" i="2" l="1"/>
  <c r="DG63" i="2" s="1"/>
  <c r="CK63" i="2"/>
  <c r="DA63" i="2" s="1"/>
  <c r="CH63" i="2"/>
  <c r="CX63" i="2" s="1"/>
  <c r="CS63" i="2"/>
  <c r="DI63" i="2" s="1"/>
  <c r="CV63" i="2"/>
  <c r="DL63" i="2" s="1"/>
  <c r="CL63" i="2"/>
  <c r="DB63" i="2" s="1"/>
  <c r="CO63" i="2"/>
  <c r="DE63" i="2" s="1"/>
  <c r="CR63" i="2"/>
  <c r="DH63" i="2" s="1"/>
  <c r="CC64" i="2"/>
  <c r="BU64" i="2"/>
  <c r="CK64" i="2" s="1"/>
  <c r="DA64" i="2" s="1"/>
  <c r="CD64" i="2"/>
  <c r="DN64" i="2"/>
  <c r="B65" i="2"/>
  <c r="T64" i="2"/>
  <c r="CA64" i="2"/>
  <c r="BW64" i="2"/>
  <c r="CF64" i="2"/>
  <c r="BZ64" i="2"/>
  <c r="BR64" i="2"/>
  <c r="CB64" i="2"/>
  <c r="BT64" i="2"/>
  <c r="CE64" i="2"/>
  <c r="BX64" i="2"/>
  <c r="BY64" i="2"/>
  <c r="CQ64" i="2"/>
  <c r="DG64" i="2" s="1"/>
  <c r="BS64" i="2"/>
  <c r="BV64" i="2"/>
  <c r="CT63" i="2"/>
  <c r="DJ63" i="2" s="1"/>
  <c r="CN63" i="2"/>
  <c r="DD63" i="2" s="1"/>
  <c r="CU63" i="2"/>
  <c r="DK63" i="2" s="1"/>
  <c r="CI63" i="2"/>
  <c r="CY63" i="2" s="1"/>
  <c r="CH64" i="2" l="1"/>
  <c r="CX64" i="2" s="1"/>
  <c r="CJ64" i="2"/>
  <c r="CZ64" i="2" s="1"/>
  <c r="CM64" i="2"/>
  <c r="DC64" i="2" s="1"/>
  <c r="CN64" i="2"/>
  <c r="DD64" i="2" s="1"/>
  <c r="CP64" i="2"/>
  <c r="DF64" i="2" s="1"/>
  <c r="CR64" i="2"/>
  <c r="DH64" i="2" s="1"/>
  <c r="CV64" i="2"/>
  <c r="DL64" i="2" s="1"/>
  <c r="CU64" i="2"/>
  <c r="DK64" i="2" s="1"/>
  <c r="CT64" i="2"/>
  <c r="DJ64" i="2" s="1"/>
  <c r="BW65" i="2"/>
  <c r="CE65" i="2"/>
  <c r="CD65" i="2"/>
  <c r="BR65" i="2"/>
  <c r="CA65" i="2"/>
  <c r="BU65" i="2"/>
  <c r="CF65" i="2"/>
  <c r="B66" i="2"/>
  <c r="BV65" i="2"/>
  <c r="CB65" i="2"/>
  <c r="DN65" i="2"/>
  <c r="BX65" i="2"/>
  <c r="BS65" i="2"/>
  <c r="BT65" i="2"/>
  <c r="BZ65" i="2"/>
  <c r="CC65" i="2"/>
  <c r="BY65" i="2"/>
  <c r="T65" i="2"/>
  <c r="CS64" i="2"/>
  <c r="DI64" i="2" s="1"/>
  <c r="CL64" i="2"/>
  <c r="DB64" i="2" s="1"/>
  <c r="CI64" i="2"/>
  <c r="CY64" i="2" s="1"/>
  <c r="CO64" i="2"/>
  <c r="DE64" i="2" s="1"/>
  <c r="CT65" i="2" l="1"/>
  <c r="DJ65" i="2" s="1"/>
  <c r="CH65" i="2"/>
  <c r="CX65" i="2" s="1"/>
  <c r="CR65" i="2"/>
  <c r="DH65" i="2" s="1"/>
  <c r="CI65" i="2"/>
  <c r="CY65" i="2" s="1"/>
  <c r="CU65" i="2"/>
  <c r="DK65" i="2" s="1"/>
  <c r="CJ65" i="2"/>
  <c r="CZ65" i="2" s="1"/>
  <c r="CO65" i="2"/>
  <c r="DE65" i="2" s="1"/>
  <c r="CP65" i="2"/>
  <c r="DF65" i="2" s="1"/>
  <c r="CN65" i="2"/>
  <c r="DD65" i="2" s="1"/>
  <c r="CV65" i="2"/>
  <c r="DL65" i="2" s="1"/>
  <c r="CQ65" i="2"/>
  <c r="DG65" i="2" s="1"/>
  <c r="CL65" i="2"/>
  <c r="DB65" i="2" s="1"/>
  <c r="CS65" i="2"/>
  <c r="DI65" i="2" s="1"/>
  <c r="CK65" i="2"/>
  <c r="DA65" i="2" s="1"/>
  <c r="CA66" i="2"/>
  <c r="CE66" i="2"/>
  <c r="BU66" i="2"/>
  <c r="BV66" i="2"/>
  <c r="DN66" i="2"/>
  <c r="BR66" i="2"/>
  <c r="CC66" i="2"/>
  <c r="CF66" i="2"/>
  <c r="BZ66" i="2"/>
  <c r="CB66" i="2"/>
  <c r="CD66" i="2"/>
  <c r="BW66" i="2"/>
  <c r="BX66" i="2"/>
  <c r="BS66" i="2"/>
  <c r="B67" i="2"/>
  <c r="T66" i="2"/>
  <c r="BT66" i="2"/>
  <c r="BY66" i="2"/>
  <c r="CM65" i="2"/>
  <c r="DC65" i="2" s="1"/>
  <c r="CL66" i="2" l="1"/>
  <c r="DB66" i="2" s="1"/>
  <c r="CS66" i="2"/>
  <c r="DI66" i="2" s="1"/>
  <c r="CO66" i="2"/>
  <c r="DE66" i="2" s="1"/>
  <c r="CQ66" i="2"/>
  <c r="DG66" i="2" s="1"/>
  <c r="CK66" i="2"/>
  <c r="DA66" i="2" s="1"/>
  <c r="CU66" i="2"/>
  <c r="DK66" i="2" s="1"/>
  <c r="CN66" i="2"/>
  <c r="DD66" i="2" s="1"/>
  <c r="CM66" i="2"/>
  <c r="DC66" i="2" s="1"/>
  <c r="CT66" i="2"/>
  <c r="DJ66" i="2" s="1"/>
  <c r="CI66" i="2"/>
  <c r="CY66" i="2" s="1"/>
  <c r="CV66" i="2"/>
  <c r="DL66" i="2" s="1"/>
  <c r="CH66" i="2"/>
  <c r="CX66" i="2" s="1"/>
  <c r="CP66" i="2"/>
  <c r="DF66" i="2" s="1"/>
  <c r="BT67" i="2"/>
  <c r="CD67" i="2"/>
  <c r="CE67" i="2"/>
  <c r="BX67" i="2"/>
  <c r="BY67" i="2"/>
  <c r="CJ67" i="2"/>
  <c r="CZ67" i="2" s="1"/>
  <c r="DN67" i="2"/>
  <c r="CC67" i="2"/>
  <c r="BZ67" i="2"/>
  <c r="B68" i="2"/>
  <c r="T67" i="2"/>
  <c r="CA67" i="2"/>
  <c r="CB67" i="2"/>
  <c r="BW67" i="2"/>
  <c r="BS67" i="2"/>
  <c r="BR67" i="2"/>
  <c r="CF67" i="2"/>
  <c r="BU67" i="2"/>
  <c r="BV67" i="2"/>
  <c r="CJ66" i="2"/>
  <c r="CZ66" i="2" s="1"/>
  <c r="CR66" i="2"/>
  <c r="DH66" i="2" s="1"/>
  <c r="CN67" i="2" l="1"/>
  <c r="DD67" i="2" s="1"/>
  <c r="CT67" i="2"/>
  <c r="DJ67" i="2" s="1"/>
  <c r="CO67" i="2"/>
  <c r="DE67" i="2" s="1"/>
  <c r="CI67" i="2"/>
  <c r="CY67" i="2" s="1"/>
  <c r="CK67" i="2"/>
  <c r="DA67" i="2" s="1"/>
  <c r="CS67" i="2"/>
  <c r="DI67" i="2" s="1"/>
  <c r="CR67" i="2"/>
  <c r="DH67" i="2" s="1"/>
  <c r="BW68" i="2"/>
  <c r="BU68" i="2"/>
  <c r="BS68" i="2"/>
  <c r="BV68" i="2"/>
  <c r="BZ68" i="2"/>
  <c r="BR68" i="2"/>
  <c r="BX68" i="2"/>
  <c r="CA68" i="2"/>
  <c r="CC68" i="2"/>
  <c r="B69" i="2"/>
  <c r="T68" i="2"/>
  <c r="CE68" i="2"/>
  <c r="DN68" i="2"/>
  <c r="CD68" i="2"/>
  <c r="CI68" i="2"/>
  <c r="CY68" i="2" s="1"/>
  <c r="CB68" i="2"/>
  <c r="BT68" i="2"/>
  <c r="CF68" i="2"/>
  <c r="BY68" i="2"/>
  <c r="CQ67" i="2"/>
  <c r="DG67" i="2" s="1"/>
  <c r="CH67" i="2"/>
  <c r="CX67" i="2" s="1"/>
  <c r="CP67" i="2"/>
  <c r="DF67" i="2" s="1"/>
  <c r="CV67" i="2"/>
  <c r="DL67" i="2" s="1"/>
  <c r="CM67" i="2"/>
  <c r="DC67" i="2" s="1"/>
  <c r="CU67" i="2"/>
  <c r="DK67" i="2" s="1"/>
  <c r="CL67" i="2"/>
  <c r="DB67" i="2" s="1"/>
  <c r="CK68" i="2" l="1"/>
  <c r="DA68" i="2" s="1"/>
  <c r="CS68" i="2"/>
  <c r="DI68" i="2" s="1"/>
  <c r="CR68" i="2"/>
  <c r="DH68" i="2" s="1"/>
  <c r="CL68" i="2"/>
  <c r="DB68" i="2" s="1"/>
  <c r="CJ68" i="2"/>
  <c r="CZ68" i="2" s="1"/>
  <c r="CP68" i="2"/>
  <c r="DF68" i="2" s="1"/>
  <c r="CU68" i="2"/>
  <c r="DK68" i="2" s="1"/>
  <c r="CA69" i="2"/>
  <c r="CE69" i="2"/>
  <c r="CB69" i="2"/>
  <c r="BV69" i="2"/>
  <c r="BT69" i="2"/>
  <c r="CF69" i="2"/>
  <c r="BY69" i="2"/>
  <c r="CD69" i="2"/>
  <c r="B70" i="2"/>
  <c r="T69" i="2"/>
  <c r="BU69" i="2"/>
  <c r="BR69" i="2"/>
  <c r="CC69" i="2"/>
  <c r="BW69" i="2"/>
  <c r="BZ69" i="2"/>
  <c r="BX69" i="2"/>
  <c r="BS69" i="2"/>
  <c r="DN69" i="2"/>
  <c r="CV68" i="2"/>
  <c r="DL68" i="2" s="1"/>
  <c r="CQ68" i="2"/>
  <c r="DG68" i="2" s="1"/>
  <c r="CM68" i="2"/>
  <c r="DC68" i="2" s="1"/>
  <c r="CO68" i="2"/>
  <c r="DE68" i="2" s="1"/>
  <c r="CT68" i="2"/>
  <c r="DJ68" i="2" s="1"/>
  <c r="CH68" i="2"/>
  <c r="CX68" i="2" s="1"/>
  <c r="CN68" i="2"/>
  <c r="DD68" i="2" s="1"/>
  <c r="CU69" i="2" l="1"/>
  <c r="DK69" i="2" s="1"/>
  <c r="CJ69" i="2"/>
  <c r="CZ69" i="2" s="1"/>
  <c r="CP69" i="2"/>
  <c r="DF69" i="2" s="1"/>
  <c r="CO69" i="2"/>
  <c r="DE69" i="2" s="1"/>
  <c r="CL69" i="2"/>
  <c r="DB69" i="2" s="1"/>
  <c r="CS69" i="2"/>
  <c r="DI69" i="2" s="1"/>
  <c r="CQ69" i="2"/>
  <c r="DG69" i="2" s="1"/>
  <c r="BT70" i="2"/>
  <c r="CF70" i="2"/>
  <c r="BU70" i="2"/>
  <c r="BZ70" i="2"/>
  <c r="CA70" i="2"/>
  <c r="BW70" i="2"/>
  <c r="BS70" i="2"/>
  <c r="BV70" i="2"/>
  <c r="BR70" i="2"/>
  <c r="BX70" i="2"/>
  <c r="DN70" i="2"/>
  <c r="CC70" i="2"/>
  <c r="CE70" i="2"/>
  <c r="CD70" i="2"/>
  <c r="B71" i="2"/>
  <c r="T70" i="2"/>
  <c r="CB70" i="2"/>
  <c r="BY70" i="2"/>
  <c r="CH69" i="2"/>
  <c r="CX69" i="2" s="1"/>
  <c r="CI69" i="2"/>
  <c r="CY69" i="2" s="1"/>
  <c r="CR69" i="2"/>
  <c r="DH69" i="2" s="1"/>
  <c r="CN69" i="2"/>
  <c r="DD69" i="2" s="1"/>
  <c r="CM69" i="2"/>
  <c r="DC69" i="2" s="1"/>
  <c r="CK69" i="2"/>
  <c r="DA69" i="2" s="1"/>
  <c r="CV69" i="2"/>
  <c r="DL69" i="2" s="1"/>
  <c r="CT69" i="2"/>
  <c r="DJ69" i="2" s="1"/>
  <c r="CJ70" i="2" l="1"/>
  <c r="CZ70" i="2" s="1"/>
  <c r="CH70" i="2"/>
  <c r="CX70" i="2" s="1"/>
  <c r="CQ70" i="2"/>
  <c r="DG70" i="2" s="1"/>
  <c r="CU70" i="2"/>
  <c r="DK70" i="2" s="1"/>
  <c r="CK70" i="2"/>
  <c r="DA70" i="2" s="1"/>
  <c r="CB71" i="2"/>
  <c r="CR71" i="2" s="1"/>
  <c r="DH71" i="2" s="1"/>
  <c r="BX71" i="2"/>
  <c r="BV71" i="2"/>
  <c r="DN71" i="2"/>
  <c r="BT71" i="2"/>
  <c r="CJ71" i="2" s="1"/>
  <c r="CZ71" i="2" s="1"/>
  <c r="BZ71" i="2"/>
  <c r="B72" i="2"/>
  <c r="BR71" i="2"/>
  <c r="BW71" i="2"/>
  <c r="CF71" i="2"/>
  <c r="CD71" i="2"/>
  <c r="CA71" i="2"/>
  <c r="CC71" i="2"/>
  <c r="BS71" i="2"/>
  <c r="BY71" i="2"/>
  <c r="BU71" i="2"/>
  <c r="CE71" i="2"/>
  <c r="T71" i="2"/>
  <c r="CS70" i="2"/>
  <c r="DI70" i="2" s="1"/>
  <c r="CL70" i="2"/>
  <c r="DB70" i="2" s="1"/>
  <c r="CR70" i="2"/>
  <c r="DH70" i="2" s="1"/>
  <c r="CT70" i="2"/>
  <c r="DJ70" i="2" s="1"/>
  <c r="CN70" i="2"/>
  <c r="DD70" i="2" s="1"/>
  <c r="CI70" i="2"/>
  <c r="CY70" i="2" s="1"/>
  <c r="CV70" i="2"/>
  <c r="DL70" i="2" s="1"/>
  <c r="CM70" i="2"/>
  <c r="DC70" i="2" s="1"/>
  <c r="CO70" i="2"/>
  <c r="DE70" i="2" s="1"/>
  <c r="CP70" i="2"/>
  <c r="DF70" i="2" s="1"/>
  <c r="CV71" i="2" l="1"/>
  <c r="DL71" i="2" s="1"/>
  <c r="CN71" i="2"/>
  <c r="DD71" i="2" s="1"/>
  <c r="CM71" i="2"/>
  <c r="DC71" i="2" s="1"/>
  <c r="CT71" i="2"/>
  <c r="DJ71" i="2" s="1"/>
  <c r="CU71" i="2"/>
  <c r="DK71" i="2" s="1"/>
  <c r="CP71" i="2"/>
  <c r="DF71" i="2" s="1"/>
  <c r="CL71" i="2"/>
  <c r="DB71" i="2" s="1"/>
  <c r="BW72" i="2"/>
  <c r="CC72" i="2"/>
  <c r="CE72" i="2"/>
  <c r="BV72" i="2"/>
  <c r="CU72" i="2"/>
  <c r="DK72" i="2" s="1"/>
  <c r="BR72" i="2"/>
  <c r="CB72" i="2"/>
  <c r="BX72" i="2"/>
  <c r="CD72" i="2"/>
  <c r="B73" i="2"/>
  <c r="T72" i="2"/>
  <c r="BS72" i="2"/>
  <c r="CA72" i="2"/>
  <c r="BU72" i="2"/>
  <c r="CF72" i="2"/>
  <c r="BY72" i="2"/>
  <c r="DN72" i="2"/>
  <c r="BT72" i="2"/>
  <c r="BZ72" i="2"/>
  <c r="CS71" i="2"/>
  <c r="DI71" i="2" s="1"/>
  <c r="CH71" i="2"/>
  <c r="CX71" i="2" s="1"/>
  <c r="CO71" i="2"/>
  <c r="DE71" i="2" s="1"/>
  <c r="CI71" i="2"/>
  <c r="CY71" i="2" s="1"/>
  <c r="CK71" i="2"/>
  <c r="DA71" i="2" s="1"/>
  <c r="CQ71" i="2"/>
  <c r="DG71" i="2" s="1"/>
  <c r="CS72" i="2" l="1"/>
  <c r="DI72" i="2" s="1"/>
  <c r="CR72" i="2"/>
  <c r="DH72" i="2" s="1"/>
  <c r="CT72" i="2"/>
  <c r="DJ72" i="2" s="1"/>
  <c r="CL72" i="2"/>
  <c r="DB72" i="2" s="1"/>
  <c r="CP72" i="2"/>
  <c r="DF72" i="2" s="1"/>
  <c r="CK72" i="2"/>
  <c r="DA72" i="2" s="1"/>
  <c r="CI72" i="2"/>
  <c r="CY72" i="2" s="1"/>
  <c r="CO72" i="2"/>
  <c r="DE72" i="2" s="1"/>
  <c r="CM72" i="2"/>
  <c r="DC72" i="2" s="1"/>
  <c r="CV72" i="2"/>
  <c r="DL72" i="2" s="1"/>
  <c r="CJ72" i="2"/>
  <c r="CZ72" i="2" s="1"/>
  <c r="CH72" i="2"/>
  <c r="CX72" i="2" s="1"/>
  <c r="CN72" i="2"/>
  <c r="DD72" i="2" s="1"/>
  <c r="CQ72" i="2"/>
  <c r="DG72" i="2" s="1"/>
  <c r="CA73" i="2"/>
  <c r="CQ73" i="2" s="1"/>
  <c r="DG73" i="2" s="1"/>
  <c r="BU73" i="2"/>
  <c r="CF73" i="2"/>
  <c r="BS73" i="2"/>
  <c r="DN73" i="2"/>
  <c r="CC73" i="2"/>
  <c r="BR73" i="2"/>
  <c r="BT73" i="2"/>
  <c r="BY73" i="2"/>
  <c r="BV73" i="2"/>
  <c r="BX73" i="2"/>
  <c r="BZ73" i="2"/>
  <c r="CD73" i="2"/>
  <c r="T73" i="2"/>
  <c r="BW73" i="2"/>
  <c r="CE73" i="2"/>
  <c r="B74" i="2"/>
  <c r="CB73" i="2"/>
  <c r="CV73" i="2" l="1"/>
  <c r="DL73" i="2" s="1"/>
  <c r="CI73" i="2"/>
  <c r="CY73" i="2" s="1"/>
  <c r="CP73" i="2"/>
  <c r="DF73" i="2" s="1"/>
  <c r="CJ73" i="2"/>
  <c r="CZ73" i="2" s="1"/>
  <c r="CK73" i="2"/>
  <c r="DA73" i="2" s="1"/>
  <c r="CO73" i="2"/>
  <c r="DE73" i="2" s="1"/>
  <c r="CR73" i="2"/>
  <c r="DH73" i="2" s="1"/>
  <c r="CL73" i="2"/>
  <c r="DB73" i="2" s="1"/>
  <c r="CU73" i="2"/>
  <c r="DK73" i="2" s="1"/>
  <c r="CN73" i="2"/>
  <c r="DD73" i="2" s="1"/>
  <c r="CT73" i="2"/>
  <c r="DJ73" i="2" s="1"/>
  <c r="CM73" i="2"/>
  <c r="DC73" i="2" s="1"/>
  <c r="CH73" i="2"/>
  <c r="CX73" i="2" s="1"/>
  <c r="BR74" i="2"/>
  <c r="BT74" i="2"/>
  <c r="CE74" i="2"/>
  <c r="BZ74" i="2"/>
  <c r="CC74" i="2"/>
  <c r="BX74" i="2"/>
  <c r="BU74" i="2"/>
  <c r="BS74" i="2"/>
  <c r="B75" i="2"/>
  <c r="T74" i="2"/>
  <c r="CH74" i="2"/>
  <c r="CX74" i="2" s="1"/>
  <c r="CA74" i="2"/>
  <c r="CF74" i="2"/>
  <c r="CD74" i="2"/>
  <c r="BV74" i="2"/>
  <c r="DN74" i="2"/>
  <c r="CB74" i="2"/>
  <c r="BW74" i="2"/>
  <c r="BY74" i="2"/>
  <c r="CI74" i="2"/>
  <c r="CY74" i="2" s="1"/>
  <c r="CS73" i="2"/>
  <c r="DI73" i="2" s="1"/>
  <c r="CJ74" i="2" l="1"/>
  <c r="CZ74" i="2" s="1"/>
  <c r="CR74" i="2"/>
  <c r="DH74" i="2" s="1"/>
  <c r="CP74" i="2"/>
  <c r="DF74" i="2" s="1"/>
  <c r="CV74" i="2"/>
  <c r="DL74" i="2" s="1"/>
  <c r="CT74" i="2"/>
  <c r="DJ74" i="2" s="1"/>
  <c r="CS74" i="2"/>
  <c r="DI74" i="2" s="1"/>
  <c r="CO74" i="2"/>
  <c r="DE74" i="2" s="1"/>
  <c r="CU74" i="2"/>
  <c r="DK74" i="2" s="1"/>
  <c r="CL74" i="2"/>
  <c r="DB74" i="2" s="1"/>
  <c r="CQ74" i="2"/>
  <c r="DG74" i="2" s="1"/>
  <c r="CB75" i="2"/>
  <c r="CE75" i="2"/>
  <c r="CU75" i="2" s="1"/>
  <c r="DK75" i="2" s="1"/>
  <c r="BU75" i="2"/>
  <c r="BS75" i="2"/>
  <c r="CC75" i="2"/>
  <c r="BX75" i="2"/>
  <c r="CA75" i="2"/>
  <c r="BW75" i="2"/>
  <c r="BZ75" i="2"/>
  <c r="BV75" i="2"/>
  <c r="B76" i="2"/>
  <c r="T75" i="2"/>
  <c r="BT75" i="2"/>
  <c r="BY75" i="2"/>
  <c r="CD75" i="2"/>
  <c r="DN75" i="2"/>
  <c r="CF75" i="2"/>
  <c r="BR75" i="2"/>
  <c r="CN74" i="2"/>
  <c r="DD74" i="2" s="1"/>
  <c r="CK74" i="2"/>
  <c r="DA74" i="2" s="1"/>
  <c r="CM74" i="2"/>
  <c r="DC74" i="2" s="1"/>
  <c r="CP75" i="2" l="1"/>
  <c r="DF75" i="2" s="1"/>
  <c r="CK75" i="2"/>
  <c r="DA75" i="2" s="1"/>
  <c r="CM75" i="2"/>
  <c r="DC75" i="2" s="1"/>
  <c r="CN75" i="2"/>
  <c r="DD75" i="2" s="1"/>
  <c r="CJ75" i="2"/>
  <c r="CZ75" i="2" s="1"/>
  <c r="CT75" i="2"/>
  <c r="DJ75" i="2" s="1"/>
  <c r="CL75" i="2"/>
  <c r="DB75" i="2" s="1"/>
  <c r="CS75" i="2"/>
  <c r="DI75" i="2" s="1"/>
  <c r="CR75" i="2"/>
  <c r="DH75" i="2" s="1"/>
  <c r="CQ75" i="2"/>
  <c r="DG75" i="2" s="1"/>
  <c r="CH75" i="2"/>
  <c r="CX75" i="2" s="1"/>
  <c r="BR76" i="2"/>
  <c r="CB76" i="2"/>
  <c r="CF76" i="2"/>
  <c r="BS76" i="2"/>
  <c r="CE76" i="2"/>
  <c r="BX76" i="2"/>
  <c r="CA76" i="2"/>
  <c r="CC76" i="2"/>
  <c r="BU76" i="2"/>
  <c r="BZ76" i="2"/>
  <c r="B77" i="2"/>
  <c r="T76" i="2"/>
  <c r="BY76" i="2"/>
  <c r="BT76" i="2"/>
  <c r="BW76" i="2"/>
  <c r="BV76" i="2"/>
  <c r="CD76" i="2"/>
  <c r="DN76" i="2"/>
  <c r="CO75" i="2"/>
  <c r="DE75" i="2" s="1"/>
  <c r="CV75" i="2"/>
  <c r="DL75" i="2" s="1"/>
  <c r="CI75" i="2"/>
  <c r="CY75" i="2" s="1"/>
  <c r="CH76" i="2" l="1"/>
  <c r="CX76" i="2" s="1"/>
  <c r="CP76" i="2"/>
  <c r="DF76" i="2" s="1"/>
  <c r="CS76" i="2"/>
  <c r="DI76" i="2" s="1"/>
  <c r="CR76" i="2"/>
  <c r="DH76" i="2" s="1"/>
  <c r="CQ76" i="2"/>
  <c r="DG76" i="2" s="1"/>
  <c r="CV76" i="2"/>
  <c r="DL76" i="2" s="1"/>
  <c r="CJ76" i="2"/>
  <c r="CZ76" i="2" s="1"/>
  <c r="CT76" i="2"/>
  <c r="DJ76" i="2" s="1"/>
  <c r="CU76" i="2"/>
  <c r="DK76" i="2" s="1"/>
  <c r="BT77" i="2"/>
  <c r="CB77" i="2"/>
  <c r="BU77" i="2"/>
  <c r="BZ77" i="2"/>
  <c r="B78" i="2"/>
  <c r="T77" i="2"/>
  <c r="BV77" i="2"/>
  <c r="CE77" i="2"/>
  <c r="BY77" i="2"/>
  <c r="CA77" i="2"/>
  <c r="BW77" i="2"/>
  <c r="BS77" i="2"/>
  <c r="CD77" i="2"/>
  <c r="CC77" i="2"/>
  <c r="BX77" i="2"/>
  <c r="DN77" i="2"/>
  <c r="BR77" i="2"/>
  <c r="CF77" i="2"/>
  <c r="CM76" i="2"/>
  <c r="DC76" i="2" s="1"/>
  <c r="CK76" i="2"/>
  <c r="DA76" i="2" s="1"/>
  <c r="CO76" i="2"/>
  <c r="DE76" i="2" s="1"/>
  <c r="CI76" i="2"/>
  <c r="CY76" i="2" s="1"/>
  <c r="CN76" i="2"/>
  <c r="DD76" i="2" s="1"/>
  <c r="CL76" i="2"/>
  <c r="DB76" i="2" s="1"/>
  <c r="CP77" i="2" l="1"/>
  <c r="DF77" i="2" s="1"/>
  <c r="CN77" i="2"/>
  <c r="DD77" i="2" s="1"/>
  <c r="CQ77" i="2"/>
  <c r="DG77" i="2" s="1"/>
  <c r="CO77" i="2"/>
  <c r="DE77" i="2" s="1"/>
  <c r="CR77" i="2"/>
  <c r="DH77" i="2" s="1"/>
  <c r="BU78" i="2"/>
  <c r="CA78" i="2"/>
  <c r="CC78" i="2"/>
  <c r="BX78" i="2"/>
  <c r="BV78" i="2"/>
  <c r="BT78" i="2"/>
  <c r="CE78" i="2"/>
  <c r="CD78" i="2"/>
  <c r="CT78" i="2" s="1"/>
  <c r="DJ78" i="2" s="1"/>
  <c r="B79" i="2"/>
  <c r="CJ78" i="2"/>
  <c r="CZ78" i="2" s="1"/>
  <c r="T78" i="2"/>
  <c r="BR78" i="2"/>
  <c r="BS78" i="2"/>
  <c r="BY78" i="2"/>
  <c r="CB78" i="2"/>
  <c r="CF78" i="2"/>
  <c r="BZ78" i="2"/>
  <c r="DN78" i="2"/>
  <c r="BW78" i="2"/>
  <c r="CT77" i="2"/>
  <c r="DJ77" i="2" s="1"/>
  <c r="CV77" i="2"/>
  <c r="DL77" i="2" s="1"/>
  <c r="CH77" i="2"/>
  <c r="CX77" i="2" s="1"/>
  <c r="CM77" i="2"/>
  <c r="DC77" i="2" s="1"/>
  <c r="CL77" i="2"/>
  <c r="DB77" i="2" s="1"/>
  <c r="CS77" i="2"/>
  <c r="DI77" i="2" s="1"/>
  <c r="CJ77" i="2"/>
  <c r="CZ77" i="2" s="1"/>
  <c r="CU77" i="2"/>
  <c r="DK77" i="2" s="1"/>
  <c r="CI77" i="2"/>
  <c r="CY77" i="2" s="1"/>
  <c r="CK77" i="2"/>
  <c r="DA77" i="2" s="1"/>
  <c r="CS78" i="2" l="1"/>
  <c r="DI78" i="2" s="1"/>
  <c r="CU78" i="2"/>
  <c r="DK78" i="2" s="1"/>
  <c r="CQ78" i="2"/>
  <c r="DG78" i="2" s="1"/>
  <c r="CV78" i="2"/>
  <c r="DL78" i="2" s="1"/>
  <c r="CL78" i="2"/>
  <c r="DB78" i="2" s="1"/>
  <c r="CK78" i="2"/>
  <c r="DA78" i="2" s="1"/>
  <c r="CH78" i="2"/>
  <c r="CX78" i="2" s="1"/>
  <c r="CO78" i="2"/>
  <c r="DE78" i="2" s="1"/>
  <c r="CP78" i="2"/>
  <c r="DF78" i="2" s="1"/>
  <c r="CR78" i="2"/>
  <c r="DH78" i="2" s="1"/>
  <c r="CN78" i="2"/>
  <c r="DD78" i="2" s="1"/>
  <c r="CM78" i="2"/>
  <c r="DC78" i="2" s="1"/>
  <c r="CA79" i="2"/>
  <c r="CC79" i="2"/>
  <c r="CF79" i="2"/>
  <c r="BY79" i="2"/>
  <c r="CB79" i="2"/>
  <c r="BS79" i="2"/>
  <c r="CD79" i="2"/>
  <c r="BU79" i="2"/>
  <c r="BZ79" i="2"/>
  <c r="BT79" i="2"/>
  <c r="BR79" i="2"/>
  <c r="BX79" i="2"/>
  <c r="DN79" i="2"/>
  <c r="CE79" i="2"/>
  <c r="BW79" i="2"/>
  <c r="BV79" i="2"/>
  <c r="B80" i="2"/>
  <c r="CV79" i="2"/>
  <c r="DL79" i="2" s="1"/>
  <c r="T79" i="2"/>
  <c r="CI78" i="2"/>
  <c r="CY78" i="2" s="1"/>
  <c r="CS79" i="2" l="1"/>
  <c r="DI79" i="2" s="1"/>
  <c r="CI79" i="2"/>
  <c r="CY79" i="2" s="1"/>
  <c r="CP79" i="2"/>
  <c r="DF79" i="2" s="1"/>
  <c r="CO79" i="2"/>
  <c r="DE79" i="2" s="1"/>
  <c r="CU79" i="2"/>
  <c r="DK79" i="2" s="1"/>
  <c r="CN79" i="2"/>
  <c r="DD79" i="2" s="1"/>
  <c r="CB80" i="2"/>
  <c r="CE80" i="2"/>
  <c r="BU80" i="2"/>
  <c r="BS80" i="2"/>
  <c r="T80" i="2"/>
  <c r="CA80" i="2"/>
  <c r="CQ80" i="2" s="1"/>
  <c r="DG80" i="2" s="1"/>
  <c r="BW80" i="2"/>
  <c r="BY80" i="2"/>
  <c r="BZ80" i="2"/>
  <c r="B81" i="2"/>
  <c r="BR80" i="2"/>
  <c r="BX80" i="2"/>
  <c r="BV80" i="2"/>
  <c r="CO80" i="2"/>
  <c r="DE80" i="2" s="1"/>
  <c r="DN80" i="2"/>
  <c r="BT80" i="2"/>
  <c r="CC80" i="2"/>
  <c r="CD80" i="2"/>
  <c r="CF80" i="2"/>
  <c r="CH79" i="2"/>
  <c r="CX79" i="2" s="1"/>
  <c r="CR79" i="2"/>
  <c r="DH79" i="2" s="1"/>
  <c r="CL79" i="2"/>
  <c r="DB79" i="2" s="1"/>
  <c r="CJ79" i="2"/>
  <c r="CZ79" i="2" s="1"/>
  <c r="CQ79" i="2"/>
  <c r="DG79" i="2" s="1"/>
  <c r="CK79" i="2"/>
  <c r="DA79" i="2" s="1"/>
  <c r="CT79" i="2"/>
  <c r="DJ79" i="2" s="1"/>
  <c r="CM79" i="2"/>
  <c r="DC79" i="2" s="1"/>
  <c r="CP80" i="2" l="1"/>
  <c r="DF80" i="2" s="1"/>
  <c r="CU80" i="2"/>
  <c r="DK80" i="2" s="1"/>
  <c r="CR80" i="2"/>
  <c r="DH80" i="2" s="1"/>
  <c r="CK80" i="2"/>
  <c r="DA80" i="2" s="1"/>
  <c r="CV80" i="2"/>
  <c r="DL80" i="2" s="1"/>
  <c r="CH80" i="2"/>
  <c r="CX80" i="2" s="1"/>
  <c r="CI80" i="2"/>
  <c r="CY80" i="2" s="1"/>
  <c r="CT80" i="2"/>
  <c r="DJ80" i="2" s="1"/>
  <c r="CA81" i="2"/>
  <c r="BW81" i="2"/>
  <c r="BU81" i="2"/>
  <c r="BY81" i="2"/>
  <c r="DN81" i="2"/>
  <c r="BT81" i="2"/>
  <c r="CE81" i="2"/>
  <c r="BV81" i="2"/>
  <c r="BZ81" i="2"/>
  <c r="B82" i="2"/>
  <c r="T81" i="2"/>
  <c r="CB81" i="2"/>
  <c r="BX81" i="2"/>
  <c r="BS81" i="2"/>
  <c r="CF81" i="2"/>
  <c r="BR81" i="2"/>
  <c r="CC81" i="2"/>
  <c r="CD81" i="2"/>
  <c r="CS80" i="2"/>
  <c r="DI80" i="2" s="1"/>
  <c r="CM80" i="2"/>
  <c r="DC80" i="2" s="1"/>
  <c r="CN80" i="2"/>
  <c r="DD80" i="2" s="1"/>
  <c r="CJ80" i="2"/>
  <c r="CZ80" i="2" s="1"/>
  <c r="CL80" i="2"/>
  <c r="DB80" i="2" s="1"/>
  <c r="CO81" i="2" l="1"/>
  <c r="DE81" i="2" s="1"/>
  <c r="CL81" i="2"/>
  <c r="DB81" i="2" s="1"/>
  <c r="CN81" i="2"/>
  <c r="DD81" i="2" s="1"/>
  <c r="CQ81" i="2"/>
  <c r="DG81" i="2" s="1"/>
  <c r="CP81" i="2"/>
  <c r="DF81" i="2" s="1"/>
  <c r="CK81" i="2"/>
  <c r="DA81" i="2" s="1"/>
  <c r="CI81" i="2"/>
  <c r="CY81" i="2" s="1"/>
  <c r="CM81" i="2"/>
  <c r="DC81" i="2" s="1"/>
  <c r="CJ81" i="2"/>
  <c r="CZ81" i="2" s="1"/>
  <c r="CT81" i="2"/>
  <c r="DJ81" i="2" s="1"/>
  <c r="CR81" i="2"/>
  <c r="DH81" i="2" s="1"/>
  <c r="BZ82" i="2"/>
  <c r="BR82" i="2"/>
  <c r="BU82" i="2"/>
  <c r="BS82" i="2"/>
  <c r="B83" i="2"/>
  <c r="T82" i="2"/>
  <c r="BT82" i="2"/>
  <c r="BW82" i="2"/>
  <c r="BX82" i="2"/>
  <c r="BV82" i="2"/>
  <c r="DN82" i="2"/>
  <c r="CB82" i="2"/>
  <c r="CE82" i="2"/>
  <c r="CF82" i="2"/>
  <c r="CD82" i="2"/>
  <c r="CA82" i="2"/>
  <c r="CC82" i="2"/>
  <c r="BY82" i="2"/>
  <c r="CH81" i="2"/>
  <c r="CX81" i="2" s="1"/>
  <c r="CV81" i="2"/>
  <c r="DL81" i="2" s="1"/>
  <c r="CS81" i="2"/>
  <c r="DI81" i="2" s="1"/>
  <c r="CU81" i="2"/>
  <c r="DK81" i="2" s="1"/>
  <c r="CR82" i="2" l="1"/>
  <c r="DH82" i="2" s="1"/>
  <c r="CI82" i="2"/>
  <c r="CY82" i="2" s="1"/>
  <c r="CL82" i="2"/>
  <c r="DB82" i="2" s="1"/>
  <c r="CS82" i="2"/>
  <c r="DI82" i="2" s="1"/>
  <c r="CH82" i="2"/>
  <c r="CX82" i="2" s="1"/>
  <c r="CM82" i="2"/>
  <c r="DC82" i="2" s="1"/>
  <c r="CP82" i="2"/>
  <c r="DF82" i="2" s="1"/>
  <c r="CQ82" i="2"/>
  <c r="DG82" i="2" s="1"/>
  <c r="CO82" i="2"/>
  <c r="DE82" i="2" s="1"/>
  <c r="CN82" i="2"/>
  <c r="DD82" i="2" s="1"/>
  <c r="CT82" i="2"/>
  <c r="DJ82" i="2" s="1"/>
  <c r="CV82" i="2"/>
  <c r="DL82" i="2" s="1"/>
  <c r="CJ82" i="2"/>
  <c r="CZ82" i="2" s="1"/>
  <c r="CU82" i="2"/>
  <c r="DK82" i="2" s="1"/>
  <c r="CA83" i="2"/>
  <c r="BW83" i="2"/>
  <c r="CF83" i="2"/>
  <c r="BS83" i="2"/>
  <c r="DN83" i="2"/>
  <c r="BR83" i="2"/>
  <c r="BU83" i="2"/>
  <c r="CE83" i="2"/>
  <c r="BZ83" i="2"/>
  <c r="BT83" i="2"/>
  <c r="BV83" i="2"/>
  <c r="B84" i="2"/>
  <c r="CC83" i="2"/>
  <c r="CB83" i="2"/>
  <c r="BY83" i="2"/>
  <c r="CD83" i="2"/>
  <c r="T83" i="2"/>
  <c r="BX83" i="2"/>
  <c r="CK82" i="2"/>
  <c r="DA82" i="2" s="1"/>
  <c r="CU83" i="2" l="1"/>
  <c r="DK83" i="2" s="1"/>
  <c r="CM83" i="2"/>
  <c r="DC83" i="2" s="1"/>
  <c r="CI83" i="2"/>
  <c r="CY83" i="2" s="1"/>
  <c r="CH83" i="2"/>
  <c r="CX83" i="2" s="1"/>
  <c r="CP83" i="2"/>
  <c r="DF83" i="2" s="1"/>
  <c r="CJ83" i="2"/>
  <c r="CZ83" i="2" s="1"/>
  <c r="CN83" i="2"/>
  <c r="DD83" i="2" s="1"/>
  <c r="CV83" i="2"/>
  <c r="DL83" i="2" s="1"/>
  <c r="CS83" i="2"/>
  <c r="DI83" i="2" s="1"/>
  <c r="CB84" i="2"/>
  <c r="CF84" i="2"/>
  <c r="BS84" i="2"/>
  <c r="BV84" i="2"/>
  <c r="CL84" i="2" s="1"/>
  <c r="DB84" i="2" s="1"/>
  <c r="DN84" i="2"/>
  <c r="CA84" i="2"/>
  <c r="BX84" i="2"/>
  <c r="BT84" i="2"/>
  <c r="BY84" i="2"/>
  <c r="B85" i="2"/>
  <c r="CC84" i="2"/>
  <c r="CE84" i="2"/>
  <c r="CU84" i="2" s="1"/>
  <c r="DK84" i="2" s="1"/>
  <c r="BZ84" i="2"/>
  <c r="BR84" i="2"/>
  <c r="BW84" i="2"/>
  <c r="BU84" i="2"/>
  <c r="CD84" i="2"/>
  <c r="CH84" i="2"/>
  <c r="CX84" i="2" s="1"/>
  <c r="T84" i="2"/>
  <c r="CL83" i="2"/>
  <c r="DB83" i="2" s="1"/>
  <c r="CT83" i="2"/>
  <c r="DJ83" i="2" s="1"/>
  <c r="CR83" i="2"/>
  <c r="DH83" i="2" s="1"/>
  <c r="CK83" i="2"/>
  <c r="DA83" i="2" s="1"/>
  <c r="CO83" i="2"/>
  <c r="DE83" i="2" s="1"/>
  <c r="CQ83" i="2"/>
  <c r="DG83" i="2" s="1"/>
  <c r="CR84" i="2" l="1"/>
  <c r="DH84" i="2" s="1"/>
  <c r="CN84" i="2"/>
  <c r="DD84" i="2" s="1"/>
  <c r="CP84" i="2"/>
  <c r="DF84" i="2" s="1"/>
  <c r="CI84" i="2"/>
  <c r="CY84" i="2" s="1"/>
  <c r="CV84" i="2"/>
  <c r="DL84" i="2" s="1"/>
  <c r="CQ84" i="2"/>
  <c r="DG84" i="2" s="1"/>
  <c r="CT84" i="2"/>
  <c r="DJ84" i="2" s="1"/>
  <c r="CM84" i="2"/>
  <c r="DC84" i="2" s="1"/>
  <c r="CO84" i="2"/>
  <c r="DE84" i="2" s="1"/>
  <c r="CJ84" i="2"/>
  <c r="CZ84" i="2" s="1"/>
  <c r="CS84" i="2"/>
  <c r="DI84" i="2" s="1"/>
  <c r="CK84" i="2"/>
  <c r="DA84" i="2" s="1"/>
  <c r="CA85" i="2"/>
  <c r="CC85" i="2"/>
  <c r="BU85" i="2"/>
  <c r="CD85" i="2"/>
  <c r="BX85" i="2"/>
  <c r="BY85" i="2"/>
  <c r="T85" i="2"/>
  <c r="BZ85" i="2"/>
  <c r="BR85" i="2"/>
  <c r="CE85" i="2"/>
  <c r="BS85" i="2"/>
  <c r="BV85" i="2"/>
  <c r="BT85" i="2"/>
  <c r="CF85" i="2"/>
  <c r="DN85" i="2"/>
  <c r="CB85" i="2"/>
  <c r="B86" i="2"/>
  <c r="BW85" i="2"/>
  <c r="CT85" i="2" l="1"/>
  <c r="DJ85" i="2" s="1"/>
  <c r="CS85" i="2"/>
  <c r="DI85" i="2" s="1"/>
  <c r="CQ85" i="2"/>
  <c r="DG85" i="2" s="1"/>
  <c r="CN85" i="2"/>
  <c r="DD85" i="2" s="1"/>
  <c r="CK85" i="2"/>
  <c r="DA85" i="2" s="1"/>
  <c r="CP85" i="2"/>
  <c r="DF85" i="2" s="1"/>
  <c r="CL85" i="2"/>
  <c r="DB85" i="2" s="1"/>
  <c r="CJ85" i="2"/>
  <c r="CZ85" i="2" s="1"/>
  <c r="CU85" i="2"/>
  <c r="DK85" i="2" s="1"/>
  <c r="CI85" i="2"/>
  <c r="CY85" i="2" s="1"/>
  <c r="CR85" i="2"/>
  <c r="DH85" i="2" s="1"/>
  <c r="CA86" i="2"/>
  <c r="CQ86" i="2" s="1"/>
  <c r="DG86" i="2" s="1"/>
  <c r="CE86" i="2"/>
  <c r="BX86" i="2"/>
  <c r="CD86" i="2"/>
  <c r="BT86" i="2"/>
  <c r="CC86" i="2"/>
  <c r="CF86" i="2"/>
  <c r="BZ86" i="2"/>
  <c r="DN86" i="2"/>
  <c r="BR86" i="2"/>
  <c r="BW86" i="2"/>
  <c r="BS86" i="2"/>
  <c r="BY86" i="2"/>
  <c r="B87" i="2"/>
  <c r="T86" i="2"/>
  <c r="CB86" i="2"/>
  <c r="BU86" i="2"/>
  <c r="BV86" i="2"/>
  <c r="CO85" i="2"/>
  <c r="DE85" i="2" s="1"/>
  <c r="CM85" i="2"/>
  <c r="DC85" i="2" s="1"/>
  <c r="CV85" i="2"/>
  <c r="DL85" i="2" s="1"/>
  <c r="CH85" i="2"/>
  <c r="CX85" i="2" s="1"/>
  <c r="CJ86" i="2" l="1"/>
  <c r="CZ86" i="2" s="1"/>
  <c r="CU86" i="2"/>
  <c r="DK86" i="2" s="1"/>
  <c r="CT86" i="2"/>
  <c r="DJ86" i="2" s="1"/>
  <c r="CV86" i="2"/>
  <c r="DL86" i="2" s="1"/>
  <c r="CH86" i="2"/>
  <c r="CX86" i="2" s="1"/>
  <c r="CN86" i="2"/>
  <c r="DD86" i="2" s="1"/>
  <c r="CS86" i="2"/>
  <c r="DI86" i="2" s="1"/>
  <c r="CR86" i="2"/>
  <c r="DH86" i="2" s="1"/>
  <c r="CM86" i="2"/>
  <c r="DC86" i="2" s="1"/>
  <c r="CI86" i="2"/>
  <c r="CY86" i="2" s="1"/>
  <c r="CO86" i="2"/>
  <c r="DE86" i="2" s="1"/>
  <c r="CP86" i="2"/>
  <c r="DF86" i="2" s="1"/>
  <c r="CK86" i="2"/>
  <c r="DA86" i="2" s="1"/>
  <c r="CL86" i="2"/>
  <c r="DB86" i="2" s="1"/>
  <c r="BT87" i="2"/>
  <c r="BX87" i="2"/>
  <c r="BY87" i="2"/>
  <c r="CO87" i="2" s="1"/>
  <c r="DE87" i="2" s="1"/>
  <c r="CD87" i="2"/>
  <c r="B88" i="2"/>
  <c r="T87" i="2"/>
  <c r="CC87" i="2"/>
  <c r="CF87" i="2"/>
  <c r="BZ87" i="2"/>
  <c r="DN87" i="2"/>
  <c r="BW87" i="2"/>
  <c r="BS87" i="2"/>
  <c r="BU87" i="2"/>
  <c r="CA87" i="2"/>
  <c r="CE87" i="2"/>
  <c r="BR87" i="2"/>
  <c r="CB87" i="2"/>
  <c r="BV87" i="2"/>
  <c r="CJ87" i="2" l="1"/>
  <c r="CZ87" i="2" s="1"/>
  <c r="CN87" i="2"/>
  <c r="DD87" i="2" s="1"/>
  <c r="CP87" i="2"/>
  <c r="DF87" i="2" s="1"/>
  <c r="CK87" i="2"/>
  <c r="DA87" i="2" s="1"/>
  <c r="CH87" i="2"/>
  <c r="CX87" i="2" s="1"/>
  <c r="CL87" i="2"/>
  <c r="DB87" i="2" s="1"/>
  <c r="CQ87" i="2"/>
  <c r="DG87" i="2" s="1"/>
  <c r="CI87" i="2"/>
  <c r="CY87" i="2" s="1"/>
  <c r="CS87" i="2"/>
  <c r="DI87" i="2" s="1"/>
  <c r="CU87" i="2"/>
  <c r="DK87" i="2" s="1"/>
  <c r="CV87" i="2"/>
  <c r="DL87" i="2" s="1"/>
  <c r="CT87" i="2"/>
  <c r="DJ87" i="2" s="1"/>
  <c r="CM87" i="2"/>
  <c r="DC87" i="2" s="1"/>
  <c r="CR87" i="2"/>
  <c r="DH87" i="2" s="1"/>
  <c r="BR88" i="2"/>
  <c r="CE88" i="2"/>
  <c r="CF88" i="2"/>
  <c r="BV88" i="2"/>
  <c r="BX88" i="2"/>
  <c r="BT88" i="2"/>
  <c r="BW88" i="2"/>
  <c r="BS88" i="2"/>
  <c r="CD88" i="2"/>
  <c r="CB88" i="2"/>
  <c r="BU88" i="2"/>
  <c r="BY88" i="2"/>
  <c r="B89" i="2"/>
  <c r="T88" i="2"/>
  <c r="CC88" i="2"/>
  <c r="BZ88" i="2"/>
  <c r="DN88" i="2"/>
  <c r="CA88" i="2"/>
  <c r="CM88" i="2" l="1"/>
  <c r="DC88" i="2" s="1"/>
  <c r="CL88" i="2"/>
  <c r="DB88" i="2" s="1"/>
  <c r="CU88" i="2"/>
  <c r="DK88" i="2" s="1"/>
  <c r="CJ88" i="2"/>
  <c r="CZ88" i="2" s="1"/>
  <c r="CS88" i="2"/>
  <c r="DI88" i="2" s="1"/>
  <c r="CV88" i="2"/>
  <c r="DL88" i="2" s="1"/>
  <c r="CH88" i="2"/>
  <c r="CX88" i="2" s="1"/>
  <c r="BT89" i="2"/>
  <c r="BW89" i="2"/>
  <c r="BS89" i="2"/>
  <c r="DN89" i="2"/>
  <c r="BR89" i="2"/>
  <c r="CC89" i="2"/>
  <c r="CB89" i="2"/>
  <c r="BZ89" i="2"/>
  <c r="CF89" i="2"/>
  <c r="BV89" i="2"/>
  <c r="B90" i="2"/>
  <c r="T89" i="2"/>
  <c r="CA89" i="2"/>
  <c r="BU89" i="2"/>
  <c r="BX89" i="2"/>
  <c r="CD89" i="2"/>
  <c r="CM89" i="2"/>
  <c r="DC89" i="2" s="1"/>
  <c r="CE89" i="2"/>
  <c r="BY89" i="2"/>
  <c r="CN88" i="2"/>
  <c r="DD88" i="2" s="1"/>
  <c r="CP88" i="2"/>
  <c r="DF88" i="2" s="1"/>
  <c r="CI88" i="2"/>
  <c r="CY88" i="2" s="1"/>
  <c r="CK88" i="2"/>
  <c r="DA88" i="2" s="1"/>
  <c r="CO88" i="2"/>
  <c r="DE88" i="2" s="1"/>
  <c r="CT88" i="2"/>
  <c r="DJ88" i="2" s="1"/>
  <c r="CQ88" i="2"/>
  <c r="DG88" i="2" s="1"/>
  <c r="CR88" i="2"/>
  <c r="DH88" i="2" s="1"/>
  <c r="CK89" i="2" l="1"/>
  <c r="DA89" i="2" s="1"/>
  <c r="CI89" i="2"/>
  <c r="CY89" i="2" s="1"/>
  <c r="CJ89" i="2"/>
  <c r="CZ89" i="2" s="1"/>
  <c r="CQ89" i="2"/>
  <c r="DG89" i="2" s="1"/>
  <c r="CV89" i="2"/>
  <c r="DL89" i="2" s="1"/>
  <c r="CU89" i="2"/>
  <c r="DK89" i="2" s="1"/>
  <c r="CR89" i="2"/>
  <c r="DH89" i="2" s="1"/>
  <c r="CP89" i="2"/>
  <c r="DF89" i="2" s="1"/>
  <c r="CH89" i="2"/>
  <c r="CX89" i="2" s="1"/>
  <c r="CN89" i="2"/>
  <c r="DD89" i="2" s="1"/>
  <c r="CL89" i="2"/>
  <c r="DB89" i="2" s="1"/>
  <c r="CT89" i="2"/>
  <c r="DJ89" i="2" s="1"/>
  <c r="BT90" i="2"/>
  <c r="CF90" i="2"/>
  <c r="BZ90" i="2"/>
  <c r="B91" i="2"/>
  <c r="T90" i="2"/>
  <c r="CA90" i="2"/>
  <c r="BS90" i="2"/>
  <c r="CB90" i="2"/>
  <c r="BX90" i="2"/>
  <c r="CD90" i="2"/>
  <c r="BR90" i="2"/>
  <c r="CC90" i="2"/>
  <c r="BW90" i="2"/>
  <c r="BY90" i="2"/>
  <c r="CV90" i="2"/>
  <c r="DL90" i="2" s="1"/>
  <c r="CT90" i="2"/>
  <c r="DJ90" i="2" s="1"/>
  <c r="DN90" i="2"/>
  <c r="BU90" i="2"/>
  <c r="CE90" i="2"/>
  <c r="BV90" i="2"/>
  <c r="CO89" i="2"/>
  <c r="DE89" i="2" s="1"/>
  <c r="CS89" i="2"/>
  <c r="DI89" i="2" s="1"/>
  <c r="CJ90" i="2" l="1"/>
  <c r="CZ90" i="2" s="1"/>
  <c r="CK90" i="2"/>
  <c r="DA90" i="2" s="1"/>
  <c r="CP90" i="2"/>
  <c r="DF90" i="2" s="1"/>
  <c r="CN90" i="2"/>
  <c r="DD90" i="2" s="1"/>
  <c r="CI90" i="2"/>
  <c r="CY90" i="2" s="1"/>
  <c r="CS90" i="2"/>
  <c r="DI90" i="2" s="1"/>
  <c r="CL90" i="2"/>
  <c r="DB90" i="2" s="1"/>
  <c r="CQ90" i="2"/>
  <c r="DG90" i="2" s="1"/>
  <c r="CM90" i="2"/>
  <c r="DC90" i="2" s="1"/>
  <c r="BU91" i="2"/>
  <c r="BY91" i="2"/>
  <c r="CE91" i="2"/>
  <c r="CC91" i="2"/>
  <c r="BS91" i="2"/>
  <c r="DN91" i="2"/>
  <c r="BT91" i="2"/>
  <c r="BV91" i="2"/>
  <c r="CB91" i="2"/>
  <c r="BX91" i="2"/>
  <c r="CA91" i="2"/>
  <c r="CD91" i="2"/>
  <c r="BR91" i="2"/>
  <c r="CF91" i="2"/>
  <c r="BW91" i="2"/>
  <c r="BZ91" i="2"/>
  <c r="B92" i="2"/>
  <c r="T91" i="2"/>
  <c r="CU90" i="2"/>
  <c r="DK90" i="2" s="1"/>
  <c r="CR90" i="2"/>
  <c r="DH90" i="2" s="1"/>
  <c r="CO90" i="2"/>
  <c r="DE90" i="2" s="1"/>
  <c r="CH90" i="2"/>
  <c r="CX90" i="2" s="1"/>
  <c r="CL91" i="2" l="1"/>
  <c r="DB91" i="2" s="1"/>
  <c r="CO91" i="2"/>
  <c r="DE91" i="2" s="1"/>
  <c r="CK91" i="2"/>
  <c r="DA91" i="2" s="1"/>
  <c r="CH91" i="2"/>
  <c r="CX91" i="2" s="1"/>
  <c r="CN91" i="2"/>
  <c r="DD91" i="2" s="1"/>
  <c r="CI91" i="2"/>
  <c r="CY91" i="2" s="1"/>
  <c r="CT91" i="2"/>
  <c r="DJ91" i="2" s="1"/>
  <c r="CS91" i="2"/>
  <c r="DI91" i="2" s="1"/>
  <c r="CP91" i="2"/>
  <c r="DF91" i="2" s="1"/>
  <c r="CR91" i="2"/>
  <c r="DH91" i="2" s="1"/>
  <c r="CV91" i="2"/>
  <c r="DL91" i="2" s="1"/>
  <c r="CJ91" i="2"/>
  <c r="CZ91" i="2" s="1"/>
  <c r="BW92" i="2"/>
  <c r="CE92" i="2"/>
  <c r="BU92" i="2"/>
  <c r="BZ92" i="2"/>
  <c r="CD92" i="2"/>
  <c r="BT92" i="2"/>
  <c r="CF92" i="2"/>
  <c r="BV92" i="2"/>
  <c r="BR92" i="2"/>
  <c r="BX92" i="2"/>
  <c r="BY92" i="2"/>
  <c r="CA92" i="2"/>
  <c r="CC92" i="2"/>
  <c r="CB92" i="2"/>
  <c r="BS92" i="2"/>
  <c r="B93" i="2"/>
  <c r="T92" i="2"/>
  <c r="DN92" i="2"/>
  <c r="CM91" i="2"/>
  <c r="DC91" i="2" s="1"/>
  <c r="CQ91" i="2"/>
  <c r="DG91" i="2" s="1"/>
  <c r="CU91" i="2"/>
  <c r="DK91" i="2" s="1"/>
  <c r="CI92" i="2" l="1"/>
  <c r="CY92" i="2" s="1"/>
  <c r="CP92" i="2"/>
  <c r="DF92" i="2" s="1"/>
  <c r="CU92" i="2"/>
  <c r="DK92" i="2" s="1"/>
  <c r="CH92" i="2"/>
  <c r="CX92" i="2" s="1"/>
  <c r="CJ92" i="2"/>
  <c r="CZ92" i="2" s="1"/>
  <c r="CM92" i="2"/>
  <c r="DC92" i="2" s="1"/>
  <c r="CO92" i="2"/>
  <c r="DE92" i="2" s="1"/>
  <c r="CL92" i="2"/>
  <c r="DB92" i="2" s="1"/>
  <c r="CK92" i="2"/>
  <c r="DA92" i="2" s="1"/>
  <c r="CQ92" i="2"/>
  <c r="DG92" i="2" s="1"/>
  <c r="CC93" i="2"/>
  <c r="CF93" i="2"/>
  <c r="BY93" i="2"/>
  <c r="B94" i="2"/>
  <c r="T93" i="2"/>
  <c r="BS93" i="2"/>
  <c r="DN93" i="2"/>
  <c r="CA93" i="2"/>
  <c r="CE93" i="2"/>
  <c r="BU93" i="2"/>
  <c r="CK93" i="2" s="1"/>
  <c r="DA93" i="2" s="1"/>
  <c r="BZ93" i="2"/>
  <c r="BR93" i="2"/>
  <c r="BW93" i="2"/>
  <c r="BT93" i="2"/>
  <c r="CB93" i="2"/>
  <c r="BX93" i="2"/>
  <c r="BV93" i="2"/>
  <c r="CD93" i="2"/>
  <c r="CN92" i="2"/>
  <c r="DD92" i="2" s="1"/>
  <c r="CS92" i="2"/>
  <c r="DI92" i="2" s="1"/>
  <c r="CV92" i="2"/>
  <c r="DL92" i="2" s="1"/>
  <c r="CR92" i="2"/>
  <c r="DH92" i="2" s="1"/>
  <c r="CT92" i="2"/>
  <c r="DJ92" i="2" s="1"/>
  <c r="CV93" i="2" l="1"/>
  <c r="DL93" i="2" s="1"/>
  <c r="CQ93" i="2"/>
  <c r="DG93" i="2" s="1"/>
  <c r="CS93" i="2"/>
  <c r="DI93" i="2" s="1"/>
  <c r="CH93" i="2"/>
  <c r="CX93" i="2" s="1"/>
  <c r="CP93" i="2"/>
  <c r="DF93" i="2" s="1"/>
  <c r="CR93" i="2"/>
  <c r="DH93" i="2" s="1"/>
  <c r="CU93" i="2"/>
  <c r="DK93" i="2" s="1"/>
  <c r="CT93" i="2"/>
  <c r="DJ93" i="2" s="1"/>
  <c r="CJ93" i="2"/>
  <c r="CZ93" i="2" s="1"/>
  <c r="CM93" i="2"/>
  <c r="DC93" i="2" s="1"/>
  <c r="CO93" i="2"/>
  <c r="DE93" i="2" s="1"/>
  <c r="CI93" i="2"/>
  <c r="CY93" i="2" s="1"/>
  <c r="CL93" i="2"/>
  <c r="DB93" i="2" s="1"/>
  <c r="CN93" i="2"/>
  <c r="DD93" i="2" s="1"/>
  <c r="CA94" i="2"/>
  <c r="BU94" i="2"/>
  <c r="BZ94" i="2"/>
  <c r="CD94" i="2"/>
  <c r="B95" i="2"/>
  <c r="T94" i="2"/>
  <c r="CE94" i="2"/>
  <c r="BT94" i="2"/>
  <c r="BX94" i="2"/>
  <c r="BY94" i="2"/>
  <c r="DN94" i="2"/>
  <c r="CC94" i="2"/>
  <c r="BS94" i="2"/>
  <c r="BW94" i="2"/>
  <c r="BV94" i="2"/>
  <c r="BR94" i="2"/>
  <c r="CF94" i="2"/>
  <c r="CB94" i="2"/>
  <c r="CM94" i="2" l="1"/>
  <c r="DC94" i="2" s="1"/>
  <c r="CT94" i="2"/>
  <c r="DJ94" i="2" s="1"/>
  <c r="CS94" i="2"/>
  <c r="DI94" i="2" s="1"/>
  <c r="CP94" i="2"/>
  <c r="DF94" i="2" s="1"/>
  <c r="CN94" i="2"/>
  <c r="DD94" i="2" s="1"/>
  <c r="CQ94" i="2"/>
  <c r="DG94" i="2" s="1"/>
  <c r="CO94" i="2"/>
  <c r="DE94" i="2" s="1"/>
  <c r="CI94" i="2"/>
  <c r="CY94" i="2" s="1"/>
  <c r="CU94" i="2"/>
  <c r="DK94" i="2" s="1"/>
  <c r="CK94" i="2"/>
  <c r="DA94" i="2" s="1"/>
  <c r="CL94" i="2"/>
  <c r="DB94" i="2" s="1"/>
  <c r="CC95" i="2"/>
  <c r="BU95" i="2"/>
  <c r="BS95" i="2"/>
  <c r="T95" i="2"/>
  <c r="BW95" i="2"/>
  <c r="BT95" i="2"/>
  <c r="CB95" i="2"/>
  <c r="BX95" i="2"/>
  <c r="BZ95" i="2"/>
  <c r="B96" i="2"/>
  <c r="BY95" i="2"/>
  <c r="BR95" i="2"/>
  <c r="CE95" i="2"/>
  <c r="CF95" i="2"/>
  <c r="BV95" i="2"/>
  <c r="DN95" i="2"/>
  <c r="CA95" i="2"/>
  <c r="CD95" i="2"/>
  <c r="CV94" i="2"/>
  <c r="DL94" i="2" s="1"/>
  <c r="CH94" i="2"/>
  <c r="CX94" i="2" s="1"/>
  <c r="CR94" i="2"/>
  <c r="DH94" i="2" s="1"/>
  <c r="CJ94" i="2"/>
  <c r="CZ94" i="2" s="1"/>
  <c r="CS95" i="2" l="1"/>
  <c r="DI95" i="2" s="1"/>
  <c r="CP95" i="2"/>
  <c r="DF95" i="2" s="1"/>
  <c r="CH95" i="2"/>
  <c r="CX95" i="2" s="1"/>
  <c r="CR95" i="2"/>
  <c r="DH95" i="2" s="1"/>
  <c r="CN95" i="2"/>
  <c r="DD95" i="2" s="1"/>
  <c r="CO95" i="2"/>
  <c r="DE95" i="2" s="1"/>
  <c r="CM95" i="2"/>
  <c r="DC95" i="2" s="1"/>
  <c r="CK95" i="2"/>
  <c r="DA95" i="2" s="1"/>
  <c r="CU95" i="2"/>
  <c r="DK95" i="2" s="1"/>
  <c r="CQ95" i="2"/>
  <c r="DG95" i="2" s="1"/>
  <c r="CJ95" i="2"/>
  <c r="CZ95" i="2" s="1"/>
  <c r="CV95" i="2"/>
  <c r="DL95" i="2" s="1"/>
  <c r="CT95" i="2"/>
  <c r="DJ95" i="2" s="1"/>
  <c r="BT96" i="2"/>
  <c r="BW96" i="2"/>
  <c r="CF96" i="2"/>
  <c r="BZ96" i="2"/>
  <c r="CA96" i="2"/>
  <c r="BS96" i="2"/>
  <c r="DN96" i="2"/>
  <c r="CB96" i="2"/>
  <c r="CC96" i="2"/>
  <c r="BU96" i="2"/>
  <c r="CD96" i="2"/>
  <c r="BY96" i="2"/>
  <c r="BX96" i="2"/>
  <c r="BR96" i="2"/>
  <c r="CE96" i="2"/>
  <c r="BV96" i="2"/>
  <c r="B97" i="2"/>
  <c r="T96" i="2"/>
  <c r="CL95" i="2"/>
  <c r="DB95" i="2" s="1"/>
  <c r="CI95" i="2"/>
  <c r="CY95" i="2" s="1"/>
  <c r="CS96" i="2" l="1"/>
  <c r="DI96" i="2" s="1"/>
  <c r="CI96" i="2"/>
  <c r="CY96" i="2" s="1"/>
  <c r="CJ96" i="2"/>
  <c r="CZ96" i="2" s="1"/>
  <c r="CP96" i="2"/>
  <c r="DF96" i="2" s="1"/>
  <c r="CM96" i="2"/>
  <c r="DC96" i="2" s="1"/>
  <c r="CV96" i="2"/>
  <c r="DL96" i="2" s="1"/>
  <c r="CU96" i="2"/>
  <c r="DK96" i="2" s="1"/>
  <c r="CO96" i="2"/>
  <c r="DE96" i="2" s="1"/>
  <c r="CQ96" i="2"/>
  <c r="DG96" i="2" s="1"/>
  <c r="CC97" i="2"/>
  <c r="CE97" i="2"/>
  <c r="CD97" i="2"/>
  <c r="B98" i="2"/>
  <c r="T97" i="2"/>
  <c r="BX97" i="2"/>
  <c r="DN97" i="2"/>
  <c r="BZ97" i="2"/>
  <c r="CA97" i="2"/>
  <c r="BW97" i="2"/>
  <c r="BV97" i="2"/>
  <c r="BS97" i="2"/>
  <c r="BR97" i="2"/>
  <c r="CB97" i="2"/>
  <c r="BY97" i="2"/>
  <c r="BT97" i="2"/>
  <c r="CF97" i="2"/>
  <c r="BU97" i="2"/>
  <c r="CH96" i="2"/>
  <c r="CX96" i="2" s="1"/>
  <c r="CN96" i="2"/>
  <c r="DD96" i="2" s="1"/>
  <c r="CR96" i="2"/>
  <c r="DH96" i="2" s="1"/>
  <c r="CT96" i="2"/>
  <c r="DJ96" i="2" s="1"/>
  <c r="CL96" i="2"/>
  <c r="DB96" i="2" s="1"/>
  <c r="CK96" i="2"/>
  <c r="DA96" i="2" s="1"/>
  <c r="CU97" i="2" l="1"/>
  <c r="DK97" i="2" s="1"/>
  <c r="CT97" i="2"/>
  <c r="DJ97" i="2" s="1"/>
  <c r="CQ97" i="2"/>
  <c r="DG97" i="2" s="1"/>
  <c r="CK97" i="2"/>
  <c r="DA97" i="2" s="1"/>
  <c r="CI97" i="2"/>
  <c r="CY97" i="2" s="1"/>
  <c r="CO97" i="2"/>
  <c r="DE97" i="2" s="1"/>
  <c r="CN97" i="2"/>
  <c r="DD97" i="2" s="1"/>
  <c r="CA98" i="2"/>
  <c r="BW98" i="2"/>
  <c r="CF98" i="2"/>
  <c r="CD98" i="2"/>
  <c r="CT98" i="2" s="1"/>
  <c r="DJ98" i="2" s="1"/>
  <c r="B99" i="2"/>
  <c r="T98" i="2"/>
  <c r="BT98" i="2"/>
  <c r="CE98" i="2"/>
  <c r="CB98" i="2"/>
  <c r="BY98" i="2"/>
  <c r="BR98" i="2"/>
  <c r="BU98" i="2"/>
  <c r="BS98" i="2"/>
  <c r="BZ98" i="2"/>
  <c r="CM98" i="2"/>
  <c r="DC98" i="2" s="1"/>
  <c r="BV98" i="2"/>
  <c r="CC98" i="2"/>
  <c r="BX98" i="2"/>
  <c r="DN98" i="2"/>
  <c r="CJ97" i="2"/>
  <c r="CZ97" i="2" s="1"/>
  <c r="CH97" i="2"/>
  <c r="CX97" i="2" s="1"/>
  <c r="CL97" i="2"/>
  <c r="DB97" i="2" s="1"/>
  <c r="CM97" i="2"/>
  <c r="DC97" i="2" s="1"/>
  <c r="CR97" i="2"/>
  <c r="DH97" i="2" s="1"/>
  <c r="CV97" i="2"/>
  <c r="DL97" i="2" s="1"/>
  <c r="CS97" i="2"/>
  <c r="DI97" i="2" s="1"/>
  <c r="CP97" i="2"/>
  <c r="DF97" i="2" s="1"/>
  <c r="CV98" i="2" l="1"/>
  <c r="DL98" i="2" s="1"/>
  <c r="CI98" i="2"/>
  <c r="CY98" i="2" s="1"/>
  <c r="CK98" i="2"/>
  <c r="DA98" i="2" s="1"/>
  <c r="CQ98" i="2"/>
  <c r="DG98" i="2" s="1"/>
  <c r="CR98" i="2"/>
  <c r="DH98" i="2" s="1"/>
  <c r="CN98" i="2"/>
  <c r="DD98" i="2" s="1"/>
  <c r="CU98" i="2"/>
  <c r="DK98" i="2" s="1"/>
  <c r="CH98" i="2"/>
  <c r="CX98" i="2" s="1"/>
  <c r="CJ98" i="2"/>
  <c r="CZ98" i="2" s="1"/>
  <c r="CS98" i="2"/>
  <c r="DI98" i="2" s="1"/>
  <c r="CC99" i="2"/>
  <c r="CS99" i="2" s="1"/>
  <c r="DI99" i="2" s="1"/>
  <c r="BX99" i="2"/>
  <c r="BY99" i="2"/>
  <c r="BS99" i="2"/>
  <c r="T99" i="2"/>
  <c r="BR99" i="2"/>
  <c r="BW99" i="2"/>
  <c r="CF99" i="2"/>
  <c r="CB99" i="2"/>
  <c r="BT99" i="2"/>
  <c r="BZ99" i="2"/>
  <c r="DN99" i="2"/>
  <c r="CA99" i="2"/>
  <c r="CE99" i="2"/>
  <c r="BU99" i="2"/>
  <c r="BV99" i="2"/>
  <c r="B100" i="2"/>
  <c r="CD99" i="2"/>
  <c r="CL98" i="2"/>
  <c r="DB98" i="2" s="1"/>
  <c r="CP98" i="2"/>
  <c r="DF98" i="2" s="1"/>
  <c r="CO98" i="2"/>
  <c r="DE98" i="2" s="1"/>
  <c r="CV99" i="2" l="1"/>
  <c r="DL99" i="2" s="1"/>
  <c r="CU99" i="2"/>
  <c r="DK99" i="2" s="1"/>
  <c r="CN99" i="2"/>
  <c r="DD99" i="2" s="1"/>
  <c r="CR99" i="2"/>
  <c r="DH99" i="2" s="1"/>
  <c r="CH99" i="2"/>
  <c r="CX99" i="2" s="1"/>
  <c r="CQ99" i="2"/>
  <c r="DG99" i="2" s="1"/>
  <c r="CO99" i="2"/>
  <c r="DE99" i="2" s="1"/>
  <c r="CL99" i="2"/>
  <c r="DB99" i="2" s="1"/>
  <c r="CI99" i="2"/>
  <c r="CY99" i="2" s="1"/>
  <c r="CM99" i="2"/>
  <c r="DC99" i="2" s="1"/>
  <c r="CK99" i="2"/>
  <c r="DA99" i="2" s="1"/>
  <c r="CJ99" i="2"/>
  <c r="CZ99" i="2" s="1"/>
  <c r="CC100" i="2"/>
  <c r="BX100" i="2"/>
  <c r="BV100" i="2"/>
  <c r="DN100" i="2"/>
  <c r="CB100" i="2"/>
  <c r="BS100" i="2"/>
  <c r="B101" i="2"/>
  <c r="T100" i="2"/>
  <c r="BR100" i="2"/>
  <c r="BW100" i="2"/>
  <c r="CF100" i="2"/>
  <c r="CD100" i="2"/>
  <c r="CA100" i="2"/>
  <c r="BU100" i="2"/>
  <c r="BY100" i="2"/>
  <c r="CL100" i="2"/>
  <c r="DB100" i="2" s="1"/>
  <c r="BT100" i="2"/>
  <c r="CE100" i="2"/>
  <c r="BZ100" i="2"/>
  <c r="CP99" i="2"/>
  <c r="DF99" i="2" s="1"/>
  <c r="CT99" i="2"/>
  <c r="DJ99" i="2" s="1"/>
  <c r="CR100" i="2" l="1"/>
  <c r="DH100" i="2" s="1"/>
  <c r="CN100" i="2"/>
  <c r="DD100" i="2" s="1"/>
  <c r="CH100" i="2"/>
  <c r="CX100" i="2" s="1"/>
  <c r="CS100" i="2"/>
  <c r="DI100" i="2" s="1"/>
  <c r="CM100" i="2"/>
  <c r="DC100" i="2" s="1"/>
  <c r="CP100" i="2"/>
  <c r="DF100" i="2" s="1"/>
  <c r="CO100" i="2"/>
  <c r="DE100" i="2" s="1"/>
  <c r="CU100" i="2"/>
  <c r="DK100" i="2" s="1"/>
  <c r="CI100" i="2"/>
  <c r="CY100" i="2" s="1"/>
  <c r="CK100" i="2"/>
  <c r="DA100" i="2" s="1"/>
  <c r="CJ100" i="2"/>
  <c r="CZ100" i="2" s="1"/>
  <c r="CQ100" i="2"/>
  <c r="DG100" i="2" s="1"/>
  <c r="CE101" i="2"/>
  <c r="BS101" i="2"/>
  <c r="BR101" i="2"/>
  <c r="BU101" i="2"/>
  <c r="BY101" i="2"/>
  <c r="BV101" i="2"/>
  <c r="DN101" i="2"/>
  <c r="B102" i="2"/>
  <c r="CA101" i="2"/>
  <c r="BX101" i="2"/>
  <c r="BZ101" i="2"/>
  <c r="T101" i="2"/>
  <c r="BT101" i="2"/>
  <c r="BW101" i="2"/>
  <c r="CF101" i="2"/>
  <c r="CD101" i="2"/>
  <c r="CB101" i="2"/>
  <c r="CC101" i="2"/>
  <c r="CV100" i="2"/>
  <c r="DL100" i="2" s="1"/>
  <c r="CT100" i="2"/>
  <c r="DJ100" i="2" s="1"/>
  <c r="CH101" i="2" l="1"/>
  <c r="CX101" i="2" s="1"/>
  <c r="CL101" i="2"/>
  <c r="DB101" i="2" s="1"/>
  <c r="CK101" i="2"/>
  <c r="DA101" i="2" s="1"/>
  <c r="CU101" i="2"/>
  <c r="DK101" i="2" s="1"/>
  <c r="CR101" i="2"/>
  <c r="DH101" i="2" s="1"/>
  <c r="CI101" i="2"/>
  <c r="CY101" i="2" s="1"/>
  <c r="CP101" i="2"/>
  <c r="DF101" i="2" s="1"/>
  <c r="CV101" i="2"/>
  <c r="DL101" i="2" s="1"/>
  <c r="CS101" i="2"/>
  <c r="DI101" i="2" s="1"/>
  <c r="CA102" i="2"/>
  <c r="BT102" i="2"/>
  <c r="CF102" i="2"/>
  <c r="BV102" i="2"/>
  <c r="DN102" i="2"/>
  <c r="CB102" i="2"/>
  <c r="CE102" i="2"/>
  <c r="BU102" i="2"/>
  <c r="CD102" i="2"/>
  <c r="T102" i="2"/>
  <c r="BR102" i="2"/>
  <c r="BX102" i="2"/>
  <c r="BY102" i="2"/>
  <c r="BZ102" i="2"/>
  <c r="CC102" i="2"/>
  <c r="BW102" i="2"/>
  <c r="BS102" i="2"/>
  <c r="B103" i="2"/>
  <c r="CO101" i="2"/>
  <c r="DE101" i="2" s="1"/>
  <c r="CM101" i="2"/>
  <c r="DC101" i="2" s="1"/>
  <c r="CQ101" i="2"/>
  <c r="DG101" i="2" s="1"/>
  <c r="CJ101" i="2"/>
  <c r="CZ101" i="2" s="1"/>
  <c r="CN101" i="2"/>
  <c r="DD101" i="2" s="1"/>
  <c r="CT101" i="2"/>
  <c r="DJ101" i="2" s="1"/>
  <c r="CJ102" i="2" l="1"/>
  <c r="CZ102" i="2" s="1"/>
  <c r="CO102" i="2"/>
  <c r="DE102" i="2" s="1"/>
  <c r="CN102" i="2"/>
  <c r="DD102" i="2" s="1"/>
  <c r="CK102" i="2"/>
  <c r="DA102" i="2" s="1"/>
  <c r="CV102" i="2"/>
  <c r="DL102" i="2" s="1"/>
  <c r="CI102" i="2"/>
  <c r="CY102" i="2" s="1"/>
  <c r="CS102" i="2"/>
  <c r="DI102" i="2" s="1"/>
  <c r="CM102" i="2"/>
  <c r="DC102" i="2" s="1"/>
  <c r="CU102" i="2"/>
  <c r="DK102" i="2" s="1"/>
  <c r="CH102" i="2"/>
  <c r="CX102" i="2" s="1"/>
  <c r="BT103" i="2"/>
  <c r="CE103" i="2"/>
  <c r="BU103" i="2"/>
  <c r="BY103" i="2"/>
  <c r="B104" i="2"/>
  <c r="T103" i="2"/>
  <c r="CA103" i="2"/>
  <c r="CF103" i="2"/>
  <c r="CD103" i="2"/>
  <c r="BR103" i="2"/>
  <c r="CB103" i="2"/>
  <c r="BS103" i="2"/>
  <c r="BZ103" i="2"/>
  <c r="DN103" i="2"/>
  <c r="BW103" i="2"/>
  <c r="BV103" i="2"/>
  <c r="CC103" i="2"/>
  <c r="BX103" i="2"/>
  <c r="CQ102" i="2"/>
  <c r="DG102" i="2" s="1"/>
  <c r="CL102" i="2"/>
  <c r="DB102" i="2" s="1"/>
  <c r="CP102" i="2"/>
  <c r="DF102" i="2" s="1"/>
  <c r="CR102" i="2"/>
  <c r="DH102" i="2" s="1"/>
  <c r="CT102" i="2"/>
  <c r="DJ102" i="2" s="1"/>
  <c r="CI103" i="2" l="1"/>
  <c r="CY103" i="2" s="1"/>
  <c r="CU103" i="2"/>
  <c r="DK103" i="2" s="1"/>
  <c r="CO103" i="2"/>
  <c r="DE103" i="2" s="1"/>
  <c r="CH103" i="2"/>
  <c r="CX103" i="2" s="1"/>
  <c r="CK103" i="2"/>
  <c r="DA103" i="2" s="1"/>
  <c r="CP103" i="2"/>
  <c r="DF103" i="2" s="1"/>
  <c r="CQ103" i="2"/>
  <c r="DG103" i="2" s="1"/>
  <c r="CR103" i="2"/>
  <c r="DH103" i="2" s="1"/>
  <c r="CJ103" i="2"/>
  <c r="CZ103" i="2" s="1"/>
  <c r="CM103" i="2"/>
  <c r="DC103" i="2" s="1"/>
  <c r="CT103" i="2"/>
  <c r="DJ103" i="2" s="1"/>
  <c r="CS103" i="2"/>
  <c r="DI103" i="2" s="1"/>
  <c r="CL103" i="2"/>
  <c r="DB103" i="2" s="1"/>
  <c r="CV103" i="2"/>
  <c r="DL103" i="2" s="1"/>
  <c r="CN103" i="2"/>
  <c r="DD103" i="2" s="1"/>
  <c r="BR104" i="2"/>
  <c r="BX104" i="2"/>
  <c r="BT104" i="2"/>
  <c r="CE104" i="2"/>
  <c r="BY104" i="2"/>
  <c r="CO104" i="2" s="1"/>
  <c r="DE104" i="2" s="1"/>
  <c r="CF104" i="2"/>
  <c r="CA104" i="2"/>
  <c r="BW104" i="2"/>
  <c r="BV104" i="2"/>
  <c r="BS104" i="2"/>
  <c r="B105" i="2"/>
  <c r="T104" i="2"/>
  <c r="CC104" i="2"/>
  <c r="BU104" i="2"/>
  <c r="BZ104" i="2"/>
  <c r="DN104" i="2"/>
  <c r="CB104" i="2"/>
  <c r="CD104" i="2"/>
  <c r="CP104" i="2" l="1"/>
  <c r="DF104" i="2" s="1"/>
  <c r="CU104" i="2"/>
  <c r="DK104" i="2" s="1"/>
  <c r="CS104" i="2"/>
  <c r="DI104" i="2" s="1"/>
  <c r="CN104" i="2"/>
  <c r="DD104" i="2" s="1"/>
  <c r="CK104" i="2"/>
  <c r="DA104" i="2" s="1"/>
  <c r="CQ104" i="2"/>
  <c r="DG104" i="2" s="1"/>
  <c r="CH104" i="2"/>
  <c r="CX104" i="2" s="1"/>
  <c r="CM104" i="2"/>
  <c r="DC104" i="2" s="1"/>
  <c r="CV104" i="2"/>
  <c r="DL104" i="2" s="1"/>
  <c r="CJ104" i="2"/>
  <c r="CZ104" i="2" s="1"/>
  <c r="CT104" i="2"/>
  <c r="DJ104" i="2" s="1"/>
  <c r="CC105" i="2"/>
  <c r="CS105" i="2" s="1"/>
  <c r="DI105" i="2" s="1"/>
  <c r="CF105" i="2"/>
  <c r="BS105" i="2"/>
  <c r="B106" i="2"/>
  <c r="BT105" i="2"/>
  <c r="BZ105" i="2"/>
  <c r="CA105" i="2"/>
  <c r="BU105" i="2"/>
  <c r="CE105" i="2"/>
  <c r="CD105" i="2"/>
  <c r="BY105" i="2"/>
  <c r="BR105" i="2"/>
  <c r="BW105" i="2"/>
  <c r="DN105" i="2"/>
  <c r="CB105" i="2"/>
  <c r="BX105" i="2"/>
  <c r="BV105" i="2"/>
  <c r="T105" i="2"/>
  <c r="CR104" i="2"/>
  <c r="DH104" i="2" s="1"/>
  <c r="CI104" i="2"/>
  <c r="CY104" i="2" s="1"/>
  <c r="CL104" i="2"/>
  <c r="DB104" i="2" s="1"/>
  <c r="CP105" i="2" l="1"/>
  <c r="DF105" i="2" s="1"/>
  <c r="CK105" i="2"/>
  <c r="DA105" i="2" s="1"/>
  <c r="CV105" i="2"/>
  <c r="DL105" i="2" s="1"/>
  <c r="CH105" i="2"/>
  <c r="CX105" i="2" s="1"/>
  <c r="CR105" i="2"/>
  <c r="DH105" i="2" s="1"/>
  <c r="CQ105" i="2"/>
  <c r="DG105" i="2" s="1"/>
  <c r="CJ105" i="2"/>
  <c r="CZ105" i="2" s="1"/>
  <c r="CN105" i="2"/>
  <c r="DD105" i="2" s="1"/>
  <c r="CU105" i="2"/>
  <c r="DK105" i="2" s="1"/>
  <c r="CM105" i="2"/>
  <c r="DC105" i="2" s="1"/>
  <c r="CO105" i="2"/>
  <c r="DE105" i="2" s="1"/>
  <c r="CI105" i="2"/>
  <c r="CY105" i="2" s="1"/>
  <c r="CL105" i="2"/>
  <c r="DB105" i="2" s="1"/>
  <c r="CT105" i="2"/>
  <c r="DJ105" i="2" s="1"/>
  <c r="BR106" i="2"/>
  <c r="CC106" i="2"/>
  <c r="BU106" i="2"/>
  <c r="BY106" i="2"/>
  <c r="BT106" i="2"/>
  <c r="BW106" i="2"/>
  <c r="BX106" i="2"/>
  <c r="BS106" i="2"/>
  <c r="CF106" i="2"/>
  <c r="DN106" i="2"/>
  <c r="CB106" i="2"/>
  <c r="CE106" i="2"/>
  <c r="CU106" i="2" s="1"/>
  <c r="DK106" i="2" s="1"/>
  <c r="CD106" i="2"/>
  <c r="BV106" i="2"/>
  <c r="B107" i="2"/>
  <c r="T106" i="2"/>
  <c r="CA106" i="2"/>
  <c r="BZ106" i="2"/>
  <c r="CH106" i="2" l="1"/>
  <c r="CX106" i="2" s="1"/>
  <c r="CV106" i="2"/>
  <c r="DL106" i="2" s="1"/>
  <c r="CK106" i="2"/>
  <c r="DA106" i="2" s="1"/>
  <c r="CJ106" i="2"/>
  <c r="CZ106" i="2" s="1"/>
  <c r="CI106" i="2"/>
  <c r="CY106" i="2" s="1"/>
  <c r="CS106" i="2"/>
  <c r="DI106" i="2" s="1"/>
  <c r="CR106" i="2"/>
  <c r="DH106" i="2" s="1"/>
  <c r="CL106" i="2"/>
  <c r="DB106" i="2" s="1"/>
  <c r="CQ106" i="2"/>
  <c r="DG106" i="2" s="1"/>
  <c r="CC107" i="2"/>
  <c r="BW107" i="2"/>
  <c r="BY107" i="2"/>
  <c r="BZ107" i="2"/>
  <c r="CA107" i="2"/>
  <c r="BX107" i="2"/>
  <c r="BS107" i="2"/>
  <c r="B108" i="2"/>
  <c r="T107" i="2"/>
  <c r="CB107" i="2"/>
  <c r="BT107" i="2"/>
  <c r="CF107" i="2"/>
  <c r="BV107" i="2"/>
  <c r="CS107" i="2"/>
  <c r="DI107" i="2" s="1"/>
  <c r="DN107" i="2"/>
  <c r="CP107" i="2"/>
  <c r="DF107" i="2" s="1"/>
  <c r="BR107" i="2"/>
  <c r="CE107" i="2"/>
  <c r="BU107" i="2"/>
  <c r="CD107" i="2"/>
  <c r="CN106" i="2"/>
  <c r="DD106" i="2" s="1"/>
  <c r="CT106" i="2"/>
  <c r="DJ106" i="2" s="1"/>
  <c r="CO106" i="2"/>
  <c r="DE106" i="2" s="1"/>
  <c r="CP106" i="2"/>
  <c r="DF106" i="2" s="1"/>
  <c r="CM106" i="2"/>
  <c r="DC106" i="2" s="1"/>
  <c r="CO107" i="2" l="1"/>
  <c r="DE107" i="2" s="1"/>
  <c r="CJ107" i="2"/>
  <c r="CZ107" i="2" s="1"/>
  <c r="CV107" i="2"/>
  <c r="DL107" i="2" s="1"/>
  <c r="CI107" i="2"/>
  <c r="CY107" i="2" s="1"/>
  <c r="CL107" i="2"/>
  <c r="DB107" i="2" s="1"/>
  <c r="CM107" i="2"/>
  <c r="DC107" i="2" s="1"/>
  <c r="CN107" i="2"/>
  <c r="DD107" i="2" s="1"/>
  <c r="CT107" i="2"/>
  <c r="DJ107" i="2" s="1"/>
  <c r="CQ107" i="2"/>
  <c r="DG107" i="2" s="1"/>
  <c r="CK107" i="2"/>
  <c r="DA107" i="2" s="1"/>
  <c r="CH107" i="2"/>
  <c r="CX107" i="2" s="1"/>
  <c r="CR107" i="2"/>
  <c r="DH107" i="2" s="1"/>
  <c r="CU107" i="2"/>
  <c r="DK107" i="2" s="1"/>
  <c r="CB108" i="2"/>
  <c r="CC108" i="2"/>
  <c r="BV108" i="2"/>
  <c r="CD108" i="2"/>
  <c r="B109" i="2"/>
  <c r="T108" i="2"/>
  <c r="CA108" i="2"/>
  <c r="BX108" i="2"/>
  <c r="CE108" i="2"/>
  <c r="BY108" i="2"/>
  <c r="BT108" i="2"/>
  <c r="CF108" i="2"/>
  <c r="BU108" i="2"/>
  <c r="BS108" i="2"/>
  <c r="BR108" i="2"/>
  <c r="BW108" i="2"/>
  <c r="BZ108" i="2"/>
  <c r="DN108" i="2"/>
  <c r="CQ108" i="2" l="1"/>
  <c r="DG108" i="2" s="1"/>
  <c r="CS108" i="2"/>
  <c r="DI108" i="2" s="1"/>
  <c r="CT108" i="2"/>
  <c r="DJ108" i="2" s="1"/>
  <c r="CO108" i="2"/>
  <c r="DE108" i="2" s="1"/>
  <c r="CU108" i="2"/>
  <c r="DK108" i="2" s="1"/>
  <c r="CR108" i="2"/>
  <c r="DH108" i="2" s="1"/>
  <c r="CV108" i="2"/>
  <c r="DL108" i="2" s="1"/>
  <c r="CN108" i="2"/>
  <c r="DD108" i="2" s="1"/>
  <c r="CL108" i="2"/>
  <c r="DB108" i="2" s="1"/>
  <c r="CM108" i="2"/>
  <c r="DC108" i="2" s="1"/>
  <c r="CI108" i="2"/>
  <c r="CY108" i="2" s="1"/>
  <c r="CP108" i="2"/>
  <c r="DF108" i="2" s="1"/>
  <c r="CJ108" i="2"/>
  <c r="CZ108" i="2" s="1"/>
  <c r="CH108" i="2"/>
  <c r="CX108" i="2" s="1"/>
  <c r="CK108" i="2"/>
  <c r="DA108" i="2" s="1"/>
  <c r="CA109" i="2"/>
  <c r="BX109" i="2"/>
  <c r="BV109" i="2"/>
  <c r="CD109" i="2"/>
  <c r="BW109" i="2"/>
  <c r="BU109" i="2"/>
  <c r="BT109" i="2"/>
  <c r="CF109" i="2"/>
  <c r="BY109" i="2"/>
  <c r="B110" i="2"/>
  <c r="T109" i="2"/>
  <c r="BR109" i="2"/>
  <c r="BZ109" i="2"/>
  <c r="CB109" i="2"/>
  <c r="CC109" i="2"/>
  <c r="CE109" i="2"/>
  <c r="BS109" i="2"/>
  <c r="DN109" i="2"/>
  <c r="CN109" i="2" l="1"/>
  <c r="DD109" i="2" s="1"/>
  <c r="CS109" i="2"/>
  <c r="DI109" i="2" s="1"/>
  <c r="CL109" i="2"/>
  <c r="DB109" i="2" s="1"/>
  <c r="CT109" i="2"/>
  <c r="DJ109" i="2" s="1"/>
  <c r="CI109" i="2"/>
  <c r="CY109" i="2" s="1"/>
  <c r="CH109" i="2"/>
  <c r="CX109" i="2" s="1"/>
  <c r="CQ109" i="2"/>
  <c r="DG109" i="2" s="1"/>
  <c r="CM109" i="2"/>
  <c r="DC109" i="2" s="1"/>
  <c r="CU109" i="2"/>
  <c r="DK109" i="2" s="1"/>
  <c r="CA110" i="2"/>
  <c r="BW110" i="2"/>
  <c r="BY110" i="2"/>
  <c r="BV110" i="2"/>
  <c r="CL110" i="2" s="1"/>
  <c r="DB110" i="2" s="1"/>
  <c r="DN110" i="2"/>
  <c r="BR110" i="2"/>
  <c r="CC110" i="2"/>
  <c r="BS110" i="2"/>
  <c r="B111" i="2"/>
  <c r="CB110" i="2"/>
  <c r="CE110" i="2"/>
  <c r="BX110" i="2"/>
  <c r="CD110" i="2"/>
  <c r="BT110" i="2"/>
  <c r="CF110" i="2"/>
  <c r="BZ110" i="2"/>
  <c r="BU110" i="2"/>
  <c r="CJ110" i="2"/>
  <c r="CZ110" i="2" s="1"/>
  <c r="T110" i="2"/>
  <c r="CO109" i="2"/>
  <c r="DE109" i="2" s="1"/>
  <c r="CR109" i="2"/>
  <c r="DH109" i="2" s="1"/>
  <c r="CV109" i="2"/>
  <c r="DL109" i="2" s="1"/>
  <c r="CP109" i="2"/>
  <c r="DF109" i="2" s="1"/>
  <c r="CJ109" i="2"/>
  <c r="CZ109" i="2" s="1"/>
  <c r="CK109" i="2"/>
  <c r="DA109" i="2" s="1"/>
  <c r="CR110" i="2" l="1"/>
  <c r="DH110" i="2" s="1"/>
  <c r="CO110" i="2"/>
  <c r="DE110" i="2" s="1"/>
  <c r="CS110" i="2"/>
  <c r="DI110" i="2" s="1"/>
  <c r="CM110" i="2"/>
  <c r="DC110" i="2" s="1"/>
  <c r="CH110" i="2"/>
  <c r="CX110" i="2" s="1"/>
  <c r="CI110" i="2"/>
  <c r="CY110" i="2" s="1"/>
  <c r="CQ110" i="2"/>
  <c r="DG110" i="2" s="1"/>
  <c r="CN110" i="2"/>
  <c r="DD110" i="2" s="1"/>
  <c r="CU110" i="2"/>
  <c r="DK110" i="2" s="1"/>
  <c r="CK110" i="2"/>
  <c r="DA110" i="2" s="1"/>
  <c r="CT110" i="2"/>
  <c r="DJ110" i="2" s="1"/>
  <c r="CC111" i="2"/>
  <c r="BW111" i="2"/>
  <c r="BV111" i="2"/>
  <c r="DN111" i="2"/>
  <c r="CE111" i="2"/>
  <c r="CD111" i="2"/>
  <c r="BY111" i="2"/>
  <c r="B112" i="2"/>
  <c r="T111" i="2"/>
  <c r="BT111" i="2"/>
  <c r="BX111" i="2"/>
  <c r="BR111" i="2"/>
  <c r="CB111" i="2"/>
  <c r="CF111" i="2"/>
  <c r="BZ111" i="2"/>
  <c r="CA111" i="2"/>
  <c r="BU111" i="2"/>
  <c r="BS111" i="2"/>
  <c r="CL111" i="2"/>
  <c r="DB111" i="2" s="1"/>
  <c r="CV110" i="2"/>
  <c r="DL110" i="2" s="1"/>
  <c r="CP110" i="2"/>
  <c r="DF110" i="2" s="1"/>
  <c r="CV111" i="2" l="1"/>
  <c r="DL111" i="2" s="1"/>
  <c r="CU111" i="2"/>
  <c r="DK111" i="2" s="1"/>
  <c r="CM111" i="2"/>
  <c r="DC111" i="2" s="1"/>
  <c r="CT111" i="2"/>
  <c r="DJ111" i="2" s="1"/>
  <c r="CS111" i="2"/>
  <c r="DI111" i="2" s="1"/>
  <c r="CP111" i="2"/>
  <c r="DF111" i="2" s="1"/>
  <c r="CH111" i="2"/>
  <c r="CX111" i="2" s="1"/>
  <c r="DN112" i="2"/>
  <c r="CA112" i="2"/>
  <c r="BX112" i="2"/>
  <c r="BY112" i="2"/>
  <c r="CO112" i="2" s="1"/>
  <c r="DE112" i="2" s="1"/>
  <c r="BZ112" i="2"/>
  <c r="CE112" i="2"/>
  <c r="CB112" i="2"/>
  <c r="BW112" i="2"/>
  <c r="BU112" i="2"/>
  <c r="BR112" i="2"/>
  <c r="CF112" i="2"/>
  <c r="BS112" i="2"/>
  <c r="BT112" i="2"/>
  <c r="CC112" i="2"/>
  <c r="CD112" i="2"/>
  <c r="B113" i="2"/>
  <c r="T112" i="2"/>
  <c r="BV112" i="2"/>
  <c r="CL112" i="2" s="1"/>
  <c r="DB112" i="2" s="1"/>
  <c r="CO111" i="2"/>
  <c r="DE111" i="2" s="1"/>
  <c r="CR111" i="2"/>
  <c r="DH111" i="2" s="1"/>
  <c r="CI111" i="2"/>
  <c r="CY111" i="2" s="1"/>
  <c r="CN111" i="2"/>
  <c r="DD111" i="2" s="1"/>
  <c r="CK111" i="2"/>
  <c r="DA111" i="2" s="1"/>
  <c r="CJ111" i="2"/>
  <c r="CZ111" i="2" s="1"/>
  <c r="CQ111" i="2"/>
  <c r="DG111" i="2" s="1"/>
  <c r="CN112" i="2" l="1"/>
  <c r="DD112" i="2" s="1"/>
  <c r="CV112" i="2"/>
  <c r="DL112" i="2" s="1"/>
  <c r="CJ112" i="2"/>
  <c r="CZ112" i="2" s="1"/>
  <c r="CK112" i="2"/>
  <c r="DA112" i="2" s="1"/>
  <c r="CQ112" i="2"/>
  <c r="DG112" i="2" s="1"/>
  <c r="CU112" i="2"/>
  <c r="DK112" i="2" s="1"/>
  <c r="CP112" i="2"/>
  <c r="DF112" i="2" s="1"/>
  <c r="CS112" i="2"/>
  <c r="DI112" i="2" s="1"/>
  <c r="CB113" i="2"/>
  <c r="CE113" i="2"/>
  <c r="BV113" i="2"/>
  <c r="CD113" i="2"/>
  <c r="BT113" i="2"/>
  <c r="BZ113" i="2"/>
  <c r="CC113" i="2"/>
  <c r="BU113" i="2"/>
  <c r="BY113" i="2"/>
  <c r="B114" i="2"/>
  <c r="DN113" i="2"/>
  <c r="BS113" i="2"/>
  <c r="BR113" i="2"/>
  <c r="BW113" i="2"/>
  <c r="BX113" i="2"/>
  <c r="CU113" i="2"/>
  <c r="DK113" i="2" s="1"/>
  <c r="T113" i="2"/>
  <c r="CA113" i="2"/>
  <c r="CF113" i="2"/>
  <c r="CT112" i="2"/>
  <c r="DJ112" i="2" s="1"/>
  <c r="CM112" i="2"/>
  <c r="DC112" i="2" s="1"/>
  <c r="CI112" i="2"/>
  <c r="CY112" i="2" s="1"/>
  <c r="CH112" i="2"/>
  <c r="CX112" i="2" s="1"/>
  <c r="CR112" i="2"/>
  <c r="DH112" i="2" s="1"/>
  <c r="CH113" i="2" l="1"/>
  <c r="CX113" i="2" s="1"/>
  <c r="CO113" i="2"/>
  <c r="DE113" i="2" s="1"/>
  <c r="CP113" i="2"/>
  <c r="DF113" i="2" s="1"/>
  <c r="CR113" i="2"/>
  <c r="DH113" i="2" s="1"/>
  <c r="CT113" i="2"/>
  <c r="DJ113" i="2" s="1"/>
  <c r="CS113" i="2"/>
  <c r="DI113" i="2" s="1"/>
  <c r="CQ113" i="2"/>
  <c r="DG113" i="2" s="1"/>
  <c r="CV113" i="2"/>
  <c r="DL113" i="2" s="1"/>
  <c r="CN113" i="2"/>
  <c r="DD113" i="2" s="1"/>
  <c r="CK113" i="2"/>
  <c r="DA113" i="2" s="1"/>
  <c r="BW114" i="2"/>
  <c r="BU114" i="2"/>
  <c r="BV114" i="2"/>
  <c r="DN114" i="2"/>
  <c r="BS114" i="2"/>
  <c r="BT114" i="2"/>
  <c r="CE114" i="2"/>
  <c r="BX114" i="2"/>
  <c r="CD114" i="2"/>
  <c r="CI114" i="2"/>
  <c r="CY114" i="2" s="1"/>
  <c r="CC114" i="2"/>
  <c r="CF114" i="2"/>
  <c r="BZ114" i="2"/>
  <c r="CA114" i="2"/>
  <c r="BR114" i="2"/>
  <c r="CB114" i="2"/>
  <c r="BY114" i="2"/>
  <c r="CL114" i="2"/>
  <c r="DB114" i="2" s="1"/>
  <c r="B115" i="2"/>
  <c r="T114" i="2"/>
  <c r="CL113" i="2"/>
  <c r="DB113" i="2" s="1"/>
  <c r="CM113" i="2"/>
  <c r="DC113" i="2" s="1"/>
  <c r="CI113" i="2"/>
  <c r="CY113" i="2" s="1"/>
  <c r="CJ113" i="2"/>
  <c r="CZ113" i="2" s="1"/>
  <c r="CK114" i="2" l="1"/>
  <c r="DA114" i="2" s="1"/>
  <c r="CP114" i="2"/>
  <c r="DF114" i="2" s="1"/>
  <c r="CN114" i="2"/>
  <c r="DD114" i="2" s="1"/>
  <c r="CS114" i="2"/>
  <c r="DI114" i="2" s="1"/>
  <c r="CM114" i="2"/>
  <c r="DC114" i="2" s="1"/>
  <c r="CJ114" i="2"/>
  <c r="CZ114" i="2" s="1"/>
  <c r="CQ114" i="2"/>
  <c r="DG114" i="2" s="1"/>
  <c r="CH114" i="2"/>
  <c r="CX114" i="2" s="1"/>
  <c r="CO114" i="2"/>
  <c r="DE114" i="2" s="1"/>
  <c r="CT114" i="2"/>
  <c r="DJ114" i="2" s="1"/>
  <c r="CV114" i="2"/>
  <c r="DL114" i="2" s="1"/>
  <c r="BT115" i="2"/>
  <c r="CF115" i="2"/>
  <c r="BZ115" i="2"/>
  <c r="B116" i="2"/>
  <c r="T115" i="2"/>
  <c r="BR115" i="2"/>
  <c r="BW115" i="2"/>
  <c r="CE115" i="2"/>
  <c r="BS115" i="2"/>
  <c r="DN115" i="2"/>
  <c r="BX115" i="2"/>
  <c r="CD115" i="2"/>
  <c r="CI115" i="2"/>
  <c r="CY115" i="2" s="1"/>
  <c r="CA115" i="2"/>
  <c r="CC115" i="2"/>
  <c r="BU115" i="2"/>
  <c r="CK115" i="2" s="1"/>
  <c r="DA115" i="2" s="1"/>
  <c r="BV115" i="2"/>
  <c r="CB115" i="2"/>
  <c r="BY115" i="2"/>
  <c r="CR114" i="2"/>
  <c r="DH114" i="2" s="1"/>
  <c r="CU114" i="2"/>
  <c r="DK114" i="2" s="1"/>
  <c r="CV115" i="2" l="1"/>
  <c r="DL115" i="2" s="1"/>
  <c r="CJ115" i="2"/>
  <c r="CZ115" i="2" s="1"/>
  <c r="CM115" i="2"/>
  <c r="DC115" i="2" s="1"/>
  <c r="CL115" i="2"/>
  <c r="DB115" i="2" s="1"/>
  <c r="CT115" i="2"/>
  <c r="DJ115" i="2" s="1"/>
  <c r="CH115" i="2"/>
  <c r="CX115" i="2" s="1"/>
  <c r="CQ115" i="2"/>
  <c r="DG115" i="2" s="1"/>
  <c r="CR115" i="2"/>
  <c r="DH115" i="2" s="1"/>
  <c r="CA116" i="2"/>
  <c r="CE116" i="2"/>
  <c r="BU116" i="2"/>
  <c r="BY116" i="2"/>
  <c r="CC116" i="2"/>
  <c r="CF116" i="2"/>
  <c r="CV116" i="2" s="1"/>
  <c r="DL116" i="2" s="1"/>
  <c r="CD116" i="2"/>
  <c r="CQ116" i="2"/>
  <c r="DG116" i="2" s="1"/>
  <c r="DN116" i="2"/>
  <c r="BR116" i="2"/>
  <c r="BX116" i="2"/>
  <c r="CB116" i="2"/>
  <c r="BS116" i="2"/>
  <c r="CU116" i="2"/>
  <c r="DK116" i="2" s="1"/>
  <c r="BV116" i="2"/>
  <c r="B117" i="2"/>
  <c r="T116" i="2"/>
  <c r="BT116" i="2"/>
  <c r="BZ116" i="2"/>
  <c r="BW116" i="2"/>
  <c r="CO115" i="2"/>
  <c r="DE115" i="2" s="1"/>
  <c r="CP115" i="2"/>
  <c r="DF115" i="2" s="1"/>
  <c r="CN115" i="2"/>
  <c r="DD115" i="2" s="1"/>
  <c r="CS115" i="2"/>
  <c r="DI115" i="2" s="1"/>
  <c r="CU115" i="2"/>
  <c r="DK115" i="2" s="1"/>
  <c r="CN116" i="2" l="1"/>
  <c r="DD116" i="2" s="1"/>
  <c r="CK116" i="2"/>
  <c r="DA116" i="2" s="1"/>
  <c r="CO116" i="2"/>
  <c r="DE116" i="2" s="1"/>
  <c r="CS116" i="2"/>
  <c r="DI116" i="2" s="1"/>
  <c r="CJ116" i="2"/>
  <c r="CZ116" i="2" s="1"/>
  <c r="CR116" i="2"/>
  <c r="DH116" i="2" s="1"/>
  <c r="CM116" i="2"/>
  <c r="DC116" i="2" s="1"/>
  <c r="CI116" i="2"/>
  <c r="CY116" i="2" s="1"/>
  <c r="CB117" i="2"/>
  <c r="CF117" i="2"/>
  <c r="CA117" i="2"/>
  <c r="CC117" i="2"/>
  <c r="BY117" i="2"/>
  <c r="BV117" i="2"/>
  <c r="CD117" i="2"/>
  <c r="CE117" i="2"/>
  <c r="BW117" i="2"/>
  <c r="BS117" i="2"/>
  <c r="B118" i="2"/>
  <c r="T117" i="2"/>
  <c r="BR117" i="2"/>
  <c r="BT117" i="2"/>
  <c r="BU117" i="2"/>
  <c r="BX117" i="2"/>
  <c r="BZ117" i="2"/>
  <c r="DN117" i="2"/>
  <c r="CP116" i="2"/>
  <c r="DF116" i="2" s="1"/>
  <c r="CT116" i="2"/>
  <c r="DJ116" i="2" s="1"/>
  <c r="CL116" i="2"/>
  <c r="DB116" i="2" s="1"/>
  <c r="CH116" i="2"/>
  <c r="CX116" i="2" s="1"/>
  <c r="CP117" i="2" l="1"/>
  <c r="DF117" i="2" s="1"/>
  <c r="CS117" i="2"/>
  <c r="DI117" i="2" s="1"/>
  <c r="CL117" i="2"/>
  <c r="DB117" i="2" s="1"/>
  <c r="CT117" i="2"/>
  <c r="DJ117" i="2" s="1"/>
  <c r="CH117" i="2"/>
  <c r="CX117" i="2" s="1"/>
  <c r="CU117" i="2"/>
  <c r="DK117" i="2" s="1"/>
  <c r="CO117" i="2"/>
  <c r="DE117" i="2" s="1"/>
  <c r="CV117" i="2"/>
  <c r="DL117" i="2" s="1"/>
  <c r="CN117" i="2"/>
  <c r="DD117" i="2" s="1"/>
  <c r="CA118" i="2"/>
  <c r="BT118" i="2"/>
  <c r="CF118" i="2"/>
  <c r="BV118" i="2"/>
  <c r="CC118" i="2"/>
  <c r="CB118" i="2"/>
  <c r="CE118" i="2"/>
  <c r="BU118" i="2"/>
  <c r="CD118" i="2"/>
  <c r="BX118" i="2"/>
  <c r="DN118" i="2"/>
  <c r="BR118" i="2"/>
  <c r="BW118" i="2"/>
  <c r="BY118" i="2"/>
  <c r="BZ118" i="2"/>
  <c r="B119" i="2"/>
  <c r="T118" i="2"/>
  <c r="BS118" i="2"/>
  <c r="CK117" i="2"/>
  <c r="DA117" i="2" s="1"/>
  <c r="CJ117" i="2"/>
  <c r="CZ117" i="2" s="1"/>
  <c r="CM117" i="2"/>
  <c r="DC117" i="2" s="1"/>
  <c r="CQ117" i="2"/>
  <c r="DG117" i="2" s="1"/>
  <c r="CI117" i="2"/>
  <c r="CY117" i="2" s="1"/>
  <c r="CR117" i="2"/>
  <c r="DH117" i="2" s="1"/>
  <c r="CU118" i="2" l="1"/>
  <c r="DK118" i="2" s="1"/>
  <c r="CV118" i="2"/>
  <c r="DL118" i="2" s="1"/>
  <c r="CL118" i="2"/>
  <c r="DB118" i="2" s="1"/>
  <c r="CK118" i="2"/>
  <c r="DA118" i="2" s="1"/>
  <c r="CH118" i="2"/>
  <c r="CX118" i="2" s="1"/>
  <c r="CJ118" i="2"/>
  <c r="CZ118" i="2" s="1"/>
  <c r="CQ118" i="2"/>
  <c r="DG118" i="2" s="1"/>
  <c r="CS118" i="2"/>
  <c r="DI118" i="2" s="1"/>
  <c r="CN118" i="2"/>
  <c r="DD118" i="2" s="1"/>
  <c r="CI118" i="2"/>
  <c r="CY118" i="2" s="1"/>
  <c r="CO118" i="2"/>
  <c r="DE118" i="2" s="1"/>
  <c r="CM118" i="2"/>
  <c r="DC118" i="2" s="1"/>
  <c r="BT119" i="2"/>
  <c r="CC119" i="2"/>
  <c r="BU119" i="2"/>
  <c r="BV119" i="2"/>
  <c r="BR119" i="2"/>
  <c r="BX119" i="2"/>
  <c r="BY119" i="2"/>
  <c r="BZ119" i="2"/>
  <c r="T119" i="2"/>
  <c r="DN119" i="2"/>
  <c r="BW119" i="2"/>
  <c r="CE119" i="2"/>
  <c r="CB119" i="2"/>
  <c r="CF119" i="2"/>
  <c r="CD119" i="2"/>
  <c r="B120" i="2"/>
  <c r="CA119" i="2"/>
  <c r="BS119" i="2"/>
  <c r="CT118" i="2"/>
  <c r="DJ118" i="2" s="1"/>
  <c r="CP118" i="2"/>
  <c r="DF118" i="2" s="1"/>
  <c r="CR118" i="2"/>
  <c r="DH118" i="2" s="1"/>
  <c r="CP119" i="2" l="1"/>
  <c r="DF119" i="2" s="1"/>
  <c r="CN119" i="2"/>
  <c r="DD119" i="2" s="1"/>
  <c r="CS119" i="2"/>
  <c r="DI119" i="2" s="1"/>
  <c r="CJ119" i="2"/>
  <c r="CZ119" i="2" s="1"/>
  <c r="CV119" i="2"/>
  <c r="DL119" i="2" s="1"/>
  <c r="CR119" i="2"/>
  <c r="DH119" i="2" s="1"/>
  <c r="CL119" i="2"/>
  <c r="DB119" i="2" s="1"/>
  <c r="CK119" i="2"/>
  <c r="DA119" i="2" s="1"/>
  <c r="CU119" i="2"/>
  <c r="DK119" i="2" s="1"/>
  <c r="CT119" i="2"/>
  <c r="DJ119" i="2" s="1"/>
  <c r="CH119" i="2"/>
  <c r="CX119" i="2" s="1"/>
  <c r="CI119" i="2"/>
  <c r="CY119" i="2" s="1"/>
  <c r="CM119" i="2"/>
  <c r="DC119" i="2" s="1"/>
  <c r="BR120" i="2"/>
  <c r="CB120" i="2"/>
  <c r="BX120" i="2"/>
  <c r="BY120" i="2"/>
  <c r="CF120" i="2"/>
  <c r="BT120" i="2"/>
  <c r="B121" i="2"/>
  <c r="CC120" i="2"/>
  <c r="CA120" i="2"/>
  <c r="BV120" i="2"/>
  <c r="CD120" i="2"/>
  <c r="DN120" i="2"/>
  <c r="BS120" i="2"/>
  <c r="T120" i="2"/>
  <c r="CE120" i="2"/>
  <c r="BW120" i="2"/>
  <c r="BZ120" i="2"/>
  <c r="BU120" i="2"/>
  <c r="CH120" i="2"/>
  <c r="CX120" i="2" s="1"/>
  <c r="CQ119" i="2"/>
  <c r="DG119" i="2" s="1"/>
  <c r="CO119" i="2"/>
  <c r="DE119" i="2" s="1"/>
  <c r="CO120" i="2" l="1"/>
  <c r="DE120" i="2" s="1"/>
  <c r="CQ120" i="2"/>
  <c r="DG120" i="2" s="1"/>
  <c r="CJ120" i="2"/>
  <c r="CZ120" i="2" s="1"/>
  <c r="CR120" i="2"/>
  <c r="DH120" i="2" s="1"/>
  <c r="CS120" i="2"/>
  <c r="DI120" i="2" s="1"/>
  <c r="CN120" i="2"/>
  <c r="DD120" i="2" s="1"/>
  <c r="CP120" i="2"/>
  <c r="DF120" i="2" s="1"/>
  <c r="CA121" i="2"/>
  <c r="BW121" i="2"/>
  <c r="CB121" i="2"/>
  <c r="CD121" i="2"/>
  <c r="BT121" i="2"/>
  <c r="CE121" i="2"/>
  <c r="BY121" i="2"/>
  <c r="BV121" i="2"/>
  <c r="CM121" i="2"/>
  <c r="DC121" i="2" s="1"/>
  <c r="BU121" i="2"/>
  <c r="CU121" i="2"/>
  <c r="DK121" i="2" s="1"/>
  <c r="CC121" i="2"/>
  <c r="BX121" i="2"/>
  <c r="BS121" i="2"/>
  <c r="B122" i="2"/>
  <c r="T121" i="2"/>
  <c r="BR121" i="2"/>
  <c r="CF121" i="2"/>
  <c r="BZ121" i="2"/>
  <c r="DN121" i="2"/>
  <c r="CM120" i="2"/>
  <c r="DC120" i="2" s="1"/>
  <c r="CK120" i="2"/>
  <c r="DA120" i="2" s="1"/>
  <c r="CV120" i="2"/>
  <c r="DL120" i="2" s="1"/>
  <c r="CL120" i="2"/>
  <c r="DB120" i="2" s="1"/>
  <c r="CU120" i="2"/>
  <c r="DK120" i="2" s="1"/>
  <c r="CT120" i="2"/>
  <c r="DJ120" i="2" s="1"/>
  <c r="CI120" i="2"/>
  <c r="CY120" i="2" s="1"/>
  <c r="CR121" i="2" l="1"/>
  <c r="DH121" i="2" s="1"/>
  <c r="CQ121" i="2"/>
  <c r="DG121" i="2" s="1"/>
  <c r="CT121" i="2"/>
  <c r="DJ121" i="2" s="1"/>
  <c r="CP121" i="2"/>
  <c r="DF121" i="2" s="1"/>
  <c r="CI121" i="2"/>
  <c r="CY121" i="2" s="1"/>
  <c r="CO121" i="2"/>
  <c r="DE121" i="2" s="1"/>
  <c r="CS121" i="2"/>
  <c r="DI121" i="2" s="1"/>
  <c r="CA122" i="2"/>
  <c r="CC122" i="2"/>
  <c r="CD122" i="2"/>
  <c r="BV122" i="2"/>
  <c r="CB122" i="2"/>
  <c r="BW122" i="2"/>
  <c r="BY122" i="2"/>
  <c r="T122" i="2"/>
  <c r="CF122" i="2"/>
  <c r="BZ122" i="2"/>
  <c r="BT122" i="2"/>
  <c r="BU122" i="2"/>
  <c r="BX122" i="2"/>
  <c r="BS122" i="2"/>
  <c r="DN122" i="2"/>
  <c r="BR122" i="2"/>
  <c r="CE122" i="2"/>
  <c r="B123" i="2"/>
  <c r="CH121" i="2"/>
  <c r="CX121" i="2" s="1"/>
  <c r="CV121" i="2"/>
  <c r="DL121" i="2" s="1"/>
  <c r="CL121" i="2"/>
  <c r="DB121" i="2" s="1"/>
  <c r="CN121" i="2"/>
  <c r="DD121" i="2" s="1"/>
  <c r="CK121" i="2"/>
  <c r="DA121" i="2" s="1"/>
  <c r="CJ121" i="2"/>
  <c r="CZ121" i="2" s="1"/>
  <c r="CV122" i="2" l="1"/>
  <c r="DL122" i="2" s="1"/>
  <c r="CS122" i="2"/>
  <c r="DI122" i="2" s="1"/>
  <c r="CM122" i="2"/>
  <c r="DC122" i="2" s="1"/>
  <c r="CL122" i="2"/>
  <c r="DB122" i="2" s="1"/>
  <c r="CQ122" i="2"/>
  <c r="DG122" i="2" s="1"/>
  <c r="CJ122" i="2"/>
  <c r="CZ122" i="2" s="1"/>
  <c r="CH122" i="2"/>
  <c r="CX122" i="2" s="1"/>
  <c r="CK122" i="2"/>
  <c r="DA122" i="2" s="1"/>
  <c r="CI122" i="2"/>
  <c r="CY122" i="2" s="1"/>
  <c r="CT122" i="2"/>
  <c r="DJ122" i="2" s="1"/>
  <c r="CP122" i="2"/>
  <c r="DF122" i="2" s="1"/>
  <c r="CR122" i="2"/>
  <c r="DH122" i="2" s="1"/>
  <c r="BR123" i="2"/>
  <c r="CE123" i="2"/>
  <c r="BY123" i="2"/>
  <c r="CD123" i="2"/>
  <c r="CB123" i="2"/>
  <c r="CC123" i="2"/>
  <c r="BV123" i="2"/>
  <c r="BT123" i="2"/>
  <c r="CJ123" i="2" s="1"/>
  <c r="CZ123" i="2" s="1"/>
  <c r="BX123" i="2"/>
  <c r="BW123" i="2"/>
  <c r="BZ123" i="2"/>
  <c r="B124" i="2"/>
  <c r="T123" i="2"/>
  <c r="BU123" i="2"/>
  <c r="CA123" i="2"/>
  <c r="CF123" i="2"/>
  <c r="BS123" i="2"/>
  <c r="DN123" i="2"/>
  <c r="CO122" i="2"/>
  <c r="DE122" i="2" s="1"/>
  <c r="CN122" i="2"/>
  <c r="DD122" i="2" s="1"/>
  <c r="CU122" i="2"/>
  <c r="DK122" i="2" s="1"/>
  <c r="CH123" i="2" l="1"/>
  <c r="CX123" i="2" s="1"/>
  <c r="CO123" i="2"/>
  <c r="DE123" i="2" s="1"/>
  <c r="CS123" i="2"/>
  <c r="DI123" i="2" s="1"/>
  <c r="CT123" i="2"/>
  <c r="DJ123" i="2" s="1"/>
  <c r="CQ123" i="2"/>
  <c r="DG123" i="2" s="1"/>
  <c r="CU123" i="2"/>
  <c r="DK123" i="2" s="1"/>
  <c r="CV123" i="2"/>
  <c r="DL123" i="2" s="1"/>
  <c r="CR123" i="2"/>
  <c r="DH123" i="2" s="1"/>
  <c r="CK123" i="2"/>
  <c r="DA123" i="2" s="1"/>
  <c r="CM123" i="2"/>
  <c r="DC123" i="2" s="1"/>
  <c r="CL123" i="2"/>
  <c r="DB123" i="2" s="1"/>
  <c r="BR124" i="2"/>
  <c r="CE124" i="2"/>
  <c r="BU124" i="2"/>
  <c r="BS124" i="2"/>
  <c r="CK124" i="2"/>
  <c r="DA124" i="2" s="1"/>
  <c r="CB124" i="2"/>
  <c r="CC124" i="2"/>
  <c r="CD124" i="2"/>
  <c r="BT124" i="2"/>
  <c r="BX124" i="2"/>
  <c r="BZ124" i="2"/>
  <c r="B125" i="2"/>
  <c r="T124" i="2"/>
  <c r="CA124" i="2"/>
  <c r="BW124" i="2"/>
  <c r="CF124" i="2"/>
  <c r="BY124" i="2"/>
  <c r="DN124" i="2"/>
  <c r="BV124" i="2"/>
  <c r="CP123" i="2"/>
  <c r="DF123" i="2" s="1"/>
  <c r="CN123" i="2"/>
  <c r="DD123" i="2" s="1"/>
  <c r="CI123" i="2"/>
  <c r="CY123" i="2" s="1"/>
  <c r="CO124" i="2" l="1"/>
  <c r="DE124" i="2" s="1"/>
  <c r="CS124" i="2"/>
  <c r="DI124" i="2" s="1"/>
  <c r="CN124" i="2"/>
  <c r="DD124" i="2" s="1"/>
  <c r="CT124" i="2"/>
  <c r="DJ124" i="2" s="1"/>
  <c r="CH124" i="2"/>
  <c r="CX124" i="2" s="1"/>
  <c r="CV124" i="2"/>
  <c r="DL124" i="2" s="1"/>
  <c r="CJ124" i="2"/>
  <c r="CZ124" i="2" s="1"/>
  <c r="CI124" i="2"/>
  <c r="CY124" i="2" s="1"/>
  <c r="CU124" i="2"/>
  <c r="DK124" i="2" s="1"/>
  <c r="CR124" i="2"/>
  <c r="DH124" i="2" s="1"/>
  <c r="BR125" i="2"/>
  <c r="BW125" i="2"/>
  <c r="BU125" i="2"/>
  <c r="BZ125" i="2"/>
  <c r="CA125" i="2"/>
  <c r="CE125" i="2"/>
  <c r="CD125" i="2"/>
  <c r="BT125" i="2"/>
  <c r="BX125" i="2"/>
  <c r="DN125" i="2"/>
  <c r="CC125" i="2"/>
  <c r="CH125" i="2"/>
  <c r="CX125" i="2" s="1"/>
  <c r="BV125" i="2"/>
  <c r="B126" i="2"/>
  <c r="T125" i="2"/>
  <c r="BY125" i="2"/>
  <c r="CB125" i="2"/>
  <c r="CF125" i="2"/>
  <c r="BS125" i="2"/>
  <c r="CP124" i="2"/>
  <c r="DF124" i="2" s="1"/>
  <c r="CQ124" i="2"/>
  <c r="DG124" i="2" s="1"/>
  <c r="CL124" i="2"/>
  <c r="DB124" i="2" s="1"/>
  <c r="CM124" i="2"/>
  <c r="DC124" i="2" s="1"/>
  <c r="CK125" i="2" l="1"/>
  <c r="DA125" i="2" s="1"/>
  <c r="CT125" i="2"/>
  <c r="DJ125" i="2" s="1"/>
  <c r="CU125" i="2"/>
  <c r="DK125" i="2" s="1"/>
  <c r="CP125" i="2"/>
  <c r="DF125" i="2" s="1"/>
  <c r="CQ125" i="2"/>
  <c r="DG125" i="2" s="1"/>
  <c r="CM125" i="2"/>
  <c r="DC125" i="2" s="1"/>
  <c r="CA126" i="2"/>
  <c r="BW126" i="2"/>
  <c r="CE126" i="2"/>
  <c r="BV126" i="2"/>
  <c r="BZ126" i="2"/>
  <c r="CB126" i="2"/>
  <c r="CF126" i="2"/>
  <c r="BX126" i="2"/>
  <c r="CD126" i="2"/>
  <c r="BT126" i="2"/>
  <c r="BU126" i="2"/>
  <c r="B127" i="2"/>
  <c r="T126" i="2"/>
  <c r="BR126" i="2"/>
  <c r="CC126" i="2"/>
  <c r="BY126" i="2"/>
  <c r="BS126" i="2"/>
  <c r="CU126" i="2"/>
  <c r="DK126" i="2" s="1"/>
  <c r="DN126" i="2"/>
  <c r="CJ125" i="2"/>
  <c r="CZ125" i="2" s="1"/>
  <c r="CO125" i="2"/>
  <c r="DE125" i="2" s="1"/>
  <c r="CL125" i="2"/>
  <c r="DB125" i="2" s="1"/>
  <c r="CV125" i="2"/>
  <c r="DL125" i="2" s="1"/>
  <c r="CR125" i="2"/>
  <c r="DH125" i="2" s="1"/>
  <c r="CS125" i="2"/>
  <c r="DI125" i="2" s="1"/>
  <c r="CI125" i="2"/>
  <c r="CY125" i="2" s="1"/>
  <c r="CN125" i="2"/>
  <c r="DD125" i="2" s="1"/>
  <c r="CT126" i="2" l="1"/>
  <c r="DJ126" i="2" s="1"/>
  <c r="CL126" i="2"/>
  <c r="DB126" i="2" s="1"/>
  <c r="CK126" i="2"/>
  <c r="DA126" i="2" s="1"/>
  <c r="CQ126" i="2"/>
  <c r="DG126" i="2" s="1"/>
  <c r="CH126" i="2"/>
  <c r="CX126" i="2" s="1"/>
  <c r="CM126" i="2"/>
  <c r="DC126" i="2" s="1"/>
  <c r="CV126" i="2"/>
  <c r="DL126" i="2" s="1"/>
  <c r="CS126" i="2"/>
  <c r="DI126" i="2" s="1"/>
  <c r="CO126" i="2"/>
  <c r="DE126" i="2" s="1"/>
  <c r="CJ126" i="2"/>
  <c r="CZ126" i="2" s="1"/>
  <c r="BT127" i="2"/>
  <c r="CC127" i="2"/>
  <c r="BX127" i="2"/>
  <c r="BV127" i="2"/>
  <c r="BR127" i="2"/>
  <c r="CE127" i="2"/>
  <c r="CU127" i="2" s="1"/>
  <c r="DK127" i="2" s="1"/>
  <c r="CF127" i="2"/>
  <c r="CD127" i="2"/>
  <c r="BS127" i="2"/>
  <c r="CN127" i="2"/>
  <c r="DD127" i="2" s="1"/>
  <c r="DN127" i="2"/>
  <c r="CA127" i="2"/>
  <c r="BU127" i="2"/>
  <c r="BY127" i="2"/>
  <c r="BZ127" i="2"/>
  <c r="B128" i="2"/>
  <c r="CV127" i="2"/>
  <c r="DL127" i="2" s="1"/>
  <c r="T127" i="2"/>
  <c r="CB127" i="2"/>
  <c r="BW127" i="2"/>
  <c r="CP126" i="2"/>
  <c r="DF126" i="2" s="1"/>
  <c r="CN126" i="2"/>
  <c r="DD126" i="2" s="1"/>
  <c r="CI126" i="2"/>
  <c r="CY126" i="2" s="1"/>
  <c r="CR126" i="2"/>
  <c r="DH126" i="2" s="1"/>
  <c r="CS127" i="2" l="1"/>
  <c r="DI127" i="2" s="1"/>
  <c r="CP127" i="2"/>
  <c r="DF127" i="2" s="1"/>
  <c r="CQ127" i="2"/>
  <c r="DG127" i="2" s="1"/>
  <c r="CH127" i="2"/>
  <c r="CX127" i="2" s="1"/>
  <c r="CJ127" i="2"/>
  <c r="CZ127" i="2" s="1"/>
  <c r="CL127" i="2"/>
  <c r="DB127" i="2" s="1"/>
  <c r="CR127" i="2"/>
  <c r="DH127" i="2" s="1"/>
  <c r="CB128" i="2"/>
  <c r="CR128" i="2" s="1"/>
  <c r="DH128" i="2" s="1"/>
  <c r="BW128" i="2"/>
  <c r="BV128" i="2"/>
  <c r="CA128" i="2"/>
  <c r="CE128" i="2"/>
  <c r="BY128" i="2"/>
  <c r="BZ128" i="2"/>
  <c r="BR128" i="2"/>
  <c r="BX128" i="2"/>
  <c r="BS128" i="2"/>
  <c r="B129" i="2"/>
  <c r="T128" i="2"/>
  <c r="BT128" i="2"/>
  <c r="CC128" i="2"/>
  <c r="CF128" i="2"/>
  <c r="CD128" i="2"/>
  <c r="DN128" i="2"/>
  <c r="BU128" i="2"/>
  <c r="CK127" i="2"/>
  <c r="DA127" i="2" s="1"/>
  <c r="CO127" i="2"/>
  <c r="DE127" i="2" s="1"/>
  <c r="CT127" i="2"/>
  <c r="DJ127" i="2" s="1"/>
  <c r="CI127" i="2"/>
  <c r="CY127" i="2" s="1"/>
  <c r="CM127" i="2"/>
  <c r="DC127" i="2" s="1"/>
  <c r="CH128" i="2" l="1"/>
  <c r="CX128" i="2" s="1"/>
  <c r="CV128" i="2"/>
  <c r="DL128" i="2" s="1"/>
  <c r="CM128" i="2"/>
  <c r="DC128" i="2" s="1"/>
  <c r="CQ128" i="2"/>
  <c r="DG128" i="2" s="1"/>
  <c r="CU128" i="2"/>
  <c r="DK128" i="2" s="1"/>
  <c r="CO128" i="2"/>
  <c r="DE128" i="2" s="1"/>
  <c r="CL128" i="2"/>
  <c r="DB128" i="2" s="1"/>
  <c r="CP128" i="2"/>
  <c r="DF128" i="2" s="1"/>
  <c r="CT128" i="2"/>
  <c r="DJ128" i="2" s="1"/>
  <c r="CJ128" i="2"/>
  <c r="CZ128" i="2" s="1"/>
  <c r="CS128" i="2"/>
  <c r="DI128" i="2" s="1"/>
  <c r="CI128" i="2"/>
  <c r="CY128" i="2" s="1"/>
  <c r="CN128" i="2"/>
  <c r="DD128" i="2" s="1"/>
  <c r="BR129" i="2"/>
  <c r="BW129" i="2"/>
  <c r="BX129" i="2"/>
  <c r="BY129" i="2"/>
  <c r="DN129" i="2"/>
  <c r="CF129" i="2"/>
  <c r="BT129" i="2"/>
  <c r="CE129" i="2"/>
  <c r="BV129" i="2"/>
  <c r="BZ129" i="2"/>
  <c r="CC129" i="2"/>
  <c r="BU129" i="2"/>
  <c r="B130" i="2"/>
  <c r="T129" i="2"/>
  <c r="CD129" i="2"/>
  <c r="CA129" i="2"/>
  <c r="CB129" i="2"/>
  <c r="BS129" i="2"/>
  <c r="CJ129" i="2"/>
  <c r="CZ129" i="2" s="1"/>
  <c r="CK128" i="2"/>
  <c r="DA128" i="2" s="1"/>
  <c r="CN129" i="2" l="1"/>
  <c r="DD129" i="2" s="1"/>
  <c r="CP129" i="2"/>
  <c r="DF129" i="2" s="1"/>
  <c r="CO129" i="2"/>
  <c r="DE129" i="2" s="1"/>
  <c r="CH129" i="2"/>
  <c r="CX129" i="2" s="1"/>
  <c r="CK129" i="2"/>
  <c r="DA129" i="2" s="1"/>
  <c r="CS129" i="2"/>
  <c r="DI129" i="2" s="1"/>
  <c r="CT129" i="2"/>
  <c r="DJ129" i="2" s="1"/>
  <c r="CU129" i="2"/>
  <c r="DK129" i="2" s="1"/>
  <c r="CM129" i="2"/>
  <c r="DC129" i="2" s="1"/>
  <c r="CI129" i="2"/>
  <c r="CY129" i="2" s="1"/>
  <c r="CL129" i="2"/>
  <c r="DB129" i="2" s="1"/>
  <c r="CQ129" i="2"/>
  <c r="DG129" i="2" s="1"/>
  <c r="CR129" i="2"/>
  <c r="DH129" i="2" s="1"/>
  <c r="BT130" i="2"/>
  <c r="BW130" i="2"/>
  <c r="BU130" i="2"/>
  <c r="BV130" i="2"/>
  <c r="DN130" i="2"/>
  <c r="CC130" i="2"/>
  <c r="CF130" i="2"/>
  <c r="CA130" i="2"/>
  <c r="BR130" i="2"/>
  <c r="BX130" i="2"/>
  <c r="CD130" i="2"/>
  <c r="CJ130" i="2"/>
  <c r="CZ130" i="2" s="1"/>
  <c r="T130" i="2"/>
  <c r="CB130" i="2"/>
  <c r="CE130" i="2"/>
  <c r="BY130" i="2"/>
  <c r="BZ130" i="2"/>
  <c r="CL130" i="2"/>
  <c r="DB130" i="2" s="1"/>
  <c r="BS130" i="2"/>
  <c r="B131" i="2"/>
  <c r="CV129" i="2"/>
  <c r="DL129" i="2" s="1"/>
  <c r="CN130" i="2" l="1"/>
  <c r="DD130" i="2" s="1"/>
  <c r="CO130" i="2"/>
  <c r="DE130" i="2" s="1"/>
  <c r="CK130" i="2"/>
  <c r="DA130" i="2" s="1"/>
  <c r="CR130" i="2"/>
  <c r="DH130" i="2" s="1"/>
  <c r="CT130" i="2"/>
  <c r="DJ130" i="2" s="1"/>
  <c r="CV130" i="2"/>
  <c r="DL130" i="2" s="1"/>
  <c r="CP130" i="2"/>
  <c r="DF130" i="2" s="1"/>
  <c r="CB131" i="2"/>
  <c r="CE131" i="2"/>
  <c r="BY131" i="2"/>
  <c r="CD131" i="2"/>
  <c r="BW131" i="2"/>
  <c r="BZ131" i="2"/>
  <c r="B132" i="2"/>
  <c r="BS131" i="2"/>
  <c r="DN131" i="2"/>
  <c r="BV131" i="2"/>
  <c r="BX131" i="2"/>
  <c r="T131" i="2"/>
  <c r="BR131" i="2"/>
  <c r="CC131" i="2"/>
  <c r="CF131" i="2"/>
  <c r="BT131" i="2"/>
  <c r="CA131" i="2"/>
  <c r="BU131" i="2"/>
  <c r="CM130" i="2"/>
  <c r="DC130" i="2" s="1"/>
  <c r="CH130" i="2"/>
  <c r="CX130" i="2" s="1"/>
  <c r="CU130" i="2"/>
  <c r="DK130" i="2" s="1"/>
  <c r="CS130" i="2"/>
  <c r="DI130" i="2" s="1"/>
  <c r="CI130" i="2"/>
  <c r="CY130" i="2" s="1"/>
  <c r="CQ130" i="2"/>
  <c r="DG130" i="2" s="1"/>
  <c r="CM131" i="2" l="1"/>
  <c r="DC131" i="2" s="1"/>
  <c r="CR131" i="2"/>
  <c r="DH131" i="2" s="1"/>
  <c r="CP131" i="2"/>
  <c r="DF131" i="2" s="1"/>
  <c r="CU131" i="2"/>
  <c r="DK131" i="2" s="1"/>
  <c r="CO131" i="2"/>
  <c r="DE131" i="2" s="1"/>
  <c r="CV131" i="2"/>
  <c r="DL131" i="2" s="1"/>
  <c r="CL131" i="2"/>
  <c r="DB131" i="2" s="1"/>
  <c r="CQ131" i="2"/>
  <c r="DG131" i="2" s="1"/>
  <c r="CJ131" i="2"/>
  <c r="CZ131" i="2" s="1"/>
  <c r="CA132" i="2"/>
  <c r="CC132" i="2"/>
  <c r="CF132" i="2"/>
  <c r="BY132" i="2"/>
  <c r="BR132" i="2"/>
  <c r="BU132" i="2"/>
  <c r="BT132" i="2"/>
  <c r="CJ132" i="2" s="1"/>
  <c r="CZ132" i="2" s="1"/>
  <c r="BX132" i="2"/>
  <c r="BW132" i="2"/>
  <c r="BS132" i="2"/>
  <c r="CI132" i="2" s="1"/>
  <c r="CY132" i="2" s="1"/>
  <c r="BZ132" i="2"/>
  <c r="DN132" i="2"/>
  <c r="CB132" i="2"/>
  <c r="CE132" i="2"/>
  <c r="BV132" i="2"/>
  <c r="CD132" i="2"/>
  <c r="B133" i="2"/>
  <c r="T132" i="2"/>
  <c r="CH131" i="2"/>
  <c r="CX131" i="2" s="1"/>
  <c r="CS131" i="2"/>
  <c r="DI131" i="2" s="1"/>
  <c r="CI131" i="2"/>
  <c r="CY131" i="2" s="1"/>
  <c r="CN131" i="2"/>
  <c r="DD131" i="2" s="1"/>
  <c r="CT131" i="2"/>
  <c r="DJ131" i="2" s="1"/>
  <c r="CK131" i="2"/>
  <c r="DA131" i="2" s="1"/>
  <c r="CO132" i="2" l="1"/>
  <c r="DE132" i="2" s="1"/>
  <c r="CQ132" i="2"/>
  <c r="DG132" i="2" s="1"/>
  <c r="CH132" i="2"/>
  <c r="CX132" i="2" s="1"/>
  <c r="CM132" i="2"/>
  <c r="DC132" i="2" s="1"/>
  <c r="CS132" i="2"/>
  <c r="DI132" i="2" s="1"/>
  <c r="CN132" i="2"/>
  <c r="DD132" i="2" s="1"/>
  <c r="CK132" i="2"/>
  <c r="DA132" i="2" s="1"/>
  <c r="CL132" i="2"/>
  <c r="DB132" i="2" s="1"/>
  <c r="CR132" i="2"/>
  <c r="DH132" i="2" s="1"/>
  <c r="CV132" i="2"/>
  <c r="DL132" i="2" s="1"/>
  <c r="CP132" i="2"/>
  <c r="DF132" i="2" s="1"/>
  <c r="CB133" i="2"/>
  <c r="BW133" i="2"/>
  <c r="CF133" i="2"/>
  <c r="CD133" i="2"/>
  <c r="BY133" i="2"/>
  <c r="BX133" i="2"/>
  <c r="DN133" i="2"/>
  <c r="CA133" i="2"/>
  <c r="CC133" i="2"/>
  <c r="BV133" i="2"/>
  <c r="T133" i="2"/>
  <c r="CE133" i="2"/>
  <c r="BU133" i="2"/>
  <c r="BS133" i="2"/>
  <c r="B134" i="2"/>
  <c r="BT133" i="2"/>
  <c r="BR133" i="2"/>
  <c r="BZ133" i="2"/>
  <c r="CT132" i="2"/>
  <c r="DJ132" i="2" s="1"/>
  <c r="CU132" i="2"/>
  <c r="DK132" i="2" s="1"/>
  <c r="CU133" i="2" l="1"/>
  <c r="DK133" i="2" s="1"/>
  <c r="CS133" i="2"/>
  <c r="DI133" i="2" s="1"/>
  <c r="CM133" i="2"/>
  <c r="DC133" i="2" s="1"/>
  <c r="CR133" i="2"/>
  <c r="DH133" i="2" s="1"/>
  <c r="CV133" i="2"/>
  <c r="DL133" i="2" s="1"/>
  <c r="CT133" i="2"/>
  <c r="DJ133" i="2" s="1"/>
  <c r="CH133" i="2"/>
  <c r="CX133" i="2" s="1"/>
  <c r="CP133" i="2"/>
  <c r="DF133" i="2" s="1"/>
  <c r="CJ133" i="2"/>
  <c r="CZ133" i="2" s="1"/>
  <c r="CL133" i="2"/>
  <c r="DB133" i="2" s="1"/>
  <c r="CN133" i="2"/>
  <c r="DD133" i="2" s="1"/>
  <c r="BR134" i="2"/>
  <c r="BT134" i="2"/>
  <c r="BY134" i="2"/>
  <c r="BZ134" i="2"/>
  <c r="BU134" i="2"/>
  <c r="CC134" i="2"/>
  <c r="BW134" i="2"/>
  <c r="BS134" i="2"/>
  <c r="B135" i="2"/>
  <c r="T134" i="2"/>
  <c r="BX134" i="2"/>
  <c r="CA134" i="2"/>
  <c r="CE134" i="2"/>
  <c r="CF134" i="2"/>
  <c r="BV134" i="2"/>
  <c r="DN134" i="2"/>
  <c r="CB134" i="2"/>
  <c r="CD134" i="2"/>
  <c r="CK133" i="2"/>
  <c r="DA133" i="2" s="1"/>
  <c r="CO133" i="2"/>
  <c r="DE133" i="2" s="1"/>
  <c r="CI133" i="2"/>
  <c r="CY133" i="2" s="1"/>
  <c r="CQ133" i="2"/>
  <c r="DG133" i="2" s="1"/>
  <c r="CK134" i="2" l="1"/>
  <c r="DA134" i="2" s="1"/>
  <c r="CI134" i="2"/>
  <c r="CY134" i="2" s="1"/>
  <c r="CM134" i="2"/>
  <c r="DC134" i="2" s="1"/>
  <c r="CJ134" i="2"/>
  <c r="CZ134" i="2" s="1"/>
  <c r="CQ134" i="2"/>
  <c r="DG134" i="2" s="1"/>
  <c r="CH134" i="2"/>
  <c r="CX134" i="2" s="1"/>
  <c r="CP134" i="2"/>
  <c r="DF134" i="2" s="1"/>
  <c r="CR134" i="2"/>
  <c r="DH134" i="2" s="1"/>
  <c r="CU134" i="2"/>
  <c r="DK134" i="2" s="1"/>
  <c r="CS134" i="2"/>
  <c r="DI134" i="2" s="1"/>
  <c r="CT134" i="2"/>
  <c r="DJ134" i="2" s="1"/>
  <c r="BW135" i="2"/>
  <c r="CM135" i="2" s="1"/>
  <c r="DC135" i="2" s="1"/>
  <c r="BX135" i="2"/>
  <c r="BS135" i="2"/>
  <c r="BZ135" i="2"/>
  <c r="CC135" i="2"/>
  <c r="CF135" i="2"/>
  <c r="BV135" i="2"/>
  <c r="T135" i="2"/>
  <c r="CB135" i="2"/>
  <c r="BU135" i="2"/>
  <c r="DN135" i="2"/>
  <c r="BT135" i="2"/>
  <c r="CE135" i="2"/>
  <c r="BR135" i="2"/>
  <c r="BY135" i="2"/>
  <c r="B136" i="2"/>
  <c r="CL135" i="2"/>
  <c r="DB135" i="2" s="1"/>
  <c r="CA135" i="2"/>
  <c r="CD135" i="2"/>
  <c r="CL134" i="2"/>
  <c r="DB134" i="2" s="1"/>
  <c r="CV134" i="2"/>
  <c r="DL134" i="2" s="1"/>
  <c r="CN134" i="2"/>
  <c r="DD134" i="2" s="1"/>
  <c r="CO134" i="2"/>
  <c r="DE134" i="2" s="1"/>
  <c r="CN135" i="2" l="1"/>
  <c r="DD135" i="2" s="1"/>
  <c r="CH135" i="2"/>
  <c r="CX135" i="2" s="1"/>
  <c r="CP135" i="2"/>
  <c r="DF135" i="2" s="1"/>
  <c r="CR135" i="2"/>
  <c r="DH135" i="2" s="1"/>
  <c r="CJ135" i="2"/>
  <c r="CZ135" i="2" s="1"/>
  <c r="CS135" i="2"/>
  <c r="DI135" i="2" s="1"/>
  <c r="CI135" i="2"/>
  <c r="CY135" i="2" s="1"/>
  <c r="CU135" i="2"/>
  <c r="DK135" i="2" s="1"/>
  <c r="CQ135" i="2"/>
  <c r="DG135" i="2" s="1"/>
  <c r="CV135" i="2"/>
  <c r="DL135" i="2" s="1"/>
  <c r="CK135" i="2"/>
  <c r="DA135" i="2" s="1"/>
  <c r="BR136" i="2"/>
  <c r="CA136" i="2"/>
  <c r="BX136" i="2"/>
  <c r="CD136" i="2"/>
  <c r="DN136" i="2"/>
  <c r="BT136" i="2"/>
  <c r="BW136" i="2"/>
  <c r="CF136" i="2"/>
  <c r="BY136" i="2"/>
  <c r="CE136" i="2"/>
  <c r="BZ136" i="2"/>
  <c r="B137" i="2"/>
  <c r="T136" i="2"/>
  <c r="CC136" i="2"/>
  <c r="BU136" i="2"/>
  <c r="BV136" i="2"/>
  <c r="BS136" i="2"/>
  <c r="CQ136" i="2"/>
  <c r="DG136" i="2" s="1"/>
  <c r="CB136" i="2"/>
  <c r="CM136" i="2"/>
  <c r="DC136" i="2" s="1"/>
  <c r="CO135" i="2"/>
  <c r="DE135" i="2" s="1"/>
  <c r="CT135" i="2"/>
  <c r="DJ135" i="2" s="1"/>
  <c r="CU136" i="2" l="1"/>
  <c r="DK136" i="2" s="1"/>
  <c r="CI136" i="2"/>
  <c r="CY136" i="2" s="1"/>
  <c r="CN136" i="2"/>
  <c r="DD136" i="2" s="1"/>
  <c r="CH136" i="2"/>
  <c r="CX136" i="2" s="1"/>
  <c r="CT136" i="2"/>
  <c r="DJ136" i="2" s="1"/>
  <c r="CL136" i="2"/>
  <c r="DB136" i="2" s="1"/>
  <c r="CP136" i="2"/>
  <c r="DF136" i="2" s="1"/>
  <c r="CO136" i="2"/>
  <c r="DE136" i="2" s="1"/>
  <c r="CK136" i="2"/>
  <c r="DA136" i="2" s="1"/>
  <c r="CV136" i="2"/>
  <c r="DL136" i="2" s="1"/>
  <c r="BR137" i="2"/>
  <c r="BU137" i="2"/>
  <c r="BW137" i="2"/>
  <c r="BZ137" i="2"/>
  <c r="CA137" i="2"/>
  <c r="CE137" i="2"/>
  <c r="CD137" i="2"/>
  <c r="BY137" i="2"/>
  <c r="BV137" i="2"/>
  <c r="CP137" i="2"/>
  <c r="DF137" i="2" s="1"/>
  <c r="BT137" i="2"/>
  <c r="DN137" i="2"/>
  <c r="BX137" i="2"/>
  <c r="CF137" i="2"/>
  <c r="T137" i="2"/>
  <c r="CB137" i="2"/>
  <c r="B138" i="2"/>
  <c r="CC137" i="2"/>
  <c r="BS137" i="2"/>
  <c r="CR136" i="2"/>
  <c r="DH136" i="2" s="1"/>
  <c r="CS136" i="2"/>
  <c r="DI136" i="2" s="1"/>
  <c r="CJ136" i="2"/>
  <c r="CZ136" i="2" s="1"/>
  <c r="CU137" i="2" l="1"/>
  <c r="DK137" i="2" s="1"/>
  <c r="CH137" i="2"/>
  <c r="CX137" i="2" s="1"/>
  <c r="CS137" i="2"/>
  <c r="DI137" i="2" s="1"/>
  <c r="CK137" i="2"/>
  <c r="DA137" i="2" s="1"/>
  <c r="CN137" i="2"/>
  <c r="DD137" i="2" s="1"/>
  <c r="CJ137" i="2"/>
  <c r="CZ137" i="2" s="1"/>
  <c r="CL137" i="2"/>
  <c r="DB137" i="2" s="1"/>
  <c r="CO137" i="2"/>
  <c r="DE137" i="2" s="1"/>
  <c r="CR137" i="2"/>
  <c r="DH137" i="2" s="1"/>
  <c r="CM137" i="2"/>
  <c r="DC137" i="2" s="1"/>
  <c r="CV137" i="2"/>
  <c r="DL137" i="2" s="1"/>
  <c r="CQ137" i="2"/>
  <c r="DG137" i="2" s="1"/>
  <c r="CB138" i="2"/>
  <c r="CC138" i="2"/>
  <c r="CD138" i="2"/>
  <c r="BV138" i="2"/>
  <c r="T138" i="2"/>
  <c r="CE138" i="2"/>
  <c r="BS138" i="2"/>
  <c r="CA138" i="2"/>
  <c r="CF138" i="2"/>
  <c r="BZ138" i="2"/>
  <c r="B139" i="2"/>
  <c r="BR138" i="2"/>
  <c r="BW138" i="2"/>
  <c r="BU138" i="2"/>
  <c r="BY138" i="2"/>
  <c r="DN138" i="2"/>
  <c r="BT138" i="2"/>
  <c r="BX138" i="2"/>
  <c r="CI137" i="2"/>
  <c r="CY137" i="2" s="1"/>
  <c r="CT137" i="2"/>
  <c r="DJ137" i="2" s="1"/>
  <c r="CT138" i="2" l="1"/>
  <c r="DJ138" i="2" s="1"/>
  <c r="CP138" i="2"/>
  <c r="DF138" i="2" s="1"/>
  <c r="CI138" i="2"/>
  <c r="CY138" i="2" s="1"/>
  <c r="CL138" i="2"/>
  <c r="DB138" i="2" s="1"/>
  <c r="CR138" i="2"/>
  <c r="DH138" i="2" s="1"/>
  <c r="CH138" i="2"/>
  <c r="CX138" i="2" s="1"/>
  <c r="CO138" i="2"/>
  <c r="DE138" i="2" s="1"/>
  <c r="CB139" i="2"/>
  <c r="BT139" i="2"/>
  <c r="CF139" i="2"/>
  <c r="BV139" i="2"/>
  <c r="BX139" i="2"/>
  <c r="BR139" i="2"/>
  <c r="CE139" i="2"/>
  <c r="BU139" i="2"/>
  <c r="CD139" i="2"/>
  <c r="B140" i="2"/>
  <c r="T139" i="2"/>
  <c r="CA139" i="2"/>
  <c r="BW139" i="2"/>
  <c r="BY139" i="2"/>
  <c r="BZ139" i="2"/>
  <c r="DN139" i="2"/>
  <c r="CC139" i="2"/>
  <c r="BS139" i="2"/>
  <c r="CM138" i="2"/>
  <c r="DC138" i="2" s="1"/>
  <c r="CU138" i="2"/>
  <c r="DK138" i="2" s="1"/>
  <c r="CJ138" i="2"/>
  <c r="CZ138" i="2" s="1"/>
  <c r="CN138" i="2"/>
  <c r="DD138" i="2" s="1"/>
  <c r="CV138" i="2"/>
  <c r="DL138" i="2" s="1"/>
  <c r="CK138" i="2"/>
  <c r="DA138" i="2" s="1"/>
  <c r="CQ138" i="2"/>
  <c r="DG138" i="2" s="1"/>
  <c r="CS138" i="2"/>
  <c r="DI138" i="2" s="1"/>
  <c r="CM139" i="2" l="1"/>
  <c r="DC139" i="2" s="1"/>
  <c r="CT139" i="2"/>
  <c r="DJ139" i="2" s="1"/>
  <c r="CR139" i="2"/>
  <c r="DH139" i="2" s="1"/>
  <c r="CU139" i="2"/>
  <c r="DK139" i="2" s="1"/>
  <c r="CJ139" i="2"/>
  <c r="CZ139" i="2" s="1"/>
  <c r="CV139" i="2"/>
  <c r="DL139" i="2" s="1"/>
  <c r="CL139" i="2"/>
  <c r="DB139" i="2" s="1"/>
  <c r="CQ139" i="2"/>
  <c r="DG139" i="2" s="1"/>
  <c r="CN139" i="2"/>
  <c r="DD139" i="2" s="1"/>
  <c r="CP139" i="2"/>
  <c r="DF139" i="2" s="1"/>
  <c r="CH139" i="2"/>
  <c r="CX139" i="2" s="1"/>
  <c r="CO139" i="2"/>
  <c r="DE139" i="2" s="1"/>
  <c r="CI139" i="2"/>
  <c r="CY139" i="2" s="1"/>
  <c r="CK139" i="2"/>
  <c r="DA139" i="2" s="1"/>
  <c r="CS139" i="2"/>
  <c r="DI139" i="2" s="1"/>
  <c r="CA140" i="2"/>
  <c r="CC140" i="2"/>
  <c r="CE140" i="2"/>
  <c r="BY140" i="2"/>
  <c r="B141" i="2"/>
  <c r="T140" i="2"/>
  <c r="BV140" i="2"/>
  <c r="BR140" i="2"/>
  <c r="BX140" i="2"/>
  <c r="BU140" i="2"/>
  <c r="BS140" i="2"/>
  <c r="DN140" i="2"/>
  <c r="CB140" i="2"/>
  <c r="CR140" i="2" s="1"/>
  <c r="DH140" i="2" s="1"/>
  <c r="BW140" i="2"/>
  <c r="BZ140" i="2"/>
  <c r="CU140" i="2"/>
  <c r="DK140" i="2" s="1"/>
  <c r="BT140" i="2"/>
  <c r="CF140" i="2"/>
  <c r="CD140" i="2"/>
  <c r="CO140" i="2"/>
  <c r="DE140" i="2" s="1"/>
  <c r="CI140" i="2" l="1"/>
  <c r="CY140" i="2" s="1"/>
  <c r="CL140" i="2"/>
  <c r="DB140" i="2" s="1"/>
  <c r="CM140" i="2"/>
  <c r="DC140" i="2" s="1"/>
  <c r="CQ140" i="2"/>
  <c r="DG140" i="2" s="1"/>
  <c r="CS140" i="2"/>
  <c r="DI140" i="2" s="1"/>
  <c r="CT140" i="2"/>
  <c r="DJ140" i="2" s="1"/>
  <c r="CH140" i="2"/>
  <c r="CX140" i="2" s="1"/>
  <c r="CN140" i="2"/>
  <c r="DD140" i="2" s="1"/>
  <c r="BR141" i="2"/>
  <c r="BW141" i="2"/>
  <c r="BU141" i="2"/>
  <c r="BZ141" i="2"/>
  <c r="DN141" i="2"/>
  <c r="BY141" i="2"/>
  <c r="CE141" i="2"/>
  <c r="B142" i="2"/>
  <c r="T141" i="2"/>
  <c r="CA141" i="2"/>
  <c r="BX141" i="2"/>
  <c r="BV141" i="2"/>
  <c r="CD141" i="2"/>
  <c r="BT141" i="2"/>
  <c r="CF141" i="2"/>
  <c r="CK141" i="2"/>
  <c r="DA141" i="2" s="1"/>
  <c r="CB141" i="2"/>
  <c r="CC141" i="2"/>
  <c r="BS141" i="2"/>
  <c r="CK140" i="2"/>
  <c r="DA140" i="2" s="1"/>
  <c r="CV140" i="2"/>
  <c r="DL140" i="2" s="1"/>
  <c r="CP140" i="2"/>
  <c r="DF140" i="2" s="1"/>
  <c r="CJ140" i="2"/>
  <c r="CZ140" i="2" s="1"/>
  <c r="CP141" i="2" l="1"/>
  <c r="DF141" i="2" s="1"/>
  <c r="CO141" i="2"/>
  <c r="DE141" i="2" s="1"/>
  <c r="CJ141" i="2"/>
  <c r="CZ141" i="2" s="1"/>
  <c r="CM141" i="2"/>
  <c r="DC141" i="2" s="1"/>
  <c r="CN141" i="2"/>
  <c r="DD141" i="2" s="1"/>
  <c r="CH141" i="2"/>
  <c r="CX141" i="2" s="1"/>
  <c r="CQ141" i="2"/>
  <c r="DG141" i="2" s="1"/>
  <c r="CU141" i="2"/>
  <c r="DK141" i="2" s="1"/>
  <c r="CI141" i="2"/>
  <c r="CY141" i="2" s="1"/>
  <c r="CV141" i="2"/>
  <c r="DL141" i="2" s="1"/>
  <c r="CR141" i="2"/>
  <c r="DH141" i="2" s="1"/>
  <c r="CT141" i="2"/>
  <c r="DJ141" i="2" s="1"/>
  <c r="CL141" i="2"/>
  <c r="DB141" i="2" s="1"/>
  <c r="BR142" i="2"/>
  <c r="CC142" i="2"/>
  <c r="BU142" i="2"/>
  <c r="BS142" i="2"/>
  <c r="DN142" i="2"/>
  <c r="BX142" i="2"/>
  <c r="CI142" i="2"/>
  <c r="CY142" i="2" s="1"/>
  <c r="B143" i="2"/>
  <c r="CA142" i="2"/>
  <c r="BW142" i="2"/>
  <c r="BY142" i="2"/>
  <c r="BV142" i="2"/>
  <c r="CB142" i="2"/>
  <c r="CE142" i="2"/>
  <c r="CD142" i="2"/>
  <c r="BT142" i="2"/>
  <c r="CF142" i="2"/>
  <c r="BZ142" i="2"/>
  <c r="T142" i="2"/>
  <c r="CH142" i="2"/>
  <c r="CX142" i="2" s="1"/>
  <c r="CS141" i="2"/>
  <c r="DI141" i="2" s="1"/>
  <c r="CL142" i="2" l="1"/>
  <c r="DB142" i="2" s="1"/>
  <c r="CM142" i="2"/>
  <c r="DC142" i="2" s="1"/>
  <c r="CJ142" i="2"/>
  <c r="CZ142" i="2" s="1"/>
  <c r="CQ142" i="2"/>
  <c r="DG142" i="2" s="1"/>
  <c r="CK142" i="2"/>
  <c r="DA142" i="2" s="1"/>
  <c r="CT142" i="2"/>
  <c r="DJ142" i="2" s="1"/>
  <c r="BR143" i="2"/>
  <c r="CH143" i="2" s="1"/>
  <c r="CX143" i="2" s="1"/>
  <c r="CB143" i="2"/>
  <c r="CF143" i="2"/>
  <c r="BZ143" i="2"/>
  <c r="BX143" i="2"/>
  <c r="CA143" i="2"/>
  <c r="BU143" i="2"/>
  <c r="BS143" i="2"/>
  <c r="BY143" i="2"/>
  <c r="B144" i="2"/>
  <c r="T143" i="2"/>
  <c r="CC143" i="2"/>
  <c r="BW143" i="2"/>
  <c r="BV143" i="2"/>
  <c r="DN143" i="2"/>
  <c r="BT143" i="2"/>
  <c r="CE143" i="2"/>
  <c r="CD143" i="2"/>
  <c r="CV142" i="2"/>
  <c r="DL142" i="2" s="1"/>
  <c r="CS142" i="2"/>
  <c r="DI142" i="2" s="1"/>
  <c r="CP142" i="2"/>
  <c r="DF142" i="2" s="1"/>
  <c r="CO142" i="2"/>
  <c r="DE142" i="2" s="1"/>
  <c r="CR142" i="2"/>
  <c r="DH142" i="2" s="1"/>
  <c r="CN142" i="2"/>
  <c r="DD142" i="2" s="1"/>
  <c r="CU142" i="2"/>
  <c r="DK142" i="2" s="1"/>
  <c r="CN143" i="2" l="1"/>
  <c r="DD143" i="2" s="1"/>
  <c r="CO143" i="2"/>
  <c r="DE143" i="2" s="1"/>
  <c r="CR143" i="2"/>
  <c r="DH143" i="2" s="1"/>
  <c r="CJ143" i="2"/>
  <c r="CZ143" i="2" s="1"/>
  <c r="CS143" i="2"/>
  <c r="DI143" i="2" s="1"/>
  <c r="CA144" i="2"/>
  <c r="BX144" i="2"/>
  <c r="BY144" i="2"/>
  <c r="BZ144" i="2"/>
  <c r="BR144" i="2"/>
  <c r="CF144" i="2"/>
  <c r="BS144" i="2"/>
  <c r="B145" i="2"/>
  <c r="CH144" i="2"/>
  <c r="CX144" i="2" s="1"/>
  <c r="T144" i="2"/>
  <c r="BU144" i="2"/>
  <c r="BT144" i="2"/>
  <c r="CC144" i="2"/>
  <c r="CE144" i="2"/>
  <c r="CD144" i="2"/>
  <c r="DN144" i="2"/>
  <c r="CB144" i="2"/>
  <c r="BW144" i="2"/>
  <c r="BV144" i="2"/>
  <c r="CP143" i="2"/>
  <c r="DF143" i="2" s="1"/>
  <c r="CV143" i="2"/>
  <c r="DL143" i="2" s="1"/>
  <c r="CM143" i="2"/>
  <c r="DC143" i="2" s="1"/>
  <c r="CI143" i="2"/>
  <c r="CY143" i="2" s="1"/>
  <c r="CL143" i="2"/>
  <c r="DB143" i="2" s="1"/>
  <c r="CT143" i="2"/>
  <c r="DJ143" i="2" s="1"/>
  <c r="CQ143" i="2"/>
  <c r="DG143" i="2" s="1"/>
  <c r="CU143" i="2"/>
  <c r="DK143" i="2" s="1"/>
  <c r="CK143" i="2"/>
  <c r="DA143" i="2" s="1"/>
  <c r="CN144" i="2" l="1"/>
  <c r="DD144" i="2" s="1"/>
  <c r="CP144" i="2"/>
  <c r="DF144" i="2" s="1"/>
  <c r="CQ144" i="2"/>
  <c r="DG144" i="2" s="1"/>
  <c r="CV144" i="2"/>
  <c r="DL144" i="2" s="1"/>
  <c r="CT144" i="2"/>
  <c r="DJ144" i="2" s="1"/>
  <c r="CO144" i="2"/>
  <c r="DE144" i="2" s="1"/>
  <c r="CI144" i="2"/>
  <c r="CY144" i="2" s="1"/>
  <c r="BZ145" i="2"/>
  <c r="CB145" i="2"/>
  <c r="CE145" i="2"/>
  <c r="BV145" i="2"/>
  <c r="CD145" i="2"/>
  <c r="DN145" i="2"/>
  <c r="BU145" i="2"/>
  <c r="CC145" i="2"/>
  <c r="BY145" i="2"/>
  <c r="CR145" i="2"/>
  <c r="DH145" i="2" s="1"/>
  <c r="CA145" i="2"/>
  <c r="CF145" i="2"/>
  <c r="T145" i="2"/>
  <c r="BR145" i="2"/>
  <c r="BW145" i="2"/>
  <c r="BX145" i="2"/>
  <c r="BS145" i="2"/>
  <c r="BT145" i="2"/>
  <c r="B146" i="2"/>
  <c r="CK144" i="2"/>
  <c r="DA144" i="2" s="1"/>
  <c r="CS144" i="2"/>
  <c r="DI144" i="2" s="1"/>
  <c r="CM144" i="2"/>
  <c r="DC144" i="2" s="1"/>
  <c r="CU144" i="2"/>
  <c r="DK144" i="2" s="1"/>
  <c r="CR144" i="2"/>
  <c r="DH144" i="2" s="1"/>
  <c r="CJ144" i="2"/>
  <c r="CZ144" i="2" s="1"/>
  <c r="CL144" i="2"/>
  <c r="DB144" i="2" s="1"/>
  <c r="CN145" i="2" l="1"/>
  <c r="DD145" i="2" s="1"/>
  <c r="CT145" i="2"/>
  <c r="DJ145" i="2" s="1"/>
  <c r="CP145" i="2"/>
  <c r="DF145" i="2" s="1"/>
  <c r="CV145" i="2"/>
  <c r="DL145" i="2" s="1"/>
  <c r="CL145" i="2"/>
  <c r="DB145" i="2" s="1"/>
  <c r="CM145" i="2"/>
  <c r="DC145" i="2" s="1"/>
  <c r="CJ145" i="2"/>
  <c r="CZ145" i="2" s="1"/>
  <c r="CQ145" i="2"/>
  <c r="DG145" i="2" s="1"/>
  <c r="CK145" i="2"/>
  <c r="DA145" i="2" s="1"/>
  <c r="CA146" i="2"/>
  <c r="CE146" i="2"/>
  <c r="BX146" i="2"/>
  <c r="BY146" i="2"/>
  <c r="DN146" i="2"/>
  <c r="BR146" i="2"/>
  <c r="BS146" i="2"/>
  <c r="BZ146" i="2"/>
  <c r="CC146" i="2"/>
  <c r="BU146" i="2"/>
  <c r="BV146" i="2"/>
  <c r="BT146" i="2"/>
  <c r="BW146" i="2"/>
  <c r="CB146" i="2"/>
  <c r="CD146" i="2"/>
  <c r="B147" i="2"/>
  <c r="T146" i="2"/>
  <c r="CF146" i="2"/>
  <c r="CO145" i="2"/>
  <c r="DE145" i="2" s="1"/>
  <c r="CH145" i="2"/>
  <c r="CX145" i="2" s="1"/>
  <c r="CS145" i="2"/>
  <c r="DI145" i="2" s="1"/>
  <c r="CU145" i="2"/>
  <c r="DK145" i="2" s="1"/>
  <c r="CI145" i="2"/>
  <c r="CY145" i="2" s="1"/>
  <c r="CP146" i="2" l="1"/>
  <c r="DF146" i="2" s="1"/>
  <c r="CK146" i="2"/>
  <c r="DA146" i="2" s="1"/>
  <c r="CI146" i="2"/>
  <c r="CY146" i="2" s="1"/>
  <c r="CU146" i="2"/>
  <c r="DK146" i="2" s="1"/>
  <c r="CH146" i="2"/>
  <c r="CX146" i="2" s="1"/>
  <c r="CQ146" i="2"/>
  <c r="DG146" i="2" s="1"/>
  <c r="CJ146" i="2"/>
  <c r="CZ146" i="2" s="1"/>
  <c r="CO146" i="2"/>
  <c r="DE146" i="2" s="1"/>
  <c r="CL146" i="2"/>
  <c r="DB146" i="2" s="1"/>
  <c r="CT146" i="2"/>
  <c r="DJ146" i="2" s="1"/>
  <c r="BT147" i="2"/>
  <c r="CC147" i="2"/>
  <c r="BZ147" i="2"/>
  <c r="CB147" i="2"/>
  <c r="CF147" i="2"/>
  <c r="BY147" i="2"/>
  <c r="CD147" i="2"/>
  <c r="DN147" i="2"/>
  <c r="BR147" i="2"/>
  <c r="CH147" i="2" s="1"/>
  <c r="CX147" i="2" s="1"/>
  <c r="BW147" i="2"/>
  <c r="CE147" i="2"/>
  <c r="BS147" i="2"/>
  <c r="CA147" i="2"/>
  <c r="BX147" i="2"/>
  <c r="BU147" i="2"/>
  <c r="BV147" i="2"/>
  <c r="B148" i="2"/>
  <c r="CU147" i="2"/>
  <c r="DK147" i="2" s="1"/>
  <c r="T147" i="2"/>
  <c r="CS146" i="2"/>
  <c r="DI146" i="2" s="1"/>
  <c r="CR146" i="2"/>
  <c r="DH146" i="2" s="1"/>
  <c r="CN146" i="2"/>
  <c r="DD146" i="2" s="1"/>
  <c r="CM146" i="2"/>
  <c r="DC146" i="2" s="1"/>
  <c r="CV146" i="2"/>
  <c r="DL146" i="2" s="1"/>
  <c r="CJ147" i="2" l="1"/>
  <c r="CZ147" i="2" s="1"/>
  <c r="CV147" i="2"/>
  <c r="DL147" i="2" s="1"/>
  <c r="CR147" i="2"/>
  <c r="DH147" i="2" s="1"/>
  <c r="CS147" i="2"/>
  <c r="DI147" i="2" s="1"/>
  <c r="CP147" i="2"/>
  <c r="DF147" i="2" s="1"/>
  <c r="CI147" i="2"/>
  <c r="CY147" i="2" s="1"/>
  <c r="CO147" i="2"/>
  <c r="DE147" i="2" s="1"/>
  <c r="CC148" i="2"/>
  <c r="BX148" i="2"/>
  <c r="BZ148" i="2"/>
  <c r="B149" i="2"/>
  <c r="T148" i="2"/>
  <c r="CF148" i="2"/>
  <c r="DN148" i="2"/>
  <c r="BT148" i="2"/>
  <c r="CD148" i="2"/>
  <c r="CA148" i="2"/>
  <c r="BW148" i="2"/>
  <c r="BY148" i="2"/>
  <c r="CB148" i="2"/>
  <c r="BV148" i="2"/>
  <c r="BR148" i="2"/>
  <c r="CE148" i="2"/>
  <c r="BU148" i="2"/>
  <c r="BS148" i="2"/>
  <c r="CQ147" i="2"/>
  <c r="DG147" i="2" s="1"/>
  <c r="CM147" i="2"/>
  <c r="DC147" i="2" s="1"/>
  <c r="CK147" i="2"/>
  <c r="DA147" i="2" s="1"/>
  <c r="CN147" i="2"/>
  <c r="DD147" i="2" s="1"/>
  <c r="CT147" i="2"/>
  <c r="DJ147" i="2" s="1"/>
  <c r="CL147" i="2"/>
  <c r="DB147" i="2" s="1"/>
  <c r="CS148" i="2" l="1"/>
  <c r="DI148" i="2" s="1"/>
  <c r="CK148" i="2"/>
  <c r="DA148" i="2" s="1"/>
  <c r="CR148" i="2"/>
  <c r="DH148" i="2" s="1"/>
  <c r="CO148" i="2"/>
  <c r="DE148" i="2" s="1"/>
  <c r="CP148" i="2"/>
  <c r="DF148" i="2" s="1"/>
  <c r="CU148" i="2"/>
  <c r="DK148" i="2" s="1"/>
  <c r="CN148" i="2"/>
  <c r="DD148" i="2" s="1"/>
  <c r="CV148" i="2"/>
  <c r="DL148" i="2" s="1"/>
  <c r="CL148" i="2"/>
  <c r="DB148" i="2" s="1"/>
  <c r="CI148" i="2"/>
  <c r="CY148" i="2" s="1"/>
  <c r="BR149" i="2"/>
  <c r="CA149" i="2"/>
  <c r="BY149" i="2"/>
  <c r="BV149" i="2"/>
  <c r="CE149" i="2"/>
  <c r="BW149" i="2"/>
  <c r="BS149" i="2"/>
  <c r="BZ149" i="2"/>
  <c r="CB149" i="2"/>
  <c r="BU149" i="2"/>
  <c r="CF149" i="2"/>
  <c r="CD149" i="2"/>
  <c r="DN149" i="2"/>
  <c r="BT149" i="2"/>
  <c r="CC149" i="2"/>
  <c r="BX149" i="2"/>
  <c r="B150" i="2"/>
  <c r="T149" i="2"/>
  <c r="CQ148" i="2"/>
  <c r="DG148" i="2" s="1"/>
  <c r="CM148" i="2"/>
  <c r="DC148" i="2" s="1"/>
  <c r="CT148" i="2"/>
  <c r="DJ148" i="2" s="1"/>
  <c r="CJ148" i="2"/>
  <c r="CZ148" i="2" s="1"/>
  <c r="CH148" i="2"/>
  <c r="CX148" i="2" s="1"/>
  <c r="CU149" i="2" l="1"/>
  <c r="DK149" i="2" s="1"/>
  <c r="CH149" i="2"/>
  <c r="CX149" i="2" s="1"/>
  <c r="CL149" i="2"/>
  <c r="DB149" i="2" s="1"/>
  <c r="CQ149" i="2"/>
  <c r="DG149" i="2" s="1"/>
  <c r="CO149" i="2"/>
  <c r="DE149" i="2" s="1"/>
  <c r="CS149" i="2"/>
  <c r="DI149" i="2" s="1"/>
  <c r="CT149" i="2"/>
  <c r="DJ149" i="2" s="1"/>
  <c r="CI149" i="2"/>
  <c r="CY149" i="2" s="1"/>
  <c r="CN149" i="2"/>
  <c r="DD149" i="2" s="1"/>
  <c r="CR149" i="2"/>
  <c r="DH149" i="2" s="1"/>
  <c r="CA150" i="2"/>
  <c r="BT150" i="2"/>
  <c r="CF150" i="2"/>
  <c r="BV150" i="2"/>
  <c r="B151" i="2"/>
  <c r="T150" i="2"/>
  <c r="DN150" i="2"/>
  <c r="CB150" i="2"/>
  <c r="CE150" i="2"/>
  <c r="BU150" i="2"/>
  <c r="CD150" i="2"/>
  <c r="CC150" i="2"/>
  <c r="BX150" i="2"/>
  <c r="BR150" i="2"/>
  <c r="BW150" i="2"/>
  <c r="BY150" i="2"/>
  <c r="BZ150" i="2"/>
  <c r="BS150" i="2"/>
  <c r="CP149" i="2"/>
  <c r="DF149" i="2" s="1"/>
  <c r="CJ149" i="2"/>
  <c r="CZ149" i="2" s="1"/>
  <c r="CK149" i="2"/>
  <c r="DA149" i="2" s="1"/>
  <c r="CM149" i="2"/>
  <c r="DC149" i="2" s="1"/>
  <c r="CV149" i="2"/>
  <c r="DL149" i="2" s="1"/>
  <c r="CJ150" i="2" l="1"/>
  <c r="CZ150" i="2" s="1"/>
  <c r="CP150" i="2"/>
  <c r="DF150" i="2" s="1"/>
  <c r="CN150" i="2"/>
  <c r="DD150" i="2" s="1"/>
  <c r="CQ150" i="2"/>
  <c r="DG150" i="2" s="1"/>
  <c r="CR150" i="2"/>
  <c r="DH150" i="2" s="1"/>
  <c r="CL150" i="2"/>
  <c r="DB150" i="2" s="1"/>
  <c r="CU150" i="2"/>
  <c r="DK150" i="2" s="1"/>
  <c r="CS150" i="2"/>
  <c r="DI150" i="2" s="1"/>
  <c r="CI150" i="2"/>
  <c r="CY150" i="2" s="1"/>
  <c r="CT150" i="2"/>
  <c r="DJ150" i="2" s="1"/>
  <c r="CV150" i="2"/>
  <c r="DL150" i="2" s="1"/>
  <c r="CM150" i="2"/>
  <c r="DC150" i="2" s="1"/>
  <c r="CO150" i="2"/>
  <c r="DE150" i="2" s="1"/>
  <c r="CA151" i="2"/>
  <c r="BR151" i="2"/>
  <c r="CE151" i="2"/>
  <c r="BV151" i="2"/>
  <c r="BW151" i="2"/>
  <c r="DN151" i="2"/>
  <c r="BT151" i="2"/>
  <c r="CC151" i="2"/>
  <c r="BU151" i="2"/>
  <c r="CD151" i="2"/>
  <c r="CH151" i="2"/>
  <c r="CX151" i="2" s="1"/>
  <c r="CF151" i="2"/>
  <c r="CL151" i="2"/>
  <c r="DB151" i="2" s="1"/>
  <c r="CB151" i="2"/>
  <c r="BX151" i="2"/>
  <c r="BY151" i="2"/>
  <c r="BZ151" i="2"/>
  <c r="B152" i="2"/>
  <c r="CU151" i="2"/>
  <c r="DK151" i="2" s="1"/>
  <c r="CV151" i="2"/>
  <c r="DL151" i="2" s="1"/>
  <c r="CT151" i="2"/>
  <c r="DJ151" i="2" s="1"/>
  <c r="T151" i="2"/>
  <c r="BS151" i="2"/>
  <c r="CH150" i="2"/>
  <c r="CX150" i="2" s="1"/>
  <c r="CK150" i="2"/>
  <c r="DA150" i="2" s="1"/>
  <c r="CN151" i="2" l="1"/>
  <c r="DD151" i="2" s="1"/>
  <c r="CS151" i="2"/>
  <c r="DI151" i="2" s="1"/>
  <c r="CQ151" i="2"/>
  <c r="DG151" i="2" s="1"/>
  <c r="CK151" i="2"/>
  <c r="DA151" i="2" s="1"/>
  <c r="CP151" i="2"/>
  <c r="DF151" i="2" s="1"/>
  <c r="BR152" i="2"/>
  <c r="CA152" i="2"/>
  <c r="BX152" i="2"/>
  <c r="BY152" i="2"/>
  <c r="DN152" i="2"/>
  <c r="BV152" i="2"/>
  <c r="BT152" i="2"/>
  <c r="CE152" i="2"/>
  <c r="CF152" i="2"/>
  <c r="BS152" i="2"/>
  <c r="T152" i="2"/>
  <c r="CB152" i="2"/>
  <c r="BU152" i="2"/>
  <c r="CD152" i="2"/>
  <c r="CI152" i="2"/>
  <c r="CY152" i="2" s="1"/>
  <c r="CC152" i="2"/>
  <c r="BW152" i="2"/>
  <c r="BZ152" i="2"/>
  <c r="B153" i="2"/>
  <c r="CJ151" i="2"/>
  <c r="CZ151" i="2" s="1"/>
  <c r="CM151" i="2"/>
  <c r="DC151" i="2" s="1"/>
  <c r="CI151" i="2"/>
  <c r="CY151" i="2" s="1"/>
  <c r="CO151" i="2"/>
  <c r="DE151" i="2" s="1"/>
  <c r="CR151" i="2"/>
  <c r="DH151" i="2" s="1"/>
  <c r="CN152" i="2" l="1"/>
  <c r="DD152" i="2" s="1"/>
  <c r="CH152" i="2"/>
  <c r="CX152" i="2" s="1"/>
  <c r="CQ152" i="2"/>
  <c r="DG152" i="2" s="1"/>
  <c r="CM152" i="2"/>
  <c r="DC152" i="2" s="1"/>
  <c r="CL152" i="2"/>
  <c r="DB152" i="2" s="1"/>
  <c r="CU152" i="2"/>
  <c r="DK152" i="2" s="1"/>
  <c r="CO152" i="2"/>
  <c r="DE152" i="2" s="1"/>
  <c r="CR152" i="2"/>
  <c r="DH152" i="2" s="1"/>
  <c r="CV152" i="2"/>
  <c r="DL152" i="2" s="1"/>
  <c r="CT152" i="2"/>
  <c r="DJ152" i="2" s="1"/>
  <c r="CP152" i="2"/>
  <c r="DF152" i="2" s="1"/>
  <c r="BR153" i="2"/>
  <c r="BU153" i="2"/>
  <c r="CF153" i="2"/>
  <c r="BZ153" i="2"/>
  <c r="BY153" i="2"/>
  <c r="BS153" i="2"/>
  <c r="CA153" i="2"/>
  <c r="BW153" i="2"/>
  <c r="CB153" i="2"/>
  <c r="CD153" i="2"/>
  <c r="CE153" i="2"/>
  <c r="B154" i="2"/>
  <c r="BX153" i="2"/>
  <c r="DN153" i="2"/>
  <c r="BT153" i="2"/>
  <c r="BV153" i="2"/>
  <c r="T153" i="2"/>
  <c r="CC153" i="2"/>
  <c r="CT153" i="2"/>
  <c r="DJ153" i="2" s="1"/>
  <c r="CK152" i="2"/>
  <c r="DA152" i="2" s="1"/>
  <c r="CJ152" i="2"/>
  <c r="CZ152" i="2" s="1"/>
  <c r="CS152" i="2"/>
  <c r="DI152" i="2" s="1"/>
  <c r="CH153" i="2" l="1"/>
  <c r="CX153" i="2" s="1"/>
  <c r="CV153" i="2"/>
  <c r="DL153" i="2" s="1"/>
  <c r="CI153" i="2"/>
  <c r="CY153" i="2" s="1"/>
  <c r="CK153" i="2"/>
  <c r="DA153" i="2" s="1"/>
  <c r="CP153" i="2"/>
  <c r="DF153" i="2" s="1"/>
  <c r="CR153" i="2"/>
  <c r="DH153" i="2" s="1"/>
  <c r="CM153" i="2"/>
  <c r="DC153" i="2" s="1"/>
  <c r="CQ153" i="2"/>
  <c r="DG153" i="2" s="1"/>
  <c r="CN153" i="2"/>
  <c r="DD153" i="2" s="1"/>
  <c r="CU153" i="2"/>
  <c r="DK153" i="2" s="1"/>
  <c r="CL153" i="2"/>
  <c r="DB153" i="2" s="1"/>
  <c r="CA154" i="2"/>
  <c r="BU154" i="2"/>
  <c r="CD154" i="2"/>
  <c r="BV154" i="2"/>
  <c r="BT154" i="2"/>
  <c r="BX154" i="2"/>
  <c r="CB154" i="2"/>
  <c r="BW154" i="2"/>
  <c r="BY154" i="2"/>
  <c r="CO154" i="2" s="1"/>
  <c r="DE154" i="2" s="1"/>
  <c r="B155" i="2"/>
  <c r="T154" i="2"/>
  <c r="CF154" i="2"/>
  <c r="BS154" i="2"/>
  <c r="BR154" i="2"/>
  <c r="CC154" i="2"/>
  <c r="CE154" i="2"/>
  <c r="BZ154" i="2"/>
  <c r="DN154" i="2"/>
  <c r="CJ153" i="2"/>
  <c r="CZ153" i="2" s="1"/>
  <c r="CS153" i="2"/>
  <c r="DI153" i="2" s="1"/>
  <c r="CO153" i="2"/>
  <c r="DE153" i="2" s="1"/>
  <c r="CJ154" i="2" l="1"/>
  <c r="CZ154" i="2" s="1"/>
  <c r="CQ154" i="2"/>
  <c r="DG154" i="2" s="1"/>
  <c r="CK154" i="2"/>
  <c r="DA154" i="2" s="1"/>
  <c r="CI154" i="2"/>
  <c r="CY154" i="2" s="1"/>
  <c r="CT154" i="2"/>
  <c r="DJ154" i="2" s="1"/>
  <c r="CV154" i="2"/>
  <c r="DL154" i="2" s="1"/>
  <c r="CU154" i="2"/>
  <c r="DK154" i="2" s="1"/>
  <c r="CM154" i="2"/>
  <c r="DC154" i="2" s="1"/>
  <c r="CR154" i="2"/>
  <c r="DH154" i="2" s="1"/>
  <c r="CP154" i="2"/>
  <c r="DF154" i="2" s="1"/>
  <c r="CS154" i="2"/>
  <c r="DI154" i="2" s="1"/>
  <c r="CH154" i="2"/>
  <c r="CX154" i="2" s="1"/>
  <c r="CL154" i="2"/>
  <c r="DB154" i="2" s="1"/>
  <c r="CB155" i="2"/>
  <c r="CE155" i="2"/>
  <c r="BU155" i="2"/>
  <c r="BV155" i="2"/>
  <c r="BT155" i="2"/>
  <c r="CF155" i="2"/>
  <c r="BW155" i="2"/>
  <c r="BZ155" i="2"/>
  <c r="BR155" i="2"/>
  <c r="BX155" i="2"/>
  <c r="BY155" i="2"/>
  <c r="CD155" i="2"/>
  <c r="CC155" i="2"/>
  <c r="CA155" i="2"/>
  <c r="BS155" i="2"/>
  <c r="B156" i="2"/>
  <c r="T155" i="2"/>
  <c r="DN155" i="2"/>
  <c r="CN154" i="2"/>
  <c r="DD154" i="2" s="1"/>
  <c r="CK155" i="2" l="1"/>
  <c r="DA155" i="2" s="1"/>
  <c r="CJ155" i="2"/>
  <c r="CZ155" i="2" s="1"/>
  <c r="CT155" i="2"/>
  <c r="DJ155" i="2" s="1"/>
  <c r="CM155" i="2"/>
  <c r="DC155" i="2" s="1"/>
  <c r="CP155" i="2"/>
  <c r="DF155" i="2" s="1"/>
  <c r="CI155" i="2"/>
  <c r="CY155" i="2" s="1"/>
  <c r="CU155" i="2"/>
  <c r="DK155" i="2" s="1"/>
  <c r="CR155" i="2"/>
  <c r="DH155" i="2" s="1"/>
  <c r="CO155" i="2"/>
  <c r="DE155" i="2" s="1"/>
  <c r="CQ155" i="2"/>
  <c r="DG155" i="2" s="1"/>
  <c r="CV155" i="2"/>
  <c r="DL155" i="2" s="1"/>
  <c r="CH155" i="2"/>
  <c r="CX155" i="2" s="1"/>
  <c r="BR156" i="2"/>
  <c r="CE156" i="2"/>
  <c r="BV156" i="2"/>
  <c r="CD156" i="2"/>
  <c r="B157" i="2"/>
  <c r="T156" i="2"/>
  <c r="BZ156" i="2"/>
  <c r="CF156" i="2"/>
  <c r="CB156" i="2"/>
  <c r="BX156" i="2"/>
  <c r="DN156" i="2"/>
  <c r="CA156" i="2"/>
  <c r="CC156" i="2"/>
  <c r="BY156" i="2"/>
  <c r="BT156" i="2"/>
  <c r="BU156" i="2"/>
  <c r="BS156" i="2"/>
  <c r="BW156" i="2"/>
  <c r="CL155" i="2"/>
  <c r="DB155" i="2" s="1"/>
  <c r="CN155" i="2"/>
  <c r="DD155" i="2" s="1"/>
  <c r="CS155" i="2"/>
  <c r="DI155" i="2" s="1"/>
  <c r="CN156" i="2" l="1"/>
  <c r="DD156" i="2" s="1"/>
  <c r="CK156" i="2"/>
  <c r="DA156" i="2" s="1"/>
  <c r="CU156" i="2"/>
  <c r="DK156" i="2" s="1"/>
  <c r="CP156" i="2"/>
  <c r="DF156" i="2" s="1"/>
  <c r="CL156" i="2"/>
  <c r="DB156" i="2" s="1"/>
  <c r="CR156" i="2"/>
  <c r="DH156" i="2" s="1"/>
  <c r="CM156" i="2"/>
  <c r="DC156" i="2" s="1"/>
  <c r="CS156" i="2"/>
  <c r="DI156" i="2" s="1"/>
  <c r="BT157" i="2"/>
  <c r="BX157" i="2"/>
  <c r="BY157" i="2"/>
  <c r="B158" i="2"/>
  <c r="T157" i="2"/>
  <c r="CC157" i="2"/>
  <c r="BS157" i="2"/>
  <c r="DN157" i="2"/>
  <c r="BR157" i="2"/>
  <c r="BU157" i="2"/>
  <c r="CB157" i="2"/>
  <c r="CF157" i="2"/>
  <c r="BW157" i="2"/>
  <c r="BZ157" i="2"/>
  <c r="CA157" i="2"/>
  <c r="CE157" i="2"/>
  <c r="BV157" i="2"/>
  <c r="CD157" i="2"/>
  <c r="CK157" i="2"/>
  <c r="DA157" i="2" s="1"/>
  <c r="CT156" i="2"/>
  <c r="DJ156" i="2" s="1"/>
  <c r="CV156" i="2"/>
  <c r="DL156" i="2" s="1"/>
  <c r="CJ156" i="2"/>
  <c r="CZ156" i="2" s="1"/>
  <c r="CQ156" i="2"/>
  <c r="DG156" i="2" s="1"/>
  <c r="CI156" i="2"/>
  <c r="CY156" i="2" s="1"/>
  <c r="CO156" i="2"/>
  <c r="DE156" i="2" s="1"/>
  <c r="CH156" i="2"/>
  <c r="CX156" i="2" s="1"/>
  <c r="CO157" i="2" l="1"/>
  <c r="DE157" i="2" s="1"/>
  <c r="CM157" i="2"/>
  <c r="DC157" i="2" s="1"/>
  <c r="CN157" i="2"/>
  <c r="DD157" i="2" s="1"/>
  <c r="CJ157" i="2"/>
  <c r="CZ157" i="2" s="1"/>
  <c r="CL157" i="2"/>
  <c r="DB157" i="2" s="1"/>
  <c r="CT157" i="2"/>
  <c r="DJ157" i="2" s="1"/>
  <c r="CU157" i="2"/>
  <c r="DK157" i="2" s="1"/>
  <c r="CV157" i="2"/>
  <c r="DL157" i="2" s="1"/>
  <c r="CH157" i="2"/>
  <c r="CX157" i="2" s="1"/>
  <c r="CI157" i="2"/>
  <c r="CY157" i="2" s="1"/>
  <c r="CP157" i="2"/>
  <c r="DF157" i="2" s="1"/>
  <c r="CR157" i="2"/>
  <c r="DH157" i="2" s="1"/>
  <c r="CQ157" i="2"/>
  <c r="DG157" i="2" s="1"/>
  <c r="CS157" i="2"/>
  <c r="DI157" i="2" s="1"/>
  <c r="CE158" i="2"/>
  <c r="B159" i="2"/>
  <c r="CB158" i="2"/>
  <c r="CF158" i="2"/>
  <c r="BX158" i="2"/>
  <c r="CN158" i="2" s="1"/>
  <c r="DD158" i="2" s="1"/>
  <c r="CD158" i="2"/>
  <c r="DN158" i="2"/>
  <c r="BU158" i="2"/>
  <c r="BZ158" i="2"/>
  <c r="CA158" i="2"/>
  <c r="BV158" i="2"/>
  <c r="T158" i="2"/>
  <c r="BT158" i="2"/>
  <c r="BW158" i="2"/>
  <c r="BR158" i="2"/>
  <c r="CC158" i="2"/>
  <c r="BY158" i="2"/>
  <c r="BS158" i="2"/>
  <c r="CR158" i="2" l="1"/>
  <c r="DH158" i="2" s="1"/>
  <c r="CI158" i="2"/>
  <c r="CY158" i="2" s="1"/>
  <c r="CT158" i="2"/>
  <c r="DJ158" i="2" s="1"/>
  <c r="CK158" i="2"/>
  <c r="DA158" i="2" s="1"/>
  <c r="CU158" i="2"/>
  <c r="DK158" i="2" s="1"/>
  <c r="CL158" i="2"/>
  <c r="DB158" i="2" s="1"/>
  <c r="CP158" i="2"/>
  <c r="DF158" i="2" s="1"/>
  <c r="CV158" i="2"/>
  <c r="DL158" i="2" s="1"/>
  <c r="CM158" i="2"/>
  <c r="DC158" i="2" s="1"/>
  <c r="CJ158" i="2"/>
  <c r="CZ158" i="2" s="1"/>
  <c r="CQ158" i="2"/>
  <c r="DG158" i="2" s="1"/>
  <c r="CS158" i="2"/>
  <c r="DI158" i="2" s="1"/>
  <c r="BT159" i="2"/>
  <c r="CC159" i="2"/>
  <c r="BX159" i="2"/>
  <c r="BV159" i="2"/>
  <c r="DN159" i="2"/>
  <c r="BR159" i="2"/>
  <c r="CE159" i="2"/>
  <c r="CF159" i="2"/>
  <c r="CD159" i="2"/>
  <c r="CB159" i="2"/>
  <c r="BS159" i="2"/>
  <c r="T159" i="2"/>
  <c r="BW159" i="2"/>
  <c r="CA159" i="2"/>
  <c r="BU159" i="2"/>
  <c r="BY159" i="2"/>
  <c r="BZ159" i="2"/>
  <c r="CJ159" i="2"/>
  <c r="CZ159" i="2" s="1"/>
  <c r="B160" i="2"/>
  <c r="CO158" i="2"/>
  <c r="DE158" i="2" s="1"/>
  <c r="CH158" i="2"/>
  <c r="CX158" i="2" s="1"/>
  <c r="CU159" i="2" l="1"/>
  <c r="DK159" i="2" s="1"/>
  <c r="CP159" i="2"/>
  <c r="DF159" i="2" s="1"/>
  <c r="CN159" i="2"/>
  <c r="DD159" i="2" s="1"/>
  <c r="CI159" i="2"/>
  <c r="CY159" i="2" s="1"/>
  <c r="CL159" i="2"/>
  <c r="DB159" i="2" s="1"/>
  <c r="CV159" i="2"/>
  <c r="DL159" i="2" s="1"/>
  <c r="CH159" i="2"/>
  <c r="CX159" i="2" s="1"/>
  <c r="CS159" i="2"/>
  <c r="DI159" i="2" s="1"/>
  <c r="CT159" i="2"/>
  <c r="DJ159" i="2" s="1"/>
  <c r="CB160" i="2"/>
  <c r="BW160" i="2"/>
  <c r="BU160" i="2"/>
  <c r="BV160" i="2"/>
  <c r="CC160" i="2"/>
  <c r="CA160" i="2"/>
  <c r="CE160" i="2"/>
  <c r="BY160" i="2"/>
  <c r="BZ160" i="2"/>
  <c r="B161" i="2"/>
  <c r="T160" i="2"/>
  <c r="BT160" i="2"/>
  <c r="CD160" i="2"/>
  <c r="BR160" i="2"/>
  <c r="BX160" i="2"/>
  <c r="BS160" i="2"/>
  <c r="DN160" i="2"/>
  <c r="CF160" i="2"/>
  <c r="CK159" i="2"/>
  <c r="DA159" i="2" s="1"/>
  <c r="CM159" i="2"/>
  <c r="DC159" i="2" s="1"/>
  <c r="CQ159" i="2"/>
  <c r="DG159" i="2" s="1"/>
  <c r="CO159" i="2"/>
  <c r="DE159" i="2" s="1"/>
  <c r="CR159" i="2"/>
  <c r="DH159" i="2" s="1"/>
  <c r="CO160" i="2" l="1"/>
  <c r="DE160" i="2" s="1"/>
  <c r="CT160" i="2"/>
  <c r="DJ160" i="2" s="1"/>
  <c r="CU160" i="2"/>
  <c r="DK160" i="2" s="1"/>
  <c r="CS160" i="2"/>
  <c r="DI160" i="2" s="1"/>
  <c r="CR160" i="2"/>
  <c r="DH160" i="2" s="1"/>
  <c r="CM160" i="2"/>
  <c r="DC160" i="2" s="1"/>
  <c r="CI160" i="2"/>
  <c r="CY160" i="2" s="1"/>
  <c r="CN160" i="2"/>
  <c r="DD160" i="2" s="1"/>
  <c r="CJ160" i="2"/>
  <c r="CZ160" i="2" s="1"/>
  <c r="BR161" i="2"/>
  <c r="BW161" i="2"/>
  <c r="BX161" i="2"/>
  <c r="BY161" i="2"/>
  <c r="DN161" i="2"/>
  <c r="CA161" i="2"/>
  <c r="CF161" i="2"/>
  <c r="CB161" i="2"/>
  <c r="BS161" i="2"/>
  <c r="BT161" i="2"/>
  <c r="CE161" i="2"/>
  <c r="BV161" i="2"/>
  <c r="BZ161" i="2"/>
  <c r="T161" i="2"/>
  <c r="CC161" i="2"/>
  <c r="BU161" i="2"/>
  <c r="CD161" i="2"/>
  <c r="B162" i="2"/>
  <c r="CJ161" i="2"/>
  <c r="CZ161" i="2" s="1"/>
  <c r="CV160" i="2"/>
  <c r="DL160" i="2" s="1"/>
  <c r="CP160" i="2"/>
  <c r="DF160" i="2" s="1"/>
  <c r="CK160" i="2"/>
  <c r="DA160" i="2" s="1"/>
  <c r="CQ160" i="2"/>
  <c r="DG160" i="2" s="1"/>
  <c r="CH160" i="2"/>
  <c r="CX160" i="2" s="1"/>
  <c r="CL160" i="2"/>
  <c r="DB160" i="2" s="1"/>
  <c r="CH161" i="2" l="1"/>
  <c r="CX161" i="2" s="1"/>
  <c r="CO161" i="2"/>
  <c r="DE161" i="2" s="1"/>
  <c r="CN161" i="2"/>
  <c r="DD161" i="2" s="1"/>
  <c r="CL161" i="2"/>
  <c r="DB161" i="2" s="1"/>
  <c r="CM161" i="2"/>
  <c r="DC161" i="2" s="1"/>
  <c r="CQ161" i="2"/>
  <c r="DG161" i="2" s="1"/>
  <c r="CI161" i="2"/>
  <c r="CY161" i="2" s="1"/>
  <c r="CV161" i="2"/>
  <c r="DL161" i="2" s="1"/>
  <c r="CU161" i="2"/>
  <c r="DK161" i="2" s="1"/>
  <c r="CR161" i="2"/>
  <c r="DH161" i="2" s="1"/>
  <c r="CP161" i="2"/>
  <c r="DF161" i="2" s="1"/>
  <c r="CS161" i="2"/>
  <c r="DI161" i="2" s="1"/>
  <c r="CA162" i="2"/>
  <c r="BW162" i="2"/>
  <c r="BX162" i="2"/>
  <c r="CD162" i="2"/>
  <c r="B163" i="2"/>
  <c r="T162" i="2"/>
  <c r="CE162" i="2"/>
  <c r="BZ162" i="2"/>
  <c r="BR162" i="2"/>
  <c r="BY162" i="2"/>
  <c r="DN162" i="2"/>
  <c r="CB162" i="2"/>
  <c r="CF162" i="2"/>
  <c r="BS162" i="2"/>
  <c r="BT162" i="2"/>
  <c r="CC162" i="2"/>
  <c r="BU162" i="2"/>
  <c r="BV162" i="2"/>
  <c r="CK161" i="2"/>
  <c r="DA161" i="2" s="1"/>
  <c r="CT161" i="2"/>
  <c r="DJ161" i="2" s="1"/>
  <c r="CM162" i="2" l="1"/>
  <c r="DC162" i="2" s="1"/>
  <c r="CU162" i="2"/>
  <c r="DK162" i="2" s="1"/>
  <c r="CP162" i="2"/>
  <c r="DF162" i="2" s="1"/>
  <c r="CN162" i="2"/>
  <c r="DD162" i="2" s="1"/>
  <c r="CR162" i="2"/>
  <c r="DH162" i="2" s="1"/>
  <c r="CL162" i="2"/>
  <c r="DB162" i="2" s="1"/>
  <c r="CQ162" i="2"/>
  <c r="DG162" i="2" s="1"/>
  <c r="CS162" i="2"/>
  <c r="DI162" i="2" s="1"/>
  <c r="CO162" i="2"/>
  <c r="DE162" i="2" s="1"/>
  <c r="CT162" i="2"/>
  <c r="DJ162" i="2" s="1"/>
  <c r="CV162" i="2"/>
  <c r="DL162" i="2" s="1"/>
  <c r="CH162" i="2"/>
  <c r="CX162" i="2" s="1"/>
  <c r="CI162" i="2"/>
  <c r="CY162" i="2" s="1"/>
  <c r="CJ162" i="2"/>
  <c r="CZ162" i="2" s="1"/>
  <c r="CK162" i="2"/>
  <c r="DA162" i="2" s="1"/>
  <c r="CA163" i="2"/>
  <c r="CE163" i="2"/>
  <c r="BU163" i="2"/>
  <c r="BV163" i="2"/>
  <c r="B164" i="2"/>
  <c r="T163" i="2"/>
  <c r="CD163" i="2"/>
  <c r="BW163" i="2"/>
  <c r="BX163" i="2"/>
  <c r="BZ163" i="2"/>
  <c r="DN163" i="2"/>
  <c r="BR163" i="2"/>
  <c r="BT163" i="2"/>
  <c r="CF163" i="2"/>
  <c r="BS163" i="2"/>
  <c r="CB163" i="2"/>
  <c r="CC163" i="2"/>
  <c r="BY163" i="2"/>
  <c r="CQ163" i="2" l="1"/>
  <c r="DG163" i="2" s="1"/>
  <c r="CN163" i="2"/>
  <c r="DD163" i="2" s="1"/>
  <c r="CT163" i="2"/>
  <c r="DJ163" i="2" s="1"/>
  <c r="CV163" i="2"/>
  <c r="DL163" i="2" s="1"/>
  <c r="CL163" i="2"/>
  <c r="DB163" i="2" s="1"/>
  <c r="CU163" i="2"/>
  <c r="DK163" i="2" s="1"/>
  <c r="CM163" i="2"/>
  <c r="DC163" i="2" s="1"/>
  <c r="CS163" i="2"/>
  <c r="DI163" i="2" s="1"/>
  <c r="CI163" i="2"/>
  <c r="CY163" i="2" s="1"/>
  <c r="CH163" i="2"/>
  <c r="CX163" i="2" s="1"/>
  <c r="CJ163" i="2"/>
  <c r="CZ163" i="2" s="1"/>
  <c r="CA164" i="2"/>
  <c r="BW164" i="2"/>
  <c r="CF164" i="2"/>
  <c r="BY164" i="2"/>
  <c r="DN164" i="2"/>
  <c r="CE164" i="2"/>
  <c r="CD164" i="2"/>
  <c r="BR164" i="2"/>
  <c r="CB164" i="2"/>
  <c r="BU164" i="2"/>
  <c r="BS164" i="2"/>
  <c r="BT164" i="2"/>
  <c r="BV164" i="2"/>
  <c r="CC164" i="2"/>
  <c r="BX164" i="2"/>
  <c r="BZ164" i="2"/>
  <c r="B165" i="2"/>
  <c r="T164" i="2"/>
  <c r="CK163" i="2"/>
  <c r="DA163" i="2" s="1"/>
  <c r="CO163" i="2"/>
  <c r="DE163" i="2" s="1"/>
  <c r="CR163" i="2"/>
  <c r="DH163" i="2" s="1"/>
  <c r="CP163" i="2"/>
  <c r="DF163" i="2" s="1"/>
  <c r="CI164" i="2" l="1"/>
  <c r="CY164" i="2" s="1"/>
  <c r="CP164" i="2"/>
  <c r="DF164" i="2" s="1"/>
  <c r="CV164" i="2"/>
  <c r="DL164" i="2" s="1"/>
  <c r="CM164" i="2"/>
  <c r="DC164" i="2" s="1"/>
  <c r="CU164" i="2"/>
  <c r="DK164" i="2" s="1"/>
  <c r="CO164" i="2"/>
  <c r="DE164" i="2" s="1"/>
  <c r="CT164" i="2"/>
  <c r="DJ164" i="2" s="1"/>
  <c r="CH164" i="2"/>
  <c r="CX164" i="2" s="1"/>
  <c r="BR165" i="2"/>
  <c r="BU165" i="2"/>
  <c r="BY165" i="2"/>
  <c r="BV165" i="2"/>
  <c r="DN165" i="2"/>
  <c r="CB165" i="2"/>
  <c r="CC165" i="2"/>
  <c r="CE165" i="2"/>
  <c r="BX165" i="2"/>
  <c r="BS165" i="2"/>
  <c r="CO165" i="2"/>
  <c r="DE165" i="2" s="1"/>
  <c r="BT165" i="2"/>
  <c r="CA165" i="2"/>
  <c r="CF165" i="2"/>
  <c r="BZ165" i="2"/>
  <c r="BW165" i="2"/>
  <c r="CD165" i="2"/>
  <c r="B166" i="2"/>
  <c r="T165" i="2"/>
  <c r="CK164" i="2"/>
  <c r="DA164" i="2" s="1"/>
  <c r="CQ164" i="2"/>
  <c r="DG164" i="2" s="1"/>
  <c r="CJ164" i="2"/>
  <c r="CZ164" i="2" s="1"/>
  <c r="CL164" i="2"/>
  <c r="DB164" i="2" s="1"/>
  <c r="CN164" i="2"/>
  <c r="DD164" i="2" s="1"/>
  <c r="CR164" i="2"/>
  <c r="DH164" i="2" s="1"/>
  <c r="CS164" i="2"/>
  <c r="DI164" i="2" s="1"/>
  <c r="CK165" i="2" l="1"/>
  <c r="DA165" i="2" s="1"/>
  <c r="CL165" i="2"/>
  <c r="DB165" i="2" s="1"/>
  <c r="CH165" i="2"/>
  <c r="CX165" i="2" s="1"/>
  <c r="CP165" i="2"/>
  <c r="DF165" i="2" s="1"/>
  <c r="CS165" i="2"/>
  <c r="DI165" i="2" s="1"/>
  <c r="CB166" i="2"/>
  <c r="BX166" i="2"/>
  <c r="BU166" i="2"/>
  <c r="CD166" i="2"/>
  <c r="BR166" i="2"/>
  <c r="BY166" i="2"/>
  <c r="BZ166" i="2"/>
  <c r="BS166" i="2"/>
  <c r="T166" i="2"/>
  <c r="DN166" i="2"/>
  <c r="BT166" i="2"/>
  <c r="CC166" i="2"/>
  <c r="BW166" i="2"/>
  <c r="B167" i="2"/>
  <c r="CA166" i="2"/>
  <c r="CE166" i="2"/>
  <c r="CF166" i="2"/>
  <c r="BV166" i="2"/>
  <c r="CT165" i="2"/>
  <c r="DJ165" i="2" s="1"/>
  <c r="CM165" i="2"/>
  <c r="DC165" i="2" s="1"/>
  <c r="CQ165" i="2"/>
  <c r="DG165" i="2" s="1"/>
  <c r="CN165" i="2"/>
  <c r="DD165" i="2" s="1"/>
  <c r="CU165" i="2"/>
  <c r="DK165" i="2" s="1"/>
  <c r="CV165" i="2"/>
  <c r="DL165" i="2" s="1"/>
  <c r="CR165" i="2"/>
  <c r="DH165" i="2" s="1"/>
  <c r="CI165" i="2"/>
  <c r="CY165" i="2" s="1"/>
  <c r="CJ165" i="2"/>
  <c r="CZ165" i="2" s="1"/>
  <c r="CN166" i="2" l="1"/>
  <c r="DD166" i="2" s="1"/>
  <c r="CH166" i="2"/>
  <c r="CX166" i="2" s="1"/>
  <c r="CR166" i="2"/>
  <c r="DH166" i="2" s="1"/>
  <c r="CU166" i="2"/>
  <c r="DK166" i="2" s="1"/>
  <c r="CJ166" i="2"/>
  <c r="CZ166" i="2" s="1"/>
  <c r="CT166" i="2"/>
  <c r="DJ166" i="2" s="1"/>
  <c r="CO166" i="2"/>
  <c r="DE166" i="2" s="1"/>
  <c r="CV166" i="2"/>
  <c r="DL166" i="2" s="1"/>
  <c r="CI166" i="2"/>
  <c r="CY166" i="2" s="1"/>
  <c r="CK166" i="2"/>
  <c r="DA166" i="2" s="1"/>
  <c r="CP166" i="2"/>
  <c r="DF166" i="2" s="1"/>
  <c r="CS166" i="2"/>
  <c r="DI166" i="2" s="1"/>
  <c r="CQ166" i="2"/>
  <c r="DG166" i="2" s="1"/>
  <c r="CM166" i="2"/>
  <c r="DC166" i="2" s="1"/>
  <c r="CL166" i="2"/>
  <c r="DB166" i="2" s="1"/>
  <c r="BW167" i="2"/>
  <c r="CF167" i="2"/>
  <c r="BV167" i="2"/>
  <c r="CC167" i="2"/>
  <c r="CD167" i="2"/>
  <c r="BT167" i="2"/>
  <c r="CE167" i="2"/>
  <c r="CB167" i="2"/>
  <c r="BY167" i="2"/>
  <c r="B168" i="2"/>
  <c r="T167" i="2"/>
  <c r="CA167" i="2"/>
  <c r="BU167" i="2"/>
  <c r="BR167" i="2"/>
  <c r="BX167" i="2"/>
  <c r="BS167" i="2"/>
  <c r="BZ167" i="2"/>
  <c r="DN167" i="2"/>
  <c r="CT167" i="2" l="1"/>
  <c r="DJ167" i="2" s="1"/>
  <c r="CL167" i="2"/>
  <c r="DB167" i="2" s="1"/>
  <c r="CR167" i="2"/>
  <c r="DH167" i="2" s="1"/>
  <c r="CV167" i="2"/>
  <c r="DL167" i="2" s="1"/>
  <c r="CS167" i="2"/>
  <c r="DI167" i="2" s="1"/>
  <c r="CQ167" i="2"/>
  <c r="DG167" i="2" s="1"/>
  <c r="CU167" i="2"/>
  <c r="DK167" i="2" s="1"/>
  <c r="CM167" i="2"/>
  <c r="DC167" i="2" s="1"/>
  <c r="CH167" i="2"/>
  <c r="CX167" i="2" s="1"/>
  <c r="CK167" i="2"/>
  <c r="DA167" i="2" s="1"/>
  <c r="CP167" i="2"/>
  <c r="DF167" i="2" s="1"/>
  <c r="CI167" i="2"/>
  <c r="CY167" i="2" s="1"/>
  <c r="CN167" i="2"/>
  <c r="DD167" i="2" s="1"/>
  <c r="CA168" i="2"/>
  <c r="BW168" i="2"/>
  <c r="CF168" i="2"/>
  <c r="CD168" i="2"/>
  <c r="B169" i="2"/>
  <c r="T168" i="2"/>
  <c r="BU168" i="2"/>
  <c r="DN168" i="2"/>
  <c r="BT168" i="2"/>
  <c r="CE168" i="2"/>
  <c r="BS168" i="2"/>
  <c r="CC168" i="2"/>
  <c r="BV168" i="2"/>
  <c r="CM168" i="2"/>
  <c r="DC168" i="2" s="1"/>
  <c r="BR168" i="2"/>
  <c r="CB168" i="2"/>
  <c r="BY168" i="2"/>
  <c r="BZ168" i="2"/>
  <c r="BX168" i="2"/>
  <c r="CJ167" i="2"/>
  <c r="CZ167" i="2" s="1"/>
  <c r="CO167" i="2"/>
  <c r="DE167" i="2" s="1"/>
  <c r="CV168" i="2" l="1"/>
  <c r="DL168" i="2" s="1"/>
  <c r="CI168" i="2"/>
  <c r="CY168" i="2" s="1"/>
  <c r="CN168" i="2"/>
  <c r="DD168" i="2" s="1"/>
  <c r="CT168" i="2"/>
  <c r="DJ168" i="2" s="1"/>
  <c r="CL168" i="2"/>
  <c r="DB168" i="2" s="1"/>
  <c r="CQ168" i="2"/>
  <c r="DG168" i="2" s="1"/>
  <c r="CU168" i="2"/>
  <c r="DK168" i="2" s="1"/>
  <c r="CH168" i="2"/>
  <c r="CX168" i="2" s="1"/>
  <c r="CB169" i="2"/>
  <c r="CF169" i="2"/>
  <c r="BY169" i="2"/>
  <c r="BV169" i="2"/>
  <c r="CC169" i="2"/>
  <c r="BT169" i="2"/>
  <c r="BS169" i="2"/>
  <c r="B170" i="2"/>
  <c r="T169" i="2"/>
  <c r="CA169" i="2"/>
  <c r="BX169" i="2"/>
  <c r="CD169" i="2"/>
  <c r="CT169" i="2" s="1"/>
  <c r="DJ169" i="2" s="1"/>
  <c r="BR169" i="2"/>
  <c r="BU169" i="2"/>
  <c r="BW169" i="2"/>
  <c r="BZ169" i="2"/>
  <c r="DN169" i="2"/>
  <c r="CE169" i="2"/>
  <c r="CK168" i="2"/>
  <c r="DA168" i="2" s="1"/>
  <c r="CO168" i="2"/>
  <c r="DE168" i="2" s="1"/>
  <c r="CR168" i="2"/>
  <c r="DH168" i="2" s="1"/>
  <c r="CJ168" i="2"/>
  <c r="CZ168" i="2" s="1"/>
  <c r="CP168" i="2"/>
  <c r="DF168" i="2" s="1"/>
  <c r="CS168" i="2"/>
  <c r="DI168" i="2" s="1"/>
  <c r="CV169" i="2" l="1"/>
  <c r="DL169" i="2" s="1"/>
  <c r="CQ169" i="2"/>
  <c r="DG169" i="2" s="1"/>
  <c r="CS169" i="2"/>
  <c r="DI169" i="2" s="1"/>
  <c r="CR169" i="2"/>
  <c r="DH169" i="2" s="1"/>
  <c r="CP169" i="2"/>
  <c r="DF169" i="2" s="1"/>
  <c r="CJ169" i="2"/>
  <c r="CZ169" i="2" s="1"/>
  <c r="BT170" i="2"/>
  <c r="CE170" i="2"/>
  <c r="BX170" i="2"/>
  <c r="BS170" i="2"/>
  <c r="CF170" i="2"/>
  <c r="BV170" i="2"/>
  <c r="BW170" i="2"/>
  <c r="CB170" i="2"/>
  <c r="CD170" i="2"/>
  <c r="CT170" i="2" s="1"/>
  <c r="DJ170" i="2" s="1"/>
  <c r="CA170" i="2"/>
  <c r="DN170" i="2"/>
  <c r="CC170" i="2"/>
  <c r="BU170" i="2"/>
  <c r="BZ170" i="2"/>
  <c r="B171" i="2"/>
  <c r="T170" i="2"/>
  <c r="BR170" i="2"/>
  <c r="BY170" i="2"/>
  <c r="CK169" i="2"/>
  <c r="DA169" i="2" s="1"/>
  <c r="CU169" i="2"/>
  <c r="DK169" i="2" s="1"/>
  <c r="CH169" i="2"/>
  <c r="CX169" i="2" s="1"/>
  <c r="CL169" i="2"/>
  <c r="DB169" i="2" s="1"/>
  <c r="CO169" i="2"/>
  <c r="DE169" i="2" s="1"/>
  <c r="CN169" i="2"/>
  <c r="DD169" i="2" s="1"/>
  <c r="CI169" i="2"/>
  <c r="CY169" i="2" s="1"/>
  <c r="CM169" i="2"/>
  <c r="DC169" i="2" s="1"/>
  <c r="CJ170" i="2" l="1"/>
  <c r="CZ170" i="2" s="1"/>
  <c r="CN170" i="2"/>
  <c r="DD170" i="2" s="1"/>
  <c r="CI170" i="2"/>
  <c r="CY170" i="2" s="1"/>
  <c r="CM170" i="2"/>
  <c r="DC170" i="2" s="1"/>
  <c r="CV170" i="2"/>
  <c r="DL170" i="2" s="1"/>
  <c r="CU170" i="2"/>
  <c r="DK170" i="2" s="1"/>
  <c r="CL170" i="2"/>
  <c r="DB170" i="2" s="1"/>
  <c r="CO170" i="2"/>
  <c r="DE170" i="2" s="1"/>
  <c r="CK170" i="2"/>
  <c r="DA170" i="2" s="1"/>
  <c r="CS170" i="2"/>
  <c r="DI170" i="2" s="1"/>
  <c r="CP170" i="2"/>
  <c r="DF170" i="2" s="1"/>
  <c r="CC171" i="2"/>
  <c r="BW171" i="2"/>
  <c r="BY171" i="2"/>
  <c r="BZ171" i="2"/>
  <c r="DN171" i="2"/>
  <c r="CD171" i="2"/>
  <c r="CA171" i="2"/>
  <c r="BX171" i="2"/>
  <c r="BS171" i="2"/>
  <c r="CM171" i="2"/>
  <c r="DC171" i="2" s="1"/>
  <c r="BV171" i="2"/>
  <c r="T171" i="2"/>
  <c r="CB171" i="2"/>
  <c r="BT171" i="2"/>
  <c r="CF171" i="2"/>
  <c r="BR171" i="2"/>
  <c r="CE171" i="2"/>
  <c r="BU171" i="2"/>
  <c r="B172" i="2"/>
  <c r="CQ170" i="2"/>
  <c r="DG170" i="2" s="1"/>
  <c r="CH170" i="2"/>
  <c r="CX170" i="2" s="1"/>
  <c r="CR170" i="2"/>
  <c r="DH170" i="2" s="1"/>
  <c r="CS171" i="2" l="1"/>
  <c r="DI171" i="2" s="1"/>
  <c r="CP171" i="2"/>
  <c r="DF171" i="2" s="1"/>
  <c r="CI171" i="2"/>
  <c r="CY171" i="2" s="1"/>
  <c r="CV171" i="2"/>
  <c r="DL171" i="2" s="1"/>
  <c r="CN171" i="2"/>
  <c r="DD171" i="2" s="1"/>
  <c r="CK171" i="2"/>
  <c r="DA171" i="2" s="1"/>
  <c r="CT171" i="2"/>
  <c r="DJ171" i="2" s="1"/>
  <c r="CO171" i="2"/>
  <c r="DE171" i="2" s="1"/>
  <c r="CU171" i="2"/>
  <c r="DK171" i="2" s="1"/>
  <c r="BT172" i="2"/>
  <c r="CF172" i="2"/>
  <c r="BU172" i="2"/>
  <c r="CD172" i="2"/>
  <c r="BY172" i="2"/>
  <c r="T172" i="2"/>
  <c r="BR172" i="2"/>
  <c r="BW172" i="2"/>
  <c r="BZ172" i="2"/>
  <c r="CP172" i="2" s="1"/>
  <c r="DF172" i="2" s="1"/>
  <c r="DN172" i="2"/>
  <c r="B173" i="2"/>
  <c r="CA172" i="2"/>
  <c r="BX172" i="2"/>
  <c r="CE172" i="2"/>
  <c r="BS172" i="2"/>
  <c r="CM172" i="2"/>
  <c r="DC172" i="2" s="1"/>
  <c r="CB172" i="2"/>
  <c r="CC172" i="2"/>
  <c r="BV172" i="2"/>
  <c r="CH171" i="2"/>
  <c r="CX171" i="2" s="1"/>
  <c r="CQ171" i="2"/>
  <c r="DG171" i="2" s="1"/>
  <c r="CL171" i="2"/>
  <c r="DB171" i="2" s="1"/>
  <c r="CJ171" i="2"/>
  <c r="CZ171" i="2" s="1"/>
  <c r="CR171" i="2"/>
  <c r="DH171" i="2" s="1"/>
  <c r="CO172" i="2" l="1"/>
  <c r="DE172" i="2" s="1"/>
  <c r="CT172" i="2"/>
  <c r="DJ172" i="2" s="1"/>
  <c r="CH172" i="2"/>
  <c r="CX172" i="2" s="1"/>
  <c r="CV172" i="2"/>
  <c r="DL172" i="2" s="1"/>
  <c r="CJ172" i="2"/>
  <c r="CZ172" i="2" s="1"/>
  <c r="CQ172" i="2"/>
  <c r="DG172" i="2" s="1"/>
  <c r="CU172" i="2"/>
  <c r="DK172" i="2" s="1"/>
  <c r="CK172" i="2"/>
  <c r="DA172" i="2" s="1"/>
  <c r="CR172" i="2"/>
  <c r="DH172" i="2" s="1"/>
  <c r="CL172" i="2"/>
  <c r="DB172" i="2" s="1"/>
  <c r="CN172" i="2"/>
  <c r="DD172" i="2" s="1"/>
  <c r="CA173" i="2"/>
  <c r="BX173" i="2"/>
  <c r="BV173" i="2"/>
  <c r="CD173" i="2"/>
  <c r="T173" i="2"/>
  <c r="BR173" i="2"/>
  <c r="BU173" i="2"/>
  <c r="BT173" i="2"/>
  <c r="CF173" i="2"/>
  <c r="BY173" i="2"/>
  <c r="B174" i="2"/>
  <c r="CB173" i="2"/>
  <c r="CC173" i="2"/>
  <c r="CE173" i="2"/>
  <c r="BS173" i="2"/>
  <c r="DN173" i="2"/>
  <c r="BW173" i="2"/>
  <c r="BZ173" i="2"/>
  <c r="CO173" i="2"/>
  <c r="DE173" i="2" s="1"/>
  <c r="CS172" i="2"/>
  <c r="DI172" i="2" s="1"/>
  <c r="CI172" i="2"/>
  <c r="CY172" i="2" s="1"/>
  <c r="CJ173" i="2" l="1"/>
  <c r="CZ173" i="2" s="1"/>
  <c r="CR173" i="2"/>
  <c r="DH173" i="2" s="1"/>
  <c r="CN173" i="2"/>
  <c r="DD173" i="2" s="1"/>
  <c r="CQ173" i="2"/>
  <c r="DG173" i="2" s="1"/>
  <c r="CS173" i="2"/>
  <c r="DI173" i="2" s="1"/>
  <c r="CL173" i="2"/>
  <c r="DB173" i="2" s="1"/>
  <c r="CV173" i="2"/>
  <c r="DL173" i="2" s="1"/>
  <c r="BR174" i="2"/>
  <c r="BT174" i="2"/>
  <c r="BX174" i="2"/>
  <c r="BY174" i="2"/>
  <c r="CA174" i="2"/>
  <c r="CC174" i="2"/>
  <c r="CF174" i="2"/>
  <c r="BS174" i="2"/>
  <c r="B175" i="2"/>
  <c r="T174" i="2"/>
  <c r="BU174" i="2"/>
  <c r="DN174" i="2"/>
  <c r="CB174" i="2"/>
  <c r="CE174" i="2"/>
  <c r="CD174" i="2"/>
  <c r="BV174" i="2"/>
  <c r="CH174" i="2"/>
  <c r="CX174" i="2" s="1"/>
  <c r="BW174" i="2"/>
  <c r="BZ174" i="2"/>
  <c r="CV174" i="2"/>
  <c r="DL174" i="2" s="1"/>
  <c r="CP173" i="2"/>
  <c r="DF173" i="2" s="1"/>
  <c r="CT173" i="2"/>
  <c r="DJ173" i="2" s="1"/>
  <c r="CI173" i="2"/>
  <c r="CY173" i="2" s="1"/>
  <c r="CM173" i="2"/>
  <c r="DC173" i="2" s="1"/>
  <c r="CU173" i="2"/>
  <c r="DK173" i="2" s="1"/>
  <c r="CH173" i="2"/>
  <c r="CX173" i="2" s="1"/>
  <c r="CK173" i="2"/>
  <c r="DA173" i="2" s="1"/>
  <c r="CI174" i="2" l="1"/>
  <c r="CY174" i="2" s="1"/>
  <c r="CO174" i="2"/>
  <c r="DE174" i="2" s="1"/>
  <c r="CJ174" i="2"/>
  <c r="CZ174" i="2" s="1"/>
  <c r="CU174" i="2"/>
  <c r="DK174" i="2" s="1"/>
  <c r="CN174" i="2"/>
  <c r="DD174" i="2" s="1"/>
  <c r="CS174" i="2"/>
  <c r="DI174" i="2" s="1"/>
  <c r="CL174" i="2"/>
  <c r="DB174" i="2" s="1"/>
  <c r="CM174" i="2"/>
  <c r="DC174" i="2" s="1"/>
  <c r="CP174" i="2"/>
  <c r="DF174" i="2" s="1"/>
  <c r="CC175" i="2"/>
  <c r="BR175" i="2"/>
  <c r="BV175" i="2"/>
  <c r="B176" i="2"/>
  <c r="T175" i="2"/>
  <c r="CE175" i="2"/>
  <c r="BS175" i="2"/>
  <c r="DN175" i="2"/>
  <c r="BT175" i="2"/>
  <c r="CF175" i="2"/>
  <c r="BZ175" i="2"/>
  <c r="CA175" i="2"/>
  <c r="BW175" i="2"/>
  <c r="BX175" i="2"/>
  <c r="BY175" i="2"/>
  <c r="CD175" i="2"/>
  <c r="CB175" i="2"/>
  <c r="BU175" i="2"/>
  <c r="CQ174" i="2"/>
  <c r="DG174" i="2" s="1"/>
  <c r="CK174" i="2"/>
  <c r="DA174" i="2" s="1"/>
  <c r="CT174" i="2"/>
  <c r="DJ174" i="2" s="1"/>
  <c r="CR174" i="2"/>
  <c r="DH174" i="2" s="1"/>
  <c r="CL175" i="2" l="1"/>
  <c r="DB175" i="2" s="1"/>
  <c r="CI175" i="2"/>
  <c r="CY175" i="2" s="1"/>
  <c r="CS175" i="2"/>
  <c r="DI175" i="2" s="1"/>
  <c r="CK175" i="2"/>
  <c r="DA175" i="2" s="1"/>
  <c r="CP175" i="2"/>
  <c r="DF175" i="2" s="1"/>
  <c r="CH175" i="2"/>
  <c r="CX175" i="2" s="1"/>
  <c r="CJ175" i="2"/>
  <c r="CZ175" i="2" s="1"/>
  <c r="CO175" i="2"/>
  <c r="DE175" i="2" s="1"/>
  <c r="CT175" i="2"/>
  <c r="DJ175" i="2" s="1"/>
  <c r="CV175" i="2"/>
  <c r="DL175" i="2" s="1"/>
  <c r="CN175" i="2"/>
  <c r="DD175" i="2" s="1"/>
  <c r="CQ175" i="2"/>
  <c r="DG175" i="2" s="1"/>
  <c r="BT176" i="2"/>
  <c r="CE176" i="2"/>
  <c r="CF176" i="2"/>
  <c r="BZ176" i="2"/>
  <c r="BR176" i="2"/>
  <c r="BW176" i="2"/>
  <c r="BS176" i="2"/>
  <c r="BV176" i="2"/>
  <c r="B177" i="2"/>
  <c r="T176" i="2"/>
  <c r="CB176" i="2"/>
  <c r="BU176" i="2"/>
  <c r="BY176" i="2"/>
  <c r="CU176" i="2"/>
  <c r="DK176" i="2" s="1"/>
  <c r="DN176" i="2"/>
  <c r="CA176" i="2"/>
  <c r="BX176" i="2"/>
  <c r="CC176" i="2"/>
  <c r="CD176" i="2"/>
  <c r="CM175" i="2"/>
  <c r="DC175" i="2" s="1"/>
  <c r="CR175" i="2"/>
  <c r="DH175" i="2" s="1"/>
  <c r="CU175" i="2"/>
  <c r="DK175" i="2" s="1"/>
  <c r="CV176" i="2" l="1"/>
  <c r="DL176" i="2" s="1"/>
  <c r="CH176" i="2"/>
  <c r="CX176" i="2" s="1"/>
  <c r="CM176" i="2"/>
  <c r="DC176" i="2" s="1"/>
  <c r="CP176" i="2"/>
  <c r="DF176" i="2" s="1"/>
  <c r="CN176" i="2"/>
  <c r="DD176" i="2" s="1"/>
  <c r="CR176" i="2"/>
  <c r="DH176" i="2" s="1"/>
  <c r="CL176" i="2"/>
  <c r="DB176" i="2" s="1"/>
  <c r="CI176" i="2"/>
  <c r="CY176" i="2" s="1"/>
  <c r="CS176" i="2"/>
  <c r="DI176" i="2" s="1"/>
  <c r="CQ176" i="2"/>
  <c r="DG176" i="2" s="1"/>
  <c r="CT176" i="2"/>
  <c r="DJ176" i="2" s="1"/>
  <c r="CA177" i="2"/>
  <c r="BX177" i="2"/>
  <c r="BY177" i="2"/>
  <c r="B178" i="2"/>
  <c r="DN177" i="2"/>
  <c r="CD177" i="2"/>
  <c r="BT177" i="2"/>
  <c r="CC177" i="2"/>
  <c r="BU177" i="2"/>
  <c r="BZ177" i="2"/>
  <c r="T177" i="2"/>
  <c r="CE177" i="2"/>
  <c r="BV177" i="2"/>
  <c r="BR177" i="2"/>
  <c r="BW177" i="2"/>
  <c r="CF177" i="2"/>
  <c r="BS177" i="2"/>
  <c r="CB177" i="2"/>
  <c r="CJ176" i="2"/>
  <c r="CZ176" i="2" s="1"/>
  <c r="CO176" i="2"/>
  <c r="DE176" i="2" s="1"/>
  <c r="CK176" i="2"/>
  <c r="DA176" i="2" s="1"/>
  <c r="CT177" i="2" l="1"/>
  <c r="DJ177" i="2" s="1"/>
  <c r="CQ177" i="2"/>
  <c r="DG177" i="2" s="1"/>
  <c r="CU177" i="2"/>
  <c r="DK177" i="2" s="1"/>
  <c r="CS177" i="2"/>
  <c r="DI177" i="2" s="1"/>
  <c r="CL177" i="2"/>
  <c r="DB177" i="2" s="1"/>
  <c r="CN177" i="2"/>
  <c r="DD177" i="2" s="1"/>
  <c r="CV177" i="2"/>
  <c r="DL177" i="2" s="1"/>
  <c r="CK177" i="2"/>
  <c r="DA177" i="2" s="1"/>
  <c r="CC178" i="2"/>
  <c r="BX178" i="2"/>
  <c r="BS178" i="2"/>
  <c r="CE178" i="2"/>
  <c r="CB178" i="2"/>
  <c r="BW178" i="2"/>
  <c r="BV178" i="2"/>
  <c r="BR178" i="2"/>
  <c r="CA178" i="2"/>
  <c r="CF178" i="2"/>
  <c r="BZ178" i="2"/>
  <c r="B179" i="2"/>
  <c r="T178" i="2"/>
  <c r="BT178" i="2"/>
  <c r="BY178" i="2"/>
  <c r="BU178" i="2"/>
  <c r="DN178" i="2"/>
  <c r="CD178" i="2"/>
  <c r="CJ177" i="2"/>
  <c r="CZ177" i="2" s="1"/>
  <c r="CR177" i="2"/>
  <c r="DH177" i="2" s="1"/>
  <c r="CO177" i="2"/>
  <c r="DE177" i="2" s="1"/>
  <c r="CM177" i="2"/>
  <c r="DC177" i="2" s="1"/>
  <c r="CH177" i="2"/>
  <c r="CX177" i="2" s="1"/>
  <c r="CP177" i="2"/>
  <c r="DF177" i="2" s="1"/>
  <c r="CI177" i="2"/>
  <c r="CY177" i="2" s="1"/>
  <c r="CQ178" i="2" l="1"/>
  <c r="DG178" i="2" s="1"/>
  <c r="CS178" i="2"/>
  <c r="DI178" i="2" s="1"/>
  <c r="CR178" i="2"/>
  <c r="DH178" i="2" s="1"/>
  <c r="CI178" i="2"/>
  <c r="CY178" i="2" s="1"/>
  <c r="CH178" i="2"/>
  <c r="CX178" i="2" s="1"/>
  <c r="CO178" i="2"/>
  <c r="DE178" i="2" s="1"/>
  <c r="CU178" i="2"/>
  <c r="DK178" i="2" s="1"/>
  <c r="CV178" i="2"/>
  <c r="DL178" i="2" s="1"/>
  <c r="CN178" i="2"/>
  <c r="DD178" i="2" s="1"/>
  <c r="CJ178" i="2"/>
  <c r="CZ178" i="2" s="1"/>
  <c r="CK178" i="2"/>
  <c r="DA178" i="2" s="1"/>
  <c r="CA179" i="2"/>
  <c r="CQ179" i="2" s="1"/>
  <c r="DG179" i="2" s="1"/>
  <c r="BU179" i="2"/>
  <c r="BX179" i="2"/>
  <c r="BV179" i="2"/>
  <c r="BT179" i="2"/>
  <c r="CC179" i="2"/>
  <c r="BS179" i="2"/>
  <c r="CD179" i="2"/>
  <c r="B180" i="2"/>
  <c r="CF179" i="2"/>
  <c r="DN179" i="2"/>
  <c r="CB179" i="2"/>
  <c r="CE179" i="2"/>
  <c r="BZ179" i="2"/>
  <c r="T179" i="2"/>
  <c r="BY179" i="2"/>
  <c r="BR179" i="2"/>
  <c r="BW179" i="2"/>
  <c r="CL178" i="2"/>
  <c r="DB178" i="2" s="1"/>
  <c r="CP178" i="2"/>
  <c r="DF178" i="2" s="1"/>
  <c r="CT178" i="2"/>
  <c r="DJ178" i="2" s="1"/>
  <c r="CM178" i="2"/>
  <c r="DC178" i="2" s="1"/>
  <c r="CH179" i="2" l="1"/>
  <c r="CX179" i="2" s="1"/>
  <c r="CR179" i="2"/>
  <c r="DH179" i="2" s="1"/>
  <c r="CJ179" i="2"/>
  <c r="CZ179" i="2" s="1"/>
  <c r="CI179" i="2"/>
  <c r="CY179" i="2" s="1"/>
  <c r="CN179" i="2"/>
  <c r="DD179" i="2" s="1"/>
  <c r="CL179" i="2"/>
  <c r="DB179" i="2" s="1"/>
  <c r="CS179" i="2"/>
  <c r="DI179" i="2" s="1"/>
  <c r="CU179" i="2"/>
  <c r="DK179" i="2" s="1"/>
  <c r="CK179" i="2"/>
  <c r="DA179" i="2" s="1"/>
  <c r="CV179" i="2"/>
  <c r="DL179" i="2" s="1"/>
  <c r="CO179" i="2"/>
  <c r="DE179" i="2" s="1"/>
  <c r="BW180" i="2"/>
  <c r="BY180" i="2"/>
  <c r="CA180" i="2"/>
  <c r="CE180" i="2"/>
  <c r="CC180" i="2"/>
  <c r="BR180" i="2"/>
  <c r="BX180" i="2"/>
  <c r="BZ180" i="2"/>
  <c r="BV180" i="2"/>
  <c r="BT180" i="2"/>
  <c r="CB180" i="2"/>
  <c r="BU180" i="2"/>
  <c r="BS180" i="2"/>
  <c r="B181" i="2"/>
  <c r="T180" i="2"/>
  <c r="CD180" i="2"/>
  <c r="DN180" i="2"/>
  <c r="CF180" i="2"/>
  <c r="CT179" i="2"/>
  <c r="DJ179" i="2" s="1"/>
  <c r="CP179" i="2"/>
  <c r="DF179" i="2" s="1"/>
  <c r="CM179" i="2"/>
  <c r="DC179" i="2" s="1"/>
  <c r="CH180" i="2" l="1"/>
  <c r="CX180" i="2" s="1"/>
  <c r="CM180" i="2"/>
  <c r="DC180" i="2" s="1"/>
  <c r="CQ180" i="2"/>
  <c r="DG180" i="2" s="1"/>
  <c r="CR180" i="2"/>
  <c r="DH180" i="2" s="1"/>
  <c r="CN180" i="2"/>
  <c r="DD180" i="2" s="1"/>
  <c r="CU180" i="2"/>
  <c r="DK180" i="2" s="1"/>
  <c r="CO180" i="2"/>
  <c r="DE180" i="2" s="1"/>
  <c r="CS180" i="2"/>
  <c r="DI180" i="2" s="1"/>
  <c r="CT180" i="2"/>
  <c r="DJ180" i="2" s="1"/>
  <c r="CV180" i="2"/>
  <c r="DL180" i="2" s="1"/>
  <c r="CJ180" i="2"/>
  <c r="CZ180" i="2" s="1"/>
  <c r="CI180" i="2"/>
  <c r="CY180" i="2" s="1"/>
  <c r="CK180" i="2"/>
  <c r="DA180" i="2" s="1"/>
  <c r="BX181" i="2"/>
  <c r="DN181" i="2"/>
  <c r="BT181" i="2"/>
  <c r="CE181" i="2"/>
  <c r="BU181" i="2"/>
  <c r="BV181" i="2"/>
  <c r="CA181" i="2"/>
  <c r="CF181" i="2"/>
  <c r="CB181" i="2"/>
  <c r="CD181" i="2"/>
  <c r="CL181" i="2"/>
  <c r="DB181" i="2" s="1"/>
  <c r="T181" i="2"/>
  <c r="BR181" i="2"/>
  <c r="BW181" i="2"/>
  <c r="BS181" i="2"/>
  <c r="CC181" i="2"/>
  <c r="BY181" i="2"/>
  <c r="BZ181" i="2"/>
  <c r="B182" i="2"/>
  <c r="CN181" i="2"/>
  <c r="DD181" i="2" s="1"/>
  <c r="CL180" i="2"/>
  <c r="DB180" i="2" s="1"/>
  <c r="CP180" i="2"/>
  <c r="DF180" i="2" s="1"/>
  <c r="CU181" i="2" l="1"/>
  <c r="DK181" i="2" s="1"/>
  <c r="CJ181" i="2"/>
  <c r="CZ181" i="2" s="1"/>
  <c r="CK181" i="2"/>
  <c r="DA181" i="2" s="1"/>
  <c r="CS181" i="2"/>
  <c r="DI181" i="2" s="1"/>
  <c r="CA182" i="2"/>
  <c r="BX182" i="2"/>
  <c r="BW182" i="2"/>
  <c r="BZ182" i="2"/>
  <c r="B183" i="2"/>
  <c r="T182" i="2"/>
  <c r="BT182" i="2"/>
  <c r="BY182" i="2"/>
  <c r="CD182" i="2"/>
  <c r="DN182" i="2"/>
  <c r="CC182" i="2"/>
  <c r="BR182" i="2"/>
  <c r="CE182" i="2"/>
  <c r="BU182" i="2"/>
  <c r="CN182" i="2"/>
  <c r="DD182" i="2" s="1"/>
  <c r="CB182" i="2"/>
  <c r="CF182" i="2"/>
  <c r="BS182" i="2"/>
  <c r="BV182" i="2"/>
  <c r="CM182" i="2"/>
  <c r="DC182" i="2" s="1"/>
  <c r="CH181" i="2"/>
  <c r="CX181" i="2" s="1"/>
  <c r="CQ181" i="2"/>
  <c r="DG181" i="2" s="1"/>
  <c r="CI181" i="2"/>
  <c r="CY181" i="2" s="1"/>
  <c r="CM181" i="2"/>
  <c r="DC181" i="2" s="1"/>
  <c r="CO181" i="2"/>
  <c r="DE181" i="2" s="1"/>
  <c r="CT181" i="2"/>
  <c r="DJ181" i="2" s="1"/>
  <c r="CV181" i="2"/>
  <c r="DL181" i="2" s="1"/>
  <c r="CR181" i="2"/>
  <c r="DH181" i="2" s="1"/>
  <c r="CP181" i="2"/>
  <c r="DF181" i="2" s="1"/>
  <c r="CR182" i="2" l="1"/>
  <c r="DH182" i="2" s="1"/>
  <c r="CS182" i="2"/>
  <c r="DI182" i="2" s="1"/>
  <c r="CP182" i="2"/>
  <c r="DF182" i="2" s="1"/>
  <c r="CQ182" i="2"/>
  <c r="DG182" i="2" s="1"/>
  <c r="CK182" i="2"/>
  <c r="DA182" i="2" s="1"/>
  <c r="CT182" i="2"/>
  <c r="DJ182" i="2" s="1"/>
  <c r="CO182" i="2"/>
  <c r="DE182" i="2" s="1"/>
  <c r="CH182" i="2"/>
  <c r="CX182" i="2" s="1"/>
  <c r="CL182" i="2"/>
  <c r="DB182" i="2" s="1"/>
  <c r="CI182" i="2"/>
  <c r="CY182" i="2" s="1"/>
  <c r="CJ182" i="2"/>
  <c r="CZ182" i="2" s="1"/>
  <c r="CV182" i="2"/>
  <c r="DL182" i="2" s="1"/>
  <c r="CU182" i="2"/>
  <c r="DK182" i="2" s="1"/>
  <c r="BR183" i="2"/>
  <c r="CF183" i="2"/>
  <c r="BS183" i="2"/>
  <c r="DN183" i="2"/>
  <c r="CA183" i="2"/>
  <c r="CC183" i="2"/>
  <c r="BY183" i="2"/>
  <c r="BV183" i="2"/>
  <c r="BT183" i="2"/>
  <c r="BW183" i="2"/>
  <c r="BX183" i="2"/>
  <c r="BZ183" i="2"/>
  <c r="CH183" i="2"/>
  <c r="CX183" i="2" s="1"/>
  <c r="CB183" i="2"/>
  <c r="CE183" i="2"/>
  <c r="BU183" i="2"/>
  <c r="B184" i="2"/>
  <c r="CV183" i="2"/>
  <c r="DL183" i="2" s="1"/>
  <c r="T183" i="2"/>
  <c r="CD183" i="2"/>
  <c r="CU183" i="2" l="1"/>
  <c r="DK183" i="2" s="1"/>
  <c r="CM183" i="2"/>
  <c r="DC183" i="2" s="1"/>
  <c r="CI183" i="2"/>
  <c r="CY183" i="2" s="1"/>
  <c r="CO183" i="2"/>
  <c r="DE183" i="2" s="1"/>
  <c r="CK183" i="2"/>
  <c r="DA183" i="2" s="1"/>
  <c r="CQ183" i="2"/>
  <c r="DG183" i="2" s="1"/>
  <c r="CN183" i="2"/>
  <c r="DD183" i="2" s="1"/>
  <c r="CR183" i="2"/>
  <c r="DH183" i="2" s="1"/>
  <c r="BR184" i="2"/>
  <c r="BW184" i="2"/>
  <c r="BU184" i="2"/>
  <c r="BZ184" i="2"/>
  <c r="DN184" i="2"/>
  <c r="CD184" i="2"/>
  <c r="CB184" i="2"/>
  <c r="CC184" i="2"/>
  <c r="CE184" i="2"/>
  <c r="BS184" i="2"/>
  <c r="BX184" i="2"/>
  <c r="BT184" i="2"/>
  <c r="CF184" i="2"/>
  <c r="BV184" i="2"/>
  <c r="B185" i="2"/>
  <c r="T184" i="2"/>
  <c r="CA184" i="2"/>
  <c r="BY184" i="2"/>
  <c r="CP183" i="2"/>
  <c r="DF183" i="2" s="1"/>
  <c r="CS183" i="2"/>
  <c r="DI183" i="2" s="1"/>
  <c r="CL183" i="2"/>
  <c r="DB183" i="2" s="1"/>
  <c r="CJ183" i="2"/>
  <c r="CZ183" i="2" s="1"/>
  <c r="CT183" i="2"/>
  <c r="DJ183" i="2" s="1"/>
  <c r="CH184" i="2" l="1"/>
  <c r="CX184" i="2" s="1"/>
  <c r="CL184" i="2"/>
  <c r="DB184" i="2" s="1"/>
  <c r="CQ184" i="2"/>
  <c r="DG184" i="2" s="1"/>
  <c r="CJ184" i="2"/>
  <c r="CZ184" i="2" s="1"/>
  <c r="CK184" i="2"/>
  <c r="DA184" i="2" s="1"/>
  <c r="CM184" i="2"/>
  <c r="DC184" i="2" s="1"/>
  <c r="CV184" i="2"/>
  <c r="DL184" i="2" s="1"/>
  <c r="CP184" i="2"/>
  <c r="DF184" i="2" s="1"/>
  <c r="CO184" i="2"/>
  <c r="DE184" i="2" s="1"/>
  <c r="CN184" i="2"/>
  <c r="DD184" i="2" s="1"/>
  <c r="CR184" i="2"/>
  <c r="DH184" i="2" s="1"/>
  <c r="CA185" i="2"/>
  <c r="CB185" i="2"/>
  <c r="BR185" i="2"/>
  <c r="BV185" i="2"/>
  <c r="BT185" i="2"/>
  <c r="BX185" i="2"/>
  <c r="CD185" i="2"/>
  <c r="BY185" i="2"/>
  <c r="BW185" i="2"/>
  <c r="CE185" i="2"/>
  <c r="DN185" i="2"/>
  <c r="CC185" i="2"/>
  <c r="CF185" i="2"/>
  <c r="BU185" i="2"/>
  <c r="BZ185" i="2"/>
  <c r="B186" i="2"/>
  <c r="T185" i="2"/>
  <c r="BS185" i="2"/>
  <c r="CU184" i="2"/>
  <c r="DK184" i="2" s="1"/>
  <c r="CS184" i="2"/>
  <c r="DI184" i="2" s="1"/>
  <c r="CT184" i="2"/>
  <c r="DJ184" i="2" s="1"/>
  <c r="CI184" i="2"/>
  <c r="CY184" i="2" s="1"/>
  <c r="CQ185" i="2" l="1"/>
  <c r="DG185" i="2" s="1"/>
  <c r="CJ185" i="2"/>
  <c r="CZ185" i="2" s="1"/>
  <c r="CN185" i="2"/>
  <c r="DD185" i="2" s="1"/>
  <c r="CL185" i="2"/>
  <c r="DB185" i="2" s="1"/>
  <c r="CT185" i="2"/>
  <c r="DJ185" i="2" s="1"/>
  <c r="CR185" i="2"/>
  <c r="DH185" i="2" s="1"/>
  <c r="CH185" i="2"/>
  <c r="CX185" i="2" s="1"/>
  <c r="CU185" i="2"/>
  <c r="DK185" i="2" s="1"/>
  <c r="CK185" i="2"/>
  <c r="DA185" i="2" s="1"/>
  <c r="CM185" i="2"/>
  <c r="DC185" i="2" s="1"/>
  <c r="CV185" i="2"/>
  <c r="DL185" i="2" s="1"/>
  <c r="CI185" i="2"/>
  <c r="CY185" i="2" s="1"/>
  <c r="CS185" i="2"/>
  <c r="DI185" i="2" s="1"/>
  <c r="CO185" i="2"/>
  <c r="DE185" i="2" s="1"/>
  <c r="CB186" i="2"/>
  <c r="CC186" i="2"/>
  <c r="CS186" i="2" s="1"/>
  <c r="DI186" i="2" s="1"/>
  <c r="BX186" i="2"/>
  <c r="BS186" i="2"/>
  <c r="B187" i="2"/>
  <c r="T186" i="2"/>
  <c r="CA186" i="2"/>
  <c r="BZ186" i="2"/>
  <c r="CD186" i="2"/>
  <c r="DN186" i="2"/>
  <c r="BR186" i="2"/>
  <c r="CF186" i="2"/>
  <c r="BW186" i="2"/>
  <c r="BU186" i="2"/>
  <c r="BY186" i="2"/>
  <c r="BT186" i="2"/>
  <c r="CE186" i="2"/>
  <c r="BV186" i="2"/>
  <c r="CP185" i="2"/>
  <c r="DF185" i="2" s="1"/>
  <c r="CQ186" i="2" l="1"/>
  <c r="DG186" i="2" s="1"/>
  <c r="CR186" i="2"/>
  <c r="DH186" i="2" s="1"/>
  <c r="CK186" i="2"/>
  <c r="DA186" i="2" s="1"/>
  <c r="CT186" i="2"/>
  <c r="DJ186" i="2" s="1"/>
  <c r="CO186" i="2"/>
  <c r="DE186" i="2" s="1"/>
  <c r="CI186" i="2"/>
  <c r="CY186" i="2" s="1"/>
  <c r="CL186" i="2"/>
  <c r="DB186" i="2" s="1"/>
  <c r="CN186" i="2"/>
  <c r="DD186" i="2" s="1"/>
  <c r="CP186" i="2"/>
  <c r="DF186" i="2" s="1"/>
  <c r="CU186" i="2"/>
  <c r="DK186" i="2" s="1"/>
  <c r="CV186" i="2"/>
  <c r="DL186" i="2" s="1"/>
  <c r="BR187" i="2"/>
  <c r="CE187" i="2"/>
  <c r="BW187" i="2"/>
  <c r="CD187" i="2"/>
  <c r="CB187" i="2"/>
  <c r="BT187" i="2"/>
  <c r="BZ187" i="2"/>
  <c r="BV187" i="2"/>
  <c r="CA187" i="2"/>
  <c r="CF187" i="2"/>
  <c r="BU187" i="2"/>
  <c r="BS187" i="2"/>
  <c r="CJ187" i="2"/>
  <c r="CZ187" i="2" s="1"/>
  <c r="BY187" i="2"/>
  <c r="B188" i="2"/>
  <c r="T187" i="2"/>
  <c r="CC187" i="2"/>
  <c r="BX187" i="2"/>
  <c r="DN187" i="2"/>
  <c r="CJ186" i="2"/>
  <c r="CZ186" i="2" s="1"/>
  <c r="CM186" i="2"/>
  <c r="DC186" i="2" s="1"/>
  <c r="CH186" i="2"/>
  <c r="CX186" i="2" s="1"/>
  <c r="CH187" i="2" l="1"/>
  <c r="CX187" i="2" s="1"/>
  <c r="CQ187" i="2"/>
  <c r="DG187" i="2" s="1"/>
  <c r="CS187" i="2"/>
  <c r="DI187" i="2" s="1"/>
  <c r="CI187" i="2"/>
  <c r="CY187" i="2" s="1"/>
  <c r="CU187" i="2"/>
  <c r="DK187" i="2" s="1"/>
  <c r="CT187" i="2"/>
  <c r="DJ187" i="2" s="1"/>
  <c r="CM187" i="2"/>
  <c r="DC187" i="2" s="1"/>
  <c r="CR187" i="2"/>
  <c r="DH187" i="2" s="1"/>
  <c r="BR188" i="2"/>
  <c r="CC188" i="2"/>
  <c r="BW188" i="2"/>
  <c r="CD188" i="2"/>
  <c r="CA188" i="2"/>
  <c r="BV188" i="2"/>
  <c r="BT188" i="2"/>
  <c r="CF188" i="2"/>
  <c r="BY188" i="2"/>
  <c r="BZ188" i="2"/>
  <c r="B189" i="2"/>
  <c r="CH188" i="2"/>
  <c r="CX188" i="2" s="1"/>
  <c r="T188" i="2"/>
  <c r="CE188" i="2"/>
  <c r="CM188" i="2"/>
  <c r="DC188" i="2" s="1"/>
  <c r="CB188" i="2"/>
  <c r="BU188" i="2"/>
  <c r="BS188" i="2"/>
  <c r="DN188" i="2"/>
  <c r="BX188" i="2"/>
  <c r="CK187" i="2"/>
  <c r="DA187" i="2" s="1"/>
  <c r="CN187" i="2"/>
  <c r="DD187" i="2" s="1"/>
  <c r="CV187" i="2"/>
  <c r="DL187" i="2" s="1"/>
  <c r="CL187" i="2"/>
  <c r="DB187" i="2" s="1"/>
  <c r="CO187" i="2"/>
  <c r="DE187" i="2" s="1"/>
  <c r="CP187" i="2"/>
  <c r="DF187" i="2" s="1"/>
  <c r="CJ188" i="2" l="1"/>
  <c r="CZ188" i="2" s="1"/>
  <c r="CI188" i="2"/>
  <c r="CY188" i="2" s="1"/>
  <c r="CL188" i="2"/>
  <c r="DB188" i="2" s="1"/>
  <c r="CR188" i="2"/>
  <c r="DH188" i="2" s="1"/>
  <c r="CT188" i="2"/>
  <c r="DJ188" i="2" s="1"/>
  <c r="CV188" i="2"/>
  <c r="DL188" i="2" s="1"/>
  <c r="CS188" i="2"/>
  <c r="DI188" i="2" s="1"/>
  <c r="BR189" i="2"/>
  <c r="BY189" i="2"/>
  <c r="CC189" i="2"/>
  <c r="BU189" i="2"/>
  <c r="BS189" i="2"/>
  <c r="BZ189" i="2"/>
  <c r="CO189" i="2"/>
  <c r="DE189" i="2" s="1"/>
  <c r="T189" i="2"/>
  <c r="BX189" i="2"/>
  <c r="DN189" i="2"/>
  <c r="CB189" i="2"/>
  <c r="BT189" i="2"/>
  <c r="BV189" i="2"/>
  <c r="CE189" i="2"/>
  <c r="CA189" i="2"/>
  <c r="CF189" i="2"/>
  <c r="BW189" i="2"/>
  <c r="CD189" i="2"/>
  <c r="B190" i="2"/>
  <c r="CQ188" i="2"/>
  <c r="DG188" i="2" s="1"/>
  <c r="CU188" i="2"/>
  <c r="DK188" i="2" s="1"/>
  <c r="CK188" i="2"/>
  <c r="DA188" i="2" s="1"/>
  <c r="CN188" i="2"/>
  <c r="DD188" i="2" s="1"/>
  <c r="CO188" i="2"/>
  <c r="DE188" i="2" s="1"/>
  <c r="CP188" i="2"/>
  <c r="DF188" i="2" s="1"/>
  <c r="CI189" i="2" l="1"/>
  <c r="CY189" i="2" s="1"/>
  <c r="CM189" i="2"/>
  <c r="DC189" i="2" s="1"/>
  <c r="CR189" i="2"/>
  <c r="DH189" i="2" s="1"/>
  <c r="CH189" i="2"/>
  <c r="CX189" i="2" s="1"/>
  <c r="CK189" i="2"/>
  <c r="DA189" i="2" s="1"/>
  <c r="CT189" i="2"/>
  <c r="DJ189" i="2" s="1"/>
  <c r="CJ189" i="2"/>
  <c r="CZ189" i="2" s="1"/>
  <c r="BT190" i="2"/>
  <c r="CA190" i="2"/>
  <c r="CC190" i="2"/>
  <c r="CE190" i="2"/>
  <c r="BS190" i="2"/>
  <c r="BR190" i="2"/>
  <c r="CF190" i="2"/>
  <c r="BX190" i="2"/>
  <c r="BV190" i="2"/>
  <c r="CB190" i="2"/>
  <c r="BU190" i="2"/>
  <c r="BZ190" i="2"/>
  <c r="B191" i="2"/>
  <c r="T190" i="2"/>
  <c r="BW190" i="2"/>
  <c r="BY190" i="2"/>
  <c r="DN190" i="2"/>
  <c r="CD190" i="2"/>
  <c r="CQ189" i="2"/>
  <c r="DG189" i="2" s="1"/>
  <c r="CN189" i="2"/>
  <c r="DD189" i="2" s="1"/>
  <c r="CS189" i="2"/>
  <c r="DI189" i="2" s="1"/>
  <c r="CU189" i="2"/>
  <c r="DK189" i="2" s="1"/>
  <c r="CL189" i="2"/>
  <c r="DB189" i="2" s="1"/>
  <c r="CV189" i="2"/>
  <c r="DL189" i="2" s="1"/>
  <c r="CP189" i="2"/>
  <c r="DF189" i="2" s="1"/>
  <c r="CJ190" i="2" l="1"/>
  <c r="CZ190" i="2" s="1"/>
  <c r="CI190" i="2"/>
  <c r="CY190" i="2" s="1"/>
  <c r="CQ190" i="2"/>
  <c r="DG190" i="2" s="1"/>
  <c r="CT190" i="2"/>
  <c r="DJ190" i="2" s="1"/>
  <c r="CH190" i="2"/>
  <c r="CX190" i="2" s="1"/>
  <c r="CU190" i="2"/>
  <c r="DK190" i="2" s="1"/>
  <c r="CM190" i="2"/>
  <c r="DC190" i="2" s="1"/>
  <c r="CR190" i="2"/>
  <c r="DH190" i="2" s="1"/>
  <c r="BT191" i="2"/>
  <c r="CE191" i="2"/>
  <c r="CF191" i="2"/>
  <c r="CD191" i="2"/>
  <c r="CB191" i="2"/>
  <c r="CA191" i="2"/>
  <c r="BY191" i="2"/>
  <c r="BS191" i="2"/>
  <c r="CC191" i="2"/>
  <c r="BX191" i="2"/>
  <c r="BV191" i="2"/>
  <c r="T191" i="2"/>
  <c r="BR191" i="2"/>
  <c r="BW191" i="2"/>
  <c r="BU191" i="2"/>
  <c r="BZ191" i="2"/>
  <c r="DN191" i="2"/>
  <c r="B192" i="2"/>
  <c r="CO190" i="2"/>
  <c r="DE190" i="2" s="1"/>
  <c r="CK190" i="2"/>
  <c r="DA190" i="2" s="1"/>
  <c r="CS190" i="2"/>
  <c r="DI190" i="2" s="1"/>
  <c r="CN190" i="2"/>
  <c r="DD190" i="2" s="1"/>
  <c r="CP190" i="2"/>
  <c r="DF190" i="2" s="1"/>
  <c r="CV190" i="2"/>
  <c r="DL190" i="2" s="1"/>
  <c r="CL190" i="2"/>
  <c r="DB190" i="2" s="1"/>
  <c r="CS191" i="2" l="1"/>
  <c r="DI191" i="2" s="1"/>
  <c r="CJ191" i="2"/>
  <c r="CZ191" i="2" s="1"/>
  <c r="CU191" i="2"/>
  <c r="DK191" i="2" s="1"/>
  <c r="CQ191" i="2"/>
  <c r="DG191" i="2" s="1"/>
  <c r="CV191" i="2"/>
  <c r="DL191" i="2" s="1"/>
  <c r="CR191" i="2"/>
  <c r="DH191" i="2" s="1"/>
  <c r="CI191" i="2"/>
  <c r="CY191" i="2" s="1"/>
  <c r="CT191" i="2"/>
  <c r="DJ191" i="2" s="1"/>
  <c r="CL191" i="2"/>
  <c r="DB191" i="2" s="1"/>
  <c r="CK191" i="2"/>
  <c r="DA191" i="2" s="1"/>
  <c r="CN191" i="2"/>
  <c r="DD191" i="2" s="1"/>
  <c r="CP191" i="2"/>
  <c r="DF191" i="2" s="1"/>
  <c r="CH191" i="2"/>
  <c r="CX191" i="2" s="1"/>
  <c r="CO191" i="2"/>
  <c r="DE191" i="2" s="1"/>
  <c r="CA192" i="2"/>
  <c r="CB192" i="2"/>
  <c r="BS192" i="2"/>
  <c r="BY192" i="2"/>
  <c r="B193" i="2"/>
  <c r="T192" i="2"/>
  <c r="CD192" i="2"/>
  <c r="BZ192" i="2"/>
  <c r="CC192" i="2"/>
  <c r="BX192" i="2"/>
  <c r="DN192" i="2"/>
  <c r="BR192" i="2"/>
  <c r="BW192" i="2"/>
  <c r="CF192" i="2"/>
  <c r="BT192" i="2"/>
  <c r="BU192" i="2"/>
  <c r="BV192" i="2"/>
  <c r="CE192" i="2"/>
  <c r="CM191" i="2"/>
  <c r="DC191" i="2" s="1"/>
  <c r="CJ192" i="2" l="1"/>
  <c r="CZ192" i="2" s="1"/>
  <c r="CM192" i="2"/>
  <c r="DC192" i="2" s="1"/>
  <c r="CN192" i="2"/>
  <c r="DD192" i="2" s="1"/>
  <c r="CR192" i="2"/>
  <c r="DH192" i="2" s="1"/>
  <c r="CT192" i="2"/>
  <c r="DJ192" i="2" s="1"/>
  <c r="CQ192" i="2"/>
  <c r="DG192" i="2" s="1"/>
  <c r="CS192" i="2"/>
  <c r="DI192" i="2" s="1"/>
  <c r="CL192" i="2"/>
  <c r="DB192" i="2" s="1"/>
  <c r="CO192" i="2"/>
  <c r="DE192" i="2" s="1"/>
  <c r="CP192" i="2"/>
  <c r="DF192" i="2" s="1"/>
  <c r="CH192" i="2"/>
  <c r="CX192" i="2" s="1"/>
  <c r="CV192" i="2"/>
  <c r="DL192" i="2" s="1"/>
  <c r="CU192" i="2"/>
  <c r="DK192" i="2" s="1"/>
  <c r="BR193" i="2"/>
  <c r="CA193" i="2"/>
  <c r="CF193" i="2"/>
  <c r="CV193" i="2" s="1"/>
  <c r="DL193" i="2" s="1"/>
  <c r="BS193" i="2"/>
  <c r="CE193" i="2"/>
  <c r="BV193" i="2"/>
  <c r="CC193" i="2"/>
  <c r="BX193" i="2"/>
  <c r="CD193" i="2"/>
  <c r="B194" i="2"/>
  <c r="DN193" i="2"/>
  <c r="BT193" i="2"/>
  <c r="BY193" i="2"/>
  <c r="CB193" i="2"/>
  <c r="BW193" i="2"/>
  <c r="BZ193" i="2"/>
  <c r="T193" i="2"/>
  <c r="BU193" i="2"/>
  <c r="CK192" i="2"/>
  <c r="DA192" i="2" s="1"/>
  <c r="CI192" i="2"/>
  <c r="CY192" i="2" s="1"/>
  <c r="CT193" i="2" l="1"/>
  <c r="DJ193" i="2" s="1"/>
  <c r="CS193" i="2"/>
  <c r="DI193" i="2" s="1"/>
  <c r="CU193" i="2"/>
  <c r="DK193" i="2" s="1"/>
  <c r="CH193" i="2"/>
  <c r="CX193" i="2" s="1"/>
  <c r="CL193" i="2"/>
  <c r="DB193" i="2" s="1"/>
  <c r="CJ193" i="2"/>
  <c r="CZ193" i="2" s="1"/>
  <c r="CN193" i="2"/>
  <c r="DD193" i="2" s="1"/>
  <c r="CI193" i="2"/>
  <c r="CY193" i="2" s="1"/>
  <c r="CQ193" i="2"/>
  <c r="DG193" i="2" s="1"/>
  <c r="BT194" i="2"/>
  <c r="CE194" i="2"/>
  <c r="CD194" i="2"/>
  <c r="BY194" i="2"/>
  <c r="CB194" i="2"/>
  <c r="BX194" i="2"/>
  <c r="BZ194" i="2"/>
  <c r="CA194" i="2"/>
  <c r="BU194" i="2"/>
  <c r="BS194" i="2"/>
  <c r="DN194" i="2"/>
  <c r="BR194" i="2"/>
  <c r="CC194" i="2"/>
  <c r="BW194" i="2"/>
  <c r="BV194" i="2"/>
  <c r="B195" i="2"/>
  <c r="BR195" i="2" s="1"/>
  <c r="T194" i="2"/>
  <c r="CF194" i="2"/>
  <c r="CK193" i="2"/>
  <c r="DA193" i="2" s="1"/>
  <c r="CM193" i="2"/>
  <c r="DC193" i="2" s="1"/>
  <c r="CO193" i="2"/>
  <c r="DE193" i="2" s="1"/>
  <c r="CP193" i="2"/>
  <c r="DF193" i="2" s="1"/>
  <c r="CR193" i="2"/>
  <c r="DH193" i="2" s="1"/>
  <c r="CO194" i="2" l="1"/>
  <c r="DE194" i="2" s="1"/>
  <c r="CJ194" i="2"/>
  <c r="CZ194" i="2" s="1"/>
  <c r="CU194" i="2"/>
  <c r="DK194" i="2" s="1"/>
  <c r="CK194" i="2"/>
  <c r="DA194" i="2" s="1"/>
  <c r="CR194" i="2"/>
  <c r="DH194" i="2" s="1"/>
  <c r="CN194" i="2"/>
  <c r="DD194" i="2" s="1"/>
  <c r="CP194" i="2"/>
  <c r="DF194" i="2" s="1"/>
  <c r="CH194" i="2"/>
  <c r="CX194" i="2" s="1"/>
  <c r="CS194" i="2"/>
  <c r="DI194" i="2" s="1"/>
  <c r="CV194" i="2"/>
  <c r="DL194" i="2" s="1"/>
  <c r="CI194" i="2"/>
  <c r="CY194" i="2" s="1"/>
  <c r="CL194" i="2"/>
  <c r="DB194" i="2" s="1"/>
  <c r="CT194" i="2"/>
  <c r="DJ194" i="2" s="1"/>
  <c r="CM194" i="2"/>
  <c r="DC194" i="2" s="1"/>
  <c r="CQ194" i="2"/>
  <c r="DG194" i="2" s="1"/>
  <c r="CB195" i="2"/>
  <c r="CF195" i="2"/>
  <c r="BS195" i="2"/>
  <c r="CH195" i="2"/>
  <c r="DN195" i="2"/>
  <c r="BW195" i="2"/>
  <c r="CA195" i="2"/>
  <c r="CC195" i="2"/>
  <c r="BX195" i="2"/>
  <c r="BZ195" i="2"/>
  <c r="CM195" i="2"/>
  <c r="DC195" i="2" s="1"/>
  <c r="B196" i="2"/>
  <c r="T195" i="2"/>
  <c r="CE195" i="2"/>
  <c r="BU195" i="2"/>
  <c r="BV195" i="2"/>
  <c r="BY195" i="2"/>
  <c r="CD195" i="2"/>
  <c r="BT195" i="2"/>
  <c r="CP195" i="2" l="1"/>
  <c r="DF195" i="2" s="1"/>
  <c r="CJ195" i="2"/>
  <c r="CZ195" i="2" s="1"/>
  <c r="CL195" i="2"/>
  <c r="DB195" i="2" s="1"/>
  <c r="CR195" i="2"/>
  <c r="DH195" i="2" s="1"/>
  <c r="CV195" i="2"/>
  <c r="DL195" i="2" s="1"/>
  <c r="CO195" i="2"/>
  <c r="DE195" i="2" s="1"/>
  <c r="CS195" i="2"/>
  <c r="DI195" i="2" s="1"/>
  <c r="CT195" i="2"/>
  <c r="DJ195" i="2" s="1"/>
  <c r="CX195" i="2"/>
  <c r="CN195" i="2"/>
  <c r="DD195" i="2" s="1"/>
  <c r="CK195" i="2"/>
  <c r="DA195" i="2" s="1"/>
  <c r="CU195" i="2"/>
  <c r="DK195" i="2" s="1"/>
  <c r="CQ195" i="2"/>
  <c r="DG195" i="2" s="1"/>
  <c r="BT196" i="2"/>
  <c r="CE196" i="2"/>
  <c r="BY196" i="2"/>
  <c r="BV196" i="2"/>
  <c r="B197" i="2"/>
  <c r="T196" i="2"/>
  <c r="BR196" i="2"/>
  <c r="CD196" i="2"/>
  <c r="CA196" i="2"/>
  <c r="CU196" i="2"/>
  <c r="DK196" i="2" s="1"/>
  <c r="CC196" i="2"/>
  <c r="CF196" i="2"/>
  <c r="BZ196" i="2"/>
  <c r="DN196" i="2"/>
  <c r="BW196" i="2"/>
  <c r="CB196" i="2"/>
  <c r="BX196" i="2"/>
  <c r="CI195" i="2"/>
  <c r="CY195" i="2" s="1"/>
  <c r="BU196" i="2" l="1"/>
  <c r="CK196" i="2" s="1"/>
  <c r="DA196" i="2" s="1"/>
  <c r="BS196" i="2"/>
  <c r="CI196" i="2" s="1"/>
  <c r="CY196" i="2" s="1"/>
  <c r="CH196" i="2"/>
  <c r="CL196" i="2"/>
  <c r="DB196" i="2" s="1"/>
  <c r="CJ196" i="2"/>
  <c r="CZ196" i="2" s="1"/>
  <c r="CO196" i="2"/>
  <c r="DE196" i="2" s="1"/>
  <c r="CR196" i="2"/>
  <c r="DH196" i="2" s="1"/>
  <c r="CM196" i="2"/>
  <c r="DC196" i="2" s="1"/>
  <c r="CP196" i="2"/>
  <c r="DF196" i="2" s="1"/>
  <c r="CT196" i="2"/>
  <c r="DJ196" i="2" s="1"/>
  <c r="CN196" i="2"/>
  <c r="DD196" i="2" s="1"/>
  <c r="CQ196" i="2"/>
  <c r="DG196" i="2" s="1"/>
  <c r="CV196" i="2"/>
  <c r="DL196" i="2" s="1"/>
  <c r="BT197" i="2"/>
  <c r="BX197" i="2"/>
  <c r="CD197" i="2"/>
  <c r="BR197" i="2"/>
  <c r="CB197" i="2"/>
  <c r="BU197" i="2"/>
  <c r="BZ197" i="2"/>
  <c r="B198" i="2"/>
  <c r="T197" i="2"/>
  <c r="BW197" i="2"/>
  <c r="CT197" i="2"/>
  <c r="DJ197" i="2" s="1"/>
  <c r="DN197" i="2"/>
  <c r="CA197" i="2"/>
  <c r="CE197" i="2"/>
  <c r="CF197" i="2"/>
  <c r="BV197" i="2"/>
  <c r="BY197" i="2"/>
  <c r="CC197" i="2"/>
  <c r="CS196" i="2"/>
  <c r="DI196" i="2" s="1"/>
  <c r="CX196" i="2"/>
  <c r="CN197" i="2" l="1"/>
  <c r="DD197" i="2" s="1"/>
  <c r="BS197" i="2"/>
  <c r="CI197" i="2" s="1"/>
  <c r="CY197" i="2" s="1"/>
  <c r="CM197" i="2"/>
  <c r="DC197" i="2" s="1"/>
  <c r="CQ197" i="2"/>
  <c r="DG197" i="2" s="1"/>
  <c r="CR197" i="2"/>
  <c r="DH197" i="2" s="1"/>
  <c r="CH197" i="2"/>
  <c r="CX197" i="2" s="1"/>
  <c r="CU197" i="2"/>
  <c r="DK197" i="2" s="1"/>
  <c r="CK197" i="2"/>
  <c r="DA197" i="2" s="1"/>
  <c r="CV197" i="2"/>
  <c r="DL197" i="2" s="1"/>
  <c r="CJ197" i="2"/>
  <c r="CZ197" i="2" s="1"/>
  <c r="CP197" i="2"/>
  <c r="DF197" i="2" s="1"/>
  <c r="CS197" i="2"/>
  <c r="DI197" i="2" s="1"/>
  <c r="CA198" i="2"/>
  <c r="BX198" i="2"/>
  <c r="BY198" i="2"/>
  <c r="BZ198" i="2"/>
  <c r="CC198" i="2"/>
  <c r="BU198" i="2"/>
  <c r="CF198" i="2"/>
  <c r="CD198" i="2"/>
  <c r="CE198" i="2"/>
  <c r="CB198" i="2"/>
  <c r="BS198" i="2"/>
  <c r="BR198" i="2"/>
  <c r="BT198" i="2"/>
  <c r="BW198" i="2"/>
  <c r="BV198" i="2"/>
  <c r="B199" i="2"/>
  <c r="T198" i="2"/>
  <c r="DN198" i="2"/>
  <c r="CO197" i="2"/>
  <c r="DE197" i="2" s="1"/>
  <c r="CL197" i="2"/>
  <c r="DB197" i="2" s="1"/>
  <c r="CQ198" i="2" l="1"/>
  <c r="DG198" i="2" s="1"/>
  <c r="CT198" i="2"/>
  <c r="DJ198" i="2" s="1"/>
  <c r="CS198" i="2"/>
  <c r="DI198" i="2" s="1"/>
  <c r="CU198" i="2"/>
  <c r="DK198" i="2" s="1"/>
  <c r="CP198" i="2"/>
  <c r="DF198" i="2" s="1"/>
  <c r="CJ198" i="2"/>
  <c r="CZ198" i="2" s="1"/>
  <c r="CO198" i="2"/>
  <c r="DE198" i="2" s="1"/>
  <c r="CH198" i="2"/>
  <c r="CX198" i="2" s="1"/>
  <c r="CI198" i="2"/>
  <c r="CY198" i="2" s="1"/>
  <c r="CN198" i="2"/>
  <c r="DD198" i="2" s="1"/>
  <c r="CK198" i="2"/>
  <c r="DA198" i="2" s="1"/>
  <c r="CR198" i="2"/>
  <c r="DH198" i="2" s="1"/>
  <c r="CL198" i="2"/>
  <c r="DB198" i="2" s="1"/>
  <c r="CM198" i="2"/>
  <c r="DC198" i="2" s="1"/>
  <c r="CB199" i="2"/>
  <c r="BW199" i="2"/>
  <c r="BU199" i="2"/>
  <c r="BV199" i="2"/>
  <c r="B200" i="2"/>
  <c r="T199" i="2"/>
  <c r="DN199" i="2"/>
  <c r="BR199" i="2"/>
  <c r="CD199" i="2"/>
  <c r="BS199" i="2"/>
  <c r="CI199" i="2" s="1"/>
  <c r="CY199" i="2" s="1"/>
  <c r="CA199" i="2"/>
  <c r="CF199" i="2"/>
  <c r="BZ199" i="2"/>
  <c r="CE199" i="2"/>
  <c r="BY199" i="2"/>
  <c r="CL199" i="2"/>
  <c r="DB199" i="2" s="1"/>
  <c r="BT199" i="2"/>
  <c r="CC199" i="2"/>
  <c r="BX199" i="2"/>
  <c r="CV198" i="2"/>
  <c r="DL198" i="2" s="1"/>
  <c r="CK199" i="2" l="1"/>
  <c r="DA199" i="2" s="1"/>
  <c r="CT199" i="2"/>
  <c r="DJ199" i="2" s="1"/>
  <c r="CM199" i="2"/>
  <c r="DC199" i="2" s="1"/>
  <c r="CR199" i="2"/>
  <c r="DH199" i="2" s="1"/>
  <c r="CH199" i="2"/>
  <c r="CX199" i="2" s="1"/>
  <c r="CB200" i="2"/>
  <c r="CR200" i="2" s="1"/>
  <c r="DH200" i="2" s="1"/>
  <c r="CE200" i="2"/>
  <c r="BW200" i="2"/>
  <c r="DN200" i="2"/>
  <c r="BX200" i="2"/>
  <c r="BR200" i="2"/>
  <c r="CF200" i="2"/>
  <c r="BS200" i="2"/>
  <c r="CD200" i="2"/>
  <c r="CA200" i="2"/>
  <c r="BY200" i="2"/>
  <c r="BT200" i="2"/>
  <c r="CC200" i="2"/>
  <c r="BV200" i="2"/>
  <c r="B201" i="2"/>
  <c r="T200" i="2"/>
  <c r="BZ200" i="2"/>
  <c r="BU200" i="2"/>
  <c r="CP199" i="2"/>
  <c r="DF199" i="2" s="1"/>
  <c r="CN199" i="2"/>
  <c r="DD199" i="2" s="1"/>
  <c r="CO199" i="2"/>
  <c r="DE199" i="2" s="1"/>
  <c r="CQ199" i="2"/>
  <c r="DG199" i="2" s="1"/>
  <c r="CU199" i="2"/>
  <c r="DK199" i="2" s="1"/>
  <c r="CJ199" i="2"/>
  <c r="CZ199" i="2" s="1"/>
  <c r="CS199" i="2"/>
  <c r="DI199" i="2" s="1"/>
  <c r="CV199" i="2"/>
  <c r="DL199" i="2" s="1"/>
  <c r="CP200" i="2" l="1"/>
  <c r="DF200" i="2" s="1"/>
  <c r="CS200" i="2"/>
  <c r="DI200" i="2" s="1"/>
  <c r="CQ200" i="2"/>
  <c r="DG200" i="2" s="1"/>
  <c r="CI200" i="2"/>
  <c r="CY200" i="2" s="1"/>
  <c r="CM200" i="2"/>
  <c r="DC200" i="2" s="1"/>
  <c r="CV200" i="2"/>
  <c r="DL200" i="2" s="1"/>
  <c r="CU200" i="2"/>
  <c r="DK200" i="2" s="1"/>
  <c r="CH200" i="2"/>
  <c r="CX200" i="2" s="1"/>
  <c r="CJ200" i="2"/>
  <c r="CZ200" i="2" s="1"/>
  <c r="CN200" i="2"/>
  <c r="DD200" i="2" s="1"/>
  <c r="CT200" i="2"/>
  <c r="DJ200" i="2" s="1"/>
  <c r="BZ201" i="2"/>
  <c r="BR201" i="2"/>
  <c r="BW201" i="2"/>
  <c r="BS201" i="2"/>
  <c r="CA201" i="2"/>
  <c r="CB201" i="2"/>
  <c r="CF201" i="2"/>
  <c r="BV201" i="2"/>
  <c r="CM201" i="2"/>
  <c r="DC201" i="2" s="1"/>
  <c r="CE201" i="2"/>
  <c r="BU201" i="2"/>
  <c r="DN201" i="2"/>
  <c r="BT201" i="2"/>
  <c r="BX201" i="2"/>
  <c r="CC201" i="2"/>
  <c r="CD201" i="2"/>
  <c r="B202" i="2"/>
  <c r="T201" i="2"/>
  <c r="BY201" i="2"/>
  <c r="CK200" i="2"/>
  <c r="DA200" i="2" s="1"/>
  <c r="CL200" i="2"/>
  <c r="DB200" i="2" s="1"/>
  <c r="CO200" i="2"/>
  <c r="DE200" i="2" s="1"/>
  <c r="CR201" i="2" l="1"/>
  <c r="DH201" i="2" s="1"/>
  <c r="CI201" i="2"/>
  <c r="CY201" i="2" s="1"/>
  <c r="CP201" i="2"/>
  <c r="DF201" i="2" s="1"/>
  <c r="CH201" i="2"/>
  <c r="CX201" i="2" s="1"/>
  <c r="CO201" i="2"/>
  <c r="DE201" i="2" s="1"/>
  <c r="BR202" i="2"/>
  <c r="BU202" i="2"/>
  <c r="BV202" i="2"/>
  <c r="BS202" i="2"/>
  <c r="B203" i="2"/>
  <c r="T202" i="2"/>
  <c r="CC202" i="2"/>
  <c r="BZ202" i="2"/>
  <c r="BY202" i="2"/>
  <c r="CA202" i="2"/>
  <c r="CE202" i="2"/>
  <c r="CD202" i="2"/>
  <c r="DN202" i="2"/>
  <c r="BT202" i="2"/>
  <c r="CF202" i="2"/>
  <c r="CB202" i="2"/>
  <c r="BW202" i="2"/>
  <c r="BX202" i="2"/>
  <c r="CT201" i="2"/>
  <c r="DJ201" i="2" s="1"/>
  <c r="CK201" i="2"/>
  <c r="DA201" i="2" s="1"/>
  <c r="CV201" i="2"/>
  <c r="DL201" i="2" s="1"/>
  <c r="CQ201" i="2"/>
  <c r="DG201" i="2" s="1"/>
  <c r="CS201" i="2"/>
  <c r="DI201" i="2" s="1"/>
  <c r="CN201" i="2"/>
  <c r="DD201" i="2" s="1"/>
  <c r="CU201" i="2"/>
  <c r="DK201" i="2" s="1"/>
  <c r="CL201" i="2"/>
  <c r="DB201" i="2" s="1"/>
  <c r="CJ201" i="2"/>
  <c r="CZ201" i="2" s="1"/>
  <c r="CH202" i="2" l="1"/>
  <c r="CX202" i="2" s="1"/>
  <c r="CT202" i="2"/>
  <c r="DJ202" i="2" s="1"/>
  <c r="CI202" i="2"/>
  <c r="CY202" i="2" s="1"/>
  <c r="CU202" i="2"/>
  <c r="DK202" i="2" s="1"/>
  <c r="CO202" i="2"/>
  <c r="DE202" i="2" s="1"/>
  <c r="CJ202" i="2"/>
  <c r="CZ202" i="2" s="1"/>
  <c r="CV202" i="2"/>
  <c r="DL202" i="2" s="1"/>
  <c r="CL202" i="2"/>
  <c r="DB202" i="2" s="1"/>
  <c r="CP202" i="2"/>
  <c r="DF202" i="2" s="1"/>
  <c r="CC203" i="2"/>
  <c r="BW203" i="2"/>
  <c r="BU203" i="2"/>
  <c r="BY203" i="2"/>
  <c r="B204" i="2"/>
  <c r="T203" i="2"/>
  <c r="BR203" i="2"/>
  <c r="CF203" i="2"/>
  <c r="CD203" i="2"/>
  <c r="BV203" i="2"/>
  <c r="CA203" i="2"/>
  <c r="CE203" i="2"/>
  <c r="BS203" i="2"/>
  <c r="BT203" i="2"/>
  <c r="CB203" i="2"/>
  <c r="BX203" i="2"/>
  <c r="BZ203" i="2"/>
  <c r="DN203" i="2"/>
  <c r="CK202" i="2"/>
  <c r="DA202" i="2" s="1"/>
  <c r="CN202" i="2"/>
  <c r="DD202" i="2" s="1"/>
  <c r="CQ202" i="2"/>
  <c r="DG202" i="2" s="1"/>
  <c r="CS202" i="2"/>
  <c r="DI202" i="2" s="1"/>
  <c r="CM202" i="2"/>
  <c r="DC202" i="2" s="1"/>
  <c r="CR202" i="2"/>
  <c r="DH202" i="2" s="1"/>
  <c r="CV203" i="2" l="1"/>
  <c r="DL203" i="2" s="1"/>
  <c r="CK203" i="2"/>
  <c r="DA203" i="2" s="1"/>
  <c r="CQ203" i="2"/>
  <c r="DG203" i="2" s="1"/>
  <c r="CL203" i="2"/>
  <c r="DB203" i="2" s="1"/>
  <c r="CS203" i="2"/>
  <c r="DI203" i="2" s="1"/>
  <c r="CM203" i="2"/>
  <c r="DC203" i="2" s="1"/>
  <c r="CT203" i="2"/>
  <c r="DJ203" i="2" s="1"/>
  <c r="CO203" i="2"/>
  <c r="DE203" i="2" s="1"/>
  <c r="CR203" i="2"/>
  <c r="DH203" i="2" s="1"/>
  <c r="CU203" i="2"/>
  <c r="DK203" i="2" s="1"/>
  <c r="CN203" i="2"/>
  <c r="DD203" i="2" s="1"/>
  <c r="CH203" i="2"/>
  <c r="CX203" i="2" s="1"/>
  <c r="BR204" i="2"/>
  <c r="BW204" i="2"/>
  <c r="BY204" i="2"/>
  <c r="CO204" i="2" s="1"/>
  <c r="DE204" i="2" s="1"/>
  <c r="BZ204" i="2"/>
  <c r="B205" i="2"/>
  <c r="BS204" i="2"/>
  <c r="CA204" i="2"/>
  <c r="CQ204" i="2" s="1"/>
  <c r="DG204" i="2" s="1"/>
  <c r="BX204" i="2"/>
  <c r="DN204" i="2"/>
  <c r="CF204" i="2"/>
  <c r="CE204" i="2"/>
  <c r="CB204" i="2"/>
  <c r="CC204" i="2"/>
  <c r="BU204" i="2"/>
  <c r="BV204" i="2"/>
  <c r="CH204" i="2"/>
  <c r="CX204" i="2" s="1"/>
  <c r="T204" i="2"/>
  <c r="BT204" i="2"/>
  <c r="CD204" i="2"/>
  <c r="CI203" i="2"/>
  <c r="CY203" i="2" s="1"/>
  <c r="CP203" i="2"/>
  <c r="DF203" i="2" s="1"/>
  <c r="CJ203" i="2"/>
  <c r="CZ203" i="2" s="1"/>
  <c r="CV204" i="2" l="1"/>
  <c r="DL204" i="2" s="1"/>
  <c r="CK204" i="2"/>
  <c r="DA204" i="2" s="1"/>
  <c r="CP204" i="2"/>
  <c r="DF204" i="2" s="1"/>
  <c r="CI204" i="2"/>
  <c r="CY204" i="2" s="1"/>
  <c r="CS204" i="2"/>
  <c r="DI204" i="2" s="1"/>
  <c r="CM204" i="2"/>
  <c r="DC204" i="2" s="1"/>
  <c r="CN204" i="2"/>
  <c r="DD204" i="2" s="1"/>
  <c r="CR204" i="2"/>
  <c r="DH204" i="2" s="1"/>
  <c r="CJ204" i="2"/>
  <c r="CZ204" i="2" s="1"/>
  <c r="CT204" i="2"/>
  <c r="DJ204" i="2" s="1"/>
  <c r="CU204" i="2"/>
  <c r="DK204" i="2" s="1"/>
  <c r="CL204" i="2"/>
  <c r="DB204" i="2" s="1"/>
  <c r="CB205" i="2"/>
  <c r="CA205" i="2"/>
  <c r="BW205" i="2"/>
  <c r="BT205" i="2"/>
  <c r="CD205" i="2"/>
  <c r="DN205" i="2"/>
  <c r="BU205" i="2"/>
  <c r="BV205" i="2"/>
  <c r="B206" i="2"/>
  <c r="T205" i="2"/>
  <c r="BR205" i="2"/>
  <c r="CE205" i="2"/>
  <c r="BX205" i="2"/>
  <c r="BZ205" i="2"/>
  <c r="CC205" i="2"/>
  <c r="CF205" i="2"/>
  <c r="BS205" i="2"/>
  <c r="BY205" i="2"/>
  <c r="CJ205" i="2" l="1"/>
  <c r="CZ205" i="2" s="1"/>
  <c r="CH205" i="2"/>
  <c r="CX205" i="2" s="1"/>
  <c r="CL205" i="2"/>
  <c r="DB205" i="2" s="1"/>
  <c r="CR205" i="2"/>
  <c r="DH205" i="2" s="1"/>
  <c r="CO205" i="2"/>
  <c r="DE205" i="2" s="1"/>
  <c r="CU205" i="2"/>
  <c r="DK205" i="2" s="1"/>
  <c r="CK205" i="2"/>
  <c r="DA205" i="2" s="1"/>
  <c r="CP205" i="2"/>
  <c r="DF205" i="2" s="1"/>
  <c r="CM205" i="2"/>
  <c r="DC205" i="2" s="1"/>
  <c r="CQ205" i="2"/>
  <c r="DG205" i="2" s="1"/>
  <c r="CS205" i="2"/>
  <c r="DI205" i="2" s="1"/>
  <c r="BW206" i="2"/>
  <c r="CF206" i="2"/>
  <c r="BZ206" i="2"/>
  <c r="CA206" i="2"/>
  <c r="CB206" i="2"/>
  <c r="BX206" i="2"/>
  <c r="BS206" i="2"/>
  <c r="BR206" i="2"/>
  <c r="CC206" i="2"/>
  <c r="BU206" i="2"/>
  <c r="BV206" i="2"/>
  <c r="B207" i="2"/>
  <c r="BT206" i="2"/>
  <c r="CE206" i="2"/>
  <c r="BY206" i="2"/>
  <c r="CD206" i="2"/>
  <c r="DN206" i="2"/>
  <c r="T206" i="2"/>
  <c r="CI205" i="2"/>
  <c r="CY205" i="2" s="1"/>
  <c r="CV205" i="2"/>
  <c r="DL205" i="2" s="1"/>
  <c r="CN205" i="2"/>
  <c r="DD205" i="2" s="1"/>
  <c r="CT205" i="2"/>
  <c r="DJ205" i="2" s="1"/>
  <c r="CU206" i="2" l="1"/>
  <c r="DK206" i="2" s="1"/>
  <c r="CK206" i="2"/>
  <c r="DA206" i="2" s="1"/>
  <c r="CT206" i="2"/>
  <c r="DJ206" i="2" s="1"/>
  <c r="CN206" i="2"/>
  <c r="DD206" i="2" s="1"/>
  <c r="CP206" i="2"/>
  <c r="DF206" i="2" s="1"/>
  <c r="CR206" i="2"/>
  <c r="DH206" i="2" s="1"/>
  <c r="CI206" i="2"/>
  <c r="CY206" i="2" s="1"/>
  <c r="CM206" i="2"/>
  <c r="DC206" i="2" s="1"/>
  <c r="CA207" i="2"/>
  <c r="CE207" i="2"/>
  <c r="CF207" i="2"/>
  <c r="CD207" i="2"/>
  <c r="BR207" i="2"/>
  <c r="CC207" i="2"/>
  <c r="BU207" i="2"/>
  <c r="BV207" i="2"/>
  <c r="DN207" i="2"/>
  <c r="BT207" i="2"/>
  <c r="BX207" i="2"/>
  <c r="BY207" i="2"/>
  <c r="BZ207" i="2"/>
  <c r="CB207" i="2"/>
  <c r="BW207" i="2"/>
  <c r="BS207" i="2"/>
  <c r="B208" i="2"/>
  <c r="T207" i="2"/>
  <c r="CO206" i="2"/>
  <c r="DE206" i="2" s="1"/>
  <c r="CH206" i="2"/>
  <c r="CX206" i="2" s="1"/>
  <c r="CQ206" i="2"/>
  <c r="DG206" i="2" s="1"/>
  <c r="CV206" i="2"/>
  <c r="DL206" i="2" s="1"/>
  <c r="CL206" i="2"/>
  <c r="DB206" i="2" s="1"/>
  <c r="CJ206" i="2"/>
  <c r="CZ206" i="2" s="1"/>
  <c r="CS206" i="2"/>
  <c r="DI206" i="2" s="1"/>
  <c r="CL207" i="2" l="1"/>
  <c r="DB207" i="2" s="1"/>
  <c r="CT207" i="2"/>
  <c r="DJ207" i="2" s="1"/>
  <c r="CV207" i="2"/>
  <c r="DL207" i="2" s="1"/>
  <c r="CK207" i="2"/>
  <c r="DA207" i="2" s="1"/>
  <c r="CH207" i="2"/>
  <c r="CX207" i="2" s="1"/>
  <c r="CQ207" i="2"/>
  <c r="DG207" i="2" s="1"/>
  <c r="CP207" i="2"/>
  <c r="DF207" i="2" s="1"/>
  <c r="CN207" i="2"/>
  <c r="DD207" i="2" s="1"/>
  <c r="CI207" i="2"/>
  <c r="CY207" i="2" s="1"/>
  <c r="CU207" i="2"/>
  <c r="DK207" i="2" s="1"/>
  <c r="CJ207" i="2"/>
  <c r="CZ207" i="2" s="1"/>
  <c r="CM207" i="2"/>
  <c r="DC207" i="2" s="1"/>
  <c r="CR207" i="2"/>
  <c r="DH207" i="2" s="1"/>
  <c r="BR208" i="2"/>
  <c r="CB208" i="2"/>
  <c r="BW208" i="2"/>
  <c r="CD208" i="2"/>
  <c r="B209" i="2"/>
  <c r="T208" i="2"/>
  <c r="CA208" i="2"/>
  <c r="BX208" i="2"/>
  <c r="BV208" i="2"/>
  <c r="CR208" i="2"/>
  <c r="DH208" i="2" s="1"/>
  <c r="DN208" i="2"/>
  <c r="BY208" i="2"/>
  <c r="CE208" i="2"/>
  <c r="BZ208" i="2"/>
  <c r="BT208" i="2"/>
  <c r="BS208" i="2"/>
  <c r="CC208" i="2"/>
  <c r="CF208" i="2"/>
  <c r="CM208" i="2"/>
  <c r="DC208" i="2" s="1"/>
  <c r="BU208" i="2"/>
  <c r="CS207" i="2"/>
  <c r="DI207" i="2" s="1"/>
  <c r="CO207" i="2"/>
  <c r="DE207" i="2" s="1"/>
  <c r="CT208" i="2" l="1"/>
  <c r="DJ208" i="2" s="1"/>
  <c r="CN208" i="2"/>
  <c r="DD208" i="2" s="1"/>
  <c r="CP208" i="2"/>
  <c r="DF208" i="2" s="1"/>
  <c r="CQ208" i="2"/>
  <c r="DG208" i="2" s="1"/>
  <c r="CL208" i="2"/>
  <c r="DB208" i="2" s="1"/>
  <c r="CH208" i="2"/>
  <c r="CX208" i="2" s="1"/>
  <c r="CV208" i="2"/>
  <c r="DL208" i="2" s="1"/>
  <c r="CJ208" i="2"/>
  <c r="CZ208" i="2" s="1"/>
  <c r="CK208" i="2"/>
  <c r="DA208" i="2" s="1"/>
  <c r="CO208" i="2"/>
  <c r="DE208" i="2" s="1"/>
  <c r="CS208" i="2"/>
  <c r="DI208" i="2" s="1"/>
  <c r="CU208" i="2"/>
  <c r="DK208" i="2" s="1"/>
  <c r="CA209" i="2"/>
  <c r="BU209" i="2"/>
  <c r="CD209" i="2"/>
  <c r="B210" i="2"/>
  <c r="DN209" i="2"/>
  <c r="BT209" i="2"/>
  <c r="CB209" i="2"/>
  <c r="BY209" i="2"/>
  <c r="BZ209" i="2"/>
  <c r="T209" i="2"/>
  <c r="BR209" i="2"/>
  <c r="BW209" i="2"/>
  <c r="BS209" i="2"/>
  <c r="BX209" i="2"/>
  <c r="CC209" i="2"/>
  <c r="CE209" i="2"/>
  <c r="CF209" i="2"/>
  <c r="BV209" i="2"/>
  <c r="CI208" i="2"/>
  <c r="CY208" i="2" s="1"/>
  <c r="CM209" i="2" l="1"/>
  <c r="DC209" i="2" s="1"/>
  <c r="CJ209" i="2"/>
  <c r="CZ209" i="2" s="1"/>
  <c r="CQ209" i="2"/>
  <c r="DG209" i="2" s="1"/>
  <c r="CN209" i="2"/>
  <c r="DD209" i="2" s="1"/>
  <c r="CP209" i="2"/>
  <c r="DF209" i="2" s="1"/>
  <c r="CK209" i="2"/>
  <c r="DA209" i="2" s="1"/>
  <c r="CR209" i="2"/>
  <c r="DH209" i="2" s="1"/>
  <c r="CT209" i="2"/>
  <c r="DJ209" i="2" s="1"/>
  <c r="CH209" i="2"/>
  <c r="CX209" i="2" s="1"/>
  <c r="CU209" i="2"/>
  <c r="DK209" i="2" s="1"/>
  <c r="CI209" i="2"/>
  <c r="CY209" i="2" s="1"/>
  <c r="CS209" i="2"/>
  <c r="DI209" i="2" s="1"/>
  <c r="CL209" i="2"/>
  <c r="DB209" i="2" s="1"/>
  <c r="CO209" i="2"/>
  <c r="DE209" i="2" s="1"/>
  <c r="CV209" i="2"/>
  <c r="DL209" i="2" s="1"/>
  <c r="CA210" i="2"/>
  <c r="BR210" i="2"/>
  <c r="CC210" i="2"/>
  <c r="BU210" i="2"/>
  <c r="BT210" i="2"/>
  <c r="CE210" i="2"/>
  <c r="CF210" i="2"/>
  <c r="CD210" i="2"/>
  <c r="B211" i="2"/>
  <c r="T210" i="2"/>
  <c r="BY210" i="2"/>
  <c r="CB210" i="2"/>
  <c r="BW210" i="2"/>
  <c r="BS210" i="2"/>
  <c r="BZ210" i="2"/>
  <c r="DN210" i="2"/>
  <c r="BX210" i="2"/>
  <c r="BV210" i="2"/>
  <c r="CH210" i="2" l="1"/>
  <c r="CX210" i="2" s="1"/>
  <c r="CU210" i="2"/>
  <c r="DK210" i="2" s="1"/>
  <c r="CP210" i="2"/>
  <c r="DF210" i="2" s="1"/>
  <c r="CK210" i="2"/>
  <c r="DA210" i="2" s="1"/>
  <c r="CQ210" i="2"/>
  <c r="DG210" i="2" s="1"/>
  <c r="CV210" i="2"/>
  <c r="DL210" i="2" s="1"/>
  <c r="CN210" i="2"/>
  <c r="DD210" i="2" s="1"/>
  <c r="CR210" i="2"/>
  <c r="DH210" i="2" s="1"/>
  <c r="CT210" i="2"/>
  <c r="DJ210" i="2" s="1"/>
  <c r="CI210" i="2"/>
  <c r="CY210" i="2" s="1"/>
  <c r="CM210" i="2"/>
  <c r="DC210" i="2" s="1"/>
  <c r="CO210" i="2"/>
  <c r="DE210" i="2" s="1"/>
  <c r="CA211" i="2"/>
  <c r="BW211" i="2"/>
  <c r="CC211" i="2"/>
  <c r="CD211" i="2"/>
  <c r="CT211" i="2" s="1"/>
  <c r="DJ211" i="2" s="1"/>
  <c r="DN211" i="2"/>
  <c r="BR211" i="2"/>
  <c r="BX211" i="2"/>
  <c r="CF211" i="2"/>
  <c r="T211" i="2"/>
  <c r="BU211" i="2"/>
  <c r="BZ211" i="2"/>
  <c r="CN211" i="2"/>
  <c r="DD211" i="2" s="1"/>
  <c r="BV211" i="2"/>
  <c r="B212" i="2"/>
  <c r="BT211" i="2"/>
  <c r="CE211" i="2"/>
  <c r="BY211" i="2"/>
  <c r="BS211" i="2"/>
  <c r="CB211" i="2"/>
  <c r="CL210" i="2"/>
  <c r="DB210" i="2" s="1"/>
  <c r="CS210" i="2"/>
  <c r="DI210" i="2" s="1"/>
  <c r="CJ210" i="2"/>
  <c r="CZ210" i="2" s="1"/>
  <c r="CU211" i="2" l="1"/>
  <c r="DK211" i="2" s="1"/>
  <c r="CJ211" i="2"/>
  <c r="CZ211" i="2" s="1"/>
  <c r="CP211" i="2"/>
  <c r="DF211" i="2" s="1"/>
  <c r="CV211" i="2"/>
  <c r="DL211" i="2" s="1"/>
  <c r="CQ211" i="2"/>
  <c r="DG211" i="2" s="1"/>
  <c r="CL211" i="2"/>
  <c r="DB211" i="2" s="1"/>
  <c r="CR211" i="2"/>
  <c r="DH211" i="2" s="1"/>
  <c r="CM211" i="2"/>
  <c r="DC211" i="2" s="1"/>
  <c r="CS211" i="2"/>
  <c r="DI211" i="2" s="1"/>
  <c r="CI211" i="2"/>
  <c r="CY211" i="2" s="1"/>
  <c r="CB212" i="2"/>
  <c r="BW212" i="2"/>
  <c r="CF212" i="2"/>
  <c r="BV212" i="2"/>
  <c r="DN212" i="2"/>
  <c r="CE212" i="2"/>
  <c r="BZ212" i="2"/>
  <c r="CC212" i="2"/>
  <c r="BS212" i="2"/>
  <c r="CL212" i="2"/>
  <c r="DB212" i="2" s="1"/>
  <c r="BT212" i="2"/>
  <c r="CD212" i="2"/>
  <c r="BR212" i="2"/>
  <c r="BU212" i="2"/>
  <c r="BY212" i="2"/>
  <c r="BX212" i="2"/>
  <c r="B213" i="2"/>
  <c r="T212" i="2"/>
  <c r="CA212" i="2"/>
  <c r="CK211" i="2"/>
  <c r="DA211" i="2" s="1"/>
  <c r="CO211" i="2"/>
  <c r="DE211" i="2" s="1"/>
  <c r="CH211" i="2"/>
  <c r="CX211" i="2" s="1"/>
  <c r="CJ212" i="2" l="1"/>
  <c r="CZ212" i="2" s="1"/>
  <c r="CH212" i="2"/>
  <c r="CX212" i="2" s="1"/>
  <c r="CN212" i="2"/>
  <c r="DD212" i="2" s="1"/>
  <c r="CV212" i="2"/>
  <c r="DL212" i="2" s="1"/>
  <c r="CP212" i="2"/>
  <c r="DF212" i="2" s="1"/>
  <c r="CT212" i="2"/>
  <c r="DJ212" i="2" s="1"/>
  <c r="CK212" i="2"/>
  <c r="DA212" i="2" s="1"/>
  <c r="CU212" i="2"/>
  <c r="DK212" i="2" s="1"/>
  <c r="CM212" i="2"/>
  <c r="DC212" i="2" s="1"/>
  <c r="CI212" i="2"/>
  <c r="CY212" i="2" s="1"/>
  <c r="CO212" i="2"/>
  <c r="DE212" i="2" s="1"/>
  <c r="CR212" i="2"/>
  <c r="DH212" i="2" s="1"/>
  <c r="CQ212" i="2"/>
  <c r="DG212" i="2" s="1"/>
  <c r="BT213" i="2"/>
  <c r="BX213" i="2"/>
  <c r="BY213" i="2"/>
  <c r="B214" i="2"/>
  <c r="T213" i="2"/>
  <c r="CA213" i="2"/>
  <c r="CC213" i="2"/>
  <c r="CS213" i="2" s="1"/>
  <c r="DI213" i="2" s="1"/>
  <c r="BR213" i="2"/>
  <c r="BW213" i="2"/>
  <c r="CF213" i="2"/>
  <c r="BS213" i="2"/>
  <c r="DN213" i="2"/>
  <c r="BV213" i="2"/>
  <c r="CB213" i="2"/>
  <c r="BU213" i="2"/>
  <c r="BZ213" i="2"/>
  <c r="CD213" i="2"/>
  <c r="CE213" i="2"/>
  <c r="CS212" i="2"/>
  <c r="DI212" i="2" s="1"/>
  <c r="CV213" i="2" l="1"/>
  <c r="DL213" i="2" s="1"/>
  <c r="CN213" i="2"/>
  <c r="DD213" i="2" s="1"/>
  <c r="CU213" i="2"/>
  <c r="DK213" i="2" s="1"/>
  <c r="CK213" i="2"/>
  <c r="DA213" i="2" s="1"/>
  <c r="CT213" i="2"/>
  <c r="DJ213" i="2" s="1"/>
  <c r="CI213" i="2"/>
  <c r="CY213" i="2" s="1"/>
  <c r="CM213" i="2"/>
  <c r="DC213" i="2" s="1"/>
  <c r="CJ213" i="2"/>
  <c r="CZ213" i="2" s="1"/>
  <c r="CP213" i="2"/>
  <c r="DF213" i="2" s="1"/>
  <c r="CQ213" i="2"/>
  <c r="DG213" i="2" s="1"/>
  <c r="CL213" i="2"/>
  <c r="DB213" i="2" s="1"/>
  <c r="BR214" i="2"/>
  <c r="CE214" i="2"/>
  <c r="CC214" i="2"/>
  <c r="BV214" i="2"/>
  <c r="CA214" i="2"/>
  <c r="BX214" i="2"/>
  <c r="BW214" i="2"/>
  <c r="CD214" i="2"/>
  <c r="BT214" i="2"/>
  <c r="BU214" i="2"/>
  <c r="BY214" i="2"/>
  <c r="BZ214" i="2"/>
  <c r="B215" i="2"/>
  <c r="T214" i="2"/>
  <c r="CB214" i="2"/>
  <c r="CF214" i="2"/>
  <c r="BS214" i="2"/>
  <c r="DN214" i="2"/>
  <c r="CR213" i="2"/>
  <c r="DH213" i="2" s="1"/>
  <c r="CO213" i="2"/>
  <c r="DE213" i="2" s="1"/>
  <c r="CH213" i="2"/>
  <c r="CX213" i="2" s="1"/>
  <c r="CU214" i="2" l="1"/>
  <c r="DK214" i="2" s="1"/>
  <c r="CH214" i="2"/>
  <c r="CX214" i="2" s="1"/>
  <c r="CV214" i="2"/>
  <c r="DL214" i="2" s="1"/>
  <c r="CP214" i="2"/>
  <c r="DF214" i="2" s="1"/>
  <c r="CK214" i="2"/>
  <c r="DA214" i="2" s="1"/>
  <c r="CQ214" i="2"/>
  <c r="DG214" i="2" s="1"/>
  <c r="CT214" i="2"/>
  <c r="DJ214" i="2" s="1"/>
  <c r="CL214" i="2"/>
  <c r="DB214" i="2" s="1"/>
  <c r="CR214" i="2"/>
  <c r="DH214" i="2" s="1"/>
  <c r="CI214" i="2"/>
  <c r="CY214" i="2" s="1"/>
  <c r="CN214" i="2"/>
  <c r="DD214" i="2" s="1"/>
  <c r="BR215" i="2"/>
  <c r="CE215" i="2"/>
  <c r="BU215" i="2"/>
  <c r="BS215" i="2"/>
  <c r="DN215" i="2"/>
  <c r="BW215" i="2"/>
  <c r="CF215" i="2"/>
  <c r="BV215" i="2"/>
  <c r="BT215" i="2"/>
  <c r="CA215" i="2"/>
  <c r="CD215" i="2"/>
  <c r="BY215" i="2"/>
  <c r="T215" i="2"/>
  <c r="CB215" i="2"/>
  <c r="CC215" i="2"/>
  <c r="BX215" i="2"/>
  <c r="BZ215" i="2"/>
  <c r="B216" i="2"/>
  <c r="CM214" i="2"/>
  <c r="DC214" i="2" s="1"/>
  <c r="CJ214" i="2"/>
  <c r="CZ214" i="2" s="1"/>
  <c r="CO214" i="2"/>
  <c r="DE214" i="2" s="1"/>
  <c r="CS214" i="2"/>
  <c r="DI214" i="2" s="1"/>
  <c r="CI215" i="2" l="1"/>
  <c r="CY215" i="2" s="1"/>
  <c r="CN215" i="2"/>
  <c r="DD215" i="2" s="1"/>
  <c r="CR215" i="2"/>
  <c r="DH215" i="2" s="1"/>
  <c r="CS215" i="2"/>
  <c r="DI215" i="2" s="1"/>
  <c r="CV215" i="2"/>
  <c r="DL215" i="2" s="1"/>
  <c r="CT215" i="2"/>
  <c r="DJ215" i="2" s="1"/>
  <c r="CK215" i="2"/>
  <c r="DA215" i="2" s="1"/>
  <c r="CP215" i="2"/>
  <c r="DF215" i="2" s="1"/>
  <c r="CO215" i="2"/>
  <c r="DE215" i="2" s="1"/>
  <c r="CL215" i="2"/>
  <c r="DB215" i="2" s="1"/>
  <c r="CU215" i="2"/>
  <c r="DK215" i="2" s="1"/>
  <c r="CH215" i="2"/>
  <c r="CX215" i="2" s="1"/>
  <c r="CA216" i="2"/>
  <c r="CE216" i="2"/>
  <c r="BU216" i="2"/>
  <c r="CK216" i="2" s="1"/>
  <c r="DA216" i="2" s="1"/>
  <c r="BS216" i="2"/>
  <c r="BT216" i="2"/>
  <c r="BY216" i="2"/>
  <c r="CD216" i="2"/>
  <c r="CC216" i="2"/>
  <c r="BW216" i="2"/>
  <c r="BZ216" i="2"/>
  <c r="CT216" i="2"/>
  <c r="DJ216" i="2" s="1"/>
  <c r="DN216" i="2"/>
  <c r="CB216" i="2"/>
  <c r="BX216" i="2"/>
  <c r="BV216" i="2"/>
  <c r="B217" i="2"/>
  <c r="T216" i="2"/>
  <c r="BR216" i="2"/>
  <c r="CF216" i="2"/>
  <c r="CJ215" i="2"/>
  <c r="CZ215" i="2" s="1"/>
  <c r="CM215" i="2"/>
  <c r="DC215" i="2" s="1"/>
  <c r="CQ215" i="2"/>
  <c r="DG215" i="2" s="1"/>
  <c r="CI216" i="2" l="1"/>
  <c r="CY216" i="2" s="1"/>
  <c r="CQ216" i="2"/>
  <c r="DG216" i="2" s="1"/>
  <c r="CJ216" i="2"/>
  <c r="CZ216" i="2" s="1"/>
  <c r="CH216" i="2"/>
  <c r="CX216" i="2" s="1"/>
  <c r="CP216" i="2"/>
  <c r="DF216" i="2" s="1"/>
  <c r="CV216" i="2"/>
  <c r="DL216" i="2" s="1"/>
  <c r="CN216" i="2"/>
  <c r="DD216" i="2" s="1"/>
  <c r="CO216" i="2"/>
  <c r="DE216" i="2" s="1"/>
  <c r="CU216" i="2"/>
  <c r="DK216" i="2" s="1"/>
  <c r="CA217" i="2"/>
  <c r="CE217" i="2"/>
  <c r="CF217" i="2"/>
  <c r="BV217" i="2"/>
  <c r="BU217" i="2"/>
  <c r="BR217" i="2"/>
  <c r="BW217" i="2"/>
  <c r="BY217" i="2"/>
  <c r="BZ217" i="2"/>
  <c r="B218" i="2"/>
  <c r="T217" i="2"/>
  <c r="CB217" i="2"/>
  <c r="BX217" i="2"/>
  <c r="BS217" i="2"/>
  <c r="DN217" i="2"/>
  <c r="BT217" i="2"/>
  <c r="CC217" i="2"/>
  <c r="CD217" i="2"/>
  <c r="CL217" i="2"/>
  <c r="DB217" i="2" s="1"/>
  <c r="CS216" i="2"/>
  <c r="DI216" i="2" s="1"/>
  <c r="CR216" i="2"/>
  <c r="DH216" i="2" s="1"/>
  <c r="CL216" i="2"/>
  <c r="DB216" i="2" s="1"/>
  <c r="CM216" i="2"/>
  <c r="DC216" i="2" s="1"/>
  <c r="CJ217" i="2" l="1"/>
  <c r="CZ217" i="2" s="1"/>
  <c r="CV217" i="2"/>
  <c r="DL217" i="2" s="1"/>
  <c r="CM217" i="2"/>
  <c r="DC217" i="2" s="1"/>
  <c r="CS217" i="2"/>
  <c r="DI217" i="2" s="1"/>
  <c r="CH217" i="2"/>
  <c r="CX217" i="2" s="1"/>
  <c r="CP217" i="2"/>
  <c r="DF217" i="2" s="1"/>
  <c r="CT217" i="2"/>
  <c r="DJ217" i="2" s="1"/>
  <c r="CI217" i="2"/>
  <c r="CY217" i="2" s="1"/>
  <c r="CU217" i="2"/>
  <c r="DK217" i="2" s="1"/>
  <c r="BR218" i="2"/>
  <c r="CC218" i="2"/>
  <c r="CE218" i="2"/>
  <c r="BY218" i="2"/>
  <c r="DN218" i="2"/>
  <c r="BT218" i="2"/>
  <c r="BW218" i="2"/>
  <c r="BX218" i="2"/>
  <c r="BZ218" i="2"/>
  <c r="BV218" i="2"/>
  <c r="CF218" i="2"/>
  <c r="B219" i="2"/>
  <c r="T218" i="2"/>
  <c r="CB218" i="2"/>
  <c r="BU218" i="2"/>
  <c r="BS218" i="2"/>
  <c r="CA218" i="2"/>
  <c r="CD218" i="2"/>
  <c r="CH218" i="2"/>
  <c r="CX218" i="2" s="1"/>
  <c r="CQ217" i="2"/>
  <c r="DG217" i="2" s="1"/>
  <c r="CN217" i="2"/>
  <c r="DD217" i="2" s="1"/>
  <c r="CR217" i="2"/>
  <c r="DH217" i="2" s="1"/>
  <c r="CK217" i="2"/>
  <c r="DA217" i="2" s="1"/>
  <c r="CO217" i="2"/>
  <c r="DE217" i="2" s="1"/>
  <c r="CN218" i="2" l="1"/>
  <c r="DD218" i="2" s="1"/>
  <c r="CO218" i="2"/>
  <c r="DE218" i="2" s="1"/>
  <c r="CL218" i="2"/>
  <c r="DB218" i="2" s="1"/>
  <c r="CR218" i="2"/>
  <c r="DH218" i="2" s="1"/>
  <c r="CP218" i="2"/>
  <c r="DF218" i="2" s="1"/>
  <c r="CT218" i="2"/>
  <c r="DJ218" i="2" s="1"/>
  <c r="CM218" i="2"/>
  <c r="DC218" i="2" s="1"/>
  <c r="CV218" i="2"/>
  <c r="DL218" i="2" s="1"/>
  <c r="CA219" i="2"/>
  <c r="CE219" i="2"/>
  <c r="BU219" i="2"/>
  <c r="BV219" i="2"/>
  <c r="CB219" i="2"/>
  <c r="BT219" i="2"/>
  <c r="BY219" i="2"/>
  <c r="CO219" i="2" s="1"/>
  <c r="DE219" i="2" s="1"/>
  <c r="CD219" i="2"/>
  <c r="CU219" i="2"/>
  <c r="DK219" i="2" s="1"/>
  <c r="T219" i="2"/>
  <c r="DN219" i="2"/>
  <c r="BR219" i="2"/>
  <c r="CC219" i="2"/>
  <c r="BS219" i="2"/>
  <c r="B220" i="2"/>
  <c r="CQ219" i="2"/>
  <c r="DG219" i="2" s="1"/>
  <c r="BX219" i="2"/>
  <c r="BW219" i="2"/>
  <c r="CF219" i="2"/>
  <c r="BZ219" i="2"/>
  <c r="CQ218" i="2"/>
  <c r="DG218" i="2" s="1"/>
  <c r="CU218" i="2"/>
  <c r="DK218" i="2" s="1"/>
  <c r="CJ218" i="2"/>
  <c r="CZ218" i="2" s="1"/>
  <c r="CK218" i="2"/>
  <c r="DA218" i="2" s="1"/>
  <c r="CI218" i="2"/>
  <c r="CY218" i="2" s="1"/>
  <c r="CS218" i="2"/>
  <c r="DI218" i="2" s="1"/>
  <c r="CS219" i="2" l="1"/>
  <c r="DI219" i="2" s="1"/>
  <c r="CT219" i="2"/>
  <c r="DJ219" i="2" s="1"/>
  <c r="CP219" i="2"/>
  <c r="DF219" i="2" s="1"/>
  <c r="CN219" i="2"/>
  <c r="DD219" i="2" s="1"/>
  <c r="CH219" i="2"/>
  <c r="CX219" i="2" s="1"/>
  <c r="CV219" i="2"/>
  <c r="DL219" i="2" s="1"/>
  <c r="CK219" i="2"/>
  <c r="DA219" i="2" s="1"/>
  <c r="CM219" i="2"/>
  <c r="DC219" i="2" s="1"/>
  <c r="BT220" i="2"/>
  <c r="CF220" i="2"/>
  <c r="CV220" i="2" s="1"/>
  <c r="DL220" i="2" s="1"/>
  <c r="BS220" i="2"/>
  <c r="B221" i="2"/>
  <c r="T220" i="2"/>
  <c r="BV220" i="2"/>
  <c r="CB220" i="2"/>
  <c r="BX220" i="2"/>
  <c r="BU220" i="2"/>
  <c r="CD220" i="2"/>
  <c r="CI220" i="2"/>
  <c r="CY220" i="2" s="1"/>
  <c r="DN220" i="2"/>
  <c r="BR220" i="2"/>
  <c r="CC220" i="2"/>
  <c r="CE220" i="2"/>
  <c r="CA220" i="2"/>
  <c r="BW220" i="2"/>
  <c r="BY220" i="2"/>
  <c r="BZ220" i="2"/>
  <c r="CI219" i="2"/>
  <c r="CY219" i="2" s="1"/>
  <c r="CR219" i="2"/>
  <c r="DH219" i="2" s="1"/>
  <c r="CL219" i="2"/>
  <c r="DB219" i="2" s="1"/>
  <c r="CJ219" i="2"/>
  <c r="CZ219" i="2" s="1"/>
  <c r="CK220" i="2" l="1"/>
  <c r="DA220" i="2" s="1"/>
  <c r="CN220" i="2"/>
  <c r="DD220" i="2" s="1"/>
  <c r="CR220" i="2"/>
  <c r="DH220" i="2" s="1"/>
  <c r="CJ220" i="2"/>
  <c r="CZ220" i="2" s="1"/>
  <c r="CQ220" i="2"/>
  <c r="DG220" i="2" s="1"/>
  <c r="CL220" i="2"/>
  <c r="DB220" i="2" s="1"/>
  <c r="CP220" i="2"/>
  <c r="DF220" i="2" s="1"/>
  <c r="CU220" i="2"/>
  <c r="DK220" i="2" s="1"/>
  <c r="CM220" i="2"/>
  <c r="DC220" i="2" s="1"/>
  <c r="CS220" i="2"/>
  <c r="DI220" i="2" s="1"/>
  <c r="CH220" i="2"/>
  <c r="CX220" i="2" s="1"/>
  <c r="CO220" i="2"/>
  <c r="DE220" i="2" s="1"/>
  <c r="CT220" i="2"/>
  <c r="DJ220" i="2" s="1"/>
  <c r="BT221" i="2"/>
  <c r="BU221" i="2"/>
  <c r="BV221" i="2"/>
  <c r="DN221" i="2"/>
  <c r="CA221" i="2"/>
  <c r="BW221" i="2"/>
  <c r="CB221" i="2"/>
  <c r="BX221" i="2"/>
  <c r="CE221" i="2"/>
  <c r="CD221" i="2"/>
  <c r="BR221" i="2"/>
  <c r="CF221" i="2"/>
  <c r="BS221" i="2"/>
  <c r="CC221" i="2"/>
  <c r="BY221" i="2"/>
  <c r="BZ221" i="2"/>
  <c r="B222" i="2"/>
  <c r="T221" i="2"/>
  <c r="CL221" i="2" l="1"/>
  <c r="DB221" i="2" s="1"/>
  <c r="CI221" i="2"/>
  <c r="CY221" i="2" s="1"/>
  <c r="CO221" i="2"/>
  <c r="DE221" i="2" s="1"/>
  <c r="CT221" i="2"/>
  <c r="DJ221" i="2" s="1"/>
  <c r="CS221" i="2"/>
  <c r="DI221" i="2" s="1"/>
  <c r="CV221" i="2"/>
  <c r="DL221" i="2" s="1"/>
  <c r="CM221" i="2"/>
  <c r="DC221" i="2" s="1"/>
  <c r="CJ221" i="2"/>
  <c r="CZ221" i="2" s="1"/>
  <c r="CN221" i="2"/>
  <c r="DD221" i="2" s="1"/>
  <c r="CU221" i="2"/>
  <c r="DK221" i="2" s="1"/>
  <c r="CH221" i="2"/>
  <c r="CX221" i="2" s="1"/>
  <c r="CP221" i="2"/>
  <c r="DF221" i="2" s="1"/>
  <c r="CA222" i="2"/>
  <c r="CF222" i="2"/>
  <c r="CE222" i="2"/>
  <c r="BS222" i="2"/>
  <c r="BU222" i="2"/>
  <c r="CV222" i="2"/>
  <c r="DL222" i="2" s="1"/>
  <c r="DN222" i="2"/>
  <c r="BW222" i="2"/>
  <c r="BZ222" i="2"/>
  <c r="CB222" i="2"/>
  <c r="BT222" i="2"/>
  <c r="BX222" i="2"/>
  <c r="BV222" i="2"/>
  <c r="B223" i="2"/>
  <c r="T222" i="2"/>
  <c r="CC222" i="2"/>
  <c r="BY222" i="2"/>
  <c r="CD222" i="2"/>
  <c r="BR222" i="2"/>
  <c r="CK221" i="2"/>
  <c r="DA221" i="2" s="1"/>
  <c r="CQ221" i="2"/>
  <c r="DG221" i="2" s="1"/>
  <c r="CR221" i="2"/>
  <c r="DH221" i="2" s="1"/>
  <c r="CK222" i="2" l="1"/>
  <c r="DA222" i="2" s="1"/>
  <c r="CQ222" i="2"/>
  <c r="DG222" i="2" s="1"/>
  <c r="CJ222" i="2"/>
  <c r="CZ222" i="2" s="1"/>
  <c r="CS222" i="2"/>
  <c r="DI222" i="2" s="1"/>
  <c r="CI222" i="2"/>
  <c r="CY222" i="2" s="1"/>
  <c r="CR222" i="2"/>
  <c r="DH222" i="2" s="1"/>
  <c r="CM222" i="2"/>
  <c r="DC222" i="2" s="1"/>
  <c r="CU222" i="2"/>
  <c r="DK222" i="2" s="1"/>
  <c r="CH222" i="2"/>
  <c r="CX222" i="2" s="1"/>
  <c r="CO222" i="2"/>
  <c r="DE222" i="2" s="1"/>
  <c r="CT222" i="2"/>
  <c r="DJ222" i="2" s="1"/>
  <c r="CL222" i="2"/>
  <c r="DB222" i="2" s="1"/>
  <c r="CP222" i="2"/>
  <c r="DF222" i="2" s="1"/>
  <c r="CB223" i="2"/>
  <c r="BX223" i="2"/>
  <c r="BS223" i="2"/>
  <c r="CI223" i="2" s="1"/>
  <c r="CY223" i="2" s="1"/>
  <c r="B224" i="2"/>
  <c r="T223" i="2"/>
  <c r="BR223" i="2"/>
  <c r="CC223" i="2"/>
  <c r="BV223" i="2"/>
  <c r="DN223" i="2"/>
  <c r="CA223" i="2"/>
  <c r="CE223" i="2"/>
  <c r="CF223" i="2"/>
  <c r="CD223" i="2"/>
  <c r="BT223" i="2"/>
  <c r="BW223" i="2"/>
  <c r="BY223" i="2"/>
  <c r="BU223" i="2"/>
  <c r="CR223" i="2"/>
  <c r="DH223" i="2" s="1"/>
  <c r="BZ223" i="2"/>
  <c r="CN222" i="2"/>
  <c r="DD222" i="2" s="1"/>
  <c r="CT223" i="2" l="1"/>
  <c r="DJ223" i="2" s="1"/>
  <c r="CK223" i="2"/>
  <c r="DA223" i="2" s="1"/>
  <c r="CL223" i="2"/>
  <c r="DB223" i="2" s="1"/>
  <c r="CM223" i="2"/>
  <c r="DC223" i="2" s="1"/>
  <c r="CQ223" i="2"/>
  <c r="DG223" i="2" s="1"/>
  <c r="CP223" i="2"/>
  <c r="DF223" i="2" s="1"/>
  <c r="CJ223" i="2"/>
  <c r="CZ223" i="2" s="1"/>
  <c r="CU223" i="2"/>
  <c r="DK223" i="2" s="1"/>
  <c r="CV223" i="2"/>
  <c r="DL223" i="2" s="1"/>
  <c r="CN223" i="2"/>
  <c r="DD223" i="2" s="1"/>
  <c r="CS223" i="2"/>
  <c r="DI223" i="2" s="1"/>
  <c r="CB224" i="2"/>
  <c r="BU224" i="2"/>
  <c r="CD224" i="2"/>
  <c r="BR224" i="2"/>
  <c r="CC224" i="2"/>
  <c r="CE224" i="2"/>
  <c r="BV224" i="2"/>
  <c r="B225" i="2"/>
  <c r="T224" i="2"/>
  <c r="CA224" i="2"/>
  <c r="BX224" i="2"/>
  <c r="BW224" i="2"/>
  <c r="BZ224" i="2"/>
  <c r="CP224" i="2" s="1"/>
  <c r="DF224" i="2" s="1"/>
  <c r="DN224" i="2"/>
  <c r="BT224" i="2"/>
  <c r="BS224" i="2"/>
  <c r="BY224" i="2"/>
  <c r="CF224" i="2"/>
  <c r="CO223" i="2"/>
  <c r="DE223" i="2" s="1"/>
  <c r="CH223" i="2"/>
  <c r="CX223" i="2" s="1"/>
  <c r="CR224" i="2" l="1"/>
  <c r="DH224" i="2" s="1"/>
  <c r="CQ224" i="2"/>
  <c r="DG224" i="2" s="1"/>
  <c r="CS224" i="2"/>
  <c r="DI224" i="2" s="1"/>
  <c r="CT224" i="2"/>
  <c r="DJ224" i="2" s="1"/>
  <c r="CL224" i="2"/>
  <c r="DB224" i="2" s="1"/>
  <c r="CV224" i="2"/>
  <c r="DL224" i="2" s="1"/>
  <c r="CJ224" i="2"/>
  <c r="CZ224" i="2" s="1"/>
  <c r="CN224" i="2"/>
  <c r="DD224" i="2" s="1"/>
  <c r="CO224" i="2"/>
  <c r="DE224" i="2" s="1"/>
  <c r="CH224" i="2"/>
  <c r="CX224" i="2" s="1"/>
  <c r="CK224" i="2"/>
  <c r="DA224" i="2" s="1"/>
  <c r="CU224" i="2"/>
  <c r="DK224" i="2" s="1"/>
  <c r="BR225" i="2"/>
  <c r="BW225" i="2"/>
  <c r="BX225" i="2"/>
  <c r="CN225" i="2" s="1"/>
  <c r="DD225" i="2" s="1"/>
  <c r="BS225" i="2"/>
  <c r="CB225" i="2"/>
  <c r="CF225" i="2"/>
  <c r="BV225" i="2"/>
  <c r="B226" i="2"/>
  <c r="T225" i="2"/>
  <c r="BZ225" i="2"/>
  <c r="BU225" i="2"/>
  <c r="CC225" i="2"/>
  <c r="BY225" i="2"/>
  <c r="CD225" i="2"/>
  <c r="BT225" i="2"/>
  <c r="CA225" i="2"/>
  <c r="CE225" i="2"/>
  <c r="DN225" i="2"/>
  <c r="CI224" i="2"/>
  <c r="CY224" i="2" s="1"/>
  <c r="CM224" i="2"/>
  <c r="DC224" i="2" s="1"/>
  <c r="CM225" i="2" l="1"/>
  <c r="DC225" i="2" s="1"/>
  <c r="CS225" i="2"/>
  <c r="DI225" i="2" s="1"/>
  <c r="CU225" i="2"/>
  <c r="DK225" i="2" s="1"/>
  <c r="CL225" i="2"/>
  <c r="DB225" i="2" s="1"/>
  <c r="CV225" i="2"/>
  <c r="DL225" i="2" s="1"/>
  <c r="CI225" i="2"/>
  <c r="CY225" i="2" s="1"/>
  <c r="CH225" i="2"/>
  <c r="CX225" i="2" s="1"/>
  <c r="CR225" i="2"/>
  <c r="DH225" i="2" s="1"/>
  <c r="CK225" i="2"/>
  <c r="DA225" i="2" s="1"/>
  <c r="CT225" i="2"/>
  <c r="DJ225" i="2" s="1"/>
  <c r="CC226" i="2"/>
  <c r="BU226" i="2"/>
  <c r="BS226" i="2"/>
  <c r="DN226" i="2"/>
  <c r="BR226" i="2"/>
  <c r="CE226" i="2"/>
  <c r="CA226" i="2"/>
  <c r="BV226" i="2"/>
  <c r="BT226" i="2"/>
  <c r="BX226" i="2"/>
  <c r="CF226" i="2"/>
  <c r="CD226" i="2"/>
  <c r="CB226" i="2"/>
  <c r="BW226" i="2"/>
  <c r="BY226" i="2"/>
  <c r="BZ226" i="2"/>
  <c r="B227" i="2"/>
  <c r="CI226" i="2"/>
  <c r="CY226" i="2" s="1"/>
  <c r="T226" i="2"/>
  <c r="CP225" i="2"/>
  <c r="DF225" i="2" s="1"/>
  <c r="CQ225" i="2"/>
  <c r="DG225" i="2" s="1"/>
  <c r="CJ225" i="2"/>
  <c r="CZ225" i="2" s="1"/>
  <c r="CO225" i="2"/>
  <c r="DE225" i="2" s="1"/>
  <c r="CH226" i="2" l="1"/>
  <c r="CX226" i="2" s="1"/>
  <c r="CS226" i="2"/>
  <c r="DI226" i="2" s="1"/>
  <c r="CJ226" i="2"/>
  <c r="CZ226" i="2" s="1"/>
  <c r="CK226" i="2"/>
  <c r="DA226" i="2" s="1"/>
  <c r="CO226" i="2"/>
  <c r="DE226" i="2" s="1"/>
  <c r="CM226" i="2"/>
  <c r="DC226" i="2" s="1"/>
  <c r="CQ226" i="2"/>
  <c r="DG226" i="2" s="1"/>
  <c r="CT226" i="2"/>
  <c r="DJ226" i="2" s="1"/>
  <c r="BT227" i="2"/>
  <c r="CF227" i="2"/>
  <c r="BX227" i="2"/>
  <c r="BY227" i="2"/>
  <c r="CD227" i="2"/>
  <c r="CV227" i="2"/>
  <c r="DL227" i="2" s="1"/>
  <c r="T227" i="2"/>
  <c r="CA227" i="2"/>
  <c r="CC227" i="2"/>
  <c r="CE227" i="2"/>
  <c r="BZ227" i="2"/>
  <c r="DN227" i="2"/>
  <c r="BW227" i="2"/>
  <c r="BR227" i="2"/>
  <c r="BV227" i="2"/>
  <c r="BS227" i="2"/>
  <c r="BU227" i="2"/>
  <c r="CB227" i="2"/>
  <c r="B228" i="2"/>
  <c r="CN226" i="2"/>
  <c r="DD226" i="2" s="1"/>
  <c r="CR226" i="2"/>
  <c r="DH226" i="2" s="1"/>
  <c r="CU226" i="2"/>
  <c r="DK226" i="2" s="1"/>
  <c r="CV226" i="2"/>
  <c r="DL226" i="2" s="1"/>
  <c r="CL226" i="2"/>
  <c r="DB226" i="2" s="1"/>
  <c r="CP226" i="2"/>
  <c r="DF226" i="2" s="1"/>
  <c r="CP227" i="2" l="1"/>
  <c r="DF227" i="2" s="1"/>
  <c r="CQ227" i="2"/>
  <c r="DG227" i="2" s="1"/>
  <c r="CU227" i="2"/>
  <c r="DK227" i="2" s="1"/>
  <c r="CL227" i="2"/>
  <c r="DB227" i="2" s="1"/>
  <c r="CN227" i="2"/>
  <c r="DD227" i="2" s="1"/>
  <c r="CO227" i="2"/>
  <c r="DE227" i="2" s="1"/>
  <c r="CT227" i="2"/>
  <c r="DJ227" i="2" s="1"/>
  <c r="CJ227" i="2"/>
  <c r="CZ227" i="2" s="1"/>
  <c r="CK227" i="2"/>
  <c r="DA227" i="2" s="1"/>
  <c r="CR227" i="2"/>
  <c r="DH227" i="2" s="1"/>
  <c r="CS227" i="2"/>
  <c r="DI227" i="2" s="1"/>
  <c r="CH227" i="2"/>
  <c r="CX227" i="2" s="1"/>
  <c r="CB228" i="2"/>
  <c r="CE228" i="2"/>
  <c r="CF228" i="2"/>
  <c r="BV228" i="2"/>
  <c r="CL228" i="2" s="1"/>
  <c r="DB228" i="2" s="1"/>
  <c r="B229" i="2"/>
  <c r="T228" i="2"/>
  <c r="CC228" i="2"/>
  <c r="BR228" i="2"/>
  <c r="BU228" i="2"/>
  <c r="CK228" i="2" s="1"/>
  <c r="DA228" i="2" s="1"/>
  <c r="BZ228" i="2"/>
  <c r="DN228" i="2"/>
  <c r="CA228" i="2"/>
  <c r="BS228" i="2"/>
  <c r="BX228" i="2"/>
  <c r="BY228" i="2"/>
  <c r="BT228" i="2"/>
  <c r="BW228" i="2"/>
  <c r="CD228" i="2"/>
  <c r="CI227" i="2"/>
  <c r="CY227" i="2" s="1"/>
  <c r="CM227" i="2"/>
  <c r="DC227" i="2" s="1"/>
  <c r="CV228" i="2" l="1"/>
  <c r="DL228" i="2" s="1"/>
  <c r="CP228" i="2"/>
  <c r="DF228" i="2" s="1"/>
  <c r="CQ228" i="2"/>
  <c r="DG228" i="2" s="1"/>
  <c r="CN228" i="2"/>
  <c r="DD228" i="2" s="1"/>
  <c r="CH228" i="2"/>
  <c r="CX228" i="2" s="1"/>
  <c r="CI228" i="2"/>
  <c r="CY228" i="2" s="1"/>
  <c r="CU228" i="2"/>
  <c r="DK228" i="2" s="1"/>
  <c r="CR228" i="2"/>
  <c r="DH228" i="2" s="1"/>
  <c r="CM228" i="2"/>
  <c r="DC228" i="2" s="1"/>
  <c r="CO228" i="2"/>
  <c r="DE228" i="2" s="1"/>
  <c r="CS228" i="2"/>
  <c r="DI228" i="2" s="1"/>
  <c r="CT228" i="2"/>
  <c r="DJ228" i="2" s="1"/>
  <c r="CJ228" i="2"/>
  <c r="CZ228" i="2" s="1"/>
  <c r="CB229" i="2"/>
  <c r="CC229" i="2"/>
  <c r="BY229" i="2"/>
  <c r="CD229" i="2"/>
  <c r="BX229" i="2"/>
  <c r="B230" i="2"/>
  <c r="DN229" i="2"/>
  <c r="BR229" i="2"/>
  <c r="CE229" i="2"/>
  <c r="CF229" i="2"/>
  <c r="T229" i="2"/>
  <c r="CA229" i="2"/>
  <c r="BT229" i="2"/>
  <c r="BV229" i="2"/>
  <c r="CO229" i="2"/>
  <c r="DE229" i="2" s="1"/>
  <c r="BW229" i="2"/>
  <c r="BZ229" i="2"/>
  <c r="BS229" i="2"/>
  <c r="BU229" i="2"/>
  <c r="CT229" i="2" l="1"/>
  <c r="DJ229" i="2" s="1"/>
  <c r="CV229" i="2"/>
  <c r="DL229" i="2" s="1"/>
  <c r="CS229" i="2"/>
  <c r="DI229" i="2" s="1"/>
  <c r="CU229" i="2"/>
  <c r="DK229" i="2" s="1"/>
  <c r="CH229" i="2"/>
  <c r="CX229" i="2" s="1"/>
  <c r="CP229" i="2"/>
  <c r="DF229" i="2" s="1"/>
  <c r="CR229" i="2"/>
  <c r="DH229" i="2" s="1"/>
  <c r="CN229" i="2"/>
  <c r="DD229" i="2" s="1"/>
  <c r="CJ229" i="2"/>
  <c r="CZ229" i="2" s="1"/>
  <c r="CI229" i="2"/>
  <c r="CY229" i="2" s="1"/>
  <c r="CQ229" i="2"/>
  <c r="DG229" i="2" s="1"/>
  <c r="CE230" i="2"/>
  <c r="BW230" i="2"/>
  <c r="BY230" i="2"/>
  <c r="BZ230" i="2"/>
  <c r="DN230" i="2"/>
  <c r="BR230" i="2"/>
  <c r="CC230" i="2"/>
  <c r="CA230" i="2"/>
  <c r="BX230" i="2"/>
  <c r="CD230" i="2"/>
  <c r="CH230" i="2"/>
  <c r="CX230" i="2" s="1"/>
  <c r="BT230" i="2"/>
  <c r="BU230" i="2"/>
  <c r="BS230" i="2"/>
  <c r="CB230" i="2"/>
  <c r="BV230" i="2"/>
  <c r="CF230" i="2"/>
  <c r="B231" i="2"/>
  <c r="T230" i="2"/>
  <c r="CL229" i="2"/>
  <c r="DB229" i="2" s="1"/>
  <c r="CM229" i="2"/>
  <c r="DC229" i="2" s="1"/>
  <c r="CK229" i="2"/>
  <c r="DA229" i="2" s="1"/>
  <c r="CM230" i="2" l="1"/>
  <c r="DC230" i="2" s="1"/>
  <c r="CK230" i="2"/>
  <c r="DA230" i="2" s="1"/>
  <c r="CS230" i="2"/>
  <c r="DI230" i="2" s="1"/>
  <c r="CJ230" i="2"/>
  <c r="CZ230" i="2" s="1"/>
  <c r="CL230" i="2"/>
  <c r="DB230" i="2" s="1"/>
  <c r="CO230" i="2"/>
  <c r="DE230" i="2" s="1"/>
  <c r="CQ230" i="2"/>
  <c r="DG230" i="2" s="1"/>
  <c r="CP230" i="2"/>
  <c r="DF230" i="2" s="1"/>
  <c r="CU230" i="2"/>
  <c r="DK230" i="2" s="1"/>
  <c r="CV230" i="2"/>
  <c r="DL230" i="2" s="1"/>
  <c r="CI230" i="2"/>
  <c r="CY230" i="2" s="1"/>
  <c r="CN230" i="2"/>
  <c r="DD230" i="2" s="1"/>
  <c r="CB231" i="2"/>
  <c r="CC231" i="2"/>
  <c r="BX231" i="2"/>
  <c r="BZ231" i="2"/>
  <c r="DN231" i="2"/>
  <c r="BS231" i="2"/>
  <c r="CN231" i="2"/>
  <c r="DD231" i="2" s="1"/>
  <c r="BV231" i="2"/>
  <c r="BW231" i="2"/>
  <c r="CE231" i="2"/>
  <c r="B232" i="2"/>
  <c r="T231" i="2"/>
  <c r="BR231" i="2"/>
  <c r="CF231" i="2"/>
  <c r="BU231" i="2"/>
  <c r="CA231" i="2"/>
  <c r="BY231" i="2"/>
  <c r="BT231" i="2"/>
  <c r="CD231" i="2"/>
  <c r="CT230" i="2"/>
  <c r="DJ230" i="2" s="1"/>
  <c r="CR230" i="2"/>
  <c r="DH230" i="2" s="1"/>
  <c r="CP231" i="2" l="1"/>
  <c r="DF231" i="2" s="1"/>
  <c r="CM231" i="2"/>
  <c r="DC231" i="2" s="1"/>
  <c r="CR231" i="2"/>
  <c r="DH231" i="2" s="1"/>
  <c r="CI231" i="2"/>
  <c r="CY231" i="2" s="1"/>
  <c r="CS231" i="2"/>
  <c r="DI231" i="2" s="1"/>
  <c r="CV231" i="2"/>
  <c r="DL231" i="2" s="1"/>
  <c r="CK231" i="2"/>
  <c r="DA231" i="2" s="1"/>
  <c r="CO231" i="2"/>
  <c r="DE231" i="2" s="1"/>
  <c r="CH231" i="2"/>
  <c r="CX231" i="2" s="1"/>
  <c r="CL231" i="2"/>
  <c r="DB231" i="2" s="1"/>
  <c r="CU231" i="2"/>
  <c r="DK231" i="2" s="1"/>
  <c r="CT231" i="2"/>
  <c r="DJ231" i="2" s="1"/>
  <c r="CQ231" i="2"/>
  <c r="DG231" i="2" s="1"/>
  <c r="BR232" i="2"/>
  <c r="CB232" i="2"/>
  <c r="BU232" i="2"/>
  <c r="BY232" i="2"/>
  <c r="B233" i="2"/>
  <c r="T232" i="2"/>
  <c r="BT232" i="2"/>
  <c r="CC232" i="2"/>
  <c r="DN232" i="2"/>
  <c r="CE232" i="2"/>
  <c r="CF232" i="2"/>
  <c r="CA232" i="2"/>
  <c r="BS232" i="2"/>
  <c r="BW232" i="2"/>
  <c r="BX232" i="2"/>
  <c r="BV232" i="2"/>
  <c r="CD232" i="2"/>
  <c r="BZ232" i="2"/>
  <c r="CJ231" i="2"/>
  <c r="CZ231" i="2" s="1"/>
  <c r="CN232" i="2" l="1"/>
  <c r="DD232" i="2" s="1"/>
  <c r="CJ232" i="2"/>
  <c r="CZ232" i="2" s="1"/>
  <c r="CO232" i="2"/>
  <c r="DE232" i="2" s="1"/>
  <c r="CR232" i="2"/>
  <c r="DH232" i="2" s="1"/>
  <c r="CU232" i="2"/>
  <c r="DK232" i="2" s="1"/>
  <c r="CT232" i="2"/>
  <c r="DJ232" i="2" s="1"/>
  <c r="CK232" i="2"/>
  <c r="DA232" i="2" s="1"/>
  <c r="CS232" i="2"/>
  <c r="DI232" i="2" s="1"/>
  <c r="CQ232" i="2"/>
  <c r="DG232" i="2" s="1"/>
  <c r="CP232" i="2"/>
  <c r="DF232" i="2" s="1"/>
  <c r="CM232" i="2"/>
  <c r="DC232" i="2" s="1"/>
  <c r="CI232" i="2"/>
  <c r="CY232" i="2" s="1"/>
  <c r="CV232" i="2"/>
  <c r="DL232" i="2" s="1"/>
  <c r="CH232" i="2"/>
  <c r="CX232" i="2" s="1"/>
  <c r="CL232" i="2"/>
  <c r="DB232" i="2" s="1"/>
  <c r="BR233" i="2"/>
  <c r="BZ233" i="2"/>
  <c r="CE233" i="2"/>
  <c r="BS233" i="2"/>
  <c r="B234" i="2"/>
  <c r="T233" i="2"/>
  <c r="CA233" i="2"/>
  <c r="CC233" i="2"/>
  <c r="BW233" i="2"/>
  <c r="BV233" i="2"/>
  <c r="DN233" i="2"/>
  <c r="CF233" i="2"/>
  <c r="CB233" i="2"/>
  <c r="BT233" i="2"/>
  <c r="BX233" i="2"/>
  <c r="BU233" i="2"/>
  <c r="CD233" i="2"/>
  <c r="BY233" i="2"/>
  <c r="CL233" i="2" l="1"/>
  <c r="DB233" i="2" s="1"/>
  <c r="CS233" i="2"/>
  <c r="DI233" i="2" s="1"/>
  <c r="CO233" i="2"/>
  <c r="DE233" i="2" s="1"/>
  <c r="CU233" i="2"/>
  <c r="DK233" i="2" s="1"/>
  <c r="CM233" i="2"/>
  <c r="DC233" i="2" s="1"/>
  <c r="CP233" i="2"/>
  <c r="DF233" i="2" s="1"/>
  <c r="CV233" i="2"/>
  <c r="DL233" i="2" s="1"/>
  <c r="CK233" i="2"/>
  <c r="DA233" i="2" s="1"/>
  <c r="CQ233" i="2"/>
  <c r="DG233" i="2" s="1"/>
  <c r="CH233" i="2"/>
  <c r="CX233" i="2" s="1"/>
  <c r="CJ233" i="2"/>
  <c r="CZ233" i="2" s="1"/>
  <c r="CT233" i="2"/>
  <c r="DJ233" i="2" s="1"/>
  <c r="CR233" i="2"/>
  <c r="DH233" i="2" s="1"/>
  <c r="CI233" i="2"/>
  <c r="CY233" i="2" s="1"/>
  <c r="CN233" i="2"/>
  <c r="DD233" i="2" s="1"/>
  <c r="CB234" i="2"/>
  <c r="CA234" i="2"/>
  <c r="CE234" i="2"/>
  <c r="CD234" i="2"/>
  <c r="DN234" i="2"/>
  <c r="BR234" i="2"/>
  <c r="CC234" i="2"/>
  <c r="CF234" i="2"/>
  <c r="BZ234" i="2"/>
  <c r="BV234" i="2"/>
  <c r="BU234" i="2"/>
  <c r="BS234" i="2"/>
  <c r="BT234" i="2"/>
  <c r="BW234" i="2"/>
  <c r="BX234" i="2"/>
  <c r="BY234" i="2"/>
  <c r="B235" i="2"/>
  <c r="T234" i="2"/>
  <c r="CM234" i="2" l="1"/>
  <c r="DC234" i="2" s="1"/>
  <c r="CH234" i="2"/>
  <c r="CX234" i="2" s="1"/>
  <c r="CQ234" i="2"/>
  <c r="DG234" i="2" s="1"/>
  <c r="CL234" i="2"/>
  <c r="DB234" i="2" s="1"/>
  <c r="CR234" i="2"/>
  <c r="DH234" i="2" s="1"/>
  <c r="CT234" i="2"/>
  <c r="DJ234" i="2" s="1"/>
  <c r="CK234" i="2"/>
  <c r="DA234" i="2" s="1"/>
  <c r="CJ234" i="2"/>
  <c r="CZ234" i="2" s="1"/>
  <c r="CU234" i="2"/>
  <c r="DK234" i="2" s="1"/>
  <c r="CV234" i="2"/>
  <c r="DL234" i="2" s="1"/>
  <c r="CI234" i="2"/>
  <c r="CY234" i="2" s="1"/>
  <c r="CO234" i="2"/>
  <c r="DE234" i="2" s="1"/>
  <c r="CS234" i="2"/>
  <c r="DI234" i="2" s="1"/>
  <c r="CF235" i="2"/>
  <c r="B236" i="2"/>
  <c r="T235" i="2"/>
  <c r="CB235" i="2"/>
  <c r="CR235" i="2" s="1"/>
  <c r="DH235" i="2" s="1"/>
  <c r="BR235" i="2"/>
  <c r="CC235" i="2"/>
  <c r="BX235" i="2"/>
  <c r="BY235" i="2"/>
  <c r="BU235" i="2"/>
  <c r="BW235" i="2"/>
  <c r="CE235" i="2"/>
  <c r="BZ235" i="2"/>
  <c r="CD235" i="2"/>
  <c r="BT235" i="2"/>
  <c r="BS235" i="2"/>
  <c r="DN235" i="2"/>
  <c r="CA235" i="2"/>
  <c r="BV235" i="2"/>
  <c r="CN234" i="2"/>
  <c r="DD234" i="2" s="1"/>
  <c r="CP234" i="2"/>
  <c r="DF234" i="2" s="1"/>
  <c r="CP235" i="2" l="1"/>
  <c r="DF235" i="2" s="1"/>
  <c r="CV235" i="2"/>
  <c r="DL235" i="2" s="1"/>
  <c r="CN235" i="2"/>
  <c r="DD235" i="2" s="1"/>
  <c r="CT235" i="2"/>
  <c r="DJ235" i="2" s="1"/>
  <c r="CH235" i="2"/>
  <c r="CX235" i="2" s="1"/>
  <c r="CJ235" i="2"/>
  <c r="CZ235" i="2" s="1"/>
  <c r="CS235" i="2"/>
  <c r="DI235" i="2" s="1"/>
  <c r="CK235" i="2"/>
  <c r="DA235" i="2" s="1"/>
  <c r="CQ235" i="2"/>
  <c r="DG235" i="2" s="1"/>
  <c r="CO235" i="2"/>
  <c r="DE235" i="2" s="1"/>
  <c r="CB236" i="2"/>
  <c r="BX236" i="2"/>
  <c r="BU236" i="2"/>
  <c r="CD236" i="2"/>
  <c r="BR236" i="2"/>
  <c r="CC236" i="2"/>
  <c r="DN236" i="2"/>
  <c r="CA236" i="2"/>
  <c r="CE236" i="2"/>
  <c r="BY236" i="2"/>
  <c r="BZ236" i="2"/>
  <c r="B237" i="2"/>
  <c r="T236" i="2"/>
  <c r="BW236" i="2"/>
  <c r="BT236" i="2"/>
  <c r="CF236" i="2"/>
  <c r="BS236" i="2"/>
  <c r="BV236" i="2"/>
  <c r="CL235" i="2"/>
  <c r="DB235" i="2" s="1"/>
  <c r="CI235" i="2"/>
  <c r="CY235" i="2" s="1"/>
  <c r="CM235" i="2"/>
  <c r="DC235" i="2" s="1"/>
  <c r="CU235" i="2"/>
  <c r="DK235" i="2" s="1"/>
  <c r="CU236" i="2" l="1"/>
  <c r="DK236" i="2" s="1"/>
  <c r="CN236" i="2"/>
  <c r="DD236" i="2" s="1"/>
  <c r="CR236" i="2"/>
  <c r="DH236" i="2" s="1"/>
  <c r="CV236" i="2"/>
  <c r="DL236" i="2" s="1"/>
  <c r="CM236" i="2"/>
  <c r="DC236" i="2" s="1"/>
  <c r="CK236" i="2"/>
  <c r="DA236" i="2" s="1"/>
  <c r="CO236" i="2"/>
  <c r="DE236" i="2" s="1"/>
  <c r="CT236" i="2"/>
  <c r="DJ236" i="2" s="1"/>
  <c r="CL236" i="2"/>
  <c r="DB236" i="2" s="1"/>
  <c r="CQ236" i="2"/>
  <c r="DG236" i="2" s="1"/>
  <c r="CJ236" i="2"/>
  <c r="CZ236" i="2" s="1"/>
  <c r="CS236" i="2"/>
  <c r="DI236" i="2" s="1"/>
  <c r="CH236" i="2"/>
  <c r="CX236" i="2" s="1"/>
  <c r="CI236" i="2"/>
  <c r="CY236" i="2" s="1"/>
  <c r="BS237" i="2"/>
  <c r="DN237" i="2"/>
  <c r="BT237" i="2"/>
  <c r="CD237" i="2"/>
  <c r="CC237" i="2"/>
  <c r="BW237" i="2"/>
  <c r="BV237" i="2"/>
  <c r="CB237" i="2"/>
  <c r="BX237" i="2"/>
  <c r="BU237" i="2"/>
  <c r="BZ237" i="2"/>
  <c r="B238" i="2"/>
  <c r="T237" i="2"/>
  <c r="BR237" i="2"/>
  <c r="CF237" i="2"/>
  <c r="BY237" i="2"/>
  <c r="CA237" i="2"/>
  <c r="CE237" i="2"/>
  <c r="CP236" i="2"/>
  <c r="DF236" i="2" s="1"/>
  <c r="CT237" i="2" l="1"/>
  <c r="DJ237" i="2" s="1"/>
  <c r="CK237" i="2"/>
  <c r="DA237" i="2" s="1"/>
  <c r="CV237" i="2"/>
  <c r="DL237" i="2" s="1"/>
  <c r="CL237" i="2"/>
  <c r="DB237" i="2" s="1"/>
  <c r="CM237" i="2"/>
  <c r="DC237" i="2" s="1"/>
  <c r="CJ237" i="2"/>
  <c r="CZ237" i="2" s="1"/>
  <c r="CI237" i="2"/>
  <c r="CY237" i="2" s="1"/>
  <c r="CR237" i="2"/>
  <c r="DH237" i="2" s="1"/>
  <c r="CB238" i="2"/>
  <c r="CC238" i="2"/>
  <c r="CE238" i="2"/>
  <c r="CU238" i="2" s="1"/>
  <c r="DK238" i="2" s="1"/>
  <c r="CD238" i="2"/>
  <c r="CT238" i="2" s="1"/>
  <c r="DJ238" i="2" s="1"/>
  <c r="B239" i="2"/>
  <c r="BW238" i="2"/>
  <c r="CF238" i="2"/>
  <c r="BZ238" i="2"/>
  <c r="CP238" i="2" s="1"/>
  <c r="DF238" i="2" s="1"/>
  <c r="DN238" i="2"/>
  <c r="CA238" i="2"/>
  <c r="BR238" i="2"/>
  <c r="BY238" i="2"/>
  <c r="BS238" i="2"/>
  <c r="BT238" i="2"/>
  <c r="BX238" i="2"/>
  <c r="BV238" i="2"/>
  <c r="CM238" i="2"/>
  <c r="DC238" i="2" s="1"/>
  <c r="BU238" i="2"/>
  <c r="T238" i="2"/>
  <c r="CO237" i="2"/>
  <c r="DE237" i="2" s="1"/>
  <c r="CP237" i="2"/>
  <c r="DF237" i="2" s="1"/>
  <c r="CH237" i="2"/>
  <c r="CX237" i="2" s="1"/>
  <c r="CN237" i="2"/>
  <c r="DD237" i="2" s="1"/>
  <c r="CQ237" i="2"/>
  <c r="DG237" i="2" s="1"/>
  <c r="CS237" i="2"/>
  <c r="DI237" i="2" s="1"/>
  <c r="CU237" i="2"/>
  <c r="DK237" i="2" s="1"/>
  <c r="CJ238" i="2" l="1"/>
  <c r="CZ238" i="2" s="1"/>
  <c r="CV238" i="2"/>
  <c r="DL238" i="2" s="1"/>
  <c r="CR238" i="2"/>
  <c r="DH238" i="2" s="1"/>
  <c r="CQ238" i="2"/>
  <c r="DG238" i="2" s="1"/>
  <c r="CS238" i="2"/>
  <c r="DI238" i="2" s="1"/>
  <c r="CI238" i="2"/>
  <c r="CY238" i="2" s="1"/>
  <c r="CA239" i="2"/>
  <c r="CQ239" i="2" s="1"/>
  <c r="DG239" i="2" s="1"/>
  <c r="CF239" i="2"/>
  <c r="BT239" i="2"/>
  <c r="BZ239" i="2"/>
  <c r="T239" i="2"/>
  <c r="BX239" i="2"/>
  <c r="B240" i="2"/>
  <c r="CB239" i="2"/>
  <c r="BU239" i="2"/>
  <c r="BS239" i="2"/>
  <c r="DN239" i="2"/>
  <c r="BY239" i="2"/>
  <c r="BR239" i="2"/>
  <c r="CC239" i="2"/>
  <c r="BW239" i="2"/>
  <c r="BV239" i="2"/>
  <c r="CE239" i="2"/>
  <c r="CD239" i="2"/>
  <c r="CK238" i="2"/>
  <c r="DA238" i="2" s="1"/>
  <c r="CL238" i="2"/>
  <c r="DB238" i="2" s="1"/>
  <c r="CN238" i="2"/>
  <c r="DD238" i="2" s="1"/>
  <c r="CO238" i="2"/>
  <c r="DE238" i="2" s="1"/>
  <c r="CH238" i="2"/>
  <c r="CX238" i="2" s="1"/>
  <c r="CI239" i="2" l="1"/>
  <c r="CY239" i="2" s="1"/>
  <c r="CV239" i="2"/>
  <c r="DL239" i="2" s="1"/>
  <c r="CR239" i="2"/>
  <c r="DH239" i="2" s="1"/>
  <c r="CM239" i="2"/>
  <c r="DC239" i="2" s="1"/>
  <c r="CO239" i="2"/>
  <c r="DE239" i="2" s="1"/>
  <c r="CK239" i="2"/>
  <c r="DA239" i="2" s="1"/>
  <c r="CN239" i="2"/>
  <c r="DD239" i="2" s="1"/>
  <c r="CS239" i="2"/>
  <c r="DI239" i="2" s="1"/>
  <c r="CH239" i="2"/>
  <c r="CX239" i="2" s="1"/>
  <c r="CU239" i="2"/>
  <c r="DK239" i="2" s="1"/>
  <c r="CJ239" i="2"/>
  <c r="CZ239" i="2" s="1"/>
  <c r="CL239" i="2"/>
  <c r="DB239" i="2" s="1"/>
  <c r="CA240" i="2"/>
  <c r="CE240" i="2"/>
  <c r="BX240" i="2"/>
  <c r="BV240" i="2"/>
  <c r="CB240" i="2"/>
  <c r="BW240" i="2"/>
  <c r="DN240" i="2"/>
  <c r="CC240" i="2"/>
  <c r="CF240" i="2"/>
  <c r="BY240" i="2"/>
  <c r="BZ240" i="2"/>
  <c r="BR240" i="2"/>
  <c r="CD240" i="2"/>
  <c r="BT240" i="2"/>
  <c r="BU240" i="2"/>
  <c r="BS240" i="2"/>
  <c r="B241" i="2"/>
  <c r="CV240" i="2"/>
  <c r="DL240" i="2" s="1"/>
  <c r="T240" i="2"/>
  <c r="CS240" i="2"/>
  <c r="DI240" i="2" s="1"/>
  <c r="CT239" i="2"/>
  <c r="DJ239" i="2" s="1"/>
  <c r="CP239" i="2"/>
  <c r="DF239" i="2" s="1"/>
  <c r="CH240" i="2" l="1"/>
  <c r="CX240" i="2" s="1"/>
  <c r="CL240" i="2"/>
  <c r="DB240" i="2" s="1"/>
  <c r="CN240" i="2"/>
  <c r="DD240" i="2" s="1"/>
  <c r="CU240" i="2"/>
  <c r="DK240" i="2" s="1"/>
  <c r="CM240" i="2"/>
  <c r="DC240" i="2" s="1"/>
  <c r="CI240" i="2"/>
  <c r="CY240" i="2" s="1"/>
  <c r="CT240" i="2"/>
  <c r="DJ240" i="2" s="1"/>
  <c r="CQ240" i="2"/>
  <c r="DG240" i="2" s="1"/>
  <c r="CR240" i="2"/>
  <c r="DH240" i="2" s="1"/>
  <c r="CJ240" i="2"/>
  <c r="CZ240" i="2" s="1"/>
  <c r="CK240" i="2"/>
  <c r="DA240" i="2" s="1"/>
  <c r="CO240" i="2"/>
  <c r="DE240" i="2" s="1"/>
  <c r="CA241" i="2"/>
  <c r="CE241" i="2"/>
  <c r="CF241" i="2"/>
  <c r="BV241" i="2"/>
  <c r="B242" i="2"/>
  <c r="DN241" i="2"/>
  <c r="CC241" i="2"/>
  <c r="BU241" i="2"/>
  <c r="CK241" i="2" s="1"/>
  <c r="DA241" i="2" s="1"/>
  <c r="CD241" i="2"/>
  <c r="T241" i="2"/>
  <c r="BT241" i="2"/>
  <c r="CB241" i="2"/>
  <c r="BY241" i="2"/>
  <c r="BZ241" i="2"/>
  <c r="BS241" i="2"/>
  <c r="BR241" i="2"/>
  <c r="BW241" i="2"/>
  <c r="BX241" i="2"/>
  <c r="CP240" i="2"/>
  <c r="DF240" i="2" s="1"/>
  <c r="CL241" i="2" l="1"/>
  <c r="DB241" i="2" s="1"/>
  <c r="CO241" i="2"/>
  <c r="DE241" i="2" s="1"/>
  <c r="CS241" i="2"/>
  <c r="DI241" i="2" s="1"/>
  <c r="CU241" i="2"/>
  <c r="DK241" i="2" s="1"/>
  <c r="CP241" i="2"/>
  <c r="DF241" i="2" s="1"/>
  <c r="CV241" i="2"/>
  <c r="DL241" i="2" s="1"/>
  <c r="CQ241" i="2"/>
  <c r="DG241" i="2" s="1"/>
  <c r="CT241" i="2"/>
  <c r="DJ241" i="2" s="1"/>
  <c r="CE242" i="2"/>
  <c r="CB242" i="2"/>
  <c r="BS242" i="2"/>
  <c r="CC242" i="2"/>
  <c r="BY242" i="2"/>
  <c r="B243" i="2"/>
  <c r="T242" i="2"/>
  <c r="BX242" i="2"/>
  <c r="BR242" i="2"/>
  <c r="CA242" i="2"/>
  <c r="BU242" i="2"/>
  <c r="BV242" i="2"/>
  <c r="DN242" i="2"/>
  <c r="BT242" i="2"/>
  <c r="CF242" i="2"/>
  <c r="CD242" i="2"/>
  <c r="BW242" i="2"/>
  <c r="BZ242" i="2"/>
  <c r="CN241" i="2"/>
  <c r="DD241" i="2" s="1"/>
  <c r="CJ241" i="2"/>
  <c r="CZ241" i="2" s="1"/>
  <c r="CR241" i="2"/>
  <c r="DH241" i="2" s="1"/>
  <c r="CH241" i="2"/>
  <c r="CX241" i="2" s="1"/>
  <c r="CM241" i="2"/>
  <c r="DC241" i="2" s="1"/>
  <c r="CI241" i="2"/>
  <c r="CY241" i="2" s="1"/>
  <c r="CU242" i="2" l="1"/>
  <c r="DK242" i="2" s="1"/>
  <c r="CR242" i="2"/>
  <c r="DH242" i="2" s="1"/>
  <c r="CL242" i="2"/>
  <c r="DB242" i="2" s="1"/>
  <c r="CK242" i="2"/>
  <c r="DA242" i="2" s="1"/>
  <c r="CI242" i="2"/>
  <c r="CY242" i="2" s="1"/>
  <c r="CN242" i="2"/>
  <c r="DD242" i="2" s="1"/>
  <c r="CV242" i="2"/>
  <c r="DL242" i="2" s="1"/>
  <c r="CH242" i="2"/>
  <c r="CX242" i="2" s="1"/>
  <c r="CS242" i="2"/>
  <c r="DI242" i="2" s="1"/>
  <c r="CO242" i="2"/>
  <c r="DE242" i="2" s="1"/>
  <c r="CT242" i="2"/>
  <c r="DJ242" i="2" s="1"/>
  <c r="CJ242" i="2"/>
  <c r="CZ242" i="2" s="1"/>
  <c r="B244" i="2"/>
  <c r="DN243" i="2"/>
  <c r="CB243" i="2"/>
  <c r="CC243" i="2"/>
  <c r="BY243" i="2"/>
  <c r="BS243" i="2"/>
  <c r="BR243" i="2"/>
  <c r="CE243" i="2"/>
  <c r="BV243" i="2"/>
  <c r="CA243" i="2"/>
  <c r="BW243" i="2"/>
  <c r="CF243" i="2"/>
  <c r="CD243" i="2"/>
  <c r="BT243" i="2"/>
  <c r="BU243" i="2"/>
  <c r="BX243" i="2"/>
  <c r="BZ243" i="2"/>
  <c r="T243" i="2"/>
  <c r="CM242" i="2"/>
  <c r="DC242" i="2" s="1"/>
  <c r="CQ242" i="2"/>
  <c r="DG242" i="2" s="1"/>
  <c r="CP242" i="2"/>
  <c r="DF242" i="2" s="1"/>
  <c r="CR243" i="2" l="1"/>
  <c r="DH243" i="2" s="1"/>
  <c r="CI243" i="2"/>
  <c r="CY243" i="2" s="1"/>
  <c r="CH243" i="2"/>
  <c r="CX243" i="2" s="1"/>
  <c r="CV243" i="2"/>
  <c r="DL243" i="2" s="1"/>
  <c r="CM243" i="2"/>
  <c r="DC243" i="2" s="1"/>
  <c r="CU243" i="2"/>
  <c r="DK243" i="2" s="1"/>
  <c r="CJ243" i="2"/>
  <c r="CZ243" i="2" s="1"/>
  <c r="CO243" i="2"/>
  <c r="DE243" i="2" s="1"/>
  <c r="CQ243" i="2"/>
  <c r="DG243" i="2" s="1"/>
  <c r="CL243" i="2"/>
  <c r="DB243" i="2" s="1"/>
  <c r="CK243" i="2"/>
  <c r="DA243" i="2" s="1"/>
  <c r="CT243" i="2"/>
  <c r="DJ243" i="2" s="1"/>
  <c r="BZ244" i="2"/>
  <c r="BT244" i="2"/>
  <c r="CD244" i="2"/>
  <c r="CC244" i="2"/>
  <c r="BX244" i="2"/>
  <c r="BS244" i="2"/>
  <c r="BY244" i="2"/>
  <c r="CB244" i="2"/>
  <c r="BW244" i="2"/>
  <c r="CF244" i="2"/>
  <c r="BV244" i="2"/>
  <c r="B245" i="2"/>
  <c r="T244" i="2"/>
  <c r="CA244" i="2"/>
  <c r="CE244" i="2"/>
  <c r="BU244" i="2"/>
  <c r="DN244" i="2"/>
  <c r="BR244" i="2"/>
  <c r="CP243" i="2"/>
  <c r="DF243" i="2" s="1"/>
  <c r="CN243" i="2"/>
  <c r="DD243" i="2" s="1"/>
  <c r="CS243" i="2"/>
  <c r="DI243" i="2" s="1"/>
  <c r="CT244" i="2" l="1"/>
  <c r="DJ244" i="2" s="1"/>
  <c r="CO244" i="2"/>
  <c r="DE244" i="2" s="1"/>
  <c r="CU244" i="2"/>
  <c r="DK244" i="2" s="1"/>
  <c r="CP244" i="2"/>
  <c r="DF244" i="2" s="1"/>
  <c r="CQ244" i="2"/>
  <c r="DG244" i="2" s="1"/>
  <c r="CV244" i="2"/>
  <c r="DL244" i="2" s="1"/>
  <c r="CM244" i="2"/>
  <c r="DC244" i="2" s="1"/>
  <c r="CJ244" i="2"/>
  <c r="CZ244" i="2" s="1"/>
  <c r="CL244" i="2"/>
  <c r="DB244" i="2" s="1"/>
  <c r="CR244" i="2"/>
  <c r="DH244" i="2" s="1"/>
  <c r="CK244" i="2"/>
  <c r="DA244" i="2" s="1"/>
  <c r="CH244" i="2"/>
  <c r="CX244" i="2" s="1"/>
  <c r="CI244" i="2"/>
  <c r="CY244" i="2" s="1"/>
  <c r="CN244" i="2"/>
  <c r="DD244" i="2" s="1"/>
  <c r="BT245" i="2"/>
  <c r="CC245" i="2"/>
  <c r="BY245" i="2"/>
  <c r="BR245" i="2"/>
  <c r="BW245" i="2"/>
  <c r="BX245" i="2"/>
  <c r="BS245" i="2"/>
  <c r="CA245" i="2"/>
  <c r="CE245" i="2"/>
  <c r="CF245" i="2"/>
  <c r="BV245" i="2"/>
  <c r="CB245" i="2"/>
  <c r="BU245" i="2"/>
  <c r="BZ245" i="2"/>
  <c r="B246" i="2"/>
  <c r="CH245" i="2"/>
  <c r="CX245" i="2" s="1"/>
  <c r="T245" i="2"/>
  <c r="CD245" i="2"/>
  <c r="CI245" i="2"/>
  <c r="CY245" i="2" s="1"/>
  <c r="DN245" i="2"/>
  <c r="CS244" i="2"/>
  <c r="DI244" i="2" s="1"/>
  <c r="CS245" i="2" l="1"/>
  <c r="DI245" i="2" s="1"/>
  <c r="CJ245" i="2"/>
  <c r="CZ245" i="2" s="1"/>
  <c r="CO245" i="2"/>
  <c r="DE245" i="2" s="1"/>
  <c r="CK245" i="2"/>
  <c r="DA245" i="2" s="1"/>
  <c r="CM245" i="2"/>
  <c r="DC245" i="2" s="1"/>
  <c r="CN245" i="2"/>
  <c r="DD245" i="2" s="1"/>
  <c r="CQ245" i="2"/>
  <c r="DG245" i="2" s="1"/>
  <c r="CU245" i="2"/>
  <c r="DK245" i="2" s="1"/>
  <c r="BR246" i="2"/>
  <c r="BV246" i="2"/>
  <c r="CA246" i="2"/>
  <c r="BX246" i="2"/>
  <c r="BW246" i="2"/>
  <c r="CD246" i="2"/>
  <c r="BT246" i="2"/>
  <c r="CC246" i="2"/>
  <c r="BY246" i="2"/>
  <c r="BZ246" i="2"/>
  <c r="CL246" i="2"/>
  <c r="DB246" i="2" s="1"/>
  <c r="CB246" i="2"/>
  <c r="BU246" i="2"/>
  <c r="BS246" i="2"/>
  <c r="B247" i="2"/>
  <c r="T246" i="2"/>
  <c r="CE246" i="2"/>
  <c r="CF246" i="2"/>
  <c r="DN246" i="2"/>
  <c r="CR245" i="2"/>
  <c r="DH245" i="2" s="1"/>
  <c r="CV245" i="2"/>
  <c r="DL245" i="2" s="1"/>
  <c r="CL245" i="2"/>
  <c r="DB245" i="2" s="1"/>
  <c r="CP245" i="2"/>
  <c r="DF245" i="2" s="1"/>
  <c r="CT245" i="2"/>
  <c r="DJ245" i="2" s="1"/>
  <c r="CO246" i="2" l="1"/>
  <c r="DE246" i="2" s="1"/>
  <c r="CM246" i="2"/>
  <c r="DC246" i="2" s="1"/>
  <c r="CJ246" i="2"/>
  <c r="CZ246" i="2" s="1"/>
  <c r="CT246" i="2"/>
  <c r="DJ246" i="2" s="1"/>
  <c r="CI246" i="2"/>
  <c r="CY246" i="2" s="1"/>
  <c r="CQ246" i="2"/>
  <c r="DG246" i="2" s="1"/>
  <c r="CH246" i="2"/>
  <c r="CX246" i="2" s="1"/>
  <c r="CN246" i="2"/>
  <c r="DD246" i="2" s="1"/>
  <c r="CS246" i="2"/>
  <c r="DI246" i="2" s="1"/>
  <c r="CP246" i="2"/>
  <c r="DF246" i="2" s="1"/>
  <c r="CA247" i="2"/>
  <c r="CF247" i="2"/>
  <c r="BV247" i="2"/>
  <c r="BX247" i="2"/>
  <c r="T247" i="2"/>
  <c r="BT247" i="2"/>
  <c r="BW247" i="2"/>
  <c r="BY247" i="2"/>
  <c r="CD247" i="2"/>
  <c r="CC247" i="2"/>
  <c r="BZ247" i="2"/>
  <c r="BR247" i="2"/>
  <c r="CE247" i="2"/>
  <c r="BU247" i="2"/>
  <c r="BS247" i="2"/>
  <c r="DN247" i="2"/>
  <c r="CB247" i="2"/>
  <c r="B248" i="2"/>
  <c r="CV246" i="2"/>
  <c r="DL246" i="2" s="1"/>
  <c r="CR246" i="2"/>
  <c r="DH246" i="2" s="1"/>
  <c r="CK246" i="2"/>
  <c r="DA246" i="2" s="1"/>
  <c r="CU246" i="2"/>
  <c r="DK246" i="2" s="1"/>
  <c r="CU247" i="2" l="1"/>
  <c r="DK247" i="2" s="1"/>
  <c r="CT247" i="2"/>
  <c r="DJ247" i="2" s="1"/>
  <c r="CL247" i="2"/>
  <c r="DB247" i="2" s="1"/>
  <c r="CQ247" i="2"/>
  <c r="DG247" i="2" s="1"/>
  <c r="CJ247" i="2"/>
  <c r="CZ247" i="2" s="1"/>
  <c r="CS247" i="2"/>
  <c r="DI247" i="2" s="1"/>
  <c r="CN247" i="2"/>
  <c r="DD247" i="2" s="1"/>
  <c r="CV247" i="2"/>
  <c r="DL247" i="2" s="1"/>
  <c r="BR248" i="2"/>
  <c r="BW248" i="2"/>
  <c r="CM248" i="2" s="1"/>
  <c r="DC248" i="2" s="1"/>
  <c r="BU248" i="2"/>
  <c r="BZ248" i="2"/>
  <c r="CA248" i="2"/>
  <c r="CQ248" i="2" s="1"/>
  <c r="DG248" i="2" s="1"/>
  <c r="CE248" i="2"/>
  <c r="BX248" i="2"/>
  <c r="BS248" i="2"/>
  <c r="BV248" i="2"/>
  <c r="BT248" i="2"/>
  <c r="CC248" i="2"/>
  <c r="BY248" i="2"/>
  <c r="CD248" i="2"/>
  <c r="B249" i="2"/>
  <c r="CH248" i="2"/>
  <c r="CX248" i="2" s="1"/>
  <c r="T248" i="2"/>
  <c r="CF248" i="2"/>
  <c r="CB248" i="2"/>
  <c r="DN248" i="2"/>
  <c r="CP247" i="2"/>
  <c r="DF247" i="2" s="1"/>
  <c r="CI247" i="2"/>
  <c r="CY247" i="2" s="1"/>
  <c r="CR247" i="2"/>
  <c r="DH247" i="2" s="1"/>
  <c r="CK247" i="2"/>
  <c r="DA247" i="2" s="1"/>
  <c r="CM247" i="2"/>
  <c r="DC247" i="2" s="1"/>
  <c r="CH247" i="2"/>
  <c r="CX247" i="2" s="1"/>
  <c r="CO247" i="2"/>
  <c r="DE247" i="2" s="1"/>
  <c r="CS248" i="2" l="1"/>
  <c r="DI248" i="2" s="1"/>
  <c r="CK248" i="2"/>
  <c r="DA248" i="2" s="1"/>
  <c r="BT249" i="2"/>
  <c r="BW249" i="2"/>
  <c r="BU249" i="2"/>
  <c r="CD249" i="2"/>
  <c r="CB249" i="2"/>
  <c r="BR249" i="2"/>
  <c r="BY249" i="2"/>
  <c r="BZ249" i="2"/>
  <c r="CJ249" i="2"/>
  <c r="CZ249" i="2" s="1"/>
  <c r="CE249" i="2"/>
  <c r="BX249" i="2"/>
  <c r="BS249" i="2"/>
  <c r="B250" i="2"/>
  <c r="CH249" i="2"/>
  <c r="CX249" i="2" s="1"/>
  <c r="T249" i="2"/>
  <c r="CA249" i="2"/>
  <c r="CC249" i="2"/>
  <c r="BV249" i="2"/>
  <c r="CF249" i="2"/>
  <c r="DN249" i="2"/>
  <c r="CI248" i="2"/>
  <c r="CY248" i="2" s="1"/>
  <c r="CT248" i="2"/>
  <c r="DJ248" i="2" s="1"/>
  <c r="CL248" i="2"/>
  <c r="DB248" i="2" s="1"/>
  <c r="CN248" i="2"/>
  <c r="DD248" i="2" s="1"/>
  <c r="CR248" i="2"/>
  <c r="DH248" i="2" s="1"/>
  <c r="CV248" i="2"/>
  <c r="DL248" i="2" s="1"/>
  <c r="CO248" i="2"/>
  <c r="DE248" i="2" s="1"/>
  <c r="CJ248" i="2"/>
  <c r="CZ248" i="2" s="1"/>
  <c r="CU248" i="2"/>
  <c r="DK248" i="2" s="1"/>
  <c r="CP248" i="2"/>
  <c r="DF248" i="2" s="1"/>
  <c r="CT249" i="2" l="1"/>
  <c r="DJ249" i="2" s="1"/>
  <c r="CM249" i="2"/>
  <c r="DC249" i="2" s="1"/>
  <c r="CR249" i="2"/>
  <c r="DH249" i="2" s="1"/>
  <c r="CK249" i="2"/>
  <c r="DA249" i="2" s="1"/>
  <c r="CU249" i="2"/>
  <c r="DK249" i="2" s="1"/>
  <c r="CL249" i="2"/>
  <c r="DB249" i="2" s="1"/>
  <c r="CN249" i="2"/>
  <c r="DD249" i="2" s="1"/>
  <c r="CI249" i="2"/>
  <c r="CY249" i="2" s="1"/>
  <c r="CO249" i="2"/>
  <c r="DE249" i="2" s="1"/>
  <c r="CC250" i="2"/>
  <c r="BT250" i="2"/>
  <c r="BW250" i="2"/>
  <c r="BX250" i="2"/>
  <c r="BZ250" i="2"/>
  <c r="CB250" i="2"/>
  <c r="BU250" i="2"/>
  <c r="BV250" i="2"/>
  <c r="BS250" i="2"/>
  <c r="CN250" i="2"/>
  <c r="DD250" i="2" s="1"/>
  <c r="CD250" i="2"/>
  <c r="T250" i="2"/>
  <c r="BR250" i="2"/>
  <c r="CE250" i="2"/>
  <c r="BY250" i="2"/>
  <c r="DN250" i="2"/>
  <c r="CA250" i="2"/>
  <c r="CF250" i="2"/>
  <c r="B251" i="2"/>
  <c r="CI250" i="2"/>
  <c r="CY250" i="2" s="1"/>
  <c r="CV249" i="2"/>
  <c r="DL249" i="2" s="1"/>
  <c r="CS249" i="2"/>
  <c r="DI249" i="2" s="1"/>
  <c r="CP249" i="2"/>
  <c r="DF249" i="2" s="1"/>
  <c r="CQ249" i="2"/>
  <c r="DG249" i="2" s="1"/>
  <c r="CL250" i="2" l="1"/>
  <c r="DB250" i="2" s="1"/>
  <c r="CJ250" i="2"/>
  <c r="CZ250" i="2" s="1"/>
  <c r="CK250" i="2"/>
  <c r="DA250" i="2" s="1"/>
  <c r="CT250" i="2"/>
  <c r="DJ250" i="2" s="1"/>
  <c r="CM250" i="2"/>
  <c r="DC250" i="2" s="1"/>
  <c r="CS250" i="2"/>
  <c r="DI250" i="2" s="1"/>
  <c r="CU250" i="2"/>
  <c r="DK250" i="2" s="1"/>
  <c r="CQ250" i="2"/>
  <c r="DG250" i="2" s="1"/>
  <c r="BW251" i="2"/>
  <c r="BX251" i="2"/>
  <c r="BZ251" i="2"/>
  <c r="B252" i="2"/>
  <c r="T251" i="2"/>
  <c r="BY251" i="2"/>
  <c r="BR251" i="2"/>
  <c r="CC251" i="2"/>
  <c r="BU251" i="2"/>
  <c r="BS251" i="2"/>
  <c r="DN251" i="2"/>
  <c r="CF251" i="2"/>
  <c r="CD251" i="2"/>
  <c r="CI251" i="2"/>
  <c r="CY251" i="2" s="1"/>
  <c r="CA251" i="2"/>
  <c r="CE251" i="2"/>
  <c r="BT251" i="2"/>
  <c r="BV251" i="2"/>
  <c r="CM251" i="2"/>
  <c r="DC251" i="2" s="1"/>
  <c r="CB251" i="2"/>
  <c r="CV250" i="2"/>
  <c r="DL250" i="2" s="1"/>
  <c r="CH250" i="2"/>
  <c r="CX250" i="2" s="1"/>
  <c r="CR250" i="2"/>
  <c r="DH250" i="2" s="1"/>
  <c r="CO250" i="2"/>
  <c r="DE250" i="2" s="1"/>
  <c r="CP250" i="2"/>
  <c r="DF250" i="2" s="1"/>
  <c r="CN251" i="2" l="1"/>
  <c r="DD251" i="2" s="1"/>
  <c r="CK251" i="2"/>
  <c r="DA251" i="2" s="1"/>
  <c r="CO251" i="2"/>
  <c r="DE251" i="2" s="1"/>
  <c r="CH251" i="2"/>
  <c r="CX251" i="2" s="1"/>
  <c r="CP251" i="2"/>
  <c r="DF251" i="2" s="1"/>
  <c r="CS251" i="2"/>
  <c r="DI251" i="2" s="1"/>
  <c r="CL251" i="2"/>
  <c r="DB251" i="2" s="1"/>
  <c r="CJ251" i="2"/>
  <c r="CZ251" i="2" s="1"/>
  <c r="CU251" i="2"/>
  <c r="DK251" i="2" s="1"/>
  <c r="CQ251" i="2"/>
  <c r="DG251" i="2" s="1"/>
  <c r="CV251" i="2"/>
  <c r="DL251" i="2" s="1"/>
  <c r="CR251" i="2"/>
  <c r="DH251" i="2" s="1"/>
  <c r="CA252" i="2"/>
  <c r="BW252" i="2"/>
  <c r="CE252" i="2"/>
  <c r="BV252" i="2"/>
  <c r="B253" i="2"/>
  <c r="T252" i="2"/>
  <c r="CB252" i="2"/>
  <c r="BT252" i="2"/>
  <c r="BU252" i="2"/>
  <c r="BY252" i="2"/>
  <c r="BZ252" i="2"/>
  <c r="CR252" i="2"/>
  <c r="DH252" i="2" s="1"/>
  <c r="DN252" i="2"/>
  <c r="CC252" i="2"/>
  <c r="CF252" i="2"/>
  <c r="CD252" i="2"/>
  <c r="BR252" i="2"/>
  <c r="BX252" i="2"/>
  <c r="BS252" i="2"/>
  <c r="CT251" i="2"/>
  <c r="DJ251" i="2" s="1"/>
  <c r="CK252" i="2" l="1"/>
  <c r="DA252" i="2" s="1"/>
  <c r="CL252" i="2"/>
  <c r="DB252" i="2" s="1"/>
  <c r="CQ252" i="2"/>
  <c r="DG252" i="2" s="1"/>
  <c r="CP252" i="2"/>
  <c r="DF252" i="2" s="1"/>
  <c r="CM252" i="2"/>
  <c r="DC252" i="2" s="1"/>
  <c r="CN252" i="2"/>
  <c r="DD252" i="2" s="1"/>
  <c r="CO252" i="2"/>
  <c r="DE252" i="2" s="1"/>
  <c r="CU252" i="2"/>
  <c r="DK252" i="2" s="1"/>
  <c r="CJ252" i="2"/>
  <c r="CZ252" i="2" s="1"/>
  <c r="CV252" i="2"/>
  <c r="DL252" i="2" s="1"/>
  <c r="CI252" i="2"/>
  <c r="CY252" i="2" s="1"/>
  <c r="CH252" i="2"/>
  <c r="CX252" i="2" s="1"/>
  <c r="CS252" i="2"/>
  <c r="DI252" i="2" s="1"/>
  <c r="CB253" i="2"/>
  <c r="BY253" i="2"/>
  <c r="BU253" i="2"/>
  <c r="CD253" i="2"/>
  <c r="BS253" i="2"/>
  <c r="BR253" i="2"/>
  <c r="CC253" i="2"/>
  <c r="BX253" i="2"/>
  <c r="BV253" i="2"/>
  <c r="B254" i="2"/>
  <c r="CI253" i="2"/>
  <c r="CY253" i="2" s="1"/>
  <c r="T253" i="2"/>
  <c r="BT253" i="2"/>
  <c r="CA253" i="2"/>
  <c r="CF253" i="2"/>
  <c r="BW253" i="2"/>
  <c r="BZ253" i="2"/>
  <c r="DN253" i="2"/>
  <c r="CE253" i="2"/>
  <c r="CT252" i="2"/>
  <c r="DJ252" i="2" s="1"/>
  <c r="CN253" i="2" l="1"/>
  <c r="DD253" i="2" s="1"/>
  <c r="CK253" i="2"/>
  <c r="DA253" i="2" s="1"/>
  <c r="CO253" i="2"/>
  <c r="DE253" i="2" s="1"/>
  <c r="CM253" i="2"/>
  <c r="DC253" i="2" s="1"/>
  <c r="CJ253" i="2"/>
  <c r="CZ253" i="2" s="1"/>
  <c r="CR253" i="2"/>
  <c r="DH253" i="2" s="1"/>
  <c r="CS253" i="2"/>
  <c r="DI253" i="2" s="1"/>
  <c r="CT253" i="2"/>
  <c r="DJ253" i="2" s="1"/>
  <c r="CH253" i="2"/>
  <c r="CX253" i="2" s="1"/>
  <c r="CV253" i="2"/>
  <c r="DL253" i="2" s="1"/>
  <c r="CL253" i="2"/>
  <c r="DB253" i="2" s="1"/>
  <c r="CP253" i="2"/>
  <c r="DF253" i="2" s="1"/>
  <c r="CU253" i="2"/>
  <c r="DK253" i="2" s="1"/>
  <c r="CQ253" i="2"/>
  <c r="DG253" i="2" s="1"/>
  <c r="CA254" i="2"/>
  <c r="CE254" i="2"/>
  <c r="CF254" i="2"/>
  <c r="BV254" i="2"/>
  <c r="DN254" i="2"/>
  <c r="BR254" i="2"/>
  <c r="BZ254" i="2"/>
  <c r="BT254" i="2"/>
  <c r="BX254" i="2"/>
  <c r="BY254" i="2"/>
  <c r="CD254" i="2"/>
  <c r="BS254" i="2"/>
  <c r="CC254" i="2"/>
  <c r="BW254" i="2"/>
  <c r="B255" i="2"/>
  <c r="T254" i="2"/>
  <c r="CB254" i="2"/>
  <c r="BU254" i="2"/>
  <c r="CQ254" i="2" l="1"/>
  <c r="DG254" i="2" s="1"/>
  <c r="CU254" i="2"/>
  <c r="DK254" i="2" s="1"/>
  <c r="CL254" i="2"/>
  <c r="DB254" i="2" s="1"/>
  <c r="CH254" i="2"/>
  <c r="CX254" i="2" s="1"/>
  <c r="CN254" i="2"/>
  <c r="DD254" i="2" s="1"/>
  <c r="CP254" i="2"/>
  <c r="DF254" i="2" s="1"/>
  <c r="CI254" i="2"/>
  <c r="CY254" i="2" s="1"/>
  <c r="CO254" i="2"/>
  <c r="DE254" i="2" s="1"/>
  <c r="CV254" i="2"/>
  <c r="DL254" i="2" s="1"/>
  <c r="CB255" i="2"/>
  <c r="BX255" i="2"/>
  <c r="BZ255" i="2"/>
  <c r="BV255" i="2"/>
  <c r="BR255" i="2"/>
  <c r="CC255" i="2"/>
  <c r="CS255" i="2" s="1"/>
  <c r="DI255" i="2" s="1"/>
  <c r="CF255" i="2"/>
  <c r="CD255" i="2"/>
  <c r="B256" i="2"/>
  <c r="T255" i="2"/>
  <c r="DN255" i="2"/>
  <c r="BW255" i="2"/>
  <c r="CA255" i="2"/>
  <c r="CE255" i="2"/>
  <c r="BU255" i="2"/>
  <c r="BY255" i="2"/>
  <c r="CR255" i="2"/>
  <c r="DH255" i="2" s="1"/>
  <c r="CT255" i="2"/>
  <c r="DJ255" i="2" s="1"/>
  <c r="BT255" i="2"/>
  <c r="BS255" i="2"/>
  <c r="CM254" i="2"/>
  <c r="DC254" i="2" s="1"/>
  <c r="CT254" i="2"/>
  <c r="DJ254" i="2" s="1"/>
  <c r="CR254" i="2"/>
  <c r="DH254" i="2" s="1"/>
  <c r="CK254" i="2"/>
  <c r="DA254" i="2" s="1"/>
  <c r="CJ254" i="2"/>
  <c r="CZ254" i="2" s="1"/>
  <c r="CS254" i="2"/>
  <c r="DI254" i="2" s="1"/>
  <c r="CP255" i="2" l="1"/>
  <c r="DF255" i="2" s="1"/>
  <c r="CM255" i="2"/>
  <c r="DC255" i="2" s="1"/>
  <c r="CN255" i="2"/>
  <c r="DD255" i="2" s="1"/>
  <c r="CH255" i="2"/>
  <c r="CX255" i="2" s="1"/>
  <c r="CV255" i="2"/>
  <c r="DL255" i="2" s="1"/>
  <c r="CQ255" i="2"/>
  <c r="DG255" i="2" s="1"/>
  <c r="CK255" i="2"/>
  <c r="DA255" i="2" s="1"/>
  <c r="CB256" i="2"/>
  <c r="BU256" i="2"/>
  <c r="BW256" i="2"/>
  <c r="BZ256" i="2"/>
  <c r="B257" i="2"/>
  <c r="T256" i="2"/>
  <c r="BR256" i="2"/>
  <c r="CA256" i="2"/>
  <c r="BX256" i="2"/>
  <c r="BV256" i="2"/>
  <c r="CL256" i="2" s="1"/>
  <c r="DB256" i="2" s="1"/>
  <c r="BT256" i="2"/>
  <c r="CE256" i="2"/>
  <c r="CC256" i="2"/>
  <c r="BY256" i="2"/>
  <c r="BS256" i="2"/>
  <c r="DN256" i="2"/>
  <c r="CF256" i="2"/>
  <c r="CD256" i="2"/>
  <c r="CP256" i="2"/>
  <c r="DF256" i="2" s="1"/>
  <c r="CL255" i="2"/>
  <c r="DB255" i="2" s="1"/>
  <c r="CI255" i="2"/>
  <c r="CY255" i="2" s="1"/>
  <c r="CU255" i="2"/>
  <c r="DK255" i="2" s="1"/>
  <c r="CO255" i="2"/>
  <c r="DE255" i="2" s="1"/>
  <c r="CJ255" i="2"/>
  <c r="CZ255" i="2" s="1"/>
  <c r="CJ256" i="2" l="1"/>
  <c r="CZ256" i="2" s="1"/>
  <c r="CU256" i="2"/>
  <c r="DK256" i="2" s="1"/>
  <c r="CR256" i="2"/>
  <c r="DH256" i="2" s="1"/>
  <c r="CH256" i="2"/>
  <c r="CX256" i="2" s="1"/>
  <c r="CQ256" i="2"/>
  <c r="DG256" i="2" s="1"/>
  <c r="CM256" i="2"/>
  <c r="DC256" i="2" s="1"/>
  <c r="CS256" i="2"/>
  <c r="DI256" i="2" s="1"/>
  <c r="CK256" i="2"/>
  <c r="DA256" i="2" s="1"/>
  <c r="CI256" i="2"/>
  <c r="CY256" i="2" s="1"/>
  <c r="CO256" i="2"/>
  <c r="DE256" i="2" s="1"/>
  <c r="CN256" i="2"/>
  <c r="DD256" i="2" s="1"/>
  <c r="CV256" i="2"/>
  <c r="DL256" i="2" s="1"/>
  <c r="CC257" i="2"/>
  <c r="DN257" i="2"/>
  <c r="CA257" i="2"/>
  <c r="CF257" i="2"/>
  <c r="CD257" i="2"/>
  <c r="B258" i="2"/>
  <c r="BR257" i="2"/>
  <c r="BW257" i="2"/>
  <c r="BU257" i="2"/>
  <c r="BY257" i="2"/>
  <c r="CS257" i="2"/>
  <c r="DI257" i="2" s="1"/>
  <c r="T257" i="2"/>
  <c r="BV257" i="2"/>
  <c r="CB257" i="2"/>
  <c r="BT257" i="2"/>
  <c r="CE257" i="2"/>
  <c r="BS257" i="2"/>
  <c r="BX257" i="2"/>
  <c r="BZ257" i="2"/>
  <c r="CM257" i="2"/>
  <c r="DC257" i="2" s="1"/>
  <c r="CT256" i="2"/>
  <c r="DJ256" i="2" s="1"/>
  <c r="CU257" i="2" l="1"/>
  <c r="DK257" i="2" s="1"/>
  <c r="CQ257" i="2"/>
  <c r="DG257" i="2" s="1"/>
  <c r="CV257" i="2"/>
  <c r="DL257" i="2" s="1"/>
  <c r="CR257" i="2"/>
  <c r="DH257" i="2" s="1"/>
  <c r="CO257" i="2"/>
  <c r="DE257" i="2" s="1"/>
  <c r="CT257" i="2"/>
  <c r="DJ257" i="2" s="1"/>
  <c r="CN257" i="2"/>
  <c r="DD257" i="2" s="1"/>
  <c r="CL257" i="2"/>
  <c r="DB257" i="2" s="1"/>
  <c r="CH257" i="2"/>
  <c r="CX257" i="2" s="1"/>
  <c r="CI257" i="2"/>
  <c r="CY257" i="2" s="1"/>
  <c r="CP257" i="2"/>
  <c r="DF257" i="2" s="1"/>
  <c r="CB258" i="2"/>
  <c r="BT258" i="2"/>
  <c r="BY258" i="2"/>
  <c r="BV258" i="2"/>
  <c r="B259" i="2"/>
  <c r="CA258" i="2"/>
  <c r="BU258" i="2"/>
  <c r="BR258" i="2"/>
  <c r="CE258" i="2"/>
  <c r="BX258" i="2"/>
  <c r="CD258" i="2"/>
  <c r="T258" i="2"/>
  <c r="BW258" i="2"/>
  <c r="BS258" i="2"/>
  <c r="CO258" i="2"/>
  <c r="DE258" i="2" s="1"/>
  <c r="CC258" i="2"/>
  <c r="CF258" i="2"/>
  <c r="BZ258" i="2"/>
  <c r="DN258" i="2"/>
  <c r="CJ257" i="2"/>
  <c r="CZ257" i="2" s="1"/>
  <c r="CK257" i="2"/>
  <c r="DA257" i="2" s="1"/>
  <c r="CU258" i="2" l="1"/>
  <c r="DK258" i="2" s="1"/>
  <c r="CK258" i="2"/>
  <c r="DA258" i="2" s="1"/>
  <c r="CR258" i="2"/>
  <c r="DH258" i="2" s="1"/>
  <c r="CP258" i="2"/>
  <c r="DF258" i="2" s="1"/>
  <c r="CV258" i="2"/>
  <c r="DL258" i="2" s="1"/>
  <c r="CJ258" i="2"/>
  <c r="CZ258" i="2" s="1"/>
  <c r="CL258" i="2"/>
  <c r="DB258" i="2" s="1"/>
  <c r="CT258" i="2"/>
  <c r="DJ258" i="2" s="1"/>
  <c r="CI258" i="2"/>
  <c r="CY258" i="2" s="1"/>
  <c r="CM258" i="2"/>
  <c r="DC258" i="2" s="1"/>
  <c r="BT259" i="2"/>
  <c r="BX259" i="2"/>
  <c r="BU259" i="2"/>
  <c r="BS259" i="2"/>
  <c r="CF259" i="2"/>
  <c r="CC259" i="2"/>
  <c r="CE259" i="2"/>
  <c r="BZ259" i="2"/>
  <c r="CB259" i="2"/>
  <c r="CD259" i="2"/>
  <c r="DN259" i="2"/>
  <c r="CA259" i="2"/>
  <c r="BW259" i="2"/>
  <c r="BY259" i="2"/>
  <c r="BV259" i="2"/>
  <c r="B260" i="2"/>
  <c r="CU259" i="2"/>
  <c r="DK259" i="2" s="1"/>
  <c r="T259" i="2"/>
  <c r="BR259" i="2"/>
  <c r="CN258" i="2"/>
  <c r="DD258" i="2" s="1"/>
  <c r="CS258" i="2"/>
  <c r="DI258" i="2" s="1"/>
  <c r="CQ258" i="2"/>
  <c r="DG258" i="2" s="1"/>
  <c r="CH258" i="2"/>
  <c r="CX258" i="2" s="1"/>
  <c r="CI259" i="2" l="1"/>
  <c r="CY259" i="2" s="1"/>
  <c r="CP259" i="2"/>
  <c r="DF259" i="2" s="1"/>
  <c r="CN259" i="2"/>
  <c r="DD259" i="2" s="1"/>
  <c r="CH259" i="2"/>
  <c r="CX259" i="2" s="1"/>
  <c r="CS259" i="2"/>
  <c r="DI259" i="2" s="1"/>
  <c r="CK259" i="2"/>
  <c r="DA259" i="2" s="1"/>
  <c r="CV259" i="2"/>
  <c r="DL259" i="2" s="1"/>
  <c r="CJ259" i="2"/>
  <c r="CZ259" i="2" s="1"/>
  <c r="CL259" i="2"/>
  <c r="DB259" i="2" s="1"/>
  <c r="CR259" i="2"/>
  <c r="DH259" i="2" s="1"/>
  <c r="CC260" i="2"/>
  <c r="BX260" i="2"/>
  <c r="CD260" i="2"/>
  <c r="B261" i="2"/>
  <c r="T260" i="2"/>
  <c r="BT260" i="2"/>
  <c r="CB260" i="2"/>
  <c r="CE260" i="2"/>
  <c r="BY260" i="2"/>
  <c r="CO260" i="2" s="1"/>
  <c r="DE260" i="2" s="1"/>
  <c r="DN260" i="2"/>
  <c r="BR260" i="2"/>
  <c r="CF260" i="2"/>
  <c r="BV260" i="2"/>
  <c r="BZ260" i="2"/>
  <c r="CA260" i="2"/>
  <c r="BW260" i="2"/>
  <c r="BU260" i="2"/>
  <c r="BS260" i="2"/>
  <c r="CU260" i="2"/>
  <c r="DK260" i="2" s="1"/>
  <c r="CQ259" i="2"/>
  <c r="DG259" i="2" s="1"/>
  <c r="CO259" i="2"/>
  <c r="DE259" i="2" s="1"/>
  <c r="CT259" i="2"/>
  <c r="DJ259" i="2" s="1"/>
  <c r="CM259" i="2"/>
  <c r="DC259" i="2" s="1"/>
  <c r="CT260" i="2" l="1"/>
  <c r="DJ260" i="2" s="1"/>
  <c r="CI260" i="2"/>
  <c r="CY260" i="2" s="1"/>
  <c r="CR260" i="2"/>
  <c r="DH260" i="2" s="1"/>
  <c r="CS260" i="2"/>
  <c r="DI260" i="2" s="1"/>
  <c r="CN260" i="2"/>
  <c r="DD260" i="2" s="1"/>
  <c r="CK260" i="2"/>
  <c r="DA260" i="2" s="1"/>
  <c r="BW261" i="2"/>
  <c r="BT261" i="2"/>
  <c r="CE261" i="2"/>
  <c r="CF261" i="2"/>
  <c r="CV261" i="2" s="1"/>
  <c r="DL261" i="2" s="1"/>
  <c r="BV261" i="2"/>
  <c r="T261" i="2"/>
  <c r="CA261" i="2"/>
  <c r="B262" i="2"/>
  <c r="DN261" i="2"/>
  <c r="CB261" i="2"/>
  <c r="CR261" i="2" s="1"/>
  <c r="DH261" i="2" s="1"/>
  <c r="BU261" i="2"/>
  <c r="BY261" i="2"/>
  <c r="CD261" i="2"/>
  <c r="CO261" i="2"/>
  <c r="DE261" i="2" s="1"/>
  <c r="BZ261" i="2"/>
  <c r="BR261" i="2"/>
  <c r="BX261" i="2"/>
  <c r="BS261" i="2"/>
  <c r="CC261" i="2"/>
  <c r="CM260" i="2"/>
  <c r="DC260" i="2" s="1"/>
  <c r="CQ260" i="2"/>
  <c r="DG260" i="2" s="1"/>
  <c r="CJ260" i="2"/>
  <c r="CZ260" i="2" s="1"/>
  <c r="CV260" i="2"/>
  <c r="DL260" i="2" s="1"/>
  <c r="CP260" i="2"/>
  <c r="DF260" i="2" s="1"/>
  <c r="CL260" i="2"/>
  <c r="DB260" i="2" s="1"/>
  <c r="CH260" i="2"/>
  <c r="CX260" i="2" s="1"/>
  <c r="CM261" i="2" l="1"/>
  <c r="DC261" i="2" s="1"/>
  <c r="CL261" i="2"/>
  <c r="DB261" i="2" s="1"/>
  <c r="CQ261" i="2"/>
  <c r="DG261" i="2" s="1"/>
  <c r="CU261" i="2"/>
  <c r="DK261" i="2" s="1"/>
  <c r="CK261" i="2"/>
  <c r="DA261" i="2" s="1"/>
  <c r="CJ261" i="2"/>
  <c r="CZ261" i="2" s="1"/>
  <c r="CH261" i="2"/>
  <c r="CX261" i="2" s="1"/>
  <c r="CN261" i="2"/>
  <c r="DD261" i="2" s="1"/>
  <c r="CB262" i="2"/>
  <c r="CE262" i="2"/>
  <c r="BY262" i="2"/>
  <c r="BZ262" i="2"/>
  <c r="B263" i="2"/>
  <c r="T262" i="2"/>
  <c r="BT262" i="2"/>
  <c r="BU262" i="2"/>
  <c r="CK262" i="2" s="1"/>
  <c r="DA262" i="2" s="1"/>
  <c r="CC262" i="2"/>
  <c r="BX262" i="2"/>
  <c r="BS262" i="2"/>
  <c r="CU262" i="2"/>
  <c r="DK262" i="2" s="1"/>
  <c r="DN262" i="2"/>
  <c r="CA262" i="2"/>
  <c r="CD262" i="2"/>
  <c r="BR262" i="2"/>
  <c r="BW262" i="2"/>
  <c r="CF262" i="2"/>
  <c r="BV262" i="2"/>
  <c r="CR262" i="2"/>
  <c r="DH262" i="2" s="1"/>
  <c r="CS261" i="2"/>
  <c r="DI261" i="2" s="1"/>
  <c r="CI261" i="2"/>
  <c r="CY261" i="2" s="1"/>
  <c r="CP261" i="2"/>
  <c r="DF261" i="2" s="1"/>
  <c r="CT261" i="2"/>
  <c r="DJ261" i="2" s="1"/>
  <c r="CP262" i="2" l="1"/>
  <c r="DF262" i="2" s="1"/>
  <c r="CQ262" i="2"/>
  <c r="DG262" i="2" s="1"/>
  <c r="CO262" i="2"/>
  <c r="DE262" i="2" s="1"/>
  <c r="CS262" i="2"/>
  <c r="DI262" i="2" s="1"/>
  <c r="CV262" i="2"/>
  <c r="DL262" i="2" s="1"/>
  <c r="CL262" i="2"/>
  <c r="DB262" i="2" s="1"/>
  <c r="BT263" i="2"/>
  <c r="CC263" i="2"/>
  <c r="BU263" i="2"/>
  <c r="BS263" i="2"/>
  <c r="B264" i="2"/>
  <c r="T263" i="2"/>
  <c r="CB263" i="2"/>
  <c r="CE263" i="2"/>
  <c r="BV263" i="2"/>
  <c r="DN263" i="2"/>
  <c r="CA263" i="2"/>
  <c r="CD263" i="2"/>
  <c r="BX263" i="2"/>
  <c r="BW263" i="2"/>
  <c r="BR263" i="2"/>
  <c r="CF263" i="2"/>
  <c r="BZ263" i="2"/>
  <c r="BY263" i="2"/>
  <c r="CH262" i="2"/>
  <c r="CX262" i="2" s="1"/>
  <c r="CN262" i="2"/>
  <c r="DD262" i="2" s="1"/>
  <c r="CM262" i="2"/>
  <c r="DC262" i="2" s="1"/>
  <c r="CT262" i="2"/>
  <c r="DJ262" i="2" s="1"/>
  <c r="CI262" i="2"/>
  <c r="CY262" i="2" s="1"/>
  <c r="CJ262" i="2"/>
  <c r="CZ262" i="2" s="1"/>
  <c r="CL263" i="2" l="1"/>
  <c r="DB263" i="2" s="1"/>
  <c r="CI263" i="2"/>
  <c r="CY263" i="2" s="1"/>
  <c r="CJ263" i="2"/>
  <c r="CZ263" i="2" s="1"/>
  <c r="CK263" i="2"/>
  <c r="DA263" i="2" s="1"/>
  <c r="CH263" i="2"/>
  <c r="CX263" i="2" s="1"/>
  <c r="CS263" i="2"/>
  <c r="DI263" i="2" s="1"/>
  <c r="CM263" i="2"/>
  <c r="DC263" i="2" s="1"/>
  <c r="CR263" i="2"/>
  <c r="DH263" i="2" s="1"/>
  <c r="CT263" i="2"/>
  <c r="DJ263" i="2" s="1"/>
  <c r="CQ263" i="2"/>
  <c r="DG263" i="2" s="1"/>
  <c r="CV263" i="2"/>
  <c r="DL263" i="2" s="1"/>
  <c r="CB264" i="2"/>
  <c r="BS264" i="2"/>
  <c r="CE264" i="2"/>
  <c r="B265" i="2"/>
  <c r="BR264" i="2"/>
  <c r="BT264" i="2"/>
  <c r="BU264" i="2"/>
  <c r="BV264" i="2"/>
  <c r="DN264" i="2"/>
  <c r="BY264" i="2"/>
  <c r="CC264" i="2"/>
  <c r="BZ264" i="2"/>
  <c r="CA264" i="2"/>
  <c r="BX264" i="2"/>
  <c r="CF264" i="2"/>
  <c r="CD264" i="2"/>
  <c r="CI264" i="2"/>
  <c r="CY264" i="2" s="1"/>
  <c r="BW264" i="2"/>
  <c r="T264" i="2"/>
  <c r="CN263" i="2"/>
  <c r="DD263" i="2" s="1"/>
  <c r="CP263" i="2"/>
  <c r="DF263" i="2" s="1"/>
  <c r="CO263" i="2"/>
  <c r="DE263" i="2" s="1"/>
  <c r="CU263" i="2"/>
  <c r="DK263" i="2" s="1"/>
  <c r="CU264" i="2" l="1"/>
  <c r="DK264" i="2" s="1"/>
  <c r="CH264" i="2"/>
  <c r="CX264" i="2" s="1"/>
  <c r="CJ264" i="2"/>
  <c r="CZ264" i="2" s="1"/>
  <c r="CO264" i="2"/>
  <c r="DE264" i="2" s="1"/>
  <c r="CP264" i="2"/>
  <c r="DF264" i="2" s="1"/>
  <c r="CL264" i="2"/>
  <c r="DB264" i="2" s="1"/>
  <c r="CR264" i="2"/>
  <c r="DH264" i="2" s="1"/>
  <c r="CQ264" i="2"/>
  <c r="DG264" i="2" s="1"/>
  <c r="CN264" i="2"/>
  <c r="DD264" i="2" s="1"/>
  <c r="CS264" i="2"/>
  <c r="DI264" i="2" s="1"/>
  <c r="BT265" i="2"/>
  <c r="CF265" i="2"/>
  <c r="BY265" i="2"/>
  <c r="CD265" i="2"/>
  <c r="CA265" i="2"/>
  <c r="CB265" i="2"/>
  <c r="BW265" i="2"/>
  <c r="BU265" i="2"/>
  <c r="BS265" i="2"/>
  <c r="B266" i="2"/>
  <c r="T265" i="2"/>
  <c r="BX265" i="2"/>
  <c r="BV265" i="2"/>
  <c r="CQ265" i="2"/>
  <c r="DG265" i="2" s="1"/>
  <c r="CO265" i="2"/>
  <c r="DE265" i="2" s="1"/>
  <c r="BR265" i="2"/>
  <c r="CC265" i="2"/>
  <c r="CE265" i="2"/>
  <c r="BZ265" i="2"/>
  <c r="DN265" i="2"/>
  <c r="CT264" i="2"/>
  <c r="DJ264" i="2" s="1"/>
  <c r="CM264" i="2"/>
  <c r="DC264" i="2" s="1"/>
  <c r="CV264" i="2"/>
  <c r="DL264" i="2" s="1"/>
  <c r="CK264" i="2"/>
  <c r="DA264" i="2" s="1"/>
  <c r="CT265" i="2" l="1"/>
  <c r="DJ265" i="2" s="1"/>
  <c r="CV265" i="2"/>
  <c r="DL265" i="2" s="1"/>
  <c r="CS265" i="2"/>
  <c r="DI265" i="2" s="1"/>
  <c r="CU265" i="2"/>
  <c r="DK265" i="2" s="1"/>
  <c r="CJ265" i="2"/>
  <c r="CZ265" i="2" s="1"/>
  <c r="BT266" i="2"/>
  <c r="BU266" i="2"/>
  <c r="BW266" i="2"/>
  <c r="BZ266" i="2"/>
  <c r="CA266" i="2"/>
  <c r="CB266" i="2"/>
  <c r="BY266" i="2"/>
  <c r="BV266" i="2"/>
  <c r="BR266" i="2"/>
  <c r="CE266" i="2"/>
  <c r="CF266" i="2"/>
  <c r="BS266" i="2"/>
  <c r="CJ266" i="2"/>
  <c r="CZ266" i="2" s="1"/>
  <c r="CC266" i="2"/>
  <c r="BX266" i="2"/>
  <c r="CD266" i="2"/>
  <c r="DN266" i="2"/>
  <c r="B267" i="2"/>
  <c r="T266" i="2"/>
  <c r="CP265" i="2"/>
  <c r="DF265" i="2" s="1"/>
  <c r="CN265" i="2"/>
  <c r="DD265" i="2" s="1"/>
  <c r="CK265" i="2"/>
  <c r="DA265" i="2" s="1"/>
  <c r="CH265" i="2"/>
  <c r="CX265" i="2" s="1"/>
  <c r="CL265" i="2"/>
  <c r="DB265" i="2" s="1"/>
  <c r="CI265" i="2"/>
  <c r="CY265" i="2" s="1"/>
  <c r="CR265" i="2"/>
  <c r="DH265" i="2" s="1"/>
  <c r="CM265" i="2"/>
  <c r="DC265" i="2" s="1"/>
  <c r="CL266" i="2" l="1"/>
  <c r="DB266" i="2" s="1"/>
  <c r="CP266" i="2"/>
  <c r="DF266" i="2" s="1"/>
  <c r="CK266" i="2"/>
  <c r="DA266" i="2" s="1"/>
  <c r="CU266" i="2"/>
  <c r="DK266" i="2" s="1"/>
  <c r="CS266" i="2"/>
  <c r="DI266" i="2" s="1"/>
  <c r="CT266" i="2"/>
  <c r="DJ266" i="2" s="1"/>
  <c r="CV266" i="2"/>
  <c r="DL266" i="2" s="1"/>
  <c r="CH266" i="2"/>
  <c r="CX266" i="2" s="1"/>
  <c r="CM266" i="2"/>
  <c r="DC266" i="2" s="1"/>
  <c r="CC267" i="2"/>
  <c r="CE267" i="2"/>
  <c r="B268" i="2"/>
  <c r="BX267" i="2"/>
  <c r="BS267" i="2"/>
  <c r="BW267" i="2"/>
  <c r="CA267" i="2"/>
  <c r="BU267" i="2"/>
  <c r="CD267" i="2"/>
  <c r="DN267" i="2"/>
  <c r="BT267" i="2"/>
  <c r="CB267" i="2"/>
  <c r="BY267" i="2"/>
  <c r="BZ267" i="2"/>
  <c r="BV267" i="2"/>
  <c r="T267" i="2"/>
  <c r="BR267" i="2"/>
  <c r="CF267" i="2"/>
  <c r="CI266" i="2"/>
  <c r="CY266" i="2" s="1"/>
  <c r="CO266" i="2"/>
  <c r="DE266" i="2" s="1"/>
  <c r="CQ266" i="2"/>
  <c r="DG266" i="2" s="1"/>
  <c r="CN266" i="2"/>
  <c r="DD266" i="2" s="1"/>
  <c r="CR266" i="2"/>
  <c r="DH266" i="2" s="1"/>
  <c r="CK267" i="2" l="1"/>
  <c r="DA267" i="2" s="1"/>
  <c r="CR267" i="2"/>
  <c r="DH267" i="2" s="1"/>
  <c r="CI267" i="2"/>
  <c r="CY267" i="2" s="1"/>
  <c r="CU267" i="2"/>
  <c r="DK267" i="2" s="1"/>
  <c r="CS267" i="2"/>
  <c r="DI267" i="2" s="1"/>
  <c r="CN267" i="2"/>
  <c r="DD267" i="2" s="1"/>
  <c r="CM267" i="2"/>
  <c r="DC267" i="2" s="1"/>
  <c r="CJ267" i="2"/>
  <c r="CZ267" i="2" s="1"/>
  <c r="CV267" i="2"/>
  <c r="DL267" i="2" s="1"/>
  <c r="CL267" i="2"/>
  <c r="DB267" i="2" s="1"/>
  <c r="CQ267" i="2"/>
  <c r="DG267" i="2" s="1"/>
  <c r="CT267" i="2"/>
  <c r="DJ267" i="2" s="1"/>
  <c r="CP267" i="2"/>
  <c r="DF267" i="2" s="1"/>
  <c r="BR268" i="2"/>
  <c r="CE268" i="2"/>
  <c r="CF268" i="2"/>
  <c r="BV268" i="2"/>
  <c r="DN268" i="2"/>
  <c r="BU268" i="2"/>
  <c r="CK268" i="2" s="1"/>
  <c r="DA268" i="2" s="1"/>
  <c r="T268" i="2"/>
  <c r="BT268" i="2"/>
  <c r="BX268" i="2"/>
  <c r="BY268" i="2"/>
  <c r="CD268" i="2"/>
  <c r="BZ268" i="2"/>
  <c r="CB268" i="2"/>
  <c r="CC268" i="2"/>
  <c r="BS268" i="2"/>
  <c r="CA268" i="2"/>
  <c r="BW268" i="2"/>
  <c r="B269" i="2"/>
  <c r="CH267" i="2"/>
  <c r="CX267" i="2" s="1"/>
  <c r="CO267" i="2"/>
  <c r="DE267" i="2" s="1"/>
  <c r="CH268" i="2" l="1"/>
  <c r="CX268" i="2" s="1"/>
  <c r="CL268" i="2"/>
  <c r="DB268" i="2" s="1"/>
  <c r="CV268" i="2"/>
  <c r="DL268" i="2" s="1"/>
  <c r="CM268" i="2"/>
  <c r="DC268" i="2" s="1"/>
  <c r="CN268" i="2"/>
  <c r="DD268" i="2" s="1"/>
  <c r="CJ268" i="2"/>
  <c r="CZ268" i="2" s="1"/>
  <c r="CO268" i="2"/>
  <c r="DE268" i="2" s="1"/>
  <c r="CU268" i="2"/>
  <c r="DK268" i="2" s="1"/>
  <c r="CR268" i="2"/>
  <c r="DH268" i="2" s="1"/>
  <c r="CP268" i="2"/>
  <c r="DF268" i="2" s="1"/>
  <c r="CQ268" i="2"/>
  <c r="DG268" i="2" s="1"/>
  <c r="CS268" i="2"/>
  <c r="DI268" i="2" s="1"/>
  <c r="CT268" i="2"/>
  <c r="DJ268" i="2" s="1"/>
  <c r="CC269" i="2"/>
  <c r="BT269" i="2"/>
  <c r="CF269" i="2"/>
  <c r="BS269" i="2"/>
  <c r="B270" i="2"/>
  <c r="CE269" i="2"/>
  <c r="BX269" i="2"/>
  <c r="BR269" i="2"/>
  <c r="BY269" i="2"/>
  <c r="BZ269" i="2"/>
  <c r="T269" i="2"/>
  <c r="CB269" i="2"/>
  <c r="CA269" i="2"/>
  <c r="BW269" i="2"/>
  <c r="BV269" i="2"/>
  <c r="DN269" i="2"/>
  <c r="CD269" i="2"/>
  <c r="BU269" i="2"/>
  <c r="CI268" i="2"/>
  <c r="CY268" i="2" s="1"/>
  <c r="CO269" i="2" l="1"/>
  <c r="DE269" i="2" s="1"/>
  <c r="CI269" i="2"/>
  <c r="CY269" i="2" s="1"/>
  <c r="CV269" i="2"/>
  <c r="DL269" i="2" s="1"/>
  <c r="CK269" i="2"/>
  <c r="DA269" i="2" s="1"/>
  <c r="CR269" i="2"/>
  <c r="DH269" i="2" s="1"/>
  <c r="CS269" i="2"/>
  <c r="DI269" i="2" s="1"/>
  <c r="CU269" i="2"/>
  <c r="DK269" i="2" s="1"/>
  <c r="CJ269" i="2"/>
  <c r="CZ269" i="2" s="1"/>
  <c r="CH269" i="2"/>
  <c r="CX269" i="2" s="1"/>
  <c r="CT269" i="2"/>
  <c r="DJ269" i="2" s="1"/>
  <c r="CL269" i="2"/>
  <c r="DB269" i="2" s="1"/>
  <c r="CB270" i="2"/>
  <c r="CF270" i="2"/>
  <c r="BS270" i="2"/>
  <c r="B271" i="2"/>
  <c r="T270" i="2"/>
  <c r="BR270" i="2"/>
  <c r="BW270" i="2"/>
  <c r="BU270" i="2"/>
  <c r="BV270" i="2"/>
  <c r="DN270" i="2"/>
  <c r="BX270" i="2"/>
  <c r="CA270" i="2"/>
  <c r="CE270" i="2"/>
  <c r="BZ270" i="2"/>
  <c r="CD270" i="2"/>
  <c r="CM270" i="2"/>
  <c r="DC270" i="2" s="1"/>
  <c r="BT270" i="2"/>
  <c r="CC270" i="2"/>
  <c r="BY270" i="2"/>
  <c r="CN269" i="2"/>
  <c r="DD269" i="2" s="1"/>
  <c r="CP269" i="2"/>
  <c r="DF269" i="2" s="1"/>
  <c r="CM269" i="2"/>
  <c r="DC269" i="2" s="1"/>
  <c r="CQ269" i="2"/>
  <c r="DG269" i="2" s="1"/>
  <c r="CV270" i="2" l="1"/>
  <c r="DL270" i="2" s="1"/>
  <c r="CL270" i="2"/>
  <c r="DB270" i="2" s="1"/>
  <c r="CR270" i="2"/>
  <c r="DH270" i="2" s="1"/>
  <c r="CN270" i="2"/>
  <c r="DD270" i="2" s="1"/>
  <c r="CI270" i="2"/>
  <c r="CY270" i="2" s="1"/>
  <c r="CQ270" i="2"/>
  <c r="DG270" i="2" s="1"/>
  <c r="CO270" i="2"/>
  <c r="DE270" i="2" s="1"/>
  <c r="CP270" i="2"/>
  <c r="DF270" i="2" s="1"/>
  <c r="CS270" i="2"/>
  <c r="DI270" i="2" s="1"/>
  <c r="CK270" i="2"/>
  <c r="DA270" i="2" s="1"/>
  <c r="CJ270" i="2"/>
  <c r="CZ270" i="2" s="1"/>
  <c r="CT270" i="2"/>
  <c r="DJ270" i="2" s="1"/>
  <c r="CB271" i="2"/>
  <c r="BU271" i="2"/>
  <c r="BZ271" i="2"/>
  <c r="T271" i="2"/>
  <c r="BR271" i="2"/>
  <c r="CE271" i="2"/>
  <c r="BX271" i="2"/>
  <c r="CD271" i="2"/>
  <c r="CA271" i="2"/>
  <c r="CF271" i="2"/>
  <c r="B272" i="2"/>
  <c r="BT271" i="2"/>
  <c r="BW271" i="2"/>
  <c r="BS271" i="2"/>
  <c r="BY271" i="2"/>
  <c r="DN271" i="2"/>
  <c r="CC271" i="2"/>
  <c r="BV271" i="2"/>
  <c r="CU270" i="2"/>
  <c r="DK270" i="2" s="1"/>
  <c r="CH270" i="2"/>
  <c r="CX270" i="2" s="1"/>
  <c r="CP271" i="2" l="1"/>
  <c r="DF271" i="2" s="1"/>
  <c r="CH271" i="2"/>
  <c r="CX271" i="2" s="1"/>
  <c r="CK271" i="2"/>
  <c r="DA271" i="2" s="1"/>
  <c r="CV271" i="2"/>
  <c r="DL271" i="2" s="1"/>
  <c r="CU271" i="2"/>
  <c r="DK271" i="2" s="1"/>
  <c r="CR271" i="2"/>
  <c r="DH271" i="2" s="1"/>
  <c r="CQ271" i="2"/>
  <c r="DG271" i="2" s="1"/>
  <c r="CL271" i="2"/>
  <c r="DB271" i="2" s="1"/>
  <c r="CI271" i="2"/>
  <c r="CY271" i="2" s="1"/>
  <c r="CN271" i="2"/>
  <c r="DD271" i="2" s="1"/>
  <c r="CO271" i="2"/>
  <c r="DE271" i="2" s="1"/>
  <c r="CB272" i="2"/>
  <c r="CC272" i="2"/>
  <c r="BY272" i="2"/>
  <c r="BS272" i="2"/>
  <c r="CI272" i="2" s="1"/>
  <c r="CY272" i="2" s="1"/>
  <c r="DN272" i="2"/>
  <c r="CA272" i="2"/>
  <c r="CE272" i="2"/>
  <c r="BX272" i="2"/>
  <c r="BZ272" i="2"/>
  <c r="BT272" i="2"/>
  <c r="BU272" i="2"/>
  <c r="BV272" i="2"/>
  <c r="BR272" i="2"/>
  <c r="BW272" i="2"/>
  <c r="CF272" i="2"/>
  <c r="CD272" i="2"/>
  <c r="B273" i="2"/>
  <c r="T272" i="2"/>
  <c r="CJ271" i="2"/>
  <c r="CZ271" i="2" s="1"/>
  <c r="CT271" i="2"/>
  <c r="DJ271" i="2" s="1"/>
  <c r="CS271" i="2"/>
  <c r="DI271" i="2" s="1"/>
  <c r="CM271" i="2"/>
  <c r="DC271" i="2" s="1"/>
  <c r="CN272" i="2" l="1"/>
  <c r="DD272" i="2" s="1"/>
  <c r="CV272" i="2"/>
  <c r="DL272" i="2" s="1"/>
  <c r="CL272" i="2"/>
  <c r="DB272" i="2" s="1"/>
  <c r="CP272" i="2"/>
  <c r="DF272" i="2" s="1"/>
  <c r="CR272" i="2"/>
  <c r="DH272" i="2" s="1"/>
  <c r="CS272" i="2"/>
  <c r="DI272" i="2" s="1"/>
  <c r="CO272" i="2"/>
  <c r="DE272" i="2" s="1"/>
  <c r="CQ272" i="2"/>
  <c r="DG272" i="2" s="1"/>
  <c r="CC273" i="2"/>
  <c r="CB273" i="2"/>
  <c r="BX273" i="2"/>
  <c r="BU273" i="2"/>
  <c r="BV273" i="2"/>
  <c r="CL273" i="2" s="1"/>
  <c r="DB273" i="2" s="1"/>
  <c r="T273" i="2"/>
  <c r="BW273" i="2"/>
  <c r="DN273" i="2"/>
  <c r="CA273" i="2"/>
  <c r="BT273" i="2"/>
  <c r="CF273" i="2"/>
  <c r="CD273" i="2"/>
  <c r="BS273" i="2"/>
  <c r="BR273" i="2"/>
  <c r="CE273" i="2"/>
  <c r="BY273" i="2"/>
  <c r="BZ273" i="2"/>
  <c r="CR273" i="2"/>
  <c r="DH273" i="2" s="1"/>
  <c r="B274" i="2"/>
  <c r="CM272" i="2"/>
  <c r="DC272" i="2" s="1"/>
  <c r="CU272" i="2"/>
  <c r="DK272" i="2" s="1"/>
  <c r="CK272" i="2"/>
  <c r="DA272" i="2" s="1"/>
  <c r="CH272" i="2"/>
  <c r="CX272" i="2" s="1"/>
  <c r="CJ272" i="2"/>
  <c r="CZ272" i="2" s="1"/>
  <c r="CT272" i="2"/>
  <c r="DJ272" i="2" s="1"/>
  <c r="CS273" i="2" l="1"/>
  <c r="DI273" i="2" s="1"/>
  <c r="CM273" i="2"/>
  <c r="DC273" i="2" s="1"/>
  <c r="CJ273" i="2"/>
  <c r="CZ273" i="2" s="1"/>
  <c r="CK273" i="2"/>
  <c r="DA273" i="2" s="1"/>
  <c r="CV273" i="2"/>
  <c r="DL273" i="2" s="1"/>
  <c r="CN273" i="2"/>
  <c r="DD273" i="2" s="1"/>
  <c r="CQ273" i="2"/>
  <c r="DG273" i="2" s="1"/>
  <c r="CT273" i="2"/>
  <c r="DJ273" i="2" s="1"/>
  <c r="CI273" i="2"/>
  <c r="CY273" i="2" s="1"/>
  <c r="CU273" i="2"/>
  <c r="DK273" i="2" s="1"/>
  <c r="CH273" i="2"/>
  <c r="CX273" i="2" s="1"/>
  <c r="CB274" i="2"/>
  <c r="CE274" i="2"/>
  <c r="BU274" i="2"/>
  <c r="BV274" i="2"/>
  <c r="BR274" i="2"/>
  <c r="B275" i="2"/>
  <c r="BW274" i="2"/>
  <c r="BX274" i="2"/>
  <c r="BZ274" i="2"/>
  <c r="DN274" i="2"/>
  <c r="CA274" i="2"/>
  <c r="CC274" i="2"/>
  <c r="CF274" i="2"/>
  <c r="BS274" i="2"/>
  <c r="BT274" i="2"/>
  <c r="BY274" i="2"/>
  <c r="CD274" i="2"/>
  <c r="T274" i="2"/>
  <c r="CP273" i="2"/>
  <c r="DF273" i="2" s="1"/>
  <c r="CO273" i="2"/>
  <c r="DE273" i="2" s="1"/>
  <c r="CU274" i="2" l="1"/>
  <c r="DK274" i="2" s="1"/>
  <c r="CR274" i="2"/>
  <c r="DH274" i="2" s="1"/>
  <c r="CK274" i="2"/>
  <c r="DA274" i="2" s="1"/>
  <c r="CP274" i="2"/>
  <c r="DF274" i="2" s="1"/>
  <c r="CL274" i="2"/>
  <c r="DB274" i="2" s="1"/>
  <c r="CQ274" i="2"/>
  <c r="DG274" i="2" s="1"/>
  <c r="CS274" i="2"/>
  <c r="DI274" i="2" s="1"/>
  <c r="CI274" i="2"/>
  <c r="CY274" i="2" s="1"/>
  <c r="CT274" i="2"/>
  <c r="DJ274" i="2" s="1"/>
  <c r="CM274" i="2"/>
  <c r="DC274" i="2" s="1"/>
  <c r="CV274" i="2"/>
  <c r="DL274" i="2" s="1"/>
  <c r="CH274" i="2"/>
  <c r="CX274" i="2" s="1"/>
  <c r="CN274" i="2"/>
  <c r="DD274" i="2" s="1"/>
  <c r="CJ274" i="2"/>
  <c r="CZ274" i="2" s="1"/>
  <c r="CO274" i="2"/>
  <c r="DE274" i="2" s="1"/>
  <c r="BR275" i="2"/>
  <c r="CB275" i="2"/>
  <c r="CF275" i="2"/>
  <c r="BZ275" i="2"/>
  <c r="DN275" i="2"/>
  <c r="T275" i="2"/>
  <c r="CA275" i="2"/>
  <c r="BW275" i="2"/>
  <c r="CE275" i="2"/>
  <c r="BS275" i="2"/>
  <c r="BU275" i="2"/>
  <c r="B276" i="2"/>
  <c r="BT275" i="2"/>
  <c r="BX275" i="2"/>
  <c r="BY275" i="2"/>
  <c r="BV275" i="2"/>
  <c r="CC275" i="2"/>
  <c r="CD275" i="2"/>
  <c r="CP275" i="2" l="1"/>
  <c r="DF275" i="2" s="1"/>
  <c r="CR275" i="2"/>
  <c r="DH275" i="2" s="1"/>
  <c r="CT275" i="2"/>
  <c r="DJ275" i="2" s="1"/>
  <c r="CV275" i="2"/>
  <c r="DL275" i="2" s="1"/>
  <c r="CJ275" i="2"/>
  <c r="CZ275" i="2" s="1"/>
  <c r="CU275" i="2"/>
  <c r="DK275" i="2" s="1"/>
  <c r="CH275" i="2"/>
  <c r="CX275" i="2" s="1"/>
  <c r="CK275" i="2"/>
  <c r="DA275" i="2" s="1"/>
  <c r="CL275" i="2"/>
  <c r="DB275" i="2" s="1"/>
  <c r="CM275" i="2"/>
  <c r="DC275" i="2" s="1"/>
  <c r="CI275" i="2"/>
  <c r="CY275" i="2" s="1"/>
  <c r="CQ275" i="2"/>
  <c r="DG275" i="2" s="1"/>
  <c r="CN275" i="2"/>
  <c r="DD275" i="2" s="1"/>
  <c r="CC276" i="2"/>
  <c r="BX276" i="2"/>
  <c r="CN276" i="2" s="1"/>
  <c r="DD276" i="2" s="1"/>
  <c r="BS276" i="2"/>
  <c r="B277" i="2"/>
  <c r="BR276" i="2"/>
  <c r="CF276" i="2"/>
  <c r="BU276" i="2"/>
  <c r="BV276" i="2"/>
  <c r="DN276" i="2"/>
  <c r="CE276" i="2"/>
  <c r="BZ276" i="2"/>
  <c r="CB276" i="2"/>
  <c r="BW276" i="2"/>
  <c r="BY276" i="2"/>
  <c r="CD276" i="2"/>
  <c r="BT276" i="2"/>
  <c r="CA276" i="2"/>
  <c r="CH276" i="2"/>
  <c r="CX276" i="2" s="1"/>
  <c r="T276" i="2"/>
  <c r="CO275" i="2"/>
  <c r="DE275" i="2" s="1"/>
  <c r="CS275" i="2"/>
  <c r="DI275" i="2" s="1"/>
  <c r="CS276" i="2" l="1"/>
  <c r="DI276" i="2" s="1"/>
  <c r="CP276" i="2"/>
  <c r="DF276" i="2" s="1"/>
  <c r="CO276" i="2"/>
  <c r="DE276" i="2" s="1"/>
  <c r="CU276" i="2"/>
  <c r="DK276" i="2" s="1"/>
  <c r="CV276" i="2"/>
  <c r="DL276" i="2" s="1"/>
  <c r="CI276" i="2"/>
  <c r="CY276" i="2" s="1"/>
  <c r="CR276" i="2"/>
  <c r="DH276" i="2" s="1"/>
  <c r="BT277" i="2"/>
  <c r="CE277" i="2"/>
  <c r="BY277" i="2"/>
  <c r="CD277" i="2"/>
  <c r="T277" i="2"/>
  <c r="BS277" i="2"/>
  <c r="BR277" i="2"/>
  <c r="BX277" i="2"/>
  <c r="BU277" i="2"/>
  <c r="BZ277" i="2"/>
  <c r="CP277" i="2" s="1"/>
  <c r="DF277" i="2" s="1"/>
  <c r="DN277" i="2"/>
  <c r="B278" i="2"/>
  <c r="CA277" i="2"/>
  <c r="BW277" i="2"/>
  <c r="CC277" i="2"/>
  <c r="BV277" i="2"/>
  <c r="CB277" i="2"/>
  <c r="CF277" i="2"/>
  <c r="CH277" i="2"/>
  <c r="CX277" i="2" s="1"/>
  <c r="CL276" i="2"/>
  <c r="DB276" i="2" s="1"/>
  <c r="CQ276" i="2"/>
  <c r="DG276" i="2" s="1"/>
  <c r="CT276" i="2"/>
  <c r="DJ276" i="2" s="1"/>
  <c r="CJ276" i="2"/>
  <c r="CZ276" i="2" s="1"/>
  <c r="CM276" i="2"/>
  <c r="DC276" i="2" s="1"/>
  <c r="CK276" i="2"/>
  <c r="DA276" i="2" s="1"/>
  <c r="CN277" i="2" l="1"/>
  <c r="DD277" i="2" s="1"/>
  <c r="CQ277" i="2"/>
  <c r="DG277" i="2" s="1"/>
  <c r="CJ277" i="2"/>
  <c r="CZ277" i="2" s="1"/>
  <c r="CO277" i="2"/>
  <c r="DE277" i="2" s="1"/>
  <c r="CU277" i="2"/>
  <c r="DK277" i="2" s="1"/>
  <c r="CR277" i="2"/>
  <c r="DH277" i="2" s="1"/>
  <c r="CT277" i="2"/>
  <c r="DJ277" i="2" s="1"/>
  <c r="CI277" i="2"/>
  <c r="CY277" i="2" s="1"/>
  <c r="CK277" i="2"/>
  <c r="DA277" i="2" s="1"/>
  <c r="CS277" i="2"/>
  <c r="DI277" i="2" s="1"/>
  <c r="CL277" i="2"/>
  <c r="DB277" i="2" s="1"/>
  <c r="BR278" i="2"/>
  <c r="CC278" i="2"/>
  <c r="BY278" i="2"/>
  <c r="CF278" i="2"/>
  <c r="CD278" i="2"/>
  <c r="CT278" i="2" s="1"/>
  <c r="DJ278" i="2" s="1"/>
  <c r="BW278" i="2"/>
  <c r="BU278" i="2"/>
  <c r="BX278" i="2"/>
  <c r="BZ278" i="2"/>
  <c r="B279" i="2"/>
  <c r="T278" i="2"/>
  <c r="DN278" i="2"/>
  <c r="CE278" i="2"/>
  <c r="CB278" i="2"/>
  <c r="BS278" i="2"/>
  <c r="CO278" i="2"/>
  <c r="DE278" i="2" s="1"/>
  <c r="BV278" i="2"/>
  <c r="CA278" i="2"/>
  <c r="BT278" i="2"/>
  <c r="CM277" i="2"/>
  <c r="DC277" i="2" s="1"/>
  <c r="CV277" i="2"/>
  <c r="DL277" i="2" s="1"/>
  <c r="CP278" i="2" l="1"/>
  <c r="DF278" i="2" s="1"/>
  <c r="CU278" i="2"/>
  <c r="DK278" i="2" s="1"/>
  <c r="CM278" i="2"/>
  <c r="DC278" i="2" s="1"/>
  <c r="CV278" i="2"/>
  <c r="DL278" i="2" s="1"/>
  <c r="CH278" i="2"/>
  <c r="CX278" i="2" s="1"/>
  <c r="CS278" i="2"/>
  <c r="DI278" i="2" s="1"/>
  <c r="CK278" i="2"/>
  <c r="DA278" i="2" s="1"/>
  <c r="CL278" i="2"/>
  <c r="DB278" i="2" s="1"/>
  <c r="CR278" i="2"/>
  <c r="DH278" i="2" s="1"/>
  <c r="CI278" i="2"/>
  <c r="CY278" i="2" s="1"/>
  <c r="CN278" i="2"/>
  <c r="DD278" i="2" s="1"/>
  <c r="CJ278" i="2"/>
  <c r="CZ278" i="2" s="1"/>
  <c r="CQ278" i="2"/>
  <c r="DG278" i="2" s="1"/>
  <c r="BT279" i="2"/>
  <c r="BW279" i="2"/>
  <c r="CE279" i="2"/>
  <c r="BS279" i="2"/>
  <c r="BR279" i="2"/>
  <c r="BU279" i="2"/>
  <c r="CK279" i="2" s="1"/>
  <c r="DA279" i="2" s="1"/>
  <c r="BV279" i="2"/>
  <c r="B280" i="2"/>
  <c r="T279" i="2"/>
  <c r="BZ279" i="2"/>
  <c r="CL279" i="2"/>
  <c r="DB279" i="2" s="1"/>
  <c r="BX279" i="2"/>
  <c r="BY279" i="2"/>
  <c r="CJ279" i="2"/>
  <c r="CZ279" i="2" s="1"/>
  <c r="CA279" i="2"/>
  <c r="CC279" i="2"/>
  <c r="CF279" i="2"/>
  <c r="DN279" i="2"/>
  <c r="CB279" i="2"/>
  <c r="CD279" i="2"/>
  <c r="CM279" i="2" l="1"/>
  <c r="DC279" i="2" s="1"/>
  <c r="CQ279" i="2"/>
  <c r="DG279" i="2" s="1"/>
  <c r="CI279" i="2"/>
  <c r="CY279" i="2" s="1"/>
  <c r="CU279" i="2"/>
  <c r="DK279" i="2" s="1"/>
  <c r="CH279" i="2"/>
  <c r="CX279" i="2" s="1"/>
  <c r="CS279" i="2"/>
  <c r="DI279" i="2" s="1"/>
  <c r="CT279" i="2"/>
  <c r="DJ279" i="2" s="1"/>
  <c r="CA280" i="2"/>
  <c r="CE280" i="2"/>
  <c r="CF280" i="2"/>
  <c r="BV280" i="2"/>
  <c r="CL280" i="2" s="1"/>
  <c r="DB280" i="2" s="1"/>
  <c r="DN280" i="2"/>
  <c r="T280" i="2"/>
  <c r="CB280" i="2"/>
  <c r="BX280" i="2"/>
  <c r="BY280" i="2"/>
  <c r="CD280" i="2"/>
  <c r="BZ280" i="2"/>
  <c r="CC280" i="2"/>
  <c r="BU280" i="2"/>
  <c r="BS280" i="2"/>
  <c r="BR280" i="2"/>
  <c r="BW280" i="2"/>
  <c r="BT280" i="2"/>
  <c r="B281" i="2"/>
  <c r="CN279" i="2"/>
  <c r="DD279" i="2" s="1"/>
  <c r="CP279" i="2"/>
  <c r="DF279" i="2" s="1"/>
  <c r="CO279" i="2"/>
  <c r="DE279" i="2" s="1"/>
  <c r="CR279" i="2"/>
  <c r="DH279" i="2" s="1"/>
  <c r="CV279" i="2"/>
  <c r="DL279" i="2" s="1"/>
  <c r="CK280" i="2" l="1"/>
  <c r="DA280" i="2" s="1"/>
  <c r="CN280" i="2"/>
  <c r="DD280" i="2" s="1"/>
  <c r="CI280" i="2"/>
  <c r="CY280" i="2" s="1"/>
  <c r="CU280" i="2"/>
  <c r="DK280" i="2" s="1"/>
  <c r="CQ280" i="2"/>
  <c r="DG280" i="2" s="1"/>
  <c r="CV280" i="2"/>
  <c r="DL280" i="2" s="1"/>
  <c r="CJ280" i="2"/>
  <c r="CZ280" i="2" s="1"/>
  <c r="CM280" i="2"/>
  <c r="DC280" i="2" s="1"/>
  <c r="CS280" i="2"/>
  <c r="DI280" i="2" s="1"/>
  <c r="CT280" i="2"/>
  <c r="DJ280" i="2" s="1"/>
  <c r="BW281" i="2"/>
  <c r="CE281" i="2"/>
  <c r="BZ281" i="2"/>
  <c r="DN281" i="2"/>
  <c r="BU281" i="2"/>
  <c r="B282" i="2"/>
  <c r="T281" i="2"/>
  <c r="BR281" i="2"/>
  <c r="CB281" i="2"/>
  <c r="CR281" i="2" s="1"/>
  <c r="DH281" i="2" s="1"/>
  <c r="BX281" i="2"/>
  <c r="BV281" i="2"/>
  <c r="BY281" i="2"/>
  <c r="CA281" i="2"/>
  <c r="CC281" i="2"/>
  <c r="CF281" i="2"/>
  <c r="CD281" i="2"/>
  <c r="BT281" i="2"/>
  <c r="BS281" i="2"/>
  <c r="CO280" i="2"/>
  <c r="DE280" i="2" s="1"/>
  <c r="CH280" i="2"/>
  <c r="CX280" i="2" s="1"/>
  <c r="CP280" i="2"/>
  <c r="DF280" i="2" s="1"/>
  <c r="CR280" i="2"/>
  <c r="DH280" i="2" s="1"/>
  <c r="CL281" i="2" l="1"/>
  <c r="DB281" i="2" s="1"/>
  <c r="CQ281" i="2"/>
  <c r="DG281" i="2" s="1"/>
  <c r="CJ281" i="2"/>
  <c r="CZ281" i="2" s="1"/>
  <c r="CN281" i="2"/>
  <c r="DD281" i="2" s="1"/>
  <c r="CM281" i="2"/>
  <c r="DC281" i="2" s="1"/>
  <c r="CI281" i="2"/>
  <c r="CY281" i="2" s="1"/>
  <c r="CK281" i="2"/>
  <c r="DA281" i="2" s="1"/>
  <c r="CU281" i="2"/>
  <c r="DK281" i="2" s="1"/>
  <c r="CO281" i="2"/>
  <c r="DE281" i="2" s="1"/>
  <c r="BR282" i="2"/>
  <c r="CB282" i="2"/>
  <c r="CE282" i="2"/>
  <c r="BZ282" i="2"/>
  <c r="B283" i="2"/>
  <c r="T282" i="2"/>
  <c r="BS282" i="2"/>
  <c r="DN282" i="2"/>
  <c r="CA282" i="2"/>
  <c r="CF282" i="2"/>
  <c r="BX282" i="2"/>
  <c r="CC282" i="2"/>
  <c r="CD282" i="2"/>
  <c r="BT282" i="2"/>
  <c r="BY282" i="2"/>
  <c r="BU282" i="2"/>
  <c r="BV282" i="2"/>
  <c r="BW282" i="2"/>
  <c r="CS281" i="2"/>
  <c r="DI281" i="2" s="1"/>
  <c r="CV281" i="2"/>
  <c r="DL281" i="2" s="1"/>
  <c r="CH281" i="2"/>
  <c r="CX281" i="2" s="1"/>
  <c r="CP281" i="2"/>
  <c r="DF281" i="2" s="1"/>
  <c r="CT281" i="2"/>
  <c r="DJ281" i="2" s="1"/>
  <c r="CP282" i="2" l="1"/>
  <c r="DF282" i="2" s="1"/>
  <c r="CU282" i="2"/>
  <c r="DK282" i="2" s="1"/>
  <c r="CQ282" i="2"/>
  <c r="DG282" i="2" s="1"/>
  <c r="CO282" i="2"/>
  <c r="DE282" i="2" s="1"/>
  <c r="CV282" i="2"/>
  <c r="DL282" i="2" s="1"/>
  <c r="CK282" i="2"/>
  <c r="DA282" i="2" s="1"/>
  <c r="CJ282" i="2"/>
  <c r="CZ282" i="2" s="1"/>
  <c r="CH282" i="2"/>
  <c r="CX282" i="2" s="1"/>
  <c r="BT283" i="2"/>
  <c r="CA283" i="2"/>
  <c r="CQ283" i="2" s="1"/>
  <c r="DG283" i="2" s="1"/>
  <c r="BU283" i="2"/>
  <c r="CD283" i="2"/>
  <c r="CB283" i="2"/>
  <c r="BX283" i="2"/>
  <c r="BZ283" i="2"/>
  <c r="BY283" i="2"/>
  <c r="CC283" i="2"/>
  <c r="CE283" i="2"/>
  <c r="BS283" i="2"/>
  <c r="B284" i="2"/>
  <c r="T283" i="2"/>
  <c r="BW283" i="2"/>
  <c r="BV283" i="2"/>
  <c r="DN283" i="2"/>
  <c r="BR283" i="2"/>
  <c r="CF283" i="2"/>
  <c r="CN282" i="2"/>
  <c r="DD282" i="2" s="1"/>
  <c r="CS282" i="2"/>
  <c r="DI282" i="2" s="1"/>
  <c r="CM282" i="2"/>
  <c r="DC282" i="2" s="1"/>
  <c r="CL282" i="2"/>
  <c r="DB282" i="2" s="1"/>
  <c r="CR282" i="2"/>
  <c r="DH282" i="2" s="1"/>
  <c r="CT282" i="2"/>
  <c r="DJ282" i="2" s="1"/>
  <c r="CI282" i="2"/>
  <c r="CY282" i="2" s="1"/>
  <c r="CU283" i="2" l="1"/>
  <c r="DK283" i="2" s="1"/>
  <c r="CJ283" i="2"/>
  <c r="CZ283" i="2" s="1"/>
  <c r="CT283" i="2"/>
  <c r="DJ283" i="2" s="1"/>
  <c r="CH283" i="2"/>
  <c r="CX283" i="2" s="1"/>
  <c r="CS283" i="2"/>
  <c r="DI283" i="2" s="1"/>
  <c r="CK283" i="2"/>
  <c r="DA283" i="2" s="1"/>
  <c r="CP283" i="2"/>
  <c r="DF283" i="2" s="1"/>
  <c r="CV283" i="2"/>
  <c r="DL283" i="2" s="1"/>
  <c r="CR283" i="2"/>
  <c r="DH283" i="2" s="1"/>
  <c r="CM283" i="2"/>
  <c r="DC283" i="2" s="1"/>
  <c r="BR284" i="2"/>
  <c r="BX284" i="2"/>
  <c r="CF284" i="2"/>
  <c r="BV284" i="2"/>
  <c r="CA284" i="2"/>
  <c r="BT284" i="2"/>
  <c r="CB284" i="2"/>
  <c r="BS284" i="2"/>
  <c r="BY284" i="2"/>
  <c r="B285" i="2"/>
  <c r="T284" i="2"/>
  <c r="BU284" i="2"/>
  <c r="CD284" i="2"/>
  <c r="CC284" i="2"/>
  <c r="BW284" i="2"/>
  <c r="BZ284" i="2"/>
  <c r="CQ284" i="2"/>
  <c r="DG284" i="2" s="1"/>
  <c r="DN284" i="2"/>
  <c r="CE284" i="2"/>
  <c r="CL283" i="2"/>
  <c r="DB283" i="2" s="1"/>
  <c r="CN283" i="2"/>
  <c r="DD283" i="2" s="1"/>
  <c r="CI283" i="2"/>
  <c r="CY283" i="2" s="1"/>
  <c r="CO283" i="2"/>
  <c r="DE283" i="2" s="1"/>
  <c r="CR284" i="2" l="1"/>
  <c r="DH284" i="2" s="1"/>
  <c r="CL284" i="2"/>
  <c r="DB284" i="2" s="1"/>
  <c r="CM284" i="2"/>
  <c r="DC284" i="2" s="1"/>
  <c r="CS284" i="2"/>
  <c r="DI284" i="2" s="1"/>
  <c r="CN284" i="2"/>
  <c r="DD284" i="2" s="1"/>
  <c r="CJ284" i="2"/>
  <c r="CZ284" i="2" s="1"/>
  <c r="CV284" i="2"/>
  <c r="DL284" i="2" s="1"/>
  <c r="CH284" i="2"/>
  <c r="CX284" i="2" s="1"/>
  <c r="CT284" i="2"/>
  <c r="DJ284" i="2" s="1"/>
  <c r="CI284" i="2"/>
  <c r="CY284" i="2" s="1"/>
  <c r="BT285" i="2"/>
  <c r="CJ285" i="2" s="1"/>
  <c r="CZ285" i="2" s="1"/>
  <c r="BX285" i="2"/>
  <c r="BU285" i="2"/>
  <c r="CD285" i="2"/>
  <c r="BS285" i="2"/>
  <c r="B286" i="2"/>
  <c r="CB285" i="2"/>
  <c r="BR285" i="2"/>
  <c r="BY285" i="2"/>
  <c r="BZ285" i="2"/>
  <c r="CP285" i="2" s="1"/>
  <c r="DF285" i="2" s="1"/>
  <c r="DN285" i="2"/>
  <c r="BW285" i="2"/>
  <c r="CF285" i="2"/>
  <c r="T285" i="2"/>
  <c r="CA285" i="2"/>
  <c r="CC285" i="2"/>
  <c r="CE285" i="2"/>
  <c r="BV285" i="2"/>
  <c r="CU284" i="2"/>
  <c r="DK284" i="2" s="1"/>
  <c r="CK284" i="2"/>
  <c r="DA284" i="2" s="1"/>
  <c r="CO284" i="2"/>
  <c r="DE284" i="2" s="1"/>
  <c r="CP284" i="2"/>
  <c r="DF284" i="2" s="1"/>
  <c r="CQ285" i="2" l="1"/>
  <c r="DG285" i="2" s="1"/>
  <c r="CO285" i="2"/>
  <c r="DE285" i="2" s="1"/>
  <c r="CI285" i="2"/>
  <c r="CY285" i="2" s="1"/>
  <c r="CH285" i="2"/>
  <c r="CX285" i="2" s="1"/>
  <c r="CK285" i="2"/>
  <c r="DA285" i="2" s="1"/>
  <c r="CL285" i="2"/>
  <c r="DB285" i="2" s="1"/>
  <c r="CN285" i="2"/>
  <c r="DD285" i="2" s="1"/>
  <c r="CR285" i="2"/>
  <c r="DH285" i="2" s="1"/>
  <c r="CT285" i="2"/>
  <c r="DJ285" i="2" s="1"/>
  <c r="CU285" i="2"/>
  <c r="DK285" i="2" s="1"/>
  <c r="CV285" i="2"/>
  <c r="DL285" i="2" s="1"/>
  <c r="CM285" i="2"/>
  <c r="DC285" i="2" s="1"/>
  <c r="CS285" i="2"/>
  <c r="DI285" i="2" s="1"/>
  <c r="CB286" i="2"/>
  <c r="BW286" i="2"/>
  <c r="BU286" i="2"/>
  <c r="BV286" i="2"/>
  <c r="DN286" i="2"/>
  <c r="CD286" i="2"/>
  <c r="BT286" i="2"/>
  <c r="CF286" i="2"/>
  <c r="BZ286" i="2"/>
  <c r="CA286" i="2"/>
  <c r="BX286" i="2"/>
  <c r="BY286" i="2"/>
  <c r="BR286" i="2"/>
  <c r="CC286" i="2"/>
  <c r="CE286" i="2"/>
  <c r="BS286" i="2"/>
  <c r="B287" i="2"/>
  <c r="T286" i="2"/>
  <c r="CJ286" i="2" l="1"/>
  <c r="CZ286" i="2" s="1"/>
  <c r="CL286" i="2"/>
  <c r="DB286" i="2" s="1"/>
  <c r="CI286" i="2"/>
  <c r="CY286" i="2" s="1"/>
  <c r="CK286" i="2"/>
  <c r="DA286" i="2" s="1"/>
  <c r="CR286" i="2"/>
  <c r="DH286" i="2" s="1"/>
  <c r="CP286" i="2"/>
  <c r="DF286" i="2" s="1"/>
  <c r="CM286" i="2"/>
  <c r="DC286" i="2" s="1"/>
  <c r="CH286" i="2"/>
  <c r="CX286" i="2" s="1"/>
  <c r="BV287" i="2"/>
  <c r="CA287" i="2"/>
  <c r="CC287" i="2"/>
  <c r="CF287" i="2"/>
  <c r="CD287" i="2"/>
  <c r="CT287" i="2" s="1"/>
  <c r="DJ287" i="2" s="1"/>
  <c r="BT287" i="2"/>
  <c r="BU287" i="2"/>
  <c r="BY287" i="2"/>
  <c r="BZ287" i="2"/>
  <c r="CP287" i="2" s="1"/>
  <c r="DF287" i="2" s="1"/>
  <c r="BR287" i="2"/>
  <c r="CE287" i="2"/>
  <c r="BX287" i="2"/>
  <c r="CB287" i="2"/>
  <c r="BW287" i="2"/>
  <c r="BS287" i="2"/>
  <c r="B288" i="2"/>
  <c r="T287" i="2"/>
  <c r="DN287" i="2"/>
  <c r="CS286" i="2"/>
  <c r="DI286" i="2" s="1"/>
  <c r="CO286" i="2"/>
  <c r="DE286" i="2" s="1"/>
  <c r="CN286" i="2"/>
  <c r="DD286" i="2" s="1"/>
  <c r="CT286" i="2"/>
  <c r="DJ286" i="2" s="1"/>
  <c r="CQ286" i="2"/>
  <c r="DG286" i="2" s="1"/>
  <c r="CU286" i="2"/>
  <c r="DK286" i="2" s="1"/>
  <c r="CV286" i="2"/>
  <c r="DL286" i="2" s="1"/>
  <c r="CR287" i="2" l="1"/>
  <c r="DH287" i="2" s="1"/>
  <c r="CH287" i="2"/>
  <c r="CX287" i="2" s="1"/>
  <c r="CJ287" i="2"/>
  <c r="CZ287" i="2" s="1"/>
  <c r="CV287" i="2"/>
  <c r="DL287" i="2" s="1"/>
  <c r="CL287" i="2"/>
  <c r="DB287" i="2" s="1"/>
  <c r="CS287" i="2"/>
  <c r="DI287" i="2" s="1"/>
  <c r="CU287" i="2"/>
  <c r="DK287" i="2" s="1"/>
  <c r="CK287" i="2"/>
  <c r="DA287" i="2" s="1"/>
  <c r="CN287" i="2"/>
  <c r="DD287" i="2" s="1"/>
  <c r="CB288" i="2"/>
  <c r="BW288" i="2"/>
  <c r="BY288" i="2"/>
  <c r="BS288" i="2"/>
  <c r="B289" i="2"/>
  <c r="BR288" i="2"/>
  <c r="BZ288" i="2"/>
  <c r="BT288" i="2"/>
  <c r="BU288" i="2"/>
  <c r="BV288" i="2"/>
  <c r="DN288" i="2"/>
  <c r="CF288" i="2"/>
  <c r="BX288" i="2"/>
  <c r="T288" i="2"/>
  <c r="CA288" i="2"/>
  <c r="CC288" i="2"/>
  <c r="CD288" i="2"/>
  <c r="CE288" i="2"/>
  <c r="CV288" i="2"/>
  <c r="DL288" i="2" s="1"/>
  <c r="CO287" i="2"/>
  <c r="DE287" i="2" s="1"/>
  <c r="CQ287" i="2"/>
  <c r="DG287" i="2" s="1"/>
  <c r="CI287" i="2"/>
  <c r="CY287" i="2" s="1"/>
  <c r="CM287" i="2"/>
  <c r="DC287" i="2" s="1"/>
  <c r="CI288" i="2" l="1"/>
  <c r="CY288" i="2" s="1"/>
  <c r="CP288" i="2"/>
  <c r="DF288" i="2" s="1"/>
  <c r="CO288" i="2"/>
  <c r="DE288" i="2" s="1"/>
  <c r="CR288" i="2"/>
  <c r="DH288" i="2" s="1"/>
  <c r="CH288" i="2"/>
  <c r="CX288" i="2" s="1"/>
  <c r="CM288" i="2"/>
  <c r="DC288" i="2" s="1"/>
  <c r="CN288" i="2"/>
  <c r="DD288" i="2" s="1"/>
  <c r="CQ288" i="2"/>
  <c r="DG288" i="2" s="1"/>
  <c r="CU288" i="2"/>
  <c r="DK288" i="2" s="1"/>
  <c r="CJ288" i="2"/>
  <c r="CZ288" i="2" s="1"/>
  <c r="CK288" i="2"/>
  <c r="DA288" i="2" s="1"/>
  <c r="CS288" i="2"/>
  <c r="DI288" i="2" s="1"/>
  <c r="BR289" i="2"/>
  <c r="BX289" i="2"/>
  <c r="BU289" i="2"/>
  <c r="BS289" i="2"/>
  <c r="BT289" i="2"/>
  <c r="CF289" i="2"/>
  <c r="BV289" i="2"/>
  <c r="BZ289" i="2"/>
  <c r="CB289" i="2"/>
  <c r="BW289" i="2"/>
  <c r="CD289" i="2"/>
  <c r="B290" i="2"/>
  <c r="CH289" i="2"/>
  <c r="CX289" i="2" s="1"/>
  <c r="DN289" i="2"/>
  <c r="CA289" i="2"/>
  <c r="CC289" i="2"/>
  <c r="CE289" i="2"/>
  <c r="BY289" i="2"/>
  <c r="T289" i="2"/>
  <c r="CL288" i="2"/>
  <c r="DB288" i="2" s="1"/>
  <c r="CT288" i="2"/>
  <c r="DJ288" i="2" s="1"/>
  <c r="CN289" i="2" l="1"/>
  <c r="DD289" i="2" s="1"/>
  <c r="CI289" i="2"/>
  <c r="CY289" i="2" s="1"/>
  <c r="CL289" i="2"/>
  <c r="DB289" i="2" s="1"/>
  <c r="CJ289" i="2"/>
  <c r="CZ289" i="2" s="1"/>
  <c r="CS289" i="2"/>
  <c r="DI289" i="2" s="1"/>
  <c r="CK289" i="2"/>
  <c r="DA289" i="2" s="1"/>
  <c r="CT289" i="2"/>
  <c r="DJ289" i="2" s="1"/>
  <c r="CP289" i="2"/>
  <c r="DF289" i="2" s="1"/>
  <c r="CM289" i="2"/>
  <c r="DC289" i="2" s="1"/>
  <c r="CQ289" i="2"/>
  <c r="DG289" i="2" s="1"/>
  <c r="CU289" i="2"/>
  <c r="DK289" i="2" s="1"/>
  <c r="CV289" i="2"/>
  <c r="DL289" i="2" s="1"/>
  <c r="CA290" i="2"/>
  <c r="BX290" i="2"/>
  <c r="CF290" i="2"/>
  <c r="BS290" i="2"/>
  <c r="BY290" i="2"/>
  <c r="BT290" i="2"/>
  <c r="BR290" i="2"/>
  <c r="BU290" i="2"/>
  <c r="BV290" i="2"/>
  <c r="CB290" i="2"/>
  <c r="CD290" i="2"/>
  <c r="CT290" i="2" s="1"/>
  <c r="DJ290" i="2" s="1"/>
  <c r="CJ290" i="2"/>
  <c r="CZ290" i="2" s="1"/>
  <c r="T290" i="2"/>
  <c r="BW290" i="2"/>
  <c r="CC290" i="2"/>
  <c r="BZ290" i="2"/>
  <c r="DN290" i="2"/>
  <c r="CE290" i="2"/>
  <c r="B291" i="2"/>
  <c r="CR289" i="2"/>
  <c r="DH289" i="2" s="1"/>
  <c r="CO289" i="2"/>
  <c r="DE289" i="2" s="1"/>
  <c r="CI290" i="2" l="1"/>
  <c r="CY290" i="2" s="1"/>
  <c r="CV290" i="2"/>
  <c r="DL290" i="2" s="1"/>
  <c r="CK290" i="2"/>
  <c r="DA290" i="2" s="1"/>
  <c r="CL290" i="2"/>
  <c r="DB290" i="2" s="1"/>
  <c r="CQ290" i="2"/>
  <c r="DG290" i="2" s="1"/>
  <c r="CN290" i="2"/>
  <c r="DD290" i="2" s="1"/>
  <c r="CU290" i="2"/>
  <c r="DK290" i="2" s="1"/>
  <c r="CP290" i="2"/>
  <c r="DF290" i="2" s="1"/>
  <c r="CO290" i="2"/>
  <c r="DE290" i="2" s="1"/>
  <c r="CM290" i="2"/>
  <c r="DC290" i="2" s="1"/>
  <c r="CR290" i="2"/>
  <c r="DH290" i="2" s="1"/>
  <c r="CC291" i="2"/>
  <c r="CS291" i="2" s="1"/>
  <c r="DI291" i="2" s="1"/>
  <c r="BX291" i="2"/>
  <c r="CD291" i="2"/>
  <c r="B292" i="2"/>
  <c r="T291" i="2"/>
  <c r="BR291" i="2"/>
  <c r="BV291" i="2"/>
  <c r="CA291" i="2"/>
  <c r="BW291" i="2"/>
  <c r="CF291" i="2"/>
  <c r="BZ291" i="2"/>
  <c r="DN291" i="2"/>
  <c r="BT291" i="2"/>
  <c r="BU291" i="2"/>
  <c r="CB291" i="2"/>
  <c r="BY291" i="2"/>
  <c r="CN291" i="2"/>
  <c r="DD291" i="2" s="1"/>
  <c r="BS291" i="2"/>
  <c r="CE291" i="2"/>
  <c r="CH290" i="2"/>
  <c r="CX290" i="2" s="1"/>
  <c r="CS290" i="2"/>
  <c r="DI290" i="2" s="1"/>
  <c r="CT291" i="2" l="1"/>
  <c r="DJ291" i="2" s="1"/>
  <c r="CK291" i="2"/>
  <c r="DA291" i="2" s="1"/>
  <c r="CP291" i="2"/>
  <c r="DF291" i="2" s="1"/>
  <c r="CH291" i="2"/>
  <c r="CX291" i="2" s="1"/>
  <c r="CM291" i="2"/>
  <c r="DC291" i="2" s="1"/>
  <c r="CQ291" i="2"/>
  <c r="DG291" i="2" s="1"/>
  <c r="CL291" i="2"/>
  <c r="DB291" i="2" s="1"/>
  <c r="CI291" i="2"/>
  <c r="CY291" i="2" s="1"/>
  <c r="CR291" i="2"/>
  <c r="DH291" i="2" s="1"/>
  <c r="CU291" i="2"/>
  <c r="DK291" i="2" s="1"/>
  <c r="CO291" i="2"/>
  <c r="DE291" i="2" s="1"/>
  <c r="CV291" i="2"/>
  <c r="DL291" i="2" s="1"/>
  <c r="CJ291" i="2"/>
  <c r="CZ291" i="2" s="1"/>
  <c r="BR292" i="2"/>
  <c r="CE292" i="2"/>
  <c r="BU292" i="2"/>
  <c r="BS292" i="2"/>
  <c r="DN292" i="2"/>
  <c r="CC292" i="2"/>
  <c r="CF292" i="2"/>
  <c r="BV292" i="2"/>
  <c r="BZ292" i="2"/>
  <c r="B293" i="2"/>
  <c r="T292" i="2"/>
  <c r="BW292" i="2"/>
  <c r="CD292" i="2"/>
  <c r="BT292" i="2"/>
  <c r="CB292" i="2"/>
  <c r="BY292" i="2"/>
  <c r="CA292" i="2"/>
  <c r="BX292" i="2"/>
  <c r="CT292" i="2" l="1"/>
  <c r="DJ292" i="2" s="1"/>
  <c r="CN292" i="2"/>
  <c r="DD292" i="2" s="1"/>
  <c r="CM292" i="2"/>
  <c r="DC292" i="2" s="1"/>
  <c r="CI292" i="2"/>
  <c r="CY292" i="2" s="1"/>
  <c r="CH292" i="2"/>
  <c r="CX292" i="2" s="1"/>
  <c r="CS292" i="2"/>
  <c r="DI292" i="2" s="1"/>
  <c r="CU292" i="2"/>
  <c r="DK292" i="2" s="1"/>
  <c r="CV292" i="2"/>
  <c r="DL292" i="2" s="1"/>
  <c r="CK292" i="2"/>
  <c r="DA292" i="2" s="1"/>
  <c r="CL292" i="2"/>
  <c r="DB292" i="2" s="1"/>
  <c r="CP292" i="2"/>
  <c r="DF292" i="2" s="1"/>
  <c r="CQ292" i="2"/>
  <c r="DG292" i="2" s="1"/>
  <c r="CJ292" i="2"/>
  <c r="CZ292" i="2" s="1"/>
  <c r="CO292" i="2"/>
  <c r="DE292" i="2" s="1"/>
  <c r="CR292" i="2"/>
  <c r="DH292" i="2" s="1"/>
  <c r="CE293" i="2"/>
  <c r="CU293" i="2" s="1"/>
  <c r="DK293" i="2" s="1"/>
  <c r="CF293" i="2"/>
  <c r="T293" i="2"/>
  <c r="BT293" i="2"/>
  <c r="CC293" i="2"/>
  <c r="BY293" i="2"/>
  <c r="CD293" i="2"/>
  <c r="CA293" i="2"/>
  <c r="BW293" i="2"/>
  <c r="BZ293" i="2"/>
  <c r="B294" i="2"/>
  <c r="DN293" i="2"/>
  <c r="BR293" i="2"/>
  <c r="BV293" i="2"/>
  <c r="CB293" i="2"/>
  <c r="BU293" i="2"/>
  <c r="BS293" i="2"/>
  <c r="BX293" i="2"/>
  <c r="CS293" i="2" l="1"/>
  <c r="DI293" i="2" s="1"/>
  <c r="CV293" i="2"/>
  <c r="DL293" i="2" s="1"/>
  <c r="CO293" i="2"/>
  <c r="DE293" i="2" s="1"/>
  <c r="CK293" i="2"/>
  <c r="DA293" i="2" s="1"/>
  <c r="CM293" i="2"/>
  <c r="DC293" i="2" s="1"/>
  <c r="CN293" i="2"/>
  <c r="DD293" i="2" s="1"/>
  <c r="CI293" i="2"/>
  <c r="CY293" i="2" s="1"/>
  <c r="CL293" i="2"/>
  <c r="DB293" i="2" s="1"/>
  <c r="BW294" i="2"/>
  <c r="CA294" i="2"/>
  <c r="BV294" i="2"/>
  <c r="B295" i="2"/>
  <c r="T294" i="2"/>
  <c r="DN294" i="2"/>
  <c r="BR294" i="2"/>
  <c r="CC294" i="2"/>
  <c r="CF294" i="2"/>
  <c r="BY294" i="2"/>
  <c r="BT294" i="2"/>
  <c r="BX294" i="2"/>
  <c r="CB294" i="2"/>
  <c r="BU294" i="2"/>
  <c r="BS294" i="2"/>
  <c r="BZ294" i="2"/>
  <c r="CE294" i="2"/>
  <c r="CD294" i="2"/>
  <c r="CR293" i="2"/>
  <c r="DH293" i="2" s="1"/>
  <c r="CT293" i="2"/>
  <c r="DJ293" i="2" s="1"/>
  <c r="CH293" i="2"/>
  <c r="CX293" i="2" s="1"/>
  <c r="CP293" i="2"/>
  <c r="DF293" i="2" s="1"/>
  <c r="CQ293" i="2"/>
  <c r="DG293" i="2" s="1"/>
  <c r="CJ293" i="2"/>
  <c r="CZ293" i="2" s="1"/>
  <c r="CV294" i="2" l="1"/>
  <c r="DL294" i="2" s="1"/>
  <c r="CT294" i="2"/>
  <c r="DJ294" i="2" s="1"/>
  <c r="CL294" i="2"/>
  <c r="DB294" i="2" s="1"/>
  <c r="CQ294" i="2"/>
  <c r="DG294" i="2" s="1"/>
  <c r="CK294" i="2"/>
  <c r="DA294" i="2" s="1"/>
  <c r="CN294" i="2"/>
  <c r="DD294" i="2" s="1"/>
  <c r="CS294" i="2"/>
  <c r="DI294" i="2" s="1"/>
  <c r="CM294" i="2"/>
  <c r="DC294" i="2" s="1"/>
  <c r="CB295" i="2"/>
  <c r="CE295" i="2"/>
  <c r="BU295" i="2"/>
  <c r="CD295" i="2"/>
  <c r="BR295" i="2"/>
  <c r="BX295" i="2"/>
  <c r="BZ295" i="2"/>
  <c r="T295" i="2"/>
  <c r="CA295" i="2"/>
  <c r="CC295" i="2"/>
  <c r="CF295" i="2"/>
  <c r="BT295" i="2"/>
  <c r="BW295" i="2"/>
  <c r="BY295" i="2"/>
  <c r="BV295" i="2"/>
  <c r="DN295" i="2"/>
  <c r="BS295" i="2"/>
  <c r="B296" i="2"/>
  <c r="CR294" i="2"/>
  <c r="DH294" i="2" s="1"/>
  <c r="CH294" i="2"/>
  <c r="CX294" i="2" s="1"/>
  <c r="CI294" i="2"/>
  <c r="CY294" i="2" s="1"/>
  <c r="CO294" i="2"/>
  <c r="DE294" i="2" s="1"/>
  <c r="CP294" i="2"/>
  <c r="DF294" i="2" s="1"/>
  <c r="CU294" i="2"/>
  <c r="DK294" i="2" s="1"/>
  <c r="CJ294" i="2"/>
  <c r="CZ294" i="2" s="1"/>
  <c r="CL295" i="2" l="1"/>
  <c r="DB295" i="2" s="1"/>
  <c r="CT295" i="2"/>
  <c r="DJ295" i="2" s="1"/>
  <c r="CV295" i="2"/>
  <c r="DL295" i="2" s="1"/>
  <c r="CS295" i="2"/>
  <c r="DI295" i="2" s="1"/>
  <c r="CK295" i="2"/>
  <c r="DA295" i="2" s="1"/>
  <c r="CP295" i="2"/>
  <c r="DF295" i="2" s="1"/>
  <c r="CQ295" i="2"/>
  <c r="DG295" i="2" s="1"/>
  <c r="CR295" i="2"/>
  <c r="DH295" i="2" s="1"/>
  <c r="CU295" i="2"/>
  <c r="DK295" i="2" s="1"/>
  <c r="CC296" i="2"/>
  <c r="BX296" i="2"/>
  <c r="BS296" i="2"/>
  <c r="BR296" i="2"/>
  <c r="BW296" i="2"/>
  <c r="BU296" i="2"/>
  <c r="CK296" i="2" s="1"/>
  <c r="DA296" i="2" s="1"/>
  <c r="BZ296" i="2"/>
  <c r="DN296" i="2"/>
  <c r="CA296" i="2"/>
  <c r="BT296" i="2"/>
  <c r="CF296" i="2"/>
  <c r="BV296" i="2"/>
  <c r="CB296" i="2"/>
  <c r="CE296" i="2"/>
  <c r="BY296" i="2"/>
  <c r="CD296" i="2"/>
  <c r="B297" i="2"/>
  <c r="T296" i="2"/>
  <c r="CH295" i="2"/>
  <c r="CX295" i="2" s="1"/>
  <c r="CJ295" i="2"/>
  <c r="CZ295" i="2" s="1"/>
  <c r="CM295" i="2"/>
  <c r="DC295" i="2" s="1"/>
  <c r="CI295" i="2"/>
  <c r="CY295" i="2" s="1"/>
  <c r="CN295" i="2"/>
  <c r="DD295" i="2" s="1"/>
  <c r="CO295" i="2"/>
  <c r="DE295" i="2" s="1"/>
  <c r="CJ296" i="2" l="1"/>
  <c r="CZ296" i="2" s="1"/>
  <c r="CI296" i="2"/>
  <c r="CY296" i="2" s="1"/>
  <c r="CM296" i="2"/>
  <c r="DC296" i="2" s="1"/>
  <c r="CN296" i="2"/>
  <c r="DD296" i="2" s="1"/>
  <c r="CV296" i="2"/>
  <c r="DL296" i="2" s="1"/>
  <c r="CH296" i="2"/>
  <c r="CX296" i="2" s="1"/>
  <c r="CP296" i="2"/>
  <c r="DF296" i="2" s="1"/>
  <c r="CS296" i="2"/>
  <c r="DI296" i="2" s="1"/>
  <c r="CO296" i="2"/>
  <c r="DE296" i="2" s="1"/>
  <c r="CR296" i="2"/>
  <c r="DH296" i="2" s="1"/>
  <c r="BT297" i="2"/>
  <c r="CA297" i="2"/>
  <c r="CB297" i="2"/>
  <c r="BV297" i="2"/>
  <c r="BW297" i="2"/>
  <c r="BU297" i="2"/>
  <c r="BY297" i="2"/>
  <c r="CD297" i="2"/>
  <c r="B298" i="2"/>
  <c r="T297" i="2"/>
  <c r="BR297" i="2"/>
  <c r="CC297" i="2"/>
  <c r="CF297" i="2"/>
  <c r="CE297" i="2"/>
  <c r="BX297" i="2"/>
  <c r="BS297" i="2"/>
  <c r="CT297" i="2"/>
  <c r="DJ297" i="2" s="1"/>
  <c r="DN297" i="2"/>
  <c r="BZ297" i="2"/>
  <c r="CL296" i="2"/>
  <c r="DB296" i="2" s="1"/>
  <c r="CT296" i="2"/>
  <c r="DJ296" i="2" s="1"/>
  <c r="CU296" i="2"/>
  <c r="DK296" i="2" s="1"/>
  <c r="CQ296" i="2"/>
  <c r="DG296" i="2" s="1"/>
  <c r="CL297" i="2" l="1"/>
  <c r="DB297" i="2" s="1"/>
  <c r="CQ297" i="2"/>
  <c r="DG297" i="2" s="1"/>
  <c r="CO297" i="2"/>
  <c r="DE297" i="2" s="1"/>
  <c r="CJ297" i="2"/>
  <c r="CZ297" i="2" s="1"/>
  <c r="CS297" i="2"/>
  <c r="DI297" i="2" s="1"/>
  <c r="CK297" i="2"/>
  <c r="DA297" i="2" s="1"/>
  <c r="CR297" i="2"/>
  <c r="DH297" i="2" s="1"/>
  <c r="CN297" i="2"/>
  <c r="DD297" i="2" s="1"/>
  <c r="CU297" i="2"/>
  <c r="DK297" i="2" s="1"/>
  <c r="CV297" i="2"/>
  <c r="DL297" i="2" s="1"/>
  <c r="CH297" i="2"/>
  <c r="CX297" i="2" s="1"/>
  <c r="CM297" i="2"/>
  <c r="DC297" i="2" s="1"/>
  <c r="CI297" i="2"/>
  <c r="CY297" i="2" s="1"/>
  <c r="CP297" i="2"/>
  <c r="DF297" i="2" s="1"/>
  <c r="BU298" i="2"/>
  <c r="CB298" i="2"/>
  <c r="BX298" i="2"/>
  <c r="CD298" i="2"/>
  <c r="B299" i="2"/>
  <c r="T298" i="2"/>
  <c r="BY298" i="2"/>
  <c r="BR298" i="2"/>
  <c r="BW298" i="2"/>
  <c r="CF298" i="2"/>
  <c r="BZ298" i="2"/>
  <c r="DN298" i="2"/>
  <c r="CC298" i="2"/>
  <c r="BV298" i="2"/>
  <c r="CA298" i="2"/>
  <c r="CE298" i="2"/>
  <c r="BT298" i="2"/>
  <c r="BS298" i="2"/>
  <c r="CO298" i="2" l="1"/>
  <c r="DE298" i="2" s="1"/>
  <c r="CT298" i="2"/>
  <c r="DJ298" i="2" s="1"/>
  <c r="CM298" i="2"/>
  <c r="DC298" i="2" s="1"/>
  <c r="CS298" i="2"/>
  <c r="DI298" i="2" s="1"/>
  <c r="CP298" i="2"/>
  <c r="DF298" i="2" s="1"/>
  <c r="CN298" i="2"/>
  <c r="DD298" i="2" s="1"/>
  <c r="CR298" i="2"/>
  <c r="DH298" i="2" s="1"/>
  <c r="CV298" i="2"/>
  <c r="DL298" i="2" s="1"/>
  <c r="CQ298" i="2"/>
  <c r="DG298" i="2" s="1"/>
  <c r="CU298" i="2"/>
  <c r="DK298" i="2" s="1"/>
  <c r="BR299" i="2"/>
  <c r="CH299" i="2" s="1"/>
  <c r="CX299" i="2" s="1"/>
  <c r="BX299" i="2"/>
  <c r="CF299" i="2"/>
  <c r="BY299" i="2"/>
  <c r="BV299" i="2"/>
  <c r="DN299" i="2"/>
  <c r="CA299" i="2"/>
  <c r="CB299" i="2"/>
  <c r="BU299" i="2"/>
  <c r="BT299" i="2"/>
  <c r="CC299" i="2"/>
  <c r="CE299" i="2"/>
  <c r="BZ299" i="2"/>
  <c r="CD299" i="2"/>
  <c r="B300" i="2"/>
  <c r="CV299" i="2"/>
  <c r="DL299" i="2" s="1"/>
  <c r="T299" i="2"/>
  <c r="BW299" i="2"/>
  <c r="BS299" i="2"/>
  <c r="CK298" i="2"/>
  <c r="DA298" i="2" s="1"/>
  <c r="CH298" i="2"/>
  <c r="CX298" i="2" s="1"/>
  <c r="CL298" i="2"/>
  <c r="DB298" i="2" s="1"/>
  <c r="CI298" i="2"/>
  <c r="CY298" i="2" s="1"/>
  <c r="CJ298" i="2"/>
  <c r="CZ298" i="2" s="1"/>
  <c r="CN299" i="2" l="1"/>
  <c r="DD299" i="2" s="1"/>
  <c r="CO299" i="2"/>
  <c r="DE299" i="2" s="1"/>
  <c r="CQ299" i="2"/>
  <c r="DG299" i="2" s="1"/>
  <c r="CJ299" i="2"/>
  <c r="CZ299" i="2" s="1"/>
  <c r="CS299" i="2"/>
  <c r="DI299" i="2" s="1"/>
  <c r="CL299" i="2"/>
  <c r="DB299" i="2" s="1"/>
  <c r="CU299" i="2"/>
  <c r="DK299" i="2" s="1"/>
  <c r="CR299" i="2"/>
  <c r="DH299" i="2" s="1"/>
  <c r="BR300" i="2"/>
  <c r="BW300" i="2"/>
  <c r="CF300" i="2"/>
  <c r="BY300" i="2"/>
  <c r="DN300" i="2"/>
  <c r="BV300" i="2"/>
  <c r="BU300" i="2"/>
  <c r="CK300" i="2" s="1"/>
  <c r="DA300" i="2" s="1"/>
  <c r="CD300" i="2"/>
  <c r="CA300" i="2"/>
  <c r="CE300" i="2"/>
  <c r="CC300" i="2"/>
  <c r="BT300" i="2"/>
  <c r="BS300" i="2"/>
  <c r="CB300" i="2"/>
  <c r="BX300" i="2"/>
  <c r="BZ300" i="2"/>
  <c r="B301" i="2"/>
  <c r="CH300" i="2"/>
  <c r="CX300" i="2" s="1"/>
  <c r="T300" i="2"/>
  <c r="CK299" i="2"/>
  <c r="DA299" i="2" s="1"/>
  <c r="CT299" i="2"/>
  <c r="DJ299" i="2" s="1"/>
  <c r="CP299" i="2"/>
  <c r="DF299" i="2" s="1"/>
  <c r="CI299" i="2"/>
  <c r="CY299" i="2" s="1"/>
  <c r="CM299" i="2"/>
  <c r="DC299" i="2" s="1"/>
  <c r="CO300" i="2" l="1"/>
  <c r="DE300" i="2" s="1"/>
  <c r="CL300" i="2"/>
  <c r="DB300" i="2" s="1"/>
  <c r="CV300" i="2"/>
  <c r="DL300" i="2" s="1"/>
  <c r="CJ300" i="2"/>
  <c r="CZ300" i="2" s="1"/>
  <c r="CM300" i="2"/>
  <c r="DC300" i="2" s="1"/>
  <c r="CB301" i="2"/>
  <c r="CC301" i="2"/>
  <c r="BY301" i="2"/>
  <c r="BZ301" i="2"/>
  <c r="CA301" i="2"/>
  <c r="CE301" i="2"/>
  <c r="BT301" i="2"/>
  <c r="BV301" i="2"/>
  <c r="BR301" i="2"/>
  <c r="BX301" i="2"/>
  <c r="BU301" i="2"/>
  <c r="CD301" i="2"/>
  <c r="B302" i="2"/>
  <c r="T301" i="2"/>
  <c r="BW301" i="2"/>
  <c r="CF301" i="2"/>
  <c r="BS301" i="2"/>
  <c r="CT301" i="2"/>
  <c r="DJ301" i="2" s="1"/>
  <c r="CJ301" i="2"/>
  <c r="CZ301" i="2" s="1"/>
  <c r="DN301" i="2"/>
  <c r="CQ300" i="2"/>
  <c r="DG300" i="2" s="1"/>
  <c r="CU300" i="2"/>
  <c r="DK300" i="2" s="1"/>
  <c r="CP300" i="2"/>
  <c r="DF300" i="2" s="1"/>
  <c r="CI300" i="2"/>
  <c r="CY300" i="2" s="1"/>
  <c r="CN300" i="2"/>
  <c r="DD300" i="2" s="1"/>
  <c r="CR300" i="2"/>
  <c r="DH300" i="2" s="1"/>
  <c r="CS300" i="2"/>
  <c r="DI300" i="2" s="1"/>
  <c r="CT300" i="2"/>
  <c r="DJ300" i="2" s="1"/>
  <c r="CO301" i="2" l="1"/>
  <c r="DE301" i="2" s="1"/>
  <c r="CM301" i="2"/>
  <c r="DC301" i="2" s="1"/>
  <c r="CP301" i="2"/>
  <c r="DF301" i="2" s="1"/>
  <c r="CU301" i="2"/>
  <c r="DK301" i="2" s="1"/>
  <c r="CH301" i="2"/>
  <c r="CX301" i="2" s="1"/>
  <c r="CR301" i="2"/>
  <c r="DH301" i="2" s="1"/>
  <c r="CL301" i="2"/>
  <c r="DB301" i="2" s="1"/>
  <c r="CS301" i="2"/>
  <c r="DI301" i="2" s="1"/>
  <c r="CK301" i="2"/>
  <c r="DA301" i="2" s="1"/>
  <c r="BR302" i="2"/>
  <c r="CC302" i="2"/>
  <c r="CF302" i="2"/>
  <c r="BS302" i="2"/>
  <c r="DN302" i="2"/>
  <c r="BT302" i="2"/>
  <c r="BY302" i="2"/>
  <c r="CI302" i="2"/>
  <c r="CY302" i="2" s="1"/>
  <c r="CB302" i="2"/>
  <c r="BW302" i="2"/>
  <c r="BU302" i="2"/>
  <c r="BV302" i="2"/>
  <c r="CH302" i="2"/>
  <c r="CX302" i="2" s="1"/>
  <c r="CA302" i="2"/>
  <c r="CE302" i="2"/>
  <c r="BZ302" i="2"/>
  <c r="CD302" i="2"/>
  <c r="CL302" i="2"/>
  <c r="DB302" i="2" s="1"/>
  <c r="CJ302" i="2"/>
  <c r="CZ302" i="2" s="1"/>
  <c r="BX302" i="2"/>
  <c r="B303" i="2"/>
  <c r="T302" i="2"/>
  <c r="CV301" i="2"/>
  <c r="DL301" i="2" s="1"/>
  <c r="CN301" i="2"/>
  <c r="DD301" i="2" s="1"/>
  <c r="CI301" i="2"/>
  <c r="CY301" i="2" s="1"/>
  <c r="CQ301" i="2"/>
  <c r="DG301" i="2" s="1"/>
  <c r="CK302" i="2" l="1"/>
  <c r="DA302" i="2" s="1"/>
  <c r="CR302" i="2"/>
  <c r="DH302" i="2" s="1"/>
  <c r="CO302" i="2"/>
  <c r="DE302" i="2" s="1"/>
  <c r="CS302" i="2"/>
  <c r="DI302" i="2" s="1"/>
  <c r="CM302" i="2"/>
  <c r="DC302" i="2" s="1"/>
  <c r="BT303" i="2"/>
  <c r="BU303" i="2"/>
  <c r="BY303" i="2"/>
  <c r="BZ303" i="2"/>
  <c r="B304" i="2"/>
  <c r="T303" i="2"/>
  <c r="CB303" i="2"/>
  <c r="BW303" i="2"/>
  <c r="BS303" i="2"/>
  <c r="DN303" i="2"/>
  <c r="CA303" i="2"/>
  <c r="CD303" i="2"/>
  <c r="BR303" i="2"/>
  <c r="CE303" i="2"/>
  <c r="CC303" i="2"/>
  <c r="BV303" i="2"/>
  <c r="BX303" i="2"/>
  <c r="CF303" i="2"/>
  <c r="CP302" i="2"/>
  <c r="DF302" i="2" s="1"/>
  <c r="CT302" i="2"/>
  <c r="DJ302" i="2" s="1"/>
  <c r="CN302" i="2"/>
  <c r="DD302" i="2" s="1"/>
  <c r="CQ302" i="2"/>
  <c r="DG302" i="2" s="1"/>
  <c r="CU302" i="2"/>
  <c r="DK302" i="2" s="1"/>
  <c r="CV302" i="2"/>
  <c r="DL302" i="2" s="1"/>
  <c r="CR303" i="2" l="1"/>
  <c r="DH303" i="2" s="1"/>
  <c r="CM303" i="2"/>
  <c r="DC303" i="2" s="1"/>
  <c r="CT303" i="2"/>
  <c r="DJ303" i="2" s="1"/>
  <c r="CJ303" i="2"/>
  <c r="CZ303" i="2" s="1"/>
  <c r="CK303" i="2"/>
  <c r="DA303" i="2" s="1"/>
  <c r="CO303" i="2"/>
  <c r="DE303" i="2" s="1"/>
  <c r="CP303" i="2"/>
  <c r="DF303" i="2" s="1"/>
  <c r="CI303" i="2"/>
  <c r="CY303" i="2" s="1"/>
  <c r="CL303" i="2"/>
  <c r="DB303" i="2" s="1"/>
  <c r="CH303" i="2"/>
  <c r="CX303" i="2" s="1"/>
  <c r="CN303" i="2"/>
  <c r="DD303" i="2" s="1"/>
  <c r="CQ303" i="2"/>
  <c r="DG303" i="2" s="1"/>
  <c r="CU303" i="2"/>
  <c r="DK303" i="2" s="1"/>
  <c r="CV303" i="2"/>
  <c r="DL303" i="2" s="1"/>
  <c r="CS303" i="2"/>
  <c r="DI303" i="2" s="1"/>
  <c r="CB304" i="2"/>
  <c r="BW304" i="2"/>
  <c r="CF304" i="2"/>
  <c r="BS304" i="2"/>
  <c r="CE304" i="2"/>
  <c r="CU304" i="2" s="1"/>
  <c r="DK304" i="2" s="1"/>
  <c r="BZ304" i="2"/>
  <c r="BR304" i="2"/>
  <c r="BY304" i="2"/>
  <c r="BT304" i="2"/>
  <c r="BU304" i="2"/>
  <c r="BV304" i="2"/>
  <c r="B305" i="2"/>
  <c r="T304" i="2"/>
  <c r="CA304" i="2"/>
  <c r="CC304" i="2"/>
  <c r="BX304" i="2"/>
  <c r="CD304" i="2"/>
  <c r="DN304" i="2"/>
  <c r="CJ304" i="2" l="1"/>
  <c r="CZ304" i="2" s="1"/>
  <c r="CV304" i="2"/>
  <c r="DL304" i="2" s="1"/>
  <c r="CI304" i="2"/>
  <c r="CY304" i="2" s="1"/>
  <c r="CH304" i="2"/>
  <c r="CX304" i="2" s="1"/>
  <c r="CM304" i="2"/>
  <c r="DC304" i="2" s="1"/>
  <c r="CR304" i="2"/>
  <c r="DH304" i="2" s="1"/>
  <c r="CL304" i="2"/>
  <c r="DB304" i="2" s="1"/>
  <c r="CP304" i="2"/>
  <c r="DF304" i="2" s="1"/>
  <c r="CS304" i="2"/>
  <c r="DI304" i="2" s="1"/>
  <c r="CQ304" i="2"/>
  <c r="DG304" i="2" s="1"/>
  <c r="CT304" i="2"/>
  <c r="DJ304" i="2" s="1"/>
  <c r="CN304" i="2"/>
  <c r="DD304" i="2" s="1"/>
  <c r="CA305" i="2"/>
  <c r="CD305" i="2"/>
  <c r="CB305" i="2"/>
  <c r="BS305" i="2"/>
  <c r="BT305" i="2"/>
  <c r="CE305" i="2"/>
  <c r="BY305" i="2"/>
  <c r="BZ305" i="2"/>
  <c r="BW305" i="2"/>
  <c r="B306" i="2"/>
  <c r="T305" i="2"/>
  <c r="CC305" i="2"/>
  <c r="CF305" i="2"/>
  <c r="BV305" i="2"/>
  <c r="BX305" i="2"/>
  <c r="DN305" i="2"/>
  <c r="BR305" i="2"/>
  <c r="BU305" i="2"/>
  <c r="CK304" i="2"/>
  <c r="DA304" i="2" s="1"/>
  <c r="CO304" i="2"/>
  <c r="DE304" i="2" s="1"/>
  <c r="CM305" i="2" l="1"/>
  <c r="DC305" i="2" s="1"/>
  <c r="CI305" i="2"/>
  <c r="CY305" i="2" s="1"/>
  <c r="CL305" i="2"/>
  <c r="DB305" i="2" s="1"/>
  <c r="CP305" i="2"/>
  <c r="DF305" i="2" s="1"/>
  <c r="CT305" i="2"/>
  <c r="DJ305" i="2" s="1"/>
  <c r="CO305" i="2"/>
  <c r="DE305" i="2" s="1"/>
  <c r="CQ305" i="2"/>
  <c r="DG305" i="2" s="1"/>
  <c r="CR305" i="2"/>
  <c r="DH305" i="2" s="1"/>
  <c r="CS305" i="2"/>
  <c r="DI305" i="2" s="1"/>
  <c r="CV305" i="2"/>
  <c r="DL305" i="2" s="1"/>
  <c r="CU305" i="2"/>
  <c r="DK305" i="2" s="1"/>
  <c r="CJ305" i="2"/>
  <c r="CZ305" i="2" s="1"/>
  <c r="CK305" i="2"/>
  <c r="DA305" i="2" s="1"/>
  <c r="CH305" i="2"/>
  <c r="CX305" i="2" s="1"/>
  <c r="CN305" i="2"/>
  <c r="DD305" i="2" s="1"/>
  <c r="BT306" i="2"/>
  <c r="CB306" i="2"/>
  <c r="CC306" i="2"/>
  <c r="BV306" i="2"/>
  <c r="BY306" i="2"/>
  <c r="T306" i="2"/>
  <c r="BW306" i="2"/>
  <c r="CF306" i="2"/>
  <c r="BZ306" i="2"/>
  <c r="DN306" i="2"/>
  <c r="B307" i="2"/>
  <c r="CA306" i="2"/>
  <c r="BX306" i="2"/>
  <c r="BU306" i="2"/>
  <c r="BS306" i="2"/>
  <c r="BR306" i="2"/>
  <c r="CE306" i="2"/>
  <c r="CD306" i="2"/>
  <c r="CJ306" i="2" l="1"/>
  <c r="CZ306" i="2" s="1"/>
  <c r="CM306" i="2"/>
  <c r="DC306" i="2" s="1"/>
  <c r="CP306" i="2"/>
  <c r="DF306" i="2" s="1"/>
  <c r="CS306" i="2"/>
  <c r="DI306" i="2" s="1"/>
  <c r="CU306" i="2"/>
  <c r="DK306" i="2" s="1"/>
  <c r="CT306" i="2"/>
  <c r="DJ306" i="2" s="1"/>
  <c r="CH306" i="2"/>
  <c r="CX306" i="2" s="1"/>
  <c r="CR306" i="2"/>
  <c r="DH306" i="2" s="1"/>
  <c r="CN306" i="2"/>
  <c r="DD306" i="2" s="1"/>
  <c r="CV306" i="2"/>
  <c r="DL306" i="2" s="1"/>
  <c r="CO306" i="2"/>
  <c r="DE306" i="2" s="1"/>
  <c r="CQ306" i="2"/>
  <c r="DG306" i="2" s="1"/>
  <c r="BT307" i="2"/>
  <c r="BW307" i="2"/>
  <c r="BX307" i="2"/>
  <c r="BZ307" i="2"/>
  <c r="BR307" i="2"/>
  <c r="BU307" i="2"/>
  <c r="BV307" i="2"/>
  <c r="BS307" i="2"/>
  <c r="B308" i="2"/>
  <c r="CD307" i="2"/>
  <c r="T307" i="2"/>
  <c r="CA307" i="2"/>
  <c r="CC307" i="2"/>
  <c r="CE307" i="2"/>
  <c r="BY307" i="2"/>
  <c r="DN307" i="2"/>
  <c r="CB307" i="2"/>
  <c r="CF307" i="2"/>
  <c r="CK306" i="2"/>
  <c r="DA306" i="2" s="1"/>
  <c r="CI306" i="2"/>
  <c r="CY306" i="2" s="1"/>
  <c r="CL306" i="2"/>
  <c r="DB306" i="2" s="1"/>
  <c r="CP307" i="2" l="1"/>
  <c r="DF307" i="2" s="1"/>
  <c r="CU307" i="2"/>
  <c r="DK307" i="2" s="1"/>
  <c r="CJ307" i="2"/>
  <c r="CZ307" i="2" s="1"/>
  <c r="CV307" i="2"/>
  <c r="DL307" i="2" s="1"/>
  <c r="CH307" i="2"/>
  <c r="CX307" i="2" s="1"/>
  <c r="CL307" i="2"/>
  <c r="DB307" i="2" s="1"/>
  <c r="CT307" i="2"/>
  <c r="DJ307" i="2" s="1"/>
  <c r="CN307" i="2"/>
  <c r="DD307" i="2" s="1"/>
  <c r="CS307" i="2"/>
  <c r="DI307" i="2" s="1"/>
  <c r="CE308" i="2"/>
  <c r="B309" i="2"/>
  <c r="CB308" i="2"/>
  <c r="BY308" i="2"/>
  <c r="DN308" i="2"/>
  <c r="BT308" i="2"/>
  <c r="BW308" i="2"/>
  <c r="CF308" i="2"/>
  <c r="CD308" i="2"/>
  <c r="CU308" i="2"/>
  <c r="DK308" i="2" s="1"/>
  <c r="BR308" i="2"/>
  <c r="CA308" i="2"/>
  <c r="BU308" i="2"/>
  <c r="BS308" i="2"/>
  <c r="BZ308" i="2"/>
  <c r="T308" i="2"/>
  <c r="CC308" i="2"/>
  <c r="BX308" i="2"/>
  <c r="BV308" i="2"/>
  <c r="CO307" i="2"/>
  <c r="DE307" i="2" s="1"/>
  <c r="CI307" i="2"/>
  <c r="CY307" i="2" s="1"/>
  <c r="CR307" i="2"/>
  <c r="DH307" i="2" s="1"/>
  <c r="CQ307" i="2"/>
  <c r="DG307" i="2" s="1"/>
  <c r="CK307" i="2"/>
  <c r="DA307" i="2" s="1"/>
  <c r="CM307" i="2"/>
  <c r="DC307" i="2" s="1"/>
  <c r="CH308" i="2" l="1"/>
  <c r="CX308" i="2" s="1"/>
  <c r="CQ308" i="2"/>
  <c r="DG308" i="2" s="1"/>
  <c r="CR308" i="2"/>
  <c r="DH308" i="2" s="1"/>
  <c r="CO308" i="2"/>
  <c r="DE308" i="2" s="1"/>
  <c r="CP308" i="2"/>
  <c r="DF308" i="2" s="1"/>
  <c r="CV308" i="2"/>
  <c r="DL308" i="2" s="1"/>
  <c r="CA309" i="2"/>
  <c r="BW309" i="2"/>
  <c r="BU309" i="2"/>
  <c r="CK309" i="2" s="1"/>
  <c r="DA309" i="2" s="1"/>
  <c r="BZ309" i="2"/>
  <c r="T309" i="2"/>
  <c r="BV309" i="2"/>
  <c r="CC309" i="2"/>
  <c r="CD309" i="2"/>
  <c r="BR309" i="2"/>
  <c r="CE309" i="2"/>
  <c r="CF309" i="2"/>
  <c r="BT309" i="2"/>
  <c r="BY309" i="2"/>
  <c r="CB309" i="2"/>
  <c r="BX309" i="2"/>
  <c r="BS309" i="2"/>
  <c r="B310" i="2"/>
  <c r="DN309" i="2"/>
  <c r="CL308" i="2"/>
  <c r="DB308" i="2" s="1"/>
  <c r="CI308" i="2"/>
  <c r="CY308" i="2" s="1"/>
  <c r="CN308" i="2"/>
  <c r="DD308" i="2" s="1"/>
  <c r="CK308" i="2"/>
  <c r="DA308" i="2" s="1"/>
  <c r="CS308" i="2"/>
  <c r="DI308" i="2" s="1"/>
  <c r="CJ308" i="2"/>
  <c r="CZ308" i="2" s="1"/>
  <c r="CT308" i="2"/>
  <c r="DJ308" i="2" s="1"/>
  <c r="CM308" i="2"/>
  <c r="DC308" i="2" s="1"/>
  <c r="CI309" i="2" l="1"/>
  <c r="CY309" i="2" s="1"/>
  <c r="CL309" i="2"/>
  <c r="DB309" i="2" s="1"/>
  <c r="CM309" i="2"/>
  <c r="DC309" i="2" s="1"/>
  <c r="CQ309" i="2"/>
  <c r="DG309" i="2" s="1"/>
  <c r="CN309" i="2"/>
  <c r="DD309" i="2" s="1"/>
  <c r="CJ309" i="2"/>
  <c r="CZ309" i="2" s="1"/>
  <c r="CV309" i="2"/>
  <c r="DL309" i="2" s="1"/>
  <c r="CO309" i="2"/>
  <c r="DE309" i="2" s="1"/>
  <c r="CR309" i="2"/>
  <c r="DH309" i="2" s="1"/>
  <c r="CH309" i="2"/>
  <c r="CX309" i="2" s="1"/>
  <c r="CP309" i="2"/>
  <c r="DF309" i="2" s="1"/>
  <c r="CS309" i="2"/>
  <c r="DI309" i="2" s="1"/>
  <c r="CT309" i="2"/>
  <c r="DJ309" i="2" s="1"/>
  <c r="CC310" i="2"/>
  <c r="B311" i="2"/>
  <c r="BW310" i="2"/>
  <c r="BX310" i="2"/>
  <c r="BV310" i="2"/>
  <c r="DN310" i="2"/>
  <c r="BT310" i="2"/>
  <c r="CE310" i="2"/>
  <c r="BU310" i="2"/>
  <c r="BY310" i="2"/>
  <c r="CB310" i="2"/>
  <c r="BZ310" i="2"/>
  <c r="BR310" i="2"/>
  <c r="CA310" i="2"/>
  <c r="CF310" i="2"/>
  <c r="CD310" i="2"/>
  <c r="CL310" i="2"/>
  <c r="DB310" i="2" s="1"/>
  <c r="BS310" i="2"/>
  <c r="CJ310" i="2"/>
  <c r="CZ310" i="2" s="1"/>
  <c r="T310" i="2"/>
  <c r="CU309" i="2"/>
  <c r="DK309" i="2" s="1"/>
  <c r="CK310" i="2" l="1"/>
  <c r="DA310" i="2" s="1"/>
  <c r="CM310" i="2"/>
  <c r="DC310" i="2" s="1"/>
  <c r="CT310" i="2"/>
  <c r="DJ310" i="2" s="1"/>
  <c r="CS310" i="2"/>
  <c r="DI310" i="2" s="1"/>
  <c r="CU310" i="2"/>
  <c r="DK310" i="2" s="1"/>
  <c r="CQ310" i="2"/>
  <c r="DG310" i="2" s="1"/>
  <c r="CI310" i="2"/>
  <c r="CY310" i="2" s="1"/>
  <c r="CV310" i="2"/>
  <c r="DL310" i="2" s="1"/>
  <c r="CH310" i="2"/>
  <c r="CX310" i="2" s="1"/>
  <c r="CN310" i="2"/>
  <c r="DD310" i="2" s="1"/>
  <c r="CR310" i="2"/>
  <c r="DH310" i="2" s="1"/>
  <c r="CP310" i="2"/>
  <c r="DF310" i="2" s="1"/>
  <c r="CO310" i="2"/>
  <c r="DE310" i="2" s="1"/>
  <c r="BR311" i="2"/>
  <c r="CA311" i="2"/>
  <c r="CC311" i="2"/>
  <c r="CE311" i="2"/>
  <c r="DN311" i="2"/>
  <c r="BT311" i="2"/>
  <c r="BW311" i="2"/>
  <c r="BX311" i="2"/>
  <c r="BV311" i="2"/>
  <c r="BY311" i="2"/>
  <c r="B312" i="2"/>
  <c r="CB311" i="2"/>
  <c r="CF311" i="2"/>
  <c r="BU311" i="2"/>
  <c r="CD311" i="2"/>
  <c r="BZ311" i="2"/>
  <c r="T311" i="2"/>
  <c r="BS311" i="2"/>
  <c r="CQ311" i="2" l="1"/>
  <c r="DG311" i="2" s="1"/>
  <c r="CH311" i="2"/>
  <c r="CX311" i="2" s="1"/>
  <c r="CM311" i="2"/>
  <c r="DC311" i="2" s="1"/>
  <c r="CP311" i="2"/>
  <c r="DF311" i="2" s="1"/>
  <c r="CS311" i="2"/>
  <c r="DI311" i="2" s="1"/>
  <c r="CJ311" i="2"/>
  <c r="CZ311" i="2" s="1"/>
  <c r="CR311" i="2"/>
  <c r="DH311" i="2" s="1"/>
  <c r="CU311" i="2"/>
  <c r="DK311" i="2" s="1"/>
  <c r="CL311" i="2"/>
  <c r="DB311" i="2" s="1"/>
  <c r="CT311" i="2"/>
  <c r="DJ311" i="2" s="1"/>
  <c r="CI311" i="2"/>
  <c r="CY311" i="2" s="1"/>
  <c r="CK311" i="2"/>
  <c r="DA311" i="2" s="1"/>
  <c r="CC312" i="2"/>
  <c r="BT312" i="2"/>
  <c r="DN312" i="2"/>
  <c r="BR312" i="2"/>
  <c r="BW312" i="2"/>
  <c r="BU312" i="2"/>
  <c r="BZ312" i="2"/>
  <c r="CD312" i="2"/>
  <c r="B313" i="2"/>
  <c r="CA312" i="2"/>
  <c r="CE312" i="2"/>
  <c r="CF312" i="2"/>
  <c r="BV312" i="2"/>
  <c r="BY312" i="2"/>
  <c r="CB312" i="2"/>
  <c r="BX312" i="2"/>
  <c r="T312" i="2"/>
  <c r="BS312" i="2"/>
  <c r="CN311" i="2"/>
  <c r="DD311" i="2" s="1"/>
  <c r="CO311" i="2"/>
  <c r="DE311" i="2" s="1"/>
  <c r="CV311" i="2"/>
  <c r="DL311" i="2" s="1"/>
  <c r="CH312" i="2" l="1"/>
  <c r="CX312" i="2" s="1"/>
  <c r="CS312" i="2"/>
  <c r="DI312" i="2" s="1"/>
  <c r="CM312" i="2"/>
  <c r="DC312" i="2" s="1"/>
  <c r="CJ312" i="2"/>
  <c r="CZ312" i="2" s="1"/>
  <c r="CN312" i="2"/>
  <c r="DD312" i="2" s="1"/>
  <c r="CT312" i="2"/>
  <c r="DJ312" i="2" s="1"/>
  <c r="CL312" i="2"/>
  <c r="DB312" i="2" s="1"/>
  <c r="CU312" i="2"/>
  <c r="DK312" i="2" s="1"/>
  <c r="CO312" i="2"/>
  <c r="DE312" i="2" s="1"/>
  <c r="CR312" i="2"/>
  <c r="DH312" i="2" s="1"/>
  <c r="CV312" i="2"/>
  <c r="DL312" i="2" s="1"/>
  <c r="CQ312" i="2"/>
  <c r="DG312" i="2" s="1"/>
  <c r="CK312" i="2"/>
  <c r="DA312" i="2" s="1"/>
  <c r="CP312" i="2"/>
  <c r="DF312" i="2" s="1"/>
  <c r="CA313" i="2"/>
  <c r="CB313" i="2"/>
  <c r="CC313" i="2"/>
  <c r="BS313" i="2"/>
  <c r="BY313" i="2"/>
  <c r="BW313" i="2"/>
  <c r="BU313" i="2"/>
  <c r="BZ313" i="2"/>
  <c r="CP313" i="2" s="1"/>
  <c r="DF313" i="2" s="1"/>
  <c r="B314" i="2"/>
  <c r="T313" i="2"/>
  <c r="BR313" i="2"/>
  <c r="CE313" i="2"/>
  <c r="CF313" i="2"/>
  <c r="BV313" i="2"/>
  <c r="DN313" i="2"/>
  <c r="BT313" i="2"/>
  <c r="BX313" i="2"/>
  <c r="CD313" i="2"/>
  <c r="CI312" i="2"/>
  <c r="CY312" i="2" s="1"/>
  <c r="CQ313" i="2" l="1"/>
  <c r="DG313" i="2" s="1"/>
  <c r="CI313" i="2"/>
  <c r="CY313" i="2" s="1"/>
  <c r="CS313" i="2"/>
  <c r="DI313" i="2" s="1"/>
  <c r="CU313" i="2"/>
  <c r="DK313" i="2" s="1"/>
  <c r="CV313" i="2"/>
  <c r="DL313" i="2" s="1"/>
  <c r="CH313" i="2"/>
  <c r="CX313" i="2" s="1"/>
  <c r="CM313" i="2"/>
  <c r="DC313" i="2" s="1"/>
  <c r="CT313" i="2"/>
  <c r="DJ313" i="2" s="1"/>
  <c r="BR314" i="2"/>
  <c r="BT314" i="2"/>
  <c r="CE314" i="2"/>
  <c r="BZ314" i="2"/>
  <c r="BX314" i="2"/>
  <c r="CB314" i="2"/>
  <c r="BV314" i="2"/>
  <c r="B315" i="2"/>
  <c r="CA314" i="2"/>
  <c r="BW314" i="2"/>
  <c r="BS314" i="2"/>
  <c r="BY314" i="2"/>
  <c r="BU314" i="2"/>
  <c r="T314" i="2"/>
  <c r="CC314" i="2"/>
  <c r="CF314" i="2"/>
  <c r="CD314" i="2"/>
  <c r="DN314" i="2"/>
  <c r="CJ313" i="2"/>
  <c r="CZ313" i="2" s="1"/>
  <c r="CO313" i="2"/>
  <c r="DE313" i="2" s="1"/>
  <c r="CR313" i="2"/>
  <c r="DH313" i="2" s="1"/>
  <c r="CK313" i="2"/>
  <c r="DA313" i="2" s="1"/>
  <c r="CN313" i="2"/>
  <c r="DD313" i="2" s="1"/>
  <c r="CL313" i="2"/>
  <c r="DB313" i="2" s="1"/>
  <c r="CU314" i="2" l="1"/>
  <c r="DK314" i="2" s="1"/>
  <c r="CS314" i="2"/>
  <c r="DI314" i="2" s="1"/>
  <c r="CN314" i="2"/>
  <c r="DD314" i="2" s="1"/>
  <c r="CH314" i="2"/>
  <c r="CX314" i="2" s="1"/>
  <c r="CP314" i="2"/>
  <c r="DF314" i="2" s="1"/>
  <c r="CT314" i="2"/>
  <c r="DJ314" i="2" s="1"/>
  <c r="CM314" i="2"/>
  <c r="DC314" i="2" s="1"/>
  <c r="CQ314" i="2"/>
  <c r="DG314" i="2" s="1"/>
  <c r="CI314" i="2"/>
  <c r="CY314" i="2" s="1"/>
  <c r="CR314" i="2"/>
  <c r="DH314" i="2" s="1"/>
  <c r="BR315" i="2"/>
  <c r="BX315" i="2"/>
  <c r="CA315" i="2"/>
  <c r="B316" i="2"/>
  <c r="T315" i="2"/>
  <c r="BT315" i="2"/>
  <c r="CC315" i="2"/>
  <c r="BY315" i="2"/>
  <c r="BU315" i="2"/>
  <c r="CQ315" i="2"/>
  <c r="DG315" i="2" s="1"/>
  <c r="BW315" i="2"/>
  <c r="CF315" i="2"/>
  <c r="BZ315" i="2"/>
  <c r="BS315" i="2"/>
  <c r="CB315" i="2"/>
  <c r="BV315" i="2"/>
  <c r="DN315" i="2"/>
  <c r="CE315" i="2"/>
  <c r="CD315" i="2"/>
  <c r="CV314" i="2"/>
  <c r="DL314" i="2" s="1"/>
  <c r="CK314" i="2"/>
  <c r="DA314" i="2" s="1"/>
  <c r="CO314" i="2"/>
  <c r="DE314" i="2" s="1"/>
  <c r="CJ314" i="2"/>
  <c r="CZ314" i="2" s="1"/>
  <c r="CL314" i="2"/>
  <c r="DB314" i="2" s="1"/>
  <c r="CH315" i="2" l="1"/>
  <c r="CX315" i="2" s="1"/>
  <c r="CV315" i="2"/>
  <c r="DL315" i="2" s="1"/>
  <c r="CL315" i="2"/>
  <c r="DB315" i="2" s="1"/>
  <c r="CJ315" i="2"/>
  <c r="CZ315" i="2" s="1"/>
  <c r="CT315" i="2"/>
  <c r="DJ315" i="2" s="1"/>
  <c r="CI315" i="2"/>
  <c r="CY315" i="2" s="1"/>
  <c r="CM315" i="2"/>
  <c r="DC315" i="2" s="1"/>
  <c r="CP315" i="2"/>
  <c r="DF315" i="2" s="1"/>
  <c r="CU315" i="2"/>
  <c r="DK315" i="2" s="1"/>
  <c r="CN315" i="2"/>
  <c r="DD315" i="2" s="1"/>
  <c r="CR315" i="2"/>
  <c r="DH315" i="2" s="1"/>
  <c r="CO315" i="2"/>
  <c r="DE315" i="2" s="1"/>
  <c r="CS315" i="2"/>
  <c r="DI315" i="2" s="1"/>
  <c r="CA316" i="2"/>
  <c r="BU316" i="2"/>
  <c r="BX316" i="2"/>
  <c r="CD316" i="2"/>
  <c r="BT316" i="2"/>
  <c r="BS316" i="2"/>
  <c r="BY316" i="2"/>
  <c r="BW316" i="2"/>
  <c r="B317" i="2"/>
  <c r="T316" i="2"/>
  <c r="BV316" i="2"/>
  <c r="DN316" i="2"/>
  <c r="CC316" i="2"/>
  <c r="CS316" i="2" s="1"/>
  <c r="DI316" i="2" s="1"/>
  <c r="CB316" i="2"/>
  <c r="CF316" i="2"/>
  <c r="BZ316" i="2"/>
  <c r="BR316" i="2"/>
  <c r="CE316" i="2"/>
  <c r="CK315" i="2"/>
  <c r="DA315" i="2" s="1"/>
  <c r="CN316" i="2" l="1"/>
  <c r="DD316" i="2" s="1"/>
  <c r="CK316" i="2"/>
  <c r="DA316" i="2" s="1"/>
  <c r="CQ316" i="2"/>
  <c r="DG316" i="2" s="1"/>
  <c r="CJ316" i="2"/>
  <c r="CZ316" i="2" s="1"/>
  <c r="CR316" i="2"/>
  <c r="DH316" i="2" s="1"/>
  <c r="CT316" i="2"/>
  <c r="DJ316" i="2" s="1"/>
  <c r="CU316" i="2"/>
  <c r="DK316" i="2" s="1"/>
  <c r="CO316" i="2"/>
  <c r="DE316" i="2" s="1"/>
  <c r="BW317" i="2"/>
  <c r="CF317" i="2"/>
  <c r="BU317" i="2"/>
  <c r="CD317" i="2"/>
  <c r="B318" i="2"/>
  <c r="T317" i="2"/>
  <c r="CC317" i="2"/>
  <c r="BY317" i="2"/>
  <c r="BS317" i="2"/>
  <c r="DN317" i="2"/>
  <c r="CB317" i="2"/>
  <c r="BT317" i="2"/>
  <c r="BR317" i="2"/>
  <c r="CE317" i="2"/>
  <c r="BZ317" i="2"/>
  <c r="CA317" i="2"/>
  <c r="BX317" i="2"/>
  <c r="BV317" i="2"/>
  <c r="CH316" i="2"/>
  <c r="CX316" i="2" s="1"/>
  <c r="CI316" i="2"/>
  <c r="CY316" i="2" s="1"/>
  <c r="CP316" i="2"/>
  <c r="DF316" i="2" s="1"/>
  <c r="CV316" i="2"/>
  <c r="DL316" i="2" s="1"/>
  <c r="CL316" i="2"/>
  <c r="DB316" i="2" s="1"/>
  <c r="CM316" i="2"/>
  <c r="DC316" i="2" s="1"/>
  <c r="CK317" i="2" l="1"/>
  <c r="DA317" i="2" s="1"/>
  <c r="CJ317" i="2"/>
  <c r="CZ317" i="2" s="1"/>
  <c r="CO317" i="2"/>
  <c r="DE317" i="2" s="1"/>
  <c r="CM317" i="2"/>
  <c r="DC317" i="2" s="1"/>
  <c r="CT317" i="2"/>
  <c r="DJ317" i="2" s="1"/>
  <c r="CI317" i="2"/>
  <c r="CY317" i="2" s="1"/>
  <c r="CN317" i="2"/>
  <c r="DD317" i="2" s="1"/>
  <c r="CU317" i="2"/>
  <c r="DK317" i="2" s="1"/>
  <c r="BR318" i="2"/>
  <c r="CC318" i="2"/>
  <c r="CS318" i="2" s="1"/>
  <c r="DI318" i="2" s="1"/>
  <c r="BX318" i="2"/>
  <c r="BS318" i="2"/>
  <c r="DN318" i="2"/>
  <c r="CB318" i="2"/>
  <c r="BW318" i="2"/>
  <c r="BV318" i="2"/>
  <c r="CA318" i="2"/>
  <c r="BY318" i="2"/>
  <c r="CD318" i="2"/>
  <c r="T318" i="2"/>
  <c r="BU318" i="2"/>
  <c r="CF318" i="2"/>
  <c r="CE318" i="2"/>
  <c r="BT318" i="2"/>
  <c r="BZ318" i="2"/>
  <c r="B319" i="2"/>
  <c r="CP317" i="2"/>
  <c r="DF317" i="2" s="1"/>
  <c r="CL317" i="2"/>
  <c r="DB317" i="2" s="1"/>
  <c r="CR317" i="2"/>
  <c r="DH317" i="2" s="1"/>
  <c r="CV317" i="2"/>
  <c r="DL317" i="2" s="1"/>
  <c r="CQ317" i="2"/>
  <c r="DG317" i="2" s="1"/>
  <c r="CS317" i="2"/>
  <c r="DI317" i="2" s="1"/>
  <c r="CH317" i="2"/>
  <c r="CX317" i="2" s="1"/>
  <c r="CI318" i="2" l="1"/>
  <c r="CY318" i="2" s="1"/>
  <c r="CH318" i="2"/>
  <c r="CX318" i="2" s="1"/>
  <c r="CL318" i="2"/>
  <c r="DB318" i="2" s="1"/>
  <c r="CO318" i="2"/>
  <c r="DE318" i="2" s="1"/>
  <c r="CU318" i="2"/>
  <c r="DK318" i="2" s="1"/>
  <c r="CQ318" i="2"/>
  <c r="DG318" i="2" s="1"/>
  <c r="CM318" i="2"/>
  <c r="DC318" i="2" s="1"/>
  <c r="CN318" i="2"/>
  <c r="DD318" i="2" s="1"/>
  <c r="CV318" i="2"/>
  <c r="DL318" i="2" s="1"/>
  <c r="BR319" i="2"/>
  <c r="CE319" i="2"/>
  <c r="BV319" i="2"/>
  <c r="CA319" i="2"/>
  <c r="BW319" i="2"/>
  <c r="CF319" i="2"/>
  <c r="CD319" i="2"/>
  <c r="BT319" i="2"/>
  <c r="BX319" i="2"/>
  <c r="BY319" i="2"/>
  <c r="BZ319" i="2"/>
  <c r="CP319" i="2" s="1"/>
  <c r="DF319" i="2" s="1"/>
  <c r="B320" i="2"/>
  <c r="T319" i="2"/>
  <c r="CB319" i="2"/>
  <c r="BU319" i="2"/>
  <c r="BS319" i="2"/>
  <c r="DN319" i="2"/>
  <c r="CC319" i="2"/>
  <c r="CN319" i="2"/>
  <c r="DD319" i="2" s="1"/>
  <c r="CP318" i="2"/>
  <c r="DF318" i="2" s="1"/>
  <c r="CJ318" i="2"/>
  <c r="CZ318" i="2" s="1"/>
  <c r="CK318" i="2"/>
  <c r="DA318" i="2" s="1"/>
  <c r="CR318" i="2"/>
  <c r="DH318" i="2" s="1"/>
  <c r="CT318" i="2"/>
  <c r="DJ318" i="2" s="1"/>
  <c r="CH319" i="2" l="1"/>
  <c r="CX319" i="2" s="1"/>
  <c r="CQ319" i="2"/>
  <c r="DG319" i="2" s="1"/>
  <c r="CV319" i="2"/>
  <c r="DL319" i="2" s="1"/>
  <c r="CT319" i="2"/>
  <c r="DJ319" i="2" s="1"/>
  <c r="CJ319" i="2"/>
  <c r="CZ319" i="2" s="1"/>
  <c r="CL319" i="2"/>
  <c r="DB319" i="2" s="1"/>
  <c r="CS319" i="2"/>
  <c r="DI319" i="2" s="1"/>
  <c r="CC320" i="2"/>
  <c r="BY320" i="2"/>
  <c r="BV320" i="2"/>
  <c r="B321" i="2"/>
  <c r="T320" i="2"/>
  <c r="BW320" i="2"/>
  <c r="CD320" i="2"/>
  <c r="DN320" i="2"/>
  <c r="CE320" i="2"/>
  <c r="CA320" i="2"/>
  <c r="BR320" i="2"/>
  <c r="BT320" i="2"/>
  <c r="CF320" i="2"/>
  <c r="BZ320" i="2"/>
  <c r="CB320" i="2"/>
  <c r="BU320" i="2"/>
  <c r="BS320" i="2"/>
  <c r="CO320" i="2"/>
  <c r="DE320" i="2" s="1"/>
  <c r="CQ320" i="2"/>
  <c r="DG320" i="2" s="1"/>
  <c r="BX320" i="2"/>
  <c r="CK319" i="2"/>
  <c r="DA319" i="2" s="1"/>
  <c r="CO319" i="2"/>
  <c r="DE319" i="2" s="1"/>
  <c r="CR319" i="2"/>
  <c r="DH319" i="2" s="1"/>
  <c r="CM319" i="2"/>
  <c r="DC319" i="2" s="1"/>
  <c r="CU319" i="2"/>
  <c r="DK319" i="2" s="1"/>
  <c r="CI319" i="2"/>
  <c r="CY319" i="2" s="1"/>
  <c r="CU320" i="2" l="1"/>
  <c r="DK320" i="2" s="1"/>
  <c r="CT320" i="2"/>
  <c r="DJ320" i="2" s="1"/>
  <c r="CS320" i="2"/>
  <c r="DI320" i="2" s="1"/>
  <c r="CM320" i="2"/>
  <c r="DC320" i="2" s="1"/>
  <c r="CK320" i="2"/>
  <c r="DA320" i="2" s="1"/>
  <c r="CP320" i="2"/>
  <c r="DF320" i="2" s="1"/>
  <c r="CI320" i="2"/>
  <c r="CY320" i="2" s="1"/>
  <c r="CV320" i="2"/>
  <c r="DL320" i="2" s="1"/>
  <c r="CJ320" i="2"/>
  <c r="CZ320" i="2" s="1"/>
  <c r="CL320" i="2"/>
  <c r="DB320" i="2" s="1"/>
  <c r="CH320" i="2"/>
  <c r="CX320" i="2" s="1"/>
  <c r="CN320" i="2"/>
  <c r="DD320" i="2" s="1"/>
  <c r="CR320" i="2"/>
  <c r="DH320" i="2" s="1"/>
  <c r="BR321" i="2"/>
  <c r="BX321" i="2"/>
  <c r="BU321" i="2"/>
  <c r="BS321" i="2"/>
  <c r="CA321" i="2"/>
  <c r="CC321" i="2"/>
  <c r="CE321" i="2"/>
  <c r="BT321" i="2"/>
  <c r="BW321" i="2"/>
  <c r="BV321" i="2"/>
  <c r="BZ321" i="2"/>
  <c r="B322" i="2"/>
  <c r="CH321" i="2"/>
  <c r="CX321" i="2" s="1"/>
  <c r="DN321" i="2"/>
  <c r="BY321" i="2"/>
  <c r="CB321" i="2"/>
  <c r="CF321" i="2"/>
  <c r="CD321" i="2"/>
  <c r="T321" i="2"/>
  <c r="CI321" i="2" l="1"/>
  <c r="CY321" i="2" s="1"/>
  <c r="CK321" i="2"/>
  <c r="DA321" i="2" s="1"/>
  <c r="CU321" i="2"/>
  <c r="DK321" i="2" s="1"/>
  <c r="CT321" i="2"/>
  <c r="DJ321" i="2" s="1"/>
  <c r="CJ321" i="2"/>
  <c r="CZ321" i="2" s="1"/>
  <c r="CL321" i="2"/>
  <c r="DB321" i="2" s="1"/>
  <c r="CP321" i="2"/>
  <c r="DF321" i="2" s="1"/>
  <c r="CO321" i="2"/>
  <c r="DE321" i="2" s="1"/>
  <c r="CM321" i="2"/>
  <c r="DC321" i="2" s="1"/>
  <c r="CR321" i="2"/>
  <c r="DH321" i="2" s="1"/>
  <c r="CV321" i="2"/>
  <c r="DL321" i="2" s="1"/>
  <c r="CQ321" i="2"/>
  <c r="DG321" i="2" s="1"/>
  <c r="CN321" i="2"/>
  <c r="DD321" i="2" s="1"/>
  <c r="CS321" i="2"/>
  <c r="DI321" i="2" s="1"/>
  <c r="CB322" i="2"/>
  <c r="CF322" i="2"/>
  <c r="BZ322" i="2"/>
  <c r="B323" i="2"/>
  <c r="T322" i="2"/>
  <c r="CA322" i="2"/>
  <c r="BW322" i="2"/>
  <c r="BU322" i="2"/>
  <c r="BS322" i="2"/>
  <c r="DN322" i="2"/>
  <c r="BY322" i="2"/>
  <c r="BT322" i="2"/>
  <c r="BX322" i="2"/>
  <c r="CC322" i="2"/>
  <c r="BV322" i="2"/>
  <c r="BR322" i="2"/>
  <c r="CE322" i="2"/>
  <c r="CD322" i="2"/>
  <c r="CQ322" i="2" l="1"/>
  <c r="DG322" i="2" s="1"/>
  <c r="CV322" i="2"/>
  <c r="DL322" i="2" s="1"/>
  <c r="CL322" i="2"/>
  <c r="DB322" i="2" s="1"/>
  <c r="CM322" i="2"/>
  <c r="DC322" i="2" s="1"/>
  <c r="CP322" i="2"/>
  <c r="DF322" i="2" s="1"/>
  <c r="CS322" i="2"/>
  <c r="DI322" i="2" s="1"/>
  <c r="CT322" i="2"/>
  <c r="DJ322" i="2" s="1"/>
  <c r="CN322" i="2"/>
  <c r="DD322" i="2" s="1"/>
  <c r="CJ322" i="2"/>
  <c r="CZ322" i="2" s="1"/>
  <c r="CU322" i="2"/>
  <c r="DK322" i="2" s="1"/>
  <c r="BT323" i="2"/>
  <c r="BY323" i="2"/>
  <c r="B324" i="2"/>
  <c r="CC323" i="2"/>
  <c r="BR323" i="2"/>
  <c r="BV323" i="2"/>
  <c r="BS323" i="2"/>
  <c r="CS323" i="2"/>
  <c r="DI323" i="2" s="1"/>
  <c r="DN323" i="2"/>
  <c r="CA323" i="2"/>
  <c r="BX323" i="2"/>
  <c r="CB323" i="2"/>
  <c r="BZ323" i="2"/>
  <c r="BU323" i="2"/>
  <c r="T323" i="2"/>
  <c r="BW323" i="2"/>
  <c r="CE323" i="2"/>
  <c r="CD323" i="2"/>
  <c r="CF323" i="2"/>
  <c r="CH322" i="2"/>
  <c r="CX322" i="2" s="1"/>
  <c r="CR322" i="2"/>
  <c r="DH322" i="2" s="1"/>
  <c r="CK322" i="2"/>
  <c r="DA322" i="2" s="1"/>
  <c r="CO322" i="2"/>
  <c r="DE322" i="2" s="1"/>
  <c r="CI322" i="2"/>
  <c r="CY322" i="2" s="1"/>
  <c r="CT323" i="2" l="1"/>
  <c r="DJ323" i="2" s="1"/>
  <c r="CN323" i="2"/>
  <c r="DD323" i="2" s="1"/>
  <c r="CO323" i="2"/>
  <c r="DE323" i="2" s="1"/>
  <c r="CJ323" i="2"/>
  <c r="CZ323" i="2" s="1"/>
  <c r="CH323" i="2"/>
  <c r="CX323" i="2" s="1"/>
  <c r="CU323" i="2"/>
  <c r="DK323" i="2" s="1"/>
  <c r="CQ323" i="2"/>
  <c r="DG323" i="2" s="1"/>
  <c r="CP323" i="2"/>
  <c r="DF323" i="2" s="1"/>
  <c r="CL323" i="2"/>
  <c r="DB323" i="2" s="1"/>
  <c r="CC324" i="2"/>
  <c r="CF324" i="2"/>
  <c r="CD324" i="2"/>
  <c r="B325" i="2"/>
  <c r="T324" i="2"/>
  <c r="BW324" i="2"/>
  <c r="BY324" i="2"/>
  <c r="DN324" i="2"/>
  <c r="BV324" i="2"/>
  <c r="BT324" i="2"/>
  <c r="BX324" i="2"/>
  <c r="CA324" i="2"/>
  <c r="BZ324" i="2"/>
  <c r="BR324" i="2"/>
  <c r="CB324" i="2"/>
  <c r="BU324" i="2"/>
  <c r="BS324" i="2"/>
  <c r="CE324" i="2"/>
  <c r="CI323" i="2"/>
  <c r="CY323" i="2" s="1"/>
  <c r="CV323" i="2"/>
  <c r="DL323" i="2" s="1"/>
  <c r="CK323" i="2"/>
  <c r="DA323" i="2" s="1"/>
  <c r="CR323" i="2"/>
  <c r="DH323" i="2" s="1"/>
  <c r="CM323" i="2"/>
  <c r="DC323" i="2" s="1"/>
  <c r="CN324" i="2" l="1"/>
  <c r="DD324" i="2" s="1"/>
  <c r="CT324" i="2"/>
  <c r="DJ324" i="2" s="1"/>
  <c r="CS324" i="2"/>
  <c r="DI324" i="2" s="1"/>
  <c r="CV324" i="2"/>
  <c r="DL324" i="2" s="1"/>
  <c r="CK324" i="2"/>
  <c r="DA324" i="2" s="1"/>
  <c r="CO324" i="2"/>
  <c r="DE324" i="2" s="1"/>
  <c r="CP324" i="2"/>
  <c r="DF324" i="2" s="1"/>
  <c r="CU324" i="2"/>
  <c r="DK324" i="2" s="1"/>
  <c r="CL324" i="2"/>
  <c r="DB324" i="2" s="1"/>
  <c r="CI324" i="2"/>
  <c r="CY324" i="2" s="1"/>
  <c r="CQ324" i="2"/>
  <c r="DG324" i="2" s="1"/>
  <c r="CR324" i="2"/>
  <c r="DH324" i="2" s="1"/>
  <c r="CA325" i="2"/>
  <c r="BW325" i="2"/>
  <c r="CC325" i="2"/>
  <c r="BZ325" i="2"/>
  <c r="CP325" i="2" s="1"/>
  <c r="DF325" i="2" s="1"/>
  <c r="B326" i="2"/>
  <c r="DN325" i="2"/>
  <c r="BU325" i="2"/>
  <c r="CD325" i="2"/>
  <c r="BX325" i="2"/>
  <c r="BR325" i="2"/>
  <c r="CE325" i="2"/>
  <c r="CF325" i="2"/>
  <c r="BV325" i="2"/>
  <c r="T325" i="2"/>
  <c r="BT325" i="2"/>
  <c r="BY325" i="2"/>
  <c r="CB325" i="2"/>
  <c r="BS325" i="2"/>
  <c r="CJ324" i="2"/>
  <c r="CZ324" i="2" s="1"/>
  <c r="CM324" i="2"/>
  <c r="DC324" i="2" s="1"/>
  <c r="CH324" i="2"/>
  <c r="CX324" i="2" s="1"/>
  <c r="CT325" i="2" l="1"/>
  <c r="DJ325" i="2" s="1"/>
  <c r="CS325" i="2"/>
  <c r="DI325" i="2" s="1"/>
  <c r="CV325" i="2"/>
  <c r="DL325" i="2" s="1"/>
  <c r="CM325" i="2"/>
  <c r="DC325" i="2" s="1"/>
  <c r="CK325" i="2"/>
  <c r="DA325" i="2" s="1"/>
  <c r="CQ325" i="2"/>
  <c r="DG325" i="2" s="1"/>
  <c r="BR326" i="2"/>
  <c r="CE326" i="2"/>
  <c r="CF326" i="2"/>
  <c r="BS326" i="2"/>
  <c r="BT326" i="2"/>
  <c r="CB326" i="2"/>
  <c r="CD326" i="2"/>
  <c r="BW326" i="2"/>
  <c r="BX326" i="2"/>
  <c r="BY326" i="2"/>
  <c r="BV326" i="2"/>
  <c r="CA326" i="2"/>
  <c r="BU326" i="2"/>
  <c r="BZ326" i="2"/>
  <c r="B327" i="2"/>
  <c r="T326" i="2"/>
  <c r="CC326" i="2"/>
  <c r="CV326" i="2"/>
  <c r="DL326" i="2" s="1"/>
  <c r="DN326" i="2"/>
  <c r="CU325" i="2"/>
  <c r="DK325" i="2" s="1"/>
  <c r="CO325" i="2"/>
  <c r="DE325" i="2" s="1"/>
  <c r="CN325" i="2"/>
  <c r="DD325" i="2" s="1"/>
  <c r="CJ325" i="2"/>
  <c r="CZ325" i="2" s="1"/>
  <c r="CR325" i="2"/>
  <c r="DH325" i="2" s="1"/>
  <c r="CH325" i="2"/>
  <c r="CX325" i="2" s="1"/>
  <c r="CL325" i="2"/>
  <c r="DB325" i="2" s="1"/>
  <c r="CI325" i="2"/>
  <c r="CY325" i="2" s="1"/>
  <c r="CT326" i="2" l="1"/>
  <c r="DJ326" i="2" s="1"/>
  <c r="CU326" i="2"/>
  <c r="DK326" i="2" s="1"/>
  <c r="CN326" i="2"/>
  <c r="DD326" i="2" s="1"/>
  <c r="CH326" i="2"/>
  <c r="CX326" i="2" s="1"/>
  <c r="CJ326" i="2"/>
  <c r="CZ326" i="2" s="1"/>
  <c r="CI326" i="2"/>
  <c r="CY326" i="2" s="1"/>
  <c r="CL326" i="2"/>
  <c r="DB326" i="2" s="1"/>
  <c r="BT327" i="2"/>
  <c r="BX327" i="2"/>
  <c r="BS327" i="2"/>
  <c r="CF327" i="2"/>
  <c r="BV327" i="2"/>
  <c r="CA327" i="2"/>
  <c r="CE327" i="2"/>
  <c r="BY327" i="2"/>
  <c r="BR327" i="2"/>
  <c r="BW327" i="2"/>
  <c r="BU327" i="2"/>
  <c r="BZ327" i="2"/>
  <c r="CJ327" i="2"/>
  <c r="CZ327" i="2" s="1"/>
  <c r="CC327" i="2"/>
  <c r="B328" i="2"/>
  <c r="T327" i="2"/>
  <c r="CL327" i="2"/>
  <c r="DB327" i="2" s="1"/>
  <c r="CB327" i="2"/>
  <c r="CD327" i="2"/>
  <c r="DN327" i="2"/>
  <c r="CO326" i="2"/>
  <c r="DE326" i="2" s="1"/>
  <c r="CK326" i="2"/>
  <c r="DA326" i="2" s="1"/>
  <c r="CP326" i="2"/>
  <c r="DF326" i="2" s="1"/>
  <c r="CS326" i="2"/>
  <c r="DI326" i="2" s="1"/>
  <c r="CQ326" i="2"/>
  <c r="DG326" i="2" s="1"/>
  <c r="CM326" i="2"/>
  <c r="DC326" i="2" s="1"/>
  <c r="CR326" i="2"/>
  <c r="DH326" i="2" s="1"/>
  <c r="CQ327" i="2" l="1"/>
  <c r="DG327" i="2" s="1"/>
  <c r="CN327" i="2"/>
  <c r="DD327" i="2" s="1"/>
  <c r="CK327" i="2"/>
  <c r="DA327" i="2" s="1"/>
  <c r="CV327" i="2"/>
  <c r="DL327" i="2" s="1"/>
  <c r="CU327" i="2"/>
  <c r="DK327" i="2" s="1"/>
  <c r="CI327" i="2"/>
  <c r="CY327" i="2" s="1"/>
  <c r="CR327" i="2"/>
  <c r="DH327" i="2" s="1"/>
  <c r="CO327" i="2"/>
  <c r="DE327" i="2" s="1"/>
  <c r="CT327" i="2"/>
  <c r="DJ327" i="2" s="1"/>
  <c r="CH327" i="2"/>
  <c r="CX327" i="2" s="1"/>
  <c r="CS327" i="2"/>
  <c r="DI327" i="2" s="1"/>
  <c r="CP327" i="2"/>
  <c r="DF327" i="2" s="1"/>
  <c r="CM327" i="2"/>
  <c r="DC327" i="2" s="1"/>
  <c r="CA328" i="2"/>
  <c r="BX328" i="2"/>
  <c r="BY328" i="2"/>
  <c r="CD328" i="2"/>
  <c r="B329" i="2"/>
  <c r="T328" i="2"/>
  <c r="BR328" i="2"/>
  <c r="BU328" i="2"/>
  <c r="BT328" i="2"/>
  <c r="CF328" i="2"/>
  <c r="CC328" i="2"/>
  <c r="BW328" i="2"/>
  <c r="BS328" i="2"/>
  <c r="DN328" i="2"/>
  <c r="BZ328" i="2"/>
  <c r="CB328" i="2"/>
  <c r="BV328" i="2"/>
  <c r="CE328" i="2"/>
  <c r="CS328" i="2" l="1"/>
  <c r="DI328" i="2" s="1"/>
  <c r="CT328" i="2"/>
  <c r="DJ328" i="2" s="1"/>
  <c r="CL328" i="2"/>
  <c r="DB328" i="2" s="1"/>
  <c r="CK328" i="2"/>
  <c r="DA328" i="2" s="1"/>
  <c r="CN328" i="2"/>
  <c r="DD328" i="2" s="1"/>
  <c r="CJ328" i="2"/>
  <c r="CZ328" i="2" s="1"/>
  <c r="CO328" i="2"/>
  <c r="DE328" i="2" s="1"/>
  <c r="CQ328" i="2"/>
  <c r="DG328" i="2" s="1"/>
  <c r="CP328" i="2"/>
  <c r="DF328" i="2" s="1"/>
  <c r="CI328" i="2"/>
  <c r="CY328" i="2" s="1"/>
  <c r="BR329" i="2"/>
  <c r="CE329" i="2"/>
  <c r="BW329" i="2"/>
  <c r="BV329" i="2"/>
  <c r="CA329" i="2"/>
  <c r="BX329" i="2"/>
  <c r="BU329" i="2"/>
  <c r="CK329" i="2" s="1"/>
  <c r="DA329" i="2" s="1"/>
  <c r="CD329" i="2"/>
  <c r="CC329" i="2"/>
  <c r="DN329" i="2"/>
  <c r="CF329" i="2"/>
  <c r="CB329" i="2"/>
  <c r="BY329" i="2"/>
  <c r="BS329" i="2"/>
  <c r="B330" i="2"/>
  <c r="T329" i="2"/>
  <c r="BT329" i="2"/>
  <c r="BZ329" i="2"/>
  <c r="CU328" i="2"/>
  <c r="DK328" i="2" s="1"/>
  <c r="CM328" i="2"/>
  <c r="DC328" i="2" s="1"/>
  <c r="CV328" i="2"/>
  <c r="DL328" i="2" s="1"/>
  <c r="CR328" i="2"/>
  <c r="DH328" i="2" s="1"/>
  <c r="CH328" i="2"/>
  <c r="CX328" i="2" s="1"/>
  <c r="CN329" i="2" l="1"/>
  <c r="DD329" i="2" s="1"/>
  <c r="CM329" i="2"/>
  <c r="DC329" i="2" s="1"/>
  <c r="CI329" i="2"/>
  <c r="CY329" i="2" s="1"/>
  <c r="CL329" i="2"/>
  <c r="DB329" i="2" s="1"/>
  <c r="CT329" i="2"/>
  <c r="DJ329" i="2" s="1"/>
  <c r="CU329" i="2"/>
  <c r="DK329" i="2" s="1"/>
  <c r="CH329" i="2"/>
  <c r="CX329" i="2" s="1"/>
  <c r="CO329" i="2"/>
  <c r="DE329" i="2" s="1"/>
  <c r="CB330" i="2"/>
  <c r="BT330" i="2"/>
  <c r="BY330" i="2"/>
  <c r="BV330" i="2"/>
  <c r="BR330" i="2"/>
  <c r="BW330" i="2"/>
  <c r="CF330" i="2"/>
  <c r="BZ330" i="2"/>
  <c r="T330" i="2"/>
  <c r="CE330" i="2"/>
  <c r="DN330" i="2"/>
  <c r="CA330" i="2"/>
  <c r="BX330" i="2"/>
  <c r="BU330" i="2"/>
  <c r="CD330" i="2"/>
  <c r="B331" i="2"/>
  <c r="CH330" i="2"/>
  <c r="CX330" i="2" s="1"/>
  <c r="CC330" i="2"/>
  <c r="BS330" i="2"/>
  <c r="CS329" i="2"/>
  <c r="DI329" i="2" s="1"/>
  <c r="CP329" i="2"/>
  <c r="DF329" i="2" s="1"/>
  <c r="CR329" i="2"/>
  <c r="DH329" i="2" s="1"/>
  <c r="CQ329" i="2"/>
  <c r="DG329" i="2" s="1"/>
  <c r="CV329" i="2"/>
  <c r="DL329" i="2" s="1"/>
  <c r="CJ329" i="2"/>
  <c r="CZ329" i="2" s="1"/>
  <c r="CU330" i="2" l="1"/>
  <c r="DK330" i="2" s="1"/>
  <c r="CR330" i="2"/>
  <c r="DH330" i="2" s="1"/>
  <c r="CO330" i="2"/>
  <c r="DE330" i="2" s="1"/>
  <c r="CM330" i="2"/>
  <c r="DC330" i="2" s="1"/>
  <c r="CS330" i="2"/>
  <c r="DI330" i="2" s="1"/>
  <c r="CJ330" i="2"/>
  <c r="CZ330" i="2" s="1"/>
  <c r="CL330" i="2"/>
  <c r="DB330" i="2" s="1"/>
  <c r="CV330" i="2"/>
  <c r="DL330" i="2" s="1"/>
  <c r="CP330" i="2"/>
  <c r="DF330" i="2" s="1"/>
  <c r="CT330" i="2"/>
  <c r="DJ330" i="2" s="1"/>
  <c r="CI330" i="2"/>
  <c r="CY330" i="2" s="1"/>
  <c r="CQ330" i="2"/>
  <c r="DG330" i="2" s="1"/>
  <c r="CN330" i="2"/>
  <c r="DD330" i="2" s="1"/>
  <c r="CA331" i="2"/>
  <c r="BW331" i="2"/>
  <c r="CF331" i="2"/>
  <c r="CD331" i="2"/>
  <c r="BT331" i="2"/>
  <c r="CE331" i="2"/>
  <c r="BZ331" i="2"/>
  <c r="BY331" i="2"/>
  <c r="BR331" i="2"/>
  <c r="BU331" i="2"/>
  <c r="CB331" i="2"/>
  <c r="BX331" i="2"/>
  <c r="BS331" i="2"/>
  <c r="B332" i="2"/>
  <c r="CV331" i="2"/>
  <c r="DL331" i="2" s="1"/>
  <c r="T331" i="2"/>
  <c r="CC331" i="2"/>
  <c r="BV331" i="2"/>
  <c r="DN331" i="2"/>
  <c r="CK330" i="2"/>
  <c r="DA330" i="2" s="1"/>
  <c r="CT331" i="2" l="1"/>
  <c r="DJ331" i="2" s="1"/>
  <c r="CQ331" i="2"/>
  <c r="DG331" i="2" s="1"/>
  <c r="CK331" i="2"/>
  <c r="DA331" i="2" s="1"/>
  <c r="CP331" i="2"/>
  <c r="DF331" i="2" s="1"/>
  <c r="CU331" i="2"/>
  <c r="DK331" i="2" s="1"/>
  <c r="CJ331" i="2"/>
  <c r="CZ331" i="2" s="1"/>
  <c r="CM331" i="2"/>
  <c r="DC331" i="2" s="1"/>
  <c r="CO331" i="2"/>
  <c r="DE331" i="2" s="1"/>
  <c r="CI331" i="2"/>
  <c r="CY331" i="2" s="1"/>
  <c r="CN331" i="2"/>
  <c r="DD331" i="2" s="1"/>
  <c r="BR332" i="2"/>
  <c r="CC332" i="2"/>
  <c r="CF332" i="2"/>
  <c r="BV332" i="2"/>
  <c r="CA332" i="2"/>
  <c r="BW332" i="2"/>
  <c r="CD332" i="2"/>
  <c r="BX332" i="2"/>
  <c r="BS332" i="2"/>
  <c r="CL332" i="2"/>
  <c r="DB332" i="2" s="1"/>
  <c r="BU332" i="2"/>
  <c r="DN332" i="2"/>
  <c r="CE332" i="2"/>
  <c r="BT332" i="2"/>
  <c r="BY332" i="2"/>
  <c r="B333" i="2"/>
  <c r="T332" i="2"/>
  <c r="CB332" i="2"/>
  <c r="BZ332" i="2"/>
  <c r="CS331" i="2"/>
  <c r="DI331" i="2" s="1"/>
  <c r="CR331" i="2"/>
  <c r="DH331" i="2" s="1"/>
  <c r="CH331" i="2"/>
  <c r="CX331" i="2" s="1"/>
  <c r="CL331" i="2"/>
  <c r="DB331" i="2" s="1"/>
  <c r="CU332" i="2" l="1"/>
  <c r="DK332" i="2" s="1"/>
  <c r="CT332" i="2"/>
  <c r="DJ332" i="2" s="1"/>
  <c r="CV332" i="2"/>
  <c r="DL332" i="2" s="1"/>
  <c r="CS332" i="2"/>
  <c r="DI332" i="2" s="1"/>
  <c r="CM332" i="2"/>
  <c r="DC332" i="2" s="1"/>
  <c r="CK332" i="2"/>
  <c r="DA332" i="2" s="1"/>
  <c r="CQ332" i="2"/>
  <c r="DG332" i="2" s="1"/>
  <c r="CH332" i="2"/>
  <c r="CX332" i="2" s="1"/>
  <c r="CN332" i="2"/>
  <c r="DD332" i="2" s="1"/>
  <c r="CO332" i="2"/>
  <c r="DE332" i="2" s="1"/>
  <c r="CR332" i="2"/>
  <c r="DH332" i="2" s="1"/>
  <c r="CI332" i="2"/>
  <c r="CY332" i="2" s="1"/>
  <c r="CP332" i="2"/>
  <c r="DF332" i="2" s="1"/>
  <c r="CB333" i="2"/>
  <c r="CC333" i="2"/>
  <c r="BY333" i="2"/>
  <c r="CD333" i="2"/>
  <c r="BT333" i="2"/>
  <c r="BU333" i="2"/>
  <c r="BS333" i="2"/>
  <c r="B334" i="2"/>
  <c r="T333" i="2"/>
  <c r="BR333" i="2"/>
  <c r="BW333" i="2"/>
  <c r="CE333" i="2"/>
  <c r="BZ333" i="2"/>
  <c r="CS333" i="2"/>
  <c r="DI333" i="2" s="1"/>
  <c r="DN333" i="2"/>
  <c r="CA333" i="2"/>
  <c r="CF333" i="2"/>
  <c r="BV333" i="2"/>
  <c r="BX333" i="2"/>
  <c r="CJ332" i="2"/>
  <c r="CZ332" i="2" s="1"/>
  <c r="CT333" i="2" l="1"/>
  <c r="DJ333" i="2" s="1"/>
  <c r="CH333" i="2"/>
  <c r="CX333" i="2" s="1"/>
  <c r="CL333" i="2"/>
  <c r="DB333" i="2" s="1"/>
  <c r="CJ333" i="2"/>
  <c r="CZ333" i="2" s="1"/>
  <c r="CO333" i="2"/>
  <c r="DE333" i="2" s="1"/>
  <c r="CP333" i="2"/>
  <c r="DF333" i="2" s="1"/>
  <c r="CM333" i="2"/>
  <c r="DC333" i="2" s="1"/>
  <c r="CR333" i="2"/>
  <c r="DH333" i="2" s="1"/>
  <c r="CN333" i="2"/>
  <c r="DD333" i="2" s="1"/>
  <c r="CQ333" i="2"/>
  <c r="DG333" i="2" s="1"/>
  <c r="CV333" i="2"/>
  <c r="DL333" i="2" s="1"/>
  <c r="CU333" i="2"/>
  <c r="DK333" i="2" s="1"/>
  <c r="CA334" i="2"/>
  <c r="CF334" i="2"/>
  <c r="BS334" i="2"/>
  <c r="CI334" i="2" s="1"/>
  <c r="CY334" i="2" s="1"/>
  <c r="DN334" i="2"/>
  <c r="BT334" i="2"/>
  <c r="BU334" i="2"/>
  <c r="BZ334" i="2"/>
  <c r="B335" i="2"/>
  <c r="BW334" i="2"/>
  <c r="BV334" i="2"/>
  <c r="CL334" i="2" s="1"/>
  <c r="DB334" i="2" s="1"/>
  <c r="BR334" i="2"/>
  <c r="CC334" i="2"/>
  <c r="BY334" i="2"/>
  <c r="T334" i="2"/>
  <c r="CB334" i="2"/>
  <c r="CE334" i="2"/>
  <c r="BX334" i="2"/>
  <c r="CD334" i="2"/>
  <c r="CI333" i="2"/>
  <c r="CY333" i="2" s="1"/>
  <c r="CK333" i="2"/>
  <c r="DA333" i="2" s="1"/>
  <c r="CM334" i="2" l="1"/>
  <c r="DC334" i="2" s="1"/>
  <c r="CK334" i="2"/>
  <c r="DA334" i="2" s="1"/>
  <c r="CQ334" i="2"/>
  <c r="DG334" i="2" s="1"/>
  <c r="CV334" i="2"/>
  <c r="DL334" i="2" s="1"/>
  <c r="CH334" i="2"/>
  <c r="CX334" i="2" s="1"/>
  <c r="CU334" i="2"/>
  <c r="DK334" i="2" s="1"/>
  <c r="CP334" i="2"/>
  <c r="DF334" i="2" s="1"/>
  <c r="CO334" i="2"/>
  <c r="DE334" i="2" s="1"/>
  <c r="CN334" i="2"/>
  <c r="DD334" i="2" s="1"/>
  <c r="CR334" i="2"/>
  <c r="DH334" i="2" s="1"/>
  <c r="BT335" i="2"/>
  <c r="BW335" i="2"/>
  <c r="CF335" i="2"/>
  <c r="CD335" i="2"/>
  <c r="CA335" i="2"/>
  <c r="BU335" i="2"/>
  <c r="DN335" i="2"/>
  <c r="CB335" i="2"/>
  <c r="CE335" i="2"/>
  <c r="BY335" i="2"/>
  <c r="BZ335" i="2"/>
  <c r="BR335" i="2"/>
  <c r="BX335" i="2"/>
  <c r="BS335" i="2"/>
  <c r="B336" i="2"/>
  <c r="T335" i="2"/>
  <c r="CC335" i="2"/>
  <c r="BV335" i="2"/>
  <c r="CS334" i="2"/>
  <c r="DI334" i="2" s="1"/>
  <c r="CT334" i="2"/>
  <c r="DJ334" i="2" s="1"/>
  <c r="CJ334" i="2"/>
  <c r="CZ334" i="2" s="1"/>
  <c r="CH335" i="2" l="1"/>
  <c r="CX335" i="2" s="1"/>
  <c r="CK335" i="2"/>
  <c r="DA335" i="2" s="1"/>
  <c r="CU335" i="2"/>
  <c r="DK335" i="2" s="1"/>
  <c r="CT335" i="2"/>
  <c r="DJ335" i="2" s="1"/>
  <c r="CJ335" i="2"/>
  <c r="CZ335" i="2" s="1"/>
  <c r="CI335" i="2"/>
  <c r="CY335" i="2" s="1"/>
  <c r="CM335" i="2"/>
  <c r="DC335" i="2" s="1"/>
  <c r="CL335" i="2"/>
  <c r="DB335" i="2" s="1"/>
  <c r="CV335" i="2"/>
  <c r="DL335" i="2" s="1"/>
  <c r="CO335" i="2"/>
  <c r="DE335" i="2" s="1"/>
  <c r="CQ335" i="2"/>
  <c r="DG335" i="2" s="1"/>
  <c r="CA336" i="2"/>
  <c r="CQ336" i="2" s="1"/>
  <c r="DG336" i="2" s="1"/>
  <c r="BR336" i="2"/>
  <c r="CE336" i="2"/>
  <c r="BV336" i="2"/>
  <c r="CC336" i="2"/>
  <c r="CD336" i="2"/>
  <c r="BY336" i="2"/>
  <c r="DN336" i="2"/>
  <c r="CB336" i="2"/>
  <c r="CF336" i="2"/>
  <c r="BS336" i="2"/>
  <c r="BT336" i="2"/>
  <c r="BU336" i="2"/>
  <c r="BX336" i="2"/>
  <c r="BZ336" i="2"/>
  <c r="B337" i="2"/>
  <c r="T336" i="2"/>
  <c r="BW336" i="2"/>
  <c r="CN335" i="2"/>
  <c r="DD335" i="2" s="1"/>
  <c r="CP335" i="2"/>
  <c r="DF335" i="2" s="1"/>
  <c r="CS335" i="2"/>
  <c r="DI335" i="2" s="1"/>
  <c r="CR335" i="2"/>
  <c r="DH335" i="2" s="1"/>
  <c r="CJ336" i="2" l="1"/>
  <c r="CZ336" i="2" s="1"/>
  <c r="CT336" i="2"/>
  <c r="DJ336" i="2" s="1"/>
  <c r="CH336" i="2"/>
  <c r="CX336" i="2" s="1"/>
  <c r="CO336" i="2"/>
  <c r="DE336" i="2" s="1"/>
  <c r="CL336" i="2"/>
  <c r="DB336" i="2" s="1"/>
  <c r="CU336" i="2"/>
  <c r="DK336" i="2" s="1"/>
  <c r="BT337" i="2"/>
  <c r="CF337" i="2"/>
  <c r="BU337" i="2"/>
  <c r="BS337" i="2"/>
  <c r="CB337" i="2"/>
  <c r="BZ337" i="2"/>
  <c r="CC337" i="2"/>
  <c r="BY337" i="2"/>
  <c r="DN337" i="2"/>
  <c r="BR337" i="2"/>
  <c r="CE337" i="2"/>
  <c r="BV337" i="2"/>
  <c r="B338" i="2"/>
  <c r="T337" i="2"/>
  <c r="CA337" i="2"/>
  <c r="BW337" i="2"/>
  <c r="BX337" i="2"/>
  <c r="CD337" i="2"/>
  <c r="CJ337" i="2"/>
  <c r="CZ337" i="2" s="1"/>
  <c r="CN336" i="2"/>
  <c r="DD336" i="2" s="1"/>
  <c r="CV336" i="2"/>
  <c r="DL336" i="2" s="1"/>
  <c r="CP336" i="2"/>
  <c r="DF336" i="2" s="1"/>
  <c r="CK336" i="2"/>
  <c r="DA336" i="2" s="1"/>
  <c r="CR336" i="2"/>
  <c r="DH336" i="2" s="1"/>
  <c r="CS336" i="2"/>
  <c r="DI336" i="2" s="1"/>
  <c r="CI336" i="2"/>
  <c r="CY336" i="2" s="1"/>
  <c r="CM336" i="2"/>
  <c r="DC336" i="2" s="1"/>
  <c r="CR337" i="2" l="1"/>
  <c r="DH337" i="2" s="1"/>
  <c r="CV337" i="2"/>
  <c r="DL337" i="2" s="1"/>
  <c r="CS337" i="2"/>
  <c r="DI337" i="2" s="1"/>
  <c r="CU337" i="2"/>
  <c r="DK337" i="2" s="1"/>
  <c r="CI337" i="2"/>
  <c r="CY337" i="2" s="1"/>
  <c r="CQ337" i="2"/>
  <c r="DG337" i="2" s="1"/>
  <c r="CK337" i="2"/>
  <c r="DA337" i="2" s="1"/>
  <c r="CL337" i="2"/>
  <c r="DB337" i="2" s="1"/>
  <c r="CP337" i="2"/>
  <c r="DF337" i="2" s="1"/>
  <c r="CT337" i="2"/>
  <c r="DJ337" i="2" s="1"/>
  <c r="BR338" i="2"/>
  <c r="BX338" i="2"/>
  <c r="BW338" i="2"/>
  <c r="BZ338" i="2"/>
  <c r="CC338" i="2"/>
  <c r="CA338" i="2"/>
  <c r="CB338" i="2"/>
  <c r="CF338" i="2"/>
  <c r="CD338" i="2"/>
  <c r="B339" i="2"/>
  <c r="T338" i="2"/>
  <c r="BY338" i="2"/>
  <c r="CE338" i="2"/>
  <c r="BU338" i="2"/>
  <c r="BV338" i="2"/>
  <c r="CP338" i="2"/>
  <c r="DF338" i="2" s="1"/>
  <c r="BT338" i="2"/>
  <c r="BS338" i="2"/>
  <c r="DN338" i="2"/>
  <c r="CM337" i="2"/>
  <c r="DC337" i="2" s="1"/>
  <c r="CH337" i="2"/>
  <c r="CX337" i="2" s="1"/>
  <c r="CN337" i="2"/>
  <c r="DD337" i="2" s="1"/>
  <c r="CO337" i="2"/>
  <c r="DE337" i="2" s="1"/>
  <c r="CV338" i="2" l="1"/>
  <c r="DL338" i="2" s="1"/>
  <c r="CH338" i="2"/>
  <c r="CX338" i="2" s="1"/>
  <c r="CQ338" i="2"/>
  <c r="DG338" i="2" s="1"/>
  <c r="CN338" i="2"/>
  <c r="DD338" i="2" s="1"/>
  <c r="CU338" i="2"/>
  <c r="DK338" i="2" s="1"/>
  <c r="CM338" i="2"/>
  <c r="DC338" i="2" s="1"/>
  <c r="CR338" i="2"/>
  <c r="DH338" i="2" s="1"/>
  <c r="CS338" i="2"/>
  <c r="DI338" i="2" s="1"/>
  <c r="CO338" i="2"/>
  <c r="DE338" i="2" s="1"/>
  <c r="CI338" i="2"/>
  <c r="CY338" i="2" s="1"/>
  <c r="CK338" i="2"/>
  <c r="DA338" i="2" s="1"/>
  <c r="CL338" i="2"/>
  <c r="DB338" i="2" s="1"/>
  <c r="CJ338" i="2"/>
  <c r="CZ338" i="2" s="1"/>
  <c r="CT338" i="2"/>
  <c r="DJ338" i="2" s="1"/>
  <c r="BT339" i="2"/>
  <c r="BU339" i="2"/>
  <c r="BW339" i="2"/>
  <c r="CD339" i="2"/>
  <c r="BR339" i="2"/>
  <c r="BY339" i="2"/>
  <c r="CB339" i="2"/>
  <c r="CC339" i="2"/>
  <c r="BX339" i="2"/>
  <c r="BZ339" i="2"/>
  <c r="CM339" i="2"/>
  <c r="DC339" i="2" s="1"/>
  <c r="CF339" i="2"/>
  <c r="CA339" i="2"/>
  <c r="CE339" i="2"/>
  <c r="BS339" i="2"/>
  <c r="B340" i="2"/>
  <c r="T339" i="2"/>
  <c r="BV339" i="2"/>
  <c r="DN339" i="2"/>
  <c r="CS339" i="2" l="1"/>
  <c r="DI339" i="2" s="1"/>
  <c r="CT339" i="2"/>
  <c r="DJ339" i="2" s="1"/>
  <c r="CP339" i="2"/>
  <c r="DF339" i="2" s="1"/>
  <c r="CH339" i="2"/>
  <c r="CX339" i="2" s="1"/>
  <c r="CI339" i="2"/>
  <c r="CY339" i="2" s="1"/>
  <c r="CJ339" i="2"/>
  <c r="CZ339" i="2" s="1"/>
  <c r="CK339" i="2"/>
  <c r="DA339" i="2" s="1"/>
  <c r="CV339" i="2"/>
  <c r="DL339" i="2" s="1"/>
  <c r="BR340" i="2"/>
  <c r="CC340" i="2"/>
  <c r="CA340" i="2"/>
  <c r="BS340" i="2"/>
  <c r="B341" i="2"/>
  <c r="T340" i="2"/>
  <c r="CQ340" i="2"/>
  <c r="DG340" i="2" s="1"/>
  <c r="BT340" i="2"/>
  <c r="CE340" i="2"/>
  <c r="BU340" i="2"/>
  <c r="BV340" i="2"/>
  <c r="DN340" i="2"/>
  <c r="BW340" i="2"/>
  <c r="BX340" i="2"/>
  <c r="BY340" i="2"/>
  <c r="CD340" i="2"/>
  <c r="CB340" i="2"/>
  <c r="CF340" i="2"/>
  <c r="BZ340" i="2"/>
  <c r="CL339" i="2"/>
  <c r="DB339" i="2" s="1"/>
  <c r="CN339" i="2"/>
  <c r="DD339" i="2" s="1"/>
  <c r="CO339" i="2"/>
  <c r="DE339" i="2" s="1"/>
  <c r="CU339" i="2"/>
  <c r="DK339" i="2" s="1"/>
  <c r="CQ339" i="2"/>
  <c r="DG339" i="2" s="1"/>
  <c r="CR339" i="2"/>
  <c r="DH339" i="2" s="1"/>
  <c r="CK340" i="2" l="1"/>
  <c r="DA340" i="2" s="1"/>
  <c r="CI340" i="2"/>
  <c r="CY340" i="2" s="1"/>
  <c r="CS340" i="2"/>
  <c r="DI340" i="2" s="1"/>
  <c r="CN340" i="2"/>
  <c r="DD340" i="2" s="1"/>
  <c r="CH340" i="2"/>
  <c r="CX340" i="2" s="1"/>
  <c r="CP340" i="2"/>
  <c r="DF340" i="2" s="1"/>
  <c r="CT340" i="2"/>
  <c r="DJ340" i="2" s="1"/>
  <c r="CV340" i="2"/>
  <c r="DL340" i="2" s="1"/>
  <c r="CJ340" i="2"/>
  <c r="CZ340" i="2" s="1"/>
  <c r="CR340" i="2"/>
  <c r="DH340" i="2" s="1"/>
  <c r="CL340" i="2"/>
  <c r="DB340" i="2" s="1"/>
  <c r="CA341" i="2"/>
  <c r="CE341" i="2"/>
  <c r="BU341" i="2"/>
  <c r="BZ341" i="2"/>
  <c r="BV341" i="2"/>
  <c r="BR341" i="2"/>
  <c r="BW341" i="2"/>
  <c r="CD341" i="2"/>
  <c r="B342" i="2"/>
  <c r="DN341" i="2"/>
  <c r="BX341" i="2"/>
  <c r="BS341" i="2"/>
  <c r="CB341" i="2"/>
  <c r="CC341" i="2"/>
  <c r="CF341" i="2"/>
  <c r="BY341" i="2"/>
  <c r="T341" i="2"/>
  <c r="BT341" i="2"/>
  <c r="CO340" i="2"/>
  <c r="DE340" i="2" s="1"/>
  <c r="CM340" i="2"/>
  <c r="DC340" i="2" s="1"/>
  <c r="CU340" i="2"/>
  <c r="DK340" i="2" s="1"/>
  <c r="CU341" i="2" l="1"/>
  <c r="DK341" i="2" s="1"/>
  <c r="CS341" i="2"/>
  <c r="DI341" i="2" s="1"/>
  <c r="CQ341" i="2"/>
  <c r="DG341" i="2" s="1"/>
  <c r="CL341" i="2"/>
  <c r="DB341" i="2" s="1"/>
  <c r="CH341" i="2"/>
  <c r="CX341" i="2" s="1"/>
  <c r="CK341" i="2"/>
  <c r="DA341" i="2" s="1"/>
  <c r="CN341" i="2"/>
  <c r="DD341" i="2" s="1"/>
  <c r="CP341" i="2"/>
  <c r="DF341" i="2" s="1"/>
  <c r="CA342" i="2"/>
  <c r="CB342" i="2"/>
  <c r="CE342" i="2"/>
  <c r="BV342" i="2"/>
  <c r="DN342" i="2"/>
  <c r="CC342" i="2"/>
  <c r="CF342" i="2"/>
  <c r="BS342" i="2"/>
  <c r="BR342" i="2"/>
  <c r="BX342" i="2"/>
  <c r="BU342" i="2"/>
  <c r="BY342" i="2"/>
  <c r="B343" i="2"/>
  <c r="T342" i="2"/>
  <c r="BT342" i="2"/>
  <c r="BW342" i="2"/>
  <c r="BZ342" i="2"/>
  <c r="CD342" i="2"/>
  <c r="CI341" i="2"/>
  <c r="CY341" i="2" s="1"/>
  <c r="CM341" i="2"/>
  <c r="DC341" i="2" s="1"/>
  <c r="CJ341" i="2"/>
  <c r="CZ341" i="2" s="1"/>
  <c r="CV341" i="2"/>
  <c r="DL341" i="2" s="1"/>
  <c r="CO341" i="2"/>
  <c r="DE341" i="2" s="1"/>
  <c r="CR341" i="2"/>
  <c r="DH341" i="2" s="1"/>
  <c r="CT341" i="2"/>
  <c r="DJ341" i="2" s="1"/>
  <c r="CR342" i="2" l="1"/>
  <c r="DH342" i="2" s="1"/>
  <c r="CQ342" i="2"/>
  <c r="DG342" i="2" s="1"/>
  <c r="CU342" i="2"/>
  <c r="DK342" i="2" s="1"/>
  <c r="CL342" i="2"/>
  <c r="DB342" i="2" s="1"/>
  <c r="CK342" i="2"/>
  <c r="DA342" i="2" s="1"/>
  <c r="CP342" i="2"/>
  <c r="DF342" i="2" s="1"/>
  <c r="CO342" i="2"/>
  <c r="DE342" i="2" s="1"/>
  <c r="CJ342" i="2"/>
  <c r="CZ342" i="2" s="1"/>
  <c r="CI342" i="2"/>
  <c r="CY342" i="2" s="1"/>
  <c r="CN342" i="2"/>
  <c r="DD342" i="2" s="1"/>
  <c r="CS342" i="2"/>
  <c r="DI342" i="2" s="1"/>
  <c r="BT343" i="2"/>
  <c r="BX343" i="2"/>
  <c r="BS343" i="2"/>
  <c r="CD343" i="2"/>
  <c r="BR343" i="2"/>
  <c r="BW343" i="2"/>
  <c r="CF343" i="2"/>
  <c r="BZ343" i="2"/>
  <c r="CP343" i="2" s="1"/>
  <c r="DF343" i="2" s="1"/>
  <c r="B344" i="2"/>
  <c r="T343" i="2"/>
  <c r="CV343" i="2"/>
  <c r="DL343" i="2" s="1"/>
  <c r="CC343" i="2"/>
  <c r="CB343" i="2"/>
  <c r="BY343" i="2"/>
  <c r="CA343" i="2"/>
  <c r="CE343" i="2"/>
  <c r="BU343" i="2"/>
  <c r="BV343" i="2"/>
  <c r="DN343" i="2"/>
  <c r="CH342" i="2"/>
  <c r="CX342" i="2" s="1"/>
  <c r="CV342" i="2"/>
  <c r="DL342" i="2" s="1"/>
  <c r="CM342" i="2"/>
  <c r="DC342" i="2" s="1"/>
  <c r="CT342" i="2"/>
  <c r="DJ342" i="2" s="1"/>
  <c r="CI343" i="2" l="1"/>
  <c r="CY343" i="2" s="1"/>
  <c r="CJ343" i="2"/>
  <c r="CZ343" i="2" s="1"/>
  <c r="CM343" i="2"/>
  <c r="DC343" i="2" s="1"/>
  <c r="CH343" i="2"/>
  <c r="CX343" i="2" s="1"/>
  <c r="CN343" i="2"/>
  <c r="DD343" i="2" s="1"/>
  <c r="CR343" i="2"/>
  <c r="DH343" i="2" s="1"/>
  <c r="CT343" i="2"/>
  <c r="DJ343" i="2" s="1"/>
  <c r="CS343" i="2"/>
  <c r="DI343" i="2" s="1"/>
  <c r="CL343" i="2"/>
  <c r="DB343" i="2" s="1"/>
  <c r="CK343" i="2"/>
  <c r="DA343" i="2" s="1"/>
  <c r="CO343" i="2"/>
  <c r="DE343" i="2" s="1"/>
  <c r="CQ343" i="2"/>
  <c r="DG343" i="2" s="1"/>
  <c r="CU343" i="2"/>
  <c r="DK343" i="2" s="1"/>
  <c r="BU344" i="2"/>
  <c r="BT344" i="2"/>
  <c r="CJ344" i="2" s="1"/>
  <c r="CZ344" i="2" s="1"/>
  <c r="BW344" i="2"/>
  <c r="BY344" i="2"/>
  <c r="BZ344" i="2"/>
  <c r="CA344" i="2"/>
  <c r="CQ344" i="2" s="1"/>
  <c r="DG344" i="2" s="1"/>
  <c r="CB344" i="2"/>
  <c r="CD344" i="2"/>
  <c r="CC344" i="2"/>
  <c r="CF344" i="2"/>
  <c r="BS344" i="2"/>
  <c r="CI344" i="2" s="1"/>
  <c r="CY344" i="2" s="1"/>
  <c r="B345" i="2"/>
  <c r="CK344" i="2"/>
  <c r="DA344" i="2" s="1"/>
  <c r="T344" i="2"/>
  <c r="BR344" i="2"/>
  <c r="CE344" i="2"/>
  <c r="BX344" i="2"/>
  <c r="BV344" i="2"/>
  <c r="DN344" i="2"/>
  <c r="CT344" i="2" l="1"/>
  <c r="DJ344" i="2" s="1"/>
  <c r="CV344" i="2"/>
  <c r="DL344" i="2" s="1"/>
  <c r="CO344" i="2"/>
  <c r="DE344" i="2" s="1"/>
  <c r="CM344" i="2"/>
  <c r="DC344" i="2" s="1"/>
  <c r="CU344" i="2"/>
  <c r="DK344" i="2" s="1"/>
  <c r="CP344" i="2"/>
  <c r="DF344" i="2" s="1"/>
  <c r="CH344" i="2"/>
  <c r="CX344" i="2" s="1"/>
  <c r="CL344" i="2"/>
  <c r="DB344" i="2" s="1"/>
  <c r="CN344" i="2"/>
  <c r="DD344" i="2" s="1"/>
  <c r="BR345" i="2"/>
  <c r="CE345" i="2"/>
  <c r="BY345" i="2"/>
  <c r="CD345" i="2"/>
  <c r="B346" i="2"/>
  <c r="BW345" i="2"/>
  <c r="CC345" i="2"/>
  <c r="BZ345" i="2"/>
  <c r="T345" i="2"/>
  <c r="CA345" i="2"/>
  <c r="CB345" i="2"/>
  <c r="BU345" i="2"/>
  <c r="BS345" i="2"/>
  <c r="DN345" i="2"/>
  <c r="BT345" i="2"/>
  <c r="BX345" i="2"/>
  <c r="CF345" i="2"/>
  <c r="BV345" i="2"/>
  <c r="CI345" i="2"/>
  <c r="CY345" i="2" s="1"/>
  <c r="CR344" i="2"/>
  <c r="DH344" i="2" s="1"/>
  <c r="CS344" i="2"/>
  <c r="DI344" i="2" s="1"/>
  <c r="CK345" i="2" l="1"/>
  <c r="DA345" i="2" s="1"/>
  <c r="CO345" i="2"/>
  <c r="DE345" i="2" s="1"/>
  <c r="CH345" i="2"/>
  <c r="CX345" i="2" s="1"/>
  <c r="CM345" i="2"/>
  <c r="DC345" i="2" s="1"/>
  <c r="CR345" i="2"/>
  <c r="DH345" i="2" s="1"/>
  <c r="CP345" i="2"/>
  <c r="DF345" i="2" s="1"/>
  <c r="CU345" i="2"/>
  <c r="DK345" i="2" s="1"/>
  <c r="CT345" i="2"/>
  <c r="DJ345" i="2" s="1"/>
  <c r="CN345" i="2"/>
  <c r="DD345" i="2" s="1"/>
  <c r="CL345" i="2"/>
  <c r="DB345" i="2" s="1"/>
  <c r="CS345" i="2"/>
  <c r="DI345" i="2" s="1"/>
  <c r="CA346" i="2"/>
  <c r="CB346" i="2"/>
  <c r="BX346" i="2"/>
  <c r="BU346" i="2"/>
  <c r="CK346" i="2" s="1"/>
  <c r="DA346" i="2" s="1"/>
  <c r="CD346" i="2"/>
  <c r="T346" i="2"/>
  <c r="CC346" i="2"/>
  <c r="CF346" i="2"/>
  <c r="BV346" i="2"/>
  <c r="B347" i="2"/>
  <c r="BT346" i="2"/>
  <c r="CE346" i="2"/>
  <c r="BR346" i="2"/>
  <c r="BW346" i="2"/>
  <c r="BY346" i="2"/>
  <c r="BS346" i="2"/>
  <c r="CV346" i="2"/>
  <c r="DL346" i="2" s="1"/>
  <c r="DN346" i="2"/>
  <c r="BZ346" i="2"/>
  <c r="CQ345" i="2"/>
  <c r="DG345" i="2" s="1"/>
  <c r="CJ345" i="2"/>
  <c r="CZ345" i="2" s="1"/>
  <c r="CV345" i="2"/>
  <c r="DL345" i="2" s="1"/>
  <c r="CT346" i="2" l="1"/>
  <c r="DJ346" i="2" s="1"/>
  <c r="CN346" i="2"/>
  <c r="DD346" i="2" s="1"/>
  <c r="CU346" i="2"/>
  <c r="DK346" i="2" s="1"/>
  <c r="CO346" i="2"/>
  <c r="DE346" i="2" s="1"/>
  <c r="CS346" i="2"/>
  <c r="DI346" i="2" s="1"/>
  <c r="CQ346" i="2"/>
  <c r="DG346" i="2" s="1"/>
  <c r="CR346" i="2"/>
  <c r="DH346" i="2" s="1"/>
  <c r="CH346" i="2"/>
  <c r="CX346" i="2" s="1"/>
  <c r="CL346" i="2"/>
  <c r="DB346" i="2" s="1"/>
  <c r="CI346" i="2"/>
  <c r="CY346" i="2" s="1"/>
  <c r="CA347" i="2"/>
  <c r="CE347" i="2"/>
  <c r="BY347" i="2"/>
  <c r="CF347" i="2"/>
  <c r="BT347" i="2"/>
  <c r="CJ347" i="2" s="1"/>
  <c r="CZ347" i="2" s="1"/>
  <c r="CC347" i="2"/>
  <c r="CS347" i="2" s="1"/>
  <c r="DI347" i="2" s="1"/>
  <c r="BU347" i="2"/>
  <c r="CD347" i="2"/>
  <c r="B348" i="2"/>
  <c r="T347" i="2"/>
  <c r="BR347" i="2"/>
  <c r="CH347" i="2" s="1"/>
  <c r="CX347" i="2" s="1"/>
  <c r="CB347" i="2"/>
  <c r="BW347" i="2"/>
  <c r="BZ347" i="2"/>
  <c r="BS347" i="2"/>
  <c r="DN347" i="2"/>
  <c r="BX347" i="2"/>
  <c r="BV347" i="2"/>
  <c r="CM346" i="2"/>
  <c r="DC346" i="2" s="1"/>
  <c r="CP346" i="2"/>
  <c r="DF346" i="2" s="1"/>
  <c r="CJ346" i="2"/>
  <c r="CZ346" i="2" s="1"/>
  <c r="CV347" i="2" l="1"/>
  <c r="DL347" i="2" s="1"/>
  <c r="CT347" i="2"/>
  <c r="DJ347" i="2" s="1"/>
  <c r="CQ347" i="2"/>
  <c r="DG347" i="2" s="1"/>
  <c r="CO347" i="2"/>
  <c r="DE347" i="2" s="1"/>
  <c r="CU347" i="2"/>
  <c r="DK347" i="2" s="1"/>
  <c r="BT348" i="2"/>
  <c r="BR348" i="2"/>
  <c r="BU348" i="2"/>
  <c r="BY348" i="2"/>
  <c r="DN348" i="2"/>
  <c r="CB348" i="2"/>
  <c r="BW348" i="2"/>
  <c r="BX348" i="2"/>
  <c r="BS348" i="2"/>
  <c r="CC348" i="2"/>
  <c r="CJ348" i="2"/>
  <c r="CZ348" i="2" s="1"/>
  <c r="CA348" i="2"/>
  <c r="CF348" i="2"/>
  <c r="BV348" i="2"/>
  <c r="BZ348" i="2"/>
  <c r="CE348" i="2"/>
  <c r="CD348" i="2"/>
  <c r="B349" i="2"/>
  <c r="T348" i="2"/>
  <c r="CR347" i="2"/>
  <c r="DH347" i="2" s="1"/>
  <c r="CL347" i="2"/>
  <c r="DB347" i="2" s="1"/>
  <c r="CN347" i="2"/>
  <c r="DD347" i="2" s="1"/>
  <c r="CK347" i="2"/>
  <c r="DA347" i="2" s="1"/>
  <c r="CP347" i="2"/>
  <c r="DF347" i="2" s="1"/>
  <c r="CM347" i="2"/>
  <c r="DC347" i="2" s="1"/>
  <c r="CI347" i="2"/>
  <c r="CY347" i="2" s="1"/>
  <c r="CK348" i="2" l="1"/>
  <c r="DA348" i="2" s="1"/>
  <c r="CR348" i="2"/>
  <c r="DH348" i="2" s="1"/>
  <c r="CN348" i="2"/>
  <c r="DD348" i="2" s="1"/>
  <c r="CH348" i="2"/>
  <c r="CX348" i="2" s="1"/>
  <c r="CO348" i="2"/>
  <c r="DE348" i="2" s="1"/>
  <c r="CP348" i="2"/>
  <c r="DF348" i="2" s="1"/>
  <c r="CB349" i="2"/>
  <c r="CE349" i="2"/>
  <c r="BY349" i="2"/>
  <c r="CD349" i="2"/>
  <c r="CC349" i="2"/>
  <c r="DN349" i="2"/>
  <c r="BR349" i="2"/>
  <c r="BX349" i="2"/>
  <c r="CF349" i="2"/>
  <c r="BS349" i="2"/>
  <c r="T349" i="2"/>
  <c r="BT349" i="2"/>
  <c r="CA349" i="2"/>
  <c r="BW349" i="2"/>
  <c r="BU349" i="2"/>
  <c r="BV349" i="2"/>
  <c r="B350" i="2"/>
  <c r="CV349" i="2"/>
  <c r="DL349" i="2" s="1"/>
  <c r="BZ349" i="2"/>
  <c r="CL348" i="2"/>
  <c r="DB348" i="2" s="1"/>
  <c r="CM348" i="2"/>
  <c r="DC348" i="2" s="1"/>
  <c r="CQ348" i="2"/>
  <c r="DG348" i="2" s="1"/>
  <c r="CU348" i="2"/>
  <c r="DK348" i="2" s="1"/>
  <c r="CI348" i="2"/>
  <c r="CY348" i="2" s="1"/>
  <c r="CS348" i="2"/>
  <c r="DI348" i="2" s="1"/>
  <c r="CT348" i="2"/>
  <c r="DJ348" i="2" s="1"/>
  <c r="CV348" i="2"/>
  <c r="DL348" i="2" s="1"/>
  <c r="CT349" i="2" l="1"/>
  <c r="DJ349" i="2" s="1"/>
  <c r="CO349" i="2"/>
  <c r="DE349" i="2" s="1"/>
  <c r="CJ349" i="2"/>
  <c r="CZ349" i="2" s="1"/>
  <c r="CU349" i="2"/>
  <c r="DK349" i="2" s="1"/>
  <c r="CR349" i="2"/>
  <c r="DH349" i="2" s="1"/>
  <c r="CN349" i="2"/>
  <c r="DD349" i="2" s="1"/>
  <c r="CS349" i="2"/>
  <c r="DI349" i="2" s="1"/>
  <c r="CH349" i="2"/>
  <c r="CX349" i="2" s="1"/>
  <c r="CL349" i="2"/>
  <c r="DB349" i="2" s="1"/>
  <c r="CP349" i="2"/>
  <c r="DF349" i="2" s="1"/>
  <c r="CQ349" i="2"/>
  <c r="DG349" i="2" s="1"/>
  <c r="CA350" i="2"/>
  <c r="BR350" i="2"/>
  <c r="CC350" i="2"/>
  <c r="BV350" i="2"/>
  <c r="DN350" i="2"/>
  <c r="BU350" i="2"/>
  <c r="B351" i="2"/>
  <c r="T350" i="2"/>
  <c r="BT350" i="2"/>
  <c r="CJ350" i="2" s="1"/>
  <c r="CZ350" i="2" s="1"/>
  <c r="CE350" i="2"/>
  <c r="CF350" i="2"/>
  <c r="CD350" i="2"/>
  <c r="CB350" i="2"/>
  <c r="BX350" i="2"/>
  <c r="BS350" i="2"/>
  <c r="BZ350" i="2"/>
  <c r="BY350" i="2"/>
  <c r="BW350" i="2"/>
  <c r="CM349" i="2"/>
  <c r="DC349" i="2" s="1"/>
  <c r="CI349" i="2"/>
  <c r="CY349" i="2" s="1"/>
  <c r="CK349" i="2"/>
  <c r="DA349" i="2" s="1"/>
  <c r="CQ350" i="2" l="1"/>
  <c r="DG350" i="2" s="1"/>
  <c r="CL350" i="2"/>
  <c r="DB350" i="2" s="1"/>
  <c r="CS350" i="2"/>
  <c r="DI350" i="2" s="1"/>
  <c r="CI350" i="2"/>
  <c r="CY350" i="2" s="1"/>
  <c r="CU350" i="2"/>
  <c r="DK350" i="2" s="1"/>
  <c r="CH350" i="2"/>
  <c r="CX350" i="2" s="1"/>
  <c r="CK350" i="2"/>
  <c r="DA350" i="2" s="1"/>
  <c r="CN350" i="2"/>
  <c r="DD350" i="2" s="1"/>
  <c r="CP350" i="2"/>
  <c r="DF350" i="2" s="1"/>
  <c r="CT350" i="2"/>
  <c r="DJ350" i="2" s="1"/>
  <c r="CM350" i="2"/>
  <c r="DC350" i="2" s="1"/>
  <c r="CO350" i="2"/>
  <c r="DE350" i="2" s="1"/>
  <c r="CB351" i="2"/>
  <c r="BY351" i="2"/>
  <c r="CE351" i="2"/>
  <c r="BZ351" i="2"/>
  <c r="BS351" i="2"/>
  <c r="BW351" i="2"/>
  <c r="BX351" i="2"/>
  <c r="BV351" i="2"/>
  <c r="BR351" i="2"/>
  <c r="BT351" i="2"/>
  <c r="CA351" i="2"/>
  <c r="CC351" i="2"/>
  <c r="BU351" i="2"/>
  <c r="CD351" i="2"/>
  <c r="B352" i="2"/>
  <c r="CP351" i="2"/>
  <c r="DF351" i="2" s="1"/>
  <c r="T351" i="2"/>
  <c r="CF351" i="2"/>
  <c r="DN351" i="2"/>
  <c r="CR350" i="2"/>
  <c r="DH350" i="2" s="1"/>
  <c r="CV350" i="2"/>
  <c r="DL350" i="2" s="1"/>
  <c r="CS351" i="2" l="1"/>
  <c r="DI351" i="2" s="1"/>
  <c r="CO351" i="2"/>
  <c r="DE351" i="2" s="1"/>
  <c r="CR351" i="2"/>
  <c r="DH351" i="2" s="1"/>
  <c r="CT351" i="2"/>
  <c r="DJ351" i="2" s="1"/>
  <c r="CN351" i="2"/>
  <c r="DD351" i="2" s="1"/>
  <c r="CU351" i="2"/>
  <c r="DK351" i="2" s="1"/>
  <c r="CL351" i="2"/>
  <c r="DB351" i="2" s="1"/>
  <c r="CI351" i="2"/>
  <c r="CY351" i="2" s="1"/>
  <c r="CM351" i="2"/>
  <c r="DC351" i="2" s="1"/>
  <c r="CJ351" i="2"/>
  <c r="CZ351" i="2" s="1"/>
  <c r="CV351" i="2"/>
  <c r="DL351" i="2" s="1"/>
  <c r="CK351" i="2"/>
  <c r="DA351" i="2" s="1"/>
  <c r="CH351" i="2"/>
  <c r="CX351" i="2" s="1"/>
  <c r="BW352" i="2"/>
  <c r="BR352" i="2"/>
  <c r="BX352" i="2"/>
  <c r="BY352" i="2"/>
  <c r="BZ352" i="2"/>
  <c r="CM352" i="2"/>
  <c r="DC352" i="2" s="1"/>
  <c r="BU352" i="2"/>
  <c r="CK352" i="2" s="1"/>
  <c r="DA352" i="2" s="1"/>
  <c r="BT352" i="2"/>
  <c r="CE352" i="2"/>
  <c r="CC352" i="2"/>
  <c r="BS352" i="2"/>
  <c r="CA352" i="2"/>
  <c r="CD352" i="2"/>
  <c r="DN352" i="2"/>
  <c r="CB352" i="2"/>
  <c r="CF352" i="2"/>
  <c r="BV352" i="2"/>
  <c r="B353" i="2"/>
  <c r="CJ352" i="2"/>
  <c r="CZ352" i="2" s="1"/>
  <c r="T352" i="2"/>
  <c r="CQ351" i="2"/>
  <c r="DG351" i="2" s="1"/>
  <c r="CS352" i="2" l="1"/>
  <c r="DI352" i="2" s="1"/>
  <c r="CN352" i="2"/>
  <c r="DD352" i="2" s="1"/>
  <c r="CV352" i="2"/>
  <c r="DL352" i="2" s="1"/>
  <c r="CT352" i="2"/>
  <c r="DJ352" i="2" s="1"/>
  <c r="CU352" i="2"/>
  <c r="DK352" i="2" s="1"/>
  <c r="CP352" i="2"/>
  <c r="DF352" i="2" s="1"/>
  <c r="CH352" i="2"/>
  <c r="CX352" i="2" s="1"/>
  <c r="CO352" i="2"/>
  <c r="DE352" i="2" s="1"/>
  <c r="CR352" i="2"/>
  <c r="DH352" i="2" s="1"/>
  <c r="BR353" i="2"/>
  <c r="CC353" i="2"/>
  <c r="BU353" i="2"/>
  <c r="CK353" i="2" s="1"/>
  <c r="DA353" i="2" s="1"/>
  <c r="BY353" i="2"/>
  <c r="BS353" i="2"/>
  <c r="B354" i="2"/>
  <c r="CE353" i="2"/>
  <c r="BW353" i="2"/>
  <c r="BX353" i="2"/>
  <c r="BV353" i="2"/>
  <c r="T353" i="2"/>
  <c r="CA353" i="2"/>
  <c r="BZ353" i="2"/>
  <c r="BT353" i="2"/>
  <c r="CB353" i="2"/>
  <c r="CF353" i="2"/>
  <c r="CD353" i="2"/>
  <c r="DN353" i="2"/>
  <c r="CL352" i="2"/>
  <c r="DB352" i="2" s="1"/>
  <c r="CI352" i="2"/>
  <c r="CY352" i="2" s="1"/>
  <c r="CQ352" i="2"/>
  <c r="DG352" i="2" s="1"/>
  <c r="CS353" i="2" l="1"/>
  <c r="DI353" i="2" s="1"/>
  <c r="CH353" i="2"/>
  <c r="CX353" i="2" s="1"/>
  <c r="CN353" i="2"/>
  <c r="DD353" i="2" s="1"/>
  <c r="CO353" i="2"/>
  <c r="DE353" i="2" s="1"/>
  <c r="CM353" i="2"/>
  <c r="DC353" i="2" s="1"/>
  <c r="CI353" i="2"/>
  <c r="CY353" i="2" s="1"/>
  <c r="CL353" i="2"/>
  <c r="DB353" i="2" s="1"/>
  <c r="CP353" i="2"/>
  <c r="DF353" i="2" s="1"/>
  <c r="CU353" i="2"/>
  <c r="DK353" i="2" s="1"/>
  <c r="CT353" i="2"/>
  <c r="DJ353" i="2" s="1"/>
  <c r="CQ353" i="2"/>
  <c r="DG353" i="2" s="1"/>
  <c r="BT354" i="2"/>
  <c r="CC354" i="2"/>
  <c r="BU354" i="2"/>
  <c r="CD354" i="2"/>
  <c r="DN354" i="2"/>
  <c r="BW354" i="2"/>
  <c r="B355" i="2"/>
  <c r="CA354" i="2"/>
  <c r="BR354" i="2"/>
  <c r="BX354" i="2"/>
  <c r="BS354" i="2"/>
  <c r="BZ354" i="2"/>
  <c r="CB354" i="2"/>
  <c r="CF354" i="2"/>
  <c r="BY354" i="2"/>
  <c r="BV354" i="2"/>
  <c r="CE354" i="2"/>
  <c r="T354" i="2"/>
  <c r="CV353" i="2"/>
  <c r="DL353" i="2" s="1"/>
  <c r="CJ353" i="2"/>
  <c r="CZ353" i="2" s="1"/>
  <c r="CR353" i="2"/>
  <c r="DH353" i="2" s="1"/>
  <c r="CS354" i="2" l="1"/>
  <c r="DI354" i="2" s="1"/>
  <c r="CI354" i="2"/>
  <c r="CY354" i="2" s="1"/>
  <c r="CJ354" i="2"/>
  <c r="CZ354" i="2" s="1"/>
  <c r="CH354" i="2"/>
  <c r="CX354" i="2" s="1"/>
  <c r="CM354" i="2"/>
  <c r="DC354" i="2" s="1"/>
  <c r="CN354" i="2"/>
  <c r="DD354" i="2" s="1"/>
  <c r="CK354" i="2"/>
  <c r="DA354" i="2" s="1"/>
  <c r="CL354" i="2"/>
  <c r="DB354" i="2" s="1"/>
  <c r="CU354" i="2"/>
  <c r="DK354" i="2" s="1"/>
  <c r="BT355" i="2"/>
  <c r="CE355" i="2"/>
  <c r="BY355" i="2"/>
  <c r="BZ355" i="2"/>
  <c r="CB355" i="2"/>
  <c r="CF355" i="2"/>
  <c r="BV355" i="2"/>
  <c r="CA355" i="2"/>
  <c r="CC355" i="2"/>
  <c r="BX355" i="2"/>
  <c r="CD355" i="2"/>
  <c r="CT355" i="2" s="1"/>
  <c r="DJ355" i="2" s="1"/>
  <c r="B356" i="2"/>
  <c r="CP355" i="2"/>
  <c r="DF355" i="2" s="1"/>
  <c r="T355" i="2"/>
  <c r="BR355" i="2"/>
  <c r="BW355" i="2"/>
  <c r="BU355" i="2"/>
  <c r="CU355" i="2"/>
  <c r="DK355" i="2" s="1"/>
  <c r="DN355" i="2"/>
  <c r="BS355" i="2"/>
  <c r="CO354" i="2"/>
  <c r="DE354" i="2" s="1"/>
  <c r="CR354" i="2"/>
  <c r="DH354" i="2" s="1"/>
  <c r="CV354" i="2"/>
  <c r="DL354" i="2" s="1"/>
  <c r="CP354" i="2"/>
  <c r="DF354" i="2" s="1"/>
  <c r="CT354" i="2"/>
  <c r="DJ354" i="2" s="1"/>
  <c r="CQ354" i="2"/>
  <c r="DG354" i="2" s="1"/>
  <c r="CJ355" i="2" l="1"/>
  <c r="CZ355" i="2" s="1"/>
  <c r="CO355" i="2"/>
  <c r="DE355" i="2" s="1"/>
  <c r="CL355" i="2"/>
  <c r="DB355" i="2" s="1"/>
  <c r="BR356" i="2"/>
  <c r="CA356" i="2"/>
  <c r="CF356" i="2"/>
  <c r="BZ356" i="2"/>
  <c r="CP356" i="2" s="1"/>
  <c r="DF356" i="2" s="1"/>
  <c r="DN356" i="2"/>
  <c r="CE356" i="2"/>
  <c r="CB356" i="2"/>
  <c r="CC356" i="2"/>
  <c r="BU356" i="2"/>
  <c r="BV356" i="2"/>
  <c r="CD356" i="2"/>
  <c r="BX356" i="2"/>
  <c r="BT356" i="2"/>
  <c r="BY356" i="2"/>
  <c r="B357" i="2"/>
  <c r="T356" i="2"/>
  <c r="BW356" i="2"/>
  <c r="BS356" i="2"/>
  <c r="CK355" i="2"/>
  <c r="DA355" i="2" s="1"/>
  <c r="CH355" i="2"/>
  <c r="CX355" i="2" s="1"/>
  <c r="CM355" i="2"/>
  <c r="DC355" i="2" s="1"/>
  <c r="CS355" i="2"/>
  <c r="DI355" i="2" s="1"/>
  <c r="CQ355" i="2"/>
  <c r="DG355" i="2" s="1"/>
  <c r="CR355" i="2"/>
  <c r="DH355" i="2" s="1"/>
  <c r="CI355" i="2"/>
  <c r="CY355" i="2" s="1"/>
  <c r="CN355" i="2"/>
  <c r="DD355" i="2" s="1"/>
  <c r="CV355" i="2"/>
  <c r="DL355" i="2" s="1"/>
  <c r="CK356" i="2" l="1"/>
  <c r="DA356" i="2" s="1"/>
  <c r="CR356" i="2"/>
  <c r="DH356" i="2" s="1"/>
  <c r="CU356" i="2"/>
  <c r="DK356" i="2" s="1"/>
  <c r="CN356" i="2"/>
  <c r="DD356" i="2" s="1"/>
  <c r="CQ356" i="2"/>
  <c r="DG356" i="2" s="1"/>
  <c r="CH356" i="2"/>
  <c r="CX356" i="2" s="1"/>
  <c r="CM356" i="2"/>
  <c r="DC356" i="2" s="1"/>
  <c r="CJ356" i="2"/>
  <c r="CZ356" i="2" s="1"/>
  <c r="CS356" i="2"/>
  <c r="DI356" i="2" s="1"/>
  <c r="CL356" i="2"/>
  <c r="DB356" i="2" s="1"/>
  <c r="CT356" i="2"/>
  <c r="DJ356" i="2" s="1"/>
  <c r="CO356" i="2"/>
  <c r="DE356" i="2" s="1"/>
  <c r="BT357" i="2"/>
  <c r="CE357" i="2"/>
  <c r="CF357" i="2"/>
  <c r="BS357" i="2"/>
  <c r="BX357" i="2"/>
  <c r="BR357" i="2"/>
  <c r="BU357" i="2"/>
  <c r="BV357" i="2"/>
  <c r="BZ357" i="2"/>
  <c r="B358" i="2"/>
  <c r="DN357" i="2"/>
  <c r="BW357" i="2"/>
  <c r="CA357" i="2"/>
  <c r="CC357" i="2"/>
  <c r="CD357" i="2"/>
  <c r="T357" i="2"/>
  <c r="CB357" i="2"/>
  <c r="BY357" i="2"/>
  <c r="CI356" i="2"/>
  <c r="CY356" i="2" s="1"/>
  <c r="CV356" i="2"/>
  <c r="DL356" i="2" s="1"/>
  <c r="CM357" i="2" l="1"/>
  <c r="DC357" i="2" s="1"/>
  <c r="CJ357" i="2"/>
  <c r="CZ357" i="2" s="1"/>
  <c r="CQ357" i="2"/>
  <c r="DG357" i="2" s="1"/>
  <c r="CI357" i="2"/>
  <c r="CY357" i="2" s="1"/>
  <c r="CV357" i="2"/>
  <c r="DL357" i="2" s="1"/>
  <c r="CN357" i="2"/>
  <c r="DD357" i="2" s="1"/>
  <c r="CU357" i="2"/>
  <c r="DK357" i="2" s="1"/>
  <c r="CO357" i="2"/>
  <c r="DE357" i="2" s="1"/>
  <c r="CP357" i="2"/>
  <c r="DF357" i="2" s="1"/>
  <c r="CS357" i="2"/>
  <c r="DI357" i="2" s="1"/>
  <c r="CT357" i="2"/>
  <c r="DJ357" i="2" s="1"/>
  <c r="CR357" i="2"/>
  <c r="DH357" i="2" s="1"/>
  <c r="CK357" i="2"/>
  <c r="DA357" i="2" s="1"/>
  <c r="CL357" i="2"/>
  <c r="DB357" i="2" s="1"/>
  <c r="BT358" i="2"/>
  <c r="BW358" i="2"/>
  <c r="CF358" i="2"/>
  <c r="BS358" i="2"/>
  <c r="BR358" i="2"/>
  <c r="BU358" i="2"/>
  <c r="BZ358" i="2"/>
  <c r="BY358" i="2"/>
  <c r="CA358" i="2"/>
  <c r="CC358" i="2"/>
  <c r="CD358" i="2"/>
  <c r="CB358" i="2"/>
  <c r="CE358" i="2"/>
  <c r="BV358" i="2"/>
  <c r="B359" i="2"/>
  <c r="CI358" i="2"/>
  <c r="CY358" i="2" s="1"/>
  <c r="T358" i="2"/>
  <c r="BX358" i="2"/>
  <c r="DN358" i="2"/>
  <c r="CH357" i="2"/>
  <c r="CX357" i="2" s="1"/>
  <c r="CV358" i="2" l="1"/>
  <c r="DL358" i="2" s="1"/>
  <c r="CM358" i="2"/>
  <c r="DC358" i="2" s="1"/>
  <c r="CJ358" i="2"/>
  <c r="CZ358" i="2" s="1"/>
  <c r="CT358" i="2"/>
  <c r="DJ358" i="2" s="1"/>
  <c r="CH358" i="2"/>
  <c r="CX358" i="2" s="1"/>
  <c r="CL358" i="2"/>
  <c r="DB358" i="2" s="1"/>
  <c r="CN358" i="2"/>
  <c r="DD358" i="2" s="1"/>
  <c r="CU358" i="2"/>
  <c r="DK358" i="2" s="1"/>
  <c r="CS358" i="2"/>
  <c r="DI358" i="2" s="1"/>
  <c r="CK358" i="2"/>
  <c r="DA358" i="2" s="1"/>
  <c r="CO358" i="2"/>
  <c r="DE358" i="2" s="1"/>
  <c r="CR358" i="2"/>
  <c r="DH358" i="2" s="1"/>
  <c r="CB359" i="2"/>
  <c r="BU359" i="2"/>
  <c r="BZ359" i="2"/>
  <c r="DN359" i="2"/>
  <c r="CA359" i="2"/>
  <c r="CD359" i="2"/>
  <c r="B360" i="2"/>
  <c r="BR359" i="2"/>
  <c r="CC359" i="2"/>
  <c r="CE359" i="2"/>
  <c r="BS359" i="2"/>
  <c r="CQ359" i="2"/>
  <c r="DG359" i="2" s="1"/>
  <c r="BY359" i="2"/>
  <c r="T359" i="2"/>
  <c r="BT359" i="2"/>
  <c r="BW359" i="2"/>
  <c r="CF359" i="2"/>
  <c r="BV359" i="2"/>
  <c r="BX359" i="2"/>
  <c r="CI359" i="2"/>
  <c r="CY359" i="2" s="1"/>
  <c r="CQ358" i="2"/>
  <c r="DG358" i="2" s="1"/>
  <c r="CP358" i="2"/>
  <c r="DF358" i="2" s="1"/>
  <c r="CP359" i="2" l="1"/>
  <c r="DF359" i="2" s="1"/>
  <c r="CV359" i="2"/>
  <c r="DL359" i="2" s="1"/>
  <c r="CR359" i="2"/>
  <c r="DH359" i="2" s="1"/>
  <c r="CJ359" i="2"/>
  <c r="CZ359" i="2" s="1"/>
  <c r="CT359" i="2"/>
  <c r="DJ359" i="2" s="1"/>
  <c r="CK359" i="2"/>
  <c r="DA359" i="2" s="1"/>
  <c r="CS359" i="2"/>
  <c r="DI359" i="2" s="1"/>
  <c r="CU359" i="2"/>
  <c r="DK359" i="2" s="1"/>
  <c r="CM359" i="2"/>
  <c r="DC359" i="2" s="1"/>
  <c r="BR360" i="2"/>
  <c r="CE360" i="2"/>
  <c r="CF360" i="2"/>
  <c r="CV360" i="2" s="1"/>
  <c r="DL360" i="2" s="1"/>
  <c r="BZ360" i="2"/>
  <c r="BW360" i="2"/>
  <c r="CD360" i="2"/>
  <c r="CA360" i="2"/>
  <c r="CQ360" i="2" s="1"/>
  <c r="DG360" i="2" s="1"/>
  <c r="BY360" i="2"/>
  <c r="CB360" i="2"/>
  <c r="BU360" i="2"/>
  <c r="BV360" i="2"/>
  <c r="BT360" i="2"/>
  <c r="BX360" i="2"/>
  <c r="BS360" i="2"/>
  <c r="B361" i="2"/>
  <c r="T360" i="2"/>
  <c r="CC360" i="2"/>
  <c r="DN360" i="2"/>
  <c r="CH359" i="2"/>
  <c r="CX359" i="2" s="1"/>
  <c r="CN359" i="2"/>
  <c r="DD359" i="2" s="1"/>
  <c r="CO359" i="2"/>
  <c r="DE359" i="2" s="1"/>
  <c r="CL359" i="2"/>
  <c r="DB359" i="2" s="1"/>
  <c r="CJ360" i="2" l="1"/>
  <c r="CZ360" i="2" s="1"/>
  <c r="CH360" i="2"/>
  <c r="CX360" i="2" s="1"/>
  <c r="CU360" i="2"/>
  <c r="DK360" i="2" s="1"/>
  <c r="CK360" i="2"/>
  <c r="DA360" i="2" s="1"/>
  <c r="CT360" i="2"/>
  <c r="DJ360" i="2" s="1"/>
  <c r="CO360" i="2"/>
  <c r="DE360" i="2" s="1"/>
  <c r="CA361" i="2"/>
  <c r="BW361" i="2"/>
  <c r="CM361" i="2" s="1"/>
  <c r="DC361" i="2" s="1"/>
  <c r="BZ361" i="2"/>
  <c r="CD361" i="2"/>
  <c r="CB361" i="2"/>
  <c r="CF361" i="2"/>
  <c r="BS361" i="2"/>
  <c r="BX361" i="2"/>
  <c r="CE361" i="2"/>
  <c r="B362" i="2"/>
  <c r="DN361" i="2"/>
  <c r="T361" i="2"/>
  <c r="BT361" i="2"/>
  <c r="CC361" i="2"/>
  <c r="BU361" i="2"/>
  <c r="BY361" i="2"/>
  <c r="CP361" i="2"/>
  <c r="DF361" i="2" s="1"/>
  <c r="BR361" i="2"/>
  <c r="BV361" i="2"/>
  <c r="CR360" i="2"/>
  <c r="DH360" i="2" s="1"/>
  <c r="CS360" i="2"/>
  <c r="DI360" i="2" s="1"/>
  <c r="CI360" i="2"/>
  <c r="CY360" i="2" s="1"/>
  <c r="CL360" i="2"/>
  <c r="DB360" i="2" s="1"/>
  <c r="CN360" i="2"/>
  <c r="DD360" i="2" s="1"/>
  <c r="CM360" i="2"/>
  <c r="DC360" i="2" s="1"/>
  <c r="CP360" i="2"/>
  <c r="DF360" i="2" s="1"/>
  <c r="CJ361" i="2" l="1"/>
  <c r="CZ361" i="2" s="1"/>
  <c r="CV361" i="2"/>
  <c r="DL361" i="2" s="1"/>
  <c r="CQ361" i="2"/>
  <c r="DG361" i="2" s="1"/>
  <c r="CU361" i="2"/>
  <c r="DK361" i="2" s="1"/>
  <c r="CK361" i="2"/>
  <c r="DA361" i="2" s="1"/>
  <c r="CR361" i="2"/>
  <c r="DH361" i="2" s="1"/>
  <c r="CT361" i="2"/>
  <c r="DJ361" i="2" s="1"/>
  <c r="CI361" i="2"/>
  <c r="CY361" i="2" s="1"/>
  <c r="CS361" i="2"/>
  <c r="DI361" i="2" s="1"/>
  <c r="CH361" i="2"/>
  <c r="CX361" i="2" s="1"/>
  <c r="CC362" i="2"/>
  <c r="CE362" i="2"/>
  <c r="BU362" i="2"/>
  <c r="CD362" i="2"/>
  <c r="BT362" i="2"/>
  <c r="CF362" i="2"/>
  <c r="BW362" i="2"/>
  <c r="BY362" i="2"/>
  <c r="BV362" i="2"/>
  <c r="B363" i="2"/>
  <c r="T362" i="2"/>
  <c r="BS362" i="2"/>
  <c r="BR362" i="2"/>
  <c r="BX362" i="2"/>
  <c r="CB362" i="2"/>
  <c r="BZ362" i="2"/>
  <c r="CT362" i="2"/>
  <c r="DJ362" i="2" s="1"/>
  <c r="DN362" i="2"/>
  <c r="CA362" i="2"/>
  <c r="CL361" i="2"/>
  <c r="DB361" i="2" s="1"/>
  <c r="CO361" i="2"/>
  <c r="DE361" i="2" s="1"/>
  <c r="CN361" i="2"/>
  <c r="DD361" i="2" s="1"/>
  <c r="CU362" i="2" l="1"/>
  <c r="DK362" i="2" s="1"/>
  <c r="CV362" i="2"/>
  <c r="DL362" i="2" s="1"/>
  <c r="CO362" i="2"/>
  <c r="DE362" i="2" s="1"/>
  <c r="CJ362" i="2"/>
  <c r="CZ362" i="2" s="1"/>
  <c r="CS362" i="2"/>
  <c r="DI362" i="2" s="1"/>
  <c r="CK362" i="2"/>
  <c r="DA362" i="2" s="1"/>
  <c r="CQ362" i="2"/>
  <c r="DG362" i="2" s="1"/>
  <c r="CP362" i="2"/>
  <c r="DF362" i="2" s="1"/>
  <c r="CN362" i="2"/>
  <c r="DD362" i="2" s="1"/>
  <c r="CL362" i="2"/>
  <c r="DB362" i="2" s="1"/>
  <c r="CH362" i="2"/>
  <c r="CX362" i="2" s="1"/>
  <c r="CI362" i="2"/>
  <c r="CY362" i="2" s="1"/>
  <c r="CA363" i="2"/>
  <c r="BX363" i="2"/>
  <c r="CF363" i="2"/>
  <c r="T363" i="2"/>
  <c r="BT363" i="2"/>
  <c r="CC363" i="2"/>
  <c r="CS363" i="2" s="1"/>
  <c r="DI363" i="2" s="1"/>
  <c r="BU363" i="2"/>
  <c r="BV363" i="2"/>
  <c r="DN363" i="2"/>
  <c r="BR363" i="2"/>
  <c r="B364" i="2"/>
  <c r="CB363" i="2"/>
  <c r="CE363" i="2"/>
  <c r="BY363" i="2"/>
  <c r="CD363" i="2"/>
  <c r="CQ363" i="2"/>
  <c r="DG363" i="2" s="1"/>
  <c r="BS363" i="2"/>
  <c r="BW363" i="2"/>
  <c r="BZ363" i="2"/>
  <c r="CR362" i="2"/>
  <c r="DH362" i="2" s="1"/>
  <c r="CM362" i="2"/>
  <c r="DC362" i="2" s="1"/>
  <c r="CN363" i="2" l="1"/>
  <c r="DD363" i="2" s="1"/>
  <c r="CJ363" i="2"/>
  <c r="CZ363" i="2" s="1"/>
  <c r="CV363" i="2"/>
  <c r="DL363" i="2" s="1"/>
  <c r="CL363" i="2"/>
  <c r="DB363" i="2" s="1"/>
  <c r="CK363" i="2"/>
  <c r="DA363" i="2" s="1"/>
  <c r="CT363" i="2"/>
  <c r="DJ363" i="2" s="1"/>
  <c r="CP363" i="2"/>
  <c r="DF363" i="2" s="1"/>
  <c r="CC364" i="2"/>
  <c r="CS364" i="2" s="1"/>
  <c r="DI364" i="2" s="1"/>
  <c r="BU364" i="2"/>
  <c r="BV364" i="2"/>
  <c r="BR364" i="2"/>
  <c r="CF364" i="2"/>
  <c r="BT364" i="2"/>
  <c r="BW364" i="2"/>
  <c r="CE364" i="2"/>
  <c r="CD364" i="2"/>
  <c r="CK364" i="2"/>
  <c r="DA364" i="2" s="1"/>
  <c r="CA364" i="2"/>
  <c r="BX364" i="2"/>
  <c r="BY364" i="2"/>
  <c r="BS364" i="2"/>
  <c r="B365" i="2"/>
  <c r="T364" i="2"/>
  <c r="DN364" i="2"/>
  <c r="CB364" i="2"/>
  <c r="BZ364" i="2"/>
  <c r="CU363" i="2"/>
  <c r="DK363" i="2" s="1"/>
  <c r="CM363" i="2"/>
  <c r="DC363" i="2" s="1"/>
  <c r="CO363" i="2"/>
  <c r="DE363" i="2" s="1"/>
  <c r="CR363" i="2"/>
  <c r="DH363" i="2" s="1"/>
  <c r="CH363" i="2"/>
  <c r="CX363" i="2" s="1"/>
  <c r="CI363" i="2"/>
  <c r="CY363" i="2" s="1"/>
  <c r="CV364" i="2" l="1"/>
  <c r="DL364" i="2" s="1"/>
  <c r="CH364" i="2"/>
  <c r="CX364" i="2" s="1"/>
  <c r="CU364" i="2"/>
  <c r="DK364" i="2" s="1"/>
  <c r="CJ364" i="2"/>
  <c r="CZ364" i="2" s="1"/>
  <c r="CL364" i="2"/>
  <c r="DB364" i="2" s="1"/>
  <c r="CQ364" i="2"/>
  <c r="DG364" i="2" s="1"/>
  <c r="CP364" i="2"/>
  <c r="DF364" i="2" s="1"/>
  <c r="BR365" i="2"/>
  <c r="BX365" i="2"/>
  <c r="BU365" i="2"/>
  <c r="BS365" i="2"/>
  <c r="B366" i="2"/>
  <c r="T365" i="2"/>
  <c r="CA365" i="2"/>
  <c r="BT365" i="2"/>
  <c r="BY365" i="2"/>
  <c r="BV365" i="2"/>
  <c r="DN365" i="2"/>
  <c r="CF365" i="2"/>
  <c r="CB365" i="2"/>
  <c r="BW365" i="2"/>
  <c r="CE365" i="2"/>
  <c r="CD365" i="2"/>
  <c r="CC365" i="2"/>
  <c r="BZ365" i="2"/>
  <c r="CN364" i="2"/>
  <c r="DD364" i="2" s="1"/>
  <c r="CI364" i="2"/>
  <c r="CY364" i="2" s="1"/>
  <c r="CO364" i="2"/>
  <c r="DE364" i="2" s="1"/>
  <c r="CM364" i="2"/>
  <c r="DC364" i="2" s="1"/>
  <c r="CR364" i="2"/>
  <c r="DH364" i="2" s="1"/>
  <c r="CT364" i="2"/>
  <c r="DJ364" i="2" s="1"/>
  <c r="CO365" i="2" l="1"/>
  <c r="DE365" i="2" s="1"/>
  <c r="CN365" i="2"/>
  <c r="DD365" i="2" s="1"/>
  <c r="CH365" i="2"/>
  <c r="CX365" i="2" s="1"/>
  <c r="CJ365" i="2"/>
  <c r="CZ365" i="2" s="1"/>
  <c r="CM365" i="2"/>
  <c r="DC365" i="2" s="1"/>
  <c r="CL365" i="2"/>
  <c r="DB365" i="2" s="1"/>
  <c r="CK365" i="2"/>
  <c r="DA365" i="2" s="1"/>
  <c r="CI365" i="2"/>
  <c r="CY365" i="2" s="1"/>
  <c r="CQ365" i="2"/>
  <c r="DG365" i="2" s="1"/>
  <c r="CS365" i="2"/>
  <c r="DI365" i="2" s="1"/>
  <c r="CV365" i="2"/>
  <c r="DL365" i="2" s="1"/>
  <c r="CT365" i="2"/>
  <c r="DJ365" i="2" s="1"/>
  <c r="CR365" i="2"/>
  <c r="DH365" i="2" s="1"/>
  <c r="CU365" i="2"/>
  <c r="DK365" i="2" s="1"/>
  <c r="CP365" i="2"/>
  <c r="DF365" i="2" s="1"/>
  <c r="BT366" i="2"/>
  <c r="CC366" i="2"/>
  <c r="BY366" i="2"/>
  <c r="BZ366" i="2"/>
  <c r="CA366" i="2"/>
  <c r="BX366" i="2"/>
  <c r="BS366" i="2"/>
  <c r="B367" i="2"/>
  <c r="T366" i="2"/>
  <c r="CO366" i="2"/>
  <c r="DE366" i="2" s="1"/>
  <c r="BU366" i="2"/>
  <c r="BR366" i="2"/>
  <c r="BW366" i="2"/>
  <c r="CF366" i="2"/>
  <c r="CD366" i="2"/>
  <c r="DN366" i="2"/>
  <c r="CB366" i="2"/>
  <c r="BV366" i="2"/>
  <c r="CE366" i="2"/>
  <c r="CP366" i="2" l="1"/>
  <c r="DF366" i="2" s="1"/>
  <c r="CI366" i="2"/>
  <c r="CY366" i="2" s="1"/>
  <c r="CS366" i="2"/>
  <c r="DI366" i="2" s="1"/>
  <c r="CJ366" i="2"/>
  <c r="CZ366" i="2" s="1"/>
  <c r="CT366" i="2"/>
  <c r="DJ366" i="2" s="1"/>
  <c r="CV366" i="2"/>
  <c r="DL366" i="2" s="1"/>
  <c r="CH366" i="2"/>
  <c r="CX366" i="2" s="1"/>
  <c r="CN366" i="2"/>
  <c r="DD366" i="2" s="1"/>
  <c r="CK366" i="2"/>
  <c r="DA366" i="2" s="1"/>
  <c r="CA367" i="2"/>
  <c r="BR367" i="2"/>
  <c r="CF367" i="2"/>
  <c r="BY367" i="2"/>
  <c r="CB367" i="2"/>
  <c r="BX367" i="2"/>
  <c r="BU367" i="2"/>
  <c r="BS367" i="2"/>
  <c r="BT367" i="2"/>
  <c r="CD367" i="2"/>
  <c r="DN367" i="2"/>
  <c r="CC367" i="2"/>
  <c r="BW367" i="2"/>
  <c r="BV367" i="2"/>
  <c r="BZ367" i="2"/>
  <c r="B368" i="2"/>
  <c r="T367" i="2"/>
  <c r="CE367" i="2"/>
  <c r="CR366" i="2"/>
  <c r="DH366" i="2" s="1"/>
  <c r="CL366" i="2"/>
  <c r="DB366" i="2" s="1"/>
  <c r="CM366" i="2"/>
  <c r="DC366" i="2" s="1"/>
  <c r="CU366" i="2"/>
  <c r="DK366" i="2" s="1"/>
  <c r="CQ366" i="2"/>
  <c r="DG366" i="2" s="1"/>
  <c r="CQ367" i="2" l="1"/>
  <c r="DG367" i="2" s="1"/>
  <c r="CP367" i="2"/>
  <c r="DF367" i="2" s="1"/>
  <c r="CI367" i="2"/>
  <c r="CY367" i="2" s="1"/>
  <c r="CK367" i="2"/>
  <c r="DA367" i="2" s="1"/>
  <c r="CV367" i="2"/>
  <c r="DL367" i="2" s="1"/>
  <c r="CH367" i="2"/>
  <c r="CX367" i="2" s="1"/>
  <c r="CT367" i="2"/>
  <c r="DJ367" i="2" s="1"/>
  <c r="CU367" i="2"/>
  <c r="DK367" i="2" s="1"/>
  <c r="CS367" i="2"/>
  <c r="DI367" i="2" s="1"/>
  <c r="CJ367" i="2"/>
  <c r="CZ367" i="2" s="1"/>
  <c r="CN367" i="2"/>
  <c r="DD367" i="2" s="1"/>
  <c r="CR367" i="2"/>
  <c r="DH367" i="2" s="1"/>
  <c r="BW368" i="2"/>
  <c r="CF368" i="2"/>
  <c r="BV368" i="2"/>
  <c r="B369" i="2"/>
  <c r="T368" i="2"/>
  <c r="CE368" i="2"/>
  <c r="CA368" i="2"/>
  <c r="BX368" i="2"/>
  <c r="BY368" i="2"/>
  <c r="BZ368" i="2"/>
  <c r="DN368" i="2"/>
  <c r="BU368" i="2"/>
  <c r="CB368" i="2"/>
  <c r="BT368" i="2"/>
  <c r="CC368" i="2"/>
  <c r="CD368" i="2"/>
  <c r="BR368" i="2"/>
  <c r="BS368" i="2"/>
  <c r="CM367" i="2"/>
  <c r="DC367" i="2" s="1"/>
  <c r="CO367" i="2"/>
  <c r="DE367" i="2" s="1"/>
  <c r="CL367" i="2"/>
  <c r="DB367" i="2" s="1"/>
  <c r="CL368" i="2" l="1"/>
  <c r="DB368" i="2" s="1"/>
  <c r="CP368" i="2"/>
  <c r="DF368" i="2" s="1"/>
  <c r="CQ368" i="2"/>
  <c r="DG368" i="2" s="1"/>
  <c r="CS368" i="2"/>
  <c r="DI368" i="2" s="1"/>
  <c r="CM368" i="2"/>
  <c r="DC368" i="2" s="1"/>
  <c r="CU368" i="2"/>
  <c r="DK368" i="2" s="1"/>
  <c r="CV368" i="2"/>
  <c r="DL368" i="2" s="1"/>
  <c r="CO368" i="2"/>
  <c r="DE368" i="2" s="1"/>
  <c r="CK368" i="2"/>
  <c r="DA368" i="2" s="1"/>
  <c r="CI368" i="2"/>
  <c r="CY368" i="2" s="1"/>
  <c r="CN368" i="2"/>
  <c r="DD368" i="2" s="1"/>
  <c r="CH368" i="2"/>
  <c r="CX368" i="2" s="1"/>
  <c r="CR368" i="2"/>
  <c r="DH368" i="2" s="1"/>
  <c r="CT368" i="2"/>
  <c r="DJ368" i="2" s="1"/>
  <c r="CJ368" i="2"/>
  <c r="CZ368" i="2" s="1"/>
  <c r="CE369" i="2"/>
  <c r="BR369" i="2"/>
  <c r="BS369" i="2"/>
  <c r="CI369" i="2" s="1"/>
  <c r="CY369" i="2" s="1"/>
  <c r="BZ369" i="2"/>
  <c r="CD369" i="2"/>
  <c r="CB369" i="2"/>
  <c r="BX369" i="2"/>
  <c r="BV369" i="2"/>
  <c r="BT369" i="2"/>
  <c r="B370" i="2"/>
  <c r="BW369" i="2"/>
  <c r="BU369" i="2"/>
  <c r="CC369" i="2"/>
  <c r="BY369" i="2"/>
  <c r="T369" i="2"/>
  <c r="CF369" i="2"/>
  <c r="CA369" i="2"/>
  <c r="DN369" i="2"/>
  <c r="CH369" i="2" l="1"/>
  <c r="CX369" i="2" s="1"/>
  <c r="CJ369" i="2"/>
  <c r="CZ369" i="2" s="1"/>
  <c r="CU369" i="2"/>
  <c r="DK369" i="2" s="1"/>
  <c r="CP369" i="2"/>
  <c r="DF369" i="2" s="1"/>
  <c r="CN369" i="2"/>
  <c r="DD369" i="2" s="1"/>
  <c r="CL369" i="2"/>
  <c r="DB369" i="2" s="1"/>
  <c r="CS369" i="2"/>
  <c r="DI369" i="2" s="1"/>
  <c r="CV369" i="2"/>
  <c r="DL369" i="2" s="1"/>
  <c r="BT370" i="2"/>
  <c r="CB370" i="2"/>
  <c r="CF370" i="2"/>
  <c r="BV370" i="2"/>
  <c r="DN370" i="2"/>
  <c r="CA370" i="2"/>
  <c r="CC370" i="2"/>
  <c r="BU370" i="2"/>
  <c r="BZ370" i="2"/>
  <c r="BX370" i="2"/>
  <c r="T370" i="2"/>
  <c r="BR370" i="2"/>
  <c r="BW370" i="2"/>
  <c r="BY370" i="2"/>
  <c r="BS370" i="2"/>
  <c r="CL370" i="2"/>
  <c r="DB370" i="2" s="1"/>
  <c r="CE370" i="2"/>
  <c r="CD370" i="2"/>
  <c r="B371" i="2"/>
  <c r="CT369" i="2"/>
  <c r="DJ369" i="2" s="1"/>
  <c r="CQ369" i="2"/>
  <c r="DG369" i="2" s="1"/>
  <c r="CK369" i="2"/>
  <c r="DA369" i="2" s="1"/>
  <c r="CR369" i="2"/>
  <c r="DH369" i="2" s="1"/>
  <c r="CM369" i="2"/>
  <c r="DC369" i="2" s="1"/>
  <c r="CO369" i="2"/>
  <c r="DE369" i="2" s="1"/>
  <c r="CP370" i="2" l="1"/>
  <c r="DF370" i="2" s="1"/>
  <c r="CR370" i="2"/>
  <c r="DH370" i="2" s="1"/>
  <c r="CV370" i="2"/>
  <c r="DL370" i="2" s="1"/>
  <c r="CS370" i="2"/>
  <c r="DI370" i="2" s="1"/>
  <c r="CJ370" i="2"/>
  <c r="CZ370" i="2" s="1"/>
  <c r="CI370" i="2"/>
  <c r="CY370" i="2" s="1"/>
  <c r="CQ370" i="2"/>
  <c r="DG370" i="2" s="1"/>
  <c r="CM370" i="2"/>
  <c r="DC370" i="2" s="1"/>
  <c r="CO370" i="2"/>
  <c r="DE370" i="2" s="1"/>
  <c r="CH370" i="2"/>
  <c r="CX370" i="2" s="1"/>
  <c r="CU370" i="2"/>
  <c r="DK370" i="2" s="1"/>
  <c r="CT370" i="2"/>
  <c r="DJ370" i="2" s="1"/>
  <c r="BR371" i="2"/>
  <c r="CE371" i="2"/>
  <c r="CC371" i="2"/>
  <c r="BS371" i="2"/>
  <c r="T371" i="2"/>
  <c r="BW371" i="2"/>
  <c r="BY371" i="2"/>
  <c r="BT371" i="2"/>
  <c r="CF371" i="2"/>
  <c r="BX371" i="2"/>
  <c r="BZ371" i="2"/>
  <c r="B372" i="2"/>
  <c r="CA371" i="2"/>
  <c r="CD371" i="2"/>
  <c r="CB371" i="2"/>
  <c r="BU371" i="2"/>
  <c r="BV371" i="2"/>
  <c r="DN371" i="2"/>
  <c r="CN370" i="2"/>
  <c r="DD370" i="2" s="1"/>
  <c r="CK370" i="2"/>
  <c r="DA370" i="2" s="1"/>
  <c r="CH371" i="2" l="1"/>
  <c r="CX371" i="2" s="1"/>
  <c r="CL371" i="2"/>
  <c r="DB371" i="2" s="1"/>
  <c r="CQ371" i="2"/>
  <c r="DG371" i="2" s="1"/>
  <c r="CS371" i="2"/>
  <c r="DI371" i="2" s="1"/>
  <c r="CU371" i="2"/>
  <c r="DK371" i="2" s="1"/>
  <c r="CR371" i="2"/>
  <c r="DH371" i="2" s="1"/>
  <c r="CT371" i="2"/>
  <c r="DJ371" i="2" s="1"/>
  <c r="CI371" i="2"/>
  <c r="CY371" i="2" s="1"/>
  <c r="CO371" i="2"/>
  <c r="DE371" i="2" s="1"/>
  <c r="CP371" i="2"/>
  <c r="DF371" i="2" s="1"/>
  <c r="CM371" i="2"/>
  <c r="DC371" i="2" s="1"/>
  <c r="CJ371" i="2"/>
  <c r="CZ371" i="2" s="1"/>
  <c r="CV371" i="2"/>
  <c r="DL371" i="2" s="1"/>
  <c r="CN371" i="2"/>
  <c r="DD371" i="2" s="1"/>
  <c r="BW372" i="2"/>
  <c r="CC372" i="2"/>
  <c r="BY372" i="2"/>
  <c r="BZ372" i="2"/>
  <c r="CD372" i="2"/>
  <c r="DN372" i="2"/>
  <c r="BT372" i="2"/>
  <c r="BU372" i="2"/>
  <c r="CA372" i="2"/>
  <c r="CE372" i="2"/>
  <c r="B373" i="2"/>
  <c r="T372" i="2"/>
  <c r="BX372" i="2"/>
  <c r="BV372" i="2"/>
  <c r="BR372" i="2"/>
  <c r="CB372" i="2"/>
  <c r="CF372" i="2"/>
  <c r="BS372" i="2"/>
  <c r="CK371" i="2"/>
  <c r="DA371" i="2" s="1"/>
  <c r="CP372" i="2" l="1"/>
  <c r="DF372" i="2" s="1"/>
  <c r="CO372" i="2"/>
  <c r="DE372" i="2" s="1"/>
  <c r="CR372" i="2"/>
  <c r="DH372" i="2" s="1"/>
  <c r="CS372" i="2"/>
  <c r="DI372" i="2" s="1"/>
  <c r="CM372" i="2"/>
  <c r="DC372" i="2" s="1"/>
  <c r="CI372" i="2"/>
  <c r="CY372" i="2" s="1"/>
  <c r="CQ372" i="2"/>
  <c r="DG372" i="2" s="1"/>
  <c r="CJ372" i="2"/>
  <c r="CZ372" i="2" s="1"/>
  <c r="CL372" i="2"/>
  <c r="DB372" i="2" s="1"/>
  <c r="CN372" i="2"/>
  <c r="DD372" i="2" s="1"/>
  <c r="CH372" i="2"/>
  <c r="CX372" i="2" s="1"/>
  <c r="CT372" i="2"/>
  <c r="DJ372" i="2" s="1"/>
  <c r="CK372" i="2"/>
  <c r="DA372" i="2" s="1"/>
  <c r="CV372" i="2"/>
  <c r="DL372" i="2" s="1"/>
  <c r="BT373" i="2"/>
  <c r="CE373" i="2"/>
  <c r="BU373" i="2"/>
  <c r="BZ373" i="2"/>
  <c r="DN373" i="2"/>
  <c r="T373" i="2"/>
  <c r="BR373" i="2"/>
  <c r="CC373" i="2"/>
  <c r="BY373" i="2"/>
  <c r="BS373" i="2"/>
  <c r="B374" i="2"/>
  <c r="BV373" i="2"/>
  <c r="CB373" i="2"/>
  <c r="BW373" i="2"/>
  <c r="CF373" i="2"/>
  <c r="CD373" i="2"/>
  <c r="CP373" i="2"/>
  <c r="DF373" i="2" s="1"/>
  <c r="CA373" i="2"/>
  <c r="BX373" i="2"/>
  <c r="CU372" i="2"/>
  <c r="DK372" i="2" s="1"/>
  <c r="CS373" i="2" l="1"/>
  <c r="DI373" i="2" s="1"/>
  <c r="CJ373" i="2"/>
  <c r="CZ373" i="2" s="1"/>
  <c r="CR373" i="2"/>
  <c r="DH373" i="2" s="1"/>
  <c r="CU373" i="2"/>
  <c r="DK373" i="2" s="1"/>
  <c r="CT373" i="2"/>
  <c r="DJ373" i="2" s="1"/>
  <c r="CK373" i="2"/>
  <c r="DA373" i="2" s="1"/>
  <c r="CQ373" i="2"/>
  <c r="DG373" i="2" s="1"/>
  <c r="CA374" i="2"/>
  <c r="BT374" i="2"/>
  <c r="BY374" i="2"/>
  <c r="T374" i="2"/>
  <c r="BR374" i="2"/>
  <c r="BX374" i="2"/>
  <c r="CB374" i="2"/>
  <c r="BV374" i="2"/>
  <c r="CD374" i="2"/>
  <c r="CF374" i="2"/>
  <c r="CH374" i="2"/>
  <c r="CX374" i="2" s="1"/>
  <c r="CC374" i="2"/>
  <c r="BU374" i="2"/>
  <c r="BZ374" i="2"/>
  <c r="DN374" i="2"/>
  <c r="BW374" i="2"/>
  <c r="BS374" i="2"/>
  <c r="CR374" i="2"/>
  <c r="DH374" i="2" s="1"/>
  <c r="CE374" i="2"/>
  <c r="B375" i="2"/>
  <c r="CH373" i="2"/>
  <c r="CX373" i="2" s="1"/>
  <c r="CM373" i="2"/>
  <c r="DC373" i="2" s="1"/>
  <c r="CO373" i="2"/>
  <c r="DE373" i="2" s="1"/>
  <c r="CV373" i="2"/>
  <c r="DL373" i="2" s="1"/>
  <c r="CI373" i="2"/>
  <c r="CY373" i="2" s="1"/>
  <c r="CN373" i="2"/>
  <c r="DD373" i="2" s="1"/>
  <c r="CL373" i="2"/>
  <c r="DB373" i="2" s="1"/>
  <c r="CI374" i="2" l="1"/>
  <c r="CY374" i="2" s="1"/>
  <c r="CK374" i="2"/>
  <c r="DA374" i="2" s="1"/>
  <c r="CO374" i="2"/>
  <c r="DE374" i="2" s="1"/>
  <c r="CQ374" i="2"/>
  <c r="DG374" i="2" s="1"/>
  <c r="CT374" i="2"/>
  <c r="DJ374" i="2" s="1"/>
  <c r="CJ374" i="2"/>
  <c r="CZ374" i="2" s="1"/>
  <c r="CS374" i="2"/>
  <c r="DI374" i="2" s="1"/>
  <c r="CV374" i="2"/>
  <c r="DL374" i="2" s="1"/>
  <c r="BT375" i="2"/>
  <c r="CE375" i="2"/>
  <c r="CF375" i="2"/>
  <c r="BV375" i="2"/>
  <c r="BR375" i="2"/>
  <c r="BU375" i="2"/>
  <c r="DN375" i="2"/>
  <c r="BW375" i="2"/>
  <c r="BX375" i="2"/>
  <c r="CN375" i="2" s="1"/>
  <c r="DD375" i="2" s="1"/>
  <c r="BS375" i="2"/>
  <c r="CD375" i="2"/>
  <c r="CA375" i="2"/>
  <c r="CB375" i="2"/>
  <c r="BZ375" i="2"/>
  <c r="B376" i="2"/>
  <c r="T375" i="2"/>
  <c r="CC375" i="2"/>
  <c r="BY375" i="2"/>
  <c r="CU374" i="2"/>
  <c r="DK374" i="2" s="1"/>
  <c r="CN374" i="2"/>
  <c r="DD374" i="2" s="1"/>
  <c r="CM374" i="2"/>
  <c r="DC374" i="2" s="1"/>
  <c r="CP374" i="2"/>
  <c r="DF374" i="2" s="1"/>
  <c r="CL374" i="2"/>
  <c r="DB374" i="2" s="1"/>
  <c r="CI375" i="2" l="1"/>
  <c r="CY375" i="2" s="1"/>
  <c r="CU375" i="2"/>
  <c r="DK375" i="2" s="1"/>
  <c r="CT375" i="2"/>
  <c r="DJ375" i="2" s="1"/>
  <c r="CP375" i="2"/>
  <c r="DF375" i="2" s="1"/>
  <c r="CM375" i="2"/>
  <c r="DC375" i="2" s="1"/>
  <c r="CH375" i="2"/>
  <c r="CX375" i="2" s="1"/>
  <c r="CL375" i="2"/>
  <c r="DB375" i="2" s="1"/>
  <c r="CV375" i="2"/>
  <c r="DL375" i="2" s="1"/>
  <c r="CJ375" i="2"/>
  <c r="CZ375" i="2" s="1"/>
  <c r="BR376" i="2"/>
  <c r="CE376" i="2"/>
  <c r="BX376" i="2"/>
  <c r="CN376" i="2" s="1"/>
  <c r="DD376" i="2" s="1"/>
  <c r="CD376" i="2"/>
  <c r="B377" i="2"/>
  <c r="CA376" i="2"/>
  <c r="BU376" i="2"/>
  <c r="BS376" i="2"/>
  <c r="DN376" i="2"/>
  <c r="BZ376" i="2"/>
  <c r="CB376" i="2"/>
  <c r="CC376" i="2"/>
  <c r="BW376" i="2"/>
  <c r="BV376" i="2"/>
  <c r="CI376" i="2"/>
  <c r="CY376" i="2" s="1"/>
  <c r="CF376" i="2"/>
  <c r="BT376" i="2"/>
  <c r="BY376" i="2"/>
  <c r="T376" i="2"/>
  <c r="CR375" i="2"/>
  <c r="DH375" i="2" s="1"/>
  <c r="CO375" i="2"/>
  <c r="DE375" i="2" s="1"/>
  <c r="CS375" i="2"/>
  <c r="DI375" i="2" s="1"/>
  <c r="CK375" i="2"/>
  <c r="DA375" i="2" s="1"/>
  <c r="CQ375" i="2"/>
  <c r="DG375" i="2" s="1"/>
  <c r="CM376" i="2" l="1"/>
  <c r="DC376" i="2" s="1"/>
  <c r="CP376" i="2"/>
  <c r="DF376" i="2" s="1"/>
  <c r="CU376" i="2"/>
  <c r="DK376" i="2" s="1"/>
  <c r="CT376" i="2"/>
  <c r="DJ376" i="2" s="1"/>
  <c r="CH376" i="2"/>
  <c r="CX376" i="2" s="1"/>
  <c r="CQ376" i="2"/>
  <c r="DG376" i="2" s="1"/>
  <c r="CK376" i="2"/>
  <c r="DA376" i="2" s="1"/>
  <c r="CR376" i="2"/>
  <c r="DH376" i="2" s="1"/>
  <c r="CJ376" i="2"/>
  <c r="CZ376" i="2" s="1"/>
  <c r="CV376" i="2"/>
  <c r="DL376" i="2" s="1"/>
  <c r="CS376" i="2"/>
  <c r="DI376" i="2" s="1"/>
  <c r="CC377" i="2"/>
  <c r="CS377" i="2" s="1"/>
  <c r="DI377" i="2" s="1"/>
  <c r="CE377" i="2"/>
  <c r="BZ377" i="2"/>
  <c r="B378" i="2"/>
  <c r="T377" i="2"/>
  <c r="BT377" i="2"/>
  <c r="CB377" i="2"/>
  <c r="CF377" i="2"/>
  <c r="BS377" i="2"/>
  <c r="DN377" i="2"/>
  <c r="BY377" i="2"/>
  <c r="BR377" i="2"/>
  <c r="BX377" i="2"/>
  <c r="BU377" i="2"/>
  <c r="BV377" i="2"/>
  <c r="CA377" i="2"/>
  <c r="BW377" i="2"/>
  <c r="CD377" i="2"/>
  <c r="CO376" i="2"/>
  <c r="DE376" i="2" s="1"/>
  <c r="CL376" i="2"/>
  <c r="DB376" i="2" s="1"/>
  <c r="CO377" i="2" l="1"/>
  <c r="DE377" i="2" s="1"/>
  <c r="CP377" i="2"/>
  <c r="DF377" i="2" s="1"/>
  <c r="CU377" i="2"/>
  <c r="DK377" i="2" s="1"/>
  <c r="CH377" i="2"/>
  <c r="CX377" i="2" s="1"/>
  <c r="CL377" i="2"/>
  <c r="DB377" i="2" s="1"/>
  <c r="CQ377" i="2"/>
  <c r="DG377" i="2" s="1"/>
  <c r="CT377" i="2"/>
  <c r="DJ377" i="2" s="1"/>
  <c r="CK377" i="2"/>
  <c r="DA377" i="2" s="1"/>
  <c r="CI377" i="2"/>
  <c r="CY377" i="2" s="1"/>
  <c r="BV378" i="2"/>
  <c r="DN378" i="2"/>
  <c r="BR378" i="2"/>
  <c r="CB378" i="2"/>
  <c r="CE378" i="2"/>
  <c r="CU378" i="2" s="1"/>
  <c r="DK378" i="2" s="1"/>
  <c r="BZ378" i="2"/>
  <c r="CR378" i="2"/>
  <c r="DH378" i="2" s="1"/>
  <c r="BT378" i="2"/>
  <c r="BW378" i="2"/>
  <c r="CF378" i="2"/>
  <c r="BS378" i="2"/>
  <c r="CA378" i="2"/>
  <c r="CC378" i="2"/>
  <c r="BX378" i="2"/>
  <c r="BU378" i="2"/>
  <c r="CD378" i="2"/>
  <c r="B379" i="2"/>
  <c r="CH378" i="2"/>
  <c r="CX378" i="2" s="1"/>
  <c r="T378" i="2"/>
  <c r="BY378" i="2"/>
  <c r="CM377" i="2"/>
  <c r="DC377" i="2" s="1"/>
  <c r="CJ377" i="2"/>
  <c r="CZ377" i="2" s="1"/>
  <c r="CR377" i="2"/>
  <c r="DH377" i="2" s="1"/>
  <c r="CN377" i="2"/>
  <c r="DD377" i="2" s="1"/>
  <c r="CV377" i="2"/>
  <c r="DL377" i="2" s="1"/>
  <c r="CL378" i="2" l="1"/>
  <c r="DB378" i="2" s="1"/>
  <c r="CQ378" i="2"/>
  <c r="DG378" i="2" s="1"/>
  <c r="CJ378" i="2"/>
  <c r="CZ378" i="2" s="1"/>
  <c r="CM378" i="2"/>
  <c r="DC378" i="2" s="1"/>
  <c r="BR379" i="2"/>
  <c r="BW379" i="2"/>
  <c r="CF379" i="2"/>
  <c r="BZ379" i="2"/>
  <c r="DN379" i="2"/>
  <c r="BS379" i="2"/>
  <c r="B380" i="2"/>
  <c r="BT379" i="2"/>
  <c r="CC379" i="2"/>
  <c r="BU379" i="2"/>
  <c r="BV379" i="2"/>
  <c r="BY379" i="2"/>
  <c r="BX379" i="2"/>
  <c r="T379" i="2"/>
  <c r="CB379" i="2"/>
  <c r="CE379" i="2"/>
  <c r="CD379" i="2"/>
  <c r="CA379" i="2"/>
  <c r="CS378" i="2"/>
  <c r="DI378" i="2" s="1"/>
  <c r="CK378" i="2"/>
  <c r="DA378" i="2" s="1"/>
  <c r="CV378" i="2"/>
  <c r="DL378" i="2" s="1"/>
  <c r="CO378" i="2"/>
  <c r="DE378" i="2" s="1"/>
  <c r="CT378" i="2"/>
  <c r="DJ378" i="2" s="1"/>
  <c r="CN378" i="2"/>
  <c r="DD378" i="2" s="1"/>
  <c r="CP378" i="2"/>
  <c r="DF378" i="2" s="1"/>
  <c r="CI378" i="2"/>
  <c r="CY378" i="2" s="1"/>
  <c r="CP379" i="2" l="1"/>
  <c r="DF379" i="2" s="1"/>
  <c r="CK379" i="2"/>
  <c r="DA379" i="2" s="1"/>
  <c r="CV379" i="2"/>
  <c r="DL379" i="2" s="1"/>
  <c r="CQ379" i="2"/>
  <c r="DG379" i="2" s="1"/>
  <c r="CI379" i="2"/>
  <c r="CY379" i="2" s="1"/>
  <c r="CM379" i="2"/>
  <c r="DC379" i="2" s="1"/>
  <c r="CH379" i="2"/>
  <c r="CX379" i="2" s="1"/>
  <c r="CJ379" i="2"/>
  <c r="CZ379" i="2" s="1"/>
  <c r="CT379" i="2"/>
  <c r="DJ379" i="2" s="1"/>
  <c r="CL379" i="2"/>
  <c r="DB379" i="2" s="1"/>
  <c r="CN379" i="2"/>
  <c r="DD379" i="2" s="1"/>
  <c r="BR380" i="2"/>
  <c r="CC380" i="2"/>
  <c r="CD380" i="2"/>
  <c r="T380" i="2"/>
  <c r="BW380" i="2"/>
  <c r="BT380" i="2"/>
  <c r="BX380" i="2"/>
  <c r="DN380" i="2"/>
  <c r="CA380" i="2"/>
  <c r="CE380" i="2"/>
  <c r="BV380" i="2"/>
  <c r="BS380" i="2"/>
  <c r="BY380" i="2"/>
  <c r="CB380" i="2"/>
  <c r="BU380" i="2"/>
  <c r="BZ380" i="2"/>
  <c r="CF380" i="2"/>
  <c r="B381" i="2"/>
  <c r="CR379" i="2"/>
  <c r="DH379" i="2" s="1"/>
  <c r="CO379" i="2"/>
  <c r="DE379" i="2" s="1"/>
  <c r="CS379" i="2"/>
  <c r="DI379" i="2" s="1"/>
  <c r="CU379" i="2"/>
  <c r="DK379" i="2" s="1"/>
  <c r="CQ380" i="2" l="1"/>
  <c r="DG380" i="2" s="1"/>
  <c r="CN380" i="2"/>
  <c r="DD380" i="2" s="1"/>
  <c r="CU380" i="2"/>
  <c r="DK380" i="2" s="1"/>
  <c r="CS380" i="2"/>
  <c r="DI380" i="2" s="1"/>
  <c r="CT380" i="2"/>
  <c r="DJ380" i="2" s="1"/>
  <c r="CH380" i="2"/>
  <c r="CX380" i="2" s="1"/>
  <c r="CO380" i="2"/>
  <c r="DE380" i="2" s="1"/>
  <c r="CK380" i="2"/>
  <c r="DA380" i="2" s="1"/>
  <c r="CL380" i="2"/>
  <c r="DB380" i="2" s="1"/>
  <c r="CM380" i="2"/>
  <c r="DC380" i="2" s="1"/>
  <c r="CJ380" i="2"/>
  <c r="CZ380" i="2" s="1"/>
  <c r="CI380" i="2"/>
  <c r="CY380" i="2" s="1"/>
  <c r="CV380" i="2"/>
  <c r="DL380" i="2" s="1"/>
  <c r="CC381" i="2"/>
  <c r="CE381" i="2"/>
  <c r="BZ381" i="2"/>
  <c r="B382" i="2"/>
  <c r="DN381" i="2"/>
  <c r="CA381" i="2"/>
  <c r="BR381" i="2"/>
  <c r="BT381" i="2"/>
  <c r="CF381" i="2"/>
  <c r="BS381" i="2"/>
  <c r="T381" i="2"/>
  <c r="BX381" i="2"/>
  <c r="BV381" i="2"/>
  <c r="CB381" i="2"/>
  <c r="BW381" i="2"/>
  <c r="BY381" i="2"/>
  <c r="CD381" i="2"/>
  <c r="BU381" i="2"/>
  <c r="CP380" i="2"/>
  <c r="DF380" i="2" s="1"/>
  <c r="CR380" i="2"/>
  <c r="DH380" i="2" s="1"/>
  <c r="CO381" i="2" l="1"/>
  <c r="DE381" i="2" s="1"/>
  <c r="CI381" i="2"/>
  <c r="CY381" i="2" s="1"/>
  <c r="CS381" i="2"/>
  <c r="DI381" i="2" s="1"/>
  <c r="CP381" i="2"/>
  <c r="DF381" i="2" s="1"/>
  <c r="CT381" i="2"/>
  <c r="DJ381" i="2" s="1"/>
  <c r="CQ381" i="2"/>
  <c r="DG381" i="2" s="1"/>
  <c r="CU381" i="2"/>
  <c r="DK381" i="2" s="1"/>
  <c r="CL381" i="2"/>
  <c r="DB381" i="2" s="1"/>
  <c r="CH381" i="2"/>
  <c r="CX381" i="2" s="1"/>
  <c r="CJ381" i="2"/>
  <c r="CZ381" i="2" s="1"/>
  <c r="BR382" i="2"/>
  <c r="BW382" i="2"/>
  <c r="CF382" i="2"/>
  <c r="BY382" i="2"/>
  <c r="CB382" i="2"/>
  <c r="CE382" i="2"/>
  <c r="BU382" i="2"/>
  <c r="BV382" i="2"/>
  <c r="BZ382" i="2"/>
  <c r="T382" i="2"/>
  <c r="CA382" i="2"/>
  <c r="CC382" i="2"/>
  <c r="CS382" i="2" s="1"/>
  <c r="DI382" i="2" s="1"/>
  <c r="CD382" i="2"/>
  <c r="DN382" i="2"/>
  <c r="BT382" i="2"/>
  <c r="BX382" i="2"/>
  <c r="BS382" i="2"/>
  <c r="B383" i="2"/>
  <c r="CK381" i="2"/>
  <c r="DA381" i="2" s="1"/>
  <c r="CM381" i="2"/>
  <c r="DC381" i="2" s="1"/>
  <c r="CV381" i="2"/>
  <c r="DL381" i="2" s="1"/>
  <c r="CN381" i="2"/>
  <c r="DD381" i="2" s="1"/>
  <c r="CR381" i="2"/>
  <c r="DH381" i="2" s="1"/>
  <c r="CV382" i="2" l="1"/>
  <c r="DL382" i="2" s="1"/>
  <c r="CO382" i="2"/>
  <c r="DE382" i="2" s="1"/>
  <c r="CU382" i="2"/>
  <c r="DK382" i="2" s="1"/>
  <c r="CM382" i="2"/>
  <c r="DC382" i="2" s="1"/>
  <c r="CH382" i="2"/>
  <c r="CX382" i="2" s="1"/>
  <c r="CT382" i="2"/>
  <c r="DJ382" i="2" s="1"/>
  <c r="CN382" i="2"/>
  <c r="DD382" i="2" s="1"/>
  <c r="CR382" i="2"/>
  <c r="DH382" i="2" s="1"/>
  <c r="CC383" i="2"/>
  <c r="BW383" i="2"/>
  <c r="CE383" i="2"/>
  <c r="BS383" i="2"/>
  <c r="CF383" i="2"/>
  <c r="BZ383" i="2"/>
  <c r="CP383" i="2" s="1"/>
  <c r="DF383" i="2" s="1"/>
  <c r="BU383" i="2"/>
  <c r="DN383" i="2"/>
  <c r="BT383" i="2"/>
  <c r="BY383" i="2"/>
  <c r="CD383" i="2"/>
  <c r="BR383" i="2"/>
  <c r="BX383" i="2"/>
  <c r="BV383" i="2"/>
  <c r="B384" i="2"/>
  <c r="CI383" i="2"/>
  <c r="CY383" i="2" s="1"/>
  <c r="T383" i="2"/>
  <c r="CA383" i="2"/>
  <c r="CB383" i="2"/>
  <c r="CI382" i="2"/>
  <c r="CY382" i="2" s="1"/>
  <c r="CJ382" i="2"/>
  <c r="CZ382" i="2" s="1"/>
  <c r="CL382" i="2"/>
  <c r="DB382" i="2" s="1"/>
  <c r="CP382" i="2"/>
  <c r="DF382" i="2" s="1"/>
  <c r="CQ382" i="2"/>
  <c r="DG382" i="2" s="1"/>
  <c r="CK382" i="2"/>
  <c r="DA382" i="2" s="1"/>
  <c r="CT383" i="2" l="1"/>
  <c r="DJ383" i="2" s="1"/>
  <c r="CM383" i="2"/>
  <c r="DC383" i="2" s="1"/>
  <c r="CS383" i="2"/>
  <c r="DI383" i="2" s="1"/>
  <c r="CK383" i="2"/>
  <c r="DA383" i="2" s="1"/>
  <c r="CN383" i="2"/>
  <c r="DD383" i="2" s="1"/>
  <c r="CU383" i="2"/>
  <c r="DK383" i="2" s="1"/>
  <c r="CO383" i="2"/>
  <c r="DE383" i="2" s="1"/>
  <c r="CQ383" i="2"/>
  <c r="DG383" i="2" s="1"/>
  <c r="CJ383" i="2"/>
  <c r="CZ383" i="2" s="1"/>
  <c r="CV383" i="2"/>
  <c r="DL383" i="2" s="1"/>
  <c r="CB384" i="2"/>
  <c r="CE384" i="2"/>
  <c r="CF384" i="2"/>
  <c r="CD384" i="2"/>
  <c r="CT384" i="2" s="1"/>
  <c r="DJ384" i="2" s="1"/>
  <c r="B385" i="2"/>
  <c r="T384" i="2"/>
  <c r="BU384" i="2"/>
  <c r="BS384" i="2"/>
  <c r="BW384" i="2"/>
  <c r="BY384" i="2"/>
  <c r="DN384" i="2"/>
  <c r="CA384" i="2"/>
  <c r="BX384" i="2"/>
  <c r="BZ384" i="2"/>
  <c r="BT384" i="2"/>
  <c r="BR384" i="2"/>
  <c r="BV384" i="2"/>
  <c r="CI384" i="2"/>
  <c r="CY384" i="2" s="1"/>
  <c r="CC384" i="2"/>
  <c r="CH383" i="2"/>
  <c r="CX383" i="2" s="1"/>
  <c r="CL383" i="2"/>
  <c r="DB383" i="2" s="1"/>
  <c r="CR383" i="2"/>
  <c r="DH383" i="2" s="1"/>
  <c r="CV384" i="2" l="1"/>
  <c r="DL384" i="2" s="1"/>
  <c r="CU384" i="2"/>
  <c r="DK384" i="2" s="1"/>
  <c r="CR384" i="2"/>
  <c r="DH384" i="2" s="1"/>
  <c r="CO384" i="2"/>
  <c r="DE384" i="2" s="1"/>
  <c r="CM384" i="2"/>
  <c r="DC384" i="2" s="1"/>
  <c r="CL384" i="2"/>
  <c r="DB384" i="2" s="1"/>
  <c r="CP384" i="2"/>
  <c r="DF384" i="2" s="1"/>
  <c r="CS384" i="2"/>
  <c r="DI384" i="2" s="1"/>
  <c r="CK384" i="2"/>
  <c r="DA384" i="2" s="1"/>
  <c r="CH384" i="2"/>
  <c r="CX384" i="2" s="1"/>
  <c r="CN384" i="2"/>
  <c r="DD384" i="2" s="1"/>
  <c r="CJ384" i="2"/>
  <c r="CZ384" i="2" s="1"/>
  <c r="CQ384" i="2"/>
  <c r="DG384" i="2" s="1"/>
  <c r="BW385" i="2"/>
  <c r="BX385" i="2"/>
  <c r="CN385" i="2" s="1"/>
  <c r="DD385" i="2" s="1"/>
  <c r="BY385" i="2"/>
  <c r="BZ385" i="2"/>
  <c r="BS385" i="2"/>
  <c r="B386" i="2"/>
  <c r="DN385" i="2"/>
  <c r="BT385" i="2"/>
  <c r="CA385" i="2"/>
  <c r="BU385" i="2"/>
  <c r="BV385" i="2"/>
  <c r="CQ385" i="2"/>
  <c r="DG385" i="2" s="1"/>
  <c r="T385" i="2"/>
  <c r="CB385" i="2"/>
  <c r="CE385" i="2"/>
  <c r="CC385" i="2"/>
  <c r="CD385" i="2"/>
  <c r="CM385" i="2"/>
  <c r="DC385" i="2" s="1"/>
  <c r="BR385" i="2"/>
  <c r="CF385" i="2"/>
  <c r="CP385" i="2" l="1"/>
  <c r="DF385" i="2" s="1"/>
  <c r="CT385" i="2"/>
  <c r="DJ385" i="2" s="1"/>
  <c r="CO385" i="2"/>
  <c r="DE385" i="2" s="1"/>
  <c r="CU385" i="2"/>
  <c r="DK385" i="2" s="1"/>
  <c r="CJ385" i="2"/>
  <c r="CZ385" i="2" s="1"/>
  <c r="CB386" i="2"/>
  <c r="BU386" i="2"/>
  <c r="BY386" i="2"/>
  <c r="CO386" i="2" s="1"/>
  <c r="DE386" i="2" s="1"/>
  <c r="BS386" i="2"/>
  <c r="BT386" i="2"/>
  <c r="BW386" i="2"/>
  <c r="CM386" i="2" s="1"/>
  <c r="DC386" i="2" s="1"/>
  <c r="CE386" i="2"/>
  <c r="BR386" i="2"/>
  <c r="CD386" i="2"/>
  <c r="BV386" i="2"/>
  <c r="CA386" i="2"/>
  <c r="CF386" i="2"/>
  <c r="BX386" i="2"/>
  <c r="BZ386" i="2"/>
  <c r="B387" i="2"/>
  <c r="CJ386" i="2"/>
  <c r="CZ386" i="2" s="1"/>
  <c r="T386" i="2"/>
  <c r="DN386" i="2"/>
  <c r="CC386" i="2"/>
  <c r="CI385" i="2"/>
  <c r="CY385" i="2" s="1"/>
  <c r="CS385" i="2"/>
  <c r="DI385" i="2" s="1"/>
  <c r="CK385" i="2"/>
  <c r="DA385" i="2" s="1"/>
  <c r="CV385" i="2"/>
  <c r="DL385" i="2" s="1"/>
  <c r="CR385" i="2"/>
  <c r="DH385" i="2" s="1"/>
  <c r="CH385" i="2"/>
  <c r="CX385" i="2" s="1"/>
  <c r="CL385" i="2"/>
  <c r="DB385" i="2" s="1"/>
  <c r="CP386" i="2" l="1"/>
  <c r="DF386" i="2" s="1"/>
  <c r="CK386" i="2"/>
  <c r="DA386" i="2" s="1"/>
  <c r="CI386" i="2"/>
  <c r="CY386" i="2" s="1"/>
  <c r="CQ386" i="2"/>
  <c r="DG386" i="2" s="1"/>
  <c r="CN386" i="2"/>
  <c r="DD386" i="2" s="1"/>
  <c r="CL386" i="2"/>
  <c r="DB386" i="2" s="1"/>
  <c r="CR386" i="2"/>
  <c r="DH386" i="2" s="1"/>
  <c r="CB387" i="2"/>
  <c r="CR387" i="2" s="1"/>
  <c r="DH387" i="2" s="1"/>
  <c r="BU387" i="2"/>
  <c r="BV387" i="2"/>
  <c r="B388" i="2"/>
  <c r="T387" i="2"/>
  <c r="CA387" i="2"/>
  <c r="BW387" i="2"/>
  <c r="BY387" i="2"/>
  <c r="CD387" i="2"/>
  <c r="DN387" i="2"/>
  <c r="CC387" i="2"/>
  <c r="BR387" i="2"/>
  <c r="CF387" i="2"/>
  <c r="BS387" i="2"/>
  <c r="BT387" i="2"/>
  <c r="BX387" i="2"/>
  <c r="CE387" i="2"/>
  <c r="BZ387" i="2"/>
  <c r="CV386" i="2"/>
  <c r="DL386" i="2" s="1"/>
  <c r="CT386" i="2"/>
  <c r="DJ386" i="2" s="1"/>
  <c r="CU386" i="2"/>
  <c r="DK386" i="2" s="1"/>
  <c r="CS386" i="2"/>
  <c r="DI386" i="2" s="1"/>
  <c r="CH386" i="2"/>
  <c r="CX386" i="2" s="1"/>
  <c r="CK387" i="2" l="1"/>
  <c r="DA387" i="2" s="1"/>
  <c r="CL387" i="2"/>
  <c r="DB387" i="2" s="1"/>
  <c r="CO387" i="2"/>
  <c r="DE387" i="2" s="1"/>
  <c r="CJ387" i="2"/>
  <c r="CZ387" i="2" s="1"/>
  <c r="CQ387" i="2"/>
  <c r="DG387" i="2" s="1"/>
  <c r="CV387" i="2"/>
  <c r="DL387" i="2" s="1"/>
  <c r="CS387" i="2"/>
  <c r="DI387" i="2" s="1"/>
  <c r="CT387" i="2"/>
  <c r="DJ387" i="2" s="1"/>
  <c r="CU387" i="2"/>
  <c r="DK387" i="2" s="1"/>
  <c r="CP387" i="2"/>
  <c r="DF387" i="2" s="1"/>
  <c r="CN387" i="2"/>
  <c r="DD387" i="2" s="1"/>
  <c r="CI387" i="2"/>
  <c r="CY387" i="2" s="1"/>
  <c r="CH387" i="2"/>
  <c r="CX387" i="2" s="1"/>
  <c r="BR388" i="2"/>
  <c r="DN388" i="2"/>
  <c r="BT388" i="2"/>
  <c r="CJ388" i="2" s="1"/>
  <c r="CZ388" i="2" s="1"/>
  <c r="CC388" i="2"/>
  <c r="BU388" i="2"/>
  <c r="BV388" i="2"/>
  <c r="BY388" i="2"/>
  <c r="CA388" i="2"/>
  <c r="CE388" i="2"/>
  <c r="CD388" i="2"/>
  <c r="BZ388" i="2"/>
  <c r="BX388" i="2"/>
  <c r="BW388" i="2"/>
  <c r="CF388" i="2"/>
  <c r="BS388" i="2"/>
  <c r="B389" i="2"/>
  <c r="CH388" i="2"/>
  <c r="CX388" i="2" s="1"/>
  <c r="CU388" i="2"/>
  <c r="DK388" i="2" s="1"/>
  <c r="T388" i="2"/>
  <c r="CB388" i="2"/>
  <c r="CQ388" i="2"/>
  <c r="DG388" i="2" s="1"/>
  <c r="CM387" i="2"/>
  <c r="DC387" i="2" s="1"/>
  <c r="CO388" i="2" l="1"/>
  <c r="DE388" i="2" s="1"/>
  <c r="CM388" i="2"/>
  <c r="DC388" i="2" s="1"/>
  <c r="CS388" i="2"/>
  <c r="DI388" i="2" s="1"/>
  <c r="CK388" i="2"/>
  <c r="DA388" i="2" s="1"/>
  <c r="CN388" i="2"/>
  <c r="DD388" i="2" s="1"/>
  <c r="CP388" i="2"/>
  <c r="DF388" i="2" s="1"/>
  <c r="CR388" i="2"/>
  <c r="DH388" i="2" s="1"/>
  <c r="BV389" i="2"/>
  <c r="CB389" i="2"/>
  <c r="BW389" i="2"/>
  <c r="CF389" i="2"/>
  <c r="CD389" i="2"/>
  <c r="B390" i="2"/>
  <c r="DN389" i="2"/>
  <c r="CA389" i="2"/>
  <c r="BT389" i="2"/>
  <c r="CE389" i="2"/>
  <c r="BU389" i="2"/>
  <c r="BZ389" i="2"/>
  <c r="T389" i="2"/>
  <c r="BX389" i="2"/>
  <c r="BR389" i="2"/>
  <c r="CC389" i="2"/>
  <c r="BY389" i="2"/>
  <c r="BS389" i="2"/>
  <c r="CV388" i="2"/>
  <c r="DL388" i="2" s="1"/>
  <c r="CL388" i="2"/>
  <c r="DB388" i="2" s="1"/>
  <c r="CI388" i="2"/>
  <c r="CY388" i="2" s="1"/>
  <c r="CT388" i="2"/>
  <c r="DJ388" i="2" s="1"/>
  <c r="CP389" i="2" l="1"/>
  <c r="DF389" i="2" s="1"/>
  <c r="CT389" i="2"/>
  <c r="DJ389" i="2" s="1"/>
  <c r="CL389" i="2"/>
  <c r="DB389" i="2" s="1"/>
  <c r="CM389" i="2"/>
  <c r="DC389" i="2" s="1"/>
  <c r="CQ389" i="2"/>
  <c r="DG389" i="2" s="1"/>
  <c r="CR389" i="2"/>
  <c r="DH389" i="2" s="1"/>
  <c r="CJ389" i="2"/>
  <c r="CZ389" i="2" s="1"/>
  <c r="CI389" i="2"/>
  <c r="CY389" i="2" s="1"/>
  <c r="CV389" i="2"/>
  <c r="DL389" i="2" s="1"/>
  <c r="CO389" i="2"/>
  <c r="DE389" i="2" s="1"/>
  <c r="CN389" i="2"/>
  <c r="DD389" i="2" s="1"/>
  <c r="CK389" i="2"/>
  <c r="DA389" i="2" s="1"/>
  <c r="CU389" i="2"/>
  <c r="DK389" i="2" s="1"/>
  <c r="BT390" i="2"/>
  <c r="BU390" i="2"/>
  <c r="BV390" i="2"/>
  <c r="B391" i="2"/>
  <c r="T390" i="2"/>
  <c r="BX390" i="2"/>
  <c r="CA390" i="2"/>
  <c r="CC390" i="2"/>
  <c r="CE390" i="2"/>
  <c r="BZ390" i="2"/>
  <c r="DN390" i="2"/>
  <c r="BR390" i="2"/>
  <c r="BW390" i="2"/>
  <c r="CF390" i="2"/>
  <c r="BS390" i="2"/>
  <c r="BY390" i="2"/>
  <c r="CB390" i="2"/>
  <c r="CD390" i="2"/>
  <c r="CS389" i="2"/>
  <c r="DI389" i="2" s="1"/>
  <c r="CH389" i="2"/>
  <c r="CX389" i="2" s="1"/>
  <c r="CL390" i="2" l="1"/>
  <c r="DB390" i="2" s="1"/>
  <c r="CQ390" i="2"/>
  <c r="DG390" i="2" s="1"/>
  <c r="CP390" i="2"/>
  <c r="DF390" i="2" s="1"/>
  <c r="CK390" i="2"/>
  <c r="DA390" i="2" s="1"/>
  <c r="CS390" i="2"/>
  <c r="DI390" i="2" s="1"/>
  <c r="CU390" i="2"/>
  <c r="DK390" i="2" s="1"/>
  <c r="CN390" i="2"/>
  <c r="DD390" i="2" s="1"/>
  <c r="CJ390" i="2"/>
  <c r="CZ390" i="2" s="1"/>
  <c r="CM390" i="2"/>
  <c r="DC390" i="2" s="1"/>
  <c r="CV390" i="2"/>
  <c r="DL390" i="2" s="1"/>
  <c r="CA391" i="2"/>
  <c r="BX391" i="2"/>
  <c r="BY391" i="2"/>
  <c r="CD391" i="2"/>
  <c r="B392" i="2"/>
  <c r="T391" i="2"/>
  <c r="BR391" i="2"/>
  <c r="CE391" i="2"/>
  <c r="BT391" i="2"/>
  <c r="CF391" i="2"/>
  <c r="BV391" i="2"/>
  <c r="DN391" i="2"/>
  <c r="BZ391" i="2"/>
  <c r="CB391" i="2"/>
  <c r="BW391" i="2"/>
  <c r="BU391" i="2"/>
  <c r="BS391" i="2"/>
  <c r="CC391" i="2"/>
  <c r="CT390" i="2"/>
  <c r="DJ390" i="2" s="1"/>
  <c r="CI390" i="2"/>
  <c r="CY390" i="2" s="1"/>
  <c r="CR390" i="2"/>
  <c r="DH390" i="2" s="1"/>
  <c r="CO390" i="2"/>
  <c r="DE390" i="2" s="1"/>
  <c r="CH390" i="2"/>
  <c r="CX390" i="2" s="1"/>
  <c r="CJ391" i="2" l="1"/>
  <c r="CZ391" i="2" s="1"/>
  <c r="CN391" i="2"/>
  <c r="DD391" i="2" s="1"/>
  <c r="CM391" i="2"/>
  <c r="DC391" i="2" s="1"/>
  <c r="CV391" i="2"/>
  <c r="DL391" i="2" s="1"/>
  <c r="CH391" i="2"/>
  <c r="CX391" i="2" s="1"/>
  <c r="CO391" i="2"/>
  <c r="DE391" i="2" s="1"/>
  <c r="CT391" i="2"/>
  <c r="DJ391" i="2" s="1"/>
  <c r="CQ391" i="2"/>
  <c r="DG391" i="2" s="1"/>
  <c r="CU391" i="2"/>
  <c r="DK391" i="2" s="1"/>
  <c r="CL391" i="2"/>
  <c r="DB391" i="2" s="1"/>
  <c r="CI391" i="2"/>
  <c r="CY391" i="2" s="1"/>
  <c r="CR391" i="2"/>
  <c r="DH391" i="2" s="1"/>
  <c r="CK391" i="2"/>
  <c r="DA391" i="2" s="1"/>
  <c r="CS391" i="2"/>
  <c r="DI391" i="2" s="1"/>
  <c r="CB392" i="2"/>
  <c r="BX392" i="2"/>
  <c r="BU392" i="2"/>
  <c r="BS392" i="2"/>
  <c r="BR392" i="2"/>
  <c r="CC392" i="2"/>
  <c r="CE392" i="2"/>
  <c r="BV392" i="2"/>
  <c r="BT392" i="2"/>
  <c r="BW392" i="2"/>
  <c r="CM392" i="2" s="1"/>
  <c r="DC392" i="2" s="1"/>
  <c r="BY392" i="2"/>
  <c r="CD392" i="2"/>
  <c r="CR392" i="2"/>
  <c r="DH392" i="2" s="1"/>
  <c r="CA392" i="2"/>
  <c r="CF392" i="2"/>
  <c r="BZ392" i="2"/>
  <c r="B393" i="2"/>
  <c r="T392" i="2"/>
  <c r="DN392" i="2"/>
  <c r="CP391" i="2"/>
  <c r="DF391" i="2" s="1"/>
  <c r="CI392" i="2" l="1"/>
  <c r="CY392" i="2" s="1"/>
  <c r="CT392" i="2"/>
  <c r="DJ392" i="2" s="1"/>
  <c r="CN392" i="2"/>
  <c r="DD392" i="2" s="1"/>
  <c r="CK392" i="2"/>
  <c r="DA392" i="2" s="1"/>
  <c r="CH392" i="2"/>
  <c r="CX392" i="2" s="1"/>
  <c r="CJ392" i="2"/>
  <c r="CZ392" i="2" s="1"/>
  <c r="CU392" i="2"/>
  <c r="DK392" i="2" s="1"/>
  <c r="CS392" i="2"/>
  <c r="DI392" i="2" s="1"/>
  <c r="CL392" i="2"/>
  <c r="DB392" i="2" s="1"/>
  <c r="CO392" i="2"/>
  <c r="DE392" i="2" s="1"/>
  <c r="CP392" i="2"/>
  <c r="DF392" i="2" s="1"/>
  <c r="BW393" i="2"/>
  <c r="BX393" i="2"/>
  <c r="BS393" i="2"/>
  <c r="DN393" i="2"/>
  <c r="CM393" i="2"/>
  <c r="DC393" i="2" s="1"/>
  <c r="CB393" i="2"/>
  <c r="CA393" i="2"/>
  <c r="CF393" i="2"/>
  <c r="BU393" i="2"/>
  <c r="BZ393" i="2"/>
  <c r="B394" i="2"/>
  <c r="CV393" i="2"/>
  <c r="DL393" i="2" s="1"/>
  <c r="T393" i="2"/>
  <c r="BR393" i="2"/>
  <c r="CD393" i="2"/>
  <c r="BT393" i="2"/>
  <c r="CE393" i="2"/>
  <c r="BY393" i="2"/>
  <c r="BV393" i="2"/>
  <c r="CR393" i="2"/>
  <c r="DH393" i="2" s="1"/>
  <c r="CC393" i="2"/>
  <c r="CQ392" i="2"/>
  <c r="DG392" i="2" s="1"/>
  <c r="CV392" i="2"/>
  <c r="DL392" i="2" s="1"/>
  <c r="CN393" i="2" l="1"/>
  <c r="DD393" i="2" s="1"/>
  <c r="CP393" i="2"/>
  <c r="DF393" i="2" s="1"/>
  <c r="CI393" i="2"/>
  <c r="CY393" i="2" s="1"/>
  <c r="CO393" i="2"/>
  <c r="DE393" i="2" s="1"/>
  <c r="CK393" i="2"/>
  <c r="DA393" i="2" s="1"/>
  <c r="CU393" i="2"/>
  <c r="DK393" i="2" s="1"/>
  <c r="CH393" i="2"/>
  <c r="CX393" i="2" s="1"/>
  <c r="CJ393" i="2"/>
  <c r="CZ393" i="2" s="1"/>
  <c r="CL393" i="2"/>
  <c r="DB393" i="2" s="1"/>
  <c r="CT393" i="2"/>
  <c r="DJ393" i="2" s="1"/>
  <c r="CQ393" i="2"/>
  <c r="DG393" i="2" s="1"/>
  <c r="BT394" i="2"/>
  <c r="BW394" i="2"/>
  <c r="BY394" i="2"/>
  <c r="BZ394" i="2"/>
  <c r="DN394" i="2"/>
  <c r="BR394" i="2"/>
  <c r="CC394" i="2"/>
  <c r="BU394" i="2"/>
  <c r="BV394" i="2"/>
  <c r="CB394" i="2"/>
  <c r="CE394" i="2"/>
  <c r="B395" i="2"/>
  <c r="T394" i="2"/>
  <c r="CA394" i="2"/>
  <c r="BX394" i="2"/>
  <c r="CF394" i="2"/>
  <c r="CD394" i="2"/>
  <c r="BS394" i="2"/>
  <c r="CS393" i="2"/>
  <c r="DI393" i="2" s="1"/>
  <c r="CO394" i="2" l="1"/>
  <c r="DE394" i="2" s="1"/>
  <c r="CL394" i="2"/>
  <c r="DB394" i="2" s="1"/>
  <c r="CH394" i="2"/>
  <c r="CX394" i="2" s="1"/>
  <c r="CN394" i="2"/>
  <c r="DD394" i="2" s="1"/>
  <c r="CM394" i="2"/>
  <c r="DC394" i="2" s="1"/>
  <c r="CU394" i="2"/>
  <c r="DK394" i="2" s="1"/>
  <c r="CS394" i="2"/>
  <c r="DI394" i="2" s="1"/>
  <c r="CP394" i="2"/>
  <c r="DF394" i="2" s="1"/>
  <c r="CJ394" i="2"/>
  <c r="CZ394" i="2" s="1"/>
  <c r="CI394" i="2"/>
  <c r="CY394" i="2" s="1"/>
  <c r="CQ394" i="2"/>
  <c r="DG394" i="2" s="1"/>
  <c r="CV394" i="2"/>
  <c r="DL394" i="2" s="1"/>
  <c r="BZ395" i="2"/>
  <c r="BT395" i="2"/>
  <c r="CE395" i="2"/>
  <c r="BY395" i="2"/>
  <c r="CD395" i="2"/>
  <c r="B396" i="2"/>
  <c r="CP395" i="2"/>
  <c r="DF395" i="2" s="1"/>
  <c r="T395" i="2"/>
  <c r="CA395" i="2"/>
  <c r="CF395" i="2"/>
  <c r="CB395" i="2"/>
  <c r="BX395" i="2"/>
  <c r="BS395" i="2"/>
  <c r="DN395" i="2"/>
  <c r="BW395" i="2"/>
  <c r="BR395" i="2"/>
  <c r="CC395" i="2"/>
  <c r="BU395" i="2"/>
  <c r="BV395" i="2"/>
  <c r="CT394" i="2"/>
  <c r="DJ394" i="2" s="1"/>
  <c r="CR394" i="2"/>
  <c r="DH394" i="2" s="1"/>
  <c r="CK394" i="2"/>
  <c r="DA394" i="2" s="1"/>
  <c r="CO395" i="2" l="1"/>
  <c r="DE395" i="2" s="1"/>
  <c r="CU395" i="2"/>
  <c r="DK395" i="2" s="1"/>
  <c r="CQ395" i="2"/>
  <c r="DG395" i="2" s="1"/>
  <c r="CV395" i="2"/>
  <c r="DL395" i="2" s="1"/>
  <c r="CT395" i="2"/>
  <c r="DJ395" i="2" s="1"/>
  <c r="CK395" i="2"/>
  <c r="DA395" i="2" s="1"/>
  <c r="CJ395" i="2"/>
  <c r="CZ395" i="2" s="1"/>
  <c r="CM395" i="2"/>
  <c r="DC395" i="2" s="1"/>
  <c r="CL395" i="2"/>
  <c r="DB395" i="2" s="1"/>
  <c r="CH395" i="2"/>
  <c r="CX395" i="2" s="1"/>
  <c r="CI395" i="2"/>
  <c r="CY395" i="2" s="1"/>
  <c r="CS395" i="2"/>
  <c r="DI395" i="2" s="1"/>
  <c r="BR396" i="2"/>
  <c r="CC396" i="2"/>
  <c r="BX396" i="2"/>
  <c r="BZ396" i="2"/>
  <c r="DN396" i="2"/>
  <c r="CF396" i="2"/>
  <c r="BT396" i="2"/>
  <c r="CE396" i="2"/>
  <c r="BY396" i="2"/>
  <c r="BV396" i="2"/>
  <c r="BS396" i="2"/>
  <c r="BW396" i="2"/>
  <c r="CB396" i="2"/>
  <c r="BU396" i="2"/>
  <c r="B397" i="2"/>
  <c r="CH396" i="2"/>
  <c r="CX396" i="2" s="1"/>
  <c r="T396" i="2"/>
  <c r="CA396" i="2"/>
  <c r="CD396" i="2"/>
  <c r="CN395" i="2"/>
  <c r="DD395" i="2" s="1"/>
  <c r="CR395" i="2"/>
  <c r="DH395" i="2" s="1"/>
  <c r="CN396" i="2" l="1"/>
  <c r="DD396" i="2" s="1"/>
  <c r="CO396" i="2"/>
  <c r="DE396" i="2" s="1"/>
  <c r="CP396" i="2"/>
  <c r="DF396" i="2" s="1"/>
  <c r="CJ396" i="2"/>
  <c r="CZ396" i="2" s="1"/>
  <c r="CL396" i="2"/>
  <c r="DB396" i="2" s="1"/>
  <c r="CS396" i="2"/>
  <c r="DI396" i="2" s="1"/>
  <c r="CB397" i="2"/>
  <c r="BX397" i="2"/>
  <c r="BZ397" i="2"/>
  <c r="CD397" i="2"/>
  <c r="CC397" i="2"/>
  <c r="BW397" i="2"/>
  <c r="BT397" i="2"/>
  <c r="BU397" i="2"/>
  <c r="BS397" i="2"/>
  <c r="DN397" i="2"/>
  <c r="BR397" i="2"/>
  <c r="BV397" i="2"/>
  <c r="CA397" i="2"/>
  <c r="CE397" i="2"/>
  <c r="CU397" i="2" s="1"/>
  <c r="DK397" i="2" s="1"/>
  <c r="CF397" i="2"/>
  <c r="BY397" i="2"/>
  <c r="CK397" i="2"/>
  <c r="DA397" i="2" s="1"/>
  <c r="CI397" i="2"/>
  <c r="CY397" i="2" s="1"/>
  <c r="B398" i="2"/>
  <c r="T397" i="2"/>
  <c r="CR396" i="2"/>
  <c r="DH396" i="2" s="1"/>
  <c r="CM396" i="2"/>
  <c r="DC396" i="2" s="1"/>
  <c r="CK396" i="2"/>
  <c r="DA396" i="2" s="1"/>
  <c r="CQ396" i="2"/>
  <c r="DG396" i="2" s="1"/>
  <c r="CU396" i="2"/>
  <c r="DK396" i="2" s="1"/>
  <c r="CI396" i="2"/>
  <c r="CY396" i="2" s="1"/>
  <c r="CT396" i="2"/>
  <c r="DJ396" i="2" s="1"/>
  <c r="CV396" i="2"/>
  <c r="DL396" i="2" s="1"/>
  <c r="CV397" i="2" l="1"/>
  <c r="DL397" i="2" s="1"/>
  <c r="CJ397" i="2"/>
  <c r="CZ397" i="2" s="1"/>
  <c r="CT397" i="2"/>
  <c r="DJ397" i="2" s="1"/>
  <c r="CR397" i="2"/>
  <c r="DH397" i="2" s="1"/>
  <c r="CP397" i="2"/>
  <c r="DF397" i="2" s="1"/>
  <c r="CL397" i="2"/>
  <c r="DB397" i="2" s="1"/>
  <c r="CN397" i="2"/>
  <c r="DD397" i="2" s="1"/>
  <c r="CH397" i="2"/>
  <c r="CX397" i="2" s="1"/>
  <c r="CA398" i="2"/>
  <c r="BU398" i="2"/>
  <c r="BZ398" i="2"/>
  <c r="B399" i="2"/>
  <c r="DN398" i="2"/>
  <c r="BW398" i="2"/>
  <c r="BR398" i="2"/>
  <c r="CE398" i="2"/>
  <c r="CF398" i="2"/>
  <c r="BV398" i="2"/>
  <c r="CP398" i="2"/>
  <c r="DF398" i="2" s="1"/>
  <c r="CM398" i="2"/>
  <c r="DC398" i="2" s="1"/>
  <c r="CB398" i="2"/>
  <c r="BY398" i="2"/>
  <c r="BT398" i="2"/>
  <c r="BX398" i="2"/>
  <c r="BS398" i="2"/>
  <c r="CD398" i="2"/>
  <c r="CC398" i="2"/>
  <c r="T398" i="2"/>
  <c r="CQ397" i="2"/>
  <c r="DG397" i="2" s="1"/>
  <c r="CM397" i="2"/>
  <c r="DC397" i="2" s="1"/>
  <c r="CS397" i="2"/>
  <c r="DI397" i="2" s="1"/>
  <c r="CO397" i="2"/>
  <c r="DE397" i="2" s="1"/>
  <c r="CK398" i="2" l="1"/>
  <c r="DA398" i="2" s="1"/>
  <c r="CL398" i="2"/>
  <c r="DB398" i="2" s="1"/>
  <c r="CV398" i="2"/>
  <c r="DL398" i="2" s="1"/>
  <c r="CS398" i="2"/>
  <c r="DI398" i="2" s="1"/>
  <c r="CQ398" i="2"/>
  <c r="DG398" i="2" s="1"/>
  <c r="CR398" i="2"/>
  <c r="DH398" i="2" s="1"/>
  <c r="CN398" i="2"/>
  <c r="DD398" i="2" s="1"/>
  <c r="BR399" i="2"/>
  <c r="CC399" i="2"/>
  <c r="BU399" i="2"/>
  <c r="BZ399" i="2"/>
  <c r="BW399" i="2"/>
  <c r="BT399" i="2"/>
  <c r="CE399" i="2"/>
  <c r="BX399" i="2"/>
  <c r="BS399" i="2"/>
  <c r="B400" i="2"/>
  <c r="T399" i="2"/>
  <c r="CH399" i="2"/>
  <c r="CX399" i="2" s="1"/>
  <c r="DN399" i="2"/>
  <c r="BY399" i="2"/>
  <c r="CA399" i="2"/>
  <c r="CF399" i="2"/>
  <c r="BV399" i="2"/>
  <c r="CB399" i="2"/>
  <c r="CD399" i="2"/>
  <c r="CT398" i="2"/>
  <c r="DJ398" i="2" s="1"/>
  <c r="CI398" i="2"/>
  <c r="CY398" i="2" s="1"/>
  <c r="CU398" i="2"/>
  <c r="DK398" i="2" s="1"/>
  <c r="CO398" i="2"/>
  <c r="DE398" i="2" s="1"/>
  <c r="CJ398" i="2"/>
  <c r="CZ398" i="2" s="1"/>
  <c r="CH398" i="2"/>
  <c r="CX398" i="2" s="1"/>
  <c r="CS399" i="2" l="1"/>
  <c r="DI399" i="2" s="1"/>
  <c r="CI399" i="2"/>
  <c r="CY399" i="2" s="1"/>
  <c r="CK399" i="2"/>
  <c r="DA399" i="2" s="1"/>
  <c r="CL399" i="2"/>
  <c r="DB399" i="2" s="1"/>
  <c r="CP399" i="2"/>
  <c r="DF399" i="2" s="1"/>
  <c r="CJ399" i="2"/>
  <c r="CZ399" i="2" s="1"/>
  <c r="CM399" i="2"/>
  <c r="DC399" i="2" s="1"/>
  <c r="CU399" i="2"/>
  <c r="DK399" i="2" s="1"/>
  <c r="CV399" i="2"/>
  <c r="DL399" i="2" s="1"/>
  <c r="CE400" i="2"/>
  <c r="CD400" i="2"/>
  <c r="CA400" i="2"/>
  <c r="CB400" i="2"/>
  <c r="BU400" i="2"/>
  <c r="BZ400" i="2"/>
  <c r="BY400" i="2"/>
  <c r="B401" i="2"/>
  <c r="T400" i="2"/>
  <c r="BR400" i="2"/>
  <c r="BW400" i="2"/>
  <c r="BX400" i="2"/>
  <c r="BV400" i="2"/>
  <c r="CU400" i="2"/>
  <c r="DK400" i="2" s="1"/>
  <c r="DN400" i="2"/>
  <c r="BT400" i="2"/>
  <c r="CF400" i="2"/>
  <c r="CC400" i="2"/>
  <c r="BS400" i="2"/>
  <c r="CN399" i="2"/>
  <c r="DD399" i="2" s="1"/>
  <c r="CR399" i="2"/>
  <c r="DH399" i="2" s="1"/>
  <c r="CT399" i="2"/>
  <c r="DJ399" i="2" s="1"/>
  <c r="CO399" i="2"/>
  <c r="DE399" i="2" s="1"/>
  <c r="CQ399" i="2"/>
  <c r="DG399" i="2" s="1"/>
  <c r="CT400" i="2" l="1"/>
  <c r="DJ400" i="2" s="1"/>
  <c r="CJ400" i="2"/>
  <c r="CZ400" i="2" s="1"/>
  <c r="CK400" i="2"/>
  <c r="DA400" i="2" s="1"/>
  <c r="CM400" i="2"/>
  <c r="DC400" i="2" s="1"/>
  <c r="CR400" i="2"/>
  <c r="DH400" i="2" s="1"/>
  <c r="CQ400" i="2"/>
  <c r="DG400" i="2" s="1"/>
  <c r="CS400" i="2"/>
  <c r="DI400" i="2" s="1"/>
  <c r="CV400" i="2"/>
  <c r="DL400" i="2" s="1"/>
  <c r="CP400" i="2"/>
  <c r="DF400" i="2" s="1"/>
  <c r="CO400" i="2"/>
  <c r="DE400" i="2" s="1"/>
  <c r="CH400" i="2"/>
  <c r="CX400" i="2" s="1"/>
  <c r="CL400" i="2"/>
  <c r="DB400" i="2" s="1"/>
  <c r="CI400" i="2"/>
  <c r="CY400" i="2" s="1"/>
  <c r="BT401" i="2"/>
  <c r="BX401" i="2"/>
  <c r="BW401" i="2"/>
  <c r="BY401" i="2"/>
  <c r="CA401" i="2"/>
  <c r="CB401" i="2"/>
  <c r="CF401" i="2"/>
  <c r="BS401" i="2"/>
  <c r="CC401" i="2"/>
  <c r="CE401" i="2"/>
  <c r="BV401" i="2"/>
  <c r="CL401" i="2" s="1"/>
  <c r="DB401" i="2" s="1"/>
  <c r="BZ401" i="2"/>
  <c r="B402" i="2"/>
  <c r="DN401" i="2"/>
  <c r="T401" i="2"/>
  <c r="BR401" i="2"/>
  <c r="BU401" i="2"/>
  <c r="CD401" i="2"/>
  <c r="CN400" i="2"/>
  <c r="DD400" i="2" s="1"/>
  <c r="CS401" i="2" l="1"/>
  <c r="DI401" i="2" s="1"/>
  <c r="CU401" i="2"/>
  <c r="DK401" i="2" s="1"/>
  <c r="CV401" i="2"/>
  <c r="DL401" i="2" s="1"/>
  <c r="CJ401" i="2"/>
  <c r="CZ401" i="2" s="1"/>
  <c r="CI401" i="2"/>
  <c r="CY401" i="2" s="1"/>
  <c r="CO401" i="2"/>
  <c r="DE401" i="2" s="1"/>
  <c r="CM401" i="2"/>
  <c r="DC401" i="2" s="1"/>
  <c r="CN401" i="2"/>
  <c r="DD401" i="2" s="1"/>
  <c r="CR401" i="2"/>
  <c r="DH401" i="2" s="1"/>
  <c r="CQ401" i="2"/>
  <c r="DG401" i="2" s="1"/>
  <c r="CH401" i="2"/>
  <c r="CX401" i="2" s="1"/>
  <c r="CK401" i="2"/>
  <c r="DA401" i="2" s="1"/>
  <c r="CP401" i="2"/>
  <c r="DF401" i="2" s="1"/>
  <c r="CB402" i="2"/>
  <c r="BW402" i="2"/>
  <c r="BY402" i="2"/>
  <c r="BS402" i="2"/>
  <c r="CI402" i="2" s="1"/>
  <c r="CY402" i="2" s="1"/>
  <c r="BT402" i="2"/>
  <c r="BU402" i="2"/>
  <c r="CK402" i="2" s="1"/>
  <c r="DA402" i="2" s="1"/>
  <c r="BZ402" i="2"/>
  <c r="B403" i="2"/>
  <c r="T402" i="2"/>
  <c r="CR402" i="2"/>
  <c r="DH402" i="2" s="1"/>
  <c r="BR402" i="2"/>
  <c r="CE402" i="2"/>
  <c r="CC402" i="2"/>
  <c r="BV402" i="2"/>
  <c r="DN402" i="2"/>
  <c r="CA402" i="2"/>
  <c r="BX402" i="2"/>
  <c r="CF402" i="2"/>
  <c r="CD402" i="2"/>
  <c r="CT401" i="2"/>
  <c r="DJ401" i="2" s="1"/>
  <c r="CO402" i="2" l="1"/>
  <c r="DE402" i="2" s="1"/>
  <c r="CP402" i="2"/>
  <c r="DF402" i="2" s="1"/>
  <c r="CJ402" i="2"/>
  <c r="CZ402" i="2" s="1"/>
  <c r="CU402" i="2"/>
  <c r="DK402" i="2" s="1"/>
  <c r="CM402" i="2"/>
  <c r="DC402" i="2" s="1"/>
  <c r="CH402" i="2"/>
  <c r="CX402" i="2" s="1"/>
  <c r="CL402" i="2"/>
  <c r="DB402" i="2" s="1"/>
  <c r="CV402" i="2"/>
  <c r="DL402" i="2" s="1"/>
  <c r="CA403" i="2"/>
  <c r="CF403" i="2"/>
  <c r="BV403" i="2"/>
  <c r="BT403" i="2"/>
  <c r="CE403" i="2"/>
  <c r="BU403" i="2"/>
  <c r="BZ403" i="2"/>
  <c r="CP403" i="2" s="1"/>
  <c r="DF403" i="2" s="1"/>
  <c r="CB403" i="2"/>
  <c r="BR403" i="2"/>
  <c r="BS403" i="2"/>
  <c r="CD403" i="2"/>
  <c r="B404" i="2"/>
  <c r="T403" i="2"/>
  <c r="CC403" i="2"/>
  <c r="BX403" i="2"/>
  <c r="BY403" i="2"/>
  <c r="DN403" i="2"/>
  <c r="BW403" i="2"/>
  <c r="CT402" i="2"/>
  <c r="DJ402" i="2" s="1"/>
  <c r="CS402" i="2"/>
  <c r="DI402" i="2" s="1"/>
  <c r="CQ402" i="2"/>
  <c r="DG402" i="2" s="1"/>
  <c r="CN402" i="2"/>
  <c r="DD402" i="2" s="1"/>
  <c r="CT403" i="2" l="1"/>
  <c r="DJ403" i="2" s="1"/>
  <c r="CS403" i="2"/>
  <c r="DI403" i="2" s="1"/>
  <c r="CM403" i="2"/>
  <c r="DC403" i="2" s="1"/>
  <c r="CU403" i="2"/>
  <c r="DK403" i="2" s="1"/>
  <c r="CR403" i="2"/>
  <c r="DH403" i="2" s="1"/>
  <c r="CL403" i="2"/>
  <c r="DB403" i="2" s="1"/>
  <c r="CQ403" i="2"/>
  <c r="DG403" i="2" s="1"/>
  <c r="CH403" i="2"/>
  <c r="CX403" i="2" s="1"/>
  <c r="CV403" i="2"/>
  <c r="DL403" i="2" s="1"/>
  <c r="CN403" i="2"/>
  <c r="DD403" i="2" s="1"/>
  <c r="CK403" i="2"/>
  <c r="DA403" i="2" s="1"/>
  <c r="CJ403" i="2"/>
  <c r="CZ403" i="2" s="1"/>
  <c r="CO403" i="2"/>
  <c r="DE403" i="2" s="1"/>
  <c r="CI403" i="2"/>
  <c r="CY403" i="2" s="1"/>
  <c r="BT404" i="2"/>
  <c r="BX404" i="2"/>
  <c r="BU404" i="2"/>
  <c r="BV404" i="2"/>
  <c r="CC404" i="2"/>
  <c r="CB404" i="2"/>
  <c r="BZ404" i="2"/>
  <c r="B405" i="2"/>
  <c r="T404" i="2"/>
  <c r="CD404" i="2"/>
  <c r="BR404" i="2"/>
  <c r="BY404" i="2"/>
  <c r="CA404" i="2"/>
  <c r="CE404" i="2"/>
  <c r="BW404" i="2"/>
  <c r="DN404" i="2"/>
  <c r="CF404" i="2"/>
  <c r="BS404" i="2"/>
  <c r="CK404" i="2" l="1"/>
  <c r="DA404" i="2" s="1"/>
  <c r="CN404" i="2"/>
  <c r="DD404" i="2" s="1"/>
  <c r="CT404" i="2"/>
  <c r="DJ404" i="2" s="1"/>
  <c r="CJ404" i="2"/>
  <c r="CZ404" i="2" s="1"/>
  <c r="CL404" i="2"/>
  <c r="DB404" i="2" s="1"/>
  <c r="CP404" i="2"/>
  <c r="DF404" i="2" s="1"/>
  <c r="CM404" i="2"/>
  <c r="DC404" i="2" s="1"/>
  <c r="CE405" i="2"/>
  <c r="CU405" i="2" s="1"/>
  <c r="DK405" i="2" s="1"/>
  <c r="CA405" i="2"/>
  <c r="BX405" i="2"/>
  <c r="BU405" i="2"/>
  <c r="BZ405" i="2"/>
  <c r="B406" i="2"/>
  <c r="DN405" i="2"/>
  <c r="T405" i="2"/>
  <c r="CC405" i="2"/>
  <c r="CF405" i="2"/>
  <c r="BS405" i="2"/>
  <c r="CB405" i="2"/>
  <c r="BW405" i="2"/>
  <c r="CM405" i="2" s="1"/>
  <c r="DC405" i="2" s="1"/>
  <c r="CD405" i="2"/>
  <c r="BR405" i="2"/>
  <c r="BT405" i="2"/>
  <c r="BY405" i="2"/>
  <c r="BV405" i="2"/>
  <c r="CR404" i="2"/>
  <c r="DH404" i="2" s="1"/>
  <c r="CO404" i="2"/>
  <c r="DE404" i="2" s="1"/>
  <c r="CQ404" i="2"/>
  <c r="DG404" i="2" s="1"/>
  <c r="CU404" i="2"/>
  <c r="DK404" i="2" s="1"/>
  <c r="CS404" i="2"/>
  <c r="DI404" i="2" s="1"/>
  <c r="CV404" i="2"/>
  <c r="DL404" i="2" s="1"/>
  <c r="CH404" i="2"/>
  <c r="CX404" i="2" s="1"/>
  <c r="CI404" i="2"/>
  <c r="CY404" i="2" s="1"/>
  <c r="CP405" i="2" l="1"/>
  <c r="DF405" i="2" s="1"/>
  <c r="CH405" i="2"/>
  <c r="CX405" i="2" s="1"/>
  <c r="CI405" i="2"/>
  <c r="CY405" i="2" s="1"/>
  <c r="CN405" i="2"/>
  <c r="DD405" i="2" s="1"/>
  <c r="CQ405" i="2"/>
  <c r="DG405" i="2" s="1"/>
  <c r="CO405" i="2"/>
  <c r="DE405" i="2" s="1"/>
  <c r="CJ405" i="2"/>
  <c r="CZ405" i="2" s="1"/>
  <c r="CR405" i="2"/>
  <c r="DH405" i="2" s="1"/>
  <c r="CK405" i="2"/>
  <c r="DA405" i="2" s="1"/>
  <c r="CT405" i="2"/>
  <c r="DJ405" i="2" s="1"/>
  <c r="CA406" i="2"/>
  <c r="BX406" i="2"/>
  <c r="CN406" i="2" s="1"/>
  <c r="DD406" i="2" s="1"/>
  <c r="BU406" i="2"/>
  <c r="BT406" i="2"/>
  <c r="CC406" i="2"/>
  <c r="BY406" i="2"/>
  <c r="BZ406" i="2"/>
  <c r="CB406" i="2"/>
  <c r="CF406" i="2"/>
  <c r="BV406" i="2"/>
  <c r="B407" i="2"/>
  <c r="T406" i="2"/>
  <c r="BR406" i="2"/>
  <c r="BW406" i="2"/>
  <c r="CE406" i="2"/>
  <c r="BS406" i="2"/>
  <c r="DN406" i="2"/>
  <c r="CD406" i="2"/>
  <c r="CS405" i="2"/>
  <c r="DI405" i="2" s="1"/>
  <c r="CV405" i="2"/>
  <c r="DL405" i="2" s="1"/>
  <c r="CL405" i="2"/>
  <c r="DB405" i="2" s="1"/>
  <c r="CJ406" i="2" l="1"/>
  <c r="CZ406" i="2" s="1"/>
  <c r="CQ406" i="2"/>
  <c r="DG406" i="2" s="1"/>
  <c r="CP406" i="2"/>
  <c r="DF406" i="2" s="1"/>
  <c r="CO406" i="2"/>
  <c r="DE406" i="2" s="1"/>
  <c r="CU406" i="2"/>
  <c r="DK406" i="2" s="1"/>
  <c r="CV406" i="2"/>
  <c r="DL406" i="2" s="1"/>
  <c r="CS406" i="2"/>
  <c r="DI406" i="2" s="1"/>
  <c r="CT406" i="2"/>
  <c r="DJ406" i="2" s="1"/>
  <c r="CH406" i="2"/>
  <c r="CX406" i="2" s="1"/>
  <c r="BT407" i="2"/>
  <c r="CC407" i="2"/>
  <c r="BS407" i="2"/>
  <c r="DN407" i="2"/>
  <c r="BR407" i="2"/>
  <c r="BZ407" i="2"/>
  <c r="CP407" i="2" s="1"/>
  <c r="DF407" i="2" s="1"/>
  <c r="CA407" i="2"/>
  <c r="BX407" i="2"/>
  <c r="CF407" i="2"/>
  <c r="BV407" i="2"/>
  <c r="CQ407" i="2"/>
  <c r="DG407" i="2" s="1"/>
  <c r="BW407" i="2"/>
  <c r="BU407" i="2"/>
  <c r="CB407" i="2"/>
  <c r="CE407" i="2"/>
  <c r="BY407" i="2"/>
  <c r="CD407" i="2"/>
  <c r="B408" i="2"/>
  <c r="CI407" i="2"/>
  <c r="CY407" i="2" s="1"/>
  <c r="T407" i="2"/>
  <c r="CH407" i="2"/>
  <c r="CX407" i="2" s="1"/>
  <c r="CR406" i="2"/>
  <c r="DH406" i="2" s="1"/>
  <c r="CL406" i="2"/>
  <c r="DB406" i="2" s="1"/>
  <c r="CI406" i="2"/>
  <c r="CY406" i="2" s="1"/>
  <c r="CM406" i="2"/>
  <c r="DC406" i="2" s="1"/>
  <c r="CK406" i="2"/>
  <c r="DA406" i="2" s="1"/>
  <c r="CS407" i="2" l="1"/>
  <c r="DI407" i="2" s="1"/>
  <c r="CO407" i="2"/>
  <c r="DE407" i="2" s="1"/>
  <c r="CJ407" i="2"/>
  <c r="CZ407" i="2" s="1"/>
  <c r="CN407" i="2"/>
  <c r="DD407" i="2" s="1"/>
  <c r="CM407" i="2"/>
  <c r="DC407" i="2" s="1"/>
  <c r="CK407" i="2"/>
  <c r="DA407" i="2" s="1"/>
  <c r="CV407" i="2"/>
  <c r="DL407" i="2" s="1"/>
  <c r="BT408" i="2"/>
  <c r="CJ408" i="2" s="1"/>
  <c r="CZ408" i="2" s="1"/>
  <c r="BX408" i="2"/>
  <c r="BV408" i="2"/>
  <c r="B409" i="2"/>
  <c r="T408" i="2"/>
  <c r="BR408" i="2"/>
  <c r="BY408" i="2"/>
  <c r="CB408" i="2"/>
  <c r="CR408" i="2" s="1"/>
  <c r="DH408" i="2" s="1"/>
  <c r="CC408" i="2"/>
  <c r="BU408" i="2"/>
  <c r="CD408" i="2"/>
  <c r="DN408" i="2"/>
  <c r="CE408" i="2"/>
  <c r="BZ408" i="2"/>
  <c r="CA408" i="2"/>
  <c r="BW408" i="2"/>
  <c r="CF408" i="2"/>
  <c r="BS408" i="2"/>
  <c r="CN408" i="2"/>
  <c r="DD408" i="2" s="1"/>
  <c r="CL407" i="2"/>
  <c r="DB407" i="2" s="1"/>
  <c r="CT407" i="2"/>
  <c r="DJ407" i="2" s="1"/>
  <c r="CR407" i="2"/>
  <c r="DH407" i="2" s="1"/>
  <c r="CU407" i="2"/>
  <c r="DK407" i="2" s="1"/>
  <c r="CO408" i="2" l="1"/>
  <c r="DE408" i="2" s="1"/>
  <c r="CL408" i="2"/>
  <c r="DB408" i="2" s="1"/>
  <c r="CT408" i="2"/>
  <c r="DJ408" i="2" s="1"/>
  <c r="CP408" i="2"/>
  <c r="DF408" i="2" s="1"/>
  <c r="CI408" i="2"/>
  <c r="CY408" i="2" s="1"/>
  <c r="CQ408" i="2"/>
  <c r="DG408" i="2" s="1"/>
  <c r="CS408" i="2"/>
  <c r="DI408" i="2" s="1"/>
  <c r="CK408" i="2"/>
  <c r="DA408" i="2" s="1"/>
  <c r="CM408" i="2"/>
  <c r="DC408" i="2" s="1"/>
  <c r="CU408" i="2"/>
  <c r="DK408" i="2" s="1"/>
  <c r="CH408" i="2"/>
  <c r="CX408" i="2" s="1"/>
  <c r="CV408" i="2"/>
  <c r="DL408" i="2" s="1"/>
  <c r="CE409" i="2"/>
  <c r="BX409" i="2"/>
  <c r="CB409" i="2"/>
  <c r="BU409" i="2"/>
  <c r="CD409" i="2"/>
  <c r="CT409" i="2" s="1"/>
  <c r="DJ409" i="2" s="1"/>
  <c r="DN409" i="2"/>
  <c r="BY409" i="2"/>
  <c r="CO409" i="2" s="1"/>
  <c r="DE409" i="2" s="1"/>
  <c r="BT409" i="2"/>
  <c r="CF409" i="2"/>
  <c r="BV409" i="2"/>
  <c r="B410" i="2"/>
  <c r="T409" i="2"/>
  <c r="CA409" i="2"/>
  <c r="BW409" i="2"/>
  <c r="CC409" i="2"/>
  <c r="BZ409" i="2"/>
  <c r="BR409" i="2"/>
  <c r="BS409" i="2"/>
  <c r="CV409" i="2"/>
  <c r="DL409" i="2" s="1"/>
  <c r="CM409" i="2" l="1"/>
  <c r="DC409" i="2" s="1"/>
  <c r="CL409" i="2"/>
  <c r="DB409" i="2" s="1"/>
  <c r="CK409" i="2"/>
  <c r="DA409" i="2" s="1"/>
  <c r="CU409" i="2"/>
  <c r="DK409" i="2" s="1"/>
  <c r="CN409" i="2"/>
  <c r="DD409" i="2" s="1"/>
  <c r="CP409" i="2"/>
  <c r="DF409" i="2" s="1"/>
  <c r="CS409" i="2"/>
  <c r="DI409" i="2" s="1"/>
  <c r="CR409" i="2"/>
  <c r="DH409" i="2" s="1"/>
  <c r="CI409" i="2"/>
  <c r="CY409" i="2" s="1"/>
  <c r="BW410" i="2"/>
  <c r="CF410" i="2"/>
  <c r="BU410" i="2"/>
  <c r="CK410" i="2" s="1"/>
  <c r="DA410" i="2" s="1"/>
  <c r="BV410" i="2"/>
  <c r="CC410" i="2"/>
  <c r="BY410" i="2"/>
  <c r="CO410" i="2" s="1"/>
  <c r="DE410" i="2" s="1"/>
  <c r="CB410" i="2"/>
  <c r="CD410" i="2"/>
  <c r="BS410" i="2"/>
  <c r="BR410" i="2"/>
  <c r="CA410" i="2"/>
  <c r="BZ410" i="2"/>
  <c r="B411" i="2"/>
  <c r="DN410" i="2"/>
  <c r="T410" i="2"/>
  <c r="BT410" i="2"/>
  <c r="BX410" i="2"/>
  <c r="CE410" i="2"/>
  <c r="CH409" i="2"/>
  <c r="CX409" i="2" s="1"/>
  <c r="CJ409" i="2"/>
  <c r="CZ409" i="2" s="1"/>
  <c r="CQ409" i="2"/>
  <c r="DG409" i="2" s="1"/>
  <c r="CS410" i="2" l="1"/>
  <c r="DI410" i="2" s="1"/>
  <c r="CH410" i="2"/>
  <c r="CX410" i="2" s="1"/>
  <c r="CT410" i="2"/>
  <c r="DJ410" i="2" s="1"/>
  <c r="CM410" i="2"/>
  <c r="DC410" i="2" s="1"/>
  <c r="CL410" i="2"/>
  <c r="DB410" i="2" s="1"/>
  <c r="CV410" i="2"/>
  <c r="DL410" i="2" s="1"/>
  <c r="CJ410" i="2"/>
  <c r="CZ410" i="2" s="1"/>
  <c r="CQ410" i="2"/>
  <c r="DG410" i="2" s="1"/>
  <c r="CP410" i="2"/>
  <c r="DF410" i="2" s="1"/>
  <c r="CN410" i="2"/>
  <c r="DD410" i="2" s="1"/>
  <c r="CI410" i="2"/>
  <c r="CY410" i="2" s="1"/>
  <c r="BZ411" i="2"/>
  <c r="BT411" i="2"/>
  <c r="CB411" i="2"/>
  <c r="BW411" i="2"/>
  <c r="CD411" i="2"/>
  <c r="BX411" i="2"/>
  <c r="CA411" i="2"/>
  <c r="CE411" i="2"/>
  <c r="CF411" i="2"/>
  <c r="BS411" i="2"/>
  <c r="B412" i="2"/>
  <c r="T411" i="2"/>
  <c r="BR411" i="2"/>
  <c r="CC411" i="2"/>
  <c r="BY411" i="2"/>
  <c r="BV411" i="2"/>
  <c r="CL411" i="2"/>
  <c r="DB411" i="2" s="1"/>
  <c r="DN411" i="2"/>
  <c r="BU411" i="2"/>
  <c r="CU410" i="2"/>
  <c r="DK410" i="2" s="1"/>
  <c r="CR410" i="2"/>
  <c r="DH410" i="2" s="1"/>
  <c r="CR411" i="2" l="1"/>
  <c r="DH411" i="2" s="1"/>
  <c r="CH411" i="2"/>
  <c r="CX411" i="2" s="1"/>
  <c r="CO411" i="2"/>
  <c r="DE411" i="2" s="1"/>
  <c r="CS411" i="2"/>
  <c r="DI411" i="2" s="1"/>
  <c r="CT411" i="2"/>
  <c r="DJ411" i="2" s="1"/>
  <c r="CU411" i="2"/>
  <c r="DK411" i="2" s="1"/>
  <c r="CQ411" i="2"/>
  <c r="DG411" i="2" s="1"/>
  <c r="CP411" i="2"/>
  <c r="DF411" i="2" s="1"/>
  <c r="CJ411" i="2"/>
  <c r="CZ411" i="2" s="1"/>
  <c r="CM411" i="2"/>
  <c r="DC411" i="2" s="1"/>
  <c r="CI411" i="2"/>
  <c r="CY411" i="2" s="1"/>
  <c r="CV411" i="2"/>
  <c r="DL411" i="2" s="1"/>
  <c r="CN411" i="2"/>
  <c r="DD411" i="2" s="1"/>
  <c r="CA412" i="2"/>
  <c r="BX412" i="2"/>
  <c r="BS412" i="2"/>
  <c r="B413" i="2"/>
  <c r="T412" i="2"/>
  <c r="CF412" i="2"/>
  <c r="CB412" i="2"/>
  <c r="BW412" i="2"/>
  <c r="BU412" i="2"/>
  <c r="BY412" i="2"/>
  <c r="BZ412" i="2"/>
  <c r="BT412" i="2"/>
  <c r="BV412" i="2"/>
  <c r="BR412" i="2"/>
  <c r="CE412" i="2"/>
  <c r="CD412" i="2"/>
  <c r="CC412" i="2"/>
  <c r="DN412" i="2"/>
  <c r="CK411" i="2"/>
  <c r="DA411" i="2" s="1"/>
  <c r="CM412" i="2" l="1"/>
  <c r="DC412" i="2" s="1"/>
  <c r="CR412" i="2"/>
  <c r="DH412" i="2" s="1"/>
  <c r="CQ412" i="2"/>
  <c r="DG412" i="2" s="1"/>
  <c r="CT412" i="2"/>
  <c r="DJ412" i="2" s="1"/>
  <c r="CN412" i="2"/>
  <c r="DD412" i="2" s="1"/>
  <c r="CK412" i="2"/>
  <c r="DA412" i="2" s="1"/>
  <c r="CO412" i="2"/>
  <c r="DE412" i="2" s="1"/>
  <c r="CI412" i="2"/>
  <c r="CY412" i="2" s="1"/>
  <c r="CL412" i="2"/>
  <c r="DB412" i="2" s="1"/>
  <c r="CS412" i="2"/>
  <c r="DI412" i="2" s="1"/>
  <c r="CH412" i="2"/>
  <c r="CX412" i="2" s="1"/>
  <c r="CP412" i="2"/>
  <c r="DF412" i="2" s="1"/>
  <c r="CJ412" i="2"/>
  <c r="CZ412" i="2" s="1"/>
  <c r="BR413" i="2"/>
  <c r="BW413" i="2"/>
  <c r="CM413" i="2" s="1"/>
  <c r="DC413" i="2" s="1"/>
  <c r="BU413" i="2"/>
  <c r="BV413" i="2"/>
  <c r="CB413" i="2"/>
  <c r="BX413" i="2"/>
  <c r="CF413" i="2"/>
  <c r="BS413" i="2"/>
  <c r="CA413" i="2"/>
  <c r="CE413" i="2"/>
  <c r="BY413" i="2"/>
  <c r="BT413" i="2"/>
  <c r="CC413" i="2"/>
  <c r="BZ413" i="2"/>
  <c r="CD413" i="2"/>
  <c r="B414" i="2"/>
  <c r="DN413" i="2"/>
  <c r="T413" i="2"/>
  <c r="CV412" i="2"/>
  <c r="DL412" i="2" s="1"/>
  <c r="CU412" i="2"/>
  <c r="DK412" i="2" s="1"/>
  <c r="CR413" i="2" l="1"/>
  <c r="DH413" i="2" s="1"/>
  <c r="CV413" i="2"/>
  <c r="DL413" i="2" s="1"/>
  <c r="CH413" i="2"/>
  <c r="CX413" i="2" s="1"/>
  <c r="CP413" i="2"/>
  <c r="DF413" i="2" s="1"/>
  <c r="CK413" i="2"/>
  <c r="DA413" i="2" s="1"/>
  <c r="CL413" i="2"/>
  <c r="DB413" i="2" s="1"/>
  <c r="CB414" i="2"/>
  <c r="CE414" i="2"/>
  <c r="BX414" i="2"/>
  <c r="CD414" i="2"/>
  <c r="BT414" i="2"/>
  <c r="CF414" i="2"/>
  <c r="BY414" i="2"/>
  <c r="BZ414" i="2"/>
  <c r="CC414" i="2"/>
  <c r="BS414" i="2"/>
  <c r="CA414" i="2"/>
  <c r="BR414" i="2"/>
  <c r="BU414" i="2"/>
  <c r="BV414" i="2"/>
  <c r="DN414" i="2"/>
  <c r="BW414" i="2"/>
  <c r="B415" i="2"/>
  <c r="CV414" i="2"/>
  <c r="DL414" i="2" s="1"/>
  <c r="T414" i="2"/>
  <c r="CN413" i="2"/>
  <c r="DD413" i="2" s="1"/>
  <c r="CI413" i="2"/>
  <c r="CY413" i="2" s="1"/>
  <c r="CT413" i="2"/>
  <c r="DJ413" i="2" s="1"/>
  <c r="CJ413" i="2"/>
  <c r="CZ413" i="2" s="1"/>
  <c r="CS413" i="2"/>
  <c r="DI413" i="2" s="1"/>
  <c r="CU413" i="2"/>
  <c r="DK413" i="2" s="1"/>
  <c r="CQ413" i="2"/>
  <c r="DG413" i="2" s="1"/>
  <c r="CO413" i="2"/>
  <c r="DE413" i="2" s="1"/>
  <c r="CR414" i="2" l="1"/>
  <c r="DH414" i="2" s="1"/>
  <c r="CS414" i="2"/>
  <c r="DI414" i="2" s="1"/>
  <c r="CN414" i="2"/>
  <c r="DD414" i="2" s="1"/>
  <c r="CQ414" i="2"/>
  <c r="DG414" i="2" s="1"/>
  <c r="CJ414" i="2"/>
  <c r="CZ414" i="2" s="1"/>
  <c r="CU414" i="2"/>
  <c r="DK414" i="2" s="1"/>
  <c r="CT414" i="2"/>
  <c r="DJ414" i="2" s="1"/>
  <c r="CM414" i="2"/>
  <c r="DC414" i="2" s="1"/>
  <c r="CA415" i="2"/>
  <c r="CE415" i="2"/>
  <c r="CD415" i="2"/>
  <c r="BY415" i="2"/>
  <c r="DN415" i="2"/>
  <c r="BT415" i="2"/>
  <c r="BU415" i="2"/>
  <c r="BV415" i="2"/>
  <c r="T415" i="2"/>
  <c r="CB415" i="2"/>
  <c r="CC415" i="2"/>
  <c r="BR415" i="2"/>
  <c r="BW415" i="2"/>
  <c r="BX415" i="2"/>
  <c r="BZ415" i="2"/>
  <c r="CF415" i="2"/>
  <c r="BS415" i="2"/>
  <c r="B416" i="2"/>
  <c r="CH414" i="2"/>
  <c r="CX414" i="2" s="1"/>
  <c r="CL414" i="2"/>
  <c r="DB414" i="2" s="1"/>
  <c r="CI414" i="2"/>
  <c r="CY414" i="2" s="1"/>
  <c r="CO414" i="2"/>
  <c r="DE414" i="2" s="1"/>
  <c r="CK414" i="2"/>
  <c r="DA414" i="2" s="1"/>
  <c r="CP414" i="2"/>
  <c r="DF414" i="2" s="1"/>
  <c r="CO415" i="2" l="1"/>
  <c r="DE415" i="2" s="1"/>
  <c r="CT415" i="2"/>
  <c r="DJ415" i="2" s="1"/>
  <c r="CK415" i="2"/>
  <c r="DA415" i="2" s="1"/>
  <c r="CU415" i="2"/>
  <c r="DK415" i="2" s="1"/>
  <c r="CN415" i="2"/>
  <c r="DD415" i="2" s="1"/>
  <c r="CH415" i="2"/>
  <c r="CX415" i="2" s="1"/>
  <c r="CQ415" i="2"/>
  <c r="DG415" i="2" s="1"/>
  <c r="CR415" i="2"/>
  <c r="DH415" i="2" s="1"/>
  <c r="CI415" i="2"/>
  <c r="CY415" i="2" s="1"/>
  <c r="CS415" i="2"/>
  <c r="DI415" i="2" s="1"/>
  <c r="CL415" i="2"/>
  <c r="DB415" i="2" s="1"/>
  <c r="CP415" i="2"/>
  <c r="DF415" i="2" s="1"/>
  <c r="CJ415" i="2"/>
  <c r="CZ415" i="2" s="1"/>
  <c r="CC416" i="2"/>
  <c r="BX416" i="2"/>
  <c r="BS416" i="2"/>
  <c r="B417" i="2"/>
  <c r="T416" i="2"/>
  <c r="CA416" i="2"/>
  <c r="BW416" i="2"/>
  <c r="CF416" i="2"/>
  <c r="BV416" i="2"/>
  <c r="DN416" i="2"/>
  <c r="BT416" i="2"/>
  <c r="BU416" i="2"/>
  <c r="BR416" i="2"/>
  <c r="CB416" i="2"/>
  <c r="BY416" i="2"/>
  <c r="CD416" i="2"/>
  <c r="CE416" i="2"/>
  <c r="BZ416" i="2"/>
  <c r="CV415" i="2"/>
  <c r="DL415" i="2" s="1"/>
  <c r="CM415" i="2"/>
  <c r="DC415" i="2" s="1"/>
  <c r="CN416" i="2" l="1"/>
  <c r="DD416" i="2" s="1"/>
  <c r="CK416" i="2"/>
  <c r="DA416" i="2" s="1"/>
  <c r="CQ416" i="2"/>
  <c r="DG416" i="2" s="1"/>
  <c r="CV416" i="2"/>
  <c r="DL416" i="2" s="1"/>
  <c r="CR416" i="2"/>
  <c r="DH416" i="2" s="1"/>
  <c r="CM416" i="2"/>
  <c r="DC416" i="2" s="1"/>
  <c r="CS416" i="2"/>
  <c r="DI416" i="2" s="1"/>
  <c r="CH416" i="2"/>
  <c r="CX416" i="2" s="1"/>
  <c r="CL416" i="2"/>
  <c r="DB416" i="2" s="1"/>
  <c r="CI416" i="2"/>
  <c r="CY416" i="2" s="1"/>
  <c r="CO416" i="2"/>
  <c r="DE416" i="2" s="1"/>
  <c r="CT416" i="2"/>
  <c r="DJ416" i="2" s="1"/>
  <c r="CP416" i="2"/>
  <c r="DF416" i="2" s="1"/>
  <c r="CJ416" i="2"/>
  <c r="CZ416" i="2" s="1"/>
  <c r="CU416" i="2"/>
  <c r="DK416" i="2" s="1"/>
  <c r="BR417" i="2"/>
  <c r="BX417" i="2"/>
  <c r="BU417" i="2"/>
  <c r="CD417" i="2"/>
  <c r="BS417" i="2"/>
  <c r="DN417" i="2"/>
  <c r="CA417" i="2"/>
  <c r="T417" i="2"/>
  <c r="CB417" i="2"/>
  <c r="CC417" i="2"/>
  <c r="BZ417" i="2"/>
  <c r="B418" i="2"/>
  <c r="BV417" i="2"/>
  <c r="BW417" i="2"/>
  <c r="BT417" i="2"/>
  <c r="CE417" i="2"/>
  <c r="CF417" i="2"/>
  <c r="BY417" i="2"/>
  <c r="CM417" i="2" l="1"/>
  <c r="DC417" i="2" s="1"/>
  <c r="CU417" i="2"/>
  <c r="DK417" i="2" s="1"/>
  <c r="CP417" i="2"/>
  <c r="DF417" i="2" s="1"/>
  <c r="CQ417" i="2"/>
  <c r="DG417" i="2" s="1"/>
  <c r="CN417" i="2"/>
  <c r="DD417" i="2" s="1"/>
  <c r="CH417" i="2"/>
  <c r="CX417" i="2" s="1"/>
  <c r="CT417" i="2"/>
  <c r="DJ417" i="2" s="1"/>
  <c r="CS417" i="2"/>
  <c r="DI417" i="2" s="1"/>
  <c r="CL417" i="2"/>
  <c r="DB417" i="2" s="1"/>
  <c r="BT418" i="2"/>
  <c r="CC418" i="2"/>
  <c r="BY418" i="2"/>
  <c r="BR418" i="2"/>
  <c r="CF418" i="2"/>
  <c r="BV418" i="2"/>
  <c r="B419" i="2"/>
  <c r="CH418" i="2"/>
  <c r="CX418" i="2" s="1"/>
  <c r="T418" i="2"/>
  <c r="CJ418" i="2"/>
  <c r="CZ418" i="2" s="1"/>
  <c r="CB418" i="2"/>
  <c r="CE418" i="2"/>
  <c r="BU418" i="2"/>
  <c r="CD418" i="2"/>
  <c r="DN418" i="2"/>
  <c r="BZ418" i="2"/>
  <c r="CA418" i="2"/>
  <c r="BW418" i="2"/>
  <c r="BX418" i="2"/>
  <c r="BS418" i="2"/>
  <c r="CI417" i="2"/>
  <c r="CY417" i="2" s="1"/>
  <c r="CO417" i="2"/>
  <c r="DE417" i="2" s="1"/>
  <c r="CR417" i="2"/>
  <c r="DH417" i="2" s="1"/>
  <c r="CV417" i="2"/>
  <c r="DL417" i="2" s="1"/>
  <c r="CJ417" i="2"/>
  <c r="CZ417" i="2" s="1"/>
  <c r="CK417" i="2"/>
  <c r="DA417" i="2" s="1"/>
  <c r="CV418" i="2" l="1"/>
  <c r="DL418" i="2" s="1"/>
  <c r="CS418" i="2"/>
  <c r="DI418" i="2" s="1"/>
  <c r="CK418" i="2"/>
  <c r="DA418" i="2" s="1"/>
  <c r="CO418" i="2"/>
  <c r="DE418" i="2" s="1"/>
  <c r="CP418" i="2"/>
  <c r="DF418" i="2" s="1"/>
  <c r="CU418" i="2"/>
  <c r="DK418" i="2" s="1"/>
  <c r="CN418" i="2"/>
  <c r="DD418" i="2" s="1"/>
  <c r="CI418" i="2"/>
  <c r="CY418" i="2" s="1"/>
  <c r="CT418" i="2"/>
  <c r="DJ418" i="2" s="1"/>
  <c r="CQ418" i="2"/>
  <c r="DG418" i="2" s="1"/>
  <c r="CM418" i="2"/>
  <c r="DC418" i="2" s="1"/>
  <c r="CR418" i="2"/>
  <c r="DH418" i="2" s="1"/>
  <c r="CB419" i="2"/>
  <c r="CE419" i="2"/>
  <c r="BS419" i="2"/>
  <c r="DN419" i="2"/>
  <c r="BT419" i="2"/>
  <c r="CC419" i="2"/>
  <c r="CF419" i="2"/>
  <c r="BV419" i="2"/>
  <c r="CR419" i="2"/>
  <c r="DH419" i="2" s="1"/>
  <c r="CA419" i="2"/>
  <c r="BW419" i="2"/>
  <c r="BU419" i="2"/>
  <c r="BZ419" i="2"/>
  <c r="BR419" i="2"/>
  <c r="BY419" i="2"/>
  <c r="B420" i="2"/>
  <c r="T419" i="2"/>
  <c r="BX419" i="2"/>
  <c r="CD419" i="2"/>
  <c r="CL418" i="2"/>
  <c r="DB418" i="2" s="1"/>
  <c r="CK419" i="2" l="1"/>
  <c r="DA419" i="2" s="1"/>
  <c r="CJ419" i="2"/>
  <c r="CZ419" i="2" s="1"/>
  <c r="CI419" i="2"/>
  <c r="CY419" i="2" s="1"/>
  <c r="CL419" i="2"/>
  <c r="DB419" i="2" s="1"/>
  <c r="CM419" i="2"/>
  <c r="DC419" i="2" s="1"/>
  <c r="CP419" i="2"/>
  <c r="DF419" i="2" s="1"/>
  <c r="CV419" i="2"/>
  <c r="DL419" i="2" s="1"/>
  <c r="CN419" i="2"/>
  <c r="DD419" i="2" s="1"/>
  <c r="CQ419" i="2"/>
  <c r="DG419" i="2" s="1"/>
  <c r="CS419" i="2"/>
  <c r="DI419" i="2" s="1"/>
  <c r="BT420" i="2"/>
  <c r="BW420" i="2"/>
  <c r="CM420" i="2" s="1"/>
  <c r="DC420" i="2" s="1"/>
  <c r="CE420" i="2"/>
  <c r="BV420" i="2"/>
  <c r="BR420" i="2"/>
  <c r="CF420" i="2"/>
  <c r="BY420" i="2"/>
  <c r="CD420" i="2"/>
  <c r="CB420" i="2"/>
  <c r="BU420" i="2"/>
  <c r="CK420" i="2" s="1"/>
  <c r="DA420" i="2" s="1"/>
  <c r="BZ420" i="2"/>
  <c r="B421" i="2"/>
  <c r="CJ420" i="2"/>
  <c r="CZ420" i="2" s="1"/>
  <c r="T420" i="2"/>
  <c r="CO420" i="2"/>
  <c r="DE420" i="2" s="1"/>
  <c r="CA420" i="2"/>
  <c r="BX420" i="2"/>
  <c r="CN420" i="2" s="1"/>
  <c r="DD420" i="2" s="1"/>
  <c r="CC420" i="2"/>
  <c r="BS420" i="2"/>
  <c r="DN420" i="2"/>
  <c r="CH419" i="2"/>
  <c r="CX419" i="2" s="1"/>
  <c r="CT419" i="2"/>
  <c r="DJ419" i="2" s="1"/>
  <c r="CO419" i="2"/>
  <c r="DE419" i="2" s="1"/>
  <c r="CU419" i="2"/>
  <c r="DK419" i="2" s="1"/>
  <c r="CU420" i="2" l="1"/>
  <c r="DK420" i="2" s="1"/>
  <c r="CV420" i="2"/>
  <c r="DL420" i="2" s="1"/>
  <c r="CH420" i="2"/>
  <c r="CX420" i="2" s="1"/>
  <c r="CT420" i="2"/>
  <c r="DJ420" i="2" s="1"/>
  <c r="CL420" i="2"/>
  <c r="DB420" i="2" s="1"/>
  <c r="CQ420" i="2"/>
  <c r="DG420" i="2" s="1"/>
  <c r="CA421" i="2"/>
  <c r="BW421" i="2"/>
  <c r="BU421" i="2"/>
  <c r="CD421" i="2"/>
  <c r="CC421" i="2"/>
  <c r="BS421" i="2"/>
  <c r="BT421" i="2"/>
  <c r="BY421" i="2"/>
  <c r="T421" i="2"/>
  <c r="BR421" i="2"/>
  <c r="BX421" i="2"/>
  <c r="CB421" i="2"/>
  <c r="CE421" i="2"/>
  <c r="BV421" i="2"/>
  <c r="BZ421" i="2"/>
  <c r="B422" i="2"/>
  <c r="DN421" i="2"/>
  <c r="CF421" i="2"/>
  <c r="CR420" i="2"/>
  <c r="DH420" i="2" s="1"/>
  <c r="CS420" i="2"/>
  <c r="DI420" i="2" s="1"/>
  <c r="CI420" i="2"/>
  <c r="CY420" i="2" s="1"/>
  <c r="CP420" i="2"/>
  <c r="DF420" i="2" s="1"/>
  <c r="CH421" i="2" l="1"/>
  <c r="CX421" i="2" s="1"/>
  <c r="CK421" i="2"/>
  <c r="DA421" i="2" s="1"/>
  <c r="CT421" i="2"/>
  <c r="DJ421" i="2" s="1"/>
  <c r="CI421" i="2"/>
  <c r="CY421" i="2" s="1"/>
  <c r="CM421" i="2"/>
  <c r="DC421" i="2" s="1"/>
  <c r="CQ421" i="2"/>
  <c r="DG421" i="2" s="1"/>
  <c r="CJ421" i="2"/>
  <c r="CZ421" i="2" s="1"/>
  <c r="CS421" i="2"/>
  <c r="DI421" i="2" s="1"/>
  <c r="CL421" i="2"/>
  <c r="DB421" i="2" s="1"/>
  <c r="CV421" i="2"/>
  <c r="DL421" i="2" s="1"/>
  <c r="CA422" i="2"/>
  <c r="CQ422" i="2" s="1"/>
  <c r="DG422" i="2" s="1"/>
  <c r="CB422" i="2"/>
  <c r="CF422" i="2"/>
  <c r="BS422" i="2"/>
  <c r="DN422" i="2"/>
  <c r="BR422" i="2"/>
  <c r="BY422" i="2"/>
  <c r="BT422" i="2"/>
  <c r="CC422" i="2"/>
  <c r="BU422" i="2"/>
  <c r="BZ422" i="2"/>
  <c r="BV422" i="2"/>
  <c r="BW422" i="2"/>
  <c r="CE422" i="2"/>
  <c r="CD422" i="2"/>
  <c r="B423" i="2"/>
  <c r="T422" i="2"/>
  <c r="BX422" i="2"/>
  <c r="CN421" i="2"/>
  <c r="DD421" i="2" s="1"/>
  <c r="CR421" i="2"/>
  <c r="DH421" i="2" s="1"/>
  <c r="CO421" i="2"/>
  <c r="DE421" i="2" s="1"/>
  <c r="CU421" i="2"/>
  <c r="DK421" i="2" s="1"/>
  <c r="CP421" i="2"/>
  <c r="DF421" i="2" s="1"/>
  <c r="CI422" i="2" l="1"/>
  <c r="CY422" i="2" s="1"/>
  <c r="CP422" i="2"/>
  <c r="DF422" i="2" s="1"/>
  <c r="CH422" i="2"/>
  <c r="CX422" i="2" s="1"/>
  <c r="CM422" i="2"/>
  <c r="DC422" i="2" s="1"/>
  <c r="CV422" i="2"/>
  <c r="DL422" i="2" s="1"/>
  <c r="CK422" i="2"/>
  <c r="DA422" i="2" s="1"/>
  <c r="CO422" i="2"/>
  <c r="DE422" i="2" s="1"/>
  <c r="CR422" i="2"/>
  <c r="DH422" i="2" s="1"/>
  <c r="CN422" i="2"/>
  <c r="DD422" i="2" s="1"/>
  <c r="BR423" i="2"/>
  <c r="CC423" i="2"/>
  <c r="BY423" i="2"/>
  <c r="CO423" i="2" s="1"/>
  <c r="DE423" i="2" s="1"/>
  <c r="CD423" i="2"/>
  <c r="BT423" i="2"/>
  <c r="CB423" i="2"/>
  <c r="CE423" i="2"/>
  <c r="CU423" i="2" s="1"/>
  <c r="DK423" i="2" s="1"/>
  <c r="BU423" i="2"/>
  <c r="BS423" i="2"/>
  <c r="B424" i="2"/>
  <c r="T423" i="2"/>
  <c r="BZ423" i="2"/>
  <c r="BW423" i="2"/>
  <c r="CF423" i="2"/>
  <c r="BV423" i="2"/>
  <c r="DN423" i="2"/>
  <c r="CA423" i="2"/>
  <c r="BX423" i="2"/>
  <c r="CP423" i="2"/>
  <c r="DF423" i="2" s="1"/>
  <c r="CS422" i="2"/>
  <c r="DI422" i="2" s="1"/>
  <c r="CT422" i="2"/>
  <c r="DJ422" i="2" s="1"/>
  <c r="CL422" i="2"/>
  <c r="DB422" i="2" s="1"/>
  <c r="CU422" i="2"/>
  <c r="DK422" i="2" s="1"/>
  <c r="CJ422" i="2"/>
  <c r="CZ422" i="2" s="1"/>
  <c r="CH423" i="2" l="1"/>
  <c r="CX423" i="2" s="1"/>
  <c r="CT423" i="2"/>
  <c r="DJ423" i="2" s="1"/>
  <c r="CJ423" i="2"/>
  <c r="CZ423" i="2" s="1"/>
  <c r="CQ423" i="2"/>
  <c r="DG423" i="2" s="1"/>
  <c r="CS423" i="2"/>
  <c r="DI423" i="2" s="1"/>
  <c r="CK423" i="2"/>
  <c r="DA423" i="2" s="1"/>
  <c r="CL423" i="2"/>
  <c r="DB423" i="2" s="1"/>
  <c r="CV423" i="2"/>
  <c r="DL423" i="2" s="1"/>
  <c r="CI423" i="2"/>
  <c r="CY423" i="2" s="1"/>
  <c r="CN423" i="2"/>
  <c r="DD423" i="2" s="1"/>
  <c r="CM423" i="2"/>
  <c r="DC423" i="2" s="1"/>
  <c r="CF424" i="2"/>
  <c r="T424" i="2"/>
  <c r="BR424" i="2"/>
  <c r="BW424" i="2"/>
  <c r="BU424" i="2"/>
  <c r="CK424" i="2" s="1"/>
  <c r="DA424" i="2" s="1"/>
  <c r="BS424" i="2"/>
  <c r="DN424" i="2"/>
  <c r="BT424" i="2"/>
  <c r="CA424" i="2"/>
  <c r="CE424" i="2"/>
  <c r="CD424" i="2"/>
  <c r="CC424" i="2"/>
  <c r="BV424" i="2"/>
  <c r="B425" i="2"/>
  <c r="CH424" i="2"/>
  <c r="CX424" i="2" s="1"/>
  <c r="CB424" i="2"/>
  <c r="BX424" i="2"/>
  <c r="BY424" i="2"/>
  <c r="BZ424" i="2"/>
  <c r="CM424" i="2"/>
  <c r="DC424" i="2" s="1"/>
  <c r="CR423" i="2"/>
  <c r="DH423" i="2" s="1"/>
  <c r="CQ424" i="2" l="1"/>
  <c r="DG424" i="2" s="1"/>
  <c r="CV424" i="2"/>
  <c r="DL424" i="2" s="1"/>
  <c r="CL424" i="2"/>
  <c r="DB424" i="2" s="1"/>
  <c r="CI424" i="2"/>
  <c r="CY424" i="2" s="1"/>
  <c r="BR425" i="2"/>
  <c r="BW425" i="2"/>
  <c r="CB425" i="2"/>
  <c r="BZ425" i="2"/>
  <c r="CA425" i="2"/>
  <c r="CE425" i="2"/>
  <c r="BX425" i="2"/>
  <c r="BS425" i="2"/>
  <c r="BT425" i="2"/>
  <c r="CF425" i="2"/>
  <c r="BY425" i="2"/>
  <c r="BV425" i="2"/>
  <c r="B426" i="2"/>
  <c r="DN425" i="2"/>
  <c r="CC425" i="2"/>
  <c r="CD425" i="2"/>
  <c r="BU425" i="2"/>
  <c r="T425" i="2"/>
  <c r="CN424" i="2"/>
  <c r="DD424" i="2" s="1"/>
  <c r="CR424" i="2"/>
  <c r="DH424" i="2" s="1"/>
  <c r="CO424" i="2"/>
  <c r="DE424" i="2" s="1"/>
  <c r="CJ424" i="2"/>
  <c r="CZ424" i="2" s="1"/>
  <c r="CT424" i="2"/>
  <c r="DJ424" i="2" s="1"/>
  <c r="CP424" i="2"/>
  <c r="DF424" i="2" s="1"/>
  <c r="CS424" i="2"/>
  <c r="DI424" i="2" s="1"/>
  <c r="CU424" i="2"/>
  <c r="DK424" i="2" s="1"/>
  <c r="CV425" i="2" l="1"/>
  <c r="DL425" i="2" s="1"/>
  <c r="CP425" i="2"/>
  <c r="DF425" i="2" s="1"/>
  <c r="CM425" i="2"/>
  <c r="DC425" i="2" s="1"/>
  <c r="CR425" i="2"/>
  <c r="DH425" i="2" s="1"/>
  <c r="CH425" i="2"/>
  <c r="CX425" i="2" s="1"/>
  <c r="CS425" i="2"/>
  <c r="DI425" i="2" s="1"/>
  <c r="CL425" i="2"/>
  <c r="DB425" i="2" s="1"/>
  <c r="CK425" i="2"/>
  <c r="DA425" i="2" s="1"/>
  <c r="CQ425" i="2"/>
  <c r="DG425" i="2" s="1"/>
  <c r="CT425" i="2"/>
  <c r="DJ425" i="2" s="1"/>
  <c r="CU425" i="2"/>
  <c r="DK425" i="2" s="1"/>
  <c r="CN425" i="2"/>
  <c r="DD425" i="2" s="1"/>
  <c r="BR426" i="2"/>
  <c r="CC426" i="2"/>
  <c r="BY426" i="2"/>
  <c r="BZ426" i="2"/>
  <c r="T426" i="2"/>
  <c r="B427" i="2"/>
  <c r="DN426" i="2"/>
  <c r="BT426" i="2"/>
  <c r="CJ426" i="2" s="1"/>
  <c r="CZ426" i="2" s="1"/>
  <c r="CA426" i="2"/>
  <c r="CF426" i="2"/>
  <c r="BV426" i="2"/>
  <c r="CP426" i="2"/>
  <c r="DF426" i="2" s="1"/>
  <c r="BS426" i="2"/>
  <c r="CB426" i="2"/>
  <c r="BX426" i="2"/>
  <c r="BU426" i="2"/>
  <c r="CD426" i="2"/>
  <c r="BW426" i="2"/>
  <c r="CE426" i="2"/>
  <c r="CH426" i="2"/>
  <c r="CX426" i="2" s="1"/>
  <c r="CJ425" i="2"/>
  <c r="CZ425" i="2" s="1"/>
  <c r="CI425" i="2"/>
  <c r="CY425" i="2" s="1"/>
  <c r="CO425" i="2"/>
  <c r="DE425" i="2" s="1"/>
  <c r="CS426" i="2" l="1"/>
  <c r="DI426" i="2" s="1"/>
  <c r="CQ426" i="2"/>
  <c r="DG426" i="2" s="1"/>
  <c r="CV426" i="2"/>
  <c r="DL426" i="2" s="1"/>
  <c r="CK426" i="2"/>
  <c r="DA426" i="2" s="1"/>
  <c r="CI426" i="2"/>
  <c r="CY426" i="2" s="1"/>
  <c r="CO426" i="2"/>
  <c r="DE426" i="2" s="1"/>
  <c r="CL426" i="2"/>
  <c r="DB426" i="2" s="1"/>
  <c r="CN426" i="2"/>
  <c r="DD426" i="2" s="1"/>
  <c r="BW427" i="2"/>
  <c r="BX427" i="2"/>
  <c r="BV427" i="2"/>
  <c r="DN427" i="2"/>
  <c r="BS427" i="2"/>
  <c r="T427" i="2"/>
  <c r="CA427" i="2"/>
  <c r="CB427" i="2"/>
  <c r="BU427" i="2"/>
  <c r="BZ427" i="2"/>
  <c r="BR427" i="2"/>
  <c r="CC427" i="2"/>
  <c r="CF427" i="2"/>
  <c r="CD427" i="2"/>
  <c r="CL427" i="2"/>
  <c r="DB427" i="2" s="1"/>
  <c r="BT427" i="2"/>
  <c r="CE427" i="2"/>
  <c r="BY427" i="2"/>
  <c r="B428" i="2"/>
  <c r="CR427" i="2"/>
  <c r="DH427" i="2" s="1"/>
  <c r="CU426" i="2"/>
  <c r="DK426" i="2" s="1"/>
  <c r="CT426" i="2"/>
  <c r="DJ426" i="2" s="1"/>
  <c r="CM426" i="2"/>
  <c r="DC426" i="2" s="1"/>
  <c r="CR426" i="2"/>
  <c r="DH426" i="2" s="1"/>
  <c r="CQ427" i="2" l="1"/>
  <c r="DG427" i="2" s="1"/>
  <c r="CV427" i="2"/>
  <c r="DL427" i="2" s="1"/>
  <c r="CK427" i="2"/>
  <c r="DA427" i="2" s="1"/>
  <c r="CN427" i="2"/>
  <c r="DD427" i="2" s="1"/>
  <c r="CM427" i="2"/>
  <c r="DC427" i="2" s="1"/>
  <c r="CI427" i="2"/>
  <c r="CY427" i="2" s="1"/>
  <c r="CP427" i="2"/>
  <c r="DF427" i="2" s="1"/>
  <c r="CO427" i="2"/>
  <c r="DE427" i="2" s="1"/>
  <c r="CS427" i="2"/>
  <c r="DI427" i="2" s="1"/>
  <c r="CB428" i="2"/>
  <c r="CC428" i="2"/>
  <c r="BX428" i="2"/>
  <c r="CD428" i="2"/>
  <c r="DN428" i="2"/>
  <c r="CF428" i="2"/>
  <c r="CA428" i="2"/>
  <c r="CE428" i="2"/>
  <c r="BV428" i="2"/>
  <c r="BW428" i="2"/>
  <c r="BY428" i="2"/>
  <c r="BT428" i="2"/>
  <c r="BU428" i="2"/>
  <c r="BS428" i="2"/>
  <c r="B429" i="2"/>
  <c r="T428" i="2"/>
  <c r="BR428" i="2"/>
  <c r="BZ428" i="2"/>
  <c r="CH427" i="2"/>
  <c r="CX427" i="2" s="1"/>
  <c r="CT427" i="2"/>
  <c r="DJ427" i="2" s="1"/>
  <c r="CU427" i="2"/>
  <c r="DK427" i="2" s="1"/>
  <c r="CJ427" i="2"/>
  <c r="CZ427" i="2" s="1"/>
  <c r="CK428" i="2" l="1"/>
  <c r="DA428" i="2" s="1"/>
  <c r="CP428" i="2"/>
  <c r="DF428" i="2" s="1"/>
  <c r="CS428" i="2"/>
  <c r="DI428" i="2" s="1"/>
  <c r="CN428" i="2"/>
  <c r="DD428" i="2" s="1"/>
  <c r="CR428" i="2"/>
  <c r="DH428" i="2" s="1"/>
  <c r="CT428" i="2"/>
  <c r="DJ428" i="2" s="1"/>
  <c r="CL428" i="2"/>
  <c r="DB428" i="2" s="1"/>
  <c r="CJ428" i="2"/>
  <c r="CZ428" i="2" s="1"/>
  <c r="CQ428" i="2"/>
  <c r="DG428" i="2" s="1"/>
  <c r="CI428" i="2"/>
  <c r="CY428" i="2" s="1"/>
  <c r="CM428" i="2"/>
  <c r="DC428" i="2" s="1"/>
  <c r="CU428" i="2"/>
  <c r="DK428" i="2" s="1"/>
  <c r="CV428" i="2"/>
  <c r="DL428" i="2" s="1"/>
  <c r="BU429" i="2"/>
  <c r="CB429" i="2"/>
  <c r="CE429" i="2"/>
  <c r="BY429" i="2"/>
  <c r="CD429" i="2"/>
  <c r="B430" i="2"/>
  <c r="DN429" i="2"/>
  <c r="BT429" i="2"/>
  <c r="BX429" i="2"/>
  <c r="CN429" i="2" s="1"/>
  <c r="DD429" i="2" s="1"/>
  <c r="BZ429" i="2"/>
  <c r="T429" i="2"/>
  <c r="BR429" i="2"/>
  <c r="CC429" i="2"/>
  <c r="CF429" i="2"/>
  <c r="BS429" i="2"/>
  <c r="CA429" i="2"/>
  <c r="BW429" i="2"/>
  <c r="BV429" i="2"/>
  <c r="CJ429" i="2"/>
  <c r="CZ429" i="2" s="1"/>
  <c r="CO428" i="2"/>
  <c r="DE428" i="2" s="1"/>
  <c r="CH428" i="2"/>
  <c r="CX428" i="2" s="1"/>
  <c r="CR429" i="2" l="1"/>
  <c r="DH429" i="2" s="1"/>
  <c r="CU429" i="2"/>
  <c r="DK429" i="2" s="1"/>
  <c r="CT429" i="2"/>
  <c r="DJ429" i="2" s="1"/>
  <c r="CO429" i="2"/>
  <c r="DE429" i="2" s="1"/>
  <c r="CP429" i="2"/>
  <c r="DF429" i="2" s="1"/>
  <c r="CK429" i="2"/>
  <c r="DA429" i="2" s="1"/>
  <c r="CM429" i="2"/>
  <c r="DC429" i="2" s="1"/>
  <c r="CS429" i="2"/>
  <c r="DI429" i="2" s="1"/>
  <c r="CI429" i="2"/>
  <c r="CY429" i="2" s="1"/>
  <c r="CV429" i="2"/>
  <c r="DL429" i="2" s="1"/>
  <c r="CA430" i="2"/>
  <c r="BX430" i="2"/>
  <c r="BU430" i="2"/>
  <c r="BV430" i="2"/>
  <c r="CB430" i="2"/>
  <c r="BW430" i="2"/>
  <c r="BZ430" i="2"/>
  <c r="B431" i="2"/>
  <c r="T430" i="2"/>
  <c r="CE430" i="2"/>
  <c r="CD430" i="2"/>
  <c r="BR430" i="2"/>
  <c r="CC430" i="2"/>
  <c r="CS430" i="2" s="1"/>
  <c r="DI430" i="2" s="1"/>
  <c r="CF430" i="2"/>
  <c r="BY430" i="2"/>
  <c r="DN430" i="2"/>
  <c r="BT430" i="2"/>
  <c r="BS430" i="2"/>
  <c r="CQ429" i="2"/>
  <c r="DG429" i="2" s="1"/>
  <c r="CL429" i="2"/>
  <c r="DB429" i="2" s="1"/>
  <c r="CH429" i="2"/>
  <c r="CX429" i="2" s="1"/>
  <c r="CK430" i="2" l="1"/>
  <c r="DA430" i="2" s="1"/>
  <c r="CN430" i="2"/>
  <c r="DD430" i="2" s="1"/>
  <c r="CQ430" i="2"/>
  <c r="DG430" i="2" s="1"/>
  <c r="CR430" i="2"/>
  <c r="DH430" i="2" s="1"/>
  <c r="CT430" i="2"/>
  <c r="DJ430" i="2" s="1"/>
  <c r="CL430" i="2"/>
  <c r="DB430" i="2" s="1"/>
  <c r="CM430" i="2"/>
  <c r="DC430" i="2" s="1"/>
  <c r="CV430" i="2"/>
  <c r="DL430" i="2" s="1"/>
  <c r="CJ430" i="2"/>
  <c r="CZ430" i="2" s="1"/>
  <c r="CH430" i="2"/>
  <c r="CX430" i="2" s="1"/>
  <c r="BT431" i="2"/>
  <c r="BU431" i="2"/>
  <c r="BY431" i="2"/>
  <c r="BS431" i="2"/>
  <c r="B432" i="2"/>
  <c r="DN431" i="2"/>
  <c r="BR431" i="2"/>
  <c r="CF431" i="2"/>
  <c r="CA431" i="2"/>
  <c r="BW431" i="2"/>
  <c r="BV431" i="2"/>
  <c r="T431" i="2"/>
  <c r="CC431" i="2"/>
  <c r="CB431" i="2"/>
  <c r="CE431" i="2"/>
  <c r="BX431" i="2"/>
  <c r="CD431" i="2"/>
  <c r="CK431" i="2"/>
  <c r="DA431" i="2" s="1"/>
  <c r="BZ431" i="2"/>
  <c r="CO430" i="2"/>
  <c r="DE430" i="2" s="1"/>
  <c r="CI430" i="2"/>
  <c r="CY430" i="2" s="1"/>
  <c r="CU430" i="2"/>
  <c r="DK430" i="2" s="1"/>
  <c r="CP430" i="2"/>
  <c r="DF430" i="2" s="1"/>
  <c r="CL431" i="2" l="1"/>
  <c r="DB431" i="2" s="1"/>
  <c r="CP431" i="2"/>
  <c r="DF431" i="2" s="1"/>
  <c r="CO431" i="2"/>
  <c r="DE431" i="2" s="1"/>
  <c r="CM431" i="2"/>
  <c r="DC431" i="2" s="1"/>
  <c r="CN431" i="2"/>
  <c r="DD431" i="2" s="1"/>
  <c r="CJ431" i="2"/>
  <c r="CZ431" i="2" s="1"/>
  <c r="CI431" i="2"/>
  <c r="CY431" i="2" s="1"/>
  <c r="CU431" i="2"/>
  <c r="DK431" i="2" s="1"/>
  <c r="CA432" i="2"/>
  <c r="BW432" i="2"/>
  <c r="CF432" i="2"/>
  <c r="BZ432" i="2"/>
  <c r="BT432" i="2"/>
  <c r="CE432" i="2"/>
  <c r="BU432" i="2"/>
  <c r="CB432" i="2"/>
  <c r="BX432" i="2"/>
  <c r="BS432" i="2"/>
  <c r="B433" i="2"/>
  <c r="CJ432" i="2"/>
  <c r="CZ432" i="2" s="1"/>
  <c r="T432" i="2"/>
  <c r="BR432" i="2"/>
  <c r="CC432" i="2"/>
  <c r="BY432" i="2"/>
  <c r="CD432" i="2"/>
  <c r="DN432" i="2"/>
  <c r="BV432" i="2"/>
  <c r="CR431" i="2"/>
  <c r="DH431" i="2" s="1"/>
  <c r="CQ431" i="2"/>
  <c r="DG431" i="2" s="1"/>
  <c r="CV431" i="2"/>
  <c r="DL431" i="2" s="1"/>
  <c r="CS431" i="2"/>
  <c r="DI431" i="2" s="1"/>
  <c r="CH431" i="2"/>
  <c r="CX431" i="2" s="1"/>
  <c r="CT431" i="2"/>
  <c r="DJ431" i="2" s="1"/>
  <c r="CN432" i="2" l="1"/>
  <c r="DD432" i="2" s="1"/>
  <c r="CO432" i="2"/>
  <c r="DE432" i="2" s="1"/>
  <c r="CS432" i="2"/>
  <c r="DI432" i="2" s="1"/>
  <c r="CQ432" i="2"/>
  <c r="DG432" i="2" s="1"/>
  <c r="CV432" i="2"/>
  <c r="DL432" i="2" s="1"/>
  <c r="CK432" i="2"/>
  <c r="DA432" i="2" s="1"/>
  <c r="CP432" i="2"/>
  <c r="DF432" i="2" s="1"/>
  <c r="CI432" i="2"/>
  <c r="CY432" i="2" s="1"/>
  <c r="CU432" i="2"/>
  <c r="DK432" i="2" s="1"/>
  <c r="CL432" i="2"/>
  <c r="DB432" i="2" s="1"/>
  <c r="CR432" i="2"/>
  <c r="DH432" i="2" s="1"/>
  <c r="CM432" i="2"/>
  <c r="DC432" i="2" s="1"/>
  <c r="CT432" i="2"/>
  <c r="DJ432" i="2" s="1"/>
  <c r="BX433" i="2"/>
  <c r="CA433" i="2"/>
  <c r="CE433" i="2"/>
  <c r="CD433" i="2"/>
  <c r="B434" i="2"/>
  <c r="DN433" i="2"/>
  <c r="BY433" i="2"/>
  <c r="BR433" i="2"/>
  <c r="CF433" i="2"/>
  <c r="BS433" i="2"/>
  <c r="CQ433" i="2"/>
  <c r="DG433" i="2" s="1"/>
  <c r="T433" i="2"/>
  <c r="CB433" i="2"/>
  <c r="BW433" i="2"/>
  <c r="BZ433" i="2"/>
  <c r="BT433" i="2"/>
  <c r="CC433" i="2"/>
  <c r="BU433" i="2"/>
  <c r="BV433" i="2"/>
  <c r="CH432" i="2"/>
  <c r="CX432" i="2" s="1"/>
  <c r="CO433" i="2" l="1"/>
  <c r="DE433" i="2" s="1"/>
  <c r="CU433" i="2"/>
  <c r="DK433" i="2" s="1"/>
  <c r="CM433" i="2"/>
  <c r="DC433" i="2" s="1"/>
  <c r="CN433" i="2"/>
  <c r="DD433" i="2" s="1"/>
  <c r="CT433" i="2"/>
  <c r="DJ433" i="2" s="1"/>
  <c r="CH433" i="2"/>
  <c r="CX433" i="2" s="1"/>
  <c r="CS433" i="2"/>
  <c r="DI433" i="2" s="1"/>
  <c r="CL433" i="2"/>
  <c r="DB433" i="2" s="1"/>
  <c r="CI433" i="2"/>
  <c r="CY433" i="2" s="1"/>
  <c r="CJ433" i="2"/>
  <c r="CZ433" i="2" s="1"/>
  <c r="CV433" i="2"/>
  <c r="DL433" i="2" s="1"/>
  <c r="CP433" i="2"/>
  <c r="DF433" i="2" s="1"/>
  <c r="CR433" i="2"/>
  <c r="DH433" i="2" s="1"/>
  <c r="CD434" i="2"/>
  <c r="BT434" i="2"/>
  <c r="CF434" i="2"/>
  <c r="CC434" i="2"/>
  <c r="BS434" i="2"/>
  <c r="BW434" i="2"/>
  <c r="DN434" i="2"/>
  <c r="BR434" i="2"/>
  <c r="BU434" i="2"/>
  <c r="BY434" i="2"/>
  <c r="BZ434" i="2"/>
  <c r="CB434" i="2"/>
  <c r="CE434" i="2"/>
  <c r="BX434" i="2"/>
  <c r="BV434" i="2"/>
  <c r="B435" i="2"/>
  <c r="T434" i="2"/>
  <c r="CA434" i="2"/>
  <c r="CK433" i="2"/>
  <c r="DA433" i="2" s="1"/>
  <c r="CV434" i="2" l="1"/>
  <c r="DL434" i="2" s="1"/>
  <c r="CK434" i="2"/>
  <c r="DA434" i="2" s="1"/>
  <c r="CS434" i="2"/>
  <c r="DI434" i="2" s="1"/>
  <c r="CI434" i="2"/>
  <c r="CY434" i="2" s="1"/>
  <c r="CH434" i="2"/>
  <c r="CX434" i="2" s="1"/>
  <c r="CJ434" i="2"/>
  <c r="CZ434" i="2" s="1"/>
  <c r="CM434" i="2"/>
  <c r="DC434" i="2" s="1"/>
  <c r="CU434" i="2"/>
  <c r="DK434" i="2" s="1"/>
  <c r="CT434" i="2"/>
  <c r="DJ434" i="2" s="1"/>
  <c r="CQ434" i="2"/>
  <c r="DG434" i="2" s="1"/>
  <c r="CR434" i="2"/>
  <c r="DH434" i="2" s="1"/>
  <c r="CN434" i="2"/>
  <c r="DD434" i="2" s="1"/>
  <c r="CB435" i="2"/>
  <c r="CF435" i="2"/>
  <c r="BY435" i="2"/>
  <c r="DN435" i="2"/>
  <c r="BT435" i="2"/>
  <c r="CC435" i="2"/>
  <c r="CE435" i="2"/>
  <c r="BV435" i="2"/>
  <c r="CA435" i="2"/>
  <c r="BW435" i="2"/>
  <c r="BU435" i="2"/>
  <c r="BR435" i="2"/>
  <c r="BX435" i="2"/>
  <c r="BS435" i="2"/>
  <c r="CD435" i="2"/>
  <c r="B436" i="2"/>
  <c r="T435" i="2"/>
  <c r="BZ435" i="2"/>
  <c r="CO434" i="2"/>
  <c r="DE434" i="2" s="1"/>
  <c r="CL434" i="2"/>
  <c r="DB434" i="2" s="1"/>
  <c r="CP434" i="2"/>
  <c r="DF434" i="2" s="1"/>
  <c r="CL435" i="2" l="1"/>
  <c r="DB435" i="2" s="1"/>
  <c r="CR435" i="2"/>
  <c r="DH435" i="2" s="1"/>
  <c r="CV435" i="2"/>
  <c r="DL435" i="2" s="1"/>
  <c r="CI435" i="2"/>
  <c r="CY435" i="2" s="1"/>
  <c r="CJ435" i="2"/>
  <c r="CZ435" i="2" s="1"/>
  <c r="CH435" i="2"/>
  <c r="CX435" i="2" s="1"/>
  <c r="CO435" i="2"/>
  <c r="DE435" i="2" s="1"/>
  <c r="CP435" i="2"/>
  <c r="DF435" i="2" s="1"/>
  <c r="CN435" i="2"/>
  <c r="DD435" i="2" s="1"/>
  <c r="CK435" i="2"/>
  <c r="DA435" i="2" s="1"/>
  <c r="CM435" i="2"/>
  <c r="DC435" i="2" s="1"/>
  <c r="CT435" i="2"/>
  <c r="DJ435" i="2" s="1"/>
  <c r="CU435" i="2"/>
  <c r="DK435" i="2" s="1"/>
  <c r="BY436" i="2"/>
  <c r="BR436" i="2"/>
  <c r="CF436" i="2"/>
  <c r="BZ436" i="2"/>
  <c r="B437" i="2"/>
  <c r="T436" i="2"/>
  <c r="DN436" i="2"/>
  <c r="CA436" i="2"/>
  <c r="BX436" i="2"/>
  <c r="CC436" i="2"/>
  <c r="BV436" i="2"/>
  <c r="CL436" i="2" s="1"/>
  <c r="DB436" i="2" s="1"/>
  <c r="CB436" i="2"/>
  <c r="CE436" i="2"/>
  <c r="CD436" i="2"/>
  <c r="BT436" i="2"/>
  <c r="BW436" i="2"/>
  <c r="BU436" i="2"/>
  <c r="BS436" i="2"/>
  <c r="CQ436" i="2"/>
  <c r="DG436" i="2" s="1"/>
  <c r="CQ435" i="2"/>
  <c r="DG435" i="2" s="1"/>
  <c r="CS435" i="2"/>
  <c r="DI435" i="2" s="1"/>
  <c r="CS436" i="2" l="1"/>
  <c r="DI436" i="2" s="1"/>
  <c r="CR436" i="2"/>
  <c r="DH436" i="2" s="1"/>
  <c r="CH436" i="2"/>
  <c r="CX436" i="2" s="1"/>
  <c r="CM436" i="2"/>
  <c r="DC436" i="2" s="1"/>
  <c r="CK436" i="2"/>
  <c r="DA436" i="2" s="1"/>
  <c r="CP436" i="2"/>
  <c r="DF436" i="2" s="1"/>
  <c r="CV436" i="2"/>
  <c r="DL436" i="2" s="1"/>
  <c r="CO436" i="2"/>
  <c r="DE436" i="2" s="1"/>
  <c r="CU436" i="2"/>
  <c r="DK436" i="2" s="1"/>
  <c r="CT436" i="2"/>
  <c r="DJ436" i="2" s="1"/>
  <c r="CJ436" i="2"/>
  <c r="CZ436" i="2" s="1"/>
  <c r="CA437" i="2"/>
  <c r="CQ437" i="2" s="1"/>
  <c r="DG437" i="2" s="1"/>
  <c r="BX437" i="2"/>
  <c r="BT437" i="2"/>
  <c r="BZ437" i="2"/>
  <c r="BY437" i="2"/>
  <c r="DN437" i="2"/>
  <c r="CC437" i="2"/>
  <c r="BU437" i="2"/>
  <c r="BV437" i="2"/>
  <c r="T437" i="2"/>
  <c r="BR437" i="2"/>
  <c r="BW437" i="2"/>
  <c r="CE437" i="2"/>
  <c r="CD437" i="2"/>
  <c r="CB437" i="2"/>
  <c r="CF437" i="2"/>
  <c r="BS437" i="2"/>
  <c r="B438" i="2"/>
  <c r="CN436" i="2"/>
  <c r="DD436" i="2" s="1"/>
  <c r="CI436" i="2"/>
  <c r="CY436" i="2" s="1"/>
  <c r="CU437" i="2" l="1"/>
  <c r="DK437" i="2" s="1"/>
  <c r="CP437" i="2"/>
  <c r="DF437" i="2" s="1"/>
  <c r="CT437" i="2"/>
  <c r="DJ437" i="2" s="1"/>
  <c r="CO437" i="2"/>
  <c r="DE437" i="2" s="1"/>
  <c r="CN437" i="2"/>
  <c r="DD437" i="2" s="1"/>
  <c r="CS437" i="2"/>
  <c r="DI437" i="2" s="1"/>
  <c r="CJ437" i="2"/>
  <c r="CZ437" i="2" s="1"/>
  <c r="CM437" i="2"/>
  <c r="DC437" i="2" s="1"/>
  <c r="CL437" i="2"/>
  <c r="DB437" i="2" s="1"/>
  <c r="CK437" i="2"/>
  <c r="DA437" i="2" s="1"/>
  <c r="BS438" i="2"/>
  <c r="BZ438" i="2"/>
  <c r="BR438" i="2"/>
  <c r="CD438" i="2"/>
  <c r="B439" i="2"/>
  <c r="CB438" i="2"/>
  <c r="BX438" i="2"/>
  <c r="BV438" i="2"/>
  <c r="CE438" i="2"/>
  <c r="DN438" i="2"/>
  <c r="CA438" i="2"/>
  <c r="BW438" i="2"/>
  <c r="CF438" i="2"/>
  <c r="BY438" i="2"/>
  <c r="T438" i="2"/>
  <c r="BT438" i="2"/>
  <c r="CC438" i="2"/>
  <c r="BU438" i="2"/>
  <c r="CR437" i="2"/>
  <c r="DH437" i="2" s="1"/>
  <c r="CI437" i="2"/>
  <c r="CY437" i="2" s="1"/>
  <c r="CV437" i="2"/>
  <c r="DL437" i="2" s="1"/>
  <c r="CH437" i="2"/>
  <c r="CX437" i="2" s="1"/>
  <c r="CP438" i="2" l="1"/>
  <c r="DF438" i="2" s="1"/>
  <c r="CI438" i="2"/>
  <c r="CY438" i="2" s="1"/>
  <c r="CM438" i="2"/>
  <c r="DC438" i="2" s="1"/>
  <c r="CT438" i="2"/>
  <c r="DJ438" i="2" s="1"/>
  <c r="CU438" i="2"/>
  <c r="DK438" i="2" s="1"/>
  <c r="CR438" i="2"/>
  <c r="DH438" i="2" s="1"/>
  <c r="CH438" i="2"/>
  <c r="CX438" i="2" s="1"/>
  <c r="CL438" i="2"/>
  <c r="DB438" i="2" s="1"/>
  <c r="CQ438" i="2"/>
  <c r="DG438" i="2" s="1"/>
  <c r="CV438" i="2"/>
  <c r="DL438" i="2" s="1"/>
  <c r="CJ438" i="2"/>
  <c r="CZ438" i="2" s="1"/>
  <c r="CK438" i="2"/>
  <c r="DA438" i="2" s="1"/>
  <c r="BR439" i="2"/>
  <c r="BT439" i="2"/>
  <c r="BU439" i="2"/>
  <c r="CD439" i="2"/>
  <c r="CB439" i="2"/>
  <c r="CF439" i="2"/>
  <c r="CC439" i="2"/>
  <c r="BS439" i="2"/>
  <c r="B440" i="2"/>
  <c r="T439" i="2"/>
  <c r="BW439" i="2"/>
  <c r="BY439" i="2"/>
  <c r="BV439" i="2"/>
  <c r="DN439" i="2"/>
  <c r="CS439" i="2"/>
  <c r="DI439" i="2" s="1"/>
  <c r="CA439" i="2"/>
  <c r="BX439" i="2"/>
  <c r="CE439" i="2"/>
  <c r="BZ439" i="2"/>
  <c r="CL439" i="2"/>
  <c r="DB439" i="2" s="1"/>
  <c r="CO438" i="2"/>
  <c r="DE438" i="2" s="1"/>
  <c r="CS438" i="2"/>
  <c r="DI438" i="2" s="1"/>
  <c r="CN438" i="2"/>
  <c r="DD438" i="2" s="1"/>
  <c r="CQ439" i="2" l="1"/>
  <c r="DG439" i="2" s="1"/>
  <c r="CO439" i="2"/>
  <c r="DE439" i="2" s="1"/>
  <c r="CJ439" i="2"/>
  <c r="CZ439" i="2" s="1"/>
  <c r="CK439" i="2"/>
  <c r="DA439" i="2" s="1"/>
  <c r="CV439" i="2"/>
  <c r="DL439" i="2" s="1"/>
  <c r="CH439" i="2"/>
  <c r="CX439" i="2" s="1"/>
  <c r="CT439" i="2"/>
  <c r="DJ439" i="2" s="1"/>
  <c r="CP439" i="2"/>
  <c r="DF439" i="2" s="1"/>
  <c r="CU439" i="2"/>
  <c r="DK439" i="2" s="1"/>
  <c r="BR440" i="2"/>
  <c r="BW440" i="2"/>
  <c r="BX440" i="2"/>
  <c r="BS440" i="2"/>
  <c r="DN440" i="2"/>
  <c r="CC440" i="2"/>
  <c r="BU440" i="2"/>
  <c r="BV440" i="2"/>
  <c r="B441" i="2"/>
  <c r="T440" i="2"/>
  <c r="BT440" i="2"/>
  <c r="CJ440" i="2" s="1"/>
  <c r="CZ440" i="2" s="1"/>
  <c r="CE440" i="2"/>
  <c r="CB440" i="2"/>
  <c r="CD440" i="2"/>
  <c r="CK440" i="2"/>
  <c r="DA440" i="2" s="1"/>
  <c r="CA440" i="2"/>
  <c r="CF440" i="2"/>
  <c r="BY440" i="2"/>
  <c r="BZ440" i="2"/>
  <c r="CH440" i="2"/>
  <c r="CX440" i="2" s="1"/>
  <c r="CN439" i="2"/>
  <c r="DD439" i="2" s="1"/>
  <c r="CR439" i="2"/>
  <c r="DH439" i="2" s="1"/>
  <c r="CI439" i="2"/>
  <c r="CY439" i="2" s="1"/>
  <c r="CM439" i="2"/>
  <c r="DC439" i="2" s="1"/>
  <c r="CN440" i="2" l="1"/>
  <c r="DD440" i="2" s="1"/>
  <c r="CL440" i="2"/>
  <c r="DB440" i="2" s="1"/>
  <c r="CI440" i="2"/>
  <c r="CY440" i="2" s="1"/>
  <c r="CS440" i="2"/>
  <c r="DI440" i="2" s="1"/>
  <c r="CM440" i="2"/>
  <c r="DC440" i="2" s="1"/>
  <c r="CQ440" i="2"/>
  <c r="DG440" i="2" s="1"/>
  <c r="CP440" i="2"/>
  <c r="DF440" i="2" s="1"/>
  <c r="CU440" i="2"/>
  <c r="DK440" i="2" s="1"/>
  <c r="BR441" i="2"/>
  <c r="CC441" i="2"/>
  <c r="BU441" i="2"/>
  <c r="CK441" i="2" s="1"/>
  <c r="DA441" i="2" s="1"/>
  <c r="BZ441" i="2"/>
  <c r="CF441" i="2"/>
  <c r="CA441" i="2"/>
  <c r="BW441" i="2"/>
  <c r="BY441" i="2"/>
  <c r="BS441" i="2"/>
  <c r="CQ441" i="2"/>
  <c r="DG441" i="2" s="1"/>
  <c r="BT441" i="2"/>
  <c r="CE441" i="2"/>
  <c r="BX441" i="2"/>
  <c r="BV441" i="2"/>
  <c r="B442" i="2"/>
  <c r="CV441" i="2"/>
  <c r="DL441" i="2" s="1"/>
  <c r="DN441" i="2"/>
  <c r="T441" i="2"/>
  <c r="CB441" i="2"/>
  <c r="CD441" i="2"/>
  <c r="CV440" i="2"/>
  <c r="DL440" i="2" s="1"/>
  <c r="CR440" i="2"/>
  <c r="DH440" i="2" s="1"/>
  <c r="CO440" i="2"/>
  <c r="DE440" i="2" s="1"/>
  <c r="CT440" i="2"/>
  <c r="DJ440" i="2" s="1"/>
  <c r="CS441" i="2" l="1"/>
  <c r="DI441" i="2" s="1"/>
  <c r="CL441" i="2"/>
  <c r="DB441" i="2" s="1"/>
  <c r="CI441" i="2"/>
  <c r="CY441" i="2" s="1"/>
  <c r="CH441" i="2"/>
  <c r="CX441" i="2" s="1"/>
  <c r="CP441" i="2"/>
  <c r="DF441" i="2" s="1"/>
  <c r="CU441" i="2"/>
  <c r="DK441" i="2" s="1"/>
  <c r="CT441" i="2"/>
  <c r="DJ441" i="2" s="1"/>
  <c r="CR441" i="2"/>
  <c r="DH441" i="2" s="1"/>
  <c r="CN441" i="2"/>
  <c r="DD441" i="2" s="1"/>
  <c r="CO441" i="2"/>
  <c r="DE441" i="2" s="1"/>
  <c r="BZ442" i="2"/>
  <c r="BW442" i="2"/>
  <c r="BX442" i="2"/>
  <c r="CF442" i="2"/>
  <c r="BV442" i="2"/>
  <c r="CA442" i="2"/>
  <c r="CQ442" i="2" s="1"/>
  <c r="DG442" i="2" s="1"/>
  <c r="BT442" i="2"/>
  <c r="BU442" i="2"/>
  <c r="CD442" i="2"/>
  <c r="BR442" i="2"/>
  <c r="CB442" i="2"/>
  <c r="CE442" i="2"/>
  <c r="T442" i="2"/>
  <c r="CC442" i="2"/>
  <c r="BY442" i="2"/>
  <c r="BS442" i="2"/>
  <c r="B443" i="2"/>
  <c r="CV442" i="2"/>
  <c r="DL442" i="2" s="1"/>
  <c r="DN442" i="2"/>
  <c r="CJ441" i="2"/>
  <c r="CZ441" i="2" s="1"/>
  <c r="CM441" i="2"/>
  <c r="DC441" i="2" s="1"/>
  <c r="CT442" i="2" l="1"/>
  <c r="DJ442" i="2" s="1"/>
  <c r="CS442" i="2"/>
  <c r="DI442" i="2" s="1"/>
  <c r="CL442" i="2"/>
  <c r="DB442" i="2" s="1"/>
  <c r="CP442" i="2"/>
  <c r="DF442" i="2" s="1"/>
  <c r="CH442" i="2"/>
  <c r="CX442" i="2" s="1"/>
  <c r="CR442" i="2"/>
  <c r="DH442" i="2" s="1"/>
  <c r="CJ442" i="2"/>
  <c r="CZ442" i="2" s="1"/>
  <c r="CN442" i="2"/>
  <c r="DD442" i="2" s="1"/>
  <c r="CU442" i="2"/>
  <c r="DK442" i="2" s="1"/>
  <c r="CI442" i="2"/>
  <c r="CY442" i="2" s="1"/>
  <c r="CM442" i="2"/>
  <c r="DC442" i="2" s="1"/>
  <c r="BT443" i="2"/>
  <c r="CB443" i="2"/>
  <c r="BV443" i="2"/>
  <c r="BS443" i="2"/>
  <c r="B444" i="2"/>
  <c r="T443" i="2"/>
  <c r="BU443" i="2"/>
  <c r="DN443" i="2"/>
  <c r="CA443" i="2"/>
  <c r="CC443" i="2"/>
  <c r="BX443" i="2"/>
  <c r="CD443" i="2"/>
  <c r="BR443" i="2"/>
  <c r="CE443" i="2"/>
  <c r="CF443" i="2"/>
  <c r="BY443" i="2"/>
  <c r="BW443" i="2"/>
  <c r="BZ443" i="2"/>
  <c r="CK442" i="2"/>
  <c r="DA442" i="2" s="1"/>
  <c r="CO442" i="2"/>
  <c r="DE442" i="2" s="1"/>
  <c r="CK443" i="2" l="1"/>
  <c r="DA443" i="2" s="1"/>
  <c r="CM443" i="2"/>
  <c r="DC443" i="2" s="1"/>
  <c r="CN443" i="2"/>
  <c r="DD443" i="2" s="1"/>
  <c r="CL443" i="2"/>
  <c r="DB443" i="2" s="1"/>
  <c r="CR443" i="2"/>
  <c r="DH443" i="2" s="1"/>
  <c r="CV443" i="2"/>
  <c r="DL443" i="2" s="1"/>
  <c r="CQ443" i="2"/>
  <c r="DG443" i="2" s="1"/>
  <c r="CU443" i="2"/>
  <c r="DK443" i="2" s="1"/>
  <c r="CJ443" i="2"/>
  <c r="CZ443" i="2" s="1"/>
  <c r="CI443" i="2"/>
  <c r="CY443" i="2" s="1"/>
  <c r="BT444" i="2"/>
  <c r="BU444" i="2"/>
  <c r="CD444" i="2"/>
  <c r="B445" i="2"/>
  <c r="CJ444" i="2"/>
  <c r="CZ444" i="2" s="1"/>
  <c r="T444" i="2"/>
  <c r="CB444" i="2"/>
  <c r="CR444" i="2" s="1"/>
  <c r="DH444" i="2" s="1"/>
  <c r="CC444" i="2"/>
  <c r="BX444" i="2"/>
  <c r="BZ444" i="2"/>
  <c r="DN444" i="2"/>
  <c r="BR444" i="2"/>
  <c r="BW444" i="2"/>
  <c r="CF444" i="2"/>
  <c r="BY444" i="2"/>
  <c r="BS444" i="2"/>
  <c r="CA444" i="2"/>
  <c r="CE444" i="2"/>
  <c r="BV444" i="2"/>
  <c r="CT443" i="2"/>
  <c r="DJ443" i="2" s="1"/>
  <c r="CO443" i="2"/>
  <c r="DE443" i="2" s="1"/>
  <c r="CS443" i="2"/>
  <c r="DI443" i="2" s="1"/>
  <c r="CH443" i="2"/>
  <c r="CX443" i="2" s="1"/>
  <c r="CP443" i="2"/>
  <c r="DF443" i="2" s="1"/>
  <c r="CN444" i="2" l="1"/>
  <c r="DD444" i="2" s="1"/>
  <c r="CM444" i="2"/>
  <c r="DC444" i="2" s="1"/>
  <c r="CK444" i="2"/>
  <c r="DA444" i="2" s="1"/>
  <c r="CP444" i="2"/>
  <c r="DF444" i="2" s="1"/>
  <c r="CT444" i="2"/>
  <c r="DJ444" i="2" s="1"/>
  <c r="CO444" i="2"/>
  <c r="DE444" i="2" s="1"/>
  <c r="CQ444" i="2"/>
  <c r="DG444" i="2" s="1"/>
  <c r="CU444" i="2"/>
  <c r="DK444" i="2" s="1"/>
  <c r="CA445" i="2"/>
  <c r="BW445" i="2"/>
  <c r="BU445" i="2"/>
  <c r="BV445" i="2"/>
  <c r="B446" i="2"/>
  <c r="T445" i="2"/>
  <c r="CB445" i="2"/>
  <c r="CD445" i="2"/>
  <c r="BT445" i="2"/>
  <c r="BX445" i="2"/>
  <c r="BY445" i="2"/>
  <c r="CO445" i="2" s="1"/>
  <c r="DE445" i="2" s="1"/>
  <c r="DN445" i="2"/>
  <c r="CE445" i="2"/>
  <c r="BR445" i="2"/>
  <c r="CC445" i="2"/>
  <c r="CF445" i="2"/>
  <c r="BS445" i="2"/>
  <c r="CM445" i="2"/>
  <c r="DC445" i="2" s="1"/>
  <c r="BZ445" i="2"/>
  <c r="CV444" i="2"/>
  <c r="DL444" i="2" s="1"/>
  <c r="CH444" i="2"/>
  <c r="CX444" i="2" s="1"/>
  <c r="CL444" i="2"/>
  <c r="DB444" i="2" s="1"/>
  <c r="CI444" i="2"/>
  <c r="CY444" i="2" s="1"/>
  <c r="CS444" i="2"/>
  <c r="DI444" i="2" s="1"/>
  <c r="CL445" i="2" l="1"/>
  <c r="DB445" i="2" s="1"/>
  <c r="CN445" i="2"/>
  <c r="DD445" i="2" s="1"/>
  <c r="CU445" i="2"/>
  <c r="DK445" i="2" s="1"/>
  <c r="CR445" i="2"/>
  <c r="DH445" i="2" s="1"/>
  <c r="CQ445" i="2"/>
  <c r="DG445" i="2" s="1"/>
  <c r="CK445" i="2"/>
  <c r="DA445" i="2" s="1"/>
  <c r="CT445" i="2"/>
  <c r="DJ445" i="2" s="1"/>
  <c r="CJ445" i="2"/>
  <c r="CZ445" i="2" s="1"/>
  <c r="CS445" i="2"/>
  <c r="DI445" i="2" s="1"/>
  <c r="CV445" i="2"/>
  <c r="DL445" i="2" s="1"/>
  <c r="T446" i="2"/>
  <c r="CA446" i="2"/>
  <c r="BX446" i="2"/>
  <c r="BW446" i="2"/>
  <c r="BV446" i="2"/>
  <c r="BR446" i="2"/>
  <c r="BU446" i="2"/>
  <c r="BT446" i="2"/>
  <c r="CE446" i="2"/>
  <c r="BY446" i="2"/>
  <c r="CD446" i="2"/>
  <c r="CC446" i="2"/>
  <c r="CB446" i="2"/>
  <c r="CF446" i="2"/>
  <c r="BS446" i="2"/>
  <c r="B447" i="2"/>
  <c r="CH446" i="2"/>
  <c r="CX446" i="2" s="1"/>
  <c r="DN446" i="2"/>
  <c r="BZ446" i="2"/>
  <c r="CP445" i="2"/>
  <c r="DF445" i="2" s="1"/>
  <c r="CH445" i="2"/>
  <c r="CX445" i="2" s="1"/>
  <c r="CI445" i="2"/>
  <c r="CY445" i="2" s="1"/>
  <c r="CN446" i="2" l="1"/>
  <c r="DD446" i="2" s="1"/>
  <c r="CV446" i="2"/>
  <c r="DL446" i="2" s="1"/>
  <c r="CR446" i="2"/>
  <c r="DH446" i="2" s="1"/>
  <c r="CJ446" i="2"/>
  <c r="CZ446" i="2" s="1"/>
  <c r="CM446" i="2"/>
  <c r="DC446" i="2" s="1"/>
  <c r="CU446" i="2"/>
  <c r="DK446" i="2" s="1"/>
  <c r="CL446" i="2"/>
  <c r="DB446" i="2" s="1"/>
  <c r="CS446" i="2"/>
  <c r="DI446" i="2" s="1"/>
  <c r="CQ446" i="2"/>
  <c r="DG446" i="2" s="1"/>
  <c r="CC447" i="2"/>
  <c r="BW447" i="2"/>
  <c r="BY447" i="2"/>
  <c r="BS447" i="2"/>
  <c r="CB447" i="2"/>
  <c r="BX447" i="2"/>
  <c r="BV447" i="2"/>
  <c r="T447" i="2"/>
  <c r="BR447" i="2"/>
  <c r="CE447" i="2"/>
  <c r="CA447" i="2"/>
  <c r="BZ447" i="2"/>
  <c r="CH447" i="2"/>
  <c r="CX447" i="2" s="1"/>
  <c r="DN447" i="2"/>
  <c r="BT447" i="2"/>
  <c r="BU447" i="2"/>
  <c r="CF447" i="2"/>
  <c r="CD447" i="2"/>
  <c r="B448" i="2"/>
  <c r="CI446" i="2"/>
  <c r="CY446" i="2" s="1"/>
  <c r="CO446" i="2"/>
  <c r="DE446" i="2" s="1"/>
  <c r="CT446" i="2"/>
  <c r="DJ446" i="2" s="1"/>
  <c r="CK446" i="2"/>
  <c r="DA446" i="2" s="1"/>
  <c r="CP446" i="2"/>
  <c r="DF446" i="2" s="1"/>
  <c r="CM447" i="2" l="1"/>
  <c r="DC447" i="2" s="1"/>
  <c r="CO447" i="2"/>
  <c r="DE447" i="2" s="1"/>
  <c r="CR447" i="2"/>
  <c r="DH447" i="2" s="1"/>
  <c r="CK447" i="2"/>
  <c r="DA447" i="2" s="1"/>
  <c r="CN447" i="2"/>
  <c r="DD447" i="2" s="1"/>
  <c r="CL447" i="2"/>
  <c r="DB447" i="2" s="1"/>
  <c r="CJ447" i="2"/>
  <c r="CZ447" i="2" s="1"/>
  <c r="CU447" i="2"/>
  <c r="DK447" i="2" s="1"/>
  <c r="CS447" i="2"/>
  <c r="DI447" i="2" s="1"/>
  <c r="CQ447" i="2"/>
  <c r="DG447" i="2" s="1"/>
  <c r="CP447" i="2"/>
  <c r="DF447" i="2" s="1"/>
  <c r="CV447" i="2"/>
  <c r="DL447" i="2" s="1"/>
  <c r="BT448" i="2"/>
  <c r="CE448" i="2"/>
  <c r="BU448" i="2"/>
  <c r="BS448" i="2"/>
  <c r="DN448" i="2"/>
  <c r="CF448" i="2"/>
  <c r="CA448" i="2"/>
  <c r="CC448" i="2"/>
  <c r="CD448" i="2"/>
  <c r="CB448" i="2"/>
  <c r="BX448" i="2"/>
  <c r="BZ448" i="2"/>
  <c r="BY448" i="2"/>
  <c r="BR448" i="2"/>
  <c r="BW448" i="2"/>
  <c r="BV448" i="2"/>
  <c r="B449" i="2"/>
  <c r="CJ448" i="2"/>
  <c r="CZ448" i="2" s="1"/>
  <c r="T448" i="2"/>
  <c r="CT447" i="2"/>
  <c r="DJ447" i="2" s="1"/>
  <c r="CI447" i="2"/>
  <c r="CY447" i="2" s="1"/>
  <c r="CU448" i="2" l="1"/>
  <c r="DK448" i="2" s="1"/>
  <c r="CM448" i="2"/>
  <c r="DC448" i="2" s="1"/>
  <c r="CI448" i="2"/>
  <c r="CY448" i="2" s="1"/>
  <c r="CK448" i="2"/>
  <c r="DA448" i="2" s="1"/>
  <c r="CO448" i="2"/>
  <c r="DE448" i="2" s="1"/>
  <c r="CN448" i="2"/>
  <c r="DD448" i="2" s="1"/>
  <c r="CH448" i="2"/>
  <c r="CX448" i="2" s="1"/>
  <c r="CR448" i="2"/>
  <c r="DH448" i="2" s="1"/>
  <c r="CT448" i="2"/>
  <c r="DJ448" i="2" s="1"/>
  <c r="CV448" i="2"/>
  <c r="DL448" i="2" s="1"/>
  <c r="BT449" i="2"/>
  <c r="BW449" i="2"/>
  <c r="BU449" i="2"/>
  <c r="BV449" i="2"/>
  <c r="CA449" i="2"/>
  <c r="CC449" i="2"/>
  <c r="BY449" i="2"/>
  <c r="CD449" i="2"/>
  <c r="B450" i="2"/>
  <c r="DN449" i="2"/>
  <c r="BR449" i="2"/>
  <c r="CF449" i="2"/>
  <c r="CB449" i="2"/>
  <c r="CE449" i="2"/>
  <c r="BS449" i="2"/>
  <c r="T449" i="2"/>
  <c r="BX449" i="2"/>
  <c r="BZ449" i="2"/>
  <c r="CO449" i="2"/>
  <c r="DE449" i="2" s="1"/>
  <c r="CQ448" i="2"/>
  <c r="DG448" i="2" s="1"/>
  <c r="CL448" i="2"/>
  <c r="DB448" i="2" s="1"/>
  <c r="CP448" i="2"/>
  <c r="DF448" i="2" s="1"/>
  <c r="CS448" i="2"/>
  <c r="DI448" i="2" s="1"/>
  <c r="CL449" i="2" l="1"/>
  <c r="DB449" i="2" s="1"/>
  <c r="CS449" i="2"/>
  <c r="DI449" i="2" s="1"/>
  <c r="CQ449" i="2"/>
  <c r="DG449" i="2" s="1"/>
  <c r="CT449" i="2"/>
  <c r="DJ449" i="2" s="1"/>
  <c r="CR449" i="2"/>
  <c r="DH449" i="2" s="1"/>
  <c r="CJ449" i="2"/>
  <c r="CZ449" i="2" s="1"/>
  <c r="CP449" i="2"/>
  <c r="DF449" i="2" s="1"/>
  <c r="CU449" i="2"/>
  <c r="DK449" i="2" s="1"/>
  <c r="CI449" i="2"/>
  <c r="CY449" i="2" s="1"/>
  <c r="CV449" i="2"/>
  <c r="DL449" i="2" s="1"/>
  <c r="CA450" i="2"/>
  <c r="BX450" i="2"/>
  <c r="CC450" i="2"/>
  <c r="CD450" i="2"/>
  <c r="BV450" i="2"/>
  <c r="T450" i="2"/>
  <c r="CB450" i="2"/>
  <c r="CF450" i="2"/>
  <c r="BY450" i="2"/>
  <c r="BZ450" i="2"/>
  <c r="BW450" i="2"/>
  <c r="BU450" i="2"/>
  <c r="B451" i="2"/>
  <c r="BT450" i="2"/>
  <c r="CE450" i="2"/>
  <c r="BR450" i="2"/>
  <c r="BS450" i="2"/>
  <c r="CT450" i="2"/>
  <c r="DJ450" i="2" s="1"/>
  <c r="DN450" i="2"/>
  <c r="CK449" i="2"/>
  <c r="DA449" i="2" s="1"/>
  <c r="CN449" i="2"/>
  <c r="DD449" i="2" s="1"/>
  <c r="CH449" i="2"/>
  <c r="CX449" i="2" s="1"/>
  <c r="CM449" i="2"/>
  <c r="DC449" i="2" s="1"/>
  <c r="CR450" i="2" l="1"/>
  <c r="DH450" i="2" s="1"/>
  <c r="CU450" i="2"/>
  <c r="DK450" i="2" s="1"/>
  <c r="CV450" i="2"/>
  <c r="DL450" i="2" s="1"/>
  <c r="CI450" i="2"/>
  <c r="CY450" i="2" s="1"/>
  <c r="CS450" i="2"/>
  <c r="DI450" i="2" s="1"/>
  <c r="CL450" i="2"/>
  <c r="DB450" i="2" s="1"/>
  <c r="CQ450" i="2"/>
  <c r="DG450" i="2" s="1"/>
  <c r="CN450" i="2"/>
  <c r="DD450" i="2" s="1"/>
  <c r="CK450" i="2"/>
  <c r="DA450" i="2" s="1"/>
  <c r="CP450" i="2"/>
  <c r="DF450" i="2" s="1"/>
  <c r="CM450" i="2"/>
  <c r="DC450" i="2" s="1"/>
  <c r="BX451" i="2"/>
  <c r="BS451" i="2"/>
  <c r="B452" i="2"/>
  <c r="CE451" i="2"/>
  <c r="CF451" i="2"/>
  <c r="BV451" i="2"/>
  <c r="DN451" i="2"/>
  <c r="BT451" i="2"/>
  <c r="CI451" i="2"/>
  <c r="CY451" i="2" s="1"/>
  <c r="T451" i="2"/>
  <c r="CB451" i="2"/>
  <c r="BW451" i="2"/>
  <c r="BU451" i="2"/>
  <c r="CD451" i="2"/>
  <c r="CA451" i="2"/>
  <c r="CC451" i="2"/>
  <c r="BY451" i="2"/>
  <c r="CL451" i="2"/>
  <c r="DB451" i="2" s="1"/>
  <c r="BR451" i="2"/>
  <c r="BZ451" i="2"/>
  <c r="CJ450" i="2"/>
  <c r="CZ450" i="2" s="1"/>
  <c r="CH450" i="2"/>
  <c r="CX450" i="2" s="1"/>
  <c r="CO450" i="2"/>
  <c r="DE450" i="2" s="1"/>
  <c r="CK451" i="2" l="1"/>
  <c r="DA451" i="2" s="1"/>
  <c r="CV451" i="2"/>
  <c r="DL451" i="2" s="1"/>
  <c r="CH451" i="2"/>
  <c r="CX451" i="2" s="1"/>
  <c r="CU451" i="2"/>
  <c r="DK451" i="2" s="1"/>
  <c r="CR451" i="2"/>
  <c r="DH451" i="2" s="1"/>
  <c r="CJ451" i="2"/>
  <c r="CZ451" i="2" s="1"/>
  <c r="CO451" i="2"/>
  <c r="DE451" i="2" s="1"/>
  <c r="CS451" i="2"/>
  <c r="DI451" i="2" s="1"/>
  <c r="CP451" i="2"/>
  <c r="DF451" i="2" s="1"/>
  <c r="CT451" i="2"/>
  <c r="DJ451" i="2" s="1"/>
  <c r="CN451" i="2"/>
  <c r="DD451" i="2" s="1"/>
  <c r="CQ451" i="2"/>
  <c r="DG451" i="2" s="1"/>
  <c r="BR452" i="2"/>
  <c r="BZ452" i="2"/>
  <c r="BT452" i="2"/>
  <c r="BW452" i="2"/>
  <c r="CE452" i="2"/>
  <c r="CD452" i="2"/>
  <c r="DN452" i="2"/>
  <c r="CA452" i="2"/>
  <c r="BX452" i="2"/>
  <c r="BU452" i="2"/>
  <c r="BS452" i="2"/>
  <c r="B453" i="2"/>
  <c r="T452" i="2"/>
  <c r="CC452" i="2"/>
  <c r="CB452" i="2"/>
  <c r="BY452" i="2"/>
  <c r="BV452" i="2"/>
  <c r="CF452" i="2"/>
  <c r="CM451" i="2"/>
  <c r="DC451" i="2" s="1"/>
  <c r="CP452" i="2" l="1"/>
  <c r="DF452" i="2" s="1"/>
  <c r="CU452" i="2"/>
  <c r="DK452" i="2" s="1"/>
  <c r="CH452" i="2"/>
  <c r="CX452" i="2" s="1"/>
  <c r="CM452" i="2"/>
  <c r="DC452" i="2" s="1"/>
  <c r="CJ452" i="2"/>
  <c r="CZ452" i="2" s="1"/>
  <c r="CK452" i="2"/>
  <c r="DA452" i="2" s="1"/>
  <c r="CO452" i="2"/>
  <c r="DE452" i="2" s="1"/>
  <c r="CN452" i="2"/>
  <c r="DD452" i="2" s="1"/>
  <c r="CL452" i="2"/>
  <c r="DB452" i="2" s="1"/>
  <c r="CV452" i="2"/>
  <c r="DL452" i="2" s="1"/>
  <c r="CR452" i="2"/>
  <c r="DH452" i="2" s="1"/>
  <c r="CI452" i="2"/>
  <c r="CY452" i="2" s="1"/>
  <c r="CS452" i="2"/>
  <c r="DI452" i="2" s="1"/>
  <c r="CT452" i="2"/>
  <c r="DJ452" i="2" s="1"/>
  <c r="BX453" i="2"/>
  <c r="BR453" i="2"/>
  <c r="CC453" i="2"/>
  <c r="CD453" i="2"/>
  <c r="B454" i="2"/>
  <c r="DN453" i="2"/>
  <c r="CB453" i="2"/>
  <c r="BT453" i="2"/>
  <c r="CF453" i="2"/>
  <c r="BZ453" i="2"/>
  <c r="CA453" i="2"/>
  <c r="BU453" i="2"/>
  <c r="BS453" i="2"/>
  <c r="T453" i="2"/>
  <c r="CE453" i="2"/>
  <c r="BW453" i="2"/>
  <c r="BY453" i="2"/>
  <c r="BV453" i="2"/>
  <c r="CQ452" i="2"/>
  <c r="DG452" i="2" s="1"/>
  <c r="CK453" i="2" l="1"/>
  <c r="DA453" i="2" s="1"/>
  <c r="CJ453" i="2"/>
  <c r="CZ453" i="2" s="1"/>
  <c r="CT453" i="2"/>
  <c r="DJ453" i="2" s="1"/>
  <c r="CH453" i="2"/>
  <c r="CX453" i="2" s="1"/>
  <c r="CN453" i="2"/>
  <c r="DD453" i="2" s="1"/>
  <c r="CS453" i="2"/>
  <c r="DI453" i="2" s="1"/>
  <c r="CQ453" i="2"/>
  <c r="DG453" i="2" s="1"/>
  <c r="CO453" i="2"/>
  <c r="DE453" i="2" s="1"/>
  <c r="CR453" i="2"/>
  <c r="DH453" i="2" s="1"/>
  <c r="CI453" i="2"/>
  <c r="CY453" i="2" s="1"/>
  <c r="CV453" i="2"/>
  <c r="DL453" i="2" s="1"/>
  <c r="CC454" i="2"/>
  <c r="CS454" i="2" s="1"/>
  <c r="DI454" i="2" s="1"/>
  <c r="BW454" i="2"/>
  <c r="BX454" i="2"/>
  <c r="CD454" i="2"/>
  <c r="T454" i="2"/>
  <c r="BT454" i="2"/>
  <c r="CE454" i="2"/>
  <c r="BU454" i="2"/>
  <c r="BS454" i="2"/>
  <c r="CI454" i="2" s="1"/>
  <c r="CY454" i="2" s="1"/>
  <c r="DN454" i="2"/>
  <c r="CA454" i="2"/>
  <c r="BR454" i="2"/>
  <c r="CF454" i="2"/>
  <c r="BV454" i="2"/>
  <c r="CN454" i="2"/>
  <c r="DD454" i="2" s="1"/>
  <c r="CB454" i="2"/>
  <c r="BY454" i="2"/>
  <c r="BZ454" i="2"/>
  <c r="CL454" i="2"/>
  <c r="DB454" i="2" s="1"/>
  <c r="B455" i="2"/>
  <c r="CV454" i="2"/>
  <c r="DL454" i="2" s="1"/>
  <c r="CL453" i="2"/>
  <c r="DB453" i="2" s="1"/>
  <c r="CP453" i="2"/>
  <c r="DF453" i="2" s="1"/>
  <c r="CM453" i="2"/>
  <c r="DC453" i="2" s="1"/>
  <c r="CU453" i="2"/>
  <c r="DK453" i="2" s="1"/>
  <c r="CU454" i="2" l="1"/>
  <c r="DK454" i="2" s="1"/>
  <c r="CJ454" i="2"/>
  <c r="CZ454" i="2" s="1"/>
  <c r="CM454" i="2"/>
  <c r="DC454" i="2" s="1"/>
  <c r="CK454" i="2"/>
  <c r="DA454" i="2" s="1"/>
  <c r="CT454" i="2"/>
  <c r="DJ454" i="2" s="1"/>
  <c r="CR454" i="2"/>
  <c r="DH454" i="2" s="1"/>
  <c r="CQ454" i="2"/>
  <c r="DG454" i="2" s="1"/>
  <c r="CO454" i="2"/>
  <c r="DE454" i="2" s="1"/>
  <c r="BR455" i="2"/>
  <c r="BW455" i="2"/>
  <c r="CE455" i="2"/>
  <c r="BS455" i="2"/>
  <c r="BX455" i="2"/>
  <c r="CA455" i="2"/>
  <c r="CC455" i="2"/>
  <c r="CS455" i="2" s="1"/>
  <c r="DI455" i="2" s="1"/>
  <c r="BU455" i="2"/>
  <c r="CK455" i="2" s="1"/>
  <c r="DA455" i="2" s="1"/>
  <c r="BV455" i="2"/>
  <c r="T455" i="2"/>
  <c r="BY455" i="2"/>
  <c r="B456" i="2"/>
  <c r="CB455" i="2"/>
  <c r="CF455" i="2"/>
  <c r="BZ455" i="2"/>
  <c r="DN455" i="2"/>
  <c r="BT455" i="2"/>
  <c r="CD455" i="2"/>
  <c r="CP454" i="2"/>
  <c r="DF454" i="2" s="1"/>
  <c r="CH454" i="2"/>
  <c r="CX454" i="2" s="1"/>
  <c r="CN455" i="2" l="1"/>
  <c r="DD455" i="2" s="1"/>
  <c r="CI455" i="2"/>
  <c r="CY455" i="2" s="1"/>
  <c r="CU455" i="2"/>
  <c r="DK455" i="2" s="1"/>
  <c r="CH455" i="2"/>
  <c r="CX455" i="2" s="1"/>
  <c r="CM455" i="2"/>
  <c r="DC455" i="2" s="1"/>
  <c r="CJ455" i="2"/>
  <c r="CZ455" i="2" s="1"/>
  <c r="BR456" i="2"/>
  <c r="CB456" i="2"/>
  <c r="BX456" i="2"/>
  <c r="BZ456" i="2"/>
  <c r="BW456" i="2"/>
  <c r="CF456" i="2"/>
  <c r="BS456" i="2"/>
  <c r="B457" i="2"/>
  <c r="T456" i="2"/>
  <c r="BY456" i="2"/>
  <c r="CD456" i="2"/>
  <c r="CT456" i="2" s="1"/>
  <c r="DJ456" i="2" s="1"/>
  <c r="CA456" i="2"/>
  <c r="BT456" i="2"/>
  <c r="CE456" i="2"/>
  <c r="BV456" i="2"/>
  <c r="DN456" i="2"/>
  <c r="CC456" i="2"/>
  <c r="BU456" i="2"/>
  <c r="CQ455" i="2"/>
  <c r="DG455" i="2" s="1"/>
  <c r="CL455" i="2"/>
  <c r="DB455" i="2" s="1"/>
  <c r="CV455" i="2"/>
  <c r="DL455" i="2" s="1"/>
  <c r="CT455" i="2"/>
  <c r="DJ455" i="2" s="1"/>
  <c r="CO455" i="2"/>
  <c r="DE455" i="2" s="1"/>
  <c r="CR455" i="2"/>
  <c r="DH455" i="2" s="1"/>
  <c r="CP455" i="2"/>
  <c r="DF455" i="2" s="1"/>
  <c r="CV456" i="2" l="1"/>
  <c r="DL456" i="2" s="1"/>
  <c r="CS456" i="2"/>
  <c r="DI456" i="2" s="1"/>
  <c r="CM456" i="2"/>
  <c r="DC456" i="2" s="1"/>
  <c r="CO456" i="2"/>
  <c r="DE456" i="2" s="1"/>
  <c r="CH456" i="2"/>
  <c r="CX456" i="2" s="1"/>
  <c r="CN456" i="2"/>
  <c r="DD456" i="2" s="1"/>
  <c r="CI456" i="2"/>
  <c r="CY456" i="2" s="1"/>
  <c r="CP456" i="2"/>
  <c r="DF456" i="2" s="1"/>
  <c r="CR456" i="2"/>
  <c r="DH456" i="2" s="1"/>
  <c r="CU456" i="2"/>
  <c r="DK456" i="2" s="1"/>
  <c r="CJ456" i="2"/>
  <c r="CZ456" i="2" s="1"/>
  <c r="CQ456" i="2"/>
  <c r="DG456" i="2" s="1"/>
  <c r="BS457" i="2"/>
  <c r="CC457" i="2"/>
  <c r="CB457" i="2"/>
  <c r="BV457" i="2"/>
  <c r="T457" i="2"/>
  <c r="BT457" i="2"/>
  <c r="BZ457" i="2"/>
  <c r="B458" i="2"/>
  <c r="CA457" i="2"/>
  <c r="BW457" i="2"/>
  <c r="BX457" i="2"/>
  <c r="CD457" i="2"/>
  <c r="CT457" i="2" s="1"/>
  <c r="DJ457" i="2" s="1"/>
  <c r="BY457" i="2"/>
  <c r="CI457" i="2"/>
  <c r="CY457" i="2" s="1"/>
  <c r="BR457" i="2"/>
  <c r="CE457" i="2"/>
  <c r="BU457" i="2"/>
  <c r="CF457" i="2"/>
  <c r="DN457" i="2"/>
  <c r="CL456" i="2"/>
  <c r="DB456" i="2" s="1"/>
  <c r="CK456" i="2"/>
  <c r="DA456" i="2" s="1"/>
  <c r="CL457" i="2" l="1"/>
  <c r="DB457" i="2" s="1"/>
  <c r="CM457" i="2"/>
  <c r="DC457" i="2" s="1"/>
  <c r="CP457" i="2"/>
  <c r="DF457" i="2" s="1"/>
  <c r="CJ457" i="2"/>
  <c r="CZ457" i="2" s="1"/>
  <c r="CS457" i="2"/>
  <c r="DI457" i="2" s="1"/>
  <c r="CK457" i="2"/>
  <c r="DA457" i="2" s="1"/>
  <c r="CR457" i="2"/>
  <c r="DH457" i="2" s="1"/>
  <c r="BT458" i="2"/>
  <c r="BW458" i="2"/>
  <c r="CF458" i="2"/>
  <c r="CD458" i="2"/>
  <c r="T458" i="2"/>
  <c r="CC458" i="2"/>
  <c r="BR458" i="2"/>
  <c r="CE458" i="2"/>
  <c r="BS458" i="2"/>
  <c r="BY458" i="2"/>
  <c r="CB458" i="2"/>
  <c r="BX458" i="2"/>
  <c r="BV458" i="2"/>
  <c r="B459" i="2"/>
  <c r="CH458" i="2"/>
  <c r="CX458" i="2" s="1"/>
  <c r="DN458" i="2"/>
  <c r="CA458" i="2"/>
  <c r="BU458" i="2"/>
  <c r="BZ458" i="2"/>
  <c r="CV457" i="2"/>
  <c r="DL457" i="2" s="1"/>
  <c r="CN457" i="2"/>
  <c r="DD457" i="2" s="1"/>
  <c r="CQ457" i="2"/>
  <c r="DG457" i="2" s="1"/>
  <c r="CO457" i="2"/>
  <c r="DE457" i="2" s="1"/>
  <c r="CH457" i="2"/>
  <c r="CX457" i="2" s="1"/>
  <c r="CU457" i="2"/>
  <c r="DK457" i="2" s="1"/>
  <c r="CV458" i="2" l="1"/>
  <c r="DL458" i="2" s="1"/>
  <c r="CJ458" i="2"/>
  <c r="CZ458" i="2" s="1"/>
  <c r="CP458" i="2"/>
  <c r="DF458" i="2" s="1"/>
  <c r="CU458" i="2"/>
  <c r="DK458" i="2" s="1"/>
  <c r="CM458" i="2"/>
  <c r="DC458" i="2" s="1"/>
  <c r="CN458" i="2"/>
  <c r="DD458" i="2" s="1"/>
  <c r="CB459" i="2"/>
  <c r="CE459" i="2"/>
  <c r="BZ459" i="2"/>
  <c r="DN459" i="2"/>
  <c r="CA459" i="2"/>
  <c r="CC459" i="2"/>
  <c r="BY459" i="2"/>
  <c r="CD459" i="2"/>
  <c r="T459" i="2"/>
  <c r="BR459" i="2"/>
  <c r="BU459" i="2"/>
  <c r="BT459" i="2"/>
  <c r="CF459" i="2"/>
  <c r="BX459" i="2"/>
  <c r="BS459" i="2"/>
  <c r="B460" i="2"/>
  <c r="BW459" i="2"/>
  <c r="BV459" i="2"/>
  <c r="CO458" i="2"/>
  <c r="DE458" i="2" s="1"/>
  <c r="CQ458" i="2"/>
  <c r="DG458" i="2" s="1"/>
  <c r="CR458" i="2"/>
  <c r="DH458" i="2" s="1"/>
  <c r="CK458" i="2"/>
  <c r="DA458" i="2" s="1"/>
  <c r="CI458" i="2"/>
  <c r="CY458" i="2" s="1"/>
  <c r="CS458" i="2"/>
  <c r="DI458" i="2" s="1"/>
  <c r="CL458" i="2"/>
  <c r="DB458" i="2" s="1"/>
  <c r="CT458" i="2"/>
  <c r="DJ458" i="2" s="1"/>
  <c r="CQ459" i="2" l="1"/>
  <c r="DG459" i="2" s="1"/>
  <c r="CR459" i="2"/>
  <c r="DH459" i="2" s="1"/>
  <c r="CO459" i="2"/>
  <c r="DE459" i="2" s="1"/>
  <c r="CI459" i="2"/>
  <c r="CY459" i="2" s="1"/>
  <c r="CU459" i="2"/>
  <c r="DK459" i="2" s="1"/>
  <c r="CP459" i="2"/>
  <c r="DF459" i="2" s="1"/>
  <c r="CB460" i="2"/>
  <c r="CE460" i="2"/>
  <c r="BR460" i="2"/>
  <c r="BV460" i="2"/>
  <c r="DN460" i="2"/>
  <c r="CA460" i="2"/>
  <c r="CF460" i="2"/>
  <c r="BW460" i="2"/>
  <c r="BZ460" i="2"/>
  <c r="CR460" i="2"/>
  <c r="DH460" i="2" s="1"/>
  <c r="BX460" i="2"/>
  <c r="BU460" i="2"/>
  <c r="BY460" i="2"/>
  <c r="CD460" i="2"/>
  <c r="BT460" i="2"/>
  <c r="CC460" i="2"/>
  <c r="BS460" i="2"/>
  <c r="B461" i="2"/>
  <c r="CJ460" i="2"/>
  <c r="CZ460" i="2" s="1"/>
  <c r="T460" i="2"/>
  <c r="CL459" i="2"/>
  <c r="DB459" i="2" s="1"/>
  <c r="CH459" i="2"/>
  <c r="CX459" i="2" s="1"/>
  <c r="CM459" i="2"/>
  <c r="DC459" i="2" s="1"/>
  <c r="CN459" i="2"/>
  <c r="DD459" i="2" s="1"/>
  <c r="CV459" i="2"/>
  <c r="DL459" i="2" s="1"/>
  <c r="CS459" i="2"/>
  <c r="DI459" i="2" s="1"/>
  <c r="CK459" i="2"/>
  <c r="DA459" i="2" s="1"/>
  <c r="CJ459" i="2"/>
  <c r="CZ459" i="2" s="1"/>
  <c r="CT459" i="2"/>
  <c r="DJ459" i="2" s="1"/>
  <c r="CU460" i="2" l="1"/>
  <c r="DK460" i="2" s="1"/>
  <c r="CK460" i="2"/>
  <c r="DA460" i="2" s="1"/>
  <c r="CI460" i="2"/>
  <c r="CY460" i="2" s="1"/>
  <c r="CH460" i="2"/>
  <c r="CX460" i="2" s="1"/>
  <c r="CM460" i="2"/>
  <c r="DC460" i="2" s="1"/>
  <c r="CL460" i="2"/>
  <c r="DB460" i="2" s="1"/>
  <c r="CP460" i="2"/>
  <c r="DF460" i="2" s="1"/>
  <c r="CN460" i="2"/>
  <c r="DD460" i="2" s="1"/>
  <c r="CS460" i="2"/>
  <c r="DI460" i="2" s="1"/>
  <c r="BR461" i="2"/>
  <c r="BY461" i="2"/>
  <c r="BT461" i="2"/>
  <c r="CE461" i="2"/>
  <c r="BS461" i="2"/>
  <c r="BZ461" i="2"/>
  <c r="B462" i="2"/>
  <c r="T461" i="2"/>
  <c r="BU461" i="2"/>
  <c r="CA461" i="2"/>
  <c r="BX461" i="2"/>
  <c r="BV461" i="2"/>
  <c r="DN461" i="2"/>
  <c r="CC461" i="2"/>
  <c r="CH461" i="2"/>
  <c r="CX461" i="2" s="1"/>
  <c r="CB461" i="2"/>
  <c r="BW461" i="2"/>
  <c r="CF461" i="2"/>
  <c r="CD461" i="2"/>
  <c r="CK461" i="2"/>
  <c r="DA461" i="2" s="1"/>
  <c r="CO460" i="2"/>
  <c r="DE460" i="2" s="1"/>
  <c r="CT460" i="2"/>
  <c r="DJ460" i="2" s="1"/>
  <c r="CQ460" i="2"/>
  <c r="DG460" i="2" s="1"/>
  <c r="CV460" i="2"/>
  <c r="DL460" i="2" s="1"/>
  <c r="CO461" i="2" l="1"/>
  <c r="DE461" i="2" s="1"/>
  <c r="CL461" i="2"/>
  <c r="DB461" i="2" s="1"/>
  <c r="CJ461" i="2"/>
  <c r="CZ461" i="2" s="1"/>
  <c r="CN461" i="2"/>
  <c r="DD461" i="2" s="1"/>
  <c r="CP461" i="2"/>
  <c r="DF461" i="2" s="1"/>
  <c r="CU461" i="2"/>
  <c r="DK461" i="2" s="1"/>
  <c r="CM461" i="2"/>
  <c r="DC461" i="2" s="1"/>
  <c r="CQ461" i="2"/>
  <c r="DG461" i="2" s="1"/>
  <c r="CS461" i="2"/>
  <c r="DI461" i="2" s="1"/>
  <c r="CV461" i="2"/>
  <c r="DL461" i="2" s="1"/>
  <c r="CF462" i="2"/>
  <c r="BR462" i="2"/>
  <c r="BY462" i="2"/>
  <c r="BV462" i="2"/>
  <c r="B463" i="2"/>
  <c r="DN462" i="2"/>
  <c r="CD462" i="2"/>
  <c r="CA462" i="2"/>
  <c r="CC462" i="2"/>
  <c r="CE462" i="2"/>
  <c r="BZ462" i="2"/>
  <c r="T462" i="2"/>
  <c r="BT462" i="2"/>
  <c r="BX462" i="2"/>
  <c r="BU462" i="2"/>
  <c r="BS462" i="2"/>
  <c r="CO462" i="2"/>
  <c r="DE462" i="2" s="1"/>
  <c r="CB462" i="2"/>
  <c r="BW462" i="2"/>
  <c r="CL462" i="2"/>
  <c r="DB462" i="2" s="1"/>
  <c r="CR461" i="2"/>
  <c r="DH461" i="2" s="1"/>
  <c r="CT461" i="2"/>
  <c r="DJ461" i="2" s="1"/>
  <c r="CI461" i="2"/>
  <c r="CY461" i="2" s="1"/>
  <c r="CH462" i="2" l="1"/>
  <c r="CX462" i="2" s="1"/>
  <c r="CM462" i="2"/>
  <c r="DC462" i="2" s="1"/>
  <c r="CT462" i="2"/>
  <c r="DJ462" i="2" s="1"/>
  <c r="CS462" i="2"/>
  <c r="DI462" i="2" s="1"/>
  <c r="CP462" i="2"/>
  <c r="DF462" i="2" s="1"/>
  <c r="CQ462" i="2"/>
  <c r="DG462" i="2" s="1"/>
  <c r="CV462" i="2"/>
  <c r="DL462" i="2" s="1"/>
  <c r="CI462" i="2"/>
  <c r="CY462" i="2" s="1"/>
  <c r="CA463" i="2"/>
  <c r="CB463" i="2"/>
  <c r="BW463" i="2"/>
  <c r="BV463" i="2"/>
  <c r="BT463" i="2"/>
  <c r="BX463" i="2"/>
  <c r="CF463" i="2"/>
  <c r="CD463" i="2"/>
  <c r="CE463" i="2"/>
  <c r="BS463" i="2"/>
  <c r="BR463" i="2"/>
  <c r="BU463" i="2"/>
  <c r="BY463" i="2"/>
  <c r="CR463" i="2"/>
  <c r="DH463" i="2" s="1"/>
  <c r="T463" i="2"/>
  <c r="CM463" i="2"/>
  <c r="DC463" i="2" s="1"/>
  <c r="CJ463" i="2"/>
  <c r="CZ463" i="2" s="1"/>
  <c r="CC463" i="2"/>
  <c r="BZ463" i="2"/>
  <c r="B464" i="2"/>
  <c r="DN463" i="2"/>
  <c r="CK462" i="2"/>
  <c r="DA462" i="2" s="1"/>
  <c r="CN462" i="2"/>
  <c r="DD462" i="2" s="1"/>
  <c r="CU462" i="2"/>
  <c r="DK462" i="2" s="1"/>
  <c r="CJ462" i="2"/>
  <c r="CZ462" i="2" s="1"/>
  <c r="CR462" i="2"/>
  <c r="DH462" i="2" s="1"/>
  <c r="CQ463" i="2" l="1"/>
  <c r="DG463" i="2" s="1"/>
  <c r="CH463" i="2"/>
  <c r="CX463" i="2" s="1"/>
  <c r="CN463" i="2"/>
  <c r="DD463" i="2" s="1"/>
  <c r="CT463" i="2"/>
  <c r="DJ463" i="2" s="1"/>
  <c r="CV463" i="2"/>
  <c r="DL463" i="2" s="1"/>
  <c r="CU463" i="2"/>
  <c r="DK463" i="2" s="1"/>
  <c r="CI463" i="2"/>
  <c r="CY463" i="2" s="1"/>
  <c r="CL463" i="2"/>
  <c r="DB463" i="2" s="1"/>
  <c r="CA464" i="2"/>
  <c r="CC464" i="2"/>
  <c r="BX464" i="2"/>
  <c r="CD464" i="2"/>
  <c r="BW464" i="2"/>
  <c r="BS464" i="2"/>
  <c r="CB464" i="2"/>
  <c r="CF464" i="2"/>
  <c r="BY464" i="2"/>
  <c r="B465" i="2"/>
  <c r="T464" i="2"/>
  <c r="BV464" i="2"/>
  <c r="BR464" i="2"/>
  <c r="CE464" i="2"/>
  <c r="BU464" i="2"/>
  <c r="BZ464" i="2"/>
  <c r="CS464" i="2"/>
  <c r="DI464" i="2" s="1"/>
  <c r="DN464" i="2"/>
  <c r="BT464" i="2"/>
  <c r="CS463" i="2"/>
  <c r="DI463" i="2" s="1"/>
  <c r="CO463" i="2"/>
  <c r="DE463" i="2" s="1"/>
  <c r="CP463" i="2"/>
  <c r="DF463" i="2" s="1"/>
  <c r="CK463" i="2"/>
  <c r="DA463" i="2" s="1"/>
  <c r="CT464" i="2" l="1"/>
  <c r="DJ464" i="2" s="1"/>
  <c r="CM464" i="2"/>
  <c r="DC464" i="2" s="1"/>
  <c r="CU464" i="2"/>
  <c r="DK464" i="2" s="1"/>
  <c r="CN464" i="2"/>
  <c r="DD464" i="2" s="1"/>
  <c r="CI464" i="2"/>
  <c r="CY464" i="2" s="1"/>
  <c r="CV464" i="2"/>
  <c r="DL464" i="2" s="1"/>
  <c r="CQ464" i="2"/>
  <c r="DG464" i="2" s="1"/>
  <c r="CJ464" i="2"/>
  <c r="CZ464" i="2" s="1"/>
  <c r="CO464" i="2"/>
  <c r="DE464" i="2" s="1"/>
  <c r="CC465" i="2"/>
  <c r="BX465" i="2"/>
  <c r="BS465" i="2"/>
  <c r="BR465" i="2"/>
  <c r="BW465" i="2"/>
  <c r="BU465" i="2"/>
  <c r="BZ465" i="2"/>
  <c r="DN465" i="2"/>
  <c r="T465" i="2"/>
  <c r="CA465" i="2"/>
  <c r="CB465" i="2"/>
  <c r="BY465" i="2"/>
  <c r="BV465" i="2"/>
  <c r="BT465" i="2"/>
  <c r="CE465" i="2"/>
  <c r="CF465" i="2"/>
  <c r="CD465" i="2"/>
  <c r="B466" i="2"/>
  <c r="CL464" i="2"/>
  <c r="DB464" i="2" s="1"/>
  <c r="CP464" i="2"/>
  <c r="DF464" i="2" s="1"/>
  <c r="CK464" i="2"/>
  <c r="DA464" i="2" s="1"/>
  <c r="CH464" i="2"/>
  <c r="CX464" i="2" s="1"/>
  <c r="CR464" i="2"/>
  <c r="DH464" i="2" s="1"/>
  <c r="CP465" i="2" l="1"/>
  <c r="DF465" i="2" s="1"/>
  <c r="CK465" i="2"/>
  <c r="DA465" i="2" s="1"/>
  <c r="CI465" i="2"/>
  <c r="CY465" i="2" s="1"/>
  <c r="CL465" i="2"/>
  <c r="DB465" i="2" s="1"/>
  <c r="CM465" i="2"/>
  <c r="DC465" i="2" s="1"/>
  <c r="CS465" i="2"/>
  <c r="DI465" i="2" s="1"/>
  <c r="CN465" i="2"/>
  <c r="DD465" i="2" s="1"/>
  <c r="CU465" i="2"/>
  <c r="DK465" i="2" s="1"/>
  <c r="CH465" i="2"/>
  <c r="CX465" i="2" s="1"/>
  <c r="CJ465" i="2"/>
  <c r="CZ465" i="2" s="1"/>
  <c r="CQ465" i="2"/>
  <c r="DG465" i="2" s="1"/>
  <c r="CV465" i="2"/>
  <c r="DL465" i="2" s="1"/>
  <c r="CR465" i="2"/>
  <c r="DH465" i="2" s="1"/>
  <c r="CO465" i="2"/>
  <c r="DE465" i="2" s="1"/>
  <c r="BW466" i="2"/>
  <c r="BU466" i="2"/>
  <c r="BZ466" i="2"/>
  <c r="B467" i="2"/>
  <c r="T466" i="2"/>
  <c r="BY466" i="2"/>
  <c r="CA466" i="2"/>
  <c r="BX466" i="2"/>
  <c r="CF466" i="2"/>
  <c r="BS466" i="2"/>
  <c r="CC466" i="2"/>
  <c r="CD466" i="2"/>
  <c r="DN466" i="2"/>
  <c r="CB466" i="2"/>
  <c r="BV466" i="2"/>
  <c r="BR466" i="2"/>
  <c r="CE466" i="2"/>
  <c r="BT466" i="2"/>
  <c r="CT465" i="2"/>
  <c r="DJ465" i="2" s="1"/>
  <c r="CT466" i="2" l="1"/>
  <c r="DJ466" i="2" s="1"/>
  <c r="CS466" i="2"/>
  <c r="DI466" i="2" s="1"/>
  <c r="CN466" i="2"/>
  <c r="DD466" i="2" s="1"/>
  <c r="CL466" i="2"/>
  <c r="DB466" i="2" s="1"/>
  <c r="CU466" i="2"/>
  <c r="DK466" i="2" s="1"/>
  <c r="CK466" i="2"/>
  <c r="DA466" i="2" s="1"/>
  <c r="CO466" i="2"/>
  <c r="DE466" i="2" s="1"/>
  <c r="CP466" i="2"/>
  <c r="DF466" i="2" s="1"/>
  <c r="CM466" i="2"/>
  <c r="DC466" i="2" s="1"/>
  <c r="CQ466" i="2"/>
  <c r="DG466" i="2" s="1"/>
  <c r="BW467" i="2"/>
  <c r="BX467" i="2"/>
  <c r="BY467" i="2"/>
  <c r="BZ467" i="2"/>
  <c r="CP467" i="2" s="1"/>
  <c r="DF467" i="2" s="1"/>
  <c r="B468" i="2"/>
  <c r="CA467" i="2"/>
  <c r="CE467" i="2"/>
  <c r="BV467" i="2"/>
  <c r="DN467" i="2"/>
  <c r="T467" i="2"/>
  <c r="CB467" i="2"/>
  <c r="CC467" i="2"/>
  <c r="BU467" i="2"/>
  <c r="CD467" i="2"/>
  <c r="BR467" i="2"/>
  <c r="BT467" i="2"/>
  <c r="CF467" i="2"/>
  <c r="BS467" i="2"/>
  <c r="CI466" i="2"/>
  <c r="CY466" i="2" s="1"/>
  <c r="CJ466" i="2"/>
  <c r="CZ466" i="2" s="1"/>
  <c r="CV466" i="2"/>
  <c r="DL466" i="2" s="1"/>
  <c r="CR466" i="2"/>
  <c r="DH466" i="2" s="1"/>
  <c r="CH466" i="2"/>
  <c r="CX466" i="2" s="1"/>
  <c r="CM467" i="2" l="1"/>
  <c r="DC467" i="2" s="1"/>
  <c r="CQ467" i="2"/>
  <c r="DG467" i="2" s="1"/>
  <c r="CO467" i="2"/>
  <c r="DE467" i="2" s="1"/>
  <c r="CL467" i="2"/>
  <c r="DB467" i="2" s="1"/>
  <c r="CR467" i="2"/>
  <c r="DH467" i="2" s="1"/>
  <c r="CN467" i="2"/>
  <c r="DD467" i="2" s="1"/>
  <c r="CU467" i="2"/>
  <c r="DK467" i="2" s="1"/>
  <c r="CJ467" i="2"/>
  <c r="CZ467" i="2" s="1"/>
  <c r="CV467" i="2"/>
  <c r="DL467" i="2" s="1"/>
  <c r="CH467" i="2"/>
  <c r="CX467" i="2" s="1"/>
  <c r="CS467" i="2"/>
  <c r="DI467" i="2" s="1"/>
  <c r="CI467" i="2"/>
  <c r="CY467" i="2" s="1"/>
  <c r="CK467" i="2"/>
  <c r="DA467" i="2" s="1"/>
  <c r="CT467" i="2"/>
  <c r="DJ467" i="2" s="1"/>
  <c r="BR468" i="2"/>
  <c r="CB468" i="2"/>
  <c r="BY468" i="2"/>
  <c r="BZ468" i="2"/>
  <c r="CA468" i="2"/>
  <c r="CE468" i="2"/>
  <c r="BT468" i="2"/>
  <c r="BX468" i="2"/>
  <c r="BU468" i="2"/>
  <c r="CD468" i="2"/>
  <c r="DN468" i="2"/>
  <c r="CC468" i="2"/>
  <c r="CF468" i="2"/>
  <c r="BS468" i="2"/>
  <c r="B469" i="2"/>
  <c r="T468" i="2"/>
  <c r="BW468" i="2"/>
  <c r="BV468" i="2"/>
  <c r="CU468" i="2" l="1"/>
  <c r="DK468" i="2" s="1"/>
  <c r="CH468" i="2"/>
  <c r="CX468" i="2" s="1"/>
  <c r="CT468" i="2"/>
  <c r="DJ468" i="2" s="1"/>
  <c r="CN468" i="2"/>
  <c r="DD468" i="2" s="1"/>
  <c r="CR468" i="2"/>
  <c r="DH468" i="2" s="1"/>
  <c r="CI468" i="2"/>
  <c r="CY468" i="2" s="1"/>
  <c r="CP468" i="2"/>
  <c r="DF468" i="2" s="1"/>
  <c r="CJ468" i="2"/>
  <c r="CZ468" i="2" s="1"/>
  <c r="CO468" i="2"/>
  <c r="DE468" i="2" s="1"/>
  <c r="BT469" i="2"/>
  <c r="CE469" i="2"/>
  <c r="BZ469" i="2"/>
  <c r="T469" i="2"/>
  <c r="CA469" i="2"/>
  <c r="CC469" i="2"/>
  <c r="CF469" i="2"/>
  <c r="BV469" i="2"/>
  <c r="CB469" i="2"/>
  <c r="BX469" i="2"/>
  <c r="BU469" i="2"/>
  <c r="CD469" i="2"/>
  <c r="BW469" i="2"/>
  <c r="BR469" i="2"/>
  <c r="BS469" i="2"/>
  <c r="B470" i="2"/>
  <c r="DN469" i="2"/>
  <c r="BY469" i="2"/>
  <c r="CL469" i="2"/>
  <c r="DB469" i="2" s="1"/>
  <c r="CK468" i="2"/>
  <c r="DA468" i="2" s="1"/>
  <c r="CS468" i="2"/>
  <c r="DI468" i="2" s="1"/>
  <c r="CL468" i="2"/>
  <c r="DB468" i="2" s="1"/>
  <c r="CV468" i="2"/>
  <c r="DL468" i="2" s="1"/>
  <c r="CM468" i="2"/>
  <c r="DC468" i="2" s="1"/>
  <c r="CQ468" i="2"/>
  <c r="DG468" i="2" s="1"/>
  <c r="CJ469" i="2" l="1"/>
  <c r="CZ469" i="2" s="1"/>
  <c r="CV469" i="2"/>
  <c r="DL469" i="2" s="1"/>
  <c r="CU469" i="2"/>
  <c r="DK469" i="2" s="1"/>
  <c r="CP469" i="2"/>
  <c r="DF469" i="2" s="1"/>
  <c r="CM469" i="2"/>
  <c r="DC469" i="2" s="1"/>
  <c r="CS469" i="2"/>
  <c r="DI469" i="2" s="1"/>
  <c r="CK469" i="2"/>
  <c r="DA469" i="2" s="1"/>
  <c r="CN469" i="2"/>
  <c r="DD469" i="2" s="1"/>
  <c r="CH469" i="2"/>
  <c r="CX469" i="2" s="1"/>
  <c r="BW470" i="2"/>
  <c r="BX470" i="2"/>
  <c r="BS470" i="2"/>
  <c r="B471" i="2"/>
  <c r="BR470" i="2"/>
  <c r="CE470" i="2"/>
  <c r="CU470" i="2" s="1"/>
  <c r="DK470" i="2" s="1"/>
  <c r="CF470" i="2"/>
  <c r="BV470" i="2"/>
  <c r="DN470" i="2"/>
  <c r="CB470" i="2"/>
  <c r="BY470" i="2"/>
  <c r="CA470" i="2"/>
  <c r="BT470" i="2"/>
  <c r="BU470" i="2"/>
  <c r="BZ470" i="2"/>
  <c r="CC470" i="2"/>
  <c r="CD470" i="2"/>
  <c r="T470" i="2"/>
  <c r="CO469" i="2"/>
  <c r="DE469" i="2" s="1"/>
  <c r="CQ469" i="2"/>
  <c r="DG469" i="2" s="1"/>
  <c r="CI469" i="2"/>
  <c r="CY469" i="2" s="1"/>
  <c r="CT469" i="2"/>
  <c r="DJ469" i="2" s="1"/>
  <c r="CR469" i="2"/>
  <c r="DH469" i="2" s="1"/>
  <c r="CL470" i="2" l="1"/>
  <c r="DB470" i="2" s="1"/>
  <c r="CN470" i="2"/>
  <c r="DD470" i="2" s="1"/>
  <c r="CJ470" i="2"/>
  <c r="CZ470" i="2" s="1"/>
  <c r="CI470" i="2"/>
  <c r="CY470" i="2" s="1"/>
  <c r="CK470" i="2"/>
  <c r="DA470" i="2" s="1"/>
  <c r="CM470" i="2"/>
  <c r="DC470" i="2" s="1"/>
  <c r="CO470" i="2"/>
  <c r="DE470" i="2" s="1"/>
  <c r="CV470" i="2"/>
  <c r="DL470" i="2" s="1"/>
  <c r="CP470" i="2"/>
  <c r="DF470" i="2" s="1"/>
  <c r="CR470" i="2"/>
  <c r="DH470" i="2" s="1"/>
  <c r="CH470" i="2"/>
  <c r="CX470" i="2" s="1"/>
  <c r="CS470" i="2"/>
  <c r="DI470" i="2" s="1"/>
  <c r="BT471" i="2"/>
  <c r="BW471" i="2"/>
  <c r="BY471" i="2"/>
  <c r="BV471" i="2"/>
  <c r="T471" i="2"/>
  <c r="BZ471" i="2"/>
  <c r="CA471" i="2"/>
  <c r="CE471" i="2"/>
  <c r="CC471" i="2"/>
  <c r="CD471" i="2"/>
  <c r="B472" i="2"/>
  <c r="DN471" i="2"/>
  <c r="BX471" i="2"/>
  <c r="CF471" i="2"/>
  <c r="BS471" i="2"/>
  <c r="CU471" i="2"/>
  <c r="DK471" i="2" s="1"/>
  <c r="BR471" i="2"/>
  <c r="CB471" i="2"/>
  <c r="BU471" i="2"/>
  <c r="CQ470" i="2"/>
  <c r="DG470" i="2" s="1"/>
  <c r="CT470" i="2"/>
  <c r="DJ470" i="2" s="1"/>
  <c r="CO471" i="2" l="1"/>
  <c r="DE471" i="2" s="1"/>
  <c r="CV471" i="2"/>
  <c r="DL471" i="2" s="1"/>
  <c r="CP471" i="2"/>
  <c r="DF471" i="2" s="1"/>
  <c r="CT471" i="2"/>
  <c r="DJ471" i="2" s="1"/>
  <c r="CM471" i="2"/>
  <c r="DC471" i="2" s="1"/>
  <c r="CS471" i="2"/>
  <c r="DI471" i="2" s="1"/>
  <c r="CJ471" i="2"/>
  <c r="CZ471" i="2" s="1"/>
  <c r="CL471" i="2"/>
  <c r="DB471" i="2" s="1"/>
  <c r="CN471" i="2"/>
  <c r="DD471" i="2" s="1"/>
  <c r="CQ471" i="2"/>
  <c r="DG471" i="2" s="1"/>
  <c r="CK471" i="2"/>
  <c r="DA471" i="2" s="1"/>
  <c r="CH471" i="2"/>
  <c r="CX471" i="2" s="1"/>
  <c r="CI471" i="2"/>
  <c r="CY471" i="2" s="1"/>
  <c r="BT472" i="2"/>
  <c r="BX472" i="2"/>
  <c r="CF472" i="2"/>
  <c r="BV472" i="2"/>
  <c r="T472" i="2"/>
  <c r="BS472" i="2"/>
  <c r="CC472" i="2"/>
  <c r="CE472" i="2"/>
  <c r="BZ472" i="2"/>
  <c r="B473" i="2"/>
  <c r="BR472" i="2"/>
  <c r="BW472" i="2"/>
  <c r="BY472" i="2"/>
  <c r="CD472" i="2"/>
  <c r="DN472" i="2"/>
  <c r="CB472" i="2"/>
  <c r="CA472" i="2"/>
  <c r="BU472" i="2"/>
  <c r="CR471" i="2"/>
  <c r="DH471" i="2" s="1"/>
  <c r="CV472" i="2" l="1"/>
  <c r="DL472" i="2" s="1"/>
  <c r="CQ472" i="2"/>
  <c r="DG472" i="2" s="1"/>
  <c r="CU472" i="2"/>
  <c r="DK472" i="2" s="1"/>
  <c r="CO472" i="2"/>
  <c r="DE472" i="2" s="1"/>
  <c r="CL472" i="2"/>
  <c r="DB472" i="2" s="1"/>
  <c r="CH472" i="2"/>
  <c r="CX472" i="2" s="1"/>
  <c r="CN472" i="2"/>
  <c r="DD472" i="2" s="1"/>
  <c r="CI472" i="2"/>
  <c r="CY472" i="2" s="1"/>
  <c r="CJ472" i="2"/>
  <c r="CZ472" i="2" s="1"/>
  <c r="CP472" i="2"/>
  <c r="DF472" i="2" s="1"/>
  <c r="CK472" i="2"/>
  <c r="DA472" i="2" s="1"/>
  <c r="CT472" i="2"/>
  <c r="DJ472" i="2" s="1"/>
  <c r="CR472" i="2"/>
  <c r="DH472" i="2" s="1"/>
  <c r="BT473" i="2"/>
  <c r="CE473" i="2"/>
  <c r="BU473" i="2"/>
  <c r="CD473" i="2"/>
  <c r="BW473" i="2"/>
  <c r="BX473" i="2"/>
  <c r="BS473" i="2"/>
  <c r="T473" i="2"/>
  <c r="CC473" i="2"/>
  <c r="BZ473" i="2"/>
  <c r="B474" i="2"/>
  <c r="BR473" i="2"/>
  <c r="CB473" i="2"/>
  <c r="CF473" i="2"/>
  <c r="BV473" i="2"/>
  <c r="CA473" i="2"/>
  <c r="BY473" i="2"/>
  <c r="DN473" i="2"/>
  <c r="CM472" i="2"/>
  <c r="DC472" i="2" s="1"/>
  <c r="CS472" i="2"/>
  <c r="DI472" i="2" s="1"/>
  <c r="CN473" i="2" l="1"/>
  <c r="DD473" i="2" s="1"/>
  <c r="CT473" i="2"/>
  <c r="DJ473" i="2" s="1"/>
  <c r="CH473" i="2"/>
  <c r="CX473" i="2" s="1"/>
  <c r="CK473" i="2"/>
  <c r="DA473" i="2" s="1"/>
  <c r="CO473" i="2"/>
  <c r="DE473" i="2" s="1"/>
  <c r="CR473" i="2"/>
  <c r="DH473" i="2" s="1"/>
  <c r="CJ473" i="2"/>
  <c r="CZ473" i="2" s="1"/>
  <c r="CP473" i="2"/>
  <c r="DF473" i="2" s="1"/>
  <c r="CS473" i="2"/>
  <c r="DI473" i="2" s="1"/>
  <c r="CU473" i="2"/>
  <c r="DK473" i="2" s="1"/>
  <c r="BT474" i="2"/>
  <c r="CE474" i="2"/>
  <c r="BZ474" i="2"/>
  <c r="B475" i="2"/>
  <c r="BV474" i="2"/>
  <c r="BR474" i="2"/>
  <c r="BW474" i="2"/>
  <c r="CF474" i="2"/>
  <c r="BY474" i="2"/>
  <c r="DN474" i="2"/>
  <c r="CB474" i="2"/>
  <c r="CC474" i="2"/>
  <c r="CP474" i="2"/>
  <c r="DF474" i="2" s="1"/>
  <c r="CA474" i="2"/>
  <c r="BX474" i="2"/>
  <c r="BS474" i="2"/>
  <c r="CD474" i="2"/>
  <c r="CH474" i="2"/>
  <c r="CX474" i="2" s="1"/>
  <c r="T474" i="2"/>
  <c r="BU474" i="2"/>
  <c r="CV473" i="2"/>
  <c r="DL473" i="2" s="1"/>
  <c r="CL473" i="2"/>
  <c r="DB473" i="2" s="1"/>
  <c r="CM473" i="2"/>
  <c r="DC473" i="2" s="1"/>
  <c r="CQ473" i="2"/>
  <c r="DG473" i="2" s="1"/>
  <c r="CI473" i="2"/>
  <c r="CY473" i="2" s="1"/>
  <c r="CO474" i="2" l="1"/>
  <c r="DE474" i="2" s="1"/>
  <c r="CQ474" i="2"/>
  <c r="DG474" i="2" s="1"/>
  <c r="CK474" i="2"/>
  <c r="DA474" i="2" s="1"/>
  <c r="CR474" i="2"/>
  <c r="DH474" i="2" s="1"/>
  <c r="CL474" i="2"/>
  <c r="DB474" i="2" s="1"/>
  <c r="CS474" i="2"/>
  <c r="DI474" i="2" s="1"/>
  <c r="CN474" i="2"/>
  <c r="DD474" i="2" s="1"/>
  <c r="CT474" i="2"/>
  <c r="DJ474" i="2" s="1"/>
  <c r="BR475" i="2"/>
  <c r="CE475" i="2"/>
  <c r="CF475" i="2"/>
  <c r="BZ475" i="2"/>
  <c r="BV475" i="2"/>
  <c r="T475" i="2"/>
  <c r="CB475" i="2"/>
  <c r="BX475" i="2"/>
  <c r="BU475" i="2"/>
  <c r="BS475" i="2"/>
  <c r="BT475" i="2"/>
  <c r="CC475" i="2"/>
  <c r="BY475" i="2"/>
  <c r="CD475" i="2"/>
  <c r="B476" i="2"/>
  <c r="CA475" i="2"/>
  <c r="BW475" i="2"/>
  <c r="DN475" i="2"/>
  <c r="CV474" i="2"/>
  <c r="DL474" i="2" s="1"/>
  <c r="CU474" i="2"/>
  <c r="DK474" i="2" s="1"/>
  <c r="CJ474" i="2"/>
  <c r="CZ474" i="2" s="1"/>
  <c r="CM474" i="2"/>
  <c r="DC474" i="2" s="1"/>
  <c r="CI474" i="2"/>
  <c r="CY474" i="2" s="1"/>
  <c r="CV475" i="2" l="1"/>
  <c r="DL475" i="2" s="1"/>
  <c r="CU475" i="2"/>
  <c r="DK475" i="2" s="1"/>
  <c r="CR475" i="2"/>
  <c r="DH475" i="2" s="1"/>
  <c r="CH475" i="2"/>
  <c r="CX475" i="2" s="1"/>
  <c r="CI475" i="2"/>
  <c r="CY475" i="2" s="1"/>
  <c r="CJ475" i="2"/>
  <c r="CZ475" i="2" s="1"/>
  <c r="CL475" i="2"/>
  <c r="DB475" i="2" s="1"/>
  <c r="CB476" i="2"/>
  <c r="CE476" i="2"/>
  <c r="BY476" i="2"/>
  <c r="BS476" i="2"/>
  <c r="CA476" i="2"/>
  <c r="CQ476" i="2" s="1"/>
  <c r="DG476" i="2" s="1"/>
  <c r="CF476" i="2"/>
  <c r="CD476" i="2"/>
  <c r="BT476" i="2"/>
  <c r="BU476" i="2"/>
  <c r="BZ476" i="2"/>
  <c r="B477" i="2"/>
  <c r="T476" i="2"/>
  <c r="BR476" i="2"/>
  <c r="CC476" i="2"/>
  <c r="BW476" i="2"/>
  <c r="BV476" i="2"/>
  <c r="CV476" i="2"/>
  <c r="DL476" i="2" s="1"/>
  <c r="DN476" i="2"/>
  <c r="BX476" i="2"/>
  <c r="CK475" i="2"/>
  <c r="DA475" i="2" s="1"/>
  <c r="CO475" i="2"/>
  <c r="DE475" i="2" s="1"/>
  <c r="CS475" i="2"/>
  <c r="DI475" i="2" s="1"/>
  <c r="CN475" i="2"/>
  <c r="DD475" i="2" s="1"/>
  <c r="CT475" i="2"/>
  <c r="DJ475" i="2" s="1"/>
  <c r="CM475" i="2"/>
  <c r="DC475" i="2" s="1"/>
  <c r="CP475" i="2"/>
  <c r="DF475" i="2" s="1"/>
  <c r="CQ475" i="2"/>
  <c r="DG475" i="2" s="1"/>
  <c r="CJ476" i="2" l="1"/>
  <c r="CZ476" i="2" s="1"/>
  <c r="CU476" i="2"/>
  <c r="DK476" i="2" s="1"/>
  <c r="CS476" i="2"/>
  <c r="DI476" i="2" s="1"/>
  <c r="CO476" i="2"/>
  <c r="DE476" i="2" s="1"/>
  <c r="CR476" i="2"/>
  <c r="DH476" i="2" s="1"/>
  <c r="CT476" i="2"/>
  <c r="DJ476" i="2" s="1"/>
  <c r="CP476" i="2"/>
  <c r="DF476" i="2" s="1"/>
  <c r="CI476" i="2"/>
  <c r="CY476" i="2" s="1"/>
  <c r="CH476" i="2"/>
  <c r="CX476" i="2" s="1"/>
  <c r="CK476" i="2"/>
  <c r="DA476" i="2" s="1"/>
  <c r="CL476" i="2"/>
  <c r="DB476" i="2" s="1"/>
  <c r="CM476" i="2"/>
  <c r="DC476" i="2" s="1"/>
  <c r="CB477" i="2"/>
  <c r="CE477" i="2"/>
  <c r="BX477" i="2"/>
  <c r="BZ477" i="2"/>
  <c r="B478" i="2"/>
  <c r="T477" i="2"/>
  <c r="CC477" i="2"/>
  <c r="BU477" i="2"/>
  <c r="CD477" i="2"/>
  <c r="DN477" i="2"/>
  <c r="CA477" i="2"/>
  <c r="BR477" i="2"/>
  <c r="CF477" i="2"/>
  <c r="BS477" i="2"/>
  <c r="BY477" i="2"/>
  <c r="BT477" i="2"/>
  <c r="BW477" i="2"/>
  <c r="BV477" i="2"/>
  <c r="CN476" i="2"/>
  <c r="DD476" i="2" s="1"/>
  <c r="CH477" i="2" l="1"/>
  <c r="CX477" i="2" s="1"/>
  <c r="CR477" i="2"/>
  <c r="DH477" i="2" s="1"/>
  <c r="CN477" i="2"/>
  <c r="DD477" i="2" s="1"/>
  <c r="CK477" i="2"/>
  <c r="DA477" i="2" s="1"/>
  <c r="CS477" i="2"/>
  <c r="DI477" i="2" s="1"/>
  <c r="CP477" i="2"/>
  <c r="DF477" i="2" s="1"/>
  <c r="CI477" i="2"/>
  <c r="CY477" i="2" s="1"/>
  <c r="CM477" i="2"/>
  <c r="DC477" i="2" s="1"/>
  <c r="CU477" i="2"/>
  <c r="DK477" i="2" s="1"/>
  <c r="CO477" i="2"/>
  <c r="DE477" i="2" s="1"/>
  <c r="CT477" i="2"/>
  <c r="DJ477" i="2" s="1"/>
  <c r="CL477" i="2"/>
  <c r="DB477" i="2" s="1"/>
  <c r="CJ477" i="2"/>
  <c r="CZ477" i="2" s="1"/>
  <c r="CV477" i="2"/>
  <c r="DL477" i="2" s="1"/>
  <c r="CQ477" i="2"/>
  <c r="DG477" i="2" s="1"/>
  <c r="BR478" i="2"/>
  <c r="CC478" i="2"/>
  <c r="BU478" i="2"/>
  <c r="CK478" i="2" s="1"/>
  <c r="DA478" i="2" s="1"/>
  <c r="BV478" i="2"/>
  <c r="DN478" i="2"/>
  <c r="CA478" i="2"/>
  <c r="CE478" i="2"/>
  <c r="BY478" i="2"/>
  <c r="BZ478" i="2"/>
  <c r="BX478" i="2"/>
  <c r="BT478" i="2"/>
  <c r="BW478" i="2"/>
  <c r="CD478" i="2"/>
  <c r="T478" i="2"/>
  <c r="CB478" i="2"/>
  <c r="CF478" i="2"/>
  <c r="BS478" i="2"/>
  <c r="B479" i="2"/>
  <c r="CH478" i="2" l="1"/>
  <c r="CX478" i="2" s="1"/>
  <c r="CL478" i="2"/>
  <c r="DB478" i="2" s="1"/>
  <c r="CV478" i="2"/>
  <c r="DL478" i="2" s="1"/>
  <c r="CM478" i="2"/>
  <c r="DC478" i="2" s="1"/>
  <c r="CO478" i="2"/>
  <c r="DE478" i="2" s="1"/>
  <c r="CU478" i="2"/>
  <c r="DK478" i="2" s="1"/>
  <c r="CS478" i="2"/>
  <c r="DI478" i="2" s="1"/>
  <c r="CI478" i="2"/>
  <c r="CY478" i="2" s="1"/>
  <c r="CJ478" i="2"/>
  <c r="CZ478" i="2" s="1"/>
  <c r="CA479" i="2"/>
  <c r="BW479" i="2"/>
  <c r="BZ479" i="2"/>
  <c r="B480" i="2"/>
  <c r="BR479" i="2"/>
  <c r="BX479" i="2"/>
  <c r="BY479" i="2"/>
  <c r="CO479" i="2" s="1"/>
  <c r="DE479" i="2" s="1"/>
  <c r="CD479" i="2"/>
  <c r="CH479" i="2"/>
  <c r="CX479" i="2" s="1"/>
  <c r="DN479" i="2"/>
  <c r="CE479" i="2"/>
  <c r="CT479" i="2"/>
  <c r="DJ479" i="2" s="1"/>
  <c r="BT479" i="2"/>
  <c r="CB479" i="2"/>
  <c r="CC479" i="2"/>
  <c r="BV479" i="2"/>
  <c r="CQ479" i="2"/>
  <c r="DG479" i="2" s="1"/>
  <c r="CF479" i="2"/>
  <c r="T479" i="2"/>
  <c r="BU479" i="2"/>
  <c r="BS479" i="2"/>
  <c r="CP478" i="2"/>
  <c r="DF478" i="2" s="1"/>
  <c r="CT478" i="2"/>
  <c r="DJ478" i="2" s="1"/>
  <c r="CN478" i="2"/>
  <c r="DD478" i="2" s="1"/>
  <c r="CQ478" i="2"/>
  <c r="DG478" i="2" s="1"/>
  <c r="CR478" i="2"/>
  <c r="DH478" i="2" s="1"/>
  <c r="CP479" i="2" l="1"/>
  <c r="DF479" i="2" s="1"/>
  <c r="CS479" i="2"/>
  <c r="DI479" i="2" s="1"/>
  <c r="CU479" i="2"/>
  <c r="DK479" i="2" s="1"/>
  <c r="CN479" i="2"/>
  <c r="DD479" i="2" s="1"/>
  <c r="CI479" i="2"/>
  <c r="CY479" i="2" s="1"/>
  <c r="CM479" i="2"/>
  <c r="DC479" i="2" s="1"/>
  <c r="CL479" i="2"/>
  <c r="DB479" i="2" s="1"/>
  <c r="CR479" i="2"/>
  <c r="DH479" i="2" s="1"/>
  <c r="CK479" i="2"/>
  <c r="DA479" i="2" s="1"/>
  <c r="CV479" i="2"/>
  <c r="DL479" i="2" s="1"/>
  <c r="CA480" i="2"/>
  <c r="BW480" i="2"/>
  <c r="BS480" i="2"/>
  <c r="BZ480" i="2"/>
  <c r="BT480" i="2"/>
  <c r="CE480" i="2"/>
  <c r="CU480" i="2" s="1"/>
  <c r="DK480" i="2" s="1"/>
  <c r="BU480" i="2"/>
  <c r="CC480" i="2"/>
  <c r="BX480" i="2"/>
  <c r="BV480" i="2"/>
  <c r="B481" i="2"/>
  <c r="CI480" i="2"/>
  <c r="CY480" i="2" s="1"/>
  <c r="T480" i="2"/>
  <c r="DN480" i="2"/>
  <c r="BY480" i="2"/>
  <c r="BR480" i="2"/>
  <c r="CB480" i="2"/>
  <c r="CF480" i="2"/>
  <c r="CD480" i="2"/>
  <c r="CJ479" i="2"/>
  <c r="CZ479" i="2" s="1"/>
  <c r="CM480" i="2" l="1"/>
  <c r="DC480" i="2" s="1"/>
  <c r="CJ480" i="2"/>
  <c r="CZ480" i="2" s="1"/>
  <c r="CP480" i="2"/>
  <c r="DF480" i="2" s="1"/>
  <c r="CS480" i="2"/>
  <c r="DI480" i="2" s="1"/>
  <c r="CQ480" i="2"/>
  <c r="DG480" i="2" s="1"/>
  <c r="CV480" i="2"/>
  <c r="DL480" i="2" s="1"/>
  <c r="CK480" i="2"/>
  <c r="DA480" i="2" s="1"/>
  <c r="CH480" i="2"/>
  <c r="CX480" i="2" s="1"/>
  <c r="CR480" i="2"/>
  <c r="DH480" i="2" s="1"/>
  <c r="CT480" i="2"/>
  <c r="DJ480" i="2" s="1"/>
  <c r="CL480" i="2"/>
  <c r="DB480" i="2" s="1"/>
  <c r="CB481" i="2"/>
  <c r="CE481" i="2"/>
  <c r="BY481" i="2"/>
  <c r="BT481" i="2"/>
  <c r="CF481" i="2"/>
  <c r="CV481" i="2" s="1"/>
  <c r="DL481" i="2" s="1"/>
  <c r="CC481" i="2"/>
  <c r="BW481" i="2"/>
  <c r="BU481" i="2"/>
  <c r="BX481" i="2"/>
  <c r="CN481" i="2" s="1"/>
  <c r="DD481" i="2" s="1"/>
  <c r="BZ481" i="2"/>
  <c r="B482" i="2"/>
  <c r="DN481" i="2"/>
  <c r="BV481" i="2"/>
  <c r="CD481" i="2"/>
  <c r="CT481" i="2" s="1"/>
  <c r="DJ481" i="2" s="1"/>
  <c r="CA481" i="2"/>
  <c r="BR481" i="2"/>
  <c r="BS481" i="2"/>
  <c r="CS481" i="2"/>
  <c r="DI481" i="2" s="1"/>
  <c r="T481" i="2"/>
  <c r="CO481" i="2"/>
  <c r="DE481" i="2" s="1"/>
  <c r="CO480" i="2"/>
  <c r="DE480" i="2" s="1"/>
  <c r="CN480" i="2"/>
  <c r="DD480" i="2" s="1"/>
  <c r="CP481" i="2" l="1"/>
  <c r="DF481" i="2" s="1"/>
  <c r="CR481" i="2"/>
  <c r="DH481" i="2" s="1"/>
  <c r="CK481" i="2"/>
  <c r="DA481" i="2" s="1"/>
  <c r="CL481" i="2"/>
  <c r="DB481" i="2" s="1"/>
  <c r="CQ481" i="2"/>
  <c r="DG481" i="2" s="1"/>
  <c r="CU481" i="2"/>
  <c r="DK481" i="2" s="1"/>
  <c r="CM481" i="2"/>
  <c r="DC481" i="2" s="1"/>
  <c r="CB482" i="2"/>
  <c r="BW482" i="2"/>
  <c r="BY482" i="2"/>
  <c r="BV482" i="2"/>
  <c r="BR482" i="2"/>
  <c r="BX482" i="2"/>
  <c r="BS482" i="2"/>
  <c r="B483" i="2"/>
  <c r="CI482" i="2"/>
  <c r="CY482" i="2" s="1"/>
  <c r="DN482" i="2"/>
  <c r="T482" i="2"/>
  <c r="CA482" i="2"/>
  <c r="CC482" i="2"/>
  <c r="BU482" i="2"/>
  <c r="BZ482" i="2"/>
  <c r="BT482" i="2"/>
  <c r="CE482" i="2"/>
  <c r="CF482" i="2"/>
  <c r="CD482" i="2"/>
  <c r="CH481" i="2"/>
  <c r="CX481" i="2" s="1"/>
  <c r="CI481" i="2"/>
  <c r="CY481" i="2" s="1"/>
  <c r="CJ481" i="2"/>
  <c r="CZ481" i="2" s="1"/>
  <c r="CR482" i="2" l="1"/>
  <c r="DH482" i="2" s="1"/>
  <c r="CH482" i="2"/>
  <c r="CX482" i="2" s="1"/>
  <c r="CM482" i="2"/>
  <c r="DC482" i="2" s="1"/>
  <c r="CT482" i="2"/>
  <c r="DJ482" i="2" s="1"/>
  <c r="CU482" i="2"/>
  <c r="DK482" i="2" s="1"/>
  <c r="CS482" i="2"/>
  <c r="DI482" i="2" s="1"/>
  <c r="CK482" i="2"/>
  <c r="DA482" i="2" s="1"/>
  <c r="CB483" i="2"/>
  <c r="BU483" i="2"/>
  <c r="BV483" i="2"/>
  <c r="DN483" i="2"/>
  <c r="BX483" i="2"/>
  <c r="CA483" i="2"/>
  <c r="CC483" i="2"/>
  <c r="CF483" i="2"/>
  <c r="CD483" i="2"/>
  <c r="CQ483" i="2"/>
  <c r="DG483" i="2" s="1"/>
  <c r="BR483" i="2"/>
  <c r="BW483" i="2"/>
  <c r="BY483" i="2"/>
  <c r="BS483" i="2"/>
  <c r="BT483" i="2"/>
  <c r="BZ483" i="2"/>
  <c r="B484" i="2"/>
  <c r="CE483" i="2"/>
  <c r="T483" i="2"/>
  <c r="CN482" i="2"/>
  <c r="DD482" i="2" s="1"/>
  <c r="CL482" i="2"/>
  <c r="DB482" i="2" s="1"/>
  <c r="CQ482" i="2"/>
  <c r="DG482" i="2" s="1"/>
  <c r="CO482" i="2"/>
  <c r="DE482" i="2" s="1"/>
  <c r="CP482" i="2"/>
  <c r="DF482" i="2" s="1"/>
  <c r="CV482" i="2"/>
  <c r="DL482" i="2" s="1"/>
  <c r="CJ482" i="2"/>
  <c r="CZ482" i="2" s="1"/>
  <c r="CL483" i="2" l="1"/>
  <c r="DB483" i="2" s="1"/>
  <c r="CH483" i="2"/>
  <c r="CX483" i="2" s="1"/>
  <c r="CK483" i="2"/>
  <c r="DA483" i="2" s="1"/>
  <c r="CJ483" i="2"/>
  <c r="CZ483" i="2" s="1"/>
  <c r="CN483" i="2"/>
  <c r="DD483" i="2" s="1"/>
  <c r="CR483" i="2"/>
  <c r="DH483" i="2" s="1"/>
  <c r="BR484" i="2"/>
  <c r="CE484" i="2"/>
  <c r="CF484" i="2"/>
  <c r="BZ484" i="2"/>
  <c r="DN484" i="2"/>
  <c r="BT484" i="2"/>
  <c r="CC484" i="2"/>
  <c r="BV484" i="2"/>
  <c r="CD484" i="2"/>
  <c r="BS484" i="2"/>
  <c r="BU484" i="2"/>
  <c r="CB484" i="2"/>
  <c r="BW484" i="2"/>
  <c r="BY484" i="2"/>
  <c r="CA484" i="2"/>
  <c r="BX484" i="2"/>
  <c r="B485" i="2"/>
  <c r="CH484" i="2"/>
  <c r="CX484" i="2" s="1"/>
  <c r="T484" i="2"/>
  <c r="CO483" i="2"/>
  <c r="DE483" i="2" s="1"/>
  <c r="CT483" i="2"/>
  <c r="DJ483" i="2" s="1"/>
  <c r="CP483" i="2"/>
  <c r="DF483" i="2" s="1"/>
  <c r="CU483" i="2"/>
  <c r="DK483" i="2" s="1"/>
  <c r="CM483" i="2"/>
  <c r="DC483" i="2" s="1"/>
  <c r="CV483" i="2"/>
  <c r="DL483" i="2" s="1"/>
  <c r="CI483" i="2"/>
  <c r="CY483" i="2" s="1"/>
  <c r="CS483" i="2"/>
  <c r="DI483" i="2" s="1"/>
  <c r="CU484" i="2" l="1"/>
  <c r="DK484" i="2" s="1"/>
  <c r="CS484" i="2"/>
  <c r="DI484" i="2" s="1"/>
  <c r="CL484" i="2"/>
  <c r="DB484" i="2" s="1"/>
  <c r="CP484" i="2"/>
  <c r="DF484" i="2" s="1"/>
  <c r="CQ484" i="2"/>
  <c r="DG484" i="2" s="1"/>
  <c r="CV484" i="2"/>
  <c r="DL484" i="2" s="1"/>
  <c r="CO484" i="2"/>
  <c r="DE484" i="2" s="1"/>
  <c r="CM484" i="2"/>
  <c r="DC484" i="2" s="1"/>
  <c r="CR484" i="2"/>
  <c r="DH484" i="2" s="1"/>
  <c r="CJ484" i="2"/>
  <c r="CZ484" i="2" s="1"/>
  <c r="CK484" i="2"/>
  <c r="DA484" i="2" s="1"/>
  <c r="CI484" i="2"/>
  <c r="CY484" i="2" s="1"/>
  <c r="CT484" i="2"/>
  <c r="DJ484" i="2" s="1"/>
  <c r="CB485" i="2"/>
  <c r="BX485" i="2"/>
  <c r="BU485" i="2"/>
  <c r="CD485" i="2"/>
  <c r="B486" i="2"/>
  <c r="T485" i="2"/>
  <c r="BT485" i="2"/>
  <c r="CF485" i="2"/>
  <c r="BR485" i="2"/>
  <c r="BW485" i="2"/>
  <c r="BS485" i="2"/>
  <c r="CR485" i="2"/>
  <c r="DH485" i="2" s="1"/>
  <c r="DN485" i="2"/>
  <c r="CA485" i="2"/>
  <c r="CC485" i="2"/>
  <c r="BY485" i="2"/>
  <c r="BZ485" i="2"/>
  <c r="CE485" i="2"/>
  <c r="BV485" i="2"/>
  <c r="CN484" i="2"/>
  <c r="DD484" i="2" s="1"/>
  <c r="CK485" i="2" l="1"/>
  <c r="DA485" i="2" s="1"/>
  <c r="CP485" i="2"/>
  <c r="DF485" i="2" s="1"/>
  <c r="CT485" i="2"/>
  <c r="DJ485" i="2" s="1"/>
  <c r="CI485" i="2"/>
  <c r="CY485" i="2" s="1"/>
  <c r="CJ485" i="2"/>
  <c r="CZ485" i="2" s="1"/>
  <c r="CM485" i="2"/>
  <c r="DC485" i="2" s="1"/>
  <c r="CN485" i="2"/>
  <c r="DD485" i="2" s="1"/>
  <c r="CH485" i="2"/>
  <c r="CX485" i="2" s="1"/>
  <c r="CB486" i="2"/>
  <c r="CF486" i="2"/>
  <c r="BS486" i="2"/>
  <c r="CI486" i="2" s="1"/>
  <c r="CY486" i="2" s="1"/>
  <c r="CC486" i="2"/>
  <c r="CS486" i="2" s="1"/>
  <c r="DI486" i="2" s="1"/>
  <c r="CE486" i="2"/>
  <c r="BT486" i="2"/>
  <c r="BZ486" i="2"/>
  <c r="T486" i="2"/>
  <c r="BR486" i="2"/>
  <c r="BW486" i="2"/>
  <c r="BX486" i="2"/>
  <c r="CD486" i="2"/>
  <c r="CH486" i="2"/>
  <c r="CX486" i="2" s="1"/>
  <c r="CM486" i="2"/>
  <c r="DC486" i="2" s="1"/>
  <c r="CA486" i="2"/>
  <c r="BU486" i="2"/>
  <c r="BY486" i="2"/>
  <c r="BV486" i="2"/>
  <c r="B487" i="2"/>
  <c r="DN486" i="2"/>
  <c r="CS485" i="2"/>
  <c r="DI485" i="2" s="1"/>
  <c r="CL485" i="2"/>
  <c r="DB485" i="2" s="1"/>
  <c r="CU485" i="2"/>
  <c r="DK485" i="2" s="1"/>
  <c r="CO485" i="2"/>
  <c r="DE485" i="2" s="1"/>
  <c r="CQ485" i="2"/>
  <c r="DG485" i="2" s="1"/>
  <c r="CV485" i="2"/>
  <c r="DL485" i="2" s="1"/>
  <c r="CR486" i="2" l="1"/>
  <c r="DH486" i="2" s="1"/>
  <c r="CK486" i="2"/>
  <c r="DA486" i="2" s="1"/>
  <c r="CN486" i="2"/>
  <c r="DD486" i="2" s="1"/>
  <c r="CV486" i="2"/>
  <c r="DL486" i="2" s="1"/>
  <c r="CU486" i="2"/>
  <c r="DK486" i="2" s="1"/>
  <c r="CP486" i="2"/>
  <c r="DF486" i="2" s="1"/>
  <c r="CQ486" i="2"/>
  <c r="DG486" i="2" s="1"/>
  <c r="CJ486" i="2"/>
  <c r="CZ486" i="2" s="1"/>
  <c r="BR487" i="2"/>
  <c r="CE487" i="2"/>
  <c r="CF487" i="2"/>
  <c r="CD487" i="2"/>
  <c r="T487" i="2"/>
  <c r="CC487" i="2"/>
  <c r="BU487" i="2"/>
  <c r="DN487" i="2"/>
  <c r="CB487" i="2"/>
  <c r="BW487" i="2"/>
  <c r="BY487" i="2"/>
  <c r="CO487" i="2" s="1"/>
  <c r="DE487" i="2" s="1"/>
  <c r="BV487" i="2"/>
  <c r="BS487" i="2"/>
  <c r="BT487" i="2"/>
  <c r="CA487" i="2"/>
  <c r="BX487" i="2"/>
  <c r="BZ487" i="2"/>
  <c r="B488" i="2"/>
  <c r="CH487" i="2"/>
  <c r="CX487" i="2" s="1"/>
  <c r="CL486" i="2"/>
  <c r="DB486" i="2" s="1"/>
  <c r="CT486" i="2"/>
  <c r="DJ486" i="2" s="1"/>
  <c r="CO486" i="2"/>
  <c r="DE486" i="2" s="1"/>
  <c r="CT487" i="2" l="1"/>
  <c r="DJ487" i="2" s="1"/>
  <c r="CK487" i="2"/>
  <c r="DA487" i="2" s="1"/>
  <c r="CR487" i="2"/>
  <c r="DH487" i="2" s="1"/>
  <c r="CV487" i="2"/>
  <c r="DL487" i="2" s="1"/>
  <c r="CM487" i="2"/>
  <c r="DC487" i="2" s="1"/>
  <c r="CU487" i="2"/>
  <c r="DK487" i="2" s="1"/>
  <c r="CJ487" i="2"/>
  <c r="CZ487" i="2" s="1"/>
  <c r="CL487" i="2"/>
  <c r="DB487" i="2" s="1"/>
  <c r="CN487" i="2"/>
  <c r="DD487" i="2" s="1"/>
  <c r="CP487" i="2"/>
  <c r="DF487" i="2" s="1"/>
  <c r="BT488" i="2"/>
  <c r="CE488" i="2"/>
  <c r="BU488" i="2"/>
  <c r="CD488" i="2"/>
  <c r="CB488" i="2"/>
  <c r="BZ488" i="2"/>
  <c r="CP488" i="2" s="1"/>
  <c r="DF488" i="2" s="1"/>
  <c r="CA488" i="2"/>
  <c r="BX488" i="2"/>
  <c r="BY488" i="2"/>
  <c r="BS488" i="2"/>
  <c r="T488" i="2"/>
  <c r="CF488" i="2"/>
  <c r="B489" i="2"/>
  <c r="BR488" i="2"/>
  <c r="BW488" i="2"/>
  <c r="CC488" i="2"/>
  <c r="BV488" i="2"/>
  <c r="DN488" i="2"/>
  <c r="CI487" i="2"/>
  <c r="CY487" i="2" s="1"/>
  <c r="CQ487" i="2"/>
  <c r="DG487" i="2" s="1"/>
  <c r="CS487" i="2"/>
  <c r="DI487" i="2" s="1"/>
  <c r="CT488" i="2" l="1"/>
  <c r="DJ488" i="2" s="1"/>
  <c r="CJ488" i="2"/>
  <c r="CZ488" i="2" s="1"/>
  <c r="CI488" i="2"/>
  <c r="CY488" i="2" s="1"/>
  <c r="CU488" i="2"/>
  <c r="DK488" i="2" s="1"/>
  <c r="CK488" i="2"/>
  <c r="DA488" i="2" s="1"/>
  <c r="CV488" i="2"/>
  <c r="DL488" i="2" s="1"/>
  <c r="CN488" i="2"/>
  <c r="DD488" i="2" s="1"/>
  <c r="CO488" i="2"/>
  <c r="DE488" i="2" s="1"/>
  <c r="CA489" i="2"/>
  <c r="BW489" i="2"/>
  <c r="BY489" i="2"/>
  <c r="BZ489" i="2"/>
  <c r="DN489" i="2"/>
  <c r="CB489" i="2"/>
  <c r="BX489" i="2"/>
  <c r="CN489" i="2" s="1"/>
  <c r="DD489" i="2" s="1"/>
  <c r="BV489" i="2"/>
  <c r="CL489" i="2" s="1"/>
  <c r="DB489" i="2" s="1"/>
  <c r="CQ489" i="2"/>
  <c r="DG489" i="2" s="1"/>
  <c r="BT489" i="2"/>
  <c r="CC489" i="2"/>
  <c r="BU489" i="2"/>
  <c r="CK489" i="2" s="1"/>
  <c r="DA489" i="2" s="1"/>
  <c r="CD489" i="2"/>
  <c r="CE489" i="2"/>
  <c r="BS489" i="2"/>
  <c r="B490" i="2"/>
  <c r="T489" i="2"/>
  <c r="BR489" i="2"/>
  <c r="CF489" i="2"/>
  <c r="CT489" i="2"/>
  <c r="DJ489" i="2" s="1"/>
  <c r="CL488" i="2"/>
  <c r="DB488" i="2" s="1"/>
  <c r="CR488" i="2"/>
  <c r="DH488" i="2" s="1"/>
  <c r="CM488" i="2"/>
  <c r="DC488" i="2" s="1"/>
  <c r="CS488" i="2"/>
  <c r="DI488" i="2" s="1"/>
  <c r="CH488" i="2"/>
  <c r="CX488" i="2" s="1"/>
  <c r="CQ488" i="2"/>
  <c r="DG488" i="2" s="1"/>
  <c r="CO489" i="2" l="1"/>
  <c r="DE489" i="2" s="1"/>
  <c r="CS489" i="2"/>
  <c r="DI489" i="2" s="1"/>
  <c r="CI489" i="2"/>
  <c r="CY489" i="2" s="1"/>
  <c r="CJ489" i="2"/>
  <c r="CZ489" i="2" s="1"/>
  <c r="CR489" i="2"/>
  <c r="DH489" i="2" s="1"/>
  <c r="CM489" i="2"/>
  <c r="DC489" i="2" s="1"/>
  <c r="CH489" i="2"/>
  <c r="CX489" i="2" s="1"/>
  <c r="CP489" i="2"/>
  <c r="DF489" i="2" s="1"/>
  <c r="CV489" i="2"/>
  <c r="DL489" i="2" s="1"/>
  <c r="CU489" i="2"/>
  <c r="DK489" i="2" s="1"/>
  <c r="BW490" i="2"/>
  <c r="CA490" i="2"/>
  <c r="BZ490" i="2"/>
  <c r="B491" i="2"/>
  <c r="T490" i="2"/>
  <c r="CE490" i="2"/>
  <c r="CU490" i="2" s="1"/>
  <c r="DK490" i="2" s="1"/>
  <c r="CD490" i="2"/>
  <c r="BT490" i="2"/>
  <c r="CF490" i="2"/>
  <c r="DN490" i="2"/>
  <c r="BR490" i="2"/>
  <c r="BY490" i="2"/>
  <c r="CB490" i="2"/>
  <c r="BX490" i="2"/>
  <c r="BU490" i="2"/>
  <c r="BV490" i="2"/>
  <c r="CO490" i="2"/>
  <c r="DE490" i="2" s="1"/>
  <c r="CC490" i="2"/>
  <c r="BS490" i="2"/>
  <c r="CM490" i="2" l="1"/>
  <c r="DC490" i="2" s="1"/>
  <c r="CP490" i="2"/>
  <c r="DF490" i="2" s="1"/>
  <c r="CJ490" i="2"/>
  <c r="CZ490" i="2" s="1"/>
  <c r="CT490" i="2"/>
  <c r="DJ490" i="2" s="1"/>
  <c r="CQ490" i="2"/>
  <c r="DG490" i="2" s="1"/>
  <c r="CI490" i="2"/>
  <c r="CY490" i="2" s="1"/>
  <c r="CL490" i="2"/>
  <c r="DB490" i="2" s="1"/>
  <c r="CN490" i="2"/>
  <c r="DD490" i="2" s="1"/>
  <c r="CK490" i="2"/>
  <c r="DA490" i="2" s="1"/>
  <c r="CR490" i="2"/>
  <c r="DH490" i="2" s="1"/>
  <c r="CS490" i="2"/>
  <c r="DI490" i="2" s="1"/>
  <c r="CA491" i="2"/>
  <c r="BW491" i="2"/>
  <c r="CF491" i="2"/>
  <c r="CD491" i="2"/>
  <c r="CB491" i="2"/>
  <c r="BU491" i="2"/>
  <c r="BX491" i="2"/>
  <c r="BZ491" i="2"/>
  <c r="BT491" i="2"/>
  <c r="CJ491" i="2" s="1"/>
  <c r="CZ491" i="2" s="1"/>
  <c r="CE491" i="2"/>
  <c r="BV491" i="2"/>
  <c r="T491" i="2"/>
  <c r="BR491" i="2"/>
  <c r="CC491" i="2"/>
  <c r="BY491" i="2"/>
  <c r="BS491" i="2"/>
  <c r="CP491" i="2"/>
  <c r="DF491" i="2" s="1"/>
  <c r="CV491" i="2"/>
  <c r="DL491" i="2" s="1"/>
  <c r="B492" i="2"/>
  <c r="DN491" i="2"/>
  <c r="CV490" i="2"/>
  <c r="DL490" i="2" s="1"/>
  <c r="CH490" i="2"/>
  <c r="CX490" i="2" s="1"/>
  <c r="CT491" i="2" l="1"/>
  <c r="DJ491" i="2" s="1"/>
  <c r="CU491" i="2"/>
  <c r="DK491" i="2" s="1"/>
  <c r="CR491" i="2"/>
  <c r="DH491" i="2" s="1"/>
  <c r="CO491" i="2"/>
  <c r="DE491" i="2" s="1"/>
  <c r="CQ491" i="2"/>
  <c r="DG491" i="2" s="1"/>
  <c r="CN491" i="2"/>
  <c r="DD491" i="2" s="1"/>
  <c r="CM491" i="2"/>
  <c r="DC491" i="2" s="1"/>
  <c r="CS491" i="2"/>
  <c r="DI491" i="2" s="1"/>
  <c r="CK491" i="2"/>
  <c r="DA491" i="2" s="1"/>
  <c r="CH491" i="2"/>
  <c r="CX491" i="2" s="1"/>
  <c r="CI491" i="2"/>
  <c r="CY491" i="2" s="1"/>
  <c r="CL491" i="2"/>
  <c r="DB491" i="2" s="1"/>
  <c r="BX492" i="2"/>
  <c r="BR492" i="2"/>
  <c r="BZ492" i="2"/>
  <c r="B493" i="2"/>
  <c r="T492" i="2"/>
  <c r="DN492" i="2"/>
  <c r="CE492" i="2"/>
  <c r="CB492" i="2"/>
  <c r="CC492" i="2"/>
  <c r="BT492" i="2"/>
  <c r="BS492" i="2"/>
  <c r="BU492" i="2"/>
  <c r="BV492" i="2"/>
  <c r="CL492" i="2" s="1"/>
  <c r="DB492" i="2" s="1"/>
  <c r="BW492" i="2"/>
  <c r="BY492" i="2"/>
  <c r="CF492" i="2"/>
  <c r="CD492" i="2"/>
  <c r="CA492" i="2"/>
  <c r="CN492" i="2" l="1"/>
  <c r="DD492" i="2" s="1"/>
  <c r="CO492" i="2"/>
  <c r="DE492" i="2" s="1"/>
  <c r="CP492" i="2"/>
  <c r="DF492" i="2" s="1"/>
  <c r="CK492" i="2"/>
  <c r="DA492" i="2" s="1"/>
  <c r="CM492" i="2"/>
  <c r="DC492" i="2" s="1"/>
  <c r="CR492" i="2"/>
  <c r="DH492" i="2" s="1"/>
  <c r="CS492" i="2"/>
  <c r="DI492" i="2" s="1"/>
  <c r="CH492" i="2"/>
  <c r="CX492" i="2" s="1"/>
  <c r="CU492" i="2"/>
  <c r="DK492" i="2" s="1"/>
  <c r="CV492" i="2"/>
  <c r="DL492" i="2" s="1"/>
  <c r="CT492" i="2"/>
  <c r="DJ492" i="2" s="1"/>
  <c r="CI492" i="2"/>
  <c r="CY492" i="2" s="1"/>
  <c r="CQ492" i="2"/>
  <c r="DG492" i="2" s="1"/>
  <c r="CJ492" i="2"/>
  <c r="CZ492" i="2" s="1"/>
  <c r="BW493" i="2"/>
  <c r="BS493" i="2"/>
  <c r="CI493" i="2" s="1"/>
  <c r="CY493" i="2" s="1"/>
  <c r="DN493" i="2"/>
  <c r="BT493" i="2"/>
  <c r="BX493" i="2"/>
  <c r="CN493" i="2" s="1"/>
  <c r="DD493" i="2" s="1"/>
  <c r="CE493" i="2"/>
  <c r="CD493" i="2"/>
  <c r="B494" i="2"/>
  <c r="BR493" i="2"/>
  <c r="CF493" i="2"/>
  <c r="BV493" i="2"/>
  <c r="CA493" i="2"/>
  <c r="CC493" i="2"/>
  <c r="CS493" i="2" s="1"/>
  <c r="DI493" i="2" s="1"/>
  <c r="BU493" i="2"/>
  <c r="CK493" i="2" s="1"/>
  <c r="DA493" i="2" s="1"/>
  <c r="BZ493" i="2"/>
  <c r="CM493" i="2"/>
  <c r="DC493" i="2" s="1"/>
  <c r="CB493" i="2"/>
  <c r="BY493" i="2"/>
  <c r="T493" i="2"/>
  <c r="CQ493" i="2" l="1"/>
  <c r="DG493" i="2" s="1"/>
  <c r="CL493" i="2"/>
  <c r="DB493" i="2" s="1"/>
  <c r="CU493" i="2"/>
  <c r="DK493" i="2" s="1"/>
  <c r="CT493" i="2"/>
  <c r="DJ493" i="2" s="1"/>
  <c r="CO493" i="2"/>
  <c r="DE493" i="2" s="1"/>
  <c r="BX494" i="2"/>
  <c r="B495" i="2"/>
  <c r="BR494" i="2"/>
  <c r="CH494" i="2" s="1"/>
  <c r="CX494" i="2" s="1"/>
  <c r="BT494" i="2"/>
  <c r="CA494" i="2"/>
  <c r="BV494" i="2"/>
  <c r="T494" i="2"/>
  <c r="BS494" i="2"/>
  <c r="DN494" i="2"/>
  <c r="CB494" i="2"/>
  <c r="CE494" i="2"/>
  <c r="BU494" i="2"/>
  <c r="BZ494" i="2"/>
  <c r="CN494" i="2"/>
  <c r="DD494" i="2" s="1"/>
  <c r="CC494" i="2"/>
  <c r="CF494" i="2"/>
  <c r="BY494" i="2"/>
  <c r="CD494" i="2"/>
  <c r="BW494" i="2"/>
  <c r="CJ493" i="2"/>
  <c r="CZ493" i="2" s="1"/>
  <c r="CP493" i="2"/>
  <c r="DF493" i="2" s="1"/>
  <c r="CR493" i="2"/>
  <c r="DH493" i="2" s="1"/>
  <c r="CV493" i="2"/>
  <c r="DL493" i="2" s="1"/>
  <c r="CH493" i="2"/>
  <c r="CX493" i="2" s="1"/>
  <c r="CK494" i="2" l="1"/>
  <c r="DA494" i="2" s="1"/>
  <c r="CJ494" i="2"/>
  <c r="CZ494" i="2" s="1"/>
  <c r="CM494" i="2"/>
  <c r="DC494" i="2" s="1"/>
  <c r="CL494" i="2"/>
  <c r="DB494" i="2" s="1"/>
  <c r="CI494" i="2"/>
  <c r="CY494" i="2" s="1"/>
  <c r="CQ494" i="2"/>
  <c r="DG494" i="2" s="1"/>
  <c r="CV494" i="2"/>
  <c r="DL494" i="2" s="1"/>
  <c r="CP494" i="2"/>
  <c r="DF494" i="2" s="1"/>
  <c r="CU494" i="2"/>
  <c r="DK494" i="2" s="1"/>
  <c r="CR494" i="2"/>
  <c r="DH494" i="2" s="1"/>
  <c r="BT495" i="2"/>
  <c r="CJ495" i="2" s="1"/>
  <c r="CZ495" i="2" s="1"/>
  <c r="CC495" i="2"/>
  <c r="BS495" i="2"/>
  <c r="DN495" i="2"/>
  <c r="CB495" i="2"/>
  <c r="CE495" i="2"/>
  <c r="CF495" i="2"/>
  <c r="BV495" i="2"/>
  <c r="BR495" i="2"/>
  <c r="BW495" i="2"/>
  <c r="BU495" i="2"/>
  <c r="CA495" i="2"/>
  <c r="BX495" i="2"/>
  <c r="BY495" i="2"/>
  <c r="CD495" i="2"/>
  <c r="B496" i="2"/>
  <c r="CI495" i="2"/>
  <c r="CY495" i="2" s="1"/>
  <c r="T495" i="2"/>
  <c r="BZ495" i="2"/>
  <c r="CS494" i="2"/>
  <c r="DI494" i="2" s="1"/>
  <c r="CO494" i="2"/>
  <c r="DE494" i="2" s="1"/>
  <c r="CT494" i="2"/>
  <c r="DJ494" i="2" s="1"/>
  <c r="CH495" i="2" l="1"/>
  <c r="CX495" i="2" s="1"/>
  <c r="CL495" i="2"/>
  <c r="DB495" i="2" s="1"/>
  <c r="CS495" i="2"/>
  <c r="DI495" i="2" s="1"/>
  <c r="CK495" i="2"/>
  <c r="DA495" i="2" s="1"/>
  <c r="CM495" i="2"/>
  <c r="DC495" i="2" s="1"/>
  <c r="CO495" i="2"/>
  <c r="DE495" i="2" s="1"/>
  <c r="CU495" i="2"/>
  <c r="DK495" i="2" s="1"/>
  <c r="CP495" i="2"/>
  <c r="DF495" i="2" s="1"/>
  <c r="CR495" i="2"/>
  <c r="DH495" i="2" s="1"/>
  <c r="BR496" i="2"/>
  <c r="BW496" i="2"/>
  <c r="BU496" i="2"/>
  <c r="BY496" i="2"/>
  <c r="CA496" i="2"/>
  <c r="BS496" i="2"/>
  <c r="CI496" i="2" s="1"/>
  <c r="CY496" i="2" s="1"/>
  <c r="BT496" i="2"/>
  <c r="CE496" i="2"/>
  <c r="BV496" i="2"/>
  <c r="BZ496" i="2"/>
  <c r="CC496" i="2"/>
  <c r="CB496" i="2"/>
  <c r="BX496" i="2"/>
  <c r="CD496" i="2"/>
  <c r="B497" i="2"/>
  <c r="CH496" i="2"/>
  <c r="CX496" i="2" s="1"/>
  <c r="T496" i="2"/>
  <c r="CF496" i="2"/>
  <c r="DN496" i="2"/>
  <c r="CQ495" i="2"/>
  <c r="DG495" i="2" s="1"/>
  <c r="CV495" i="2"/>
  <c r="DL495" i="2" s="1"/>
  <c r="CN495" i="2"/>
  <c r="DD495" i="2" s="1"/>
  <c r="CT495" i="2"/>
  <c r="DJ495" i="2" s="1"/>
  <c r="CO496" i="2" l="1"/>
  <c r="DE496" i="2" s="1"/>
  <c r="CU496" i="2"/>
  <c r="DK496" i="2" s="1"/>
  <c r="CM496" i="2"/>
  <c r="DC496" i="2" s="1"/>
  <c r="CS496" i="2"/>
  <c r="DI496" i="2" s="1"/>
  <c r="CJ496" i="2"/>
  <c r="CZ496" i="2" s="1"/>
  <c r="CK496" i="2"/>
  <c r="DA496" i="2" s="1"/>
  <c r="CL496" i="2"/>
  <c r="DB496" i="2" s="1"/>
  <c r="CP496" i="2"/>
  <c r="DF496" i="2" s="1"/>
  <c r="BR497" i="2"/>
  <c r="CA497" i="2"/>
  <c r="CC497" i="2"/>
  <c r="BV497" i="2"/>
  <c r="CB497" i="2"/>
  <c r="BX497" i="2"/>
  <c r="CE497" i="2"/>
  <c r="BT497" i="2"/>
  <c r="BU497" i="2"/>
  <c r="CF497" i="2"/>
  <c r="BZ497" i="2"/>
  <c r="B498" i="2"/>
  <c r="DN497" i="2"/>
  <c r="CQ497" i="2"/>
  <c r="DG497" i="2" s="1"/>
  <c r="T497" i="2"/>
  <c r="CD497" i="2"/>
  <c r="CK497" i="2"/>
  <c r="DA497" i="2" s="1"/>
  <c r="BW497" i="2"/>
  <c r="BY497" i="2"/>
  <c r="BS497" i="2"/>
  <c r="CS497" i="2"/>
  <c r="DI497" i="2" s="1"/>
  <c r="CP497" i="2"/>
  <c r="DF497" i="2" s="1"/>
  <c r="CN496" i="2"/>
  <c r="DD496" i="2" s="1"/>
  <c r="CQ496" i="2"/>
  <c r="DG496" i="2" s="1"/>
  <c r="CV496" i="2"/>
  <c r="DL496" i="2" s="1"/>
  <c r="CT496" i="2"/>
  <c r="DJ496" i="2" s="1"/>
  <c r="CR496" i="2"/>
  <c r="DH496" i="2" s="1"/>
  <c r="CJ497" i="2" l="1"/>
  <c r="CZ497" i="2" s="1"/>
  <c r="CR497" i="2"/>
  <c r="DH497" i="2" s="1"/>
  <c r="CU497" i="2"/>
  <c r="DK497" i="2" s="1"/>
  <c r="CO497" i="2"/>
  <c r="DE497" i="2" s="1"/>
  <c r="CH497" i="2"/>
  <c r="CX497" i="2" s="1"/>
  <c r="CL497" i="2"/>
  <c r="DB497" i="2" s="1"/>
  <c r="CV497" i="2"/>
  <c r="DL497" i="2" s="1"/>
  <c r="CT497" i="2"/>
  <c r="DJ497" i="2" s="1"/>
  <c r="CM497" i="2"/>
  <c r="DC497" i="2" s="1"/>
  <c r="CI497" i="2"/>
  <c r="CY497" i="2" s="1"/>
  <c r="CN497" i="2"/>
  <c r="DD497" i="2" s="1"/>
  <c r="BT498" i="2"/>
  <c r="CJ498" i="2" s="1"/>
  <c r="CZ498" i="2" s="1"/>
  <c r="BU498" i="2"/>
  <c r="BX498" i="2"/>
  <c r="CD498" i="2"/>
  <c r="CE498" i="2"/>
  <c r="BV498" i="2"/>
  <c r="BW498" i="2"/>
  <c r="CM498" i="2" s="1"/>
  <c r="DC498" i="2" s="1"/>
  <c r="BY498" i="2"/>
  <c r="BS498" i="2"/>
  <c r="B499" i="2"/>
  <c r="DN498" i="2"/>
  <c r="CB498" i="2"/>
  <c r="CF498" i="2"/>
  <c r="CA498" i="2"/>
  <c r="CC498" i="2"/>
  <c r="BR498" i="2"/>
  <c r="BZ498" i="2"/>
  <c r="T498" i="2"/>
  <c r="CU498" i="2" l="1"/>
  <c r="DK498" i="2" s="1"/>
  <c r="CI498" i="2"/>
  <c r="CY498" i="2" s="1"/>
  <c r="CT498" i="2"/>
  <c r="DJ498" i="2" s="1"/>
  <c r="CN498" i="2"/>
  <c r="DD498" i="2" s="1"/>
  <c r="CQ498" i="2"/>
  <c r="DG498" i="2" s="1"/>
  <c r="CR498" i="2"/>
  <c r="DH498" i="2" s="1"/>
  <c r="CL498" i="2"/>
  <c r="DB498" i="2" s="1"/>
  <c r="CS498" i="2"/>
  <c r="DI498" i="2" s="1"/>
  <c r="CP498" i="2"/>
  <c r="DF498" i="2" s="1"/>
  <c r="CK498" i="2"/>
  <c r="DA498" i="2" s="1"/>
  <c r="CB499" i="2"/>
  <c r="CR499" i="2" s="1"/>
  <c r="DH499" i="2" s="1"/>
  <c r="BR499" i="2"/>
  <c r="CF499" i="2"/>
  <c r="CE499" i="2"/>
  <c r="CU499" i="2" s="1"/>
  <c r="DK499" i="2" s="1"/>
  <c r="BV499" i="2"/>
  <c r="B500" i="2"/>
  <c r="T499" i="2"/>
  <c r="BT499" i="2"/>
  <c r="BX499" i="2"/>
  <c r="BS499" i="2"/>
  <c r="CC499" i="2"/>
  <c r="BU499" i="2"/>
  <c r="CD499" i="2"/>
  <c r="DN499" i="2"/>
  <c r="CA499" i="2"/>
  <c r="BW499" i="2"/>
  <c r="BY499" i="2"/>
  <c r="BZ499" i="2"/>
  <c r="CV498" i="2"/>
  <c r="DL498" i="2" s="1"/>
  <c r="CH498" i="2"/>
  <c r="CX498" i="2" s="1"/>
  <c r="CO498" i="2"/>
  <c r="DE498" i="2" s="1"/>
  <c r="CV499" i="2" l="1"/>
  <c r="DL499" i="2" s="1"/>
  <c r="CQ499" i="2"/>
  <c r="DG499" i="2" s="1"/>
  <c r="CN499" i="2"/>
  <c r="DD499" i="2" s="1"/>
  <c r="CH499" i="2"/>
  <c r="CX499" i="2" s="1"/>
  <c r="CL499" i="2"/>
  <c r="DB499" i="2" s="1"/>
  <c r="CS499" i="2"/>
  <c r="DI499" i="2" s="1"/>
  <c r="CK499" i="2"/>
  <c r="DA499" i="2" s="1"/>
  <c r="CO499" i="2"/>
  <c r="DE499" i="2" s="1"/>
  <c r="CT499" i="2"/>
  <c r="DJ499" i="2" s="1"/>
  <c r="CI499" i="2"/>
  <c r="CY499" i="2" s="1"/>
  <c r="CP499" i="2"/>
  <c r="DF499" i="2" s="1"/>
  <c r="CB500" i="2"/>
  <c r="BY500" i="2"/>
  <c r="BR500" i="2"/>
  <c r="BW500" i="2"/>
  <c r="CF500" i="2"/>
  <c r="BZ500" i="2"/>
  <c r="DN500" i="2"/>
  <c r="CA500" i="2"/>
  <c r="CC500" i="2"/>
  <c r="CE500" i="2"/>
  <c r="BV500" i="2"/>
  <c r="BT500" i="2"/>
  <c r="BU500" i="2"/>
  <c r="BX500" i="2"/>
  <c r="CD500" i="2"/>
  <c r="BS500" i="2"/>
  <c r="B501" i="2"/>
  <c r="T500" i="2"/>
  <c r="CJ499" i="2"/>
  <c r="CZ499" i="2" s="1"/>
  <c r="CM499" i="2"/>
  <c r="DC499" i="2" s="1"/>
  <c r="CO500" i="2" l="1"/>
  <c r="DE500" i="2" s="1"/>
  <c r="CM500" i="2"/>
  <c r="DC500" i="2" s="1"/>
  <c r="CV500" i="2"/>
  <c r="DL500" i="2" s="1"/>
  <c r="CL500" i="2"/>
  <c r="DB500" i="2" s="1"/>
  <c r="CN500" i="2"/>
  <c r="DD500" i="2" s="1"/>
  <c r="CP500" i="2"/>
  <c r="DF500" i="2" s="1"/>
  <c r="CQ500" i="2"/>
  <c r="DG500" i="2" s="1"/>
  <c r="CR500" i="2"/>
  <c r="DH500" i="2" s="1"/>
  <c r="CU500" i="2"/>
  <c r="DK500" i="2" s="1"/>
  <c r="CI500" i="2"/>
  <c r="CY500" i="2" s="1"/>
  <c r="CS500" i="2"/>
  <c r="DI500" i="2" s="1"/>
  <c r="CK500" i="2"/>
  <c r="DA500" i="2" s="1"/>
  <c r="CH500" i="2"/>
  <c r="CX500" i="2" s="1"/>
  <c r="BT501" i="2"/>
  <c r="CC501" i="2"/>
  <c r="BW501" i="2"/>
  <c r="CM501" i="2" s="1"/>
  <c r="DC501" i="2" s="1"/>
  <c r="CD501" i="2"/>
  <c r="BR501" i="2"/>
  <c r="CE501" i="2"/>
  <c r="BV501" i="2"/>
  <c r="CA501" i="2"/>
  <c r="BY501" i="2"/>
  <c r="BU501" i="2"/>
  <c r="BZ501" i="2"/>
  <c r="B502" i="2"/>
  <c r="DN501" i="2"/>
  <c r="T501" i="2"/>
  <c r="CJ501" i="2"/>
  <c r="CZ501" i="2" s="1"/>
  <c r="CB501" i="2"/>
  <c r="BX501" i="2"/>
  <c r="BS501" i="2"/>
  <c r="CF501" i="2"/>
  <c r="CT500" i="2"/>
  <c r="DJ500" i="2" s="1"/>
  <c r="CJ500" i="2"/>
  <c r="CZ500" i="2" s="1"/>
  <c r="CH501" i="2" l="1"/>
  <c r="CX501" i="2" s="1"/>
  <c r="CT501" i="2"/>
  <c r="DJ501" i="2" s="1"/>
  <c r="CS501" i="2"/>
  <c r="DI501" i="2" s="1"/>
  <c r="CL501" i="2"/>
  <c r="DB501" i="2" s="1"/>
  <c r="CQ501" i="2"/>
  <c r="DG501" i="2" s="1"/>
  <c r="CU501" i="2"/>
  <c r="DK501" i="2" s="1"/>
  <c r="CR501" i="2"/>
  <c r="DH501" i="2" s="1"/>
  <c r="CI501" i="2"/>
  <c r="CY501" i="2" s="1"/>
  <c r="CV501" i="2"/>
  <c r="DL501" i="2" s="1"/>
  <c r="CA502" i="2"/>
  <c r="BX502" i="2"/>
  <c r="CN502" i="2" s="1"/>
  <c r="DD502" i="2" s="1"/>
  <c r="BZ502" i="2"/>
  <c r="BS502" i="2"/>
  <c r="CE502" i="2"/>
  <c r="CD502" i="2"/>
  <c r="B503" i="2"/>
  <c r="CB502" i="2"/>
  <c r="T502" i="2"/>
  <c r="BT502" i="2"/>
  <c r="BW502" i="2"/>
  <c r="CF502" i="2"/>
  <c r="BV502" i="2"/>
  <c r="DN502" i="2"/>
  <c r="BR502" i="2"/>
  <c r="BU502" i="2"/>
  <c r="CC502" i="2"/>
  <c r="BY502" i="2"/>
  <c r="CN501" i="2"/>
  <c r="DD501" i="2" s="1"/>
  <c r="CP501" i="2"/>
  <c r="DF501" i="2" s="1"/>
  <c r="CO501" i="2"/>
  <c r="DE501" i="2" s="1"/>
  <c r="CK501" i="2"/>
  <c r="DA501" i="2" s="1"/>
  <c r="CP502" i="2" l="1"/>
  <c r="DF502" i="2" s="1"/>
  <c r="CO502" i="2"/>
  <c r="DE502" i="2" s="1"/>
  <c r="CI502" i="2"/>
  <c r="CY502" i="2" s="1"/>
  <c r="CU502" i="2"/>
  <c r="DK502" i="2" s="1"/>
  <c r="CR502" i="2"/>
  <c r="DH502" i="2" s="1"/>
  <c r="CT502" i="2"/>
  <c r="DJ502" i="2" s="1"/>
  <c r="CQ502" i="2"/>
  <c r="DG502" i="2" s="1"/>
  <c r="CH502" i="2"/>
  <c r="CX502" i="2" s="1"/>
  <c r="CA503" i="2"/>
  <c r="BX503" i="2"/>
  <c r="CE503" i="2"/>
  <c r="DN503" i="2"/>
  <c r="BU503" i="2"/>
  <c r="BR503" i="2"/>
  <c r="BW503" i="2"/>
  <c r="CF503" i="2"/>
  <c r="BZ503" i="2"/>
  <c r="BT503" i="2"/>
  <c r="CB503" i="2"/>
  <c r="BY503" i="2"/>
  <c r="CD503" i="2"/>
  <c r="BS503" i="2"/>
  <c r="B504" i="2"/>
  <c r="CC503" i="2"/>
  <c r="BV503" i="2"/>
  <c r="T503" i="2"/>
  <c r="CJ502" i="2"/>
  <c r="CZ502" i="2" s="1"/>
  <c r="CK502" i="2"/>
  <c r="DA502" i="2" s="1"/>
  <c r="CM502" i="2"/>
  <c r="DC502" i="2" s="1"/>
  <c r="CL502" i="2"/>
  <c r="DB502" i="2" s="1"/>
  <c r="CS502" i="2"/>
  <c r="DI502" i="2" s="1"/>
  <c r="CV502" i="2"/>
  <c r="DL502" i="2" s="1"/>
  <c r="CL503" i="2" l="1"/>
  <c r="DB503" i="2" s="1"/>
  <c r="CH503" i="2"/>
  <c r="CX503" i="2" s="1"/>
  <c r="CK503" i="2"/>
  <c r="DA503" i="2" s="1"/>
  <c r="CN503" i="2"/>
  <c r="DD503" i="2" s="1"/>
  <c r="CT503" i="2"/>
  <c r="DJ503" i="2" s="1"/>
  <c r="CQ503" i="2"/>
  <c r="DG503" i="2" s="1"/>
  <c r="CM503" i="2"/>
  <c r="DC503" i="2" s="1"/>
  <c r="CV503" i="2"/>
  <c r="DL503" i="2" s="1"/>
  <c r="CP503" i="2"/>
  <c r="DF503" i="2" s="1"/>
  <c r="CI503" i="2"/>
  <c r="CY503" i="2" s="1"/>
  <c r="CA504" i="2"/>
  <c r="CB504" i="2"/>
  <c r="CC504" i="2"/>
  <c r="BV504" i="2"/>
  <c r="CD504" i="2"/>
  <c r="BT504" i="2"/>
  <c r="CF504" i="2"/>
  <c r="CE504" i="2"/>
  <c r="BW504" i="2"/>
  <c r="BU504" i="2"/>
  <c r="BS504" i="2"/>
  <c r="B505" i="2"/>
  <c r="BR504" i="2"/>
  <c r="BX504" i="2"/>
  <c r="BY504" i="2"/>
  <c r="BZ504" i="2"/>
  <c r="CT504" i="2"/>
  <c r="DJ504" i="2" s="1"/>
  <c r="DN504" i="2"/>
  <c r="T504" i="2"/>
  <c r="CJ503" i="2"/>
  <c r="CZ503" i="2" s="1"/>
  <c r="CR503" i="2"/>
  <c r="DH503" i="2" s="1"/>
  <c r="CS503" i="2"/>
  <c r="DI503" i="2" s="1"/>
  <c r="CO503" i="2"/>
  <c r="DE503" i="2" s="1"/>
  <c r="CU503" i="2"/>
  <c r="DK503" i="2" s="1"/>
  <c r="CV504" i="2" l="1"/>
  <c r="DL504" i="2" s="1"/>
  <c r="CL504" i="2"/>
  <c r="DB504" i="2" s="1"/>
  <c r="CS504" i="2"/>
  <c r="DI504" i="2" s="1"/>
  <c r="CJ504" i="2"/>
  <c r="CZ504" i="2" s="1"/>
  <c r="CU504" i="2"/>
  <c r="DK504" i="2" s="1"/>
  <c r="CR504" i="2"/>
  <c r="DH504" i="2" s="1"/>
  <c r="CO504" i="2"/>
  <c r="DE504" i="2" s="1"/>
  <c r="CQ504" i="2"/>
  <c r="DG504" i="2" s="1"/>
  <c r="CK504" i="2"/>
  <c r="DA504" i="2" s="1"/>
  <c r="CN504" i="2"/>
  <c r="DD504" i="2" s="1"/>
  <c r="CP504" i="2"/>
  <c r="DF504" i="2" s="1"/>
  <c r="CH504" i="2"/>
  <c r="CX504" i="2" s="1"/>
  <c r="CM504" i="2"/>
  <c r="DC504" i="2" s="1"/>
  <c r="CA505" i="2"/>
  <c r="CE505" i="2"/>
  <c r="BX505" i="2"/>
  <c r="CD505" i="2"/>
  <c r="CQ505" i="2"/>
  <c r="DG505" i="2" s="1"/>
  <c r="T505" i="2"/>
  <c r="BT505" i="2"/>
  <c r="BW505" i="2"/>
  <c r="BU505" i="2"/>
  <c r="BZ505" i="2"/>
  <c r="CP505" i="2" s="1"/>
  <c r="DF505" i="2" s="1"/>
  <c r="CC505" i="2"/>
  <c r="CF505" i="2"/>
  <c r="BV505" i="2"/>
  <c r="BR505" i="2"/>
  <c r="CB505" i="2"/>
  <c r="BY505" i="2"/>
  <c r="BS505" i="2"/>
  <c r="B506" i="2"/>
  <c r="CV505" i="2"/>
  <c r="DL505" i="2" s="1"/>
  <c r="DN505" i="2"/>
  <c r="CI504" i="2"/>
  <c r="CY504" i="2" s="1"/>
  <c r="CR505" i="2" l="1"/>
  <c r="DH505" i="2" s="1"/>
  <c r="CS505" i="2"/>
  <c r="DI505" i="2" s="1"/>
  <c r="CT505" i="2"/>
  <c r="DJ505" i="2" s="1"/>
  <c r="CU505" i="2"/>
  <c r="DK505" i="2" s="1"/>
  <c r="CJ505" i="2"/>
  <c r="CZ505" i="2" s="1"/>
  <c r="CL505" i="2"/>
  <c r="DB505" i="2" s="1"/>
  <c r="CN505" i="2"/>
  <c r="DD505" i="2" s="1"/>
  <c r="CK505" i="2"/>
  <c r="DA505" i="2" s="1"/>
  <c r="BT506" i="2"/>
  <c r="CC506" i="2"/>
  <c r="BY506" i="2"/>
  <c r="CO506" i="2" s="1"/>
  <c r="DE506" i="2" s="1"/>
  <c r="BZ506" i="2"/>
  <c r="DN506" i="2"/>
  <c r="CB506" i="2"/>
  <c r="BX506" i="2"/>
  <c r="CF506" i="2"/>
  <c r="CD506" i="2"/>
  <c r="CA506" i="2"/>
  <c r="B507" i="2"/>
  <c r="T506" i="2"/>
  <c r="BR506" i="2"/>
  <c r="BW506" i="2"/>
  <c r="BU506" i="2"/>
  <c r="BV506" i="2"/>
  <c r="CJ506" i="2"/>
  <c r="CZ506" i="2" s="1"/>
  <c r="CE506" i="2"/>
  <c r="BS506" i="2"/>
  <c r="CM505" i="2"/>
  <c r="DC505" i="2" s="1"/>
  <c r="CI505" i="2"/>
  <c r="CY505" i="2" s="1"/>
  <c r="CO505" i="2"/>
  <c r="DE505" i="2" s="1"/>
  <c r="CH505" i="2"/>
  <c r="CX505" i="2" s="1"/>
  <c r="CH506" i="2" l="1"/>
  <c r="CX506" i="2" s="1"/>
  <c r="CV506" i="2"/>
  <c r="DL506" i="2" s="1"/>
  <c r="CP506" i="2"/>
  <c r="DF506" i="2" s="1"/>
  <c r="CQ506" i="2"/>
  <c r="DG506" i="2" s="1"/>
  <c r="CI506" i="2"/>
  <c r="CY506" i="2" s="1"/>
  <c r="CS506" i="2"/>
  <c r="DI506" i="2" s="1"/>
  <c r="CN506" i="2"/>
  <c r="DD506" i="2" s="1"/>
  <c r="CK506" i="2"/>
  <c r="DA506" i="2" s="1"/>
  <c r="CM506" i="2"/>
  <c r="DC506" i="2" s="1"/>
  <c r="CU506" i="2"/>
  <c r="DK506" i="2" s="1"/>
  <c r="CR506" i="2"/>
  <c r="DH506" i="2" s="1"/>
  <c r="CL506" i="2"/>
  <c r="DB506" i="2" s="1"/>
  <c r="BT507" i="2"/>
  <c r="BW507" i="2"/>
  <c r="BX507" i="2"/>
  <c r="BV507" i="2"/>
  <c r="BR507" i="2"/>
  <c r="CE507" i="2"/>
  <c r="BU507" i="2"/>
  <c r="CD507" i="2"/>
  <c r="B508" i="2"/>
  <c r="T507" i="2"/>
  <c r="CB507" i="2"/>
  <c r="CC507" i="2"/>
  <c r="BS507" i="2"/>
  <c r="CA507" i="2"/>
  <c r="CF507" i="2"/>
  <c r="BZ507" i="2"/>
  <c r="DN507" i="2"/>
  <c r="BY507" i="2"/>
  <c r="CK507" i="2"/>
  <c r="DA507" i="2" s="1"/>
  <c r="CT506" i="2"/>
  <c r="DJ506" i="2" s="1"/>
  <c r="CU507" i="2" l="1"/>
  <c r="DK507" i="2" s="1"/>
  <c r="CN507" i="2"/>
  <c r="DD507" i="2" s="1"/>
  <c r="CJ507" i="2"/>
  <c r="CZ507" i="2" s="1"/>
  <c r="CT507" i="2"/>
  <c r="DJ507" i="2" s="1"/>
  <c r="CP507" i="2"/>
  <c r="DF507" i="2" s="1"/>
  <c r="CS507" i="2"/>
  <c r="DI507" i="2" s="1"/>
  <c r="CQ507" i="2"/>
  <c r="DG507" i="2" s="1"/>
  <c r="BX508" i="2"/>
  <c r="BW508" i="2"/>
  <c r="BZ508" i="2"/>
  <c r="B509" i="2"/>
  <c r="T508" i="2"/>
  <c r="CA508" i="2"/>
  <c r="BR508" i="2"/>
  <c r="CF508" i="2"/>
  <c r="BV508" i="2"/>
  <c r="CL508" i="2" s="1"/>
  <c r="DB508" i="2" s="1"/>
  <c r="DN508" i="2"/>
  <c r="CB508" i="2"/>
  <c r="BT508" i="2"/>
  <c r="BU508" i="2"/>
  <c r="CD508" i="2"/>
  <c r="CC508" i="2"/>
  <c r="BY508" i="2"/>
  <c r="BS508" i="2"/>
  <c r="CE508" i="2"/>
  <c r="CV507" i="2"/>
  <c r="DL507" i="2" s="1"/>
  <c r="CR507" i="2"/>
  <c r="DH507" i="2" s="1"/>
  <c r="CL507" i="2"/>
  <c r="DB507" i="2" s="1"/>
  <c r="CM507" i="2"/>
  <c r="DC507" i="2" s="1"/>
  <c r="CH507" i="2"/>
  <c r="CX507" i="2" s="1"/>
  <c r="CO507" i="2"/>
  <c r="DE507" i="2" s="1"/>
  <c r="CI507" i="2"/>
  <c r="CY507" i="2" s="1"/>
  <c r="CM508" i="2" l="1"/>
  <c r="DC508" i="2" s="1"/>
  <c r="CN508" i="2"/>
  <c r="DD508" i="2" s="1"/>
  <c r="CQ508" i="2"/>
  <c r="DG508" i="2" s="1"/>
  <c r="CR508" i="2"/>
  <c r="DH508" i="2" s="1"/>
  <c r="CO508" i="2"/>
  <c r="DE508" i="2" s="1"/>
  <c r="CT508" i="2"/>
  <c r="DJ508" i="2" s="1"/>
  <c r="CH508" i="2"/>
  <c r="CX508" i="2" s="1"/>
  <c r="CP508" i="2"/>
  <c r="DF508" i="2" s="1"/>
  <c r="CU508" i="2"/>
  <c r="DK508" i="2" s="1"/>
  <c r="CI508" i="2"/>
  <c r="CY508" i="2" s="1"/>
  <c r="CV508" i="2"/>
  <c r="DL508" i="2" s="1"/>
  <c r="CJ508" i="2"/>
  <c r="CZ508" i="2" s="1"/>
  <c r="CK508" i="2"/>
  <c r="DA508" i="2" s="1"/>
  <c r="CS508" i="2"/>
  <c r="DI508" i="2" s="1"/>
  <c r="BT509" i="2"/>
  <c r="BW509" i="2"/>
  <c r="BU509" i="2"/>
  <c r="BS509" i="2"/>
  <c r="BR509" i="2"/>
  <c r="CE509" i="2"/>
  <c r="BY509" i="2"/>
  <c r="BV509" i="2"/>
  <c r="CJ509" i="2"/>
  <c r="CZ509" i="2" s="1"/>
  <c r="CA509" i="2"/>
  <c r="CB509" i="2"/>
  <c r="CF509" i="2"/>
  <c r="BZ509" i="2"/>
  <c r="B510" i="2"/>
  <c r="T509" i="2"/>
  <c r="CC509" i="2"/>
  <c r="CD509" i="2"/>
  <c r="BX509" i="2"/>
  <c r="DN509" i="2"/>
  <c r="CL509" i="2" l="1"/>
  <c r="DB509" i="2" s="1"/>
  <c r="CM509" i="2"/>
  <c r="DC509" i="2" s="1"/>
  <c r="CS509" i="2"/>
  <c r="DI509" i="2" s="1"/>
  <c r="CR509" i="2"/>
  <c r="DH509" i="2" s="1"/>
  <c r="CQ509" i="2"/>
  <c r="DG509" i="2" s="1"/>
  <c r="CK509" i="2"/>
  <c r="DA509" i="2" s="1"/>
  <c r="CT509" i="2"/>
  <c r="DJ509" i="2" s="1"/>
  <c r="CO509" i="2"/>
  <c r="DE509" i="2" s="1"/>
  <c r="CU509" i="2"/>
  <c r="DK509" i="2" s="1"/>
  <c r="CV509" i="2"/>
  <c r="DL509" i="2" s="1"/>
  <c r="CH509" i="2"/>
  <c r="CX509" i="2" s="1"/>
  <c r="CP509" i="2"/>
  <c r="DF509" i="2" s="1"/>
  <c r="BR510" i="2"/>
  <c r="CF510" i="2"/>
  <c r="BV510" i="2"/>
  <c r="B511" i="2"/>
  <c r="CH510" i="2"/>
  <c r="CX510" i="2" s="1"/>
  <c r="CV510" i="2"/>
  <c r="DL510" i="2" s="1"/>
  <c r="DN510" i="2"/>
  <c r="BT510" i="2"/>
  <c r="BU510" i="2"/>
  <c r="CA510" i="2"/>
  <c r="BW510" i="2"/>
  <c r="CM510" i="2" s="1"/>
  <c r="DC510" i="2" s="1"/>
  <c r="CE510" i="2"/>
  <c r="BZ510" i="2"/>
  <c r="T510" i="2"/>
  <c r="CB510" i="2"/>
  <c r="CC510" i="2"/>
  <c r="BY510" i="2"/>
  <c r="BS510" i="2"/>
  <c r="BX510" i="2"/>
  <c r="CD510" i="2"/>
  <c r="CI509" i="2"/>
  <c r="CY509" i="2" s="1"/>
  <c r="CN509" i="2"/>
  <c r="DD509" i="2" s="1"/>
  <c r="CL510" i="2" l="1"/>
  <c r="DB510" i="2" s="1"/>
  <c r="CP510" i="2"/>
  <c r="DF510" i="2" s="1"/>
  <c r="CI510" i="2"/>
  <c r="CY510" i="2" s="1"/>
  <c r="CK510" i="2"/>
  <c r="DA510" i="2" s="1"/>
  <c r="CJ510" i="2"/>
  <c r="CZ510" i="2" s="1"/>
  <c r="CT510" i="2"/>
  <c r="DJ510" i="2" s="1"/>
  <c r="CQ510" i="2"/>
  <c r="DG510" i="2" s="1"/>
  <c r="CO510" i="2"/>
  <c r="DE510" i="2" s="1"/>
  <c r="CU510" i="2"/>
  <c r="DK510" i="2" s="1"/>
  <c r="CR510" i="2"/>
  <c r="DH510" i="2" s="1"/>
  <c r="BR511" i="2"/>
  <c r="BW511" i="2"/>
  <c r="CF511" i="2"/>
  <c r="BV511" i="2"/>
  <c r="B512" i="2"/>
  <c r="T511" i="2"/>
  <c r="DN511" i="2"/>
  <c r="BT511" i="2"/>
  <c r="BY511" i="2"/>
  <c r="CA511" i="2"/>
  <c r="CC511" i="2"/>
  <c r="BU511" i="2"/>
  <c r="CD511" i="2"/>
  <c r="CB511" i="2"/>
  <c r="CE511" i="2"/>
  <c r="BS511" i="2"/>
  <c r="CL511" i="2"/>
  <c r="DB511" i="2" s="1"/>
  <c r="CJ511" i="2"/>
  <c r="CZ511" i="2" s="1"/>
  <c r="CU511" i="2"/>
  <c r="DK511" i="2" s="1"/>
  <c r="BX511" i="2"/>
  <c r="BZ511" i="2"/>
  <c r="CN510" i="2"/>
  <c r="DD510" i="2" s="1"/>
  <c r="CS510" i="2"/>
  <c r="DI510" i="2" s="1"/>
  <c r="CK511" i="2" l="1"/>
  <c r="DA511" i="2" s="1"/>
  <c r="CV511" i="2"/>
  <c r="DL511" i="2" s="1"/>
  <c r="CS511" i="2"/>
  <c r="DI511" i="2" s="1"/>
  <c r="CI511" i="2"/>
  <c r="CY511" i="2" s="1"/>
  <c r="CM511" i="2"/>
  <c r="DC511" i="2" s="1"/>
  <c r="CH511" i="2"/>
  <c r="CX511" i="2" s="1"/>
  <c r="CO511" i="2"/>
  <c r="DE511" i="2" s="1"/>
  <c r="CT511" i="2"/>
  <c r="DJ511" i="2" s="1"/>
  <c r="CQ511" i="2"/>
  <c r="DG511" i="2" s="1"/>
  <c r="CR511" i="2"/>
  <c r="DH511" i="2" s="1"/>
  <c r="CN511" i="2"/>
  <c r="DD511" i="2" s="1"/>
  <c r="CP511" i="2"/>
  <c r="DF511" i="2" s="1"/>
  <c r="BT512" i="2"/>
  <c r="BY512" i="2"/>
  <c r="BU512" i="2"/>
  <c r="CD512" i="2"/>
  <c r="DN512" i="2"/>
  <c r="BV512" i="2"/>
  <c r="CB512" i="2"/>
  <c r="CC512" i="2"/>
  <c r="BS512" i="2"/>
  <c r="CO512" i="2"/>
  <c r="DE512" i="2" s="1"/>
  <c r="BR512" i="2"/>
  <c r="BX512" i="2"/>
  <c r="CF512" i="2"/>
  <c r="CA512" i="2"/>
  <c r="BW512" i="2"/>
  <c r="CE512" i="2"/>
  <c r="BZ512" i="2"/>
  <c r="B513" i="2"/>
  <c r="T512" i="2"/>
  <c r="CM512" i="2" l="1"/>
  <c r="DC512" i="2" s="1"/>
  <c r="CJ512" i="2"/>
  <c r="CZ512" i="2" s="1"/>
  <c r="CI512" i="2"/>
  <c r="CY512" i="2" s="1"/>
  <c r="CL512" i="2"/>
  <c r="DB512" i="2" s="1"/>
  <c r="CR512" i="2"/>
  <c r="DH512" i="2" s="1"/>
  <c r="CN512" i="2"/>
  <c r="DD512" i="2" s="1"/>
  <c r="CT512" i="2"/>
  <c r="DJ512" i="2" s="1"/>
  <c r="CP512" i="2"/>
  <c r="DF512" i="2" s="1"/>
  <c r="CC513" i="2"/>
  <c r="CB513" i="2"/>
  <c r="CA513" i="2"/>
  <c r="BS513" i="2"/>
  <c r="CS513" i="2"/>
  <c r="DI513" i="2" s="1"/>
  <c r="CR513" i="2"/>
  <c r="DH513" i="2" s="1"/>
  <c r="BR513" i="2"/>
  <c r="CF513" i="2"/>
  <c r="CV513" i="2" s="1"/>
  <c r="DL513" i="2" s="1"/>
  <c r="CE513" i="2"/>
  <c r="BV513" i="2"/>
  <c r="BY513" i="2"/>
  <c r="B514" i="2"/>
  <c r="BW513" i="2"/>
  <c r="BU513" i="2"/>
  <c r="CD513" i="2"/>
  <c r="BT513" i="2"/>
  <c r="BX513" i="2"/>
  <c r="BZ513" i="2"/>
  <c r="DN513" i="2"/>
  <c r="T513" i="2"/>
  <c r="CK512" i="2"/>
  <c r="DA512" i="2" s="1"/>
  <c r="CQ512" i="2"/>
  <c r="DG512" i="2" s="1"/>
  <c r="CU512" i="2"/>
  <c r="DK512" i="2" s="1"/>
  <c r="CH512" i="2"/>
  <c r="CX512" i="2" s="1"/>
  <c r="CV512" i="2"/>
  <c r="DL512" i="2" s="1"/>
  <c r="CS512" i="2"/>
  <c r="DI512" i="2" s="1"/>
  <c r="CI513" i="2" l="1"/>
  <c r="CY513" i="2" s="1"/>
  <c r="CL513" i="2"/>
  <c r="DB513" i="2" s="1"/>
  <c r="CM513" i="2"/>
  <c r="DC513" i="2" s="1"/>
  <c r="CN513" i="2"/>
  <c r="DD513" i="2" s="1"/>
  <c r="CQ513" i="2"/>
  <c r="DG513" i="2" s="1"/>
  <c r="CK513" i="2"/>
  <c r="DA513" i="2" s="1"/>
  <c r="CU513" i="2"/>
  <c r="DK513" i="2" s="1"/>
  <c r="CJ513" i="2"/>
  <c r="CZ513" i="2" s="1"/>
  <c r="CO513" i="2"/>
  <c r="DE513" i="2" s="1"/>
  <c r="BT514" i="2"/>
  <c r="CE514" i="2"/>
  <c r="BY514" i="2"/>
  <c r="BS514" i="2"/>
  <c r="T514" i="2"/>
  <c r="BR514" i="2"/>
  <c r="CC514" i="2"/>
  <c r="BU514" i="2"/>
  <c r="CB514" i="2"/>
  <c r="CF514" i="2"/>
  <c r="BV514" i="2"/>
  <c r="BZ514" i="2"/>
  <c r="CA514" i="2"/>
  <c r="BW514" i="2"/>
  <c r="BX514" i="2"/>
  <c r="CD514" i="2"/>
  <c r="B515" i="2"/>
  <c r="DN514" i="2"/>
  <c r="CP513" i="2"/>
  <c r="DF513" i="2" s="1"/>
  <c r="CT513" i="2"/>
  <c r="DJ513" i="2" s="1"/>
  <c r="CH513" i="2"/>
  <c r="CX513" i="2" s="1"/>
  <c r="CK514" i="2" l="1"/>
  <c r="DA514" i="2" s="1"/>
  <c r="CO514" i="2"/>
  <c r="DE514" i="2" s="1"/>
  <c r="CJ514" i="2"/>
  <c r="CZ514" i="2" s="1"/>
  <c r="CI514" i="2"/>
  <c r="CY514" i="2" s="1"/>
  <c r="CV514" i="2"/>
  <c r="DL514" i="2" s="1"/>
  <c r="CM514" i="2"/>
  <c r="DC514" i="2" s="1"/>
  <c r="CS514" i="2"/>
  <c r="DI514" i="2" s="1"/>
  <c r="CH514" i="2"/>
  <c r="CX514" i="2" s="1"/>
  <c r="CQ514" i="2"/>
  <c r="DG514" i="2" s="1"/>
  <c r="CL514" i="2"/>
  <c r="DB514" i="2" s="1"/>
  <c r="CT514" i="2"/>
  <c r="DJ514" i="2" s="1"/>
  <c r="CP514" i="2"/>
  <c r="DF514" i="2" s="1"/>
  <c r="BT515" i="2"/>
  <c r="CA515" i="2"/>
  <c r="BY515" i="2"/>
  <c r="BZ515" i="2"/>
  <c r="T515" i="2"/>
  <c r="CC515" i="2"/>
  <c r="BR515" i="2"/>
  <c r="CE515" i="2"/>
  <c r="CF515" i="2"/>
  <c r="CD515" i="2"/>
  <c r="CJ515" i="2"/>
  <c r="CZ515" i="2" s="1"/>
  <c r="CB515" i="2"/>
  <c r="BS515" i="2"/>
  <c r="BW515" i="2"/>
  <c r="BX515" i="2"/>
  <c r="BV515" i="2"/>
  <c r="B516" i="2"/>
  <c r="BU515" i="2"/>
  <c r="CT515" i="2"/>
  <c r="DJ515" i="2" s="1"/>
  <c r="DN515" i="2"/>
  <c r="CN514" i="2"/>
  <c r="DD514" i="2" s="1"/>
  <c r="CU514" i="2"/>
  <c r="DK514" i="2" s="1"/>
  <c r="CR514" i="2"/>
  <c r="DH514" i="2" s="1"/>
  <c r="CH515" i="2" l="1"/>
  <c r="CX515" i="2" s="1"/>
  <c r="CO515" i="2"/>
  <c r="DE515" i="2" s="1"/>
  <c r="CP515" i="2"/>
  <c r="DF515" i="2" s="1"/>
  <c r="CS515" i="2"/>
  <c r="DI515" i="2" s="1"/>
  <c r="CU515" i="2"/>
  <c r="DK515" i="2" s="1"/>
  <c r="CL515" i="2"/>
  <c r="DB515" i="2" s="1"/>
  <c r="CI515" i="2"/>
  <c r="CY515" i="2" s="1"/>
  <c r="CM515" i="2"/>
  <c r="DC515" i="2" s="1"/>
  <c r="CQ515" i="2"/>
  <c r="DG515" i="2" s="1"/>
  <c r="CK515" i="2"/>
  <c r="DA515" i="2" s="1"/>
  <c r="CA516" i="2"/>
  <c r="CE516" i="2"/>
  <c r="BY516" i="2"/>
  <c r="BZ516" i="2"/>
  <c r="CB516" i="2"/>
  <c r="CF516" i="2"/>
  <c r="BS516" i="2"/>
  <c r="DN516" i="2"/>
  <c r="BR516" i="2"/>
  <c r="CC516" i="2"/>
  <c r="BW516" i="2"/>
  <c r="BV516" i="2"/>
  <c r="BT516" i="2"/>
  <c r="BX516" i="2"/>
  <c r="BU516" i="2"/>
  <c r="CD516" i="2"/>
  <c r="B517" i="2"/>
  <c r="T516" i="2"/>
  <c r="CN515" i="2"/>
  <c r="DD515" i="2" s="1"/>
  <c r="CV515" i="2"/>
  <c r="DL515" i="2" s="1"/>
  <c r="CR515" i="2"/>
  <c r="DH515" i="2" s="1"/>
  <c r="CQ516" i="2" l="1"/>
  <c r="DG516" i="2" s="1"/>
  <c r="CM516" i="2"/>
  <c r="DC516" i="2" s="1"/>
  <c r="CI516" i="2"/>
  <c r="CY516" i="2" s="1"/>
  <c r="CO516" i="2"/>
  <c r="DE516" i="2" s="1"/>
  <c r="CJ516" i="2"/>
  <c r="CZ516" i="2" s="1"/>
  <c r="CA517" i="2"/>
  <c r="CF517" i="2"/>
  <c r="BU517" i="2"/>
  <c r="CD517" i="2"/>
  <c r="CT517" i="2"/>
  <c r="DJ517" i="2" s="1"/>
  <c r="BT517" i="2"/>
  <c r="BX517" i="2"/>
  <c r="CB517" i="2"/>
  <c r="CC517" i="2"/>
  <c r="BY517" i="2"/>
  <c r="BV517" i="2"/>
  <c r="DN517" i="2"/>
  <c r="BR517" i="2"/>
  <c r="BS517" i="2"/>
  <c r="CR517" i="2"/>
  <c r="DH517" i="2" s="1"/>
  <c r="T517" i="2"/>
  <c r="BW517" i="2"/>
  <c r="CE517" i="2"/>
  <c r="BZ517" i="2"/>
  <c r="B518" i="2"/>
  <c r="CQ517" i="2"/>
  <c r="DG517" i="2" s="1"/>
  <c r="CR516" i="2"/>
  <c r="DH516" i="2" s="1"/>
  <c r="CN516" i="2"/>
  <c r="DD516" i="2" s="1"/>
  <c r="CV516" i="2"/>
  <c r="DL516" i="2" s="1"/>
  <c r="CK516" i="2"/>
  <c r="DA516" i="2" s="1"/>
  <c r="CL516" i="2"/>
  <c r="DB516" i="2" s="1"/>
  <c r="CU516" i="2"/>
  <c r="DK516" i="2" s="1"/>
  <c r="CS516" i="2"/>
  <c r="DI516" i="2" s="1"/>
  <c r="CT516" i="2"/>
  <c r="DJ516" i="2" s="1"/>
  <c r="CH516" i="2"/>
  <c r="CX516" i="2" s="1"/>
  <c r="CP516" i="2"/>
  <c r="DF516" i="2" s="1"/>
  <c r="CV517" i="2" l="1"/>
  <c r="DL517" i="2" s="1"/>
  <c r="CK517" i="2"/>
  <c r="DA517" i="2" s="1"/>
  <c r="CU517" i="2"/>
  <c r="DK517" i="2" s="1"/>
  <c r="CH517" i="2"/>
  <c r="CX517" i="2" s="1"/>
  <c r="CL517" i="2"/>
  <c r="DB517" i="2" s="1"/>
  <c r="CS517" i="2"/>
  <c r="DI517" i="2" s="1"/>
  <c r="CP517" i="2"/>
  <c r="DF517" i="2" s="1"/>
  <c r="CM517" i="2"/>
  <c r="DC517" i="2" s="1"/>
  <c r="BW518" i="2"/>
  <c r="BU518" i="2"/>
  <c r="BS518" i="2"/>
  <c r="T518" i="2"/>
  <c r="CA518" i="2"/>
  <c r="CC518" i="2"/>
  <c r="BV518" i="2"/>
  <c r="CB518" i="2"/>
  <c r="CF518" i="2"/>
  <c r="B519" i="2"/>
  <c r="CM518" i="2"/>
  <c r="DC518" i="2" s="1"/>
  <c r="BY518" i="2"/>
  <c r="CQ518" i="2"/>
  <c r="DG518" i="2" s="1"/>
  <c r="DN518" i="2"/>
  <c r="BT518" i="2"/>
  <c r="BX518" i="2"/>
  <c r="CE518" i="2"/>
  <c r="BZ518" i="2"/>
  <c r="BR518" i="2"/>
  <c r="CD518" i="2"/>
  <c r="CI517" i="2"/>
  <c r="CY517" i="2" s="1"/>
  <c r="CN517" i="2"/>
  <c r="DD517" i="2" s="1"/>
  <c r="CJ517" i="2"/>
  <c r="CZ517" i="2" s="1"/>
  <c r="CO517" i="2"/>
  <c r="DE517" i="2" s="1"/>
  <c r="CI518" i="2" l="1"/>
  <c r="CY518" i="2" s="1"/>
  <c r="CK518" i="2"/>
  <c r="DA518" i="2" s="1"/>
  <c r="CL518" i="2"/>
  <c r="DB518" i="2" s="1"/>
  <c r="CN518" i="2"/>
  <c r="DD518" i="2" s="1"/>
  <c r="CO518" i="2"/>
  <c r="DE518" i="2" s="1"/>
  <c r="CU518" i="2"/>
  <c r="DK518" i="2" s="1"/>
  <c r="CS518" i="2"/>
  <c r="DI518" i="2" s="1"/>
  <c r="CA519" i="2"/>
  <c r="CE519" i="2"/>
  <c r="CF519" i="2"/>
  <c r="BS519" i="2"/>
  <c r="B520" i="2"/>
  <c r="T519" i="2"/>
  <c r="BR519" i="2"/>
  <c r="BV519" i="2"/>
  <c r="DN519" i="2"/>
  <c r="BW519" i="2"/>
  <c r="CD519" i="2"/>
  <c r="CC519" i="2"/>
  <c r="BY519" i="2"/>
  <c r="BT519" i="2"/>
  <c r="BX519" i="2"/>
  <c r="CB519" i="2"/>
  <c r="BU519" i="2"/>
  <c r="CV519" i="2"/>
  <c r="DL519" i="2" s="1"/>
  <c r="BZ519" i="2"/>
  <c r="CT518" i="2"/>
  <c r="DJ518" i="2" s="1"/>
  <c r="CP518" i="2"/>
  <c r="DF518" i="2" s="1"/>
  <c r="CJ518" i="2"/>
  <c r="CZ518" i="2" s="1"/>
  <c r="CV518" i="2"/>
  <c r="DL518" i="2" s="1"/>
  <c r="CR518" i="2"/>
  <c r="DH518" i="2" s="1"/>
  <c r="CH518" i="2"/>
  <c r="CX518" i="2" s="1"/>
  <c r="CQ519" i="2" l="1"/>
  <c r="DG519" i="2" s="1"/>
  <c r="CK519" i="2"/>
  <c r="DA519" i="2" s="1"/>
  <c r="CU519" i="2"/>
  <c r="DK519" i="2" s="1"/>
  <c r="CH519" i="2"/>
  <c r="CX519" i="2" s="1"/>
  <c r="CN519" i="2"/>
  <c r="DD519" i="2" s="1"/>
  <c r="CJ519" i="2"/>
  <c r="CZ519" i="2" s="1"/>
  <c r="CR519" i="2"/>
  <c r="DH519" i="2" s="1"/>
  <c r="CP519" i="2"/>
  <c r="DF519" i="2" s="1"/>
  <c r="CT519" i="2"/>
  <c r="DJ519" i="2" s="1"/>
  <c r="CO519" i="2"/>
  <c r="DE519" i="2" s="1"/>
  <c r="CI519" i="2"/>
  <c r="CY519" i="2" s="1"/>
  <c r="CL519" i="2"/>
  <c r="DB519" i="2" s="1"/>
  <c r="CM519" i="2"/>
  <c r="DC519" i="2" s="1"/>
  <c r="CS519" i="2"/>
  <c r="DI519" i="2" s="1"/>
  <c r="CA520" i="2"/>
  <c r="CE520" i="2"/>
  <c r="BX520" i="2"/>
  <c r="CD520" i="2"/>
  <c r="DN520" i="2"/>
  <c r="BZ520" i="2"/>
  <c r="CN520" i="2"/>
  <c r="DD520" i="2" s="1"/>
  <c r="BV520" i="2"/>
  <c r="BT520" i="2"/>
  <c r="BU520" i="2"/>
  <c r="CF520" i="2"/>
  <c r="BS520" i="2"/>
  <c r="CI520" i="2" s="1"/>
  <c r="CY520" i="2" s="1"/>
  <c r="CQ520" i="2"/>
  <c r="DG520" i="2" s="1"/>
  <c r="BY520" i="2"/>
  <c r="BR520" i="2"/>
  <c r="CC520" i="2"/>
  <c r="BW520" i="2"/>
  <c r="B521" i="2"/>
  <c r="T520" i="2"/>
  <c r="CB520" i="2"/>
  <c r="CP520" i="2" l="1"/>
  <c r="DF520" i="2" s="1"/>
  <c r="CU520" i="2"/>
  <c r="DK520" i="2" s="1"/>
  <c r="CS520" i="2"/>
  <c r="DI520" i="2" s="1"/>
  <c r="CJ520" i="2"/>
  <c r="CZ520" i="2" s="1"/>
  <c r="CT520" i="2"/>
  <c r="DJ520" i="2" s="1"/>
  <c r="CV520" i="2"/>
  <c r="DL520" i="2" s="1"/>
  <c r="CK520" i="2"/>
  <c r="DA520" i="2" s="1"/>
  <c r="CH520" i="2"/>
  <c r="CX520" i="2" s="1"/>
  <c r="BT521" i="2"/>
  <c r="CE521" i="2"/>
  <c r="BW521" i="2"/>
  <c r="CM521" i="2" s="1"/>
  <c r="DC521" i="2" s="1"/>
  <c r="BZ521" i="2"/>
  <c r="B522" i="2"/>
  <c r="T521" i="2"/>
  <c r="BR521" i="2"/>
  <c r="BU521" i="2"/>
  <c r="CF521" i="2"/>
  <c r="CD521" i="2"/>
  <c r="DN521" i="2"/>
  <c r="CA521" i="2"/>
  <c r="CC521" i="2"/>
  <c r="CB521" i="2"/>
  <c r="BY521" i="2"/>
  <c r="BS521" i="2"/>
  <c r="BX521" i="2"/>
  <c r="BV521" i="2"/>
  <c r="CM520" i="2"/>
  <c r="DC520" i="2" s="1"/>
  <c r="CR520" i="2"/>
  <c r="DH520" i="2" s="1"/>
  <c r="CL520" i="2"/>
  <c r="DB520" i="2" s="1"/>
  <c r="CO520" i="2"/>
  <c r="DE520" i="2" s="1"/>
  <c r="CP521" i="2" l="1"/>
  <c r="DF521" i="2" s="1"/>
  <c r="CH521" i="2"/>
  <c r="CX521" i="2" s="1"/>
  <c r="CO521" i="2"/>
  <c r="DE521" i="2" s="1"/>
  <c r="CK521" i="2"/>
  <c r="DA521" i="2" s="1"/>
  <c r="CJ521" i="2"/>
  <c r="CZ521" i="2" s="1"/>
  <c r="CL521" i="2"/>
  <c r="DB521" i="2" s="1"/>
  <c r="CV521" i="2"/>
  <c r="DL521" i="2" s="1"/>
  <c r="CI521" i="2"/>
  <c r="CY521" i="2" s="1"/>
  <c r="CQ521" i="2"/>
  <c r="DG521" i="2" s="1"/>
  <c r="BR522" i="2"/>
  <c r="CF522" i="2"/>
  <c r="BY522" i="2"/>
  <c r="BS522" i="2"/>
  <c r="BT522" i="2"/>
  <c r="BU522" i="2"/>
  <c r="CB522" i="2"/>
  <c r="CE522" i="2"/>
  <c r="BV522" i="2"/>
  <c r="B523" i="2"/>
  <c r="T522" i="2"/>
  <c r="BZ522" i="2"/>
  <c r="CA522" i="2"/>
  <c r="CC522" i="2"/>
  <c r="BX522" i="2"/>
  <c r="CD522" i="2"/>
  <c r="DN522" i="2"/>
  <c r="BW522" i="2"/>
  <c r="CN521" i="2"/>
  <c r="DD521" i="2" s="1"/>
  <c r="CR521" i="2"/>
  <c r="DH521" i="2" s="1"/>
  <c r="CT521" i="2"/>
  <c r="DJ521" i="2" s="1"/>
  <c r="CS521" i="2"/>
  <c r="DI521" i="2" s="1"/>
  <c r="CU521" i="2"/>
  <c r="DK521" i="2" s="1"/>
  <c r="CO522" i="2" l="1"/>
  <c r="DE522" i="2" s="1"/>
  <c r="CS522" i="2"/>
  <c r="DI522" i="2" s="1"/>
  <c r="CI522" i="2"/>
  <c r="CY522" i="2" s="1"/>
  <c r="CM522" i="2"/>
  <c r="DC522" i="2" s="1"/>
  <c r="CH522" i="2"/>
  <c r="CX522" i="2" s="1"/>
  <c r="CN522" i="2"/>
  <c r="DD522" i="2" s="1"/>
  <c r="CK522" i="2"/>
  <c r="DA522" i="2" s="1"/>
  <c r="CR522" i="2"/>
  <c r="DH522" i="2" s="1"/>
  <c r="CA523" i="2"/>
  <c r="CE523" i="2"/>
  <c r="BW523" i="2"/>
  <c r="BV523" i="2"/>
  <c r="B524" i="2"/>
  <c r="DN523" i="2"/>
  <c r="BR523" i="2"/>
  <c r="CC523" i="2"/>
  <c r="BS523" i="2"/>
  <c r="BT523" i="2"/>
  <c r="BX523" i="2"/>
  <c r="BU523" i="2"/>
  <c r="CD523" i="2"/>
  <c r="T523" i="2"/>
  <c r="BZ523" i="2"/>
  <c r="CB523" i="2"/>
  <c r="CF523" i="2"/>
  <c r="CQ523" i="2"/>
  <c r="DG523" i="2" s="1"/>
  <c r="BY523" i="2"/>
  <c r="CL523" i="2"/>
  <c r="DB523" i="2" s="1"/>
  <c r="CQ522" i="2"/>
  <c r="DG522" i="2" s="1"/>
  <c r="CL522" i="2"/>
  <c r="DB522" i="2" s="1"/>
  <c r="CP522" i="2"/>
  <c r="DF522" i="2" s="1"/>
  <c r="CU522" i="2"/>
  <c r="DK522" i="2" s="1"/>
  <c r="CT522" i="2"/>
  <c r="DJ522" i="2" s="1"/>
  <c r="CV522" i="2"/>
  <c r="DL522" i="2" s="1"/>
  <c r="CJ522" i="2"/>
  <c r="CZ522" i="2" s="1"/>
  <c r="CV523" i="2" l="1"/>
  <c r="DL523" i="2" s="1"/>
  <c r="CJ523" i="2"/>
  <c r="CZ523" i="2" s="1"/>
  <c r="CS523" i="2"/>
  <c r="DI523" i="2" s="1"/>
  <c r="CK523" i="2"/>
  <c r="DA523" i="2" s="1"/>
  <c r="CN523" i="2"/>
  <c r="DD523" i="2" s="1"/>
  <c r="CO523" i="2"/>
  <c r="DE523" i="2" s="1"/>
  <c r="CM523" i="2"/>
  <c r="DC523" i="2" s="1"/>
  <c r="CP523" i="2"/>
  <c r="DF523" i="2" s="1"/>
  <c r="CI523" i="2"/>
  <c r="CY523" i="2" s="1"/>
  <c r="CT523" i="2"/>
  <c r="DJ523" i="2" s="1"/>
  <c r="BW524" i="2"/>
  <c r="BY524" i="2"/>
  <c r="BU524" i="2"/>
  <c r="CD524" i="2"/>
  <c r="BR524" i="2"/>
  <c r="BV524" i="2"/>
  <c r="B525" i="2"/>
  <c r="CB524" i="2"/>
  <c r="BS524" i="2"/>
  <c r="BX524" i="2"/>
  <c r="T524" i="2"/>
  <c r="CE524" i="2"/>
  <c r="CA524" i="2"/>
  <c r="BT524" i="2"/>
  <c r="CF524" i="2"/>
  <c r="BZ524" i="2"/>
  <c r="CT524" i="2"/>
  <c r="DJ524" i="2" s="1"/>
  <c r="DN524" i="2"/>
  <c r="CC524" i="2"/>
  <c r="CH523" i="2"/>
  <c r="CX523" i="2" s="1"/>
  <c r="CU523" i="2"/>
  <c r="DK523" i="2" s="1"/>
  <c r="CR523" i="2"/>
  <c r="DH523" i="2" s="1"/>
  <c r="CO524" i="2" l="1"/>
  <c r="DE524" i="2" s="1"/>
  <c r="CR524" i="2"/>
  <c r="DH524" i="2" s="1"/>
  <c r="CH524" i="2"/>
  <c r="CX524" i="2" s="1"/>
  <c r="CV524" i="2"/>
  <c r="DL524" i="2" s="1"/>
  <c r="CM524" i="2"/>
  <c r="DC524" i="2" s="1"/>
  <c r="CU524" i="2"/>
  <c r="DK524" i="2" s="1"/>
  <c r="CQ524" i="2"/>
  <c r="DG524" i="2" s="1"/>
  <c r="CL524" i="2"/>
  <c r="DB524" i="2" s="1"/>
  <c r="CJ524" i="2"/>
  <c r="CZ524" i="2" s="1"/>
  <c r="CS524" i="2"/>
  <c r="DI524" i="2" s="1"/>
  <c r="CN524" i="2"/>
  <c r="DD524" i="2" s="1"/>
  <c r="CB525" i="2"/>
  <c r="CE525" i="2"/>
  <c r="BV525" i="2"/>
  <c r="CA525" i="2"/>
  <c r="BU525" i="2"/>
  <c r="B526" i="2"/>
  <c r="DN525" i="2"/>
  <c r="BY525" i="2"/>
  <c r="BX525" i="2"/>
  <c r="CD525" i="2"/>
  <c r="BW525" i="2"/>
  <c r="BR525" i="2"/>
  <c r="CC525" i="2"/>
  <c r="CF525" i="2"/>
  <c r="BS525" i="2"/>
  <c r="T525" i="2"/>
  <c r="BT525" i="2"/>
  <c r="BZ525" i="2"/>
  <c r="CP524" i="2"/>
  <c r="DF524" i="2" s="1"/>
  <c r="CI524" i="2"/>
  <c r="CY524" i="2" s="1"/>
  <c r="CK524" i="2"/>
  <c r="DA524" i="2" s="1"/>
  <c r="CN525" i="2" l="1"/>
  <c r="DD525" i="2" s="1"/>
  <c r="CQ525" i="2"/>
  <c r="DG525" i="2" s="1"/>
  <c r="CU525" i="2"/>
  <c r="DK525" i="2" s="1"/>
  <c r="CL525" i="2"/>
  <c r="DB525" i="2" s="1"/>
  <c r="CM525" i="2"/>
  <c r="DC525" i="2" s="1"/>
  <c r="CP525" i="2"/>
  <c r="DF525" i="2" s="1"/>
  <c r="CS525" i="2"/>
  <c r="DI525" i="2" s="1"/>
  <c r="CV525" i="2"/>
  <c r="DL525" i="2" s="1"/>
  <c r="CJ525" i="2"/>
  <c r="CZ525" i="2" s="1"/>
  <c r="CO525" i="2"/>
  <c r="DE525" i="2" s="1"/>
  <c r="CK525" i="2"/>
  <c r="DA525" i="2" s="1"/>
  <c r="CH525" i="2"/>
  <c r="CX525" i="2" s="1"/>
  <c r="CR525" i="2"/>
  <c r="DH525" i="2" s="1"/>
  <c r="CT525" i="2"/>
  <c r="DJ525" i="2" s="1"/>
  <c r="CA526" i="2"/>
  <c r="CQ526" i="2" s="1"/>
  <c r="DG526" i="2" s="1"/>
  <c r="BW526" i="2"/>
  <c r="BS526" i="2"/>
  <c r="CB526" i="2"/>
  <c r="BX526" i="2"/>
  <c r="CD526" i="2"/>
  <c r="DN526" i="2"/>
  <c r="BT526" i="2"/>
  <c r="CC526" i="2"/>
  <c r="CE526" i="2"/>
  <c r="BV526" i="2"/>
  <c r="B527" i="2"/>
  <c r="BZ526" i="2"/>
  <c r="T526" i="2"/>
  <c r="BY526" i="2"/>
  <c r="BR526" i="2"/>
  <c r="BU526" i="2"/>
  <c r="CF526" i="2"/>
  <c r="CI525" i="2"/>
  <c r="CY525" i="2" s="1"/>
  <c r="CR526" i="2" l="1"/>
  <c r="DH526" i="2" s="1"/>
  <c r="CM526" i="2"/>
  <c r="DC526" i="2" s="1"/>
  <c r="CJ526" i="2"/>
  <c r="CZ526" i="2" s="1"/>
  <c r="CH526" i="2"/>
  <c r="CX526" i="2" s="1"/>
  <c r="CN526" i="2"/>
  <c r="DD526" i="2" s="1"/>
  <c r="CK526" i="2"/>
  <c r="DA526" i="2" s="1"/>
  <c r="BT527" i="2"/>
  <c r="BX527" i="2"/>
  <c r="CE527" i="2"/>
  <c r="BS527" i="2"/>
  <c r="T527" i="2"/>
  <c r="BY527" i="2"/>
  <c r="CA527" i="2"/>
  <c r="BW527" i="2"/>
  <c r="BZ527" i="2"/>
  <c r="BR527" i="2"/>
  <c r="CB527" i="2"/>
  <c r="CD527" i="2"/>
  <c r="DN527" i="2"/>
  <c r="CC527" i="2"/>
  <c r="CF527" i="2"/>
  <c r="CV527" i="2" s="1"/>
  <c r="DL527" i="2" s="1"/>
  <c r="BV527" i="2"/>
  <c r="CM527" i="2"/>
  <c r="DC527" i="2" s="1"/>
  <c r="BU527" i="2"/>
  <c r="B528" i="2"/>
  <c r="CL526" i="2"/>
  <c r="DB526" i="2" s="1"/>
  <c r="CO526" i="2"/>
  <c r="DE526" i="2" s="1"/>
  <c r="CV526" i="2"/>
  <c r="DL526" i="2" s="1"/>
  <c r="CS526" i="2"/>
  <c r="DI526" i="2" s="1"/>
  <c r="CU526" i="2"/>
  <c r="DK526" i="2" s="1"/>
  <c r="CT526" i="2"/>
  <c r="DJ526" i="2" s="1"/>
  <c r="CI526" i="2"/>
  <c r="CY526" i="2" s="1"/>
  <c r="CP526" i="2"/>
  <c r="DF526" i="2" s="1"/>
  <c r="CJ527" i="2" l="1"/>
  <c r="CZ527" i="2" s="1"/>
  <c r="CO527" i="2"/>
  <c r="DE527" i="2" s="1"/>
  <c r="CN527" i="2"/>
  <c r="DD527" i="2" s="1"/>
  <c r="CI527" i="2"/>
  <c r="CY527" i="2" s="1"/>
  <c r="CQ527" i="2"/>
  <c r="DG527" i="2" s="1"/>
  <c r="CP527" i="2"/>
  <c r="DF527" i="2" s="1"/>
  <c r="CS527" i="2"/>
  <c r="DI527" i="2" s="1"/>
  <c r="CT527" i="2"/>
  <c r="DJ527" i="2" s="1"/>
  <c r="CK527" i="2"/>
  <c r="DA527" i="2" s="1"/>
  <c r="CH527" i="2"/>
  <c r="CX527" i="2" s="1"/>
  <c r="CU527" i="2"/>
  <c r="DK527" i="2" s="1"/>
  <c r="BW528" i="2"/>
  <c r="CE528" i="2"/>
  <c r="BZ528" i="2"/>
  <c r="BT528" i="2"/>
  <c r="BX528" i="2"/>
  <c r="CN528" i="2" s="1"/>
  <c r="DD528" i="2" s="1"/>
  <c r="CB528" i="2"/>
  <c r="CD528" i="2"/>
  <c r="B529" i="2"/>
  <c r="T528" i="2"/>
  <c r="CA528" i="2"/>
  <c r="CC528" i="2"/>
  <c r="CF528" i="2"/>
  <c r="BS528" i="2"/>
  <c r="BY528" i="2"/>
  <c r="BV528" i="2"/>
  <c r="DN528" i="2"/>
  <c r="BR528" i="2"/>
  <c r="BU528" i="2"/>
  <c r="CL527" i="2"/>
  <c r="DB527" i="2" s="1"/>
  <c r="CR527" i="2"/>
  <c r="DH527" i="2" s="1"/>
  <c r="CV528" i="2" l="1"/>
  <c r="DL528" i="2" s="1"/>
  <c r="CT528" i="2"/>
  <c r="DJ528" i="2" s="1"/>
  <c r="CM528" i="2"/>
  <c r="DC528" i="2" s="1"/>
  <c r="CU528" i="2"/>
  <c r="DK528" i="2" s="1"/>
  <c r="CS528" i="2"/>
  <c r="DI528" i="2" s="1"/>
  <c r="CJ528" i="2"/>
  <c r="CZ528" i="2" s="1"/>
  <c r="CK528" i="2"/>
  <c r="DA528" i="2" s="1"/>
  <c r="BT529" i="2"/>
  <c r="CC529" i="2"/>
  <c r="BU529" i="2"/>
  <c r="BV529" i="2"/>
  <c r="BY529" i="2"/>
  <c r="BX529" i="2"/>
  <c r="CA529" i="2"/>
  <c r="CB529" i="2"/>
  <c r="BZ529" i="2"/>
  <c r="BW529" i="2"/>
  <c r="CF529" i="2"/>
  <c r="BS529" i="2"/>
  <c r="B530" i="2"/>
  <c r="DN529" i="2"/>
  <c r="BR529" i="2"/>
  <c r="CE529" i="2"/>
  <c r="CD529" i="2"/>
  <c r="T529" i="2"/>
  <c r="CR528" i="2"/>
  <c r="DH528" i="2" s="1"/>
  <c r="CL528" i="2"/>
  <c r="DB528" i="2" s="1"/>
  <c r="CH528" i="2"/>
  <c r="CX528" i="2" s="1"/>
  <c r="CO528" i="2"/>
  <c r="DE528" i="2" s="1"/>
  <c r="CI528" i="2"/>
  <c r="CY528" i="2" s="1"/>
  <c r="CP528" i="2"/>
  <c r="DF528" i="2" s="1"/>
  <c r="CQ528" i="2"/>
  <c r="DG528" i="2" s="1"/>
  <c r="CL529" i="2" l="1"/>
  <c r="DB529" i="2" s="1"/>
  <c r="CS529" i="2"/>
  <c r="DI529" i="2" s="1"/>
  <c r="CV529" i="2"/>
  <c r="DL529" i="2" s="1"/>
  <c r="CJ529" i="2"/>
  <c r="CZ529" i="2" s="1"/>
  <c r="CQ529" i="2"/>
  <c r="DG529" i="2" s="1"/>
  <c r="CK529" i="2"/>
  <c r="DA529" i="2" s="1"/>
  <c r="CR529" i="2"/>
  <c r="DH529" i="2" s="1"/>
  <c r="CI529" i="2"/>
  <c r="CY529" i="2" s="1"/>
  <c r="CM529" i="2"/>
  <c r="DC529" i="2" s="1"/>
  <c r="CN529" i="2"/>
  <c r="DD529" i="2" s="1"/>
  <c r="CU529" i="2"/>
  <c r="DK529" i="2" s="1"/>
  <c r="CH529" i="2"/>
  <c r="CX529" i="2" s="1"/>
  <c r="CO529" i="2"/>
  <c r="DE529" i="2" s="1"/>
  <c r="CC530" i="2"/>
  <c r="BW530" i="2"/>
  <c r="CF530" i="2"/>
  <c r="CD530" i="2"/>
  <c r="T530" i="2"/>
  <c r="CE530" i="2"/>
  <c r="BZ530" i="2"/>
  <c r="BR530" i="2"/>
  <c r="CB530" i="2"/>
  <c r="BU530" i="2"/>
  <c r="BS530" i="2"/>
  <c r="CI530" i="2" s="1"/>
  <c r="CY530" i="2" s="1"/>
  <c r="CA530" i="2"/>
  <c r="BX530" i="2"/>
  <c r="BY530" i="2"/>
  <c r="BV530" i="2"/>
  <c r="B531" i="2"/>
  <c r="DN530" i="2"/>
  <c r="BT530" i="2"/>
  <c r="CT529" i="2"/>
  <c r="DJ529" i="2" s="1"/>
  <c r="CP529" i="2"/>
  <c r="DF529" i="2" s="1"/>
  <c r="CO530" i="2" l="1"/>
  <c r="DE530" i="2" s="1"/>
  <c r="CV530" i="2"/>
  <c r="DL530" i="2" s="1"/>
  <c r="CS530" i="2"/>
  <c r="DI530" i="2" s="1"/>
  <c r="CQ530" i="2"/>
  <c r="DG530" i="2" s="1"/>
  <c r="CM530" i="2"/>
  <c r="DC530" i="2" s="1"/>
  <c r="CT530" i="2"/>
  <c r="DJ530" i="2" s="1"/>
  <c r="CH530" i="2"/>
  <c r="CX530" i="2" s="1"/>
  <c r="CK530" i="2"/>
  <c r="DA530" i="2" s="1"/>
  <c r="CJ530" i="2"/>
  <c r="CZ530" i="2" s="1"/>
  <c r="CN530" i="2"/>
  <c r="DD530" i="2" s="1"/>
  <c r="CU530" i="2"/>
  <c r="DK530" i="2" s="1"/>
  <c r="CP530" i="2"/>
  <c r="DF530" i="2" s="1"/>
  <c r="CR530" i="2"/>
  <c r="DH530" i="2" s="1"/>
  <c r="BT531" i="2"/>
  <c r="BW531" i="2"/>
  <c r="BY531" i="2"/>
  <c r="CO531" i="2" s="1"/>
  <c r="DE531" i="2" s="1"/>
  <c r="BZ531" i="2"/>
  <c r="CD531" i="2"/>
  <c r="DN531" i="2"/>
  <c r="BR531" i="2"/>
  <c r="CC531" i="2"/>
  <c r="CF531" i="2"/>
  <c r="BV531" i="2"/>
  <c r="CB531" i="2"/>
  <c r="BX531" i="2"/>
  <c r="BS531" i="2"/>
  <c r="B532" i="2"/>
  <c r="T531" i="2"/>
  <c r="CA531" i="2"/>
  <c r="CE531" i="2"/>
  <c r="BU531" i="2"/>
  <c r="CL530" i="2"/>
  <c r="DB530" i="2" s="1"/>
  <c r="CS531" i="2" l="1"/>
  <c r="DI531" i="2" s="1"/>
  <c r="CM531" i="2"/>
  <c r="DC531" i="2" s="1"/>
  <c r="CT531" i="2"/>
  <c r="DJ531" i="2" s="1"/>
  <c r="CN531" i="2"/>
  <c r="DD531" i="2" s="1"/>
  <c r="CJ531" i="2"/>
  <c r="CZ531" i="2" s="1"/>
  <c r="CH531" i="2"/>
  <c r="CX531" i="2" s="1"/>
  <c r="CP531" i="2"/>
  <c r="DF531" i="2" s="1"/>
  <c r="CI531" i="2"/>
  <c r="CY531" i="2" s="1"/>
  <c r="CK531" i="2"/>
  <c r="DA531" i="2" s="1"/>
  <c r="CV531" i="2"/>
  <c r="DL531" i="2" s="1"/>
  <c r="CL531" i="2"/>
  <c r="DB531" i="2" s="1"/>
  <c r="CU531" i="2"/>
  <c r="DK531" i="2" s="1"/>
  <c r="CQ531" i="2"/>
  <c r="DG531" i="2" s="1"/>
  <c r="CA532" i="2"/>
  <c r="CC532" i="2"/>
  <c r="BX532" i="2"/>
  <c r="CD532" i="2"/>
  <c r="B533" i="2"/>
  <c r="T532" i="2"/>
  <c r="BR532" i="2"/>
  <c r="CE532" i="2"/>
  <c r="CF532" i="2"/>
  <c r="BV532" i="2"/>
  <c r="DN532" i="2"/>
  <c r="BT532" i="2"/>
  <c r="BY532" i="2"/>
  <c r="BU532" i="2"/>
  <c r="BZ532" i="2"/>
  <c r="CB532" i="2"/>
  <c r="BW532" i="2"/>
  <c r="BS532" i="2"/>
  <c r="CR531" i="2"/>
  <c r="DH531" i="2" s="1"/>
  <c r="CU532" i="2" l="1"/>
  <c r="DK532" i="2" s="1"/>
  <c r="CT532" i="2"/>
  <c r="DJ532" i="2" s="1"/>
  <c r="CP532" i="2"/>
  <c r="DF532" i="2" s="1"/>
  <c r="CQ532" i="2"/>
  <c r="DG532" i="2" s="1"/>
  <c r="CO532" i="2"/>
  <c r="DE532" i="2" s="1"/>
  <c r="CM532" i="2"/>
  <c r="DC532" i="2" s="1"/>
  <c r="CS532" i="2"/>
  <c r="DI532" i="2" s="1"/>
  <c r="CN532" i="2"/>
  <c r="DD532" i="2" s="1"/>
  <c r="CV532" i="2"/>
  <c r="DL532" i="2" s="1"/>
  <c r="CI532" i="2"/>
  <c r="CY532" i="2" s="1"/>
  <c r="CK532" i="2"/>
  <c r="DA532" i="2" s="1"/>
  <c r="CL532" i="2"/>
  <c r="DB532" i="2" s="1"/>
  <c r="CJ532" i="2"/>
  <c r="CZ532" i="2" s="1"/>
  <c r="CR532" i="2"/>
  <c r="DH532" i="2" s="1"/>
  <c r="CA533" i="2"/>
  <c r="CE533" i="2"/>
  <c r="BS533" i="2"/>
  <c r="B534" i="2"/>
  <c r="DN533" i="2"/>
  <c r="BT533" i="2"/>
  <c r="BY533" i="2"/>
  <c r="CD533" i="2"/>
  <c r="BR533" i="2"/>
  <c r="BX533" i="2"/>
  <c r="BU533" i="2"/>
  <c r="CC533" i="2"/>
  <c r="BV533" i="2"/>
  <c r="T533" i="2"/>
  <c r="CB533" i="2"/>
  <c r="BW533" i="2"/>
  <c r="CF533" i="2"/>
  <c r="BZ533" i="2"/>
  <c r="CH532" i="2"/>
  <c r="CX532" i="2" s="1"/>
  <c r="CI533" i="2" l="1"/>
  <c r="CY533" i="2" s="1"/>
  <c r="CQ533" i="2"/>
  <c r="DG533" i="2" s="1"/>
  <c r="CU533" i="2"/>
  <c r="DK533" i="2" s="1"/>
  <c r="CO533" i="2"/>
  <c r="DE533" i="2" s="1"/>
  <c r="CJ533" i="2"/>
  <c r="CZ533" i="2" s="1"/>
  <c r="CP533" i="2"/>
  <c r="DF533" i="2" s="1"/>
  <c r="CT533" i="2"/>
  <c r="DJ533" i="2" s="1"/>
  <c r="CM533" i="2"/>
  <c r="DC533" i="2" s="1"/>
  <c r="CK533" i="2"/>
  <c r="DA533" i="2" s="1"/>
  <c r="CR533" i="2"/>
  <c r="DH533" i="2" s="1"/>
  <c r="CN533" i="2"/>
  <c r="DD533" i="2" s="1"/>
  <c r="CS533" i="2"/>
  <c r="DI533" i="2" s="1"/>
  <c r="CL533" i="2"/>
  <c r="DB533" i="2" s="1"/>
  <c r="CH533" i="2"/>
  <c r="CX533" i="2" s="1"/>
  <c r="CV533" i="2"/>
  <c r="DL533" i="2" s="1"/>
  <c r="BW534" i="2"/>
  <c r="BY534" i="2"/>
  <c r="BZ534" i="2"/>
  <c r="DN534" i="2"/>
  <c r="CE534" i="2"/>
  <c r="CO534" i="2"/>
  <c r="DE534" i="2" s="1"/>
  <c r="CB534" i="2"/>
  <c r="BR534" i="2"/>
  <c r="CC534" i="2"/>
  <c r="BV534" i="2"/>
  <c r="BT534" i="2"/>
  <c r="BU534" i="2"/>
  <c r="T534" i="2"/>
  <c r="CA534" i="2"/>
  <c r="BX534" i="2"/>
  <c r="BS534" i="2"/>
  <c r="CP534" i="2"/>
  <c r="DF534" i="2" s="1"/>
  <c r="CF534" i="2"/>
  <c r="CD534" i="2"/>
  <c r="B535" i="2"/>
  <c r="CH534" i="2" l="1"/>
  <c r="CX534" i="2" s="1"/>
  <c r="CM534" i="2"/>
  <c r="DC534" i="2" s="1"/>
  <c r="CU534" i="2"/>
  <c r="DK534" i="2" s="1"/>
  <c r="CA535" i="2"/>
  <c r="BX535" i="2"/>
  <c r="BY535" i="2"/>
  <c r="BV535" i="2"/>
  <c r="B536" i="2"/>
  <c r="T535" i="2"/>
  <c r="CB535" i="2"/>
  <c r="CC535" i="2"/>
  <c r="CF535" i="2"/>
  <c r="CD535" i="2"/>
  <c r="DN535" i="2"/>
  <c r="BT535" i="2"/>
  <c r="BS535" i="2"/>
  <c r="BZ535" i="2"/>
  <c r="BW535" i="2"/>
  <c r="BR535" i="2"/>
  <c r="CE535" i="2"/>
  <c r="BU535" i="2"/>
  <c r="CK534" i="2"/>
  <c r="DA534" i="2" s="1"/>
  <c r="CR534" i="2"/>
  <c r="DH534" i="2" s="1"/>
  <c r="CV534" i="2"/>
  <c r="DL534" i="2" s="1"/>
  <c r="CL534" i="2"/>
  <c r="DB534" i="2" s="1"/>
  <c r="CS534" i="2"/>
  <c r="DI534" i="2" s="1"/>
  <c r="CQ534" i="2"/>
  <c r="DG534" i="2" s="1"/>
  <c r="CT534" i="2"/>
  <c r="DJ534" i="2" s="1"/>
  <c r="CJ534" i="2"/>
  <c r="CZ534" i="2" s="1"/>
  <c r="CN534" i="2"/>
  <c r="DD534" i="2" s="1"/>
  <c r="CI534" i="2"/>
  <c r="CY534" i="2" s="1"/>
  <c r="CV535" i="2" l="1"/>
  <c r="DL535" i="2" s="1"/>
  <c r="CT535" i="2"/>
  <c r="DJ535" i="2" s="1"/>
  <c r="CQ535" i="2"/>
  <c r="DG535" i="2" s="1"/>
  <c r="CJ535" i="2"/>
  <c r="CZ535" i="2" s="1"/>
  <c r="CO535" i="2"/>
  <c r="DE535" i="2" s="1"/>
  <c r="CS535" i="2"/>
  <c r="DI535" i="2" s="1"/>
  <c r="CL535" i="2"/>
  <c r="DB535" i="2" s="1"/>
  <c r="CR535" i="2"/>
  <c r="DH535" i="2" s="1"/>
  <c r="CN535" i="2"/>
  <c r="DD535" i="2" s="1"/>
  <c r="CP535" i="2"/>
  <c r="DF535" i="2" s="1"/>
  <c r="CH535" i="2"/>
  <c r="CX535" i="2" s="1"/>
  <c r="CK535" i="2"/>
  <c r="DA535" i="2" s="1"/>
  <c r="CI535" i="2"/>
  <c r="CY535" i="2" s="1"/>
  <c r="CM535" i="2"/>
  <c r="DC535" i="2" s="1"/>
  <c r="CU535" i="2"/>
  <c r="DK535" i="2" s="1"/>
  <c r="BT536" i="2"/>
  <c r="CJ536" i="2" s="1"/>
  <c r="CZ536" i="2" s="1"/>
  <c r="CC536" i="2"/>
  <c r="BU536" i="2"/>
  <c r="BV536" i="2"/>
  <c r="CB536" i="2"/>
  <c r="CD536" i="2"/>
  <c r="CA536" i="2"/>
  <c r="CE536" i="2"/>
  <c r="CF536" i="2"/>
  <c r="CV536" i="2" s="1"/>
  <c r="DL536" i="2" s="1"/>
  <c r="BR536" i="2"/>
  <c r="BW536" i="2"/>
  <c r="BY536" i="2"/>
  <c r="BZ536" i="2"/>
  <c r="CK536" i="2"/>
  <c r="DA536" i="2" s="1"/>
  <c r="CL536" i="2"/>
  <c r="DB536" i="2" s="1"/>
  <c r="B537" i="2"/>
  <c r="T536" i="2"/>
  <c r="BS536" i="2"/>
  <c r="CU536" i="2"/>
  <c r="DK536" i="2" s="1"/>
  <c r="DN536" i="2"/>
  <c r="BX536" i="2"/>
  <c r="CS536" i="2" l="1"/>
  <c r="DI536" i="2" s="1"/>
  <c r="CH536" i="2"/>
  <c r="CX536" i="2" s="1"/>
  <c r="CM536" i="2"/>
  <c r="DC536" i="2" s="1"/>
  <c r="CR536" i="2"/>
  <c r="DH536" i="2" s="1"/>
  <c r="CI536" i="2"/>
  <c r="CY536" i="2" s="1"/>
  <c r="CT536" i="2"/>
  <c r="DJ536" i="2" s="1"/>
  <c r="BW537" i="2"/>
  <c r="CB537" i="2"/>
  <c r="BU537" i="2"/>
  <c r="CD537" i="2"/>
  <c r="B538" i="2"/>
  <c r="DN537" i="2"/>
  <c r="CA537" i="2"/>
  <c r="CE537" i="2"/>
  <c r="BS537" i="2"/>
  <c r="T537" i="2"/>
  <c r="CC537" i="2"/>
  <c r="BR537" i="2"/>
  <c r="CF537" i="2"/>
  <c r="BX537" i="2"/>
  <c r="BZ537" i="2"/>
  <c r="CU537" i="2"/>
  <c r="DK537" i="2" s="1"/>
  <c r="CI537" i="2"/>
  <c r="CY537" i="2" s="1"/>
  <c r="BT537" i="2"/>
  <c r="BY537" i="2"/>
  <c r="BV537" i="2"/>
  <c r="CM537" i="2"/>
  <c r="DC537" i="2" s="1"/>
  <c r="CO536" i="2"/>
  <c r="DE536" i="2" s="1"/>
  <c r="CN536" i="2"/>
  <c r="DD536" i="2" s="1"/>
  <c r="CQ536" i="2"/>
  <c r="DG536" i="2" s="1"/>
  <c r="CP536" i="2"/>
  <c r="DF536" i="2" s="1"/>
  <c r="CK537" i="2" l="1"/>
  <c r="DA537" i="2" s="1"/>
  <c r="CT537" i="2"/>
  <c r="DJ537" i="2" s="1"/>
  <c r="CR537" i="2"/>
  <c r="DH537" i="2" s="1"/>
  <c r="CQ537" i="2"/>
  <c r="DG537" i="2" s="1"/>
  <c r="CL537" i="2"/>
  <c r="DB537" i="2" s="1"/>
  <c r="CP537" i="2"/>
  <c r="DF537" i="2" s="1"/>
  <c r="CO537" i="2"/>
  <c r="DE537" i="2" s="1"/>
  <c r="CJ537" i="2"/>
  <c r="CZ537" i="2" s="1"/>
  <c r="CA538" i="2"/>
  <c r="BX538" i="2"/>
  <c r="BU538" i="2"/>
  <c r="CD538" i="2"/>
  <c r="B539" i="2"/>
  <c r="T538" i="2"/>
  <c r="CC538" i="2"/>
  <c r="BY538" i="2"/>
  <c r="BZ538" i="2"/>
  <c r="DN538" i="2"/>
  <c r="BR538" i="2"/>
  <c r="CE538" i="2"/>
  <c r="CB538" i="2"/>
  <c r="BV538" i="2"/>
  <c r="BT538" i="2"/>
  <c r="BW538" i="2"/>
  <c r="CF538" i="2"/>
  <c r="BS538" i="2"/>
  <c r="CR538" i="2"/>
  <c r="DH538" i="2" s="1"/>
  <c r="CV537" i="2"/>
  <c r="DL537" i="2" s="1"/>
  <c r="CS537" i="2"/>
  <c r="DI537" i="2" s="1"/>
  <c r="CN537" i="2"/>
  <c r="DD537" i="2" s="1"/>
  <c r="CH537" i="2"/>
  <c r="CX537" i="2" s="1"/>
  <c r="CT538" i="2" l="1"/>
  <c r="DJ538" i="2" s="1"/>
  <c r="CM538" i="2"/>
  <c r="DC538" i="2" s="1"/>
  <c r="CN538" i="2"/>
  <c r="DD538" i="2" s="1"/>
  <c r="CO538" i="2"/>
  <c r="DE538" i="2" s="1"/>
  <c r="CV538" i="2"/>
  <c r="DL538" i="2" s="1"/>
  <c r="CK538" i="2"/>
  <c r="DA538" i="2" s="1"/>
  <c r="CQ538" i="2"/>
  <c r="DG538" i="2" s="1"/>
  <c r="CU538" i="2"/>
  <c r="DK538" i="2" s="1"/>
  <c r="CS538" i="2"/>
  <c r="DI538" i="2" s="1"/>
  <c r="BW539" i="2"/>
  <c r="BX539" i="2"/>
  <c r="BZ539" i="2"/>
  <c r="CE539" i="2"/>
  <c r="CA539" i="2"/>
  <c r="CC539" i="2"/>
  <c r="CF539" i="2"/>
  <c r="CD539" i="2"/>
  <c r="T539" i="2"/>
  <c r="BR539" i="2"/>
  <c r="CP539" i="2"/>
  <c r="DF539" i="2" s="1"/>
  <c r="BT539" i="2"/>
  <c r="BU539" i="2"/>
  <c r="BY539" i="2"/>
  <c r="BS539" i="2"/>
  <c r="B540" i="2"/>
  <c r="DN539" i="2"/>
  <c r="CB539" i="2"/>
  <c r="BV539" i="2"/>
  <c r="CJ538" i="2"/>
  <c r="CZ538" i="2" s="1"/>
  <c r="CL538" i="2"/>
  <c r="DB538" i="2" s="1"/>
  <c r="CI538" i="2"/>
  <c r="CY538" i="2" s="1"/>
  <c r="CH538" i="2"/>
  <c r="CX538" i="2" s="1"/>
  <c r="CP538" i="2"/>
  <c r="DF538" i="2" s="1"/>
  <c r="CK539" i="2" l="1"/>
  <c r="DA539" i="2" s="1"/>
  <c r="CN539" i="2"/>
  <c r="DD539" i="2" s="1"/>
  <c r="CO539" i="2"/>
  <c r="DE539" i="2" s="1"/>
  <c r="CS539" i="2"/>
  <c r="DI539" i="2" s="1"/>
  <c r="CM539" i="2"/>
  <c r="DC539" i="2" s="1"/>
  <c r="CQ539" i="2"/>
  <c r="DG539" i="2" s="1"/>
  <c r="CJ539" i="2"/>
  <c r="CZ539" i="2" s="1"/>
  <c r="CV539" i="2"/>
  <c r="DL539" i="2" s="1"/>
  <c r="CT539" i="2"/>
  <c r="DJ539" i="2" s="1"/>
  <c r="CI539" i="2"/>
  <c r="CY539" i="2" s="1"/>
  <c r="CU539" i="2"/>
  <c r="DK539" i="2" s="1"/>
  <c r="CC540" i="2"/>
  <c r="CS540" i="2" s="1"/>
  <c r="DI540" i="2" s="1"/>
  <c r="BW540" i="2"/>
  <c r="BS540" i="2"/>
  <c r="DN540" i="2"/>
  <c r="CA540" i="2"/>
  <c r="CE540" i="2"/>
  <c r="BR540" i="2"/>
  <c r="BT540" i="2"/>
  <c r="CF540" i="2"/>
  <c r="CD540" i="2"/>
  <c r="CQ540" i="2"/>
  <c r="DG540" i="2" s="1"/>
  <c r="CM540" i="2"/>
  <c r="DC540" i="2" s="1"/>
  <c r="BU540" i="2"/>
  <c r="BZ540" i="2"/>
  <c r="CB540" i="2"/>
  <c r="BX540" i="2"/>
  <c r="BY540" i="2"/>
  <c r="BV540" i="2"/>
  <c r="B541" i="2"/>
  <c r="T540" i="2"/>
  <c r="CL539" i="2"/>
  <c r="DB539" i="2" s="1"/>
  <c r="CH539" i="2"/>
  <c r="CX539" i="2" s="1"/>
  <c r="CR539" i="2"/>
  <c r="DH539" i="2" s="1"/>
  <c r="CT540" i="2" l="1"/>
  <c r="DJ540" i="2" s="1"/>
  <c r="CP540" i="2"/>
  <c r="DF540" i="2" s="1"/>
  <c r="CI540" i="2"/>
  <c r="CY540" i="2" s="1"/>
  <c r="CR540" i="2"/>
  <c r="DH540" i="2" s="1"/>
  <c r="CJ540" i="2"/>
  <c r="CZ540" i="2" s="1"/>
  <c r="CV540" i="2"/>
  <c r="DL540" i="2" s="1"/>
  <c r="CH540" i="2"/>
  <c r="CX540" i="2" s="1"/>
  <c r="CB541" i="2"/>
  <c r="CR541" i="2" s="1"/>
  <c r="DH541" i="2" s="1"/>
  <c r="BU541" i="2"/>
  <c r="BY541" i="2"/>
  <c r="BS541" i="2"/>
  <c r="CC541" i="2"/>
  <c r="BW541" i="2"/>
  <c r="BZ541" i="2"/>
  <c r="B542" i="2"/>
  <c r="T541" i="2"/>
  <c r="CA541" i="2"/>
  <c r="CE541" i="2"/>
  <c r="CF541" i="2"/>
  <c r="CV541" i="2" s="1"/>
  <c r="DL541" i="2" s="1"/>
  <c r="CD541" i="2"/>
  <c r="CT541" i="2" s="1"/>
  <c r="DJ541" i="2" s="1"/>
  <c r="CK541" i="2"/>
  <c r="DA541" i="2" s="1"/>
  <c r="BR541" i="2"/>
  <c r="BT541" i="2"/>
  <c r="BX541" i="2"/>
  <c r="BV541" i="2"/>
  <c r="CS541" i="2"/>
  <c r="DI541" i="2" s="1"/>
  <c r="DN541" i="2"/>
  <c r="CU540" i="2"/>
  <c r="DK540" i="2" s="1"/>
  <c r="CK540" i="2"/>
  <c r="DA540" i="2" s="1"/>
  <c r="CL540" i="2"/>
  <c r="DB540" i="2" s="1"/>
  <c r="CO540" i="2"/>
  <c r="DE540" i="2" s="1"/>
  <c r="CN540" i="2"/>
  <c r="DD540" i="2" s="1"/>
  <c r="CO541" i="2" l="1"/>
  <c r="DE541" i="2" s="1"/>
  <c r="CM541" i="2"/>
  <c r="DC541" i="2" s="1"/>
  <c r="CP541" i="2"/>
  <c r="DF541" i="2" s="1"/>
  <c r="CI541" i="2"/>
  <c r="CY541" i="2" s="1"/>
  <c r="CJ541" i="2"/>
  <c r="CZ541" i="2" s="1"/>
  <c r="CN541" i="2"/>
  <c r="DD541" i="2" s="1"/>
  <c r="CA542" i="2"/>
  <c r="BX542" i="2"/>
  <c r="BY542" i="2"/>
  <c r="BZ542" i="2"/>
  <c r="BR542" i="2"/>
  <c r="CE542" i="2"/>
  <c r="BV542" i="2"/>
  <c r="CB542" i="2"/>
  <c r="CF542" i="2"/>
  <c r="BT542" i="2"/>
  <c r="CD542" i="2"/>
  <c r="B543" i="2"/>
  <c r="DN542" i="2"/>
  <c r="CO542" i="2"/>
  <c r="DE542" i="2" s="1"/>
  <c r="CC542" i="2"/>
  <c r="BU542" i="2"/>
  <c r="BS542" i="2"/>
  <c r="CH542" i="2"/>
  <c r="CX542" i="2" s="1"/>
  <c r="T542" i="2"/>
  <c r="BW542" i="2"/>
  <c r="CU541" i="2"/>
  <c r="DK541" i="2" s="1"/>
  <c r="CQ541" i="2"/>
  <c r="DG541" i="2" s="1"/>
  <c r="CH541" i="2"/>
  <c r="CX541" i="2" s="1"/>
  <c r="CL541" i="2"/>
  <c r="DB541" i="2" s="1"/>
  <c r="CQ542" i="2" l="1"/>
  <c r="DG542" i="2" s="1"/>
  <c r="CL542" i="2"/>
  <c r="DB542" i="2" s="1"/>
  <c r="CP542" i="2"/>
  <c r="DF542" i="2" s="1"/>
  <c r="CT542" i="2"/>
  <c r="DJ542" i="2" s="1"/>
  <c r="CR542" i="2"/>
  <c r="DH542" i="2" s="1"/>
  <c r="CN542" i="2"/>
  <c r="DD542" i="2" s="1"/>
  <c r="CS542" i="2"/>
  <c r="DI542" i="2" s="1"/>
  <c r="CU542" i="2"/>
  <c r="DK542" i="2" s="1"/>
  <c r="BT543" i="2"/>
  <c r="CE543" i="2"/>
  <c r="BU543" i="2"/>
  <c r="CD543" i="2"/>
  <c r="CA543" i="2"/>
  <c r="BX543" i="2"/>
  <c r="BS543" i="2"/>
  <c r="B544" i="2"/>
  <c r="T543" i="2"/>
  <c r="BY543" i="2"/>
  <c r="CB543" i="2"/>
  <c r="BW543" i="2"/>
  <c r="CF543" i="2"/>
  <c r="BV543" i="2"/>
  <c r="DN543" i="2"/>
  <c r="BR543" i="2"/>
  <c r="CC543" i="2"/>
  <c r="BZ543" i="2"/>
  <c r="CI542" i="2"/>
  <c r="CY542" i="2" s="1"/>
  <c r="CV542" i="2"/>
  <c r="DL542" i="2" s="1"/>
  <c r="CK542" i="2"/>
  <c r="DA542" i="2" s="1"/>
  <c r="CM542" i="2"/>
  <c r="DC542" i="2" s="1"/>
  <c r="CJ542" i="2"/>
  <c r="CZ542" i="2" s="1"/>
  <c r="CK543" i="2" l="1"/>
  <c r="DA543" i="2" s="1"/>
  <c r="CQ543" i="2"/>
  <c r="DG543" i="2" s="1"/>
  <c r="CT543" i="2"/>
  <c r="DJ543" i="2" s="1"/>
  <c r="CJ543" i="2"/>
  <c r="CZ543" i="2" s="1"/>
  <c r="CU543" i="2"/>
  <c r="DK543" i="2" s="1"/>
  <c r="CP543" i="2"/>
  <c r="DF543" i="2" s="1"/>
  <c r="CI543" i="2"/>
  <c r="CY543" i="2" s="1"/>
  <c r="CS543" i="2"/>
  <c r="DI543" i="2" s="1"/>
  <c r="CR543" i="2"/>
  <c r="DH543" i="2" s="1"/>
  <c r="CN543" i="2"/>
  <c r="DD543" i="2" s="1"/>
  <c r="CH543" i="2"/>
  <c r="CX543" i="2" s="1"/>
  <c r="CL543" i="2"/>
  <c r="DB543" i="2" s="1"/>
  <c r="CV543" i="2"/>
  <c r="DL543" i="2" s="1"/>
  <c r="BR544" i="2"/>
  <c r="BX544" i="2"/>
  <c r="CF544" i="2"/>
  <c r="BV544" i="2"/>
  <c r="T544" i="2"/>
  <c r="BS544" i="2"/>
  <c r="CC544" i="2"/>
  <c r="BW544" i="2"/>
  <c r="BZ544" i="2"/>
  <c r="CN544" i="2"/>
  <c r="DD544" i="2" s="1"/>
  <c r="DN544" i="2"/>
  <c r="BT544" i="2"/>
  <c r="CB544" i="2"/>
  <c r="BU544" i="2"/>
  <c r="CA544" i="2"/>
  <c r="CE544" i="2"/>
  <c r="BY544" i="2"/>
  <c r="CD544" i="2"/>
  <c r="B545" i="2"/>
  <c r="CO543" i="2"/>
  <c r="DE543" i="2" s="1"/>
  <c r="CM543" i="2"/>
  <c r="DC543" i="2" s="1"/>
  <c r="CS544" i="2" l="1"/>
  <c r="DI544" i="2" s="1"/>
  <c r="CL544" i="2"/>
  <c r="DB544" i="2" s="1"/>
  <c r="CQ544" i="2"/>
  <c r="DG544" i="2" s="1"/>
  <c r="CV544" i="2"/>
  <c r="DL544" i="2" s="1"/>
  <c r="CP544" i="2"/>
  <c r="DF544" i="2" s="1"/>
  <c r="CT544" i="2"/>
  <c r="DJ544" i="2" s="1"/>
  <c r="CH544" i="2"/>
  <c r="CX544" i="2" s="1"/>
  <c r="CK544" i="2"/>
  <c r="DA544" i="2" s="1"/>
  <c r="CA545" i="2"/>
  <c r="BX545" i="2"/>
  <c r="CN545" i="2" s="1"/>
  <c r="DD545" i="2" s="1"/>
  <c r="BY545" i="2"/>
  <c r="CD545" i="2"/>
  <c r="BZ545" i="2"/>
  <c r="BT545" i="2"/>
  <c r="BR545" i="2"/>
  <c r="CF545" i="2"/>
  <c r="BS545" i="2"/>
  <c r="B546" i="2"/>
  <c r="DN545" i="2"/>
  <c r="BW545" i="2"/>
  <c r="CB545" i="2"/>
  <c r="CC545" i="2"/>
  <c r="CE545" i="2"/>
  <c r="BV545" i="2"/>
  <c r="T545" i="2"/>
  <c r="BU545" i="2"/>
  <c r="CI544" i="2"/>
  <c r="CY544" i="2" s="1"/>
  <c r="CM544" i="2"/>
  <c r="DC544" i="2" s="1"/>
  <c r="CU544" i="2"/>
  <c r="DK544" i="2" s="1"/>
  <c r="CR544" i="2"/>
  <c r="DH544" i="2" s="1"/>
  <c r="CO544" i="2"/>
  <c r="DE544" i="2" s="1"/>
  <c r="CJ544" i="2"/>
  <c r="CZ544" i="2" s="1"/>
  <c r="CT545" i="2" l="1"/>
  <c r="DJ545" i="2" s="1"/>
  <c r="CM545" i="2"/>
  <c r="DC545" i="2" s="1"/>
  <c r="CV545" i="2"/>
  <c r="DL545" i="2" s="1"/>
  <c r="CO545" i="2"/>
  <c r="DE545" i="2" s="1"/>
  <c r="CJ545" i="2"/>
  <c r="CZ545" i="2" s="1"/>
  <c r="CH545" i="2"/>
  <c r="CX545" i="2" s="1"/>
  <c r="CQ545" i="2"/>
  <c r="DG545" i="2" s="1"/>
  <c r="CS545" i="2"/>
  <c r="DI545" i="2" s="1"/>
  <c r="CU545" i="2"/>
  <c r="DK545" i="2" s="1"/>
  <c r="CK545" i="2"/>
  <c r="DA545" i="2" s="1"/>
  <c r="CL545" i="2"/>
  <c r="DB545" i="2" s="1"/>
  <c r="CP545" i="2"/>
  <c r="DF545" i="2" s="1"/>
  <c r="CR545" i="2"/>
  <c r="DH545" i="2" s="1"/>
  <c r="CA546" i="2"/>
  <c r="BX546" i="2"/>
  <c r="BY546" i="2"/>
  <c r="CO546" i="2" s="1"/>
  <c r="DE546" i="2" s="1"/>
  <c r="BS546" i="2"/>
  <c r="B547" i="2"/>
  <c r="T546" i="2"/>
  <c r="BW546" i="2"/>
  <c r="BT546" i="2"/>
  <c r="BU546" i="2"/>
  <c r="BV546" i="2"/>
  <c r="DN546" i="2"/>
  <c r="CF546" i="2"/>
  <c r="CK546" i="2"/>
  <c r="DA546" i="2" s="1"/>
  <c r="BR546" i="2"/>
  <c r="CC546" i="2"/>
  <c r="CE546" i="2"/>
  <c r="BZ546" i="2"/>
  <c r="CB546" i="2"/>
  <c r="CD546" i="2"/>
  <c r="CI545" i="2"/>
  <c r="CY545" i="2" s="1"/>
  <c r="CM546" i="2" l="1"/>
  <c r="DC546" i="2" s="1"/>
  <c r="CL546" i="2"/>
  <c r="DB546" i="2" s="1"/>
  <c r="CN546" i="2"/>
  <c r="DD546" i="2" s="1"/>
  <c r="CQ546" i="2"/>
  <c r="DG546" i="2" s="1"/>
  <c r="CJ546" i="2"/>
  <c r="CZ546" i="2" s="1"/>
  <c r="CI546" i="2"/>
  <c r="CY546" i="2" s="1"/>
  <c r="CV546" i="2"/>
  <c r="DL546" i="2" s="1"/>
  <c r="CR546" i="2"/>
  <c r="DH546" i="2" s="1"/>
  <c r="CU546" i="2"/>
  <c r="DK546" i="2" s="1"/>
  <c r="CH546" i="2"/>
  <c r="CX546" i="2" s="1"/>
  <c r="CC547" i="2"/>
  <c r="CB547" i="2"/>
  <c r="BY547" i="2"/>
  <c r="BS547" i="2"/>
  <c r="CA547" i="2"/>
  <c r="BZ547" i="2"/>
  <c r="B548" i="2"/>
  <c r="BR547" i="2"/>
  <c r="BW547" i="2"/>
  <c r="BU547" i="2"/>
  <c r="BV547" i="2"/>
  <c r="T547" i="2"/>
  <c r="BX547" i="2"/>
  <c r="BT547" i="2"/>
  <c r="CE547" i="2"/>
  <c r="CF547" i="2"/>
  <c r="CD547" i="2"/>
  <c r="CQ547" i="2"/>
  <c r="DG547" i="2" s="1"/>
  <c r="DN547" i="2"/>
  <c r="CT546" i="2"/>
  <c r="DJ546" i="2" s="1"/>
  <c r="CS546" i="2"/>
  <c r="DI546" i="2" s="1"/>
  <c r="CP546" i="2"/>
  <c r="DF546" i="2" s="1"/>
  <c r="CR547" i="2" l="1"/>
  <c r="DH547" i="2" s="1"/>
  <c r="CM547" i="2"/>
  <c r="DC547" i="2" s="1"/>
  <c r="CO547" i="2"/>
  <c r="DE547" i="2" s="1"/>
  <c r="CH547" i="2"/>
  <c r="CX547" i="2" s="1"/>
  <c r="CS547" i="2"/>
  <c r="DI547" i="2" s="1"/>
  <c r="CV547" i="2"/>
  <c r="DL547" i="2" s="1"/>
  <c r="CT547" i="2"/>
  <c r="DJ547" i="2" s="1"/>
  <c r="BT548" i="2"/>
  <c r="CB548" i="2"/>
  <c r="BX548" i="2"/>
  <c r="BZ548" i="2"/>
  <c r="T548" i="2"/>
  <c r="BW548" i="2"/>
  <c r="BY548" i="2"/>
  <c r="CF548" i="2"/>
  <c r="BS548" i="2"/>
  <c r="B549" i="2"/>
  <c r="DN548" i="2"/>
  <c r="BR548" i="2"/>
  <c r="CA548" i="2"/>
  <c r="CC548" i="2"/>
  <c r="CD548" i="2"/>
  <c r="CO548" i="2"/>
  <c r="DE548" i="2" s="1"/>
  <c r="CE548" i="2"/>
  <c r="BU548" i="2"/>
  <c r="BV548" i="2"/>
  <c r="CN547" i="2"/>
  <c r="DD547" i="2" s="1"/>
  <c r="CP547" i="2"/>
  <c r="DF547" i="2" s="1"/>
  <c r="CJ547" i="2"/>
  <c r="CZ547" i="2" s="1"/>
  <c r="CL547" i="2"/>
  <c r="DB547" i="2" s="1"/>
  <c r="CI547" i="2"/>
  <c r="CY547" i="2" s="1"/>
  <c r="CU547" i="2"/>
  <c r="DK547" i="2" s="1"/>
  <c r="CK547" i="2"/>
  <c r="DA547" i="2" s="1"/>
  <c r="CN548" i="2" l="1"/>
  <c r="DD548" i="2" s="1"/>
  <c r="CT548" i="2"/>
  <c r="DJ548" i="2" s="1"/>
  <c r="CP548" i="2"/>
  <c r="DF548" i="2" s="1"/>
  <c r="CR548" i="2"/>
  <c r="DH548" i="2" s="1"/>
  <c r="CU548" i="2"/>
  <c r="DK548" i="2" s="1"/>
  <c r="CJ548" i="2"/>
  <c r="CZ548" i="2" s="1"/>
  <c r="CH548" i="2"/>
  <c r="CX548" i="2" s="1"/>
  <c r="CV548" i="2"/>
  <c r="DL548" i="2" s="1"/>
  <c r="CK548" i="2"/>
  <c r="DA548" i="2" s="1"/>
  <c r="CQ548" i="2"/>
  <c r="DG548" i="2" s="1"/>
  <c r="BT549" i="2"/>
  <c r="BW549" i="2"/>
  <c r="CA549" i="2"/>
  <c r="CD549" i="2"/>
  <c r="T549" i="2"/>
  <c r="BR549" i="2"/>
  <c r="CF549" i="2"/>
  <c r="BX549" i="2"/>
  <c r="BS549" i="2"/>
  <c r="CB549" i="2"/>
  <c r="BU549" i="2"/>
  <c r="CE549" i="2"/>
  <c r="BZ549" i="2"/>
  <c r="CN549" i="2"/>
  <c r="DD549" i="2" s="1"/>
  <c r="CC549" i="2"/>
  <c r="BY549" i="2"/>
  <c r="BV549" i="2"/>
  <c r="B550" i="2"/>
  <c r="DN549" i="2"/>
  <c r="CI548" i="2"/>
  <c r="CY548" i="2" s="1"/>
  <c r="CM548" i="2"/>
  <c r="DC548" i="2" s="1"/>
  <c r="CS548" i="2"/>
  <c r="DI548" i="2" s="1"/>
  <c r="CL548" i="2"/>
  <c r="DB548" i="2" s="1"/>
  <c r="CQ549" i="2" l="1"/>
  <c r="DG549" i="2" s="1"/>
  <c r="CJ549" i="2"/>
  <c r="CZ549" i="2" s="1"/>
  <c r="CM549" i="2"/>
  <c r="DC549" i="2" s="1"/>
  <c r="CI549" i="2"/>
  <c r="CY549" i="2" s="1"/>
  <c r="CP549" i="2"/>
  <c r="DF549" i="2" s="1"/>
  <c r="CO549" i="2"/>
  <c r="DE549" i="2" s="1"/>
  <c r="CC550" i="2"/>
  <c r="CE550" i="2"/>
  <c r="BU550" i="2"/>
  <c r="CD550" i="2"/>
  <c r="B551" i="2"/>
  <c r="T550" i="2"/>
  <c r="BR550" i="2"/>
  <c r="BV550" i="2"/>
  <c r="CS550" i="2"/>
  <c r="DI550" i="2" s="1"/>
  <c r="CH550" i="2"/>
  <c r="CX550" i="2" s="1"/>
  <c r="CA550" i="2"/>
  <c r="BW550" i="2"/>
  <c r="CM550" i="2" s="1"/>
  <c r="DC550" i="2" s="1"/>
  <c r="CF550" i="2"/>
  <c r="BS550" i="2"/>
  <c r="BT550" i="2"/>
  <c r="CB550" i="2"/>
  <c r="BY550" i="2"/>
  <c r="BZ550" i="2"/>
  <c r="BX550" i="2"/>
  <c r="CL550" i="2"/>
  <c r="DB550" i="2" s="1"/>
  <c r="DN550" i="2"/>
  <c r="CL549" i="2"/>
  <c r="DB549" i="2" s="1"/>
  <c r="CR549" i="2"/>
  <c r="DH549" i="2" s="1"/>
  <c r="CS549" i="2"/>
  <c r="DI549" i="2" s="1"/>
  <c r="CU549" i="2"/>
  <c r="DK549" i="2" s="1"/>
  <c r="CH549" i="2"/>
  <c r="CX549" i="2" s="1"/>
  <c r="CT549" i="2"/>
  <c r="DJ549" i="2" s="1"/>
  <c r="CK549" i="2"/>
  <c r="DA549" i="2" s="1"/>
  <c r="CV549" i="2"/>
  <c r="DL549" i="2" s="1"/>
  <c r="CK550" i="2" l="1"/>
  <c r="DA550" i="2" s="1"/>
  <c r="CU550" i="2"/>
  <c r="DK550" i="2" s="1"/>
  <c r="CV550" i="2"/>
  <c r="DL550" i="2" s="1"/>
  <c r="CT550" i="2"/>
  <c r="DJ550" i="2" s="1"/>
  <c r="CI550" i="2"/>
  <c r="CY550" i="2" s="1"/>
  <c r="CN550" i="2"/>
  <c r="DD550" i="2" s="1"/>
  <c r="CR550" i="2"/>
  <c r="DH550" i="2" s="1"/>
  <c r="BR551" i="2"/>
  <c r="CC551" i="2"/>
  <c r="BV551" i="2"/>
  <c r="B552" i="2"/>
  <c r="BX551" i="2"/>
  <c r="BZ551" i="2"/>
  <c r="CB551" i="2"/>
  <c r="CE551" i="2"/>
  <c r="BU551" i="2"/>
  <c r="CD551" i="2"/>
  <c r="BW551" i="2"/>
  <c r="BT551" i="2"/>
  <c r="BY551" i="2"/>
  <c r="BS551" i="2"/>
  <c r="DN551" i="2"/>
  <c r="CA551" i="2"/>
  <c r="CF551" i="2"/>
  <c r="T551" i="2"/>
  <c r="CJ550" i="2"/>
  <c r="CZ550" i="2" s="1"/>
  <c r="CP550" i="2"/>
  <c r="DF550" i="2" s="1"/>
  <c r="CO550" i="2"/>
  <c r="DE550" i="2" s="1"/>
  <c r="CQ550" i="2"/>
  <c r="DG550" i="2" s="1"/>
  <c r="CN551" i="2" l="1"/>
  <c r="DD551" i="2" s="1"/>
  <c r="CH551" i="2"/>
  <c r="CX551" i="2" s="1"/>
  <c r="CS551" i="2"/>
  <c r="DI551" i="2" s="1"/>
  <c r="CR551" i="2"/>
  <c r="DH551" i="2" s="1"/>
  <c r="CK551" i="2"/>
  <c r="DA551" i="2" s="1"/>
  <c r="CL551" i="2"/>
  <c r="DB551" i="2" s="1"/>
  <c r="CP551" i="2"/>
  <c r="DF551" i="2" s="1"/>
  <c r="CO551" i="2"/>
  <c r="DE551" i="2" s="1"/>
  <c r="CV551" i="2"/>
  <c r="DL551" i="2" s="1"/>
  <c r="CJ551" i="2"/>
  <c r="CZ551" i="2" s="1"/>
  <c r="CQ551" i="2"/>
  <c r="DG551" i="2" s="1"/>
  <c r="CI551" i="2"/>
  <c r="CY551" i="2" s="1"/>
  <c r="CU551" i="2"/>
  <c r="DK551" i="2" s="1"/>
  <c r="CA552" i="2"/>
  <c r="CC552" i="2"/>
  <c r="BX552" i="2"/>
  <c r="BV552" i="2"/>
  <c r="T552" i="2"/>
  <c r="DN552" i="2"/>
  <c r="BR552" i="2"/>
  <c r="BU552" i="2"/>
  <c r="CQ552" i="2"/>
  <c r="DG552" i="2" s="1"/>
  <c r="CB552" i="2"/>
  <c r="CE552" i="2"/>
  <c r="BY552" i="2"/>
  <c r="BZ552" i="2"/>
  <c r="B553" i="2"/>
  <c r="BT552" i="2"/>
  <c r="CF552" i="2"/>
  <c r="CD552" i="2"/>
  <c r="BW552" i="2"/>
  <c r="BS552" i="2"/>
  <c r="CO552" i="2"/>
  <c r="DE552" i="2" s="1"/>
  <c r="CM551" i="2"/>
  <c r="DC551" i="2" s="1"/>
  <c r="CT551" i="2"/>
  <c r="DJ551" i="2" s="1"/>
  <c r="CS552" i="2" l="1"/>
  <c r="DI552" i="2" s="1"/>
  <c r="CV552" i="2"/>
  <c r="DL552" i="2" s="1"/>
  <c r="CR552" i="2"/>
  <c r="DH552" i="2" s="1"/>
  <c r="CH552" i="2"/>
  <c r="CX552" i="2" s="1"/>
  <c r="CJ552" i="2"/>
  <c r="CZ552" i="2" s="1"/>
  <c r="CN552" i="2"/>
  <c r="DD552" i="2" s="1"/>
  <c r="CT552" i="2"/>
  <c r="DJ552" i="2" s="1"/>
  <c r="CU552" i="2"/>
  <c r="DK552" i="2" s="1"/>
  <c r="CL552" i="2"/>
  <c r="DB552" i="2" s="1"/>
  <c r="CK552" i="2"/>
  <c r="DA552" i="2" s="1"/>
  <c r="CM552" i="2"/>
  <c r="DC552" i="2" s="1"/>
  <c r="CI552" i="2"/>
  <c r="CY552" i="2" s="1"/>
  <c r="CP552" i="2"/>
  <c r="DF552" i="2" s="1"/>
  <c r="BR553" i="2"/>
  <c r="CC553" i="2"/>
  <c r="BW553" i="2"/>
  <c r="CD553" i="2"/>
  <c r="DN553" i="2"/>
  <c r="CA553" i="2"/>
  <c r="CF553" i="2"/>
  <c r="BZ553" i="2"/>
  <c r="B554" i="2"/>
  <c r="CB553" i="2"/>
  <c r="BX553" i="2"/>
  <c r="BY553" i="2"/>
  <c r="BV553" i="2"/>
  <c r="BT553" i="2"/>
  <c r="CE553" i="2"/>
  <c r="BU553" i="2"/>
  <c r="BS553" i="2"/>
  <c r="T553" i="2"/>
  <c r="CM553" i="2" l="1"/>
  <c r="DC553" i="2" s="1"/>
  <c r="CT553" i="2"/>
  <c r="DJ553" i="2" s="1"/>
  <c r="CR553" i="2"/>
  <c r="DH553" i="2" s="1"/>
  <c r="CS553" i="2"/>
  <c r="DI553" i="2" s="1"/>
  <c r="CO553" i="2"/>
  <c r="DE553" i="2" s="1"/>
  <c r="CI553" i="2"/>
  <c r="CY553" i="2" s="1"/>
  <c r="CP553" i="2"/>
  <c r="DF553" i="2" s="1"/>
  <c r="CJ553" i="2"/>
  <c r="CZ553" i="2" s="1"/>
  <c r="CN553" i="2"/>
  <c r="DD553" i="2" s="1"/>
  <c r="CH553" i="2"/>
  <c r="CX553" i="2" s="1"/>
  <c r="CL553" i="2"/>
  <c r="DB553" i="2" s="1"/>
  <c r="CV553" i="2"/>
  <c r="DL553" i="2" s="1"/>
  <c r="CB554" i="2"/>
  <c r="BU554" i="2"/>
  <c r="CD554" i="2"/>
  <c r="T554" i="2"/>
  <c r="BR554" i="2"/>
  <c r="CC554" i="2"/>
  <c r="CA554" i="2"/>
  <c r="BX554" i="2"/>
  <c r="BV554" i="2"/>
  <c r="BY554" i="2"/>
  <c r="BW554" i="2"/>
  <c r="CE554" i="2"/>
  <c r="CF554" i="2"/>
  <c r="BZ554" i="2"/>
  <c r="B555" i="2"/>
  <c r="DN554" i="2"/>
  <c r="BT554" i="2"/>
  <c r="BS554" i="2"/>
  <c r="CU553" i="2"/>
  <c r="DK553" i="2" s="1"/>
  <c r="CK553" i="2"/>
  <c r="DA553" i="2" s="1"/>
  <c r="CQ553" i="2"/>
  <c r="DG553" i="2" s="1"/>
  <c r="CN554" i="2" l="1"/>
  <c r="DD554" i="2" s="1"/>
  <c r="CK554" i="2"/>
  <c r="DA554" i="2" s="1"/>
  <c r="CU554" i="2"/>
  <c r="DK554" i="2" s="1"/>
  <c r="CT554" i="2"/>
  <c r="DJ554" i="2" s="1"/>
  <c r="CV554" i="2"/>
  <c r="DL554" i="2" s="1"/>
  <c r="CM554" i="2"/>
  <c r="DC554" i="2" s="1"/>
  <c r="CI554" i="2"/>
  <c r="CY554" i="2" s="1"/>
  <c r="CJ554" i="2"/>
  <c r="CZ554" i="2" s="1"/>
  <c r="CP554" i="2"/>
  <c r="DF554" i="2" s="1"/>
  <c r="CS554" i="2"/>
  <c r="DI554" i="2" s="1"/>
  <c r="CR554" i="2"/>
  <c r="DH554" i="2" s="1"/>
  <c r="CO554" i="2"/>
  <c r="DE554" i="2" s="1"/>
  <c r="CL554" i="2"/>
  <c r="DB554" i="2" s="1"/>
  <c r="CA555" i="2"/>
  <c r="CC555" i="2"/>
  <c r="CE555" i="2"/>
  <c r="CU555" i="2" s="1"/>
  <c r="DK555" i="2" s="1"/>
  <c r="BT555" i="2"/>
  <c r="BX555" i="2"/>
  <c r="CF555" i="2"/>
  <c r="BV555" i="2"/>
  <c r="CN555" i="2"/>
  <c r="DD555" i="2" s="1"/>
  <c r="BW555" i="2"/>
  <c r="CB555" i="2"/>
  <c r="BY555" i="2"/>
  <c r="BS555" i="2"/>
  <c r="B556" i="2"/>
  <c r="T555" i="2"/>
  <c r="BR555" i="2"/>
  <c r="BU555" i="2"/>
  <c r="BZ555" i="2"/>
  <c r="DN555" i="2"/>
  <c r="CD555" i="2"/>
  <c r="CH554" i="2"/>
  <c r="CX554" i="2" s="1"/>
  <c r="CQ554" i="2"/>
  <c r="DG554" i="2" s="1"/>
  <c r="CQ555" i="2" l="1"/>
  <c r="DG555" i="2" s="1"/>
  <c r="CV555" i="2"/>
  <c r="DL555" i="2" s="1"/>
  <c r="CI555" i="2"/>
  <c r="CY555" i="2" s="1"/>
  <c r="CK555" i="2"/>
  <c r="DA555" i="2" s="1"/>
  <c r="CP555" i="2"/>
  <c r="DF555" i="2" s="1"/>
  <c r="CR555" i="2"/>
  <c r="DH555" i="2" s="1"/>
  <c r="CJ555" i="2"/>
  <c r="CZ555" i="2" s="1"/>
  <c r="CH555" i="2"/>
  <c r="CX555" i="2" s="1"/>
  <c r="CL555" i="2"/>
  <c r="DB555" i="2" s="1"/>
  <c r="CC556" i="2"/>
  <c r="BW556" i="2"/>
  <c r="BX556" i="2"/>
  <c r="BS556" i="2"/>
  <c r="T556" i="2"/>
  <c r="CE556" i="2"/>
  <c r="BY556" i="2"/>
  <c r="BR556" i="2"/>
  <c r="BU556" i="2"/>
  <c r="CF556" i="2"/>
  <c r="BV556" i="2"/>
  <c r="B557" i="2"/>
  <c r="BT556" i="2"/>
  <c r="CD556" i="2"/>
  <c r="CB556" i="2"/>
  <c r="CA556" i="2"/>
  <c r="BZ556" i="2"/>
  <c r="CJ556" i="2"/>
  <c r="CZ556" i="2" s="1"/>
  <c r="DN556" i="2"/>
  <c r="CS555" i="2"/>
  <c r="DI555" i="2" s="1"/>
  <c r="CM555" i="2"/>
  <c r="DC555" i="2" s="1"/>
  <c r="CO555" i="2"/>
  <c r="DE555" i="2" s="1"/>
  <c r="CT555" i="2"/>
  <c r="DJ555" i="2" s="1"/>
  <c r="CS556" i="2" l="1"/>
  <c r="DI556" i="2" s="1"/>
  <c r="CP556" i="2"/>
  <c r="DF556" i="2" s="1"/>
  <c r="CU556" i="2"/>
  <c r="DK556" i="2" s="1"/>
  <c r="CV556" i="2"/>
  <c r="DL556" i="2" s="1"/>
  <c r="CO556" i="2"/>
  <c r="DE556" i="2" s="1"/>
  <c r="CT556" i="2"/>
  <c r="DJ556" i="2" s="1"/>
  <c r="CQ556" i="2"/>
  <c r="DG556" i="2" s="1"/>
  <c r="CH556" i="2"/>
  <c r="CX556" i="2" s="1"/>
  <c r="CN556" i="2"/>
  <c r="DD556" i="2" s="1"/>
  <c r="CI556" i="2"/>
  <c r="CY556" i="2" s="1"/>
  <c r="CK556" i="2"/>
  <c r="DA556" i="2" s="1"/>
  <c r="CA557" i="2"/>
  <c r="CC557" i="2"/>
  <c r="BU557" i="2"/>
  <c r="BV557" i="2"/>
  <c r="CK557" i="2"/>
  <c r="DA557" i="2" s="1"/>
  <c r="BW557" i="2"/>
  <c r="BT557" i="2"/>
  <c r="CE557" i="2"/>
  <c r="BY557" i="2"/>
  <c r="CD557" i="2"/>
  <c r="CF557" i="2"/>
  <c r="T557" i="2"/>
  <c r="CB557" i="2"/>
  <c r="BX557" i="2"/>
  <c r="BZ557" i="2"/>
  <c r="B558" i="2"/>
  <c r="DN557" i="2"/>
  <c r="BR557" i="2"/>
  <c r="BS557" i="2"/>
  <c r="CM556" i="2"/>
  <c r="DC556" i="2" s="1"/>
  <c r="CL556" i="2"/>
  <c r="DB556" i="2" s="1"/>
  <c r="CR556" i="2"/>
  <c r="DH556" i="2" s="1"/>
  <c r="CQ557" i="2" l="1"/>
  <c r="DG557" i="2" s="1"/>
  <c r="CJ557" i="2"/>
  <c r="CZ557" i="2" s="1"/>
  <c r="CL557" i="2"/>
  <c r="DB557" i="2" s="1"/>
  <c r="CM557" i="2"/>
  <c r="DC557" i="2" s="1"/>
  <c r="CV557" i="2"/>
  <c r="DL557" i="2" s="1"/>
  <c r="CP557" i="2"/>
  <c r="DF557" i="2" s="1"/>
  <c r="CI557" i="2"/>
  <c r="CY557" i="2" s="1"/>
  <c r="CS557" i="2"/>
  <c r="DI557" i="2" s="1"/>
  <c r="CE558" i="2"/>
  <c r="BW558" i="2"/>
  <c r="BS558" i="2"/>
  <c r="T558" i="2"/>
  <c r="CC558" i="2"/>
  <c r="BY558" i="2"/>
  <c r="B559" i="2"/>
  <c r="BR558" i="2"/>
  <c r="BX558" i="2"/>
  <c r="CF558" i="2"/>
  <c r="BV558" i="2"/>
  <c r="CM558" i="2"/>
  <c r="DC558" i="2" s="1"/>
  <c r="CA558" i="2"/>
  <c r="CB558" i="2"/>
  <c r="BU558" i="2"/>
  <c r="BZ558" i="2"/>
  <c r="CU558" i="2"/>
  <c r="DK558" i="2" s="1"/>
  <c r="DN558" i="2"/>
  <c r="BT558" i="2"/>
  <c r="CD558" i="2"/>
  <c r="CO557" i="2"/>
  <c r="DE557" i="2" s="1"/>
  <c r="CT557" i="2"/>
  <c r="DJ557" i="2" s="1"/>
  <c r="CR557" i="2"/>
  <c r="DH557" i="2" s="1"/>
  <c r="CH557" i="2"/>
  <c r="CX557" i="2" s="1"/>
  <c r="CN557" i="2"/>
  <c r="DD557" i="2" s="1"/>
  <c r="CU557" i="2"/>
  <c r="DK557" i="2" s="1"/>
  <c r="CV558" i="2" l="1"/>
  <c r="DL558" i="2" s="1"/>
  <c r="CK558" i="2"/>
  <c r="DA558" i="2" s="1"/>
  <c r="CS558" i="2"/>
  <c r="DI558" i="2" s="1"/>
  <c r="CH558" i="2"/>
  <c r="CX558" i="2" s="1"/>
  <c r="CJ558" i="2"/>
  <c r="CZ558" i="2" s="1"/>
  <c r="CL558" i="2"/>
  <c r="DB558" i="2" s="1"/>
  <c r="CN558" i="2"/>
  <c r="DD558" i="2" s="1"/>
  <c r="CP558" i="2"/>
  <c r="DF558" i="2" s="1"/>
  <c r="CR558" i="2"/>
  <c r="DH558" i="2" s="1"/>
  <c r="CB559" i="2"/>
  <c r="BW559" i="2"/>
  <c r="CF559" i="2"/>
  <c r="BZ559" i="2"/>
  <c r="DN559" i="2"/>
  <c r="T559" i="2"/>
  <c r="BT559" i="2"/>
  <c r="CJ559" i="2" s="1"/>
  <c r="CZ559" i="2" s="1"/>
  <c r="CE559" i="2"/>
  <c r="BX559" i="2"/>
  <c r="BV559" i="2"/>
  <c r="CA559" i="2"/>
  <c r="B560" i="2"/>
  <c r="BR559" i="2"/>
  <c r="BU559" i="2"/>
  <c r="BY559" i="2"/>
  <c r="CD559" i="2"/>
  <c r="CC559" i="2"/>
  <c r="BS559" i="2"/>
  <c r="CT558" i="2"/>
  <c r="DJ558" i="2" s="1"/>
  <c r="CI558" i="2"/>
  <c r="CY558" i="2" s="1"/>
  <c r="CO558" i="2"/>
  <c r="DE558" i="2" s="1"/>
  <c r="CQ558" i="2"/>
  <c r="DG558" i="2" s="1"/>
  <c r="CH559" i="2" l="1"/>
  <c r="CX559" i="2" s="1"/>
  <c r="CK559" i="2"/>
  <c r="DA559" i="2" s="1"/>
  <c r="CR559" i="2"/>
  <c r="DH559" i="2" s="1"/>
  <c r="CM559" i="2"/>
  <c r="DC559" i="2" s="1"/>
  <c r="CV559" i="2"/>
  <c r="DL559" i="2" s="1"/>
  <c r="CN559" i="2"/>
  <c r="DD559" i="2" s="1"/>
  <c r="CS559" i="2"/>
  <c r="DI559" i="2" s="1"/>
  <c r="CQ559" i="2"/>
  <c r="DG559" i="2" s="1"/>
  <c r="CI559" i="2"/>
  <c r="CY559" i="2" s="1"/>
  <c r="CL559" i="2"/>
  <c r="DB559" i="2" s="1"/>
  <c r="CP559" i="2"/>
  <c r="DF559" i="2" s="1"/>
  <c r="CU559" i="2"/>
  <c r="DK559" i="2" s="1"/>
  <c r="CB560" i="2"/>
  <c r="CC560" i="2"/>
  <c r="BY560" i="2"/>
  <c r="BV560" i="2"/>
  <c r="T560" i="2"/>
  <c r="DN560" i="2"/>
  <c r="CA560" i="2"/>
  <c r="CE560" i="2"/>
  <c r="BU560" i="2"/>
  <c r="BS560" i="2"/>
  <c r="CS560" i="2"/>
  <c r="DI560" i="2" s="1"/>
  <c r="BT560" i="2"/>
  <c r="BX560" i="2"/>
  <c r="BZ560" i="2"/>
  <c r="BR560" i="2"/>
  <c r="BW560" i="2"/>
  <c r="CF560" i="2"/>
  <c r="CD560" i="2"/>
  <c r="CO559" i="2"/>
  <c r="DE559" i="2" s="1"/>
  <c r="CT559" i="2"/>
  <c r="DJ559" i="2" s="1"/>
  <c r="CT560" i="2" l="1"/>
  <c r="DJ560" i="2" s="1"/>
  <c r="CN560" i="2"/>
  <c r="DD560" i="2" s="1"/>
  <c r="CL560" i="2"/>
  <c r="DB560" i="2" s="1"/>
  <c r="CJ560" i="2"/>
  <c r="CZ560" i="2" s="1"/>
  <c r="BP5" i="3" s="1"/>
  <c r="CI560" i="2"/>
  <c r="CY560" i="2" s="1"/>
  <c r="BF9" i="3"/>
  <c r="CM560" i="2"/>
  <c r="DC560" i="2" s="1"/>
  <c r="CU560" i="2"/>
  <c r="DK560" i="2" s="1"/>
  <c r="BM16" i="3" s="1"/>
  <c r="BH15" i="3"/>
  <c r="CR560" i="2"/>
  <c r="DH560" i="2" s="1"/>
  <c r="CK560" i="2"/>
  <c r="DA560" i="2" s="1"/>
  <c r="CO560" i="2"/>
  <c r="DE560" i="2" s="1"/>
  <c r="BD14" i="3"/>
  <c r="BL14" i="3"/>
  <c r="BN14" i="3"/>
  <c r="BB14" i="3"/>
  <c r="BK14" i="3"/>
  <c r="BF14" i="3"/>
  <c r="BP14" i="3"/>
  <c r="BO14" i="3"/>
  <c r="BM14" i="3"/>
  <c r="BR14" i="3"/>
  <c r="BH14" i="3"/>
  <c r="BC14" i="3"/>
  <c r="BE14" i="3"/>
  <c r="BQ14" i="3"/>
  <c r="BG14" i="3"/>
  <c r="BJ14" i="3"/>
  <c r="BS14" i="3"/>
  <c r="BI14" i="3"/>
  <c r="BD15" i="3"/>
  <c r="BK9" i="3"/>
  <c r="BQ7" i="3"/>
  <c r="BD7" i="3"/>
  <c r="BR7" i="3"/>
  <c r="BB7" i="3"/>
  <c r="BF7" i="3"/>
  <c r="BN7" i="3"/>
  <c r="BS7" i="3"/>
  <c r="BH7" i="3"/>
  <c r="BO7" i="3"/>
  <c r="BG7" i="3"/>
  <c r="BE7" i="3"/>
  <c r="BI7" i="3"/>
  <c r="BP7" i="3"/>
  <c r="BM7" i="3"/>
  <c r="BL7" i="3"/>
  <c r="BJ7" i="3"/>
  <c r="BS8" i="3"/>
  <c r="BI8" i="3"/>
  <c r="BH8" i="3"/>
  <c r="BR8" i="3"/>
  <c r="BD8" i="3"/>
  <c r="BP8" i="3"/>
  <c r="BJ8" i="3"/>
  <c r="CV560" i="2"/>
  <c r="DL560" i="2" s="1"/>
  <c r="BJ9" i="3"/>
  <c r="BM9" i="3"/>
  <c r="BL15" i="3"/>
  <c r="CH560" i="2"/>
  <c r="CX560" i="2" s="1"/>
  <c r="CP560" i="2"/>
  <c r="DF560" i="2" s="1"/>
  <c r="CQ560" i="2"/>
  <c r="DG560" i="2" s="1"/>
  <c r="BP15" i="3"/>
  <c r="BQ16" i="3"/>
  <c r="BE15" i="3"/>
  <c r="BQ15" i="3"/>
  <c r="BK15" i="3"/>
  <c r="BJ15" i="3"/>
  <c r="BS15" i="3"/>
  <c r="BO15" i="3"/>
  <c r="BF15" i="3"/>
  <c r="BM15" i="3"/>
  <c r="BI15" i="3"/>
  <c r="BR15" i="3"/>
  <c r="BC15" i="3"/>
  <c r="BN15" i="3"/>
  <c r="BE9" i="3"/>
  <c r="BQ9" i="3"/>
  <c r="BB9" i="3"/>
  <c r="BP9" i="3"/>
  <c r="BH9" i="3"/>
  <c r="BD9" i="3"/>
  <c r="BR9" i="3"/>
  <c r="BS9" i="3"/>
  <c r="BN9" i="3"/>
  <c r="BO9" i="3"/>
  <c r="BG9" i="3"/>
  <c r="BK7" i="3"/>
  <c r="BC7" i="3"/>
  <c r="BL37" i="3"/>
  <c r="BN36" i="3"/>
  <c r="BC30" i="3"/>
  <c r="BG30" i="3"/>
  <c r="BR29" i="3"/>
  <c r="BC26" i="3"/>
  <c r="BB32" i="3"/>
  <c r="BI32" i="3"/>
  <c r="BS34" i="3"/>
  <c r="BK29" i="3"/>
  <c r="BC27" i="3"/>
  <c r="BI24" i="3"/>
  <c r="BO37" i="3"/>
  <c r="BF27" i="3"/>
  <c r="BG38" i="3"/>
  <c r="BE34" i="3"/>
  <c r="BG24" i="3"/>
  <c r="BE28" i="3"/>
  <c r="BB36" i="3"/>
  <c r="BK27" i="3"/>
  <c r="BS25" i="3"/>
  <c r="BD29" i="3"/>
  <c r="BQ34" i="3"/>
  <c r="BJ28" i="3"/>
  <c r="BP38" i="3"/>
  <c r="BD36" i="3"/>
  <c r="BP29" i="3"/>
  <c r="BC33" i="3"/>
  <c r="BS29" i="3"/>
  <c r="BO35" i="3"/>
  <c r="BG37" i="3"/>
  <c r="BL27" i="3"/>
  <c r="BJ38" i="3"/>
  <c r="BQ36" i="3"/>
  <c r="BM32" i="3"/>
  <c r="BF25" i="3"/>
  <c r="BL38" i="3"/>
  <c r="BL30" i="3"/>
  <c r="BQ25" i="3"/>
  <c r="BE31" i="3"/>
  <c r="BJ29" i="3"/>
  <c r="BL26" i="3"/>
  <c r="BB26" i="3"/>
  <c r="BH25" i="3"/>
  <c r="BJ24" i="3"/>
  <c r="BS24" i="3"/>
  <c r="BN24" i="3"/>
  <c r="BP26" i="3"/>
  <c r="BC34" i="3"/>
  <c r="BC35" i="3"/>
  <c r="BD33" i="3"/>
  <c r="BE38" i="3"/>
  <c r="BS30" i="3"/>
  <c r="BH33" i="3"/>
  <c r="BG31" i="3"/>
  <c r="BI34" i="3"/>
  <c r="BH29" i="3"/>
  <c r="BM24" i="3"/>
  <c r="BD25" i="3"/>
  <c r="BD35" i="3"/>
  <c r="BF33" i="3"/>
  <c r="BQ37" i="3"/>
  <c r="BK31" i="3"/>
  <c r="BS36" i="3"/>
  <c r="BJ25" i="3"/>
  <c r="BN28" i="3"/>
  <c r="BH38" i="3"/>
  <c r="BB27" i="3"/>
  <c r="BM26" i="3"/>
  <c r="BE30" i="3"/>
  <c r="BE27" i="3"/>
  <c r="BB25" i="3"/>
  <c r="BJ36" i="3"/>
  <c r="BF24" i="3"/>
  <c r="BC29" i="3"/>
  <c r="BP33" i="3"/>
  <c r="BJ27" i="3"/>
  <c r="BD31" i="3"/>
  <c r="BQ38" i="3"/>
  <c r="BF26" i="3"/>
  <c r="BH35" i="3"/>
  <c r="BI25" i="3"/>
  <c r="BM28" i="3"/>
  <c r="BP31" i="3"/>
  <c r="BN29" i="3"/>
  <c r="BB30" i="3"/>
  <c r="BR25" i="3"/>
  <c r="BH37" i="3"/>
  <c r="BM29" i="3"/>
  <c r="BQ28" i="3"/>
  <c r="BC37" i="3"/>
  <c r="BH36" i="3"/>
  <c r="BF30" i="3"/>
  <c r="BK34" i="3"/>
  <c r="BD38" i="3"/>
  <c r="BH27" i="3"/>
  <c r="BK25" i="3"/>
  <c r="BR37" i="3"/>
  <c r="BN38" i="3"/>
  <c r="BL31" i="3"/>
  <c r="BQ33" i="3"/>
  <c r="BI36" i="3"/>
  <c r="BM35" i="3"/>
  <c r="BD34" i="3"/>
  <c r="BF32" i="3"/>
  <c r="BQ35" i="3"/>
  <c r="BD30" i="3"/>
  <c r="BM36" i="3"/>
  <c r="BP30" i="3"/>
  <c r="BS37" i="3"/>
  <c r="BS33" i="3"/>
  <c r="BS28" i="3"/>
  <c r="BL35" i="3"/>
  <c r="BL24" i="3"/>
  <c r="BR33" i="3"/>
  <c r="BO24" i="3"/>
  <c r="BM27" i="3"/>
  <c r="BN31" i="3"/>
  <c r="BQ30" i="3"/>
  <c r="BE37" i="3"/>
  <c r="BP36" i="3"/>
  <c r="BH24" i="3"/>
  <c r="BE36" i="3"/>
  <c r="BS27" i="3"/>
  <c r="BH26" i="3"/>
  <c r="BH28" i="3"/>
  <c r="BG25" i="3"/>
  <c r="BF34" i="3"/>
  <c r="BC36" i="3"/>
  <c r="BR28" i="3"/>
  <c r="BN34" i="3"/>
  <c r="BB28" i="3"/>
  <c r="BR35" i="3"/>
  <c r="BO30" i="3"/>
  <c r="BR38" i="3"/>
  <c r="BE32" i="3"/>
  <c r="BL33" i="3"/>
  <c r="BB37" i="3"/>
  <c r="BM25" i="3"/>
  <c r="BO34" i="3"/>
  <c r="BD26" i="3"/>
  <c r="BR34" i="3"/>
  <c r="BO38" i="3"/>
  <c r="BQ26" i="3"/>
  <c r="BN26" i="3"/>
  <c r="BI37" i="3"/>
  <c r="BR32" i="3"/>
  <c r="BI27" i="3"/>
  <c r="BJ31" i="3"/>
  <c r="BN32" i="3"/>
  <c r="BK30" i="3"/>
  <c r="BP32" i="3"/>
  <c r="BL34" i="3"/>
  <c r="BP24" i="3"/>
  <c r="BM38" i="3"/>
  <c r="BK37" i="3"/>
  <c r="BB29" i="3"/>
  <c r="BJ34" i="3"/>
  <c r="BD28" i="3"/>
  <c r="BG26" i="3"/>
  <c r="BI35" i="3"/>
  <c r="BH34" i="3"/>
  <c r="BG32" i="3"/>
  <c r="BN30" i="3"/>
  <c r="BP28" i="3"/>
  <c r="BG27" i="3"/>
  <c r="BI38" i="3"/>
  <c r="BG34" i="3"/>
  <c r="BB31" i="3"/>
  <c r="BH32" i="3"/>
  <c r="BN25" i="3"/>
  <c r="BB38" i="3"/>
  <c r="BP25" i="3"/>
  <c r="BS26" i="3"/>
  <c r="BE33" i="3"/>
  <c r="BG33" i="3"/>
  <c r="BQ29" i="3"/>
  <c r="BO26" i="3"/>
  <c r="BR24" i="3"/>
  <c r="BG28" i="3"/>
  <c r="BJ26" i="3"/>
  <c r="BP27" i="3"/>
  <c r="BK33" i="3"/>
  <c r="BJ30" i="3"/>
  <c r="BK36" i="3"/>
  <c r="BM30" i="3"/>
  <c r="BB35" i="3"/>
  <c r="BS32" i="3"/>
  <c r="BS31" i="3"/>
  <c r="BF28" i="3"/>
  <c r="BD37" i="3"/>
  <c r="BI31" i="3"/>
  <c r="BO32" i="3"/>
  <c r="BP35" i="3"/>
  <c r="BK35" i="3"/>
  <c r="BM34" i="3"/>
  <c r="BG36" i="3"/>
  <c r="BM33" i="3"/>
  <c r="BR26" i="3"/>
  <c r="BL36" i="3"/>
  <c r="BR27" i="3"/>
  <c r="BQ31" i="3"/>
  <c r="BH30" i="3"/>
  <c r="BE24" i="3"/>
  <c r="BE26" i="3"/>
  <c r="BJ35" i="3"/>
  <c r="BB34" i="3"/>
  <c r="BL32" i="3"/>
  <c r="BE29" i="3"/>
  <c r="BE35" i="3"/>
  <c r="BH31" i="3"/>
  <c r="BP37" i="3"/>
  <c r="BC25" i="3"/>
  <c r="BN33" i="3"/>
  <c r="BI33" i="3"/>
  <c r="BK32" i="3"/>
  <c r="BE25" i="3"/>
  <c r="BQ27" i="3"/>
  <c r="BC38" i="3"/>
  <c r="BP34" i="3"/>
  <c r="BK28" i="3"/>
  <c r="BI30" i="3"/>
  <c r="BG29" i="3"/>
  <c r="BQ32" i="3"/>
  <c r="BL29" i="3"/>
  <c r="BC28" i="3"/>
  <c r="BF36" i="3"/>
  <c r="BF37" i="3"/>
  <c r="BD32" i="3"/>
  <c r="BK38" i="3"/>
  <c r="BR31" i="3"/>
  <c r="BR30" i="3"/>
  <c r="BB33" i="3"/>
  <c r="BM31" i="3"/>
  <c r="BN35" i="3"/>
  <c r="BK24" i="3"/>
  <c r="BN37" i="3"/>
  <c r="BO28" i="3"/>
  <c r="BK26" i="3"/>
  <c r="BD27" i="3"/>
  <c r="BF35" i="3"/>
  <c r="BN27" i="3"/>
  <c r="BO27" i="3"/>
  <c r="BD24" i="3"/>
  <c r="BI29" i="3"/>
  <c r="BQ24" i="3"/>
  <c r="BS38" i="3"/>
  <c r="BF38" i="3"/>
  <c r="BO33" i="3"/>
  <c r="BJ33" i="3"/>
  <c r="BC31" i="3"/>
  <c r="BI28" i="3"/>
  <c r="BJ37" i="3"/>
  <c r="BF29" i="3"/>
  <c r="BO36" i="3"/>
  <c r="BC32" i="3"/>
  <c r="BG35" i="3"/>
  <c r="BL28" i="3"/>
  <c r="BR36" i="3"/>
  <c r="BO25" i="3"/>
  <c r="BM37" i="3"/>
  <c r="BS35" i="3"/>
  <c r="BO31" i="3"/>
  <c r="BF31" i="3"/>
  <c r="BC24" i="3"/>
  <c r="BB24" i="3"/>
  <c r="BL25" i="3"/>
  <c r="BO29" i="3"/>
  <c r="BI26" i="3"/>
  <c r="BJ32" i="3"/>
  <c r="BG15" i="3"/>
  <c r="BB15" i="3"/>
  <c r="BI9" i="3"/>
  <c r="BN5" i="3"/>
  <c r="BH5" i="3" l="1"/>
  <c r="BG5" i="3"/>
  <c r="BQ5" i="3"/>
  <c r="BE16" i="3"/>
  <c r="BN16" i="3"/>
  <c r="BI5" i="3"/>
  <c r="BG16" i="3"/>
  <c r="BF5" i="3"/>
  <c r="BS5" i="3"/>
  <c r="BD5" i="3"/>
  <c r="BS16" i="3"/>
  <c r="BF16" i="3"/>
  <c r="BO16" i="3"/>
  <c r="BI16" i="3"/>
  <c r="BM5" i="3"/>
  <c r="BB16" i="3"/>
  <c r="BO5" i="3"/>
  <c r="BC5" i="3"/>
  <c r="BL16" i="3"/>
  <c r="BC16" i="3"/>
  <c r="BP16" i="3"/>
  <c r="BR16" i="3"/>
  <c r="BL5" i="3"/>
  <c r="BD16" i="3"/>
  <c r="BB5" i="3"/>
  <c r="BR5" i="3"/>
  <c r="BK5" i="3"/>
  <c r="BE5" i="3"/>
  <c r="BJ16" i="3"/>
  <c r="BK16" i="3"/>
  <c r="BH16" i="3"/>
  <c r="BJ5" i="3"/>
  <c r="BL9" i="3"/>
  <c r="BC9" i="3"/>
  <c r="J79" i="3"/>
  <c r="BB79" i="3" s="1"/>
  <c r="J76" i="3"/>
  <c r="BB76" i="3" s="1"/>
  <c r="J78" i="3"/>
  <c r="BB78" i="3" s="1"/>
  <c r="J77" i="3"/>
  <c r="BB77" i="3" s="1"/>
  <c r="CB5" i="3"/>
  <c r="CD5" i="3" s="1"/>
  <c r="CE5" i="3" s="1"/>
  <c r="M43" i="3" s="1"/>
  <c r="CB19" i="3"/>
  <c r="S57" i="3" s="1"/>
  <c r="CB6" i="3"/>
  <c r="S44" i="3" s="1"/>
  <c r="BH4" i="3"/>
  <c r="BR4" i="3"/>
  <c r="BK4" i="3"/>
  <c r="BQ4" i="3"/>
  <c r="BS4" i="3"/>
  <c r="BG4" i="3"/>
  <c r="BB4" i="3"/>
  <c r="BC4" i="3"/>
  <c r="BE4" i="3"/>
  <c r="BD4" i="3"/>
  <c r="BF4" i="3"/>
  <c r="BL4" i="3"/>
  <c r="BN4" i="3"/>
  <c r="BJ4" i="3"/>
  <c r="BI4" i="3"/>
  <c r="BP4" i="3"/>
  <c r="BM4" i="3"/>
  <c r="BO4" i="3"/>
  <c r="BF8" i="3"/>
  <c r="BQ8" i="3"/>
  <c r="BB8" i="3"/>
  <c r="BO8" i="3"/>
  <c r="BM8" i="3"/>
  <c r="BG8" i="3"/>
  <c r="BE8" i="3"/>
  <c r="BK8" i="3"/>
  <c r="BN8" i="3"/>
  <c r="BC8" i="3"/>
  <c r="BL8" i="3"/>
  <c r="CB13" i="3"/>
  <c r="CB7" i="3"/>
  <c r="CB17" i="3"/>
  <c r="CB11" i="3"/>
  <c r="BB12" i="3"/>
  <c r="BR12" i="3"/>
  <c r="BM12" i="3"/>
  <c r="BN12" i="3"/>
  <c r="BE12" i="3"/>
  <c r="BJ12" i="3"/>
  <c r="BG12" i="3"/>
  <c r="BF12" i="3"/>
  <c r="BO12" i="3"/>
  <c r="BS12" i="3"/>
  <c r="BQ12" i="3"/>
  <c r="BP12" i="3"/>
  <c r="BK12" i="3"/>
  <c r="BL12" i="3"/>
  <c r="BC12" i="3"/>
  <c r="BD12" i="3"/>
  <c r="BH12" i="3"/>
  <c r="BI12" i="3"/>
  <c r="CB20" i="3"/>
  <c r="CB16" i="3"/>
  <c r="BR11" i="3"/>
  <c r="BG11" i="3"/>
  <c r="BJ11" i="3"/>
  <c r="BS11" i="3"/>
  <c r="BI11" i="3"/>
  <c r="BH11" i="3"/>
  <c r="BE11" i="3"/>
  <c r="BP11" i="3"/>
  <c r="BC11" i="3"/>
  <c r="BD11" i="3"/>
  <c r="BK11" i="3"/>
  <c r="BM11" i="3"/>
  <c r="BL11" i="3"/>
  <c r="BN11" i="3"/>
  <c r="BF11" i="3"/>
  <c r="BB11" i="3"/>
  <c r="BO11" i="3"/>
  <c r="BQ11" i="3"/>
  <c r="BL17" i="3"/>
  <c r="BF17" i="3"/>
  <c r="BO17" i="3"/>
  <c r="BI17" i="3"/>
  <c r="BQ17" i="3"/>
  <c r="BS17" i="3"/>
  <c r="BE17" i="3"/>
  <c r="BB17" i="3"/>
  <c r="BG17" i="3"/>
  <c r="BD17" i="3"/>
  <c r="BP17" i="3"/>
  <c r="BK17" i="3"/>
  <c r="BJ17" i="3"/>
  <c r="BH17" i="3"/>
  <c r="BN17" i="3"/>
  <c r="BC17" i="3"/>
  <c r="BR17" i="3"/>
  <c r="BM17" i="3"/>
  <c r="BN10" i="3"/>
  <c r="BB10" i="3"/>
  <c r="BQ10" i="3"/>
  <c r="BL10" i="3"/>
  <c r="BO10" i="3"/>
  <c r="BH10" i="3"/>
  <c r="BS10" i="3"/>
  <c r="BE10" i="3"/>
  <c r="BK10" i="3"/>
  <c r="BG10" i="3"/>
  <c r="BP10" i="3"/>
  <c r="BF10" i="3"/>
  <c r="BM10" i="3"/>
  <c r="BI10" i="3"/>
  <c r="BC10" i="3"/>
  <c r="BR10" i="3"/>
  <c r="BJ10" i="3"/>
  <c r="BD10" i="3"/>
  <c r="J75" i="3"/>
  <c r="BB75" i="3" s="1"/>
  <c r="CB4" i="3"/>
  <c r="CB18" i="3"/>
  <c r="CB10" i="3"/>
  <c r="CB14" i="3"/>
  <c r="CB8" i="3"/>
  <c r="CB15" i="3"/>
  <c r="CB21" i="3"/>
  <c r="BC3" i="3"/>
  <c r="BN3" i="3"/>
  <c r="BQ3" i="3"/>
  <c r="BB3" i="3"/>
  <c r="BE3" i="3"/>
  <c r="BF3" i="3"/>
  <c r="BO3" i="3"/>
  <c r="BL3" i="3"/>
  <c r="BJ3" i="3"/>
  <c r="BH3" i="3"/>
  <c r="BS3" i="3"/>
  <c r="BD3" i="3"/>
  <c r="BI3" i="3"/>
  <c r="BP3" i="3"/>
  <c r="BK3" i="3"/>
  <c r="BM3" i="3"/>
  <c r="BG3" i="3"/>
  <c r="BR3" i="3"/>
  <c r="BK6" i="3"/>
  <c r="BI6" i="3"/>
  <c r="BC6" i="3"/>
  <c r="BG6" i="3"/>
  <c r="BF6" i="3"/>
  <c r="BE6" i="3"/>
  <c r="BD6" i="3"/>
  <c r="BO6" i="3"/>
  <c r="BB6" i="3"/>
  <c r="BN6" i="3"/>
  <c r="BR6" i="3"/>
  <c r="BJ6" i="3"/>
  <c r="BH6" i="3"/>
  <c r="BS6" i="3"/>
  <c r="BL6" i="3"/>
  <c r="BQ6" i="3"/>
  <c r="BM6" i="3"/>
  <c r="BP6" i="3"/>
  <c r="CB12" i="3"/>
  <c r="CB9" i="3"/>
  <c r="BK13" i="3"/>
  <c r="BJ13" i="3"/>
  <c r="BG13" i="3"/>
  <c r="BM13" i="3"/>
  <c r="BN13" i="3"/>
  <c r="BD13" i="3"/>
  <c r="BR13" i="3"/>
  <c r="BS13" i="3"/>
  <c r="BH13" i="3"/>
  <c r="BP13" i="3"/>
  <c r="BB13" i="3"/>
  <c r="BO13" i="3"/>
  <c r="BE13" i="3"/>
  <c r="BI13" i="3"/>
  <c r="BF13" i="3"/>
  <c r="BQ13" i="3"/>
  <c r="BL13" i="3"/>
  <c r="BC13" i="3"/>
  <c r="S43" i="3" l="1"/>
  <c r="CD6" i="3"/>
  <c r="CE6" i="3" s="1"/>
  <c r="M44" i="3" s="1"/>
  <c r="CD19" i="3"/>
  <c r="CE19" i="3" s="1"/>
  <c r="M57" i="3" s="1"/>
  <c r="CD9" i="3"/>
  <c r="S47" i="3"/>
  <c r="CC9" i="3"/>
  <c r="CC11" i="3"/>
  <c r="CC12" i="3"/>
  <c r="CC7" i="3"/>
  <c r="CC5" i="3"/>
  <c r="S52" i="3"/>
  <c r="CD14" i="3"/>
  <c r="CE14" i="3" s="1"/>
  <c r="M52" i="3" s="1"/>
  <c r="CD13" i="3"/>
  <c r="S51" i="3"/>
  <c r="S50" i="3"/>
  <c r="CD12" i="3"/>
  <c r="CE12" i="3" s="1"/>
  <c r="M50" i="3" s="1"/>
  <c r="CC15" i="3"/>
  <c r="CC6" i="3"/>
  <c r="CC14" i="3"/>
  <c r="CC4" i="3"/>
  <c r="S59" i="3"/>
  <c r="CD21" i="3"/>
  <c r="S48" i="3"/>
  <c r="CD10" i="3"/>
  <c r="S42" i="3"/>
  <c r="CD4" i="3"/>
  <c r="CE4" i="3" s="1"/>
  <c r="M42" i="3" s="1"/>
  <c r="CD16" i="3"/>
  <c r="CE16" i="3" s="1"/>
  <c r="M54" i="3" s="1"/>
  <c r="S54" i="3"/>
  <c r="S49" i="3"/>
  <c r="CD11" i="3"/>
  <c r="CE11" i="3" s="1"/>
  <c r="M49" i="3" s="1"/>
  <c r="CC13" i="3"/>
  <c r="CC21" i="3"/>
  <c r="CC17" i="3"/>
  <c r="CC19" i="3"/>
  <c r="S53" i="3"/>
  <c r="CD15" i="3"/>
  <c r="CD18" i="3"/>
  <c r="CE18" i="3" s="1"/>
  <c r="M56" i="3" s="1"/>
  <c r="S56" i="3"/>
  <c r="S58" i="3"/>
  <c r="CD20" i="3"/>
  <c r="CE20" i="3" s="1"/>
  <c r="M58" i="3" s="1"/>
  <c r="S55" i="3"/>
  <c r="CD17" i="3"/>
  <c r="G43" i="3"/>
  <c r="CJ5" i="3"/>
  <c r="CC20" i="3"/>
  <c r="CC18" i="3"/>
  <c r="CC10" i="3"/>
  <c r="CC8" i="3"/>
  <c r="CC16" i="3"/>
  <c r="S46" i="3"/>
  <c r="CD8" i="3"/>
  <c r="CD7" i="3"/>
  <c r="CE7" i="3" s="1"/>
  <c r="M45" i="3" s="1"/>
  <c r="S45" i="3"/>
  <c r="CJ6" i="3" l="1"/>
  <c r="G44" i="3"/>
  <c r="CJ19" i="3"/>
  <c r="G57" i="3"/>
  <c r="G46" i="3"/>
  <c r="CJ8" i="3"/>
  <c r="AN48" i="3"/>
  <c r="CF10" i="3"/>
  <c r="G55" i="3"/>
  <c r="CJ17" i="3"/>
  <c r="CE15" i="3"/>
  <c r="M53" i="3" s="1"/>
  <c r="G53" i="3"/>
  <c r="CJ15" i="3"/>
  <c r="CF21" i="3"/>
  <c r="AN59" i="3"/>
  <c r="G48" i="3"/>
  <c r="CJ10" i="3"/>
  <c r="AN42" i="3"/>
  <c r="CF4" i="3"/>
  <c r="CG4" i="3" s="1"/>
  <c r="AH42" i="3" s="1"/>
  <c r="CF11" i="3"/>
  <c r="CG11" i="3" s="1"/>
  <c r="AH49" i="3" s="1"/>
  <c r="AN49" i="3"/>
  <c r="CJ4" i="3"/>
  <c r="G42" i="3"/>
  <c r="AN52" i="3"/>
  <c r="CF14" i="3"/>
  <c r="CG14" i="3" s="1"/>
  <c r="AH52" i="3" s="1"/>
  <c r="G50" i="3"/>
  <c r="CJ12" i="3"/>
  <c r="G51" i="3"/>
  <c r="CJ13" i="3"/>
  <c r="CF5" i="3"/>
  <c r="CG5" i="3" s="1"/>
  <c r="AH43" i="3" s="1"/>
  <c r="AN43" i="3"/>
  <c r="AN47" i="3"/>
  <c r="CF9" i="3"/>
  <c r="CG9" i="3" s="1"/>
  <c r="AH47" i="3" s="1"/>
  <c r="CF18" i="3"/>
  <c r="AN56" i="3"/>
  <c r="CF13" i="3"/>
  <c r="CG13" i="3" s="1"/>
  <c r="AH51" i="3" s="1"/>
  <c r="AN51" i="3"/>
  <c r="AN54" i="3"/>
  <c r="CF16" i="3"/>
  <c r="CG16" i="3" s="1"/>
  <c r="AH54" i="3" s="1"/>
  <c r="AN58" i="3"/>
  <c r="CF20" i="3"/>
  <c r="CG20" i="3" s="1"/>
  <c r="AH58" i="3" s="1"/>
  <c r="CF19" i="3"/>
  <c r="AN57" i="3"/>
  <c r="CE21" i="3"/>
  <c r="M59" i="3" s="1"/>
  <c r="G59" i="3"/>
  <c r="CJ21" i="3"/>
  <c r="AN44" i="3"/>
  <c r="CF6" i="3"/>
  <c r="CF7" i="3"/>
  <c r="AN45" i="3"/>
  <c r="CJ7" i="3"/>
  <c r="G45" i="3"/>
  <c r="CE8" i="3"/>
  <c r="M46" i="3" s="1"/>
  <c r="CF8" i="3"/>
  <c r="CG8" i="3" s="1"/>
  <c r="AH46" i="3" s="1"/>
  <c r="AN46" i="3"/>
  <c r="CE17" i="3"/>
  <c r="M55" i="3" s="1"/>
  <c r="G58" i="3"/>
  <c r="CJ20" i="3"/>
  <c r="G56" i="3"/>
  <c r="CJ18" i="3"/>
  <c r="AN55" i="3"/>
  <c r="CF17" i="3"/>
  <c r="CJ11" i="3"/>
  <c r="G49" i="3"/>
  <c r="G54" i="3"/>
  <c r="CJ16" i="3"/>
  <c r="CE10" i="3"/>
  <c r="M48" i="3" s="1"/>
  <c r="CF15" i="3"/>
  <c r="AN53" i="3"/>
  <c r="CE13" i="3"/>
  <c r="M51" i="3" s="1"/>
  <c r="G52" i="3"/>
  <c r="CJ14" i="3"/>
  <c r="AN50" i="3"/>
  <c r="CF12" i="3"/>
  <c r="CG12" i="3" s="1"/>
  <c r="AH50" i="3" s="1"/>
  <c r="CE9" i="3"/>
  <c r="M47" i="3" s="1"/>
  <c r="CJ9" i="3"/>
  <c r="G47" i="3"/>
  <c r="CG15" i="3" l="1"/>
  <c r="AH53" i="3" s="1"/>
  <c r="AB53" i="3"/>
  <c r="CK15" i="3"/>
  <c r="CG10" i="3"/>
  <c r="AH48" i="3" s="1"/>
  <c r="AB48" i="3"/>
  <c r="CK10" i="3"/>
  <c r="CK7" i="3"/>
  <c r="AB45" i="3"/>
  <c r="CK19" i="3"/>
  <c r="AB57" i="3"/>
  <c r="AB56" i="3"/>
  <c r="CK18" i="3"/>
  <c r="AB52" i="3"/>
  <c r="CK14" i="3"/>
  <c r="AB42" i="3"/>
  <c r="CK4" i="3"/>
  <c r="CG17" i="3"/>
  <c r="AH55" i="3" s="1"/>
  <c r="CK17" i="3"/>
  <c r="AB55" i="3"/>
  <c r="CG6" i="3"/>
  <c r="AH44" i="3" s="1"/>
  <c r="AB44" i="3"/>
  <c r="CK6" i="3"/>
  <c r="AB54" i="3"/>
  <c r="CK16" i="3"/>
  <c r="AB51" i="3"/>
  <c r="CK13" i="3"/>
  <c r="CG21" i="3"/>
  <c r="AH59" i="3" s="1"/>
  <c r="CK21" i="3"/>
  <c r="AB59" i="3"/>
  <c r="CK12" i="3"/>
  <c r="AB50" i="3"/>
  <c r="CK8" i="3"/>
  <c r="AB46" i="3"/>
  <c r="CG7" i="3"/>
  <c r="AH45" i="3" s="1"/>
  <c r="CG19" i="3"/>
  <c r="AH57" i="3" s="1"/>
  <c r="AB58" i="3"/>
  <c r="CK20" i="3"/>
  <c r="CG18" i="3"/>
  <c r="AH56" i="3" s="1"/>
  <c r="CK9" i="3"/>
  <c r="AB47" i="3"/>
  <c r="AB43" i="3"/>
  <c r="CK5" i="3"/>
  <c r="CK11" i="3"/>
  <c r="AB49" i="3"/>
</calcChain>
</file>

<file path=xl/sharedStrings.xml><?xml version="1.0" encoding="utf-8"?>
<sst xmlns="http://schemas.openxmlformats.org/spreadsheetml/2006/main" count="142" uniqueCount="85">
  <si>
    <t>Platform</t>
  </si>
  <si>
    <t>No. Days</t>
  </si>
  <si>
    <t>Day</t>
  </si>
  <si>
    <t>Date</t>
  </si>
  <si>
    <t>Payment Delay, use only ONE section</t>
  </si>
  <si>
    <t>VAT</t>
  </si>
  <si>
    <t>Start Date</t>
  </si>
  <si>
    <t>Year</t>
  </si>
  <si>
    <t>End Date</t>
  </si>
  <si>
    <t>Months</t>
  </si>
  <si>
    <t>UK Bank Holidays</t>
  </si>
  <si>
    <t>Days</t>
  </si>
  <si>
    <t>Diff 1</t>
  </si>
  <si>
    <t>Diff 2</t>
  </si>
  <si>
    <t>Diff 3</t>
  </si>
  <si>
    <t>New Years Day</t>
  </si>
  <si>
    <t>Mon</t>
  </si>
  <si>
    <t>Good Friday</t>
  </si>
  <si>
    <t>Tue</t>
  </si>
  <si>
    <t>Easter Monday</t>
  </si>
  <si>
    <t>Wed</t>
  </si>
  <si>
    <t>Early May Bank Holiday</t>
  </si>
  <si>
    <t>Thu</t>
  </si>
  <si>
    <t>Spring Bank Holiday</t>
  </si>
  <si>
    <t>Fri</t>
  </si>
  <si>
    <t>Summer Bank Holiday</t>
  </si>
  <si>
    <t>Sat</t>
  </si>
  <si>
    <t>Christmas Day</t>
  </si>
  <si>
    <t>Sun</t>
  </si>
  <si>
    <t>Boxing Day</t>
  </si>
  <si>
    <t>Bank Holiday Changes</t>
  </si>
  <si>
    <t>Used Bank Holidays</t>
  </si>
  <si>
    <t>Calculated Bank Holidays</t>
  </si>
  <si>
    <t>Original Bank Holiday</t>
  </si>
  <si>
    <t>New Bank Holiday</t>
  </si>
  <si>
    <t>Sales</t>
  </si>
  <si>
    <t>Payments</t>
  </si>
  <si>
    <t>Month</t>
  </si>
  <si>
    <t>Sales Exc VAT</t>
  </si>
  <si>
    <t>VAT on Sales</t>
  </si>
  <si>
    <t>Payment Exc VAT</t>
  </si>
  <si>
    <t>VAT on Payment</t>
  </si>
  <si>
    <t>Sales Inc VAT</t>
  </si>
  <si>
    <t>Payment Inc VAT</t>
  </si>
  <si>
    <t>Exc</t>
  </si>
  <si>
    <t>Inc</t>
  </si>
  <si>
    <t>Payments Exc VAT</t>
  </si>
  <si>
    <t>VAT on Payments</t>
  </si>
  <si>
    <t>Breakdown of the Numbers</t>
  </si>
  <si>
    <t>Payments Inc VAT</t>
  </si>
  <si>
    <t>Platforms</t>
  </si>
  <si>
    <t>Daily Sales</t>
  </si>
  <si>
    <t>6 Month Backlog</t>
  </si>
  <si>
    <t>Data Carried Over</t>
  </si>
  <si>
    <t>New Data</t>
  </si>
  <si>
    <t>Once you enter the start date on the Intro &amp; Setup tab, you should see a year and a half worth of dates below. The blue ones are dates from BEFORE the start, so you can copy the sales from your last spreadsheet and paste (using paste VALUES) below (make sure the dates and headers match). That will then provide the payment values from previous sales (up to 6 months old). The simply start adding the sales values each day when the yellow dates start. Don't change the start date or the names of the platforms once you have data here. Doing that will change the headers or dates WITHOUT changing the data accordingly, which will make all the data incorrect.</t>
  </si>
  <si>
    <t>The second way of calculating dates</t>
  </si>
  <si>
    <t>Please read these notes explaining how to use this spreadsheet</t>
  </si>
  <si>
    <t>Editable Cells</t>
  </si>
  <si>
    <t>The yellow background and blue writing usually identifies cells where you can enter or edit information.</t>
  </si>
  <si>
    <t>Calculated Cells</t>
  </si>
  <si>
    <t>The blue background and yellow writing usually identifies cells which are calculated, and therefore locked.</t>
  </si>
  <si>
    <t>If you copy and paste data into this spreadsheet (from an internal or external source), ALWAYS use paste VALUES, never normal paste.</t>
  </si>
  <si>
    <t>Using the drag function is the same as copy and paste, so do not use it.</t>
  </si>
  <si>
    <t>DO not delete or move data or cells. You can use clear contents, or you can use the sort function where there are filters.</t>
  </si>
  <si>
    <t>Please complete the following sections before using this spreadsheet</t>
  </si>
  <si>
    <t>Business Name</t>
  </si>
  <si>
    <t>Your Business</t>
  </si>
  <si>
    <t>Your company name will be locked. It is like that to ensure protection for this spreadsheet. If it is wrong, please contact us.</t>
  </si>
  <si>
    <t>If you get stuck, here is a demo video</t>
  </si>
  <si>
    <t>Watch the demo on YouTube</t>
  </si>
  <si>
    <t>This spreadsheet is part of our</t>
  </si>
  <si>
    <t>This spreadsheet was created by</t>
  </si>
  <si>
    <t>Click the logo to see the other products in this range</t>
  </si>
  <si>
    <t>We do not offer support on Basic Range spreadsheets,
but if you find any errors, please let us know.</t>
  </si>
  <si>
    <t>© Sumcor Ltd - Trading as Spreadsheet Solutions</t>
  </si>
  <si>
    <t xml:space="preserve">Very occasionally, Bank Holiday dates are changed to coincide with another date, or for some other reason. If this happens, please input the original Bank Holiday date below (a tick will appear if it is in the list, which is usually only a two year period. Then put in the new Bank Holiday date to the right of the original one. That will replace that bank holiday (FOR THE YEAR STATED TO THE RIGHT ONLY). </t>
  </si>
  <si>
    <t>SSS10090 - Platform Payment Forecast</t>
  </si>
  <si>
    <t>Platform 1</t>
  </si>
  <si>
    <t>Platform 2</t>
  </si>
  <si>
    <t>Platform 3</t>
  </si>
  <si>
    <t>Platform 4</t>
  </si>
  <si>
    <t>Platform 5</t>
  </si>
  <si>
    <t>Enter the start date for the year above, and the VAT rate. Then list the possible platforms, and select how many dyas after the sames the payments are made, as well as which week day (if applicable). Alternatively, select how many months after the sale the payments are made, and then what day of the month (1 - 28) it is paid. Watch the demo video for more information about filling in this section.</t>
  </si>
  <si>
    <t>Thanks for trying the Platform Payment Forecast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</si>
</sst>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Red]\-&quot;£&quot;#,##0.00"/>
    <numFmt numFmtId="164" formatCode="#,##0_ ;[Red]\-#,##0\ "/>
    <numFmt numFmtId="165" formatCode="0_ ;[Red]\-0\ "/>
    <numFmt numFmtId="166" formatCode="ddd\,\ dd\ mmm\ yyyy"/>
    <numFmt numFmtId="167" formatCode="dddd\,\ dd\ mmmm\ yyyy"/>
    <numFmt numFmtId="168" formatCode="&quot;£&quot;#,##0.00"/>
  </numFmts>
  <fonts count="14" x14ac:knownFonts="1">
    <font>
      <sz val="11"/>
      <color theme="1"/>
      <name val="Calibri"/>
      <family val="2"/>
      <scheme val="minor"/>
    </font>
    <font>
      <b/>
      <sz val="11"/>
      <color theme="1"/>
      <name val="Calibri"/>
      <family val="2"/>
      <scheme val="minor"/>
    </font>
    <font>
      <b/>
      <sz val="11"/>
      <color rgb="FF002060"/>
      <name val="Calibri"/>
      <family val="2"/>
      <scheme val="minor"/>
    </font>
    <font>
      <b/>
      <sz val="11"/>
      <color rgb="FFFFC000"/>
      <name val="Calibri"/>
      <family val="2"/>
      <scheme val="minor"/>
    </font>
    <font>
      <b/>
      <sz val="8"/>
      <color theme="1"/>
      <name val="Calibri"/>
      <family val="2"/>
      <scheme val="minor"/>
    </font>
    <font>
      <b/>
      <u/>
      <sz val="11"/>
      <color theme="1"/>
      <name val="Calibri"/>
      <family val="2"/>
      <scheme val="minor"/>
    </font>
    <font>
      <b/>
      <sz val="20"/>
      <color rgb="FFFFC000"/>
      <name val="Calibri"/>
      <family val="2"/>
      <scheme val="minor"/>
    </font>
    <font>
      <b/>
      <sz val="20"/>
      <color rgb="FF002060"/>
      <name val="Calibri"/>
      <family val="2"/>
      <scheme val="minor"/>
    </font>
    <font>
      <b/>
      <sz val="11"/>
      <color theme="0"/>
      <name val="Calibri"/>
      <family val="2"/>
      <scheme val="minor"/>
    </font>
    <font>
      <sz val="11"/>
      <name val="Calibri"/>
      <family val="2"/>
      <scheme val="minor"/>
    </font>
    <font>
      <b/>
      <sz val="10"/>
      <color theme="1"/>
      <name val="Calibri"/>
      <family val="2"/>
      <scheme val="minor"/>
    </font>
    <font>
      <b/>
      <sz val="16"/>
      <color theme="0"/>
      <name val="Calibri"/>
      <family val="2"/>
      <scheme val="minor"/>
    </font>
    <font>
      <sz val="8"/>
      <name val="Calibri"/>
      <family val="2"/>
      <scheme val="minor"/>
    </font>
    <font>
      <u/>
      <sz val="11"/>
      <color theme="10"/>
      <name val="Calibri"/>
      <family val="2"/>
      <scheme val="minor"/>
    </font>
  </fonts>
  <fills count="22">
    <fill>
      <patternFill patternType="none"/>
    </fill>
    <fill>
      <patternFill patternType="gray125"/>
    </fill>
    <fill>
      <patternFill patternType="solid">
        <fgColor rgb="FFFFC000"/>
        <bgColor indexed="64"/>
      </patternFill>
    </fill>
    <fill>
      <patternFill patternType="solid">
        <fgColor rgb="FF002060"/>
        <bgColor indexed="64"/>
      </patternFill>
    </fill>
    <fill>
      <patternFill patternType="solid">
        <fgColor theme="0"/>
        <bgColor indexed="64"/>
      </patternFill>
    </fill>
    <fill>
      <patternFill patternType="solid">
        <fgColor rgb="FFFFFF00"/>
        <bgColor indexed="64"/>
      </patternFill>
    </fill>
    <fill>
      <patternFill patternType="solid">
        <fgColor rgb="FFA00000"/>
        <bgColor indexed="64"/>
      </patternFill>
    </fill>
    <fill>
      <patternFill patternType="solid">
        <fgColor rgb="FFFF0000"/>
        <bgColor indexed="64"/>
      </patternFill>
    </fill>
    <fill>
      <patternFill patternType="solid">
        <fgColor rgb="FF92D050"/>
        <bgColor indexed="64"/>
      </patternFill>
    </fill>
    <fill>
      <patternFill patternType="solid">
        <fgColor rgb="FF00B050"/>
        <bgColor indexed="64"/>
      </patternFill>
    </fill>
    <fill>
      <patternFill patternType="solid">
        <fgColor rgb="FF00B0F0"/>
        <bgColor indexed="64"/>
      </patternFill>
    </fill>
    <fill>
      <patternFill patternType="solid">
        <fgColor rgb="FF0070C0"/>
        <bgColor indexed="64"/>
      </patternFill>
    </fill>
    <fill>
      <patternFill patternType="solid">
        <fgColor rgb="FF7030A0"/>
        <bgColor indexed="64"/>
      </patternFill>
    </fill>
    <fill>
      <patternFill patternType="solid">
        <fgColor theme="7" tint="-0.249977111117893"/>
        <bgColor indexed="64"/>
      </patternFill>
    </fill>
    <fill>
      <patternFill patternType="solid">
        <fgColor theme="5" tint="-0.499984740745262"/>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rgb="FFFF0066"/>
        <bgColor indexed="64"/>
      </patternFill>
    </fill>
    <fill>
      <patternFill patternType="solid">
        <fgColor theme="1" tint="0.34998626667073579"/>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theme="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3" fillId="0" borderId="0" applyNumberFormat="0" applyFill="0" applyBorder="0" applyAlignment="0" applyProtection="0"/>
  </cellStyleXfs>
  <cellXfs count="300">
    <xf numFmtId="0" fontId="0" fillId="0" borderId="0" xfId="0"/>
    <xf numFmtId="0" fontId="0" fillId="0" borderId="0" xfId="0" applyAlignment="1" applyProtection="1">
      <alignment shrinkToFit="1"/>
      <protection hidden="1"/>
    </xf>
    <xf numFmtId="8" fontId="0" fillId="0" borderId="8" xfId="0" applyNumberFormat="1" applyBorder="1" applyAlignment="1" applyProtection="1">
      <alignment horizontal="right" shrinkToFit="1"/>
      <protection locked="0"/>
    </xf>
    <xf numFmtId="8" fontId="0" fillId="0" borderId="0" xfId="0" applyNumberFormat="1" applyBorder="1" applyAlignment="1" applyProtection="1">
      <alignment horizontal="right" shrinkToFit="1"/>
      <protection locked="0"/>
    </xf>
    <xf numFmtId="8" fontId="0" fillId="0" borderId="9" xfId="0" applyNumberFormat="1" applyBorder="1" applyAlignment="1" applyProtection="1">
      <alignment horizontal="right" shrinkToFit="1"/>
      <protection locked="0"/>
    </xf>
    <xf numFmtId="0" fontId="5" fillId="0" borderId="0" xfId="0" applyFont="1" applyAlignment="1" applyProtection="1">
      <alignment horizontal="center" shrinkToFit="1"/>
      <protection hidden="1"/>
    </xf>
    <xf numFmtId="0" fontId="1" fillId="0" borderId="0" xfId="0" applyFont="1" applyAlignment="1" applyProtection="1">
      <alignment horizontal="center" shrinkToFit="1"/>
      <protection hidden="1"/>
    </xf>
    <xf numFmtId="0" fontId="0" fillId="0" borderId="13" xfId="0" applyBorder="1" applyAlignment="1" applyProtection="1">
      <alignment shrinkToFit="1"/>
      <protection hidden="1"/>
    </xf>
    <xf numFmtId="167" fontId="1" fillId="0" borderId="13" xfId="0" applyNumberFormat="1" applyFont="1" applyBorder="1" applyAlignment="1" applyProtection="1">
      <alignment horizontal="center" shrinkToFit="1"/>
      <protection hidden="1"/>
    </xf>
    <xf numFmtId="167" fontId="1" fillId="0" borderId="0" xfId="0" applyNumberFormat="1" applyFont="1" applyAlignment="1" applyProtection="1">
      <alignment horizontal="center" shrinkToFit="1"/>
      <protection hidden="1"/>
    </xf>
    <xf numFmtId="14" fontId="0" fillId="0" borderId="13" xfId="0" applyNumberFormat="1" applyBorder="1" applyAlignment="1" applyProtection="1">
      <alignment horizontal="center" shrinkToFit="1"/>
      <protection hidden="1"/>
    </xf>
    <xf numFmtId="14" fontId="0" fillId="0" borderId="7" xfId="0" applyNumberFormat="1" applyBorder="1" applyAlignment="1" applyProtection="1">
      <alignment horizontal="center" shrinkToFit="1"/>
      <protection hidden="1"/>
    </xf>
    <xf numFmtId="0" fontId="0" fillId="0" borderId="13" xfId="0" applyBorder="1" applyAlignment="1" applyProtection="1">
      <alignment horizontal="center" shrinkToFit="1"/>
      <protection hidden="1"/>
    </xf>
    <xf numFmtId="0" fontId="0" fillId="0" borderId="14" xfId="0" applyBorder="1" applyAlignment="1" applyProtection="1">
      <alignment shrinkToFit="1"/>
      <protection hidden="1"/>
    </xf>
    <xf numFmtId="167" fontId="1" fillId="0" borderId="14" xfId="0" applyNumberFormat="1" applyFont="1" applyBorder="1" applyAlignment="1" applyProtection="1">
      <alignment horizontal="center" shrinkToFit="1"/>
      <protection hidden="1"/>
    </xf>
    <xf numFmtId="14" fontId="0" fillId="0" borderId="14" xfId="0" applyNumberFormat="1" applyBorder="1" applyAlignment="1" applyProtection="1">
      <alignment horizontal="center" shrinkToFit="1"/>
      <protection hidden="1"/>
    </xf>
    <xf numFmtId="14" fontId="0" fillId="0" borderId="9" xfId="0" applyNumberFormat="1" applyBorder="1" applyAlignment="1" applyProtection="1">
      <alignment horizontal="center" shrinkToFit="1"/>
      <protection hidden="1"/>
    </xf>
    <xf numFmtId="0" fontId="0" fillId="0" borderId="14" xfId="0" applyBorder="1" applyAlignment="1" applyProtection="1">
      <alignment horizontal="center" shrinkToFit="1"/>
      <protection hidden="1"/>
    </xf>
    <xf numFmtId="0" fontId="0" fillId="0" borderId="15" xfId="0" applyBorder="1" applyAlignment="1" applyProtection="1">
      <alignment horizontal="center" shrinkToFit="1"/>
      <protection hidden="1"/>
    </xf>
    <xf numFmtId="0" fontId="0" fillId="0" borderId="15" xfId="0" applyBorder="1" applyAlignment="1" applyProtection="1">
      <alignment shrinkToFit="1"/>
      <protection hidden="1"/>
    </xf>
    <xf numFmtId="167" fontId="1" fillId="0" borderId="15" xfId="0" applyNumberFormat="1" applyFont="1" applyBorder="1" applyAlignment="1" applyProtection="1">
      <alignment horizontal="center" shrinkToFit="1"/>
      <protection hidden="1"/>
    </xf>
    <xf numFmtId="14" fontId="0" fillId="0" borderId="12" xfId="0" applyNumberFormat="1" applyBorder="1" applyAlignment="1" applyProtection="1">
      <alignment horizontal="center" shrinkToFit="1"/>
      <protection hidden="1"/>
    </xf>
    <xf numFmtId="0" fontId="1" fillId="0" borderId="1" xfId="0" applyFont="1" applyBorder="1" applyAlignment="1" applyProtection="1">
      <alignment horizontal="center" shrinkToFit="1"/>
      <protection hidden="1"/>
    </xf>
    <xf numFmtId="0" fontId="0" fillId="0" borderId="0" xfId="0" applyAlignment="1" applyProtection="1">
      <alignment vertical="top" shrinkToFit="1"/>
      <protection hidden="1"/>
    </xf>
    <xf numFmtId="167" fontId="0" fillId="0" borderId="13" xfId="0" applyNumberFormat="1" applyBorder="1" applyAlignment="1" applyProtection="1">
      <alignment horizontal="center" shrinkToFit="1"/>
      <protection hidden="1"/>
    </xf>
    <xf numFmtId="167" fontId="0" fillId="0" borderId="14" xfId="0" applyNumberFormat="1" applyBorder="1" applyAlignment="1" applyProtection="1">
      <alignment horizontal="center" shrinkToFit="1"/>
      <protection hidden="1"/>
    </xf>
    <xf numFmtId="167" fontId="0" fillId="0" borderId="15" xfId="0" applyNumberFormat="1" applyBorder="1" applyAlignment="1" applyProtection="1">
      <alignment horizontal="center" shrinkToFit="1"/>
      <protection hidden="1"/>
    </xf>
    <xf numFmtId="0" fontId="1" fillId="0" borderId="1" xfId="0" applyFont="1" applyFill="1" applyBorder="1" applyAlignment="1" applyProtection="1">
      <alignment horizontal="center" shrinkToFit="1"/>
      <protection locked="0"/>
    </xf>
    <xf numFmtId="0" fontId="0" fillId="4" borderId="0" xfId="0" applyFill="1" applyAlignment="1" applyProtection="1">
      <alignment horizontal="center" vertical="top" shrinkToFit="1"/>
      <protection hidden="1"/>
    </xf>
    <xf numFmtId="0" fontId="0" fillId="4" borderId="0" xfId="0" applyFill="1" applyAlignment="1" applyProtection="1">
      <alignment vertical="top" shrinkToFit="1"/>
      <protection hidden="1"/>
    </xf>
    <xf numFmtId="0" fontId="0" fillId="4" borderId="0" xfId="0" applyFill="1" applyAlignment="1" applyProtection="1">
      <alignment shrinkToFit="1"/>
      <protection hidden="1"/>
    </xf>
    <xf numFmtId="167" fontId="0" fillId="0" borderId="13" xfId="0" applyNumberFormat="1" applyFill="1" applyBorder="1" applyAlignment="1" applyProtection="1">
      <alignment horizontal="center" shrinkToFit="1"/>
      <protection hidden="1"/>
    </xf>
    <xf numFmtId="167" fontId="0" fillId="0" borderId="14" xfId="0" applyNumberFormat="1" applyFill="1" applyBorder="1" applyAlignment="1" applyProtection="1">
      <alignment horizontal="center" shrinkToFit="1"/>
      <protection hidden="1"/>
    </xf>
    <xf numFmtId="167" fontId="0" fillId="0" borderId="15" xfId="0" applyNumberFormat="1" applyFill="1" applyBorder="1" applyAlignment="1" applyProtection="1">
      <alignment horizontal="center" shrinkToFit="1"/>
      <protection hidden="1"/>
    </xf>
    <xf numFmtId="166" fontId="0" fillId="0" borderId="0" xfId="0" applyNumberFormat="1" applyAlignment="1" applyProtection="1">
      <alignment horizontal="center" shrinkToFit="1"/>
      <protection hidden="1"/>
    </xf>
    <xf numFmtId="8" fontId="0" fillId="0" borderId="6" xfId="0" applyNumberFormat="1" applyBorder="1" applyAlignment="1" applyProtection="1">
      <alignment horizontal="right" shrinkToFit="1"/>
      <protection locked="0"/>
    </xf>
    <xf numFmtId="8" fontId="0" fillId="0" borderId="5" xfId="0" applyNumberFormat="1" applyBorder="1" applyAlignment="1" applyProtection="1">
      <alignment horizontal="right" shrinkToFit="1"/>
      <protection locked="0"/>
    </xf>
    <xf numFmtId="8" fontId="0" fillId="0" borderId="7" xfId="0" applyNumberFormat="1" applyBorder="1" applyAlignment="1" applyProtection="1">
      <alignment horizontal="right" shrinkToFit="1"/>
      <protection locked="0"/>
    </xf>
    <xf numFmtId="0" fontId="3" fillId="3" borderId="1" xfId="0" applyFont="1" applyFill="1" applyBorder="1" applyAlignment="1" applyProtection="1">
      <alignment horizontal="center" shrinkToFit="1"/>
      <protection hidden="1"/>
    </xf>
    <xf numFmtId="166" fontId="0" fillId="4" borderId="0" xfId="0" applyNumberFormat="1" applyFill="1" applyAlignment="1" applyProtection="1">
      <alignment horizontal="center" shrinkToFit="1"/>
      <protection hidden="1"/>
    </xf>
    <xf numFmtId="0" fontId="2" fillId="2" borderId="3" xfId="0" applyFont="1" applyFill="1" applyBorder="1" applyAlignment="1" applyProtection="1">
      <alignment horizontal="center" shrinkToFit="1"/>
      <protection hidden="1"/>
    </xf>
    <xf numFmtId="0" fontId="2" fillId="2" borderId="4" xfId="0" applyFont="1" applyFill="1" applyBorder="1" applyAlignment="1" applyProtection="1">
      <alignment horizontal="center" shrinkToFit="1"/>
      <protection hidden="1"/>
    </xf>
    <xf numFmtId="166" fontId="0" fillId="0" borderId="0" xfId="0" applyNumberFormat="1" applyAlignment="1" applyProtection="1">
      <alignment shrinkToFit="1"/>
      <protection hidden="1"/>
    </xf>
    <xf numFmtId="0" fontId="1" fillId="0" borderId="13" xfId="0" applyFont="1" applyBorder="1" applyAlignment="1" applyProtection="1">
      <alignment horizontal="center" shrinkToFit="1"/>
      <protection hidden="1"/>
    </xf>
    <xf numFmtId="0" fontId="1" fillId="0" borderId="14" xfId="0" applyFont="1" applyBorder="1" applyAlignment="1" applyProtection="1">
      <alignment horizontal="center" shrinkToFit="1"/>
      <protection hidden="1"/>
    </xf>
    <xf numFmtId="0" fontId="1" fillId="0" borderId="15" xfId="0" applyFont="1" applyBorder="1" applyAlignment="1" applyProtection="1">
      <alignment horizontal="center" shrinkToFit="1"/>
      <protection hidden="1"/>
    </xf>
    <xf numFmtId="14" fontId="0" fillId="0" borderId="6" xfId="0" applyNumberFormat="1" applyBorder="1" applyAlignment="1" applyProtection="1">
      <alignment horizontal="center" shrinkToFit="1"/>
      <protection hidden="1"/>
    </xf>
    <xf numFmtId="14" fontId="0" fillId="0" borderId="5" xfId="0" applyNumberFormat="1" applyBorder="1" applyAlignment="1" applyProtection="1">
      <alignment horizontal="center" shrinkToFit="1"/>
      <protection hidden="1"/>
    </xf>
    <xf numFmtId="14" fontId="0" fillId="0" borderId="8" xfId="0" applyNumberFormat="1" applyBorder="1" applyAlignment="1" applyProtection="1">
      <alignment horizontal="center" shrinkToFit="1"/>
      <protection hidden="1"/>
    </xf>
    <xf numFmtId="14" fontId="0" fillId="0" borderId="0" xfId="0" applyNumberFormat="1" applyBorder="1" applyAlignment="1" applyProtection="1">
      <alignment horizontal="center" shrinkToFit="1"/>
      <protection hidden="1"/>
    </xf>
    <xf numFmtId="14" fontId="0" fillId="0" borderId="10" xfId="0" applyNumberFormat="1" applyBorder="1" applyAlignment="1" applyProtection="1">
      <alignment horizontal="center" shrinkToFit="1"/>
      <protection hidden="1"/>
    </xf>
    <xf numFmtId="14" fontId="0" fillId="0" borderId="11" xfId="0" applyNumberFormat="1" applyBorder="1" applyAlignment="1" applyProtection="1">
      <alignment horizontal="center" shrinkToFit="1"/>
      <protection hidden="1"/>
    </xf>
    <xf numFmtId="0" fontId="0" fillId="0" borderId="13" xfId="0" applyBorder="1" applyAlignment="1" applyProtection="1">
      <alignment horizontal="left" shrinkToFit="1"/>
      <protection hidden="1"/>
    </xf>
    <xf numFmtId="0" fontId="0" fillId="0" borderId="14" xfId="0" applyBorder="1" applyAlignment="1" applyProtection="1">
      <alignment horizontal="left" shrinkToFit="1"/>
      <protection hidden="1"/>
    </xf>
    <xf numFmtId="0" fontId="0" fillId="0" borderId="15" xfId="0" applyBorder="1" applyAlignment="1" applyProtection="1">
      <alignment horizontal="left" shrinkToFit="1"/>
      <protection hidden="1"/>
    </xf>
    <xf numFmtId="14" fontId="0" fillId="0" borderId="2" xfId="0" applyNumberFormat="1" applyBorder="1" applyAlignment="1" applyProtection="1">
      <alignment horizontal="center" shrinkToFit="1"/>
      <protection hidden="1"/>
    </xf>
    <xf numFmtId="14" fontId="0" fillId="0" borderId="3" xfId="0" applyNumberFormat="1" applyBorder="1" applyAlignment="1" applyProtection="1">
      <alignment horizontal="center" shrinkToFit="1"/>
      <protection hidden="1"/>
    </xf>
    <xf numFmtId="14" fontId="0" fillId="0" borderId="4" xfId="0" applyNumberFormat="1" applyBorder="1" applyAlignment="1" applyProtection="1">
      <alignment horizontal="center" shrinkToFit="1"/>
      <protection hidden="1"/>
    </xf>
    <xf numFmtId="8" fontId="0" fillId="0" borderId="6" xfId="0" applyNumberFormat="1" applyBorder="1" applyAlignment="1" applyProtection="1">
      <alignment horizontal="right" shrinkToFit="1"/>
      <protection hidden="1"/>
    </xf>
    <xf numFmtId="8" fontId="0" fillId="0" borderId="5" xfId="0" applyNumberFormat="1" applyBorder="1" applyAlignment="1" applyProtection="1">
      <alignment horizontal="right" shrinkToFit="1"/>
      <protection hidden="1"/>
    </xf>
    <xf numFmtId="8" fontId="0" fillId="0" borderId="7" xfId="0" applyNumberFormat="1" applyBorder="1" applyAlignment="1" applyProtection="1">
      <alignment horizontal="right" shrinkToFit="1"/>
      <protection hidden="1"/>
    </xf>
    <xf numFmtId="8" fontId="0" fillId="0" borderId="8" xfId="0" applyNumberFormat="1" applyBorder="1" applyAlignment="1" applyProtection="1">
      <alignment horizontal="right" shrinkToFit="1"/>
      <protection hidden="1"/>
    </xf>
    <xf numFmtId="8" fontId="0" fillId="0" borderId="0" xfId="0" applyNumberFormat="1" applyBorder="1" applyAlignment="1" applyProtection="1">
      <alignment horizontal="right" shrinkToFit="1"/>
      <protection hidden="1"/>
    </xf>
    <xf numFmtId="8" fontId="0" fillId="0" borderId="9" xfId="0" applyNumberFormat="1" applyBorder="1" applyAlignment="1" applyProtection="1">
      <alignment horizontal="right" shrinkToFit="1"/>
      <protection hidden="1"/>
    </xf>
    <xf numFmtId="8" fontId="0" fillId="0" borderId="10" xfId="0" applyNumberFormat="1" applyBorder="1" applyAlignment="1" applyProtection="1">
      <alignment horizontal="right" shrinkToFit="1"/>
      <protection hidden="1"/>
    </xf>
    <xf numFmtId="8" fontId="0" fillId="0" borderId="11" xfId="0" applyNumberFormat="1" applyBorder="1" applyAlignment="1" applyProtection="1">
      <alignment horizontal="right" shrinkToFit="1"/>
      <protection hidden="1"/>
    </xf>
    <xf numFmtId="8" fontId="0" fillId="0" borderId="12" xfId="0" applyNumberFormat="1" applyBorder="1" applyAlignment="1" applyProtection="1">
      <alignment horizontal="right" shrinkToFit="1"/>
      <protection hidden="1"/>
    </xf>
    <xf numFmtId="0" fontId="1" fillId="0" borderId="6" xfId="0" applyFont="1" applyBorder="1" applyAlignment="1" applyProtection="1">
      <alignment horizontal="center" shrinkToFit="1"/>
      <protection hidden="1"/>
    </xf>
    <xf numFmtId="0" fontId="1" fillId="0" borderId="8" xfId="0" applyFont="1" applyBorder="1" applyAlignment="1" applyProtection="1">
      <alignment horizontal="center" shrinkToFit="1"/>
      <protection hidden="1"/>
    </xf>
    <xf numFmtId="0" fontId="1" fillId="0" borderId="10" xfId="0" applyFont="1" applyBorder="1" applyAlignment="1" applyProtection="1">
      <alignment horizontal="center" shrinkToFit="1"/>
      <protection hidden="1"/>
    </xf>
    <xf numFmtId="8" fontId="0" fillId="0" borderId="6" xfId="0" applyNumberFormat="1" applyFont="1" applyBorder="1" applyAlignment="1" applyProtection="1">
      <alignment horizontal="right" shrinkToFit="1"/>
      <protection hidden="1"/>
    </xf>
    <xf numFmtId="8" fontId="0" fillId="0" borderId="8" xfId="0" applyNumberFormat="1" applyFont="1" applyBorder="1" applyAlignment="1" applyProtection="1">
      <alignment horizontal="right" shrinkToFit="1"/>
      <protection hidden="1"/>
    </xf>
    <xf numFmtId="8" fontId="0" fillId="0" borderId="10" xfId="0" applyNumberFormat="1" applyFont="1" applyBorder="1" applyAlignment="1" applyProtection="1">
      <alignment horizontal="right" shrinkToFit="1"/>
      <protection hidden="1"/>
    </xf>
    <xf numFmtId="8" fontId="0" fillId="0" borderId="7" xfId="0" applyNumberFormat="1" applyFont="1" applyBorder="1" applyAlignment="1" applyProtection="1">
      <alignment horizontal="right" shrinkToFit="1"/>
      <protection hidden="1"/>
    </xf>
    <xf numFmtId="8" fontId="0" fillId="0" borderId="9" xfId="0" applyNumberFormat="1" applyFont="1" applyBorder="1" applyAlignment="1" applyProtection="1">
      <alignment horizontal="right" shrinkToFit="1"/>
      <protection hidden="1"/>
    </xf>
    <xf numFmtId="8" fontId="0" fillId="0" borderId="12" xfId="0" applyNumberFormat="1" applyFont="1" applyBorder="1" applyAlignment="1" applyProtection="1">
      <alignment horizontal="right" shrinkToFit="1"/>
      <protection hidden="1"/>
    </xf>
    <xf numFmtId="10" fontId="0" fillId="0" borderId="1" xfId="0" applyNumberFormat="1" applyBorder="1" applyAlignment="1" applyProtection="1">
      <alignment horizontal="right" shrinkToFit="1"/>
      <protection hidden="1"/>
    </xf>
    <xf numFmtId="8" fontId="0" fillId="0" borderId="0" xfId="0" applyNumberFormat="1" applyAlignment="1" applyProtection="1">
      <alignment shrinkToFit="1"/>
      <protection hidden="1"/>
    </xf>
    <xf numFmtId="0" fontId="0" fillId="0" borderId="1" xfId="0" applyBorder="1" applyAlignment="1" applyProtection="1">
      <alignment horizontal="center" shrinkToFit="1"/>
      <protection hidden="1"/>
    </xf>
    <xf numFmtId="0" fontId="0" fillId="5" borderId="1" xfId="0" applyFill="1" applyBorder="1" applyAlignment="1" applyProtection="1">
      <alignment horizontal="center" shrinkToFit="1"/>
      <protection hidden="1"/>
    </xf>
    <xf numFmtId="168" fontId="0" fillId="0" borderId="7" xfId="0" applyNumberFormat="1" applyBorder="1" applyAlignment="1" applyProtection="1">
      <alignment horizontal="right" shrinkToFit="1"/>
      <protection hidden="1"/>
    </xf>
    <xf numFmtId="168" fontId="0" fillId="0" borderId="9" xfId="0" applyNumberFormat="1" applyBorder="1" applyAlignment="1" applyProtection="1">
      <alignment horizontal="right" shrinkToFit="1"/>
      <protection hidden="1"/>
    </xf>
    <xf numFmtId="168" fontId="0" fillId="0" borderId="12" xfId="0" applyNumberFormat="1" applyBorder="1" applyAlignment="1" applyProtection="1">
      <alignment horizontal="right" shrinkToFit="1"/>
      <protection hidden="1"/>
    </xf>
    <xf numFmtId="0" fontId="0" fillId="0" borderId="6" xfId="0" applyBorder="1" applyAlignment="1" applyProtection="1">
      <alignment horizontal="left" shrinkToFit="1"/>
      <protection hidden="1"/>
    </xf>
    <xf numFmtId="0" fontId="0" fillId="0" borderId="8" xfId="0" applyBorder="1" applyAlignment="1" applyProtection="1">
      <alignment horizontal="left" shrinkToFit="1"/>
      <protection hidden="1"/>
    </xf>
    <xf numFmtId="0" fontId="0" fillId="0" borderId="10" xfId="0" applyBorder="1" applyAlignment="1" applyProtection="1">
      <alignment horizontal="left" shrinkToFit="1"/>
      <protection hidden="1"/>
    </xf>
    <xf numFmtId="0" fontId="1" fillId="6" borderId="1" xfId="0" applyFont="1" applyFill="1" applyBorder="1" applyAlignment="1" applyProtection="1">
      <alignment horizontal="center" shrinkToFit="1"/>
      <protection hidden="1"/>
    </xf>
    <xf numFmtId="0" fontId="1" fillId="7" borderId="1" xfId="0" applyFont="1" applyFill="1" applyBorder="1" applyAlignment="1" applyProtection="1">
      <alignment horizontal="center" shrinkToFit="1"/>
      <protection hidden="1"/>
    </xf>
    <xf numFmtId="0" fontId="1" fillId="2" borderId="1" xfId="0" applyFont="1" applyFill="1" applyBorder="1" applyAlignment="1" applyProtection="1">
      <alignment horizontal="center" shrinkToFit="1"/>
      <protection hidden="1"/>
    </xf>
    <xf numFmtId="0" fontId="1" fillId="8" borderId="1" xfId="0" applyFont="1" applyFill="1" applyBorder="1" applyAlignment="1" applyProtection="1">
      <alignment horizontal="center" shrinkToFit="1"/>
      <protection hidden="1"/>
    </xf>
    <xf numFmtId="0" fontId="1" fillId="9" borderId="1" xfId="0" applyFont="1" applyFill="1" applyBorder="1" applyAlignment="1" applyProtection="1">
      <alignment horizontal="center" shrinkToFit="1"/>
      <protection hidden="1"/>
    </xf>
    <xf numFmtId="0" fontId="1" fillId="10" borderId="1" xfId="0" applyFont="1" applyFill="1" applyBorder="1" applyAlignment="1" applyProtection="1">
      <alignment horizontal="center" shrinkToFit="1"/>
      <protection hidden="1"/>
    </xf>
    <xf numFmtId="0" fontId="1" fillId="11" borderId="1" xfId="0" applyFont="1" applyFill="1" applyBorder="1" applyAlignment="1" applyProtection="1">
      <alignment horizontal="center" shrinkToFit="1"/>
      <protection hidden="1"/>
    </xf>
    <xf numFmtId="0" fontId="1" fillId="3" borderId="1" xfId="0" applyFont="1" applyFill="1" applyBorder="1" applyAlignment="1" applyProtection="1">
      <alignment horizontal="center" shrinkToFit="1"/>
      <protection hidden="1"/>
    </xf>
    <xf numFmtId="0" fontId="1" fillId="12" borderId="1" xfId="0" applyFont="1" applyFill="1" applyBorder="1" applyAlignment="1" applyProtection="1">
      <alignment horizontal="center" shrinkToFit="1"/>
      <protection hidden="1"/>
    </xf>
    <xf numFmtId="0" fontId="1" fillId="13" borderId="1" xfId="0" applyFont="1" applyFill="1" applyBorder="1" applyAlignment="1" applyProtection="1">
      <alignment horizontal="center" shrinkToFit="1"/>
      <protection hidden="1"/>
    </xf>
    <xf numFmtId="0" fontId="1" fillId="14" borderId="1" xfId="0" applyFont="1" applyFill="1" applyBorder="1" applyAlignment="1" applyProtection="1">
      <alignment horizontal="center" shrinkToFit="1"/>
      <protection hidden="1"/>
    </xf>
    <xf numFmtId="0" fontId="1" fillId="15" borderId="1" xfId="0" applyFont="1" applyFill="1" applyBorder="1" applyAlignment="1" applyProtection="1">
      <alignment horizontal="center" shrinkToFit="1"/>
      <protection hidden="1"/>
    </xf>
    <xf numFmtId="0" fontId="1" fillId="16" borderId="1" xfId="0" applyFont="1" applyFill="1" applyBorder="1" applyAlignment="1" applyProtection="1">
      <alignment horizontal="center" shrinkToFit="1"/>
      <protection hidden="1"/>
    </xf>
    <xf numFmtId="0" fontId="1" fillId="17" borderId="1" xfId="0" applyFont="1" applyFill="1" applyBorder="1" applyAlignment="1" applyProtection="1">
      <alignment horizontal="center" shrinkToFit="1"/>
      <protection hidden="1"/>
    </xf>
    <xf numFmtId="0" fontId="1" fillId="18" borderId="1" xfId="0" applyFont="1" applyFill="1" applyBorder="1" applyAlignment="1" applyProtection="1">
      <alignment horizontal="center" shrinkToFit="1"/>
      <protection hidden="1"/>
    </xf>
    <xf numFmtId="166" fontId="1" fillId="0" borderId="13" xfId="0" applyNumberFormat="1" applyFont="1" applyBorder="1" applyAlignment="1" applyProtection="1">
      <alignment horizontal="right" shrinkToFit="1"/>
      <protection hidden="1"/>
    </xf>
    <xf numFmtId="166" fontId="1" fillId="0" borderId="14" xfId="0" applyNumberFormat="1" applyFont="1" applyBorder="1" applyAlignment="1" applyProtection="1">
      <alignment horizontal="right" shrinkToFit="1"/>
      <protection hidden="1"/>
    </xf>
    <xf numFmtId="166" fontId="1" fillId="0" borderId="15" xfId="0" applyNumberFormat="1" applyFont="1" applyBorder="1" applyAlignment="1" applyProtection="1">
      <alignment horizontal="right" shrinkToFit="1"/>
      <protection hidden="1"/>
    </xf>
    <xf numFmtId="0" fontId="1" fillId="19" borderId="1" xfId="0" applyFont="1" applyFill="1" applyBorder="1" applyAlignment="1" applyProtection="1">
      <alignment horizontal="center" shrinkToFit="1"/>
      <protection hidden="1"/>
    </xf>
    <xf numFmtId="0" fontId="1" fillId="20" borderId="1" xfId="0" applyFont="1" applyFill="1" applyBorder="1" applyAlignment="1" applyProtection="1">
      <alignment horizontal="center" shrinkToFit="1"/>
      <protection hidden="1"/>
    </xf>
    <xf numFmtId="0" fontId="0" fillId="0" borderId="6" xfId="0" applyFill="1" applyBorder="1" applyAlignment="1" applyProtection="1">
      <alignment horizontal="right" shrinkToFit="1"/>
      <protection hidden="1"/>
    </xf>
    <xf numFmtId="0" fontId="0" fillId="0" borderId="5" xfId="0" applyFill="1" applyBorder="1" applyAlignment="1" applyProtection="1">
      <alignment horizontal="right" shrinkToFit="1"/>
      <protection hidden="1"/>
    </xf>
    <xf numFmtId="0" fontId="0" fillId="0" borderId="7" xfId="0" applyFill="1" applyBorder="1" applyAlignment="1" applyProtection="1">
      <alignment horizontal="right" shrinkToFit="1"/>
      <protection hidden="1"/>
    </xf>
    <xf numFmtId="0" fontId="0" fillId="0" borderId="8" xfId="0" applyFill="1" applyBorder="1" applyAlignment="1" applyProtection="1">
      <alignment horizontal="right" shrinkToFit="1"/>
      <protection hidden="1"/>
    </xf>
    <xf numFmtId="0" fontId="0" fillId="0" borderId="0" xfId="0" applyFill="1" applyBorder="1" applyAlignment="1" applyProtection="1">
      <alignment horizontal="right" shrinkToFit="1"/>
      <protection hidden="1"/>
    </xf>
    <xf numFmtId="0" fontId="0" fillId="0" borderId="9" xfId="0" applyFill="1" applyBorder="1" applyAlignment="1" applyProtection="1">
      <alignment horizontal="right" shrinkToFit="1"/>
      <protection hidden="1"/>
    </xf>
    <xf numFmtId="0" fontId="1" fillId="0" borderId="2" xfId="0" applyFont="1" applyBorder="1" applyAlignment="1" applyProtection="1">
      <alignment horizontal="center" shrinkToFit="1"/>
      <protection hidden="1"/>
    </xf>
    <xf numFmtId="0" fontId="1" fillId="0" borderId="3" xfId="0" applyFont="1" applyBorder="1" applyAlignment="1" applyProtection="1">
      <alignment horizontal="center" shrinkToFit="1"/>
      <protection hidden="1"/>
    </xf>
    <xf numFmtId="0" fontId="1" fillId="0" borderId="4" xfId="0" applyFont="1" applyBorder="1" applyAlignment="1" applyProtection="1">
      <alignment horizontal="center" shrinkToFit="1"/>
      <protection hidden="1"/>
    </xf>
    <xf numFmtId="14" fontId="0" fillId="0" borderId="6" xfId="0" applyNumberFormat="1" applyFill="1" applyBorder="1" applyAlignment="1" applyProtection="1">
      <alignment horizontal="center" shrinkToFit="1"/>
      <protection hidden="1"/>
    </xf>
    <xf numFmtId="14" fontId="0" fillId="0" borderId="5" xfId="0" applyNumberFormat="1" applyFill="1" applyBorder="1" applyAlignment="1" applyProtection="1">
      <alignment horizontal="center" shrinkToFit="1"/>
      <protection hidden="1"/>
    </xf>
    <xf numFmtId="14" fontId="0" fillId="0" borderId="7" xfId="0" applyNumberFormat="1" applyFill="1" applyBorder="1" applyAlignment="1" applyProtection="1">
      <alignment horizontal="center" shrinkToFit="1"/>
      <protection hidden="1"/>
    </xf>
    <xf numFmtId="14" fontId="0" fillId="0" borderId="8" xfId="0" applyNumberFormat="1" applyFill="1" applyBorder="1" applyAlignment="1" applyProtection="1">
      <alignment horizontal="center" shrinkToFit="1"/>
      <protection hidden="1"/>
    </xf>
    <xf numFmtId="14" fontId="0" fillId="0" borderId="0" xfId="0" applyNumberFormat="1" applyFill="1" applyBorder="1" applyAlignment="1" applyProtection="1">
      <alignment horizontal="center" shrinkToFit="1"/>
      <protection hidden="1"/>
    </xf>
    <xf numFmtId="14" fontId="0" fillId="0" borderId="9" xfId="0" applyNumberFormat="1" applyFill="1" applyBorder="1" applyAlignment="1" applyProtection="1">
      <alignment horizontal="center" shrinkToFit="1"/>
      <protection hidden="1"/>
    </xf>
    <xf numFmtId="14" fontId="0" fillId="0" borderId="10" xfId="0" applyNumberFormat="1" applyFill="1" applyBorder="1" applyAlignment="1" applyProtection="1">
      <alignment horizontal="center" shrinkToFit="1"/>
      <protection hidden="1"/>
    </xf>
    <xf numFmtId="14" fontId="0" fillId="0" borderId="11" xfId="0" applyNumberFormat="1" applyFill="1" applyBorder="1" applyAlignment="1" applyProtection="1">
      <alignment horizontal="center" shrinkToFit="1"/>
      <protection hidden="1"/>
    </xf>
    <xf numFmtId="14" fontId="0" fillId="0" borderId="12" xfId="0" applyNumberFormat="1" applyFill="1" applyBorder="1" applyAlignment="1" applyProtection="1">
      <alignment horizontal="center" shrinkToFit="1"/>
      <protection hidden="1"/>
    </xf>
    <xf numFmtId="166" fontId="0" fillId="0" borderId="0" xfId="0" applyNumberFormat="1" applyFill="1" applyAlignment="1" applyProtection="1">
      <alignment shrinkToFit="1"/>
      <protection hidden="1"/>
    </xf>
    <xf numFmtId="166" fontId="0" fillId="0" borderId="9" xfId="0" applyNumberFormat="1" applyFill="1" applyBorder="1" applyAlignment="1" applyProtection="1">
      <alignment shrinkToFit="1"/>
      <protection hidden="1"/>
    </xf>
    <xf numFmtId="0" fontId="0" fillId="0" borderId="2" xfId="0" applyBorder="1" applyAlignment="1" applyProtection="1">
      <alignment horizontal="center" shrinkToFit="1"/>
      <protection hidden="1"/>
    </xf>
    <xf numFmtId="0" fontId="0" fillId="0" borderId="3" xfId="0" applyBorder="1" applyAlignment="1" applyProtection="1">
      <alignment horizontal="center" shrinkToFit="1"/>
      <protection hidden="1"/>
    </xf>
    <xf numFmtId="0" fontId="0" fillId="0" borderId="4" xfId="0" applyBorder="1" applyAlignment="1" applyProtection="1">
      <alignment horizontal="center" shrinkToFit="1"/>
      <protection hidden="1"/>
    </xf>
    <xf numFmtId="0" fontId="11" fillId="7" borderId="6" xfId="1" applyFont="1" applyFill="1" applyBorder="1" applyAlignment="1" applyProtection="1">
      <alignment horizontal="center" vertical="center" shrinkToFit="1"/>
      <protection hidden="1"/>
    </xf>
    <xf numFmtId="0" fontId="11" fillId="7" borderId="5" xfId="1" applyFont="1" applyFill="1" applyBorder="1" applyAlignment="1" applyProtection="1">
      <alignment horizontal="center" vertical="center" shrinkToFit="1"/>
      <protection hidden="1"/>
    </xf>
    <xf numFmtId="0" fontId="11" fillId="7" borderId="7" xfId="1" applyFont="1" applyFill="1" applyBorder="1" applyAlignment="1" applyProtection="1">
      <alignment horizontal="center" vertical="center" shrinkToFit="1"/>
      <protection hidden="1"/>
    </xf>
    <xf numFmtId="0" fontId="11" fillId="7" borderId="10" xfId="1" applyFont="1" applyFill="1" applyBorder="1" applyAlignment="1" applyProtection="1">
      <alignment horizontal="center" vertical="center" shrinkToFit="1"/>
      <protection hidden="1"/>
    </xf>
    <xf numFmtId="0" fontId="11" fillId="7" borderId="11" xfId="1" applyFont="1" applyFill="1" applyBorder="1" applyAlignment="1" applyProtection="1">
      <alignment horizontal="center" vertical="center" shrinkToFit="1"/>
      <protection hidden="1"/>
    </xf>
    <xf numFmtId="0" fontId="11" fillId="7" borderId="12" xfId="1" applyFont="1" applyFill="1" applyBorder="1" applyAlignment="1" applyProtection="1">
      <alignment horizontal="center" vertical="center" shrinkToFit="1"/>
      <protection hidden="1"/>
    </xf>
    <xf numFmtId="0" fontId="8" fillId="21" borderId="2" xfId="0" applyFont="1" applyFill="1" applyBorder="1" applyAlignment="1" applyProtection="1">
      <alignment horizontal="center" shrinkToFit="1"/>
      <protection hidden="1"/>
    </xf>
    <xf numFmtId="0" fontId="8" fillId="21" borderId="3" xfId="0" applyFont="1" applyFill="1" applyBorder="1" applyAlignment="1" applyProtection="1">
      <alignment horizontal="center" shrinkToFit="1"/>
      <protection hidden="1"/>
    </xf>
    <xf numFmtId="0" fontId="8" fillId="21" borderId="4" xfId="0" applyFont="1" applyFill="1" applyBorder="1" applyAlignment="1" applyProtection="1">
      <alignment horizontal="center" shrinkToFit="1"/>
      <protection hidden="1"/>
    </xf>
    <xf numFmtId="0" fontId="0" fillId="0" borderId="6" xfId="0" applyBorder="1" applyAlignment="1" applyProtection="1">
      <alignment horizontal="center" shrinkToFit="1"/>
      <protection hidden="1"/>
    </xf>
    <xf numFmtId="0" fontId="0" fillId="0" borderId="5" xfId="0" applyBorder="1" applyAlignment="1" applyProtection="1">
      <alignment horizontal="center" shrinkToFit="1"/>
      <protection hidden="1"/>
    </xf>
    <xf numFmtId="0" fontId="0" fillId="0" borderId="7" xfId="0" applyBorder="1" applyAlignment="1" applyProtection="1">
      <alignment horizontal="center" shrinkToFit="1"/>
      <protection hidden="1"/>
    </xf>
    <xf numFmtId="0" fontId="0" fillId="0" borderId="8" xfId="0" applyBorder="1" applyAlignment="1" applyProtection="1">
      <alignment horizontal="center" shrinkToFit="1"/>
      <protection hidden="1"/>
    </xf>
    <xf numFmtId="0" fontId="0" fillId="0" borderId="0" xfId="0" applyAlignment="1" applyProtection="1">
      <alignment horizontal="center" shrinkToFit="1"/>
      <protection hidden="1"/>
    </xf>
    <xf numFmtId="0" fontId="0" fillId="0" borderId="9" xfId="0" applyBorder="1" applyAlignment="1" applyProtection="1">
      <alignment horizontal="center" shrinkToFit="1"/>
      <protection hidden="1"/>
    </xf>
    <xf numFmtId="0" fontId="0" fillId="0" borderId="10" xfId="0" applyBorder="1" applyAlignment="1" applyProtection="1">
      <alignment horizontal="center" shrinkToFit="1"/>
      <protection hidden="1"/>
    </xf>
    <xf numFmtId="0" fontId="0" fillId="0" borderId="11" xfId="0" applyBorder="1" applyAlignment="1" applyProtection="1">
      <alignment horizontal="center" shrinkToFit="1"/>
      <protection hidden="1"/>
    </xf>
    <xf numFmtId="0" fontId="0" fillId="0" borderId="12" xfId="0" applyBorder="1" applyAlignment="1" applyProtection="1">
      <alignment horizontal="center" shrinkToFit="1"/>
      <protection hidden="1"/>
    </xf>
    <xf numFmtId="0" fontId="1" fillId="4" borderId="6" xfId="0" applyFont="1" applyFill="1" applyBorder="1" applyAlignment="1" applyProtection="1">
      <alignment horizontal="left" vertical="center" wrapText="1"/>
      <protection hidden="1"/>
    </xf>
    <xf numFmtId="0" fontId="1" fillId="4" borderId="5" xfId="0" applyFont="1" applyFill="1" applyBorder="1" applyAlignment="1" applyProtection="1">
      <alignment horizontal="left" vertical="center" wrapText="1"/>
      <protection hidden="1"/>
    </xf>
    <xf numFmtId="0" fontId="1" fillId="4" borderId="7" xfId="0" applyFont="1" applyFill="1" applyBorder="1" applyAlignment="1" applyProtection="1">
      <alignment horizontal="left" vertical="center" wrapText="1"/>
      <protection hidden="1"/>
    </xf>
    <xf numFmtId="0" fontId="1" fillId="4" borderId="10" xfId="0" applyFont="1" applyFill="1" applyBorder="1" applyAlignment="1" applyProtection="1">
      <alignment horizontal="left" vertical="center" wrapText="1"/>
      <protection hidden="1"/>
    </xf>
    <xf numFmtId="0" fontId="1" fillId="4" borderId="11" xfId="0" applyFont="1" applyFill="1" applyBorder="1" applyAlignment="1" applyProtection="1">
      <alignment horizontal="left" vertical="center" wrapText="1"/>
      <protection hidden="1"/>
    </xf>
    <xf numFmtId="0" fontId="1" fillId="4" borderId="12" xfId="0" applyFont="1" applyFill="1" applyBorder="1" applyAlignment="1" applyProtection="1">
      <alignment horizontal="left" vertical="center" wrapText="1"/>
      <protection hidden="1"/>
    </xf>
    <xf numFmtId="0" fontId="10" fillId="4" borderId="0" xfId="0" applyFont="1" applyFill="1" applyAlignment="1" applyProtection="1">
      <alignment horizontal="center" vertical="center" shrinkToFit="1"/>
      <protection hidden="1"/>
    </xf>
    <xf numFmtId="166" fontId="0" fillId="0" borderId="10" xfId="0" applyNumberFormat="1" applyBorder="1" applyAlignment="1" applyProtection="1">
      <alignment horizontal="center" shrinkToFit="1"/>
      <protection locked="0"/>
    </xf>
    <xf numFmtId="166" fontId="0" fillId="0" borderId="11" xfId="0" applyNumberFormat="1" applyBorder="1" applyAlignment="1" applyProtection="1">
      <alignment horizontal="center" shrinkToFit="1"/>
      <protection locked="0"/>
    </xf>
    <xf numFmtId="166" fontId="0" fillId="0" borderId="12" xfId="0" applyNumberFormat="1" applyBorder="1" applyAlignment="1" applyProtection="1">
      <alignment horizontal="center" shrinkToFit="1"/>
      <protection locked="0"/>
    </xf>
    <xf numFmtId="166" fontId="0" fillId="0" borderId="8" xfId="0" applyNumberFormat="1" applyBorder="1" applyAlignment="1" applyProtection="1">
      <alignment horizontal="center" shrinkToFit="1"/>
      <protection locked="0"/>
    </xf>
    <xf numFmtId="166" fontId="0" fillId="0" borderId="0" xfId="0" applyNumberFormat="1" applyAlignment="1" applyProtection="1">
      <alignment horizontal="center" shrinkToFit="1"/>
      <protection locked="0"/>
    </xf>
    <xf numFmtId="166" fontId="0" fillId="0" borderId="9" xfId="0" applyNumberFormat="1" applyBorder="1" applyAlignment="1" applyProtection="1">
      <alignment horizontal="center" shrinkToFit="1"/>
      <protection locked="0"/>
    </xf>
    <xf numFmtId="0" fontId="4" fillId="4" borderId="6" xfId="0" applyFont="1" applyFill="1" applyBorder="1" applyAlignment="1" applyProtection="1">
      <alignment horizontal="left" vertical="center" wrapText="1"/>
      <protection hidden="1"/>
    </xf>
    <xf numFmtId="0" fontId="4" fillId="4" borderId="5" xfId="0" applyFont="1" applyFill="1" applyBorder="1" applyAlignment="1" applyProtection="1">
      <alignment horizontal="left" vertical="center" wrapText="1"/>
      <protection hidden="1"/>
    </xf>
    <xf numFmtId="0" fontId="4" fillId="4" borderId="7" xfId="0" applyFont="1" applyFill="1" applyBorder="1" applyAlignment="1" applyProtection="1">
      <alignment horizontal="left" vertical="center" wrapText="1"/>
      <protection hidden="1"/>
    </xf>
    <xf numFmtId="0" fontId="4" fillId="4" borderId="8" xfId="0" applyFont="1" applyFill="1" applyBorder="1" applyAlignment="1" applyProtection="1">
      <alignment horizontal="left" vertical="center" wrapText="1"/>
      <protection hidden="1"/>
    </xf>
    <xf numFmtId="0" fontId="4" fillId="4" borderId="0" xfId="0" applyFont="1" applyFill="1" applyBorder="1" applyAlignment="1" applyProtection="1">
      <alignment horizontal="left" vertical="center" wrapText="1"/>
      <protection hidden="1"/>
    </xf>
    <xf numFmtId="0" fontId="4" fillId="4" borderId="9" xfId="0" applyFont="1" applyFill="1" applyBorder="1" applyAlignment="1" applyProtection="1">
      <alignment horizontal="left" vertical="center" wrapText="1"/>
      <protection hidden="1"/>
    </xf>
    <xf numFmtId="0" fontId="4" fillId="4" borderId="10" xfId="0" applyFont="1" applyFill="1" applyBorder="1" applyAlignment="1" applyProtection="1">
      <alignment horizontal="left" vertical="center" wrapText="1"/>
      <protection hidden="1"/>
    </xf>
    <xf numFmtId="0" fontId="4" fillId="4" borderId="11" xfId="0" applyFont="1" applyFill="1" applyBorder="1" applyAlignment="1" applyProtection="1">
      <alignment horizontal="left" vertical="center" wrapText="1"/>
      <protection hidden="1"/>
    </xf>
    <xf numFmtId="0" fontId="4" fillId="4" borderId="12" xfId="0" applyFont="1" applyFill="1" applyBorder="1" applyAlignment="1" applyProtection="1">
      <alignment horizontal="left" vertical="center" wrapText="1"/>
      <protection hidden="1"/>
    </xf>
    <xf numFmtId="0" fontId="4" fillId="0" borderId="6"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0"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10" xfId="0" applyFont="1" applyBorder="1" applyAlignment="1" applyProtection="1">
      <alignment horizontal="center" vertical="center" wrapText="1"/>
      <protection hidden="1"/>
    </xf>
    <xf numFmtId="0" fontId="4" fillId="0" borderId="11" xfId="0" applyFont="1" applyBorder="1" applyAlignment="1" applyProtection="1">
      <alignment horizontal="center" vertical="center" wrapText="1"/>
      <protection hidden="1"/>
    </xf>
    <xf numFmtId="0" fontId="4" fillId="0" borderId="12" xfId="0" applyFont="1" applyBorder="1" applyAlignment="1" applyProtection="1">
      <alignment horizontal="center" vertical="center" wrapText="1"/>
      <protection hidden="1"/>
    </xf>
    <xf numFmtId="0" fontId="3" fillId="3" borderId="2" xfId="0" applyFont="1" applyFill="1" applyBorder="1" applyAlignment="1" applyProtection="1">
      <alignment horizontal="center" shrinkToFit="1"/>
      <protection hidden="1"/>
    </xf>
    <xf numFmtId="0" fontId="3" fillId="3" borderId="3" xfId="0" applyFont="1" applyFill="1" applyBorder="1" applyAlignment="1" applyProtection="1">
      <alignment horizontal="center" shrinkToFit="1"/>
      <protection hidden="1"/>
    </xf>
    <xf numFmtId="0" fontId="3" fillId="3" borderId="4" xfId="0" applyFont="1" applyFill="1" applyBorder="1" applyAlignment="1" applyProtection="1">
      <alignment horizontal="center" shrinkToFit="1"/>
      <protection hidden="1"/>
    </xf>
    <xf numFmtId="0" fontId="9" fillId="0" borderId="2" xfId="0" applyFont="1" applyBorder="1" applyAlignment="1" applyProtection="1">
      <alignment horizontal="center" shrinkToFit="1"/>
      <protection hidden="1"/>
    </xf>
    <xf numFmtId="0" fontId="9" fillId="0" borderId="3" xfId="0" applyFont="1" applyBorder="1" applyAlignment="1" applyProtection="1">
      <alignment horizontal="center" shrinkToFit="1"/>
      <protection hidden="1"/>
    </xf>
    <xf numFmtId="0" fontId="9" fillId="0" borderId="4" xfId="0" applyFont="1" applyBorder="1" applyAlignment="1" applyProtection="1">
      <alignment horizontal="center" shrinkToFit="1"/>
      <protection hidden="1"/>
    </xf>
    <xf numFmtId="0" fontId="10" fillId="0" borderId="6" xfId="0" applyFont="1" applyBorder="1" applyAlignment="1" applyProtection="1">
      <alignment horizontal="left" vertical="center" wrapText="1"/>
      <protection hidden="1"/>
    </xf>
    <xf numFmtId="0" fontId="10" fillId="0" borderId="5" xfId="0" applyFont="1" applyBorder="1" applyAlignment="1" applyProtection="1">
      <alignment horizontal="left" vertical="center" wrapText="1"/>
      <protection hidden="1"/>
    </xf>
    <xf numFmtId="0" fontId="10" fillId="0" borderId="7" xfId="0" applyFont="1" applyBorder="1" applyAlignment="1" applyProtection="1">
      <alignment horizontal="left" vertical="center" wrapText="1"/>
      <protection hidden="1"/>
    </xf>
    <xf numFmtId="0" fontId="10" fillId="0" borderId="8" xfId="0" applyFont="1" applyBorder="1" applyAlignment="1" applyProtection="1">
      <alignment horizontal="left" vertical="center" wrapText="1"/>
      <protection hidden="1"/>
    </xf>
    <xf numFmtId="0" fontId="10" fillId="0" borderId="0" xfId="0" applyFont="1" applyAlignment="1" applyProtection="1">
      <alignment horizontal="left" vertical="center" wrapText="1"/>
      <protection hidden="1"/>
    </xf>
    <xf numFmtId="0" fontId="10" fillId="0" borderId="9" xfId="0" applyFont="1" applyBorder="1" applyAlignment="1" applyProtection="1">
      <alignment horizontal="left" vertical="center" wrapText="1"/>
      <protection hidden="1"/>
    </xf>
    <xf numFmtId="0" fontId="10" fillId="0" borderId="10" xfId="0" applyFont="1" applyBorder="1" applyAlignment="1" applyProtection="1">
      <alignment horizontal="left" vertical="center" wrapText="1"/>
      <protection hidden="1"/>
    </xf>
    <xf numFmtId="0" fontId="10" fillId="0" borderId="11" xfId="0" applyFont="1" applyBorder="1" applyAlignment="1" applyProtection="1">
      <alignment horizontal="left" vertical="center" wrapText="1"/>
      <protection hidden="1"/>
    </xf>
    <xf numFmtId="0" fontId="10" fillId="0" borderId="12" xfId="0" applyFont="1" applyBorder="1" applyAlignment="1" applyProtection="1">
      <alignment horizontal="left" vertical="center" wrapText="1"/>
      <protection hidden="1"/>
    </xf>
    <xf numFmtId="0" fontId="6" fillId="3" borderId="6" xfId="0" applyFont="1" applyFill="1" applyBorder="1" applyAlignment="1" applyProtection="1">
      <alignment horizontal="center" vertical="center" shrinkToFit="1"/>
      <protection hidden="1"/>
    </xf>
    <xf numFmtId="0" fontId="6" fillId="3" borderId="5" xfId="0" applyFont="1" applyFill="1" applyBorder="1" applyAlignment="1" applyProtection="1">
      <alignment horizontal="center" vertical="center" shrinkToFit="1"/>
      <protection hidden="1"/>
    </xf>
    <xf numFmtId="0" fontId="6" fillId="3" borderId="7" xfId="0" applyFont="1" applyFill="1" applyBorder="1" applyAlignment="1" applyProtection="1">
      <alignment horizontal="center" vertical="center" shrinkToFit="1"/>
      <protection hidden="1"/>
    </xf>
    <xf numFmtId="0" fontId="6" fillId="3" borderId="10" xfId="0" applyFont="1" applyFill="1" applyBorder="1" applyAlignment="1" applyProtection="1">
      <alignment horizontal="center" vertical="center" shrinkToFit="1"/>
      <protection hidden="1"/>
    </xf>
    <xf numFmtId="0" fontId="6" fillId="3" borderId="11" xfId="0" applyFont="1" applyFill="1" applyBorder="1" applyAlignment="1" applyProtection="1">
      <alignment horizontal="center" vertical="center" shrinkToFit="1"/>
      <protection hidden="1"/>
    </xf>
    <xf numFmtId="0" fontId="6" fillId="3" borderId="12" xfId="0" applyFont="1" applyFill="1" applyBorder="1" applyAlignment="1" applyProtection="1">
      <alignment horizontal="center" vertical="center" shrinkToFit="1"/>
      <protection hidden="1"/>
    </xf>
    <xf numFmtId="0" fontId="2" fillId="2" borderId="2" xfId="0" applyFont="1" applyFill="1" applyBorder="1" applyAlignment="1" applyProtection="1">
      <alignment horizontal="center" shrinkToFit="1"/>
      <protection hidden="1"/>
    </xf>
    <xf numFmtId="0" fontId="2" fillId="2" borderId="3" xfId="0" applyFont="1" applyFill="1" applyBorder="1" applyAlignment="1" applyProtection="1">
      <alignment horizontal="center" shrinkToFit="1"/>
      <protection hidden="1"/>
    </xf>
    <xf numFmtId="0" fontId="2" fillId="2" borderId="4" xfId="0" applyFont="1" applyFill="1" applyBorder="1" applyAlignment="1" applyProtection="1">
      <alignment horizontal="center" shrinkToFit="1"/>
      <protection hidden="1"/>
    </xf>
    <xf numFmtId="0" fontId="0" fillId="0" borderId="2" xfId="0" applyBorder="1" applyAlignment="1" applyProtection="1">
      <alignment horizontal="left" shrinkToFit="1"/>
      <protection hidden="1"/>
    </xf>
    <xf numFmtId="0" fontId="0" fillId="0" borderId="3" xfId="0" applyBorder="1" applyAlignment="1" applyProtection="1">
      <alignment horizontal="left" shrinkToFit="1"/>
      <protection hidden="1"/>
    </xf>
    <xf numFmtId="0" fontId="0" fillId="0" borderId="4" xfId="0" applyBorder="1" applyAlignment="1" applyProtection="1">
      <alignment horizontal="left" shrinkToFit="1"/>
      <protection hidden="1"/>
    </xf>
    <xf numFmtId="0" fontId="0" fillId="0" borderId="8" xfId="0" applyBorder="1" applyAlignment="1" applyProtection="1">
      <alignment horizontal="left" shrinkToFit="1"/>
      <protection locked="0"/>
    </xf>
    <xf numFmtId="0" fontId="0" fillId="0" borderId="0" xfId="0" applyBorder="1" applyAlignment="1" applyProtection="1">
      <alignment horizontal="left" shrinkToFit="1"/>
      <protection locked="0"/>
    </xf>
    <xf numFmtId="0" fontId="0" fillId="0" borderId="9" xfId="0" applyBorder="1" applyAlignment="1" applyProtection="1">
      <alignment horizontal="left" shrinkToFit="1"/>
      <protection locked="0"/>
    </xf>
    <xf numFmtId="0" fontId="2" fillId="2" borderId="6" xfId="0" applyFont="1" applyFill="1" applyBorder="1" applyAlignment="1" applyProtection="1">
      <alignment horizontal="center" shrinkToFit="1"/>
      <protection hidden="1"/>
    </xf>
    <xf numFmtId="0" fontId="2" fillId="2" borderId="5" xfId="0" applyFont="1" applyFill="1" applyBorder="1" applyAlignment="1" applyProtection="1">
      <alignment horizontal="center" shrinkToFit="1"/>
      <protection hidden="1"/>
    </xf>
    <xf numFmtId="0" fontId="2" fillId="2" borderId="7" xfId="0" applyFont="1" applyFill="1" applyBorder="1" applyAlignment="1" applyProtection="1">
      <alignment horizontal="center" shrinkToFit="1"/>
      <protection hidden="1"/>
    </xf>
    <xf numFmtId="0" fontId="0" fillId="0" borderId="6" xfId="0" applyBorder="1" applyAlignment="1" applyProtection="1">
      <alignment horizontal="left" shrinkToFit="1"/>
      <protection locked="0"/>
    </xf>
    <xf numFmtId="0" fontId="0" fillId="0" borderId="5" xfId="0" applyBorder="1" applyAlignment="1" applyProtection="1">
      <alignment horizontal="left" shrinkToFit="1"/>
      <protection locked="0"/>
    </xf>
    <xf numFmtId="0" fontId="0" fillId="0" borderId="7" xfId="0" applyBorder="1" applyAlignment="1" applyProtection="1">
      <alignment horizontal="left" shrinkToFit="1"/>
      <protection locked="0"/>
    </xf>
    <xf numFmtId="164" fontId="0" fillId="0" borderId="8" xfId="0" applyNumberFormat="1" applyBorder="1" applyAlignment="1" applyProtection="1">
      <alignment horizontal="center" shrinkToFit="1"/>
      <protection locked="0"/>
    </xf>
    <xf numFmtId="164" fontId="0" fillId="0" borderId="0" xfId="0" applyNumberFormat="1" applyBorder="1" applyAlignment="1" applyProtection="1">
      <alignment horizontal="center" shrinkToFit="1"/>
      <protection locked="0"/>
    </xf>
    <xf numFmtId="165" fontId="0" fillId="0" borderId="0" xfId="0" applyNumberFormat="1" applyBorder="1" applyAlignment="1" applyProtection="1">
      <alignment horizontal="right" shrinkToFit="1"/>
      <protection locked="0"/>
    </xf>
    <xf numFmtId="165" fontId="0" fillId="0" borderId="9" xfId="0" applyNumberFormat="1" applyBorder="1" applyAlignment="1" applyProtection="1">
      <alignment horizontal="right" shrinkToFit="1"/>
      <protection locked="0"/>
    </xf>
    <xf numFmtId="164" fontId="0" fillId="0" borderId="8" xfId="0" applyNumberFormat="1" applyBorder="1" applyAlignment="1" applyProtection="1">
      <alignment horizontal="right" shrinkToFit="1"/>
      <protection locked="0"/>
    </xf>
    <xf numFmtId="164" fontId="0" fillId="0" borderId="0" xfId="0" applyNumberFormat="1" applyBorder="1" applyAlignment="1" applyProtection="1">
      <alignment horizontal="right" shrinkToFit="1"/>
      <protection locked="0"/>
    </xf>
    <xf numFmtId="0" fontId="0" fillId="0" borderId="0" xfId="0" applyBorder="1" applyAlignment="1" applyProtection="1">
      <alignment horizontal="center" shrinkToFit="1"/>
      <protection locked="0"/>
    </xf>
    <xf numFmtId="0" fontId="0" fillId="0" borderId="9" xfId="0" applyBorder="1" applyAlignment="1" applyProtection="1">
      <alignment horizontal="center" shrinkToFit="1"/>
      <protection locked="0"/>
    </xf>
    <xf numFmtId="0" fontId="2" fillId="2" borderId="13" xfId="0" applyFont="1" applyFill="1" applyBorder="1" applyAlignment="1" applyProtection="1">
      <alignment horizontal="center" shrinkToFit="1"/>
      <protection hidden="1"/>
    </xf>
    <xf numFmtId="165" fontId="0" fillId="0" borderId="5" xfId="0" applyNumberFormat="1" applyBorder="1" applyAlignment="1" applyProtection="1">
      <alignment horizontal="right" shrinkToFit="1"/>
      <protection locked="0"/>
    </xf>
    <xf numFmtId="165" fontId="0" fillId="0" borderId="7" xfId="0" applyNumberFormat="1" applyBorder="1" applyAlignment="1" applyProtection="1">
      <alignment horizontal="right" shrinkToFit="1"/>
      <protection locked="0"/>
    </xf>
    <xf numFmtId="164" fontId="0" fillId="0" borderId="6" xfId="0" applyNumberFormat="1" applyBorder="1" applyAlignment="1" applyProtection="1">
      <alignment horizontal="center" shrinkToFit="1"/>
      <protection locked="0"/>
    </xf>
    <xf numFmtId="164" fontId="0" fillId="0" borderId="5" xfId="0" applyNumberFormat="1" applyBorder="1" applyAlignment="1" applyProtection="1">
      <alignment horizontal="center" shrinkToFit="1"/>
      <protection locked="0"/>
    </xf>
    <xf numFmtId="0" fontId="0" fillId="0" borderId="5" xfId="0" applyBorder="1" applyAlignment="1" applyProtection="1">
      <alignment horizontal="center" shrinkToFit="1"/>
      <protection locked="0"/>
    </xf>
    <xf numFmtId="0" fontId="0" fillId="0" borderId="7" xfId="0" applyBorder="1" applyAlignment="1" applyProtection="1">
      <alignment horizontal="center" shrinkToFit="1"/>
      <protection locked="0"/>
    </xf>
    <xf numFmtId="164" fontId="0" fillId="0" borderId="6" xfId="0" applyNumberFormat="1" applyBorder="1" applyAlignment="1" applyProtection="1">
      <alignment horizontal="right" shrinkToFit="1"/>
      <protection locked="0"/>
    </xf>
    <xf numFmtId="164" fontId="0" fillId="0" borderId="5" xfId="0" applyNumberFormat="1" applyBorder="1" applyAlignment="1" applyProtection="1">
      <alignment horizontal="right" shrinkToFit="1"/>
      <protection locked="0"/>
    </xf>
    <xf numFmtId="0" fontId="0" fillId="0" borderId="10" xfId="0" applyBorder="1" applyAlignment="1" applyProtection="1">
      <alignment horizontal="left" shrinkToFit="1"/>
      <protection locked="0"/>
    </xf>
    <xf numFmtId="0" fontId="0" fillId="0" borderId="11" xfId="0" applyBorder="1" applyAlignment="1" applyProtection="1">
      <alignment horizontal="left" shrinkToFit="1"/>
      <protection locked="0"/>
    </xf>
    <xf numFmtId="0" fontId="0" fillId="0" borderId="12" xfId="0" applyBorder="1" applyAlignment="1" applyProtection="1">
      <alignment horizontal="left" shrinkToFit="1"/>
      <protection locked="0"/>
    </xf>
    <xf numFmtId="0" fontId="4" fillId="4" borderId="11" xfId="0" applyFont="1" applyFill="1" applyBorder="1" applyAlignment="1" applyProtection="1">
      <alignment horizontal="center" shrinkToFit="1"/>
      <protection hidden="1"/>
    </xf>
    <xf numFmtId="166" fontId="0" fillId="0" borderId="2" xfId="0" applyNumberFormat="1" applyBorder="1" applyAlignment="1" applyProtection="1">
      <alignment horizontal="center" shrinkToFit="1"/>
      <protection hidden="1"/>
    </xf>
    <xf numFmtId="166" fontId="0" fillId="0" borderId="3" xfId="0" applyNumberFormat="1" applyBorder="1" applyAlignment="1" applyProtection="1">
      <alignment horizontal="center" shrinkToFit="1"/>
      <protection hidden="1"/>
    </xf>
    <xf numFmtId="166" fontId="0" fillId="0" borderId="4" xfId="0" applyNumberFormat="1" applyBorder="1" applyAlignment="1" applyProtection="1">
      <alignment horizontal="center" shrinkToFit="1"/>
      <protection hidden="1"/>
    </xf>
    <xf numFmtId="0" fontId="4" fillId="4" borderId="3" xfId="0" applyFont="1" applyFill="1" applyBorder="1" applyAlignment="1" applyProtection="1">
      <alignment horizontal="center" shrinkToFit="1"/>
      <protection hidden="1"/>
    </xf>
    <xf numFmtId="10" fontId="0" fillId="0" borderId="2" xfId="0" applyNumberFormat="1" applyBorder="1" applyAlignment="1" applyProtection="1">
      <alignment horizontal="center" shrinkToFit="1"/>
      <protection locked="0"/>
    </xf>
    <xf numFmtId="10" fontId="0" fillId="0" borderId="3" xfId="0" applyNumberFormat="1" applyBorder="1" applyAlignment="1" applyProtection="1">
      <alignment horizontal="center" shrinkToFit="1"/>
      <protection locked="0"/>
    </xf>
    <xf numFmtId="10" fontId="0" fillId="0" borderId="4" xfId="0" applyNumberFormat="1" applyBorder="1" applyAlignment="1" applyProtection="1">
      <alignment horizontal="center" shrinkToFit="1"/>
      <protection locked="0"/>
    </xf>
    <xf numFmtId="166" fontId="0" fillId="0" borderId="2" xfId="0" applyNumberFormat="1" applyBorder="1" applyAlignment="1" applyProtection="1">
      <alignment horizontal="center" shrinkToFit="1"/>
      <protection locked="0"/>
    </xf>
    <xf numFmtId="166" fontId="0" fillId="0" borderId="3" xfId="0" applyNumberFormat="1" applyBorder="1" applyAlignment="1" applyProtection="1">
      <alignment horizontal="center" shrinkToFit="1"/>
      <protection locked="0"/>
    </xf>
    <xf numFmtId="166" fontId="0" fillId="0" borderId="4" xfId="0" applyNumberFormat="1" applyBorder="1" applyAlignment="1" applyProtection="1">
      <alignment horizontal="center" shrinkToFit="1"/>
      <protection locked="0"/>
    </xf>
    <xf numFmtId="0" fontId="3" fillId="3" borderId="2" xfId="0" applyFont="1" applyFill="1" applyBorder="1" applyAlignment="1" applyProtection="1">
      <alignment horizontal="center" vertical="top" shrinkToFit="1"/>
      <protection hidden="1"/>
    </xf>
    <xf numFmtId="0" fontId="3" fillId="3" borderId="3" xfId="0" applyFont="1" applyFill="1" applyBorder="1" applyAlignment="1" applyProtection="1">
      <alignment horizontal="center" vertical="top" shrinkToFit="1"/>
      <protection hidden="1"/>
    </xf>
    <xf numFmtId="0" fontId="3" fillId="3" borderId="4" xfId="0" applyFont="1" applyFill="1" applyBorder="1" applyAlignment="1" applyProtection="1">
      <alignment horizontal="center" vertical="top" shrinkToFit="1"/>
      <protection hidden="1"/>
    </xf>
    <xf numFmtId="0" fontId="2" fillId="2" borderId="2" xfId="0" applyFont="1" applyFill="1" applyBorder="1" applyAlignment="1" applyProtection="1">
      <alignment horizontal="center" vertical="top" shrinkToFit="1"/>
      <protection hidden="1"/>
    </xf>
    <xf numFmtId="0" fontId="2" fillId="2" borderId="3" xfId="0" applyFont="1" applyFill="1" applyBorder="1" applyAlignment="1" applyProtection="1">
      <alignment horizontal="center" vertical="top" shrinkToFit="1"/>
      <protection hidden="1"/>
    </xf>
    <xf numFmtId="0" fontId="2" fillId="2" borderId="4" xfId="0" applyFont="1" applyFill="1" applyBorder="1" applyAlignment="1" applyProtection="1">
      <alignment horizontal="center" vertical="top" shrinkToFit="1"/>
      <protection hidden="1"/>
    </xf>
    <xf numFmtId="166" fontId="0" fillId="0" borderId="6" xfId="0" applyNumberFormat="1" applyBorder="1" applyAlignment="1" applyProtection="1">
      <alignment horizontal="center" shrinkToFit="1"/>
      <protection locked="0"/>
    </xf>
    <xf numFmtId="166" fontId="0" fillId="0" borderId="5" xfId="0" applyNumberFormat="1" applyBorder="1" applyAlignment="1" applyProtection="1">
      <alignment horizontal="center" shrinkToFit="1"/>
      <protection locked="0"/>
    </xf>
    <xf numFmtId="166" fontId="0" fillId="0" borderId="7" xfId="0" applyNumberFormat="1" applyBorder="1" applyAlignment="1" applyProtection="1">
      <alignment horizontal="center" shrinkToFit="1"/>
      <protection locked="0"/>
    </xf>
    <xf numFmtId="164" fontId="0" fillId="0" borderId="10" xfId="0" applyNumberFormat="1" applyBorder="1" applyAlignment="1" applyProtection="1">
      <alignment horizontal="right" shrinkToFit="1"/>
      <protection locked="0"/>
    </xf>
    <xf numFmtId="164" fontId="0" fillId="0" borderId="11" xfId="0" applyNumberFormat="1" applyBorder="1" applyAlignment="1" applyProtection="1">
      <alignment horizontal="right" shrinkToFit="1"/>
      <protection locked="0"/>
    </xf>
    <xf numFmtId="0" fontId="0" fillId="0" borderId="11" xfId="0" applyBorder="1" applyAlignment="1" applyProtection="1">
      <alignment horizontal="center" shrinkToFit="1"/>
      <protection locked="0"/>
    </xf>
    <xf numFmtId="0" fontId="0" fillId="0" borderId="12" xfId="0" applyBorder="1" applyAlignment="1" applyProtection="1">
      <alignment horizontal="center" shrinkToFit="1"/>
      <protection locked="0"/>
    </xf>
    <xf numFmtId="164" fontId="0" fillId="0" borderId="10" xfId="0" applyNumberFormat="1" applyBorder="1" applyAlignment="1" applyProtection="1">
      <alignment horizontal="center" shrinkToFit="1"/>
      <protection locked="0"/>
    </xf>
    <xf numFmtId="164" fontId="0" fillId="0" borderId="11" xfId="0" applyNumberFormat="1" applyBorder="1" applyAlignment="1" applyProtection="1">
      <alignment horizontal="center" shrinkToFit="1"/>
      <protection locked="0"/>
    </xf>
    <xf numFmtId="165" fontId="0" fillId="0" borderId="11" xfId="0" applyNumberFormat="1" applyBorder="1" applyAlignment="1" applyProtection="1">
      <alignment horizontal="right" shrinkToFit="1"/>
      <protection locked="0"/>
    </xf>
    <xf numFmtId="165" fontId="0" fillId="0" borderId="12" xfId="0" applyNumberFormat="1" applyBorder="1" applyAlignment="1" applyProtection="1">
      <alignment horizontal="right" shrinkToFit="1"/>
      <protection locked="0"/>
    </xf>
    <xf numFmtId="0" fontId="7" fillId="2" borderId="6" xfId="0" applyFont="1" applyFill="1" applyBorder="1" applyAlignment="1" applyProtection="1">
      <alignment horizontal="center" vertical="center" shrinkToFit="1"/>
      <protection hidden="1"/>
    </xf>
    <xf numFmtId="0" fontId="7" fillId="2" borderId="5" xfId="0" applyFont="1" applyFill="1" applyBorder="1" applyAlignment="1" applyProtection="1">
      <alignment horizontal="center" vertical="center" shrinkToFit="1"/>
      <protection hidden="1"/>
    </xf>
    <xf numFmtId="0" fontId="7" fillId="2" borderId="7" xfId="0" applyFont="1" applyFill="1" applyBorder="1" applyAlignment="1" applyProtection="1">
      <alignment horizontal="center" vertical="center" shrinkToFit="1"/>
      <protection hidden="1"/>
    </xf>
    <xf numFmtId="0" fontId="7" fillId="2" borderId="10" xfId="0" applyFont="1" applyFill="1" applyBorder="1" applyAlignment="1" applyProtection="1">
      <alignment horizontal="center" vertical="center" shrinkToFit="1"/>
      <protection hidden="1"/>
    </xf>
    <xf numFmtId="0" fontId="7" fillId="2" borderId="11" xfId="0" applyFont="1" applyFill="1" applyBorder="1" applyAlignment="1" applyProtection="1">
      <alignment horizontal="center" vertical="center" shrinkToFit="1"/>
      <protection hidden="1"/>
    </xf>
    <xf numFmtId="0" fontId="7" fillId="2" borderId="12" xfId="0" applyFont="1" applyFill="1" applyBorder="1" applyAlignment="1" applyProtection="1">
      <alignment horizontal="center" vertical="center" shrinkToFit="1"/>
      <protection hidden="1"/>
    </xf>
    <xf numFmtId="0" fontId="1" fillId="4" borderId="5" xfId="0" applyFont="1" applyFill="1" applyBorder="1" applyAlignment="1" applyProtection="1">
      <alignment horizontal="center" shrinkToFit="1"/>
      <protection hidden="1"/>
    </xf>
    <xf numFmtId="0" fontId="1" fillId="0" borderId="2" xfId="0" applyFont="1" applyBorder="1" applyAlignment="1" applyProtection="1">
      <alignment horizontal="center" shrinkToFit="1"/>
      <protection hidden="1"/>
    </xf>
    <xf numFmtId="0" fontId="1" fillId="0" borderId="3" xfId="0" applyFont="1" applyBorder="1" applyAlignment="1" applyProtection="1">
      <alignment horizontal="center" shrinkToFit="1"/>
      <protection hidden="1"/>
    </xf>
    <xf numFmtId="0" fontId="1" fillId="0" borderId="4" xfId="0" applyFont="1" applyBorder="1" applyAlignment="1" applyProtection="1">
      <alignment horizontal="center" shrinkToFit="1"/>
      <protection hidden="1"/>
    </xf>
    <xf numFmtId="8" fontId="0" fillId="0" borderId="8" xfId="0" applyNumberFormat="1" applyBorder="1" applyAlignment="1" applyProtection="1">
      <alignment horizontal="right" shrinkToFit="1"/>
      <protection hidden="1"/>
    </xf>
    <xf numFmtId="8" fontId="0" fillId="0" borderId="0" xfId="0" applyNumberFormat="1" applyBorder="1" applyAlignment="1" applyProtection="1">
      <alignment horizontal="right" shrinkToFit="1"/>
      <protection hidden="1"/>
    </xf>
    <xf numFmtId="8" fontId="0" fillId="0" borderId="9" xfId="0" applyNumberFormat="1" applyBorder="1" applyAlignment="1" applyProtection="1">
      <alignment horizontal="right" shrinkToFit="1"/>
      <protection hidden="1"/>
    </xf>
    <xf numFmtId="8" fontId="0" fillId="0" borderId="10" xfId="0" applyNumberFormat="1" applyBorder="1" applyAlignment="1" applyProtection="1">
      <alignment horizontal="right" shrinkToFit="1"/>
      <protection hidden="1"/>
    </xf>
    <xf numFmtId="8" fontId="0" fillId="0" borderId="11" xfId="0" applyNumberFormat="1" applyBorder="1" applyAlignment="1" applyProtection="1">
      <alignment horizontal="right" shrinkToFit="1"/>
      <protection hidden="1"/>
    </xf>
    <xf numFmtId="8" fontId="0" fillId="0" borderId="12" xfId="0" applyNumberFormat="1" applyBorder="1" applyAlignment="1" applyProtection="1">
      <alignment horizontal="right" shrinkToFit="1"/>
      <protection hidden="1"/>
    </xf>
    <xf numFmtId="0" fontId="1" fillId="0" borderId="8" xfId="0" applyFont="1" applyBorder="1" applyAlignment="1" applyProtection="1">
      <alignment horizontal="center" shrinkToFit="1"/>
      <protection hidden="1"/>
    </xf>
    <xf numFmtId="0" fontId="1" fillId="0" borderId="0" xfId="0" applyFont="1" applyBorder="1" applyAlignment="1" applyProtection="1">
      <alignment horizontal="center" shrinkToFit="1"/>
      <protection hidden="1"/>
    </xf>
    <xf numFmtId="0" fontId="1" fillId="0" borderId="9" xfId="0" applyFont="1" applyBorder="1" applyAlignment="1" applyProtection="1">
      <alignment horizontal="center" shrinkToFit="1"/>
      <protection hidden="1"/>
    </xf>
    <xf numFmtId="0" fontId="1" fillId="0" borderId="10" xfId="0" applyFont="1" applyBorder="1" applyAlignment="1" applyProtection="1">
      <alignment horizontal="center" shrinkToFit="1"/>
      <protection hidden="1"/>
    </xf>
    <xf numFmtId="0" fontId="1" fillId="0" borderId="11" xfId="0" applyFont="1" applyBorder="1" applyAlignment="1" applyProtection="1">
      <alignment horizontal="center" shrinkToFit="1"/>
      <protection hidden="1"/>
    </xf>
    <xf numFmtId="0" fontId="1" fillId="0" borderId="12" xfId="0" applyFont="1" applyBorder="1" applyAlignment="1" applyProtection="1">
      <alignment horizontal="center" shrinkToFit="1"/>
      <protection hidden="1"/>
    </xf>
    <xf numFmtId="8" fontId="0" fillId="0" borderId="6" xfId="0" applyNumberFormat="1" applyBorder="1" applyAlignment="1" applyProtection="1">
      <alignment horizontal="right" shrinkToFit="1"/>
      <protection hidden="1"/>
    </xf>
    <xf numFmtId="8" fontId="0" fillId="0" borderId="5" xfId="0" applyNumberFormat="1" applyBorder="1" applyAlignment="1" applyProtection="1">
      <alignment horizontal="right" shrinkToFit="1"/>
      <protection hidden="1"/>
    </xf>
    <xf numFmtId="8" fontId="0" fillId="0" borderId="7" xfId="0" applyNumberFormat="1" applyBorder="1" applyAlignment="1" applyProtection="1">
      <alignment horizontal="right" shrinkToFit="1"/>
      <protection hidden="1"/>
    </xf>
    <xf numFmtId="0" fontId="1" fillId="0" borderId="6" xfId="0" applyFont="1" applyBorder="1" applyAlignment="1" applyProtection="1">
      <alignment horizontal="center" shrinkToFit="1"/>
      <protection hidden="1"/>
    </xf>
    <xf numFmtId="0" fontId="1" fillId="0" borderId="5" xfId="0" applyFont="1" applyBorder="1" applyAlignment="1" applyProtection="1">
      <alignment horizontal="center" shrinkToFit="1"/>
      <protection hidden="1"/>
    </xf>
    <xf numFmtId="0" fontId="1" fillId="0" borderId="7" xfId="0" applyFont="1" applyBorder="1" applyAlignment="1" applyProtection="1">
      <alignment horizontal="center" shrinkToFit="1"/>
      <protection hidden="1"/>
    </xf>
    <xf numFmtId="0" fontId="3" fillId="3" borderId="1" xfId="0" applyFont="1" applyFill="1" applyBorder="1" applyAlignment="1" applyProtection="1">
      <alignment horizontal="center" shrinkToFit="1"/>
      <protection hidden="1"/>
    </xf>
    <xf numFmtId="8" fontId="0" fillId="16" borderId="6" xfId="0" applyNumberFormat="1" applyFill="1" applyBorder="1" applyAlignment="1" applyProtection="1">
      <alignment horizontal="right" shrinkToFit="1"/>
      <protection hidden="1"/>
    </xf>
    <xf numFmtId="8" fontId="0" fillId="16" borderId="5" xfId="0" applyNumberFormat="1" applyFill="1" applyBorder="1" applyAlignment="1" applyProtection="1">
      <alignment horizontal="right" shrinkToFit="1"/>
      <protection hidden="1"/>
    </xf>
    <xf numFmtId="8" fontId="0" fillId="16" borderId="7" xfId="0" applyNumberFormat="1" applyFill="1" applyBorder="1" applyAlignment="1" applyProtection="1">
      <alignment horizontal="right" shrinkToFit="1"/>
      <protection hidden="1"/>
    </xf>
    <xf numFmtId="8" fontId="0" fillId="16" borderId="8" xfId="0" applyNumberFormat="1" applyFill="1" applyBorder="1" applyAlignment="1" applyProtection="1">
      <alignment horizontal="right" shrinkToFit="1"/>
      <protection hidden="1"/>
    </xf>
    <xf numFmtId="8" fontId="0" fillId="16" borderId="0" xfId="0" applyNumberFormat="1" applyFill="1" applyBorder="1" applyAlignment="1" applyProtection="1">
      <alignment horizontal="right" shrinkToFit="1"/>
      <protection hidden="1"/>
    </xf>
    <xf numFmtId="8" fontId="0" fillId="16" borderId="9" xfId="0" applyNumberFormat="1" applyFill="1" applyBorder="1" applyAlignment="1" applyProtection="1">
      <alignment horizontal="right" shrinkToFit="1"/>
      <protection hidden="1"/>
    </xf>
    <xf numFmtId="8" fontId="0" fillId="16" borderId="10" xfId="0" applyNumberFormat="1" applyFill="1" applyBorder="1" applyAlignment="1" applyProtection="1">
      <alignment horizontal="right" shrinkToFit="1"/>
      <protection hidden="1"/>
    </xf>
    <xf numFmtId="8" fontId="0" fillId="16" borderId="11" xfId="0" applyNumberFormat="1" applyFill="1" applyBorder="1" applyAlignment="1" applyProtection="1">
      <alignment horizontal="right" shrinkToFit="1"/>
      <protection hidden="1"/>
    </xf>
    <xf numFmtId="8" fontId="0" fillId="16" borderId="12" xfId="0" applyNumberFormat="1" applyFill="1" applyBorder="1" applyAlignment="1" applyProtection="1">
      <alignment horizontal="right" shrinkToFit="1"/>
      <protection hidden="1"/>
    </xf>
  </cellXfs>
  <cellStyles count="2">
    <cellStyle name="Hyperlink" xfId="1" builtinId="8"/>
    <cellStyle name="Normal" xfId="0" builtinId="0"/>
  </cellStyles>
  <dxfs count="4">
    <dxf>
      <fill>
        <patternFill>
          <bgColor theme="8" tint="0.39994506668294322"/>
        </patternFill>
      </fill>
      <border>
        <left style="thin">
          <color auto="1"/>
        </left>
        <right style="thin">
          <color auto="1"/>
        </right>
        <top style="thin">
          <color auto="1"/>
        </top>
        <bottom style="thin">
          <color auto="1"/>
        </bottom>
        <vertical/>
        <horizontal/>
      </border>
    </dxf>
    <dxf>
      <fill>
        <patternFill>
          <bgColor theme="7" tint="0.39994506668294322"/>
        </patternFill>
      </fill>
      <border>
        <left style="thin">
          <color auto="1"/>
        </left>
        <right style="thin">
          <color auto="1"/>
        </right>
        <top style="thin">
          <color auto="1"/>
        </top>
        <bottom style="thin">
          <color auto="1"/>
        </bottom>
        <vertical/>
        <horizontal/>
      </border>
    </dxf>
    <dxf>
      <font>
        <b/>
        <i val="0"/>
        <color rgb="FFFF0000"/>
      </font>
    </dxf>
    <dxf>
      <font>
        <b/>
        <i val="0"/>
        <color rgb="FF00B050"/>
      </font>
    </dxf>
  </dxfs>
  <tableStyles count="0" defaultTableStyle="TableStyleMedium2" defaultPivotStyle="PivotStyleLight16"/>
  <colors>
    <mruColors>
      <color rgb="FFFF0066"/>
      <color rgb="FFA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Forecast!$CI$29</c:f>
          <c:strCache>
            <c:ptCount val="1"/>
            <c:pt idx="0">
              <c:v>Sales &amp; Expected Payments - Exc VAT</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Forecast!$CJ$3</c:f>
              <c:strCache>
                <c:ptCount val="1"/>
                <c:pt idx="0">
                  <c:v>Sales (Exc VAT)</c:v>
                </c:pt>
              </c:strCache>
            </c:strRef>
          </c:tx>
          <c:spPr>
            <a:solidFill>
              <a:srgbClr val="FFC000"/>
            </a:solidFill>
            <a:ln>
              <a:noFill/>
            </a:ln>
            <a:effectLst/>
          </c:spPr>
          <c:invertIfNegative val="0"/>
          <c:cat>
            <c:strRef>
              <c:f>Forecast!$CI$4:$CI$21</c:f>
              <c:strCache>
                <c:ptCount val="18"/>
                <c:pt idx="0">
                  <c:v>Jan 2020</c:v>
                </c:pt>
                <c:pt idx="1">
                  <c:v>Feb 2020</c:v>
                </c:pt>
                <c:pt idx="2">
                  <c:v>Mar 2020</c:v>
                </c:pt>
                <c:pt idx="3">
                  <c:v>Apr 2020</c:v>
                </c:pt>
                <c:pt idx="4">
                  <c:v>May 2020</c:v>
                </c:pt>
                <c:pt idx="5">
                  <c:v>Jun 2020</c:v>
                </c:pt>
                <c:pt idx="6">
                  <c:v>Jul 2020</c:v>
                </c:pt>
                <c:pt idx="7">
                  <c:v>Aug 2020</c:v>
                </c:pt>
                <c:pt idx="8">
                  <c:v>Sep 2020</c:v>
                </c:pt>
                <c:pt idx="9">
                  <c:v>Oct 2020</c:v>
                </c:pt>
                <c:pt idx="10">
                  <c:v>Nov 2020</c:v>
                </c:pt>
                <c:pt idx="11">
                  <c:v>Dec 2020</c:v>
                </c:pt>
                <c:pt idx="12">
                  <c:v>Jan 2021</c:v>
                </c:pt>
                <c:pt idx="13">
                  <c:v>Feb 2021</c:v>
                </c:pt>
                <c:pt idx="14">
                  <c:v>Mar 2021</c:v>
                </c:pt>
                <c:pt idx="15">
                  <c:v>Apr 2021</c:v>
                </c:pt>
                <c:pt idx="16">
                  <c:v>May 2021</c:v>
                </c:pt>
                <c:pt idx="17">
                  <c:v>Jun 2021</c:v>
                </c:pt>
              </c:strCache>
            </c:strRef>
          </c:cat>
          <c:val>
            <c:numRef>
              <c:f>Forecast!$CJ$4:$CJ$21</c:f>
              <c:numCache>
                <c:formatCode>"£"#,##0.00_);[Red]\("£"#,##0.00\)</c:formatCode>
                <c:ptCount val="18"/>
                <c:pt idx="0">
                  <c:v>1416.67</c:v>
                </c:pt>
                <c:pt idx="1">
                  <c:v>1458.33</c:v>
                </c:pt>
                <c:pt idx="2">
                  <c:v>1545.83</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0-DD6A-409E-A8EE-D6274B6A4FBB}"/>
            </c:ext>
          </c:extLst>
        </c:ser>
        <c:ser>
          <c:idx val="1"/>
          <c:order val="1"/>
          <c:tx>
            <c:strRef>
              <c:f>Forecast!$CK$3</c:f>
              <c:strCache>
                <c:ptCount val="1"/>
                <c:pt idx="0">
                  <c:v>Payments (Exc VAT)</c:v>
                </c:pt>
              </c:strCache>
            </c:strRef>
          </c:tx>
          <c:spPr>
            <a:solidFill>
              <a:srgbClr val="002060"/>
            </a:solidFill>
            <a:ln>
              <a:noFill/>
            </a:ln>
            <a:effectLst/>
          </c:spPr>
          <c:invertIfNegative val="0"/>
          <c:cat>
            <c:strRef>
              <c:f>Forecast!$CI$4:$CI$21</c:f>
              <c:strCache>
                <c:ptCount val="18"/>
                <c:pt idx="0">
                  <c:v>Jan 2020</c:v>
                </c:pt>
                <c:pt idx="1">
                  <c:v>Feb 2020</c:v>
                </c:pt>
                <c:pt idx="2">
                  <c:v>Mar 2020</c:v>
                </c:pt>
                <c:pt idx="3">
                  <c:v>Apr 2020</c:v>
                </c:pt>
                <c:pt idx="4">
                  <c:v>May 2020</c:v>
                </c:pt>
                <c:pt idx="5">
                  <c:v>Jun 2020</c:v>
                </c:pt>
                <c:pt idx="6">
                  <c:v>Jul 2020</c:v>
                </c:pt>
                <c:pt idx="7">
                  <c:v>Aug 2020</c:v>
                </c:pt>
                <c:pt idx="8">
                  <c:v>Sep 2020</c:v>
                </c:pt>
                <c:pt idx="9">
                  <c:v>Oct 2020</c:v>
                </c:pt>
                <c:pt idx="10">
                  <c:v>Nov 2020</c:v>
                </c:pt>
                <c:pt idx="11">
                  <c:v>Dec 2020</c:v>
                </c:pt>
                <c:pt idx="12">
                  <c:v>Jan 2021</c:v>
                </c:pt>
                <c:pt idx="13">
                  <c:v>Feb 2021</c:v>
                </c:pt>
                <c:pt idx="14">
                  <c:v>Mar 2021</c:v>
                </c:pt>
                <c:pt idx="15">
                  <c:v>Apr 2021</c:v>
                </c:pt>
                <c:pt idx="16">
                  <c:v>May 2021</c:v>
                </c:pt>
                <c:pt idx="17">
                  <c:v>Jun 2021</c:v>
                </c:pt>
              </c:strCache>
            </c:strRef>
          </c:cat>
          <c:val>
            <c:numRef>
              <c:f>Forecast!$CK$4:$CK$21</c:f>
              <c:numCache>
                <c:formatCode>"£"#,##0.00_);[Red]\("£"#,##0.00\)</c:formatCode>
                <c:ptCount val="18"/>
                <c:pt idx="0">
                  <c:v>862.5</c:v>
                </c:pt>
                <c:pt idx="1">
                  <c:v>1150</c:v>
                </c:pt>
                <c:pt idx="2">
                  <c:v>1475</c:v>
                </c:pt>
                <c:pt idx="3">
                  <c:v>633.33000000000004</c:v>
                </c:pt>
                <c:pt idx="4">
                  <c:v>300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1-DD6A-409E-A8EE-D6274B6A4FBB}"/>
            </c:ext>
          </c:extLst>
        </c:ser>
        <c:dLbls>
          <c:showLegendKey val="0"/>
          <c:showVal val="0"/>
          <c:showCatName val="0"/>
          <c:showSerName val="0"/>
          <c:showPercent val="0"/>
          <c:showBubbleSize val="0"/>
        </c:dLbls>
        <c:gapWidth val="219"/>
        <c:overlap val="-27"/>
        <c:axId val="383816320"/>
        <c:axId val="383818944"/>
      </c:barChart>
      <c:catAx>
        <c:axId val="383816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3818944"/>
        <c:crosses val="autoZero"/>
        <c:auto val="1"/>
        <c:lblAlgn val="ctr"/>
        <c:lblOffset val="100"/>
        <c:noMultiLvlLbl val="0"/>
      </c:catAx>
      <c:valAx>
        <c:axId val="38381894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38163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Sales</a:t>
            </a:r>
            <a:r>
              <a:rPr lang="en-US" baseline="0"/>
              <a:t> per Platform (Inc VAT)</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Forecast!$BB$74</c:f>
              <c:strCache>
                <c:ptCount val="1"/>
                <c:pt idx="0">
                  <c:v>Sales Inc VAT</c:v>
                </c:pt>
              </c:strCache>
            </c:strRef>
          </c:tx>
          <c:spPr>
            <a:ln>
              <a:noFill/>
            </a:ln>
          </c:spPr>
          <c:dPt>
            <c:idx val="0"/>
            <c:bubble3D val="0"/>
            <c:spPr>
              <a:solidFill>
                <a:srgbClr val="A00000"/>
              </a:solidFill>
              <a:ln w="19050">
                <a:noFill/>
              </a:ln>
              <a:effectLst/>
            </c:spPr>
            <c:extLst>
              <c:ext xmlns:c16="http://schemas.microsoft.com/office/drawing/2014/chart" uri="{C3380CC4-5D6E-409C-BE32-E72D297353CC}">
                <c16:uniqueId val="{00000001-1B7D-4715-AAD7-7CB07E444001}"/>
              </c:ext>
            </c:extLst>
          </c:dPt>
          <c:dPt>
            <c:idx val="1"/>
            <c:bubble3D val="0"/>
            <c:spPr>
              <a:solidFill>
                <a:srgbClr val="FF0000"/>
              </a:solidFill>
              <a:ln w="19050">
                <a:noFill/>
              </a:ln>
              <a:effectLst/>
            </c:spPr>
            <c:extLst>
              <c:ext xmlns:c16="http://schemas.microsoft.com/office/drawing/2014/chart" uri="{C3380CC4-5D6E-409C-BE32-E72D297353CC}">
                <c16:uniqueId val="{00000002-1B7D-4715-AAD7-7CB07E444001}"/>
              </c:ext>
            </c:extLst>
          </c:dPt>
          <c:dPt>
            <c:idx val="2"/>
            <c:bubble3D val="0"/>
            <c:spPr>
              <a:solidFill>
                <a:srgbClr val="FFC000"/>
              </a:solidFill>
              <a:ln w="19050">
                <a:noFill/>
              </a:ln>
              <a:effectLst/>
            </c:spPr>
            <c:extLst>
              <c:ext xmlns:c16="http://schemas.microsoft.com/office/drawing/2014/chart" uri="{C3380CC4-5D6E-409C-BE32-E72D297353CC}">
                <c16:uniqueId val="{00000003-1B7D-4715-AAD7-7CB07E444001}"/>
              </c:ext>
            </c:extLst>
          </c:dPt>
          <c:dPt>
            <c:idx val="3"/>
            <c:bubble3D val="0"/>
            <c:spPr>
              <a:solidFill>
                <a:srgbClr val="92D050"/>
              </a:solidFill>
              <a:ln w="19050">
                <a:noFill/>
              </a:ln>
              <a:effectLst/>
            </c:spPr>
            <c:extLst>
              <c:ext xmlns:c16="http://schemas.microsoft.com/office/drawing/2014/chart" uri="{C3380CC4-5D6E-409C-BE32-E72D297353CC}">
                <c16:uniqueId val="{00000004-1B7D-4715-AAD7-7CB07E444001}"/>
              </c:ext>
            </c:extLst>
          </c:dPt>
          <c:dPt>
            <c:idx val="4"/>
            <c:bubble3D val="0"/>
            <c:spPr>
              <a:solidFill>
                <a:srgbClr val="00B050"/>
              </a:solidFill>
              <a:ln w="19050">
                <a:noFill/>
              </a:ln>
              <a:effectLst/>
            </c:spPr>
            <c:extLst>
              <c:ext xmlns:c16="http://schemas.microsoft.com/office/drawing/2014/chart" uri="{C3380CC4-5D6E-409C-BE32-E72D297353CC}">
                <c16:uniqueId val="{00000005-1B7D-4715-AAD7-7CB07E444001}"/>
              </c:ext>
            </c:extLst>
          </c:dPt>
          <c:dPt>
            <c:idx val="5"/>
            <c:bubble3D val="0"/>
            <c:spPr>
              <a:solidFill>
                <a:srgbClr val="00B0F0"/>
              </a:solidFill>
              <a:ln w="19050">
                <a:noFill/>
              </a:ln>
              <a:effectLst/>
            </c:spPr>
            <c:extLst>
              <c:ext xmlns:c16="http://schemas.microsoft.com/office/drawing/2014/chart" uri="{C3380CC4-5D6E-409C-BE32-E72D297353CC}">
                <c16:uniqueId val="{00000006-1B7D-4715-AAD7-7CB07E444001}"/>
              </c:ext>
            </c:extLst>
          </c:dPt>
          <c:dPt>
            <c:idx val="6"/>
            <c:bubble3D val="0"/>
            <c:spPr>
              <a:solidFill>
                <a:srgbClr val="0070C0"/>
              </a:solidFill>
              <a:ln w="19050">
                <a:noFill/>
              </a:ln>
              <a:effectLst/>
            </c:spPr>
            <c:extLst>
              <c:ext xmlns:c16="http://schemas.microsoft.com/office/drawing/2014/chart" uri="{C3380CC4-5D6E-409C-BE32-E72D297353CC}">
                <c16:uniqueId val="{00000007-1B7D-4715-AAD7-7CB07E444001}"/>
              </c:ext>
            </c:extLst>
          </c:dPt>
          <c:dPt>
            <c:idx val="7"/>
            <c:bubble3D val="0"/>
            <c:spPr>
              <a:solidFill>
                <a:srgbClr val="002060"/>
              </a:solidFill>
              <a:ln w="19050">
                <a:noFill/>
              </a:ln>
              <a:effectLst/>
            </c:spPr>
            <c:extLst>
              <c:ext xmlns:c16="http://schemas.microsoft.com/office/drawing/2014/chart" uri="{C3380CC4-5D6E-409C-BE32-E72D297353CC}">
                <c16:uniqueId val="{00000008-1B7D-4715-AAD7-7CB07E444001}"/>
              </c:ext>
            </c:extLst>
          </c:dPt>
          <c:dPt>
            <c:idx val="8"/>
            <c:bubble3D val="0"/>
            <c:spPr>
              <a:solidFill>
                <a:srgbClr val="7030A0"/>
              </a:solidFill>
              <a:ln w="19050">
                <a:noFill/>
              </a:ln>
              <a:effectLst/>
            </c:spPr>
            <c:extLst>
              <c:ext xmlns:c16="http://schemas.microsoft.com/office/drawing/2014/chart" uri="{C3380CC4-5D6E-409C-BE32-E72D297353CC}">
                <c16:uniqueId val="{00000009-1B7D-4715-AAD7-7CB07E444001}"/>
              </c:ext>
            </c:extLst>
          </c:dPt>
          <c:dPt>
            <c:idx val="9"/>
            <c:bubble3D val="0"/>
            <c:spPr>
              <a:solidFill>
                <a:schemeClr val="accent4">
                  <a:lumMod val="75000"/>
                </a:schemeClr>
              </a:solidFill>
              <a:ln w="19050">
                <a:noFill/>
              </a:ln>
              <a:effectLst/>
            </c:spPr>
            <c:extLst>
              <c:ext xmlns:c16="http://schemas.microsoft.com/office/drawing/2014/chart" uri="{C3380CC4-5D6E-409C-BE32-E72D297353CC}">
                <c16:uniqueId val="{0000000A-1B7D-4715-AAD7-7CB07E444001}"/>
              </c:ext>
            </c:extLst>
          </c:dPt>
          <c:dPt>
            <c:idx val="10"/>
            <c:bubble3D val="0"/>
            <c:spPr>
              <a:solidFill>
                <a:schemeClr val="accent2">
                  <a:lumMod val="50000"/>
                </a:schemeClr>
              </a:solidFill>
              <a:ln w="19050">
                <a:noFill/>
              </a:ln>
              <a:effectLst/>
            </c:spPr>
            <c:extLst>
              <c:ext xmlns:c16="http://schemas.microsoft.com/office/drawing/2014/chart" uri="{C3380CC4-5D6E-409C-BE32-E72D297353CC}">
                <c16:uniqueId val="{0000000B-1B7D-4715-AAD7-7CB07E444001}"/>
              </c:ext>
            </c:extLst>
          </c:dPt>
          <c:dPt>
            <c:idx val="11"/>
            <c:bubble3D val="0"/>
            <c:spPr>
              <a:solidFill>
                <a:srgbClr val="FF0066"/>
              </a:solidFill>
              <a:ln w="19050">
                <a:noFill/>
              </a:ln>
              <a:effectLst/>
            </c:spPr>
            <c:extLst>
              <c:ext xmlns:c16="http://schemas.microsoft.com/office/drawing/2014/chart" uri="{C3380CC4-5D6E-409C-BE32-E72D297353CC}">
                <c16:uniqueId val="{0000000C-1B7D-4715-AAD7-7CB07E444001}"/>
              </c:ext>
            </c:extLst>
          </c:dPt>
          <c:dPt>
            <c:idx val="12"/>
            <c:bubble3D val="0"/>
            <c:spPr>
              <a:solidFill>
                <a:schemeClr val="bg1">
                  <a:lumMod val="75000"/>
                </a:schemeClr>
              </a:solidFill>
              <a:ln w="19050">
                <a:noFill/>
              </a:ln>
              <a:effectLst/>
            </c:spPr>
            <c:extLst>
              <c:ext xmlns:c16="http://schemas.microsoft.com/office/drawing/2014/chart" uri="{C3380CC4-5D6E-409C-BE32-E72D297353CC}">
                <c16:uniqueId val="{0000000D-1B7D-4715-AAD7-7CB07E444001}"/>
              </c:ext>
            </c:extLst>
          </c:dPt>
          <c:dPt>
            <c:idx val="13"/>
            <c:bubble3D val="0"/>
            <c:spPr>
              <a:solidFill>
                <a:schemeClr val="bg1">
                  <a:lumMod val="50000"/>
                </a:schemeClr>
              </a:solidFill>
              <a:ln w="19050">
                <a:noFill/>
              </a:ln>
              <a:effectLst/>
            </c:spPr>
            <c:extLst>
              <c:ext xmlns:c16="http://schemas.microsoft.com/office/drawing/2014/chart" uri="{C3380CC4-5D6E-409C-BE32-E72D297353CC}">
                <c16:uniqueId val="{0000000E-1B7D-4715-AAD7-7CB07E444001}"/>
              </c:ext>
            </c:extLst>
          </c:dPt>
          <c:dPt>
            <c:idx val="14"/>
            <c:bubble3D val="0"/>
            <c:spPr>
              <a:solidFill>
                <a:schemeClr val="tx1">
                  <a:lumMod val="65000"/>
                  <a:lumOff val="35000"/>
                </a:schemeClr>
              </a:solidFill>
              <a:ln w="19050">
                <a:noFill/>
              </a:ln>
              <a:effectLst/>
            </c:spPr>
            <c:extLst>
              <c:ext xmlns:c16="http://schemas.microsoft.com/office/drawing/2014/chart" uri="{C3380CC4-5D6E-409C-BE32-E72D297353CC}">
                <c16:uniqueId val="{0000000F-1B7D-4715-AAD7-7CB07E444001}"/>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bestFit"/>
            <c:showLegendKey val="0"/>
            <c:showVal val="1"/>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Forecast!$BA$75:$BA$89</c:f>
              <c:strCache>
                <c:ptCount val="5"/>
                <c:pt idx="0">
                  <c:v>Platform 1</c:v>
                </c:pt>
                <c:pt idx="1">
                  <c:v>Platform 2</c:v>
                </c:pt>
                <c:pt idx="2">
                  <c:v>Platform 3</c:v>
                </c:pt>
                <c:pt idx="3">
                  <c:v>Platform 4</c:v>
                </c:pt>
                <c:pt idx="4">
                  <c:v>Platform 5</c:v>
                </c:pt>
              </c:strCache>
            </c:strRef>
          </c:cat>
          <c:val>
            <c:numRef>
              <c:f>Forecast!$BB$75:$BB$89</c:f>
              <c:numCache>
                <c:formatCode>"£"#,##0.00</c:formatCode>
                <c:ptCount val="15"/>
                <c:pt idx="0">
                  <c:v>1035</c:v>
                </c:pt>
                <c:pt idx="1">
                  <c:v>1080</c:v>
                </c:pt>
                <c:pt idx="2">
                  <c:v>1080</c:v>
                </c:pt>
                <c:pt idx="3">
                  <c:v>1060</c:v>
                </c:pt>
                <c:pt idx="4">
                  <c:v>1050</c:v>
                </c:pt>
                <c:pt idx="5">
                  <c:v>#N/A</c:v>
                </c:pt>
                <c:pt idx="6">
                  <c:v>#N/A</c:v>
                </c:pt>
                <c:pt idx="7">
                  <c:v>#N/A</c:v>
                </c:pt>
                <c:pt idx="8">
                  <c:v>#N/A</c:v>
                </c:pt>
                <c:pt idx="9">
                  <c:v>#N/A</c:v>
                </c:pt>
                <c:pt idx="10">
                  <c:v>#N/A</c:v>
                </c:pt>
                <c:pt idx="11">
                  <c:v>#N/A</c:v>
                </c:pt>
                <c:pt idx="12">
                  <c:v>#N/A</c:v>
                </c:pt>
                <c:pt idx="13">
                  <c:v>#N/A</c:v>
                </c:pt>
                <c:pt idx="14">
                  <c:v>#N/A</c:v>
                </c:pt>
              </c:numCache>
            </c:numRef>
          </c:val>
          <c:extLst>
            <c:ext xmlns:c16="http://schemas.microsoft.com/office/drawing/2014/chart" uri="{C3380CC4-5D6E-409C-BE32-E72D297353CC}">
              <c16:uniqueId val="{00000000-1B7D-4715-AAD7-7CB07E444001}"/>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jpeg"/><Relationship Id="rId3" Type="http://schemas.openxmlformats.org/officeDocument/2006/relationships/hyperlink" Target="https://spreadsheetsolutions.biz/?10090" TargetMode="External"/><Relationship Id="rId7" Type="http://schemas.openxmlformats.org/officeDocument/2006/relationships/hyperlink" Target="https://spreadsheetsolutions.biz/basic-spreadsheet-range/?10090" TargetMode="External"/><Relationship Id="rId2" Type="http://schemas.openxmlformats.org/officeDocument/2006/relationships/image" Target="../media/image1.jpeg"/><Relationship Id="rId1" Type="http://schemas.openxmlformats.org/officeDocument/2006/relationships/hyperlink" Target="https://spreadsheetsolutions.biz/project/platform-payment-forecast/?10100" TargetMode="External"/><Relationship Id="rId6" Type="http://schemas.openxmlformats.org/officeDocument/2006/relationships/image" Target="../media/image3.jpeg"/><Relationship Id="rId5" Type="http://schemas.openxmlformats.org/officeDocument/2006/relationships/hyperlink" Target="https://spreadsheetsolutions.biz/terms-conditions/?10090" TargetMode="External"/><Relationship Id="rId10" Type="http://schemas.openxmlformats.org/officeDocument/2006/relationships/image" Target="../media/image5.jpg"/><Relationship Id="rId4" Type="http://schemas.openxmlformats.org/officeDocument/2006/relationships/image" Target="../media/image2.jpeg"/><Relationship Id="rId9" Type="http://schemas.openxmlformats.org/officeDocument/2006/relationships/hyperlink" Target="https://spreadsheetsolutions.biz/how-to-not-ruin-your-spreadsheet/?10090" TargetMode="External"/></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123826</xdr:colOff>
      <xdr:row>35</xdr:row>
      <xdr:rowOff>47625</xdr:rowOff>
    </xdr:from>
    <xdr:to>
      <xdr:col>16</xdr:col>
      <xdr:colOff>85725</xdr:colOff>
      <xdr:row>39</xdr:row>
      <xdr:rowOff>161925</xdr:rowOff>
    </xdr:to>
    <xdr:pic>
      <xdr:nvPicPr>
        <xdr:cNvPr id="2" name="Picture 1">
          <a:hlinkClick xmlns:r="http://schemas.openxmlformats.org/officeDocument/2006/relationships" r:id="rId1"/>
          <a:extLst>
            <a:ext uri="{FF2B5EF4-FFF2-40B4-BE49-F238E27FC236}">
              <a16:creationId xmlns:a16="http://schemas.microsoft.com/office/drawing/2014/main" id="{284090B9-172B-4E25-B14C-B9FDC94F5A6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4326" y="6715125"/>
          <a:ext cx="2819399" cy="876300"/>
        </a:xfrm>
        <a:prstGeom prst="rect">
          <a:avLst/>
        </a:prstGeom>
      </xdr:spPr>
    </xdr:pic>
    <xdr:clientData/>
  </xdr:twoCellAnchor>
  <xdr:twoCellAnchor editAs="oneCell">
    <xdr:from>
      <xdr:col>24</xdr:col>
      <xdr:colOff>57150</xdr:colOff>
      <xdr:row>47</xdr:row>
      <xdr:rowOff>95251</xdr:rowOff>
    </xdr:from>
    <xdr:to>
      <xdr:col>43</xdr:col>
      <xdr:colOff>161925</xdr:colOff>
      <xdr:row>53</xdr:row>
      <xdr:rowOff>122524</xdr:rowOff>
    </xdr:to>
    <xdr:pic>
      <xdr:nvPicPr>
        <xdr:cNvPr id="3" name="Picture 2">
          <a:hlinkClick xmlns:r="http://schemas.openxmlformats.org/officeDocument/2006/relationships" r:id="rId3"/>
          <a:extLst>
            <a:ext uri="{FF2B5EF4-FFF2-40B4-BE49-F238E27FC236}">
              <a16:creationId xmlns:a16="http://schemas.microsoft.com/office/drawing/2014/main" id="{B4FC73FC-7F80-4B02-B1AA-0712BC8ABF8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629150" y="6762751"/>
          <a:ext cx="3905250" cy="1170273"/>
        </a:xfrm>
        <a:prstGeom prst="rect">
          <a:avLst/>
        </a:prstGeom>
      </xdr:spPr>
    </xdr:pic>
    <xdr:clientData/>
  </xdr:twoCellAnchor>
  <xdr:twoCellAnchor editAs="oneCell">
    <xdr:from>
      <xdr:col>24</xdr:col>
      <xdr:colOff>57149</xdr:colOff>
      <xdr:row>55</xdr:row>
      <xdr:rowOff>178948</xdr:rowOff>
    </xdr:from>
    <xdr:to>
      <xdr:col>43</xdr:col>
      <xdr:colOff>171449</xdr:colOff>
      <xdr:row>58</xdr:row>
      <xdr:rowOff>190499</xdr:rowOff>
    </xdr:to>
    <xdr:pic>
      <xdr:nvPicPr>
        <xdr:cNvPr id="4" name="Picture 3">
          <a:hlinkClick xmlns:r="http://schemas.openxmlformats.org/officeDocument/2006/relationships" r:id="rId5"/>
          <a:extLst>
            <a:ext uri="{FF2B5EF4-FFF2-40B4-BE49-F238E27FC236}">
              <a16:creationId xmlns:a16="http://schemas.microsoft.com/office/drawing/2014/main" id="{18C2BD98-7081-4CDA-9FB6-B9967430C51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629149" y="8370448"/>
          <a:ext cx="3914775" cy="583051"/>
        </a:xfrm>
        <a:prstGeom prst="rect">
          <a:avLst/>
        </a:prstGeom>
      </xdr:spPr>
    </xdr:pic>
    <xdr:clientData/>
  </xdr:twoCellAnchor>
  <xdr:twoCellAnchor editAs="oneCell">
    <xdr:from>
      <xdr:col>1</xdr:col>
      <xdr:colOff>66674</xdr:colOff>
      <xdr:row>47</xdr:row>
      <xdr:rowOff>76201</xdr:rowOff>
    </xdr:from>
    <xdr:to>
      <xdr:col>20</xdr:col>
      <xdr:colOff>155296</xdr:colOff>
      <xdr:row>53</xdr:row>
      <xdr:rowOff>123825</xdr:rowOff>
    </xdr:to>
    <xdr:pic>
      <xdr:nvPicPr>
        <xdr:cNvPr id="5" name="Picture 4">
          <a:hlinkClick xmlns:r="http://schemas.openxmlformats.org/officeDocument/2006/relationships" r:id="rId7"/>
          <a:extLst>
            <a:ext uri="{FF2B5EF4-FFF2-40B4-BE49-F238E27FC236}">
              <a16:creationId xmlns:a16="http://schemas.microsoft.com/office/drawing/2014/main" id="{E8111BBF-5343-41E9-967D-5ADB6E3A77D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57174" y="6743701"/>
          <a:ext cx="3889097" cy="1190624"/>
        </a:xfrm>
        <a:prstGeom prst="rect">
          <a:avLst/>
        </a:prstGeom>
      </xdr:spPr>
    </xdr:pic>
    <xdr:clientData/>
  </xdr:twoCellAnchor>
  <xdr:twoCellAnchor editAs="oneCell">
    <xdr:from>
      <xdr:col>1</xdr:col>
      <xdr:colOff>0</xdr:colOff>
      <xdr:row>55</xdr:row>
      <xdr:rowOff>142875</xdr:rowOff>
    </xdr:from>
    <xdr:to>
      <xdr:col>21</xdr:col>
      <xdr:colOff>0</xdr:colOff>
      <xdr:row>58</xdr:row>
      <xdr:rowOff>52917</xdr:rowOff>
    </xdr:to>
    <xdr:pic>
      <xdr:nvPicPr>
        <xdr:cNvPr id="6" name="Picture 5">
          <a:hlinkClick xmlns:r="http://schemas.openxmlformats.org/officeDocument/2006/relationships" r:id="rId9"/>
          <a:extLst>
            <a:ext uri="{FF2B5EF4-FFF2-40B4-BE49-F238E27FC236}">
              <a16:creationId xmlns:a16="http://schemas.microsoft.com/office/drawing/2014/main" id="{A95E4F13-036D-470F-A639-D164F4EBFC93}"/>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90500" y="8334375"/>
          <a:ext cx="4000500" cy="4815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85725</xdr:colOff>
      <xdr:row>285</xdr:row>
      <xdr:rowOff>114300</xdr:rowOff>
    </xdr:from>
    <xdr:ext cx="3367845" cy="405432"/>
    <xdr:sp macro="" textlink="">
      <xdr:nvSpPr>
        <xdr:cNvPr id="2" name="TextBox 1">
          <a:extLst>
            <a:ext uri="{FF2B5EF4-FFF2-40B4-BE49-F238E27FC236}">
              <a16:creationId xmlns:a16="http://schemas.microsoft.com/office/drawing/2014/main" id="{A50B8785-0F94-403F-9E86-B68CA53EFF0E}"/>
            </a:ext>
          </a:extLst>
        </xdr:cNvPr>
        <xdr:cNvSpPr txBox="1"/>
      </xdr:nvSpPr>
      <xdr:spPr>
        <a:xfrm>
          <a:off x="1419225" y="54406800"/>
          <a:ext cx="3367845"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2000" b="1"/>
            <a:t>RESERVED</a:t>
          </a:r>
          <a:r>
            <a:rPr lang="en-GB" sz="2000" b="1" baseline="0"/>
            <a:t> FOR PAID VERSION</a:t>
          </a:r>
          <a:endParaRPr lang="en-GB" sz="2000" b="1"/>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0</xdr:colOff>
      <xdr:row>6</xdr:row>
      <xdr:rowOff>0</xdr:rowOff>
    </xdr:from>
    <xdr:to>
      <xdr:col>45</xdr:col>
      <xdr:colOff>0</xdr:colOff>
      <xdr:row>32</xdr:row>
      <xdr:rowOff>4762</xdr:rowOff>
    </xdr:to>
    <xdr:graphicFrame macro="">
      <xdr:nvGraphicFramePr>
        <xdr:cNvPr id="2" name="Chart 1">
          <a:extLst>
            <a:ext uri="{FF2B5EF4-FFF2-40B4-BE49-F238E27FC236}">
              <a16:creationId xmlns:a16="http://schemas.microsoft.com/office/drawing/2014/main" id="{775AE8F8-8AD0-4D8F-8282-6ABB88140F7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0</xdr:colOff>
      <xdr:row>72</xdr:row>
      <xdr:rowOff>4762</xdr:rowOff>
    </xdr:from>
    <xdr:to>
      <xdr:col>45</xdr:col>
      <xdr:colOff>0</xdr:colOff>
      <xdr:row>98</xdr:row>
      <xdr:rowOff>0</xdr:rowOff>
    </xdr:to>
    <xdr:graphicFrame macro="">
      <xdr:nvGraphicFramePr>
        <xdr:cNvPr id="5" name="Chart 4">
          <a:extLst>
            <a:ext uri="{FF2B5EF4-FFF2-40B4-BE49-F238E27FC236}">
              <a16:creationId xmlns:a16="http://schemas.microsoft.com/office/drawing/2014/main" id="{3A2463D2-F38D-4082-BDA1-3529CF9B31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MDvErK0Ql5k"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D8910-5A39-4DF3-A945-236BCEA8EA56}">
  <sheetPr>
    <tabColor theme="1"/>
  </sheetPr>
  <dimension ref="A1:BZ64"/>
  <sheetViews>
    <sheetView tabSelected="1" zoomScaleNormal="100" workbookViewId="0"/>
  </sheetViews>
  <sheetFormatPr defaultColWidth="0" defaultRowHeight="15" zeroHeight="1" x14ac:dyDescent="0.25"/>
  <cols>
    <col min="1" max="46" width="2.85546875" style="1" customWidth="1"/>
    <col min="47" max="49" width="3" style="1" hidden="1" customWidth="1"/>
    <col min="50" max="50" width="2.85546875" style="1" hidden="1" customWidth="1"/>
    <col min="51" max="51" width="28.5703125" style="1" hidden="1" customWidth="1"/>
    <col min="52" max="52" width="2.85546875" style="1" hidden="1" customWidth="1"/>
    <col min="53" max="53" width="35.7109375" style="1" hidden="1" customWidth="1"/>
    <col min="54" max="54" width="2.85546875" style="1" hidden="1" customWidth="1"/>
    <col min="55" max="55" width="10.7109375" style="1" hidden="1" customWidth="1"/>
    <col min="56" max="56" width="11.42578125" style="1" hidden="1" customWidth="1"/>
    <col min="57" max="57" width="2.85546875" style="1" hidden="1" customWidth="1"/>
    <col min="58" max="61" width="9.140625" style="1" hidden="1" customWidth="1"/>
    <col min="62" max="78" width="2.85546875" style="1" hidden="1" customWidth="1"/>
    <col min="79" max="16384" width="3" style="1" hidden="1"/>
  </cols>
  <sheetData>
    <row r="1" spans="1:63" x14ac:dyDescent="0.25">
      <c r="A1" s="30"/>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row>
    <row r="2" spans="1:63" x14ac:dyDescent="0.25">
      <c r="A2" s="30"/>
      <c r="B2" s="193" t="s">
        <v>84</v>
      </c>
      <c r="C2" s="194"/>
      <c r="D2" s="194"/>
      <c r="E2" s="194"/>
      <c r="F2" s="194"/>
      <c r="G2" s="194"/>
      <c r="H2" s="194"/>
      <c r="I2" s="194"/>
      <c r="J2" s="194"/>
      <c r="K2" s="194"/>
      <c r="L2" s="194"/>
      <c r="M2" s="194"/>
      <c r="N2" s="194"/>
      <c r="O2" s="194"/>
      <c r="P2" s="194"/>
      <c r="Q2" s="194"/>
      <c r="R2" s="194"/>
      <c r="S2" s="194"/>
      <c r="T2" s="194"/>
      <c r="U2" s="194"/>
      <c r="V2" s="194"/>
      <c r="W2" s="194"/>
      <c r="X2" s="194"/>
      <c r="Y2" s="194"/>
      <c r="Z2" s="194"/>
      <c r="AA2" s="194"/>
      <c r="AB2" s="194"/>
      <c r="AC2" s="194"/>
      <c r="AD2" s="194"/>
      <c r="AE2" s="194"/>
      <c r="AF2" s="194"/>
      <c r="AG2" s="194"/>
      <c r="AH2" s="194"/>
      <c r="AI2" s="194"/>
      <c r="AJ2" s="194"/>
      <c r="AK2" s="194"/>
      <c r="AL2" s="194"/>
      <c r="AM2" s="194"/>
      <c r="AN2" s="194"/>
      <c r="AO2" s="194"/>
      <c r="AP2" s="194"/>
      <c r="AQ2" s="194"/>
      <c r="AR2" s="194"/>
      <c r="AS2" s="195"/>
      <c r="AT2" s="30"/>
    </row>
    <row r="3" spans="1:63" x14ac:dyDescent="0.25">
      <c r="A3" s="30"/>
      <c r="B3" s="196"/>
      <c r="C3" s="197"/>
      <c r="D3" s="197"/>
      <c r="E3" s="197"/>
      <c r="F3" s="197"/>
      <c r="G3" s="197"/>
      <c r="H3" s="197"/>
      <c r="I3" s="197"/>
      <c r="J3" s="197"/>
      <c r="K3" s="197"/>
      <c r="L3" s="197"/>
      <c r="M3" s="197"/>
      <c r="N3" s="197"/>
      <c r="O3" s="197"/>
      <c r="P3" s="197"/>
      <c r="Q3" s="197"/>
      <c r="R3" s="197"/>
      <c r="S3" s="197"/>
      <c r="T3" s="197"/>
      <c r="U3" s="197"/>
      <c r="V3" s="197"/>
      <c r="W3" s="197"/>
      <c r="X3" s="197"/>
      <c r="Y3" s="197"/>
      <c r="Z3" s="197"/>
      <c r="AA3" s="197"/>
      <c r="AB3" s="197"/>
      <c r="AC3" s="197"/>
      <c r="AD3" s="197"/>
      <c r="AE3" s="197"/>
      <c r="AF3" s="197"/>
      <c r="AG3" s="197"/>
      <c r="AH3" s="197"/>
      <c r="AI3" s="197"/>
      <c r="AJ3" s="197"/>
      <c r="AK3" s="197"/>
      <c r="AL3" s="197"/>
      <c r="AM3" s="197"/>
      <c r="AN3" s="197"/>
      <c r="AO3" s="197"/>
      <c r="AP3" s="197"/>
      <c r="AQ3" s="197"/>
      <c r="AR3" s="197"/>
      <c r="AS3" s="198"/>
      <c r="AT3" s="30"/>
      <c r="AY3" s="5" t="s">
        <v>10</v>
      </c>
      <c r="AZ3" s="5"/>
      <c r="BA3" s="27">
        <f>YEAR($G$23)</f>
        <v>2020</v>
      </c>
      <c r="BB3" s="6"/>
      <c r="BC3" s="5" t="s">
        <v>2</v>
      </c>
      <c r="BD3" s="5" t="s">
        <v>3</v>
      </c>
      <c r="BF3" s="5" t="s">
        <v>11</v>
      </c>
      <c r="BG3" s="5" t="s">
        <v>12</v>
      </c>
      <c r="BH3" s="5" t="s">
        <v>13</v>
      </c>
      <c r="BI3" s="5" t="s">
        <v>14</v>
      </c>
    </row>
    <row r="4" spans="1:63" x14ac:dyDescent="0.25">
      <c r="A4" s="30"/>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Y4" s="7" t="s">
        <v>15</v>
      </c>
      <c r="BA4" s="8">
        <f>IF(BC4="Sat", BD4+2, IF(BC4="Sun", BD4+1, BD4))</f>
        <v>43831</v>
      </c>
      <c r="BB4" s="9"/>
      <c r="BC4" s="10" t="str">
        <f>TEXT(BD4, "ddd")</f>
        <v>Wed</v>
      </c>
      <c r="BD4" s="11">
        <f>DATE(BA3, MONTH(1), DAY(1))</f>
        <v>43831</v>
      </c>
      <c r="BF4" s="12" t="s">
        <v>16</v>
      </c>
      <c r="BG4" s="12">
        <v>0</v>
      </c>
      <c r="BH4" s="12">
        <v>0</v>
      </c>
      <c r="BI4" s="12">
        <v>3</v>
      </c>
    </row>
    <row r="5" spans="1:63" x14ac:dyDescent="0.25">
      <c r="A5" s="30"/>
      <c r="B5" s="178" t="s">
        <v>57</v>
      </c>
      <c r="C5" s="179"/>
      <c r="D5" s="179"/>
      <c r="E5" s="179"/>
      <c r="F5" s="179"/>
      <c r="G5" s="179"/>
      <c r="H5" s="179"/>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79"/>
      <c r="AL5" s="179"/>
      <c r="AM5" s="179"/>
      <c r="AN5" s="179"/>
      <c r="AO5" s="179"/>
      <c r="AP5" s="179"/>
      <c r="AQ5" s="179"/>
      <c r="AR5" s="179"/>
      <c r="AS5" s="180"/>
      <c r="AT5" s="30"/>
      <c r="AY5" s="13" t="s">
        <v>17</v>
      </c>
      <c r="BA5" s="14">
        <f>BD5-INDEX(BI4:BI10, MATCH(BC5, BF4:BF10, 0))</f>
        <v>43931</v>
      </c>
      <c r="BB5" s="9"/>
      <c r="BC5" s="15" t="str">
        <f t="shared" ref="BC5:BC6" si="0">TEXT(BD5, "ddd")</f>
        <v>Sun</v>
      </c>
      <c r="BD5" s="16">
        <f>DATE(YEAR(BD4),MONTH(DATE(YEAR(BD4),MONTH(1),DAY(1)))+((INT(((MOD((19*(MOD(YEAR(BD4),19))+(INT(YEAR(BD4)/100))-(INT(INT(YEAR(BD4)/100)/4))-(INT(((INT(YEAR(BD4)/100))-(INT(((INT(YEAR(BD4)/100))+8)/25))+1)/3))+15),30))+(MOD((32+2*(MOD(INT(YEAR(BD4)/100),4))+2*(INT((MOD(YEAR(BD4),100))/4))-(MOD((19*(MOD(YEAR(BD4),19))+(INT(YEAR(BD4)/100))-(INT(INT(YEAR(BD4)/100)/4))-(INT(((INT(YEAR(BD4)/100))-(INT(((INT(YEAR(BD4)/100))+8)/25))+1)/3))+15),30))-(MOD((MOD(YEAR(BD4),100)),4))),7))-7*(INT(((MOD(YEAR(BD4),19))+11*(MOD((19*(MOD(YEAR(BD4),19))+(INT(YEAR(BD4)/100))-(INT(INT(YEAR(BD4)/100)/4))-(INT(((INT(YEAR(BD4)/100))-(INT(((INT(YEAR(BD4)/100))+8)/25))+1)/3))+15),30))+22*(MOD((32+2*(MOD(INT(YEAR(BD4)/100),4))+2*(INT((MOD(YEAR(BD4),100))/4))-(MOD((19*(MOD(YEAR(BD4),19))+(INT(YEAR(BD4)/100))-(INT(INT(YEAR(BD4)/100)/4))-(INT(((INT(YEAR(BD4)/100))-(INT(((INT(YEAR(BD4)/100))+8)/25))+1)/3))+15),30))-(MOD((MOD(YEAR(BD4),100)),4))),7)))/451))+114)/31))-1),DAY(DATE(YEAR(BD4),MONTH(1),DAY(1)))+(((MOD(((MOD((19*(MOD(YEAR(BD4),19))+(INT(YEAR(BD4)/100))-(INT(INT(YEAR(BD4)/100)/4))-(INT(((INT(YEAR(BD4)/100))-(INT(((INT(YEAR(BD4)/100))+8)/25))+1)/3))+15),30))+(MOD((32+2*(MOD(INT(YEAR(BD4)/100),4))+2*(INT((MOD(YEAR(BD4),100))/4))-(MOD((19*(MOD(YEAR(BD4),19))+(INT(YEAR(BD4)/100))-(INT(INT(YEAR(BD4)/100)/4))-(INT(((INT(YEAR(BD4)/100))-(INT(((INT(YEAR(BD4)/100))+8)/25))+1)/3))+15),30))-(MOD((MOD(YEAR(BD4),100)),4))),7))-7*(INT(((MOD(YEAR(BD4),19))+11*(MOD((19*(MOD(YEAR(BD4),19))+(INT(YEAR(BD4)/100))-(INT(INT(YEAR(BD4)/100)/4))-(INT(((INT(YEAR(BD4)/100))-(INT(((INT(YEAR(BD4)/100))+8)/25))+1)/3))+15),30))+22*(MOD((32+2*(MOD(INT(YEAR(BD4)/100),4))+2*(INT((MOD(YEAR(BD4),100))/4))-(MOD((19*(MOD(YEAR(BD4),19))+(INT(YEAR(BD4)/100))-(INT(INT(YEAR(BD4)/100)/4))-(INT(((INT(YEAR(BD4)/100))-(INT(((INT(YEAR(BD4)/100))+8)/25))+1)/3))+15),30))-(MOD((MOD(YEAR(BD4),100)),4))),7)))/451))+114),31))+1)-1))</f>
        <v>43933</v>
      </c>
      <c r="BF5" s="17" t="s">
        <v>18</v>
      </c>
      <c r="BG5" s="17">
        <v>1</v>
      </c>
      <c r="BH5" s="17">
        <v>6</v>
      </c>
      <c r="BI5" s="17">
        <v>4</v>
      </c>
    </row>
    <row r="6" spans="1:63" x14ac:dyDescent="0.25">
      <c r="A6" s="30"/>
      <c r="B6" s="30"/>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Y6" s="13" t="s">
        <v>19</v>
      </c>
      <c r="BA6" s="14">
        <f>BA5+3</f>
        <v>43934</v>
      </c>
      <c r="BB6" s="9"/>
      <c r="BC6" s="15" t="str">
        <f t="shared" si="0"/>
        <v>Sun</v>
      </c>
      <c r="BD6" s="16">
        <f>BD5</f>
        <v>43933</v>
      </c>
      <c r="BF6" s="17" t="s">
        <v>20</v>
      </c>
      <c r="BG6" s="17">
        <v>2</v>
      </c>
      <c r="BH6" s="17">
        <v>5</v>
      </c>
      <c r="BI6" s="17">
        <v>5</v>
      </c>
    </row>
    <row r="7" spans="1:63" x14ac:dyDescent="0.25">
      <c r="A7" s="30"/>
      <c r="B7" s="199" t="s">
        <v>58</v>
      </c>
      <c r="C7" s="200"/>
      <c r="D7" s="200"/>
      <c r="E7" s="200"/>
      <c r="F7" s="200"/>
      <c r="G7" s="201"/>
      <c r="H7" s="202" t="s">
        <v>59</v>
      </c>
      <c r="I7" s="203"/>
      <c r="J7" s="203"/>
      <c r="K7" s="203"/>
      <c r="L7" s="203"/>
      <c r="M7" s="203"/>
      <c r="N7" s="203"/>
      <c r="O7" s="203"/>
      <c r="P7" s="203"/>
      <c r="Q7" s="203"/>
      <c r="R7" s="203"/>
      <c r="S7" s="203"/>
      <c r="T7" s="203"/>
      <c r="U7" s="203"/>
      <c r="V7" s="203"/>
      <c r="W7" s="203"/>
      <c r="X7" s="203"/>
      <c r="Y7" s="203"/>
      <c r="Z7" s="203"/>
      <c r="AA7" s="203"/>
      <c r="AB7" s="203"/>
      <c r="AC7" s="203"/>
      <c r="AD7" s="203"/>
      <c r="AE7" s="203"/>
      <c r="AF7" s="203"/>
      <c r="AG7" s="203"/>
      <c r="AH7" s="203"/>
      <c r="AI7" s="203"/>
      <c r="AJ7" s="203"/>
      <c r="AK7" s="203"/>
      <c r="AL7" s="203"/>
      <c r="AM7" s="203"/>
      <c r="AN7" s="203"/>
      <c r="AO7" s="203"/>
      <c r="AP7" s="203"/>
      <c r="AQ7" s="203"/>
      <c r="AR7" s="203"/>
      <c r="AS7" s="204"/>
      <c r="AT7" s="30"/>
      <c r="AY7" s="13" t="s">
        <v>21</v>
      </c>
      <c r="BA7" s="14">
        <f>BD7+INDEX(BH4:BH10, MATCH(BC7, BF4:BF10, 0))</f>
        <v>43955</v>
      </c>
      <c r="BB7" s="9"/>
      <c r="BC7" s="15" t="str">
        <f>TEXT(BD7, "ddd")</f>
        <v>Fri</v>
      </c>
      <c r="BD7" s="16">
        <f>DATE(BA3, 5, 1)</f>
        <v>43952</v>
      </c>
      <c r="BF7" s="17" t="s">
        <v>22</v>
      </c>
      <c r="BG7" s="17">
        <v>3</v>
      </c>
      <c r="BH7" s="17">
        <v>4</v>
      </c>
      <c r="BI7" s="17">
        <v>6</v>
      </c>
    </row>
    <row r="8" spans="1:63" x14ac:dyDescent="0.25">
      <c r="A8" s="30"/>
      <c r="B8" s="178" t="s">
        <v>60</v>
      </c>
      <c r="C8" s="179"/>
      <c r="D8" s="179"/>
      <c r="E8" s="179"/>
      <c r="F8" s="179"/>
      <c r="G8" s="180"/>
      <c r="H8" s="202" t="s">
        <v>61</v>
      </c>
      <c r="I8" s="203"/>
      <c r="J8" s="203"/>
      <c r="K8" s="203"/>
      <c r="L8" s="203"/>
      <c r="M8" s="203"/>
      <c r="N8" s="203"/>
      <c r="O8" s="203"/>
      <c r="P8" s="203"/>
      <c r="Q8" s="203"/>
      <c r="R8" s="203"/>
      <c r="S8" s="203"/>
      <c r="T8" s="203"/>
      <c r="U8" s="203"/>
      <c r="V8" s="203"/>
      <c r="W8" s="203"/>
      <c r="X8" s="203"/>
      <c r="Y8" s="203"/>
      <c r="Z8" s="203"/>
      <c r="AA8" s="203"/>
      <c r="AB8" s="203"/>
      <c r="AC8" s="203"/>
      <c r="AD8" s="203"/>
      <c r="AE8" s="203"/>
      <c r="AF8" s="203"/>
      <c r="AG8" s="203"/>
      <c r="AH8" s="203"/>
      <c r="AI8" s="203"/>
      <c r="AJ8" s="203"/>
      <c r="AK8" s="203"/>
      <c r="AL8" s="203"/>
      <c r="AM8" s="203"/>
      <c r="AN8" s="203"/>
      <c r="AO8" s="203"/>
      <c r="AP8" s="203"/>
      <c r="AQ8" s="203"/>
      <c r="AR8" s="203"/>
      <c r="AS8" s="204"/>
      <c r="AT8" s="30"/>
      <c r="AY8" s="13" t="s">
        <v>23</v>
      </c>
      <c r="BA8" s="14">
        <f>BD8-INDEX(BG4:BG10, MATCH(BC8, BF4:BF10, 0))</f>
        <v>43976</v>
      </c>
      <c r="BB8" s="9"/>
      <c r="BC8" s="15" t="str">
        <f>TEXT(BD8, "ddd")</f>
        <v>Sun</v>
      </c>
      <c r="BD8" s="16">
        <f>DATE(BA3, 5, 31)</f>
        <v>43982</v>
      </c>
      <c r="BF8" s="17" t="s">
        <v>24</v>
      </c>
      <c r="BG8" s="17">
        <v>4</v>
      </c>
      <c r="BH8" s="17">
        <v>3</v>
      </c>
      <c r="BI8" s="17">
        <v>0</v>
      </c>
    </row>
    <row r="9" spans="1:63" x14ac:dyDescent="0.25">
      <c r="A9" s="30"/>
      <c r="B9" s="202" t="s">
        <v>62</v>
      </c>
      <c r="C9" s="203"/>
      <c r="D9" s="203"/>
      <c r="E9" s="203"/>
      <c r="F9" s="203"/>
      <c r="G9" s="203"/>
      <c r="H9" s="203"/>
      <c r="I9" s="203"/>
      <c r="J9" s="203"/>
      <c r="K9" s="203"/>
      <c r="L9" s="203"/>
      <c r="M9" s="203"/>
      <c r="N9" s="203"/>
      <c r="O9" s="203"/>
      <c r="P9" s="203"/>
      <c r="Q9" s="203"/>
      <c r="R9" s="203"/>
      <c r="S9" s="203"/>
      <c r="T9" s="203"/>
      <c r="U9" s="203"/>
      <c r="V9" s="203"/>
      <c r="W9" s="203"/>
      <c r="X9" s="203"/>
      <c r="Y9" s="203"/>
      <c r="Z9" s="203"/>
      <c r="AA9" s="203"/>
      <c r="AB9" s="203"/>
      <c r="AC9" s="203"/>
      <c r="AD9" s="203"/>
      <c r="AE9" s="203"/>
      <c r="AF9" s="203"/>
      <c r="AG9" s="203"/>
      <c r="AH9" s="203"/>
      <c r="AI9" s="203"/>
      <c r="AJ9" s="203"/>
      <c r="AK9" s="203"/>
      <c r="AL9" s="203"/>
      <c r="AM9" s="203"/>
      <c r="AN9" s="203"/>
      <c r="AO9" s="203"/>
      <c r="AP9" s="203"/>
      <c r="AQ9" s="203"/>
      <c r="AR9" s="203"/>
      <c r="AS9" s="204"/>
      <c r="AT9" s="30"/>
      <c r="AY9" s="13" t="s">
        <v>25</v>
      </c>
      <c r="BA9" s="14">
        <f>BD9-INDEX(BG4:BG10, MATCH(BC9, BF4:BF10, 0))</f>
        <v>44074</v>
      </c>
      <c r="BB9" s="9"/>
      <c r="BC9" s="15" t="str">
        <f>TEXT(BD9, "ddd")</f>
        <v>Mon</v>
      </c>
      <c r="BD9" s="16">
        <f>DATE(BA3, 8, 31)</f>
        <v>44074</v>
      </c>
      <c r="BF9" s="17" t="s">
        <v>26</v>
      </c>
      <c r="BG9" s="17">
        <v>5</v>
      </c>
      <c r="BH9" s="17">
        <v>2</v>
      </c>
      <c r="BI9" s="17">
        <v>1</v>
      </c>
    </row>
    <row r="10" spans="1:63" x14ac:dyDescent="0.25">
      <c r="A10" s="30"/>
      <c r="B10" s="202" t="s">
        <v>63</v>
      </c>
      <c r="C10" s="203"/>
      <c r="D10" s="203"/>
      <c r="E10" s="203"/>
      <c r="F10" s="203"/>
      <c r="G10" s="203"/>
      <c r="H10" s="203"/>
      <c r="I10" s="203"/>
      <c r="J10" s="203"/>
      <c r="K10" s="203"/>
      <c r="L10" s="203"/>
      <c r="M10" s="203"/>
      <c r="N10" s="203"/>
      <c r="O10" s="203"/>
      <c r="P10" s="203"/>
      <c r="Q10" s="203"/>
      <c r="R10" s="203"/>
      <c r="S10" s="203"/>
      <c r="T10" s="203"/>
      <c r="U10" s="203"/>
      <c r="V10" s="203"/>
      <c r="W10" s="203"/>
      <c r="X10" s="203"/>
      <c r="Y10" s="203"/>
      <c r="Z10" s="203"/>
      <c r="AA10" s="203"/>
      <c r="AB10" s="203"/>
      <c r="AC10" s="203"/>
      <c r="AD10" s="203"/>
      <c r="AE10" s="203"/>
      <c r="AF10" s="203"/>
      <c r="AG10" s="203"/>
      <c r="AH10" s="203"/>
      <c r="AI10" s="203"/>
      <c r="AJ10" s="203"/>
      <c r="AK10" s="203"/>
      <c r="AL10" s="203"/>
      <c r="AM10" s="203"/>
      <c r="AN10" s="203"/>
      <c r="AO10" s="203"/>
      <c r="AP10" s="203"/>
      <c r="AQ10" s="203"/>
      <c r="AR10" s="203"/>
      <c r="AS10" s="204"/>
      <c r="AT10" s="30"/>
      <c r="AY10" s="13" t="s">
        <v>27</v>
      </c>
      <c r="BA10" s="14">
        <f>IF(OR(BC10="Sat", BC10="Sun"), BD10+INDEX(BH4:BH10, MATCH(BC10, BF4:BF10, 0)), BD10)</f>
        <v>44190</v>
      </c>
      <c r="BB10" s="9"/>
      <c r="BC10" s="17" t="str">
        <f t="shared" ref="BC10:BC11" si="1">TEXT(BD10, "ddd")</f>
        <v>Fri</v>
      </c>
      <c r="BD10" s="16">
        <f>DATE(BA3, 12, 25)</f>
        <v>44190</v>
      </c>
      <c r="BF10" s="18" t="s">
        <v>28</v>
      </c>
      <c r="BG10" s="18">
        <v>6</v>
      </c>
      <c r="BH10" s="18">
        <v>1</v>
      </c>
      <c r="BI10" s="18">
        <v>2</v>
      </c>
    </row>
    <row r="11" spans="1:63" x14ac:dyDescent="0.25">
      <c r="A11" s="30"/>
      <c r="B11" s="202" t="s">
        <v>64</v>
      </c>
      <c r="C11" s="203"/>
      <c r="D11" s="203"/>
      <c r="E11" s="203"/>
      <c r="F11" s="203"/>
      <c r="G11" s="203"/>
      <c r="H11" s="203"/>
      <c r="I11" s="203"/>
      <c r="J11" s="203"/>
      <c r="K11" s="203"/>
      <c r="L11" s="203"/>
      <c r="M11" s="203"/>
      <c r="N11" s="203"/>
      <c r="O11" s="203"/>
      <c r="P11" s="203"/>
      <c r="Q11" s="203"/>
      <c r="R11" s="203"/>
      <c r="S11" s="203"/>
      <c r="T11" s="203"/>
      <c r="U11" s="203"/>
      <c r="V11" s="203"/>
      <c r="W11" s="203"/>
      <c r="X11" s="203"/>
      <c r="Y11" s="203"/>
      <c r="Z11" s="203"/>
      <c r="AA11" s="203"/>
      <c r="AB11" s="203"/>
      <c r="AC11" s="203"/>
      <c r="AD11" s="203"/>
      <c r="AE11" s="203"/>
      <c r="AF11" s="203"/>
      <c r="AG11" s="203"/>
      <c r="AH11" s="203"/>
      <c r="AI11" s="203"/>
      <c r="AJ11" s="203"/>
      <c r="AK11" s="203"/>
      <c r="AL11" s="203"/>
      <c r="AM11" s="203"/>
      <c r="AN11" s="203"/>
      <c r="AO11" s="203"/>
      <c r="AP11" s="203"/>
      <c r="AQ11" s="203"/>
      <c r="AR11" s="203"/>
      <c r="AS11" s="204"/>
      <c r="AT11" s="30"/>
      <c r="AY11" s="19" t="s">
        <v>29</v>
      </c>
      <c r="BA11" s="20">
        <f>IF(BC10="Sat", BA10+1, IF(BC11="Sat", BD11+INDEX(BH4:BH10, MATCH(BC11, BF4:BF10, 0)), BD11))</f>
        <v>44193</v>
      </c>
      <c r="BB11" s="9"/>
      <c r="BC11" s="18" t="str">
        <f t="shared" si="1"/>
        <v>Sat</v>
      </c>
      <c r="BD11" s="21">
        <f>DATE(BA3, 12, 26)</f>
        <v>44191</v>
      </c>
    </row>
    <row r="12" spans="1:63" x14ac:dyDescent="0.25">
      <c r="A12" s="30"/>
      <c r="B12" s="30"/>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Y12" s="5" t="s">
        <v>10</v>
      </c>
      <c r="AZ12" s="5"/>
      <c r="BA12" s="22">
        <f>IF(BA3="", "", BA3+1)</f>
        <v>2021</v>
      </c>
      <c r="BB12" s="6"/>
      <c r="BC12" s="5" t="s">
        <v>2</v>
      </c>
      <c r="BD12" s="5" t="s">
        <v>3</v>
      </c>
      <c r="BF12" s="5" t="s">
        <v>11</v>
      </c>
      <c r="BG12" s="5" t="s">
        <v>12</v>
      </c>
      <c r="BH12" s="5" t="s">
        <v>13</v>
      </c>
      <c r="BI12" s="5" t="s">
        <v>14</v>
      </c>
    </row>
    <row r="13" spans="1:63" x14ac:dyDescent="0.25">
      <c r="A13" s="30"/>
      <c r="B13" s="30"/>
      <c r="C13" s="30"/>
      <c r="D13" s="30"/>
      <c r="E13" s="30"/>
      <c r="F13" s="30"/>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Y13" s="7" t="s">
        <v>15</v>
      </c>
      <c r="BA13" s="8">
        <f>IF(BC13="Sat", BD13+2, IF(BC13="Sun", BD13+1, BD13))</f>
        <v>44197</v>
      </c>
      <c r="BB13" s="9"/>
      <c r="BC13" s="10" t="str">
        <f>TEXT(BD13, "ddd")</f>
        <v>Fri</v>
      </c>
      <c r="BD13" s="11">
        <f>DATE(BA12, MONTH(1), DAY(1))</f>
        <v>44197</v>
      </c>
      <c r="BF13" s="12" t="s">
        <v>16</v>
      </c>
      <c r="BG13" s="12">
        <v>0</v>
      </c>
      <c r="BH13" s="12">
        <v>0</v>
      </c>
      <c r="BI13" s="12">
        <v>3</v>
      </c>
    </row>
    <row r="14" spans="1:63" x14ac:dyDescent="0.25">
      <c r="A14" s="30"/>
      <c r="B14" s="178" t="s">
        <v>65</v>
      </c>
      <c r="C14" s="179"/>
      <c r="D14" s="179"/>
      <c r="E14" s="179"/>
      <c r="F14" s="179"/>
      <c r="G14" s="179"/>
      <c r="H14" s="179"/>
      <c r="I14" s="179"/>
      <c r="J14" s="179"/>
      <c r="K14" s="179"/>
      <c r="L14" s="179"/>
      <c r="M14" s="179"/>
      <c r="N14" s="179"/>
      <c r="O14" s="179"/>
      <c r="P14" s="179"/>
      <c r="Q14" s="179"/>
      <c r="R14" s="179"/>
      <c r="S14" s="179"/>
      <c r="T14" s="179"/>
      <c r="U14" s="179"/>
      <c r="V14" s="179"/>
      <c r="W14" s="179"/>
      <c r="X14" s="179"/>
      <c r="Y14" s="179"/>
      <c r="Z14" s="179"/>
      <c r="AA14" s="179"/>
      <c r="AB14" s="179"/>
      <c r="AC14" s="179"/>
      <c r="AD14" s="179"/>
      <c r="AE14" s="179"/>
      <c r="AF14" s="179"/>
      <c r="AG14" s="179"/>
      <c r="AH14" s="179"/>
      <c r="AI14" s="179"/>
      <c r="AJ14" s="179"/>
      <c r="AK14" s="179"/>
      <c r="AL14" s="179"/>
      <c r="AM14" s="179"/>
      <c r="AN14" s="179"/>
      <c r="AO14" s="179"/>
      <c r="AP14" s="179"/>
      <c r="AQ14" s="179"/>
      <c r="AR14" s="179"/>
      <c r="AS14" s="180"/>
      <c r="AT14" s="30"/>
      <c r="AY14" s="13" t="s">
        <v>17</v>
      </c>
      <c r="BA14" s="14">
        <f>BD14-INDEX(BI13:BI19, MATCH(BC14, BF13:BF19, 0))</f>
        <v>44288</v>
      </c>
      <c r="BB14" s="9"/>
      <c r="BC14" s="15" t="str">
        <f t="shared" ref="BC14:BC15" si="2">TEXT(BD14, "ddd")</f>
        <v>Sun</v>
      </c>
      <c r="BD14" s="16">
        <f>DATE(YEAR(BD13),MONTH(DATE(YEAR(BD13),MONTH(1),DAY(1)))+((INT(((MOD((19*(MOD(YEAR(BD13),19))+(INT(YEAR(BD13)/100))-(INT(INT(YEAR(BD13)/100)/4))-(INT(((INT(YEAR(BD13)/100))-(INT(((INT(YEAR(BD13)/100))+8)/25))+1)/3))+15),30))+(MOD((32+2*(MOD(INT(YEAR(BD13)/100),4))+2*(INT((MOD(YEAR(BD13),100))/4))-(MOD((19*(MOD(YEAR(BD13),19))+(INT(YEAR(BD13)/100))-(INT(INT(YEAR(BD13)/100)/4))-(INT(((INT(YEAR(BD13)/100))-(INT(((INT(YEAR(BD13)/100))+8)/25))+1)/3))+15),30))-(MOD((MOD(YEAR(BD13),100)),4))),7))-7*(INT(((MOD(YEAR(BD13),19))+11*(MOD((19*(MOD(YEAR(BD13),19))+(INT(YEAR(BD13)/100))-(INT(INT(YEAR(BD13)/100)/4))-(INT(((INT(YEAR(BD13)/100))-(INT(((INT(YEAR(BD13)/100))+8)/25))+1)/3))+15),30))+22*(MOD((32+2*(MOD(INT(YEAR(BD13)/100),4))+2*(INT((MOD(YEAR(BD13),100))/4))-(MOD((19*(MOD(YEAR(BD13),19))+(INT(YEAR(BD13)/100))-(INT(INT(YEAR(BD13)/100)/4))-(INT(((INT(YEAR(BD13)/100))-(INT(((INT(YEAR(BD13)/100))+8)/25))+1)/3))+15),30))-(MOD((MOD(YEAR(BD13),100)),4))),7)))/451))+114)/31))-1),DAY(DATE(YEAR(BD13),MONTH(1),DAY(1)))+(((MOD(((MOD((19*(MOD(YEAR(BD13),19))+(INT(YEAR(BD13)/100))-(INT(INT(YEAR(BD13)/100)/4))-(INT(((INT(YEAR(BD13)/100))-(INT(((INT(YEAR(BD13)/100))+8)/25))+1)/3))+15),30))+(MOD((32+2*(MOD(INT(YEAR(BD13)/100),4))+2*(INT((MOD(YEAR(BD13),100))/4))-(MOD((19*(MOD(YEAR(BD13),19))+(INT(YEAR(BD13)/100))-(INT(INT(YEAR(BD13)/100)/4))-(INT(((INT(YEAR(BD13)/100))-(INT(((INT(YEAR(BD13)/100))+8)/25))+1)/3))+15),30))-(MOD((MOD(YEAR(BD13),100)),4))),7))-7*(INT(((MOD(YEAR(BD13),19))+11*(MOD((19*(MOD(YEAR(BD13),19))+(INT(YEAR(BD13)/100))-(INT(INT(YEAR(BD13)/100)/4))-(INT(((INT(YEAR(BD13)/100))-(INT(((INT(YEAR(BD13)/100))+8)/25))+1)/3))+15),30))+22*(MOD((32+2*(MOD(INT(YEAR(BD13)/100),4))+2*(INT((MOD(YEAR(BD13),100))/4))-(MOD((19*(MOD(YEAR(BD13),19))+(INT(YEAR(BD13)/100))-(INT(INT(YEAR(BD13)/100)/4))-(INT(((INT(YEAR(BD13)/100))-(INT(((INT(YEAR(BD13)/100))+8)/25))+1)/3))+15),30))-(MOD((MOD(YEAR(BD13),100)),4))),7)))/451))+114),31))+1)-1))</f>
        <v>44290</v>
      </c>
      <c r="BF14" s="17" t="s">
        <v>18</v>
      </c>
      <c r="BG14" s="17">
        <v>1</v>
      </c>
      <c r="BH14" s="17">
        <v>6</v>
      </c>
      <c r="BI14" s="17">
        <v>4</v>
      </c>
      <c r="BJ14" s="23"/>
      <c r="BK14" s="23"/>
    </row>
    <row r="15" spans="1:63" x14ac:dyDescent="0.25">
      <c r="A15" s="30"/>
      <c r="B15" s="30"/>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Y15" s="13" t="s">
        <v>19</v>
      </c>
      <c r="BA15" s="14">
        <f>BA14+3</f>
        <v>44291</v>
      </c>
      <c r="BB15" s="9"/>
      <c r="BC15" s="15" t="str">
        <f t="shared" si="2"/>
        <v>Sun</v>
      </c>
      <c r="BD15" s="16">
        <f>BD14</f>
        <v>44290</v>
      </c>
      <c r="BF15" s="17" t="s">
        <v>20</v>
      </c>
      <c r="BG15" s="17">
        <v>2</v>
      </c>
      <c r="BH15" s="17">
        <v>5</v>
      </c>
      <c r="BI15" s="17">
        <v>5</v>
      </c>
      <c r="BJ15" s="23"/>
      <c r="BK15" s="23"/>
    </row>
    <row r="16" spans="1:63" x14ac:dyDescent="0.25">
      <c r="A16" s="30"/>
      <c r="B16" s="135" t="s">
        <v>66</v>
      </c>
      <c r="C16" s="136"/>
      <c r="D16" s="136"/>
      <c r="E16" s="136"/>
      <c r="F16" s="136"/>
      <c r="G16" s="137"/>
      <c r="H16" s="181" t="s">
        <v>67</v>
      </c>
      <c r="I16" s="182"/>
      <c r="J16" s="182"/>
      <c r="K16" s="182"/>
      <c r="L16" s="182"/>
      <c r="M16" s="182"/>
      <c r="N16" s="182"/>
      <c r="O16" s="182"/>
      <c r="P16" s="182"/>
      <c r="Q16" s="183"/>
      <c r="R16" s="30"/>
      <c r="S16" s="30"/>
      <c r="T16" s="30"/>
      <c r="U16" s="30"/>
      <c r="V16" s="30"/>
      <c r="W16" s="30"/>
      <c r="X16" s="30"/>
      <c r="Y16" s="30"/>
      <c r="Z16" s="30"/>
      <c r="AA16" s="30"/>
      <c r="AB16" s="30"/>
      <c r="AC16" s="30"/>
      <c r="AD16" s="30"/>
      <c r="AE16" s="30"/>
      <c r="AF16" s="178" t="s">
        <v>4</v>
      </c>
      <c r="AG16" s="179"/>
      <c r="AH16" s="179"/>
      <c r="AI16" s="179"/>
      <c r="AJ16" s="179"/>
      <c r="AK16" s="179"/>
      <c r="AL16" s="179"/>
      <c r="AM16" s="179"/>
      <c r="AN16" s="179"/>
      <c r="AO16" s="179"/>
      <c r="AP16" s="179"/>
      <c r="AQ16" s="179"/>
      <c r="AR16" s="179"/>
      <c r="AS16" s="180"/>
      <c r="AT16" s="30"/>
      <c r="AY16" s="13" t="s">
        <v>21</v>
      </c>
      <c r="BA16" s="14">
        <f>BD16+INDEX(BH13:BH19, MATCH(BC16, BF13:BF19, 0))</f>
        <v>44319</v>
      </c>
      <c r="BB16" s="9"/>
      <c r="BC16" s="15" t="str">
        <f>TEXT(BD16, "ddd")</f>
        <v>Sat</v>
      </c>
      <c r="BD16" s="16">
        <f>DATE(BA12, 5, 1)</f>
        <v>44317</v>
      </c>
      <c r="BF16" s="17" t="s">
        <v>22</v>
      </c>
      <c r="BG16" s="17">
        <v>3</v>
      </c>
      <c r="BH16" s="17">
        <v>4</v>
      </c>
      <c r="BI16" s="17">
        <v>6</v>
      </c>
      <c r="BJ16" s="23"/>
      <c r="BK16" s="23"/>
    </row>
    <row r="17" spans="1:67" x14ac:dyDescent="0.25">
      <c r="A17" s="30"/>
      <c r="B17" s="30"/>
      <c r="C17" s="30"/>
      <c r="D17" s="30"/>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Y17" s="13" t="s">
        <v>23</v>
      </c>
      <c r="BA17" s="14">
        <f>BD17-INDEX(BG13:BG19, MATCH(BC17, BF13:BF19, 0))</f>
        <v>44347</v>
      </c>
      <c r="BB17" s="9"/>
      <c r="BC17" s="15" t="str">
        <f>TEXT(BD17, "ddd")</f>
        <v>Mon</v>
      </c>
      <c r="BD17" s="16">
        <f>DATE(BA12, 5, 31)</f>
        <v>44347</v>
      </c>
      <c r="BF17" s="17" t="s">
        <v>24</v>
      </c>
      <c r="BG17" s="17">
        <v>4</v>
      </c>
      <c r="BH17" s="17">
        <v>3</v>
      </c>
      <c r="BI17" s="17">
        <v>0</v>
      </c>
      <c r="BJ17" s="23"/>
      <c r="BK17" s="23"/>
    </row>
    <row r="18" spans="1:67" ht="15" customHeight="1" x14ac:dyDescent="0.25">
      <c r="A18" s="30"/>
      <c r="B18" s="184" t="s">
        <v>68</v>
      </c>
      <c r="C18" s="185"/>
      <c r="D18" s="185"/>
      <c r="E18" s="185"/>
      <c r="F18" s="185"/>
      <c r="G18" s="185"/>
      <c r="H18" s="185"/>
      <c r="I18" s="185"/>
      <c r="J18" s="185"/>
      <c r="K18" s="185"/>
      <c r="L18" s="185"/>
      <c r="M18" s="185"/>
      <c r="N18" s="185"/>
      <c r="O18" s="185"/>
      <c r="P18" s="185"/>
      <c r="Q18" s="186"/>
      <c r="R18" s="30"/>
      <c r="S18" s="30"/>
      <c r="T18" s="30"/>
      <c r="U18" s="30"/>
      <c r="V18" s="30"/>
      <c r="W18" s="30"/>
      <c r="X18" s="30"/>
      <c r="Y18" s="208" t="s">
        <v>0</v>
      </c>
      <c r="Z18" s="209"/>
      <c r="AA18" s="209"/>
      <c r="AB18" s="209"/>
      <c r="AC18" s="209"/>
      <c r="AD18" s="210"/>
      <c r="AE18" s="30"/>
      <c r="AF18" s="222" t="s">
        <v>1</v>
      </c>
      <c r="AG18" s="222"/>
      <c r="AH18" s="222"/>
      <c r="AI18" s="222" t="s">
        <v>2</v>
      </c>
      <c r="AJ18" s="222"/>
      <c r="AK18" s="222"/>
      <c r="AL18" s="30"/>
      <c r="AM18" s="222" t="s">
        <v>9</v>
      </c>
      <c r="AN18" s="222"/>
      <c r="AO18" s="222"/>
      <c r="AP18" s="222"/>
      <c r="AQ18" s="222" t="s">
        <v>2</v>
      </c>
      <c r="AR18" s="222"/>
      <c r="AS18" s="222"/>
      <c r="AT18" s="30"/>
      <c r="AY18" s="13" t="s">
        <v>25</v>
      </c>
      <c r="BA18" s="14">
        <f>BD18-INDEX(BG13:BG19, MATCH(BC18, BF13:BF19, 0))</f>
        <v>44438</v>
      </c>
      <c r="BB18" s="9"/>
      <c r="BC18" s="15" t="str">
        <f>TEXT(BD18, "ddd")</f>
        <v>Tue</v>
      </c>
      <c r="BD18" s="16">
        <f>DATE(BA12, 8, 31)</f>
        <v>44439</v>
      </c>
      <c r="BF18" s="17" t="s">
        <v>26</v>
      </c>
      <c r="BG18" s="17">
        <v>5</v>
      </c>
      <c r="BH18" s="17">
        <v>2</v>
      </c>
      <c r="BI18" s="17">
        <v>1</v>
      </c>
      <c r="BJ18" s="23"/>
      <c r="BK18" s="23"/>
    </row>
    <row r="19" spans="1:67" x14ac:dyDescent="0.25">
      <c r="A19" s="30"/>
      <c r="B19" s="187"/>
      <c r="C19" s="188"/>
      <c r="D19" s="188"/>
      <c r="E19" s="188"/>
      <c r="F19" s="188"/>
      <c r="G19" s="188"/>
      <c r="H19" s="188"/>
      <c r="I19" s="188"/>
      <c r="J19" s="188"/>
      <c r="K19" s="188"/>
      <c r="L19" s="188"/>
      <c r="M19" s="188"/>
      <c r="N19" s="188"/>
      <c r="O19" s="188"/>
      <c r="P19" s="188"/>
      <c r="Q19" s="189"/>
      <c r="R19" s="30"/>
      <c r="S19" s="30"/>
      <c r="T19" s="30"/>
      <c r="U19" s="30"/>
      <c r="V19" s="30"/>
      <c r="W19" s="30"/>
      <c r="X19" s="30"/>
      <c r="Y19" s="211" t="s">
        <v>78</v>
      </c>
      <c r="Z19" s="212"/>
      <c r="AA19" s="212"/>
      <c r="AB19" s="212"/>
      <c r="AC19" s="212"/>
      <c r="AD19" s="213"/>
      <c r="AE19" s="30"/>
      <c r="AF19" s="229">
        <v>2</v>
      </c>
      <c r="AG19" s="230"/>
      <c r="AH19" s="230"/>
      <c r="AI19" s="227" t="s">
        <v>16</v>
      </c>
      <c r="AJ19" s="227"/>
      <c r="AK19" s="228"/>
      <c r="AL19" s="30"/>
      <c r="AM19" s="225"/>
      <c r="AN19" s="226"/>
      <c r="AO19" s="226"/>
      <c r="AP19" s="226"/>
      <c r="AQ19" s="223"/>
      <c r="AR19" s="223"/>
      <c r="AS19" s="224"/>
      <c r="AT19" s="30"/>
      <c r="AY19" s="13" t="s">
        <v>27</v>
      </c>
      <c r="BA19" s="14">
        <f>IF(OR(BC19="Sat", BC19="Sun"), BD19+INDEX(BH13:BH19, MATCH(BC19, BF13:BF19, 0)), BD19)</f>
        <v>44557</v>
      </c>
      <c r="BB19" s="9"/>
      <c r="BC19" s="17" t="str">
        <f t="shared" ref="BC19:BC20" si="3">TEXT(BD19, "ddd")</f>
        <v>Sat</v>
      </c>
      <c r="BD19" s="16">
        <f>DATE(BA12, 12, 25)</f>
        <v>44555</v>
      </c>
      <c r="BF19" s="18" t="s">
        <v>28</v>
      </c>
      <c r="BG19" s="18">
        <v>6</v>
      </c>
      <c r="BH19" s="18">
        <v>1</v>
      </c>
      <c r="BI19" s="18">
        <v>2</v>
      </c>
      <c r="BJ19" s="23"/>
      <c r="BK19" s="23"/>
      <c r="BL19" s="23"/>
      <c r="BM19" s="23"/>
      <c r="BN19" s="23"/>
      <c r="BO19" s="23"/>
    </row>
    <row r="20" spans="1:67" x14ac:dyDescent="0.25">
      <c r="A20" s="30"/>
      <c r="B20" s="190"/>
      <c r="C20" s="191"/>
      <c r="D20" s="191"/>
      <c r="E20" s="191"/>
      <c r="F20" s="191"/>
      <c r="G20" s="191"/>
      <c r="H20" s="191"/>
      <c r="I20" s="191"/>
      <c r="J20" s="191"/>
      <c r="K20" s="191"/>
      <c r="L20" s="191"/>
      <c r="M20" s="191"/>
      <c r="N20" s="191"/>
      <c r="O20" s="191"/>
      <c r="P20" s="191"/>
      <c r="Q20" s="192"/>
      <c r="R20" s="30"/>
      <c r="S20" s="30"/>
      <c r="T20" s="30"/>
      <c r="U20" s="30"/>
      <c r="V20" s="30"/>
      <c r="W20" s="30"/>
      <c r="X20" s="30"/>
      <c r="Y20" s="205" t="s">
        <v>79</v>
      </c>
      <c r="Z20" s="206"/>
      <c r="AA20" s="206"/>
      <c r="AB20" s="206"/>
      <c r="AC20" s="206"/>
      <c r="AD20" s="207"/>
      <c r="AE20" s="30"/>
      <c r="AF20" s="218">
        <v>7</v>
      </c>
      <c r="AG20" s="219"/>
      <c r="AH20" s="219"/>
      <c r="AI20" s="220"/>
      <c r="AJ20" s="220"/>
      <c r="AK20" s="221"/>
      <c r="AL20" s="30"/>
      <c r="AM20" s="214"/>
      <c r="AN20" s="215"/>
      <c r="AO20" s="215"/>
      <c r="AP20" s="215"/>
      <c r="AQ20" s="216"/>
      <c r="AR20" s="216"/>
      <c r="AS20" s="217"/>
      <c r="AT20" s="30"/>
      <c r="AY20" s="19" t="s">
        <v>29</v>
      </c>
      <c r="BA20" s="20">
        <f>IF(BC19="Sat", BA19+1, IF(BC20="Sat", BD20+INDEX(BH13:BH19, MATCH(BC20, BF13:BF19, 0)), BD20))</f>
        <v>44558</v>
      </c>
      <c r="BB20" s="9"/>
      <c r="BC20" s="18" t="str">
        <f t="shared" si="3"/>
        <v>Sun</v>
      </c>
      <c r="BD20" s="21">
        <f>DATE(BA12, 12, 26)</f>
        <v>44556</v>
      </c>
      <c r="BJ20" s="23"/>
    </row>
    <row r="21" spans="1:67" x14ac:dyDescent="0.25">
      <c r="A21" s="30"/>
      <c r="B21" s="30"/>
      <c r="C21" s="30"/>
      <c r="D21" s="30"/>
      <c r="E21" s="30"/>
      <c r="F21" s="30"/>
      <c r="G21" s="30"/>
      <c r="H21" s="30"/>
      <c r="I21" s="30"/>
      <c r="J21" s="30"/>
      <c r="K21" s="30"/>
      <c r="L21" s="30"/>
      <c r="M21" s="30"/>
      <c r="N21" s="30"/>
      <c r="O21" s="30"/>
      <c r="P21" s="30"/>
      <c r="Q21" s="30"/>
      <c r="R21" s="30"/>
      <c r="S21" s="30"/>
      <c r="T21" s="30"/>
      <c r="U21" s="30"/>
      <c r="V21" s="30"/>
      <c r="W21" s="30"/>
      <c r="X21" s="30"/>
      <c r="Y21" s="205" t="s">
        <v>80</v>
      </c>
      <c r="Z21" s="206"/>
      <c r="AA21" s="206"/>
      <c r="AB21" s="206"/>
      <c r="AC21" s="206"/>
      <c r="AD21" s="207"/>
      <c r="AE21" s="30"/>
      <c r="AF21" s="218"/>
      <c r="AG21" s="219"/>
      <c r="AH21" s="219"/>
      <c r="AI21" s="220"/>
      <c r="AJ21" s="220"/>
      <c r="AK21" s="221"/>
      <c r="AL21" s="30"/>
      <c r="AM21" s="214">
        <v>1</v>
      </c>
      <c r="AN21" s="215"/>
      <c r="AO21" s="215"/>
      <c r="AP21" s="215"/>
      <c r="AQ21" s="216">
        <v>3</v>
      </c>
      <c r="AR21" s="216"/>
      <c r="AS21" s="217"/>
      <c r="AT21" s="30"/>
      <c r="BJ21" s="23"/>
    </row>
    <row r="22" spans="1:67" x14ac:dyDescent="0.25">
      <c r="A22" s="30"/>
      <c r="B22" s="234" t="s">
        <v>7</v>
      </c>
      <c r="C22" s="234"/>
      <c r="D22" s="234"/>
      <c r="E22" s="234"/>
      <c r="F22" s="234"/>
      <c r="G22" s="30"/>
      <c r="H22" s="30"/>
      <c r="I22" s="30"/>
      <c r="J22" s="30"/>
      <c r="K22" s="30"/>
      <c r="L22" s="30"/>
      <c r="M22" s="30"/>
      <c r="N22" s="30"/>
      <c r="O22" s="30"/>
      <c r="P22" s="30"/>
      <c r="Q22" s="30"/>
      <c r="R22" s="30"/>
      <c r="S22" s="30"/>
      <c r="T22" s="30"/>
      <c r="U22" s="30"/>
      <c r="V22" s="30"/>
      <c r="W22" s="30"/>
      <c r="X22" s="30"/>
      <c r="Y22" s="205" t="s">
        <v>81</v>
      </c>
      <c r="Z22" s="206"/>
      <c r="AA22" s="206"/>
      <c r="AB22" s="206"/>
      <c r="AC22" s="206"/>
      <c r="AD22" s="207"/>
      <c r="AE22" s="30"/>
      <c r="AF22" s="218">
        <v>1</v>
      </c>
      <c r="AG22" s="219"/>
      <c r="AH22" s="219"/>
      <c r="AI22" s="220" t="s">
        <v>18</v>
      </c>
      <c r="AJ22" s="220"/>
      <c r="AK22" s="221"/>
      <c r="AL22" s="30"/>
      <c r="AM22" s="214"/>
      <c r="AN22" s="215"/>
      <c r="AO22" s="215"/>
      <c r="AP22" s="215"/>
      <c r="AQ22" s="216"/>
      <c r="AR22" s="216"/>
      <c r="AS22" s="217"/>
      <c r="AT22" s="30"/>
      <c r="AY22" s="5" t="s">
        <v>31</v>
      </c>
      <c r="BA22" s="5" t="s">
        <v>32</v>
      </c>
      <c r="BC22" s="78"/>
      <c r="BJ22" s="23"/>
    </row>
    <row r="23" spans="1:67" x14ac:dyDescent="0.25">
      <c r="A23" s="30"/>
      <c r="B23" s="199" t="s">
        <v>6</v>
      </c>
      <c r="C23" s="200"/>
      <c r="D23" s="200"/>
      <c r="E23" s="200"/>
      <c r="F23" s="201"/>
      <c r="G23" s="242">
        <v>43831</v>
      </c>
      <c r="H23" s="243"/>
      <c r="I23" s="243"/>
      <c r="J23" s="243"/>
      <c r="K23" s="243"/>
      <c r="L23" s="243"/>
      <c r="M23" s="244"/>
      <c r="N23" s="30"/>
      <c r="O23" s="199" t="s">
        <v>5</v>
      </c>
      <c r="P23" s="200"/>
      <c r="Q23" s="201"/>
      <c r="R23" s="239">
        <v>0.2</v>
      </c>
      <c r="S23" s="240"/>
      <c r="T23" s="241"/>
      <c r="U23" s="30"/>
      <c r="V23" s="30"/>
      <c r="W23" s="30"/>
      <c r="X23" s="30"/>
      <c r="Y23" s="205" t="s">
        <v>82</v>
      </c>
      <c r="Z23" s="206"/>
      <c r="AA23" s="206"/>
      <c r="AB23" s="206"/>
      <c r="AC23" s="206"/>
      <c r="AD23" s="207"/>
      <c r="AE23" s="30"/>
      <c r="AF23" s="218"/>
      <c r="AG23" s="219"/>
      <c r="AH23" s="219"/>
      <c r="AI23" s="220"/>
      <c r="AJ23" s="220"/>
      <c r="AK23" s="221"/>
      <c r="AL23" s="30"/>
      <c r="AM23" s="214">
        <v>2</v>
      </c>
      <c r="AN23" s="215"/>
      <c r="AO23" s="215"/>
      <c r="AP23" s="215"/>
      <c r="AQ23" s="216">
        <v>1</v>
      </c>
      <c r="AR23" s="216"/>
      <c r="AS23" s="217"/>
      <c r="AT23" s="30"/>
      <c r="AY23" s="31">
        <f t="shared" ref="AY23:AY38" si="4">IFERROR(INDEX($AM$38:$AM$45, MATCH(BA23, $AF$38:$AF$45, 0)), BA23)</f>
        <v>43831</v>
      </c>
      <c r="BA23" s="24">
        <f>BA4</f>
        <v>43831</v>
      </c>
      <c r="BC23" s="12" t="s">
        <v>16</v>
      </c>
      <c r="BJ23" s="23"/>
    </row>
    <row r="24" spans="1:67" x14ac:dyDescent="0.25">
      <c r="A24" s="30"/>
      <c r="B24" s="30"/>
      <c r="C24" s="30"/>
      <c r="D24" s="30"/>
      <c r="E24" s="30"/>
      <c r="F24" s="30"/>
      <c r="G24" s="30"/>
      <c r="H24" s="30"/>
      <c r="I24" s="30"/>
      <c r="J24" s="30"/>
      <c r="K24" s="30"/>
      <c r="L24" s="30"/>
      <c r="M24" s="30"/>
      <c r="N24" s="30"/>
      <c r="O24" s="30"/>
      <c r="P24" s="30"/>
      <c r="Q24" s="30"/>
      <c r="R24" s="30"/>
      <c r="S24" s="30"/>
      <c r="T24" s="30"/>
      <c r="U24" s="30"/>
      <c r="V24" s="30"/>
      <c r="W24" s="30"/>
      <c r="X24" s="30"/>
      <c r="Y24" s="205"/>
      <c r="Z24" s="206"/>
      <c r="AA24" s="206"/>
      <c r="AB24" s="206"/>
      <c r="AC24" s="206"/>
      <c r="AD24" s="207"/>
      <c r="AE24" s="30"/>
      <c r="AF24" s="218"/>
      <c r="AG24" s="219"/>
      <c r="AH24" s="219"/>
      <c r="AI24" s="220"/>
      <c r="AJ24" s="220"/>
      <c r="AK24" s="221"/>
      <c r="AL24" s="30"/>
      <c r="AM24" s="214"/>
      <c r="AN24" s="215"/>
      <c r="AO24" s="215"/>
      <c r="AP24" s="215"/>
      <c r="AQ24" s="216"/>
      <c r="AR24" s="216"/>
      <c r="AS24" s="217"/>
      <c r="AT24" s="30"/>
      <c r="AY24" s="32">
        <f t="shared" si="4"/>
        <v>43931</v>
      </c>
      <c r="BA24" s="25">
        <f t="shared" ref="BA24:BA30" si="5">BA5</f>
        <v>43931</v>
      </c>
      <c r="BC24" s="17" t="s">
        <v>18</v>
      </c>
      <c r="BJ24" s="23"/>
    </row>
    <row r="25" spans="1:67" ht="15" customHeight="1" x14ac:dyDescent="0.25">
      <c r="A25" s="30"/>
      <c r="B25" s="178" t="s">
        <v>8</v>
      </c>
      <c r="C25" s="179"/>
      <c r="D25" s="179"/>
      <c r="E25" s="179"/>
      <c r="F25" s="180"/>
      <c r="G25" s="235">
        <f>IF(G23="", "", IFERROR(DATE(YEAR(G23)+1, MONTH(G23), DAY(G23)-1), ""))</f>
        <v>44196</v>
      </c>
      <c r="H25" s="236"/>
      <c r="I25" s="236"/>
      <c r="J25" s="236"/>
      <c r="K25" s="236"/>
      <c r="L25" s="236"/>
      <c r="M25" s="237"/>
      <c r="N25" s="30"/>
      <c r="O25" s="30"/>
      <c r="P25" s="30"/>
      <c r="Q25" s="30"/>
      <c r="R25" s="30"/>
      <c r="S25" s="30"/>
      <c r="T25" s="30"/>
      <c r="U25" s="30"/>
      <c r="V25" s="30"/>
      <c r="W25" s="30"/>
      <c r="X25" s="30"/>
      <c r="Y25" s="205"/>
      <c r="Z25" s="206"/>
      <c r="AA25" s="206"/>
      <c r="AB25" s="206"/>
      <c r="AC25" s="206"/>
      <c r="AD25" s="207"/>
      <c r="AE25" s="30"/>
      <c r="AF25" s="218"/>
      <c r="AG25" s="219"/>
      <c r="AH25" s="219"/>
      <c r="AI25" s="220"/>
      <c r="AJ25" s="220"/>
      <c r="AK25" s="221"/>
      <c r="AL25" s="30"/>
      <c r="AM25" s="214"/>
      <c r="AN25" s="215"/>
      <c r="AO25" s="215"/>
      <c r="AP25" s="215"/>
      <c r="AQ25" s="216"/>
      <c r="AR25" s="216"/>
      <c r="AS25" s="217"/>
      <c r="AT25" s="30"/>
      <c r="AY25" s="32">
        <f t="shared" si="4"/>
        <v>43934</v>
      </c>
      <c r="BA25" s="25">
        <f t="shared" si="5"/>
        <v>43934</v>
      </c>
      <c r="BC25" s="17" t="s">
        <v>20</v>
      </c>
      <c r="BJ25" s="23"/>
    </row>
    <row r="26" spans="1:67" x14ac:dyDescent="0.25">
      <c r="A26" s="30"/>
      <c r="B26" s="238" t="s">
        <v>52</v>
      </c>
      <c r="C26" s="238"/>
      <c r="D26" s="238"/>
      <c r="E26" s="238"/>
      <c r="F26" s="238"/>
      <c r="G26" s="30"/>
      <c r="H26" s="30"/>
      <c r="I26" s="30"/>
      <c r="J26" s="30"/>
      <c r="K26" s="30"/>
      <c r="L26" s="30"/>
      <c r="M26" s="30"/>
      <c r="N26" s="30"/>
      <c r="O26" s="30"/>
      <c r="P26" s="30"/>
      <c r="Q26" s="30"/>
      <c r="R26" s="30"/>
      <c r="S26" s="30"/>
      <c r="T26" s="30"/>
      <c r="U26" s="30"/>
      <c r="V26" s="30"/>
      <c r="W26" s="30"/>
      <c r="X26" s="30"/>
      <c r="Y26" s="205"/>
      <c r="Z26" s="206"/>
      <c r="AA26" s="206"/>
      <c r="AB26" s="206"/>
      <c r="AC26" s="206"/>
      <c r="AD26" s="207"/>
      <c r="AE26" s="30"/>
      <c r="AF26" s="218"/>
      <c r="AG26" s="219"/>
      <c r="AH26" s="219"/>
      <c r="AI26" s="220"/>
      <c r="AJ26" s="220"/>
      <c r="AK26" s="221"/>
      <c r="AL26" s="30"/>
      <c r="AM26" s="214"/>
      <c r="AN26" s="215"/>
      <c r="AO26" s="215"/>
      <c r="AP26" s="215"/>
      <c r="AQ26" s="216"/>
      <c r="AR26" s="216"/>
      <c r="AS26" s="217"/>
      <c r="AT26" s="30"/>
      <c r="AY26" s="32">
        <f t="shared" si="4"/>
        <v>43955</v>
      </c>
      <c r="AZ26" s="23"/>
      <c r="BA26" s="25">
        <f t="shared" si="5"/>
        <v>43955</v>
      </c>
      <c r="BB26" s="23"/>
      <c r="BC26" s="17" t="s">
        <v>22</v>
      </c>
      <c r="BD26" s="23"/>
      <c r="BE26" s="23"/>
      <c r="BF26" s="23"/>
      <c r="BG26" s="23"/>
      <c r="BH26" s="23"/>
      <c r="BI26" s="23"/>
      <c r="BJ26" s="23"/>
    </row>
    <row r="27" spans="1:67" x14ac:dyDescent="0.25">
      <c r="A27" s="30"/>
      <c r="B27" s="178" t="s">
        <v>6</v>
      </c>
      <c r="C27" s="179"/>
      <c r="D27" s="179"/>
      <c r="E27" s="179"/>
      <c r="F27" s="180"/>
      <c r="G27" s="235">
        <f>IF(G23="", "", IFERROR(DATE(YEAR(G23), MONTH(G23)-6, DAY(G23)), ""))</f>
        <v>43647</v>
      </c>
      <c r="H27" s="236"/>
      <c r="I27" s="236"/>
      <c r="J27" s="236"/>
      <c r="K27" s="236"/>
      <c r="L27" s="236"/>
      <c r="M27" s="237"/>
      <c r="N27" s="30"/>
      <c r="O27" s="30"/>
      <c r="P27" s="30"/>
      <c r="Q27" s="30"/>
      <c r="R27" s="30"/>
      <c r="S27" s="30"/>
      <c r="T27" s="30"/>
      <c r="U27" s="30"/>
      <c r="V27" s="30"/>
      <c r="W27" s="30"/>
      <c r="X27" s="30"/>
      <c r="Y27" s="205"/>
      <c r="Z27" s="206"/>
      <c r="AA27" s="206"/>
      <c r="AB27" s="206"/>
      <c r="AC27" s="206"/>
      <c r="AD27" s="207"/>
      <c r="AE27" s="30"/>
      <c r="AF27" s="218"/>
      <c r="AG27" s="219"/>
      <c r="AH27" s="219"/>
      <c r="AI27" s="220"/>
      <c r="AJ27" s="220"/>
      <c r="AK27" s="221"/>
      <c r="AL27" s="30"/>
      <c r="AM27" s="214"/>
      <c r="AN27" s="215"/>
      <c r="AO27" s="215"/>
      <c r="AP27" s="215"/>
      <c r="AQ27" s="216"/>
      <c r="AR27" s="216"/>
      <c r="AS27" s="217"/>
      <c r="AT27" s="30"/>
      <c r="AY27" s="32">
        <f t="shared" si="4"/>
        <v>43976</v>
      </c>
      <c r="BA27" s="25">
        <f t="shared" si="5"/>
        <v>43976</v>
      </c>
      <c r="BC27" s="17" t="s">
        <v>24</v>
      </c>
      <c r="BE27" s="23"/>
      <c r="BF27" s="23"/>
      <c r="BG27" s="23"/>
      <c r="BH27" s="23"/>
      <c r="BI27" s="23"/>
      <c r="BJ27" s="23"/>
    </row>
    <row r="28" spans="1:67" x14ac:dyDescent="0.25">
      <c r="A28" s="30"/>
      <c r="B28" s="30"/>
      <c r="C28" s="30"/>
      <c r="D28" s="30"/>
      <c r="E28" s="30"/>
      <c r="F28" s="30"/>
      <c r="G28" s="30"/>
      <c r="H28" s="30"/>
      <c r="I28" s="30"/>
      <c r="J28" s="30"/>
      <c r="K28" s="30"/>
      <c r="L28" s="30"/>
      <c r="M28" s="30"/>
      <c r="N28" s="30"/>
      <c r="O28" s="30"/>
      <c r="P28" s="30"/>
      <c r="Q28" s="30"/>
      <c r="R28" s="30"/>
      <c r="S28" s="30"/>
      <c r="T28" s="30"/>
      <c r="U28" s="30"/>
      <c r="V28" s="30"/>
      <c r="W28" s="30"/>
      <c r="X28" s="30"/>
      <c r="Y28" s="205"/>
      <c r="Z28" s="206"/>
      <c r="AA28" s="206"/>
      <c r="AB28" s="206"/>
      <c r="AC28" s="206"/>
      <c r="AD28" s="207"/>
      <c r="AE28" s="30"/>
      <c r="AF28" s="218"/>
      <c r="AG28" s="219"/>
      <c r="AH28" s="219"/>
      <c r="AI28" s="220"/>
      <c r="AJ28" s="220"/>
      <c r="AK28" s="221"/>
      <c r="AL28" s="30"/>
      <c r="AM28" s="214"/>
      <c r="AN28" s="215"/>
      <c r="AO28" s="215"/>
      <c r="AP28" s="215"/>
      <c r="AQ28" s="216"/>
      <c r="AR28" s="216"/>
      <c r="AS28" s="217"/>
      <c r="AT28" s="30"/>
      <c r="AY28" s="32">
        <f t="shared" si="4"/>
        <v>44074</v>
      </c>
      <c r="AZ28" s="23"/>
      <c r="BA28" s="25">
        <f t="shared" si="5"/>
        <v>44074</v>
      </c>
      <c r="BB28" s="23"/>
      <c r="BC28" s="17" t="s">
        <v>26</v>
      </c>
      <c r="BD28" s="23"/>
      <c r="BE28" s="23"/>
      <c r="BF28" s="23"/>
      <c r="BG28" s="23"/>
      <c r="BH28" s="23"/>
      <c r="BI28" s="23"/>
      <c r="BJ28" s="23"/>
    </row>
    <row r="29" spans="1:67" x14ac:dyDescent="0.25">
      <c r="A29" s="30"/>
      <c r="B29" s="160" t="s">
        <v>83</v>
      </c>
      <c r="C29" s="161"/>
      <c r="D29" s="161"/>
      <c r="E29" s="161"/>
      <c r="F29" s="161"/>
      <c r="G29" s="161"/>
      <c r="H29" s="161"/>
      <c r="I29" s="161"/>
      <c r="J29" s="161"/>
      <c r="K29" s="161"/>
      <c r="L29" s="161"/>
      <c r="M29" s="161"/>
      <c r="N29" s="161"/>
      <c r="O29" s="161"/>
      <c r="P29" s="161"/>
      <c r="Q29" s="161"/>
      <c r="R29" s="161"/>
      <c r="S29" s="161"/>
      <c r="T29" s="161"/>
      <c r="U29" s="162"/>
      <c r="V29" s="30"/>
      <c r="W29" s="30"/>
      <c r="X29" s="30"/>
      <c r="Y29" s="205"/>
      <c r="Z29" s="206"/>
      <c r="AA29" s="206"/>
      <c r="AB29" s="206"/>
      <c r="AC29" s="206"/>
      <c r="AD29" s="207"/>
      <c r="AE29" s="30"/>
      <c r="AF29" s="218"/>
      <c r="AG29" s="219"/>
      <c r="AH29" s="219"/>
      <c r="AI29" s="220"/>
      <c r="AJ29" s="220"/>
      <c r="AK29" s="221"/>
      <c r="AL29" s="30"/>
      <c r="AM29" s="214"/>
      <c r="AN29" s="215"/>
      <c r="AO29" s="215"/>
      <c r="AP29" s="215"/>
      <c r="AQ29" s="216"/>
      <c r="AR29" s="216"/>
      <c r="AS29" s="217"/>
      <c r="AT29" s="30"/>
      <c r="AY29" s="32">
        <f t="shared" si="4"/>
        <v>44190</v>
      </c>
      <c r="AZ29" s="23"/>
      <c r="BA29" s="25">
        <f t="shared" si="5"/>
        <v>44190</v>
      </c>
      <c r="BB29" s="23"/>
      <c r="BC29" s="18" t="s">
        <v>28</v>
      </c>
      <c r="BD29" s="23"/>
      <c r="BE29" s="23"/>
      <c r="BF29" s="23"/>
      <c r="BG29" s="23"/>
      <c r="BH29" s="23"/>
      <c r="BI29" s="23"/>
      <c r="BJ29" s="23"/>
    </row>
    <row r="30" spans="1:67" x14ac:dyDescent="0.25">
      <c r="A30" s="30"/>
      <c r="B30" s="163"/>
      <c r="C30" s="164"/>
      <c r="D30" s="164"/>
      <c r="E30" s="164"/>
      <c r="F30" s="164"/>
      <c r="G30" s="164"/>
      <c r="H30" s="164"/>
      <c r="I30" s="164"/>
      <c r="J30" s="164"/>
      <c r="K30" s="164"/>
      <c r="L30" s="164"/>
      <c r="M30" s="164"/>
      <c r="N30" s="164"/>
      <c r="O30" s="164"/>
      <c r="P30" s="164"/>
      <c r="Q30" s="164"/>
      <c r="R30" s="164"/>
      <c r="S30" s="164"/>
      <c r="T30" s="164"/>
      <c r="U30" s="165"/>
      <c r="V30" s="30"/>
      <c r="W30" s="30"/>
      <c r="X30" s="30"/>
      <c r="Y30" s="205"/>
      <c r="Z30" s="206"/>
      <c r="AA30" s="206"/>
      <c r="AB30" s="206"/>
      <c r="AC30" s="206"/>
      <c r="AD30" s="207"/>
      <c r="AE30" s="30"/>
      <c r="AF30" s="218"/>
      <c r="AG30" s="219"/>
      <c r="AH30" s="219"/>
      <c r="AI30" s="220"/>
      <c r="AJ30" s="220"/>
      <c r="AK30" s="221"/>
      <c r="AL30" s="30"/>
      <c r="AM30" s="214"/>
      <c r="AN30" s="215"/>
      <c r="AO30" s="215"/>
      <c r="AP30" s="215"/>
      <c r="AQ30" s="216"/>
      <c r="AR30" s="216"/>
      <c r="AS30" s="217"/>
      <c r="AT30" s="30"/>
      <c r="AY30" s="32">
        <f t="shared" si="4"/>
        <v>44193</v>
      </c>
      <c r="BA30" s="25">
        <f t="shared" si="5"/>
        <v>44193</v>
      </c>
    </row>
    <row r="31" spans="1:67" x14ac:dyDescent="0.25">
      <c r="A31" s="30"/>
      <c r="B31" s="163"/>
      <c r="C31" s="164"/>
      <c r="D31" s="164"/>
      <c r="E31" s="164"/>
      <c r="F31" s="164"/>
      <c r="G31" s="164"/>
      <c r="H31" s="164"/>
      <c r="I31" s="164"/>
      <c r="J31" s="164"/>
      <c r="K31" s="164"/>
      <c r="L31" s="164"/>
      <c r="M31" s="164"/>
      <c r="N31" s="164"/>
      <c r="O31" s="164"/>
      <c r="P31" s="164"/>
      <c r="Q31" s="164"/>
      <c r="R31" s="164"/>
      <c r="S31" s="164"/>
      <c r="T31" s="164"/>
      <c r="U31" s="165"/>
      <c r="V31" s="30"/>
      <c r="W31" s="30"/>
      <c r="X31" s="30"/>
      <c r="Y31" s="205"/>
      <c r="Z31" s="206"/>
      <c r="AA31" s="206"/>
      <c r="AB31" s="206"/>
      <c r="AC31" s="206"/>
      <c r="AD31" s="207"/>
      <c r="AE31" s="30"/>
      <c r="AF31" s="218"/>
      <c r="AG31" s="219"/>
      <c r="AH31" s="219"/>
      <c r="AI31" s="220"/>
      <c r="AJ31" s="220"/>
      <c r="AK31" s="221"/>
      <c r="AL31" s="30"/>
      <c r="AM31" s="214"/>
      <c r="AN31" s="215"/>
      <c r="AO31" s="215"/>
      <c r="AP31" s="215"/>
      <c r="AQ31" s="216"/>
      <c r="AR31" s="216"/>
      <c r="AS31" s="217"/>
      <c r="AT31" s="30"/>
      <c r="AY31" s="32">
        <f t="shared" si="4"/>
        <v>44197</v>
      </c>
      <c r="BA31" s="25">
        <f t="shared" ref="BA31:BA38" si="6">BA13</f>
        <v>44197</v>
      </c>
    </row>
    <row r="32" spans="1:67" x14ac:dyDescent="0.25">
      <c r="A32" s="30"/>
      <c r="B32" s="166"/>
      <c r="C32" s="167"/>
      <c r="D32" s="167"/>
      <c r="E32" s="167"/>
      <c r="F32" s="167"/>
      <c r="G32" s="167"/>
      <c r="H32" s="167"/>
      <c r="I32" s="167"/>
      <c r="J32" s="167"/>
      <c r="K32" s="167"/>
      <c r="L32" s="167"/>
      <c r="M32" s="167"/>
      <c r="N32" s="167"/>
      <c r="O32" s="167"/>
      <c r="P32" s="167"/>
      <c r="Q32" s="167"/>
      <c r="R32" s="167"/>
      <c r="S32" s="167"/>
      <c r="T32" s="167"/>
      <c r="U32" s="168"/>
      <c r="V32" s="30"/>
      <c r="W32" s="30"/>
      <c r="X32" s="30"/>
      <c r="Y32" s="205"/>
      <c r="Z32" s="206"/>
      <c r="AA32" s="206"/>
      <c r="AB32" s="206"/>
      <c r="AC32" s="206"/>
      <c r="AD32" s="207"/>
      <c r="AE32" s="30"/>
      <c r="AF32" s="218"/>
      <c r="AG32" s="219"/>
      <c r="AH32" s="219"/>
      <c r="AI32" s="220"/>
      <c r="AJ32" s="220"/>
      <c r="AK32" s="221"/>
      <c r="AL32" s="30"/>
      <c r="AM32" s="214"/>
      <c r="AN32" s="215"/>
      <c r="AO32" s="215"/>
      <c r="AP32" s="215"/>
      <c r="AQ32" s="216"/>
      <c r="AR32" s="216"/>
      <c r="AS32" s="217"/>
      <c r="AT32" s="30"/>
      <c r="AY32" s="32">
        <f t="shared" si="4"/>
        <v>44288</v>
      </c>
      <c r="BA32" s="25">
        <f t="shared" si="6"/>
        <v>44288</v>
      </c>
    </row>
    <row r="33" spans="1:53" x14ac:dyDescent="0.25">
      <c r="A33" s="30"/>
      <c r="B33" s="30"/>
      <c r="C33" s="30"/>
      <c r="D33" s="30"/>
      <c r="E33" s="30"/>
      <c r="F33" s="30"/>
      <c r="G33" s="30"/>
      <c r="H33" s="30"/>
      <c r="I33" s="30"/>
      <c r="J33" s="30"/>
      <c r="K33" s="30"/>
      <c r="L33" s="30"/>
      <c r="M33" s="30"/>
      <c r="N33" s="30"/>
      <c r="O33" s="30"/>
      <c r="P33" s="30"/>
      <c r="Q33" s="30"/>
      <c r="R33" s="30"/>
      <c r="S33" s="30"/>
      <c r="T33" s="30"/>
      <c r="U33" s="30"/>
      <c r="V33" s="30"/>
      <c r="W33" s="30"/>
      <c r="X33" s="30"/>
      <c r="Y33" s="231"/>
      <c r="Z33" s="232"/>
      <c r="AA33" s="232"/>
      <c r="AB33" s="232"/>
      <c r="AC33" s="232"/>
      <c r="AD33" s="233"/>
      <c r="AE33" s="30"/>
      <c r="AF33" s="254"/>
      <c r="AG33" s="255"/>
      <c r="AH33" s="255"/>
      <c r="AI33" s="256"/>
      <c r="AJ33" s="256"/>
      <c r="AK33" s="257"/>
      <c r="AL33" s="30"/>
      <c r="AM33" s="258"/>
      <c r="AN33" s="259"/>
      <c r="AO33" s="259"/>
      <c r="AP33" s="259"/>
      <c r="AQ33" s="260"/>
      <c r="AR33" s="260"/>
      <c r="AS33" s="261"/>
      <c r="AY33" s="32">
        <f t="shared" si="4"/>
        <v>44291</v>
      </c>
      <c r="BA33" s="25">
        <f t="shared" si="6"/>
        <v>44291</v>
      </c>
    </row>
    <row r="34" spans="1:53" x14ac:dyDescent="0.25">
      <c r="A34" s="30"/>
      <c r="B34" s="30"/>
      <c r="C34" s="30"/>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Y34" s="32">
        <f t="shared" si="4"/>
        <v>44319</v>
      </c>
      <c r="BA34" s="25">
        <f t="shared" si="6"/>
        <v>44319</v>
      </c>
    </row>
    <row r="35" spans="1:53" ht="15" customHeight="1" x14ac:dyDescent="0.25">
      <c r="A35" s="30"/>
      <c r="B35" s="135" t="s">
        <v>69</v>
      </c>
      <c r="C35" s="136"/>
      <c r="D35" s="136"/>
      <c r="E35" s="136"/>
      <c r="F35" s="136"/>
      <c r="G35" s="136"/>
      <c r="H35" s="136"/>
      <c r="I35" s="136"/>
      <c r="J35" s="136"/>
      <c r="K35" s="136"/>
      <c r="L35" s="136"/>
      <c r="M35" s="136"/>
      <c r="N35" s="136"/>
      <c r="O35" s="136"/>
      <c r="P35" s="136"/>
      <c r="Q35" s="137"/>
      <c r="R35" s="30"/>
      <c r="S35" s="30"/>
      <c r="T35" s="169" t="s">
        <v>76</v>
      </c>
      <c r="U35" s="170"/>
      <c r="V35" s="170"/>
      <c r="W35" s="170"/>
      <c r="X35" s="170"/>
      <c r="Y35" s="170"/>
      <c r="Z35" s="170"/>
      <c r="AA35" s="170"/>
      <c r="AB35" s="170"/>
      <c r="AC35" s="170"/>
      <c r="AD35" s="171"/>
      <c r="AE35" s="29"/>
      <c r="AF35" s="245" t="s">
        <v>30</v>
      </c>
      <c r="AG35" s="246"/>
      <c r="AH35" s="246"/>
      <c r="AI35" s="246"/>
      <c r="AJ35" s="246"/>
      <c r="AK35" s="246"/>
      <c r="AL35" s="246"/>
      <c r="AM35" s="246"/>
      <c r="AN35" s="246"/>
      <c r="AO35" s="246"/>
      <c r="AP35" s="246"/>
      <c r="AQ35" s="246"/>
      <c r="AR35" s="246"/>
      <c r="AS35" s="247"/>
      <c r="AT35" s="30"/>
      <c r="AY35" s="32">
        <f t="shared" si="4"/>
        <v>44347</v>
      </c>
      <c r="BA35" s="25">
        <f t="shared" si="6"/>
        <v>44347</v>
      </c>
    </row>
    <row r="36" spans="1:53" x14ac:dyDescent="0.25">
      <c r="A36" s="30"/>
      <c r="B36" s="138"/>
      <c r="C36" s="139"/>
      <c r="D36" s="139"/>
      <c r="E36" s="139"/>
      <c r="F36" s="139"/>
      <c r="G36" s="139"/>
      <c r="H36" s="139"/>
      <c r="I36" s="139"/>
      <c r="J36" s="139"/>
      <c r="K36" s="139"/>
      <c r="L36" s="139"/>
      <c r="M36" s="139"/>
      <c r="N36" s="139"/>
      <c r="O36" s="139"/>
      <c r="P36" s="139"/>
      <c r="Q36" s="140"/>
      <c r="R36" s="30"/>
      <c r="S36" s="30"/>
      <c r="T36" s="172"/>
      <c r="U36" s="173"/>
      <c r="V36" s="173"/>
      <c r="W36" s="173"/>
      <c r="X36" s="173"/>
      <c r="Y36" s="173"/>
      <c r="Z36" s="173"/>
      <c r="AA36" s="173"/>
      <c r="AB36" s="173"/>
      <c r="AC36" s="173"/>
      <c r="AD36" s="174"/>
      <c r="AE36" s="29"/>
      <c r="AF36" s="29"/>
      <c r="AG36" s="29"/>
      <c r="AH36" s="29"/>
      <c r="AI36" s="29"/>
      <c r="AJ36" s="30"/>
      <c r="AK36" s="30"/>
      <c r="AL36" s="30"/>
      <c r="AM36" s="30"/>
      <c r="AN36" s="30"/>
      <c r="AO36" s="30"/>
      <c r="AP36" s="30"/>
      <c r="AQ36" s="30"/>
      <c r="AR36" s="30"/>
      <c r="AS36" s="30"/>
      <c r="AT36" s="30"/>
      <c r="AY36" s="32">
        <f t="shared" si="4"/>
        <v>44438</v>
      </c>
      <c r="BA36" s="25">
        <f t="shared" si="6"/>
        <v>44438</v>
      </c>
    </row>
    <row r="37" spans="1:53" ht="15" customHeight="1" x14ac:dyDescent="0.25">
      <c r="A37" s="30"/>
      <c r="B37" s="141"/>
      <c r="C37" s="142"/>
      <c r="D37" s="142"/>
      <c r="E37" s="142"/>
      <c r="F37" s="142"/>
      <c r="G37" s="142"/>
      <c r="H37" s="142"/>
      <c r="I37" s="142"/>
      <c r="J37" s="142"/>
      <c r="K37" s="142"/>
      <c r="L37" s="142"/>
      <c r="M37" s="142"/>
      <c r="N37" s="142"/>
      <c r="O37" s="142"/>
      <c r="P37" s="142"/>
      <c r="Q37" s="143"/>
      <c r="R37" s="30"/>
      <c r="S37" s="30"/>
      <c r="T37" s="172"/>
      <c r="U37" s="173"/>
      <c r="V37" s="173"/>
      <c r="W37" s="173"/>
      <c r="X37" s="173"/>
      <c r="Y37" s="173"/>
      <c r="Z37" s="173"/>
      <c r="AA37" s="173"/>
      <c r="AB37" s="173"/>
      <c r="AC37" s="173"/>
      <c r="AD37" s="174"/>
      <c r="AE37" s="23"/>
      <c r="AF37" s="248" t="s">
        <v>33</v>
      </c>
      <c r="AG37" s="249"/>
      <c r="AH37" s="249"/>
      <c r="AI37" s="249"/>
      <c r="AJ37" s="249"/>
      <c r="AK37" s="249"/>
      <c r="AL37" s="250"/>
      <c r="AM37" s="248" t="s">
        <v>34</v>
      </c>
      <c r="AN37" s="249"/>
      <c r="AO37" s="249"/>
      <c r="AP37" s="249"/>
      <c r="AQ37" s="249"/>
      <c r="AR37" s="249"/>
      <c r="AS37" s="250"/>
      <c r="AT37" s="30"/>
      <c r="AY37" s="32">
        <f t="shared" si="4"/>
        <v>44557</v>
      </c>
      <c r="BA37" s="25">
        <f t="shared" si="6"/>
        <v>44557</v>
      </c>
    </row>
    <row r="38" spans="1:53" x14ac:dyDescent="0.25">
      <c r="A38" s="30"/>
      <c r="B38" s="141"/>
      <c r="C38" s="142"/>
      <c r="D38" s="142"/>
      <c r="E38" s="142"/>
      <c r="F38" s="142"/>
      <c r="G38" s="142"/>
      <c r="H38" s="142"/>
      <c r="I38" s="142"/>
      <c r="J38" s="142"/>
      <c r="K38" s="142"/>
      <c r="L38" s="142"/>
      <c r="M38" s="142"/>
      <c r="N38" s="142"/>
      <c r="O38" s="142"/>
      <c r="P38" s="142"/>
      <c r="Q38" s="143"/>
      <c r="R38" s="30"/>
      <c r="S38" s="30"/>
      <c r="T38" s="172"/>
      <c r="U38" s="173"/>
      <c r="V38" s="173"/>
      <c r="W38" s="173"/>
      <c r="X38" s="173"/>
      <c r="Y38" s="173"/>
      <c r="Z38" s="173"/>
      <c r="AA38" s="173"/>
      <c r="AB38" s="173"/>
      <c r="AC38" s="173"/>
      <c r="AD38" s="174"/>
      <c r="AE38" s="28" t="str">
        <f t="shared" ref="AE38:AE45" si="7">IF(AF38="", "", IF(COUNTIF($BA$23:$BA$38, AF38)&gt;0, "✓", "✕"))</f>
        <v/>
      </c>
      <c r="AF38" s="251"/>
      <c r="AG38" s="252"/>
      <c r="AH38" s="252"/>
      <c r="AI38" s="252"/>
      <c r="AJ38" s="252"/>
      <c r="AK38" s="252"/>
      <c r="AL38" s="253"/>
      <c r="AM38" s="251"/>
      <c r="AN38" s="252"/>
      <c r="AO38" s="252"/>
      <c r="AP38" s="252"/>
      <c r="AQ38" s="252"/>
      <c r="AR38" s="252"/>
      <c r="AS38" s="253"/>
      <c r="AT38" s="30"/>
      <c r="AY38" s="33">
        <f t="shared" si="4"/>
        <v>44558</v>
      </c>
      <c r="BA38" s="26">
        <f t="shared" si="6"/>
        <v>44558</v>
      </c>
    </row>
    <row r="39" spans="1:53" x14ac:dyDescent="0.25">
      <c r="A39" s="30"/>
      <c r="B39" s="141"/>
      <c r="C39" s="142"/>
      <c r="D39" s="142"/>
      <c r="E39" s="142"/>
      <c r="F39" s="142"/>
      <c r="G39" s="142"/>
      <c r="H39" s="142"/>
      <c r="I39" s="142"/>
      <c r="J39" s="142"/>
      <c r="K39" s="142"/>
      <c r="L39" s="142"/>
      <c r="M39" s="142"/>
      <c r="N39" s="142"/>
      <c r="O39" s="142"/>
      <c r="P39" s="142"/>
      <c r="Q39" s="143"/>
      <c r="R39" s="30"/>
      <c r="S39" s="30"/>
      <c r="T39" s="172"/>
      <c r="U39" s="173"/>
      <c r="V39" s="173"/>
      <c r="W39" s="173"/>
      <c r="X39" s="173"/>
      <c r="Y39" s="173"/>
      <c r="Z39" s="173"/>
      <c r="AA39" s="173"/>
      <c r="AB39" s="173"/>
      <c r="AC39" s="173"/>
      <c r="AD39" s="174"/>
      <c r="AE39" s="29" t="str">
        <f t="shared" si="7"/>
        <v/>
      </c>
      <c r="AF39" s="157"/>
      <c r="AG39" s="158"/>
      <c r="AH39" s="158"/>
      <c r="AI39" s="158"/>
      <c r="AJ39" s="158"/>
      <c r="AK39" s="158"/>
      <c r="AL39" s="159"/>
      <c r="AM39" s="157"/>
      <c r="AN39" s="158"/>
      <c r="AO39" s="158"/>
      <c r="AP39" s="158"/>
      <c r="AQ39" s="158"/>
      <c r="AR39" s="158"/>
      <c r="AS39" s="159"/>
      <c r="AT39" s="30"/>
    </row>
    <row r="40" spans="1:53" x14ac:dyDescent="0.25">
      <c r="A40" s="30"/>
      <c r="B40" s="144"/>
      <c r="C40" s="145"/>
      <c r="D40" s="145"/>
      <c r="E40" s="145"/>
      <c r="F40" s="145"/>
      <c r="G40" s="145"/>
      <c r="H40" s="145"/>
      <c r="I40" s="145"/>
      <c r="J40" s="145"/>
      <c r="K40" s="145"/>
      <c r="L40" s="145"/>
      <c r="M40" s="145"/>
      <c r="N40" s="145"/>
      <c r="O40" s="145"/>
      <c r="P40" s="145"/>
      <c r="Q40" s="146"/>
      <c r="R40" s="30"/>
      <c r="S40" s="30"/>
      <c r="T40" s="172"/>
      <c r="U40" s="173"/>
      <c r="V40" s="173"/>
      <c r="W40" s="173"/>
      <c r="X40" s="173"/>
      <c r="Y40" s="173"/>
      <c r="Z40" s="173"/>
      <c r="AA40" s="173"/>
      <c r="AB40" s="173"/>
      <c r="AC40" s="173"/>
      <c r="AD40" s="174"/>
      <c r="AE40" s="29" t="str">
        <f t="shared" si="7"/>
        <v/>
      </c>
      <c r="AF40" s="157"/>
      <c r="AG40" s="158"/>
      <c r="AH40" s="158"/>
      <c r="AI40" s="158"/>
      <c r="AJ40" s="158"/>
      <c r="AK40" s="158"/>
      <c r="AL40" s="159"/>
      <c r="AM40" s="157"/>
      <c r="AN40" s="158"/>
      <c r="AO40" s="158"/>
      <c r="AP40" s="158"/>
      <c r="AQ40" s="158"/>
      <c r="AR40" s="158"/>
      <c r="AS40" s="159"/>
      <c r="AT40" s="30"/>
    </row>
    <row r="41" spans="1:53" x14ac:dyDescent="0.25">
      <c r="A41" s="30"/>
      <c r="B41" s="30"/>
      <c r="C41" s="30"/>
      <c r="D41" s="30"/>
      <c r="E41" s="30"/>
      <c r="F41" s="30"/>
      <c r="G41" s="30"/>
      <c r="H41" s="30"/>
      <c r="I41" s="30"/>
      <c r="J41" s="30"/>
      <c r="K41" s="30"/>
      <c r="L41" s="30"/>
      <c r="M41" s="30"/>
      <c r="N41" s="30"/>
      <c r="O41" s="30"/>
      <c r="P41" s="30"/>
      <c r="Q41" s="30"/>
      <c r="R41" s="30"/>
      <c r="S41" s="30"/>
      <c r="T41" s="172"/>
      <c r="U41" s="173"/>
      <c r="V41" s="173"/>
      <c r="W41" s="173"/>
      <c r="X41" s="173"/>
      <c r="Y41" s="173"/>
      <c r="Z41" s="173"/>
      <c r="AA41" s="173"/>
      <c r="AB41" s="173"/>
      <c r="AC41" s="173"/>
      <c r="AD41" s="174"/>
      <c r="AE41" s="29" t="str">
        <f t="shared" si="7"/>
        <v/>
      </c>
      <c r="AF41" s="157"/>
      <c r="AG41" s="158"/>
      <c r="AH41" s="158"/>
      <c r="AI41" s="158"/>
      <c r="AJ41" s="158"/>
      <c r="AK41" s="158"/>
      <c r="AL41" s="159"/>
      <c r="AM41" s="157"/>
      <c r="AN41" s="158"/>
      <c r="AO41" s="158"/>
      <c r="AP41" s="158"/>
      <c r="AQ41" s="158"/>
      <c r="AR41" s="158"/>
      <c r="AS41" s="159"/>
      <c r="AT41" s="30"/>
    </row>
    <row r="42" spans="1:53" x14ac:dyDescent="0.25">
      <c r="A42" s="30"/>
      <c r="B42" s="129" t="s">
        <v>70</v>
      </c>
      <c r="C42" s="130"/>
      <c r="D42" s="130"/>
      <c r="E42" s="130"/>
      <c r="F42" s="130"/>
      <c r="G42" s="130"/>
      <c r="H42" s="130"/>
      <c r="I42" s="130"/>
      <c r="J42" s="130"/>
      <c r="K42" s="130"/>
      <c r="L42" s="130"/>
      <c r="M42" s="130"/>
      <c r="N42" s="130"/>
      <c r="O42" s="130"/>
      <c r="P42" s="130"/>
      <c r="Q42" s="131"/>
      <c r="R42" s="30"/>
      <c r="S42" s="30"/>
      <c r="T42" s="172"/>
      <c r="U42" s="173"/>
      <c r="V42" s="173"/>
      <c r="W42" s="173"/>
      <c r="X42" s="173"/>
      <c r="Y42" s="173"/>
      <c r="Z42" s="173"/>
      <c r="AA42" s="173"/>
      <c r="AB42" s="173"/>
      <c r="AC42" s="173"/>
      <c r="AD42" s="174"/>
      <c r="AE42" s="29" t="str">
        <f t="shared" si="7"/>
        <v/>
      </c>
      <c r="AF42" s="157"/>
      <c r="AG42" s="158"/>
      <c r="AH42" s="158"/>
      <c r="AI42" s="158"/>
      <c r="AJ42" s="158"/>
      <c r="AK42" s="158"/>
      <c r="AL42" s="159"/>
      <c r="AM42" s="157"/>
      <c r="AN42" s="158"/>
      <c r="AO42" s="158"/>
      <c r="AP42" s="158"/>
      <c r="AQ42" s="158"/>
      <c r="AR42" s="158"/>
      <c r="AS42" s="159"/>
      <c r="AT42" s="30"/>
    </row>
    <row r="43" spans="1:53" x14ac:dyDescent="0.25">
      <c r="A43" s="30"/>
      <c r="B43" s="132"/>
      <c r="C43" s="133"/>
      <c r="D43" s="133"/>
      <c r="E43" s="133"/>
      <c r="F43" s="133"/>
      <c r="G43" s="133"/>
      <c r="H43" s="133"/>
      <c r="I43" s="133"/>
      <c r="J43" s="133"/>
      <c r="K43" s="133"/>
      <c r="L43" s="133"/>
      <c r="M43" s="133"/>
      <c r="N43" s="133"/>
      <c r="O43" s="133"/>
      <c r="P43" s="133"/>
      <c r="Q43" s="134"/>
      <c r="R43" s="30"/>
      <c r="S43" s="30"/>
      <c r="T43" s="172"/>
      <c r="U43" s="173"/>
      <c r="V43" s="173"/>
      <c r="W43" s="173"/>
      <c r="X43" s="173"/>
      <c r="Y43" s="173"/>
      <c r="Z43" s="173"/>
      <c r="AA43" s="173"/>
      <c r="AB43" s="173"/>
      <c r="AC43" s="173"/>
      <c r="AD43" s="174"/>
      <c r="AE43" s="29" t="str">
        <f t="shared" si="7"/>
        <v/>
      </c>
      <c r="AF43" s="157"/>
      <c r="AG43" s="158"/>
      <c r="AH43" s="158"/>
      <c r="AI43" s="158"/>
      <c r="AJ43" s="158"/>
      <c r="AK43" s="158"/>
      <c r="AL43" s="159"/>
      <c r="AM43" s="157"/>
      <c r="AN43" s="158"/>
      <c r="AO43" s="158"/>
      <c r="AP43" s="158"/>
      <c r="AQ43" s="158"/>
      <c r="AR43" s="158"/>
      <c r="AS43" s="159"/>
      <c r="AT43" s="30"/>
    </row>
    <row r="44" spans="1:53" x14ac:dyDescent="0.25">
      <c r="A44" s="30"/>
      <c r="B44" s="30"/>
      <c r="C44" s="30"/>
      <c r="D44" s="30"/>
      <c r="E44" s="30"/>
      <c r="F44" s="30"/>
      <c r="G44" s="30"/>
      <c r="H44" s="30"/>
      <c r="I44" s="30"/>
      <c r="J44" s="30"/>
      <c r="K44" s="30"/>
      <c r="L44" s="30"/>
      <c r="M44" s="30"/>
      <c r="N44" s="30"/>
      <c r="O44" s="30"/>
      <c r="P44" s="30"/>
      <c r="Q44" s="30"/>
      <c r="R44" s="30"/>
      <c r="S44" s="30"/>
      <c r="T44" s="172"/>
      <c r="U44" s="173"/>
      <c r="V44" s="173"/>
      <c r="W44" s="173"/>
      <c r="X44" s="173"/>
      <c r="Y44" s="173"/>
      <c r="Z44" s="173"/>
      <c r="AA44" s="173"/>
      <c r="AB44" s="173"/>
      <c r="AC44" s="173"/>
      <c r="AD44" s="174"/>
      <c r="AE44" s="29" t="str">
        <f t="shared" si="7"/>
        <v/>
      </c>
      <c r="AF44" s="157"/>
      <c r="AG44" s="158"/>
      <c r="AH44" s="158"/>
      <c r="AI44" s="158"/>
      <c r="AJ44" s="158"/>
      <c r="AK44" s="158"/>
      <c r="AL44" s="159"/>
      <c r="AM44" s="157"/>
      <c r="AN44" s="158"/>
      <c r="AO44" s="158"/>
      <c r="AP44" s="158"/>
      <c r="AQ44" s="158"/>
      <c r="AR44" s="158"/>
      <c r="AS44" s="159"/>
      <c r="AT44" s="30"/>
    </row>
    <row r="45" spans="1:53" x14ac:dyDescent="0.25">
      <c r="A45" s="30"/>
      <c r="B45" s="30"/>
      <c r="C45" s="30"/>
      <c r="D45" s="30"/>
      <c r="E45" s="30"/>
      <c r="F45" s="30"/>
      <c r="G45" s="30"/>
      <c r="H45" s="30"/>
      <c r="I45" s="30"/>
      <c r="J45" s="30"/>
      <c r="K45" s="30"/>
      <c r="L45" s="30"/>
      <c r="M45" s="30"/>
      <c r="N45" s="30"/>
      <c r="O45" s="30"/>
      <c r="P45" s="30"/>
      <c r="Q45" s="30"/>
      <c r="R45" s="30"/>
      <c r="S45" s="30"/>
      <c r="T45" s="175"/>
      <c r="U45" s="176"/>
      <c r="V45" s="176"/>
      <c r="W45" s="176"/>
      <c r="X45" s="176"/>
      <c r="Y45" s="176"/>
      <c r="Z45" s="176"/>
      <c r="AA45" s="176"/>
      <c r="AB45" s="176"/>
      <c r="AC45" s="176"/>
      <c r="AD45" s="177"/>
      <c r="AE45" s="30" t="str">
        <f t="shared" si="7"/>
        <v/>
      </c>
      <c r="AF45" s="154"/>
      <c r="AG45" s="155"/>
      <c r="AH45" s="155"/>
      <c r="AI45" s="155"/>
      <c r="AJ45" s="155"/>
      <c r="AK45" s="155"/>
      <c r="AL45" s="156"/>
      <c r="AM45" s="154"/>
      <c r="AN45" s="155"/>
      <c r="AO45" s="155"/>
      <c r="AP45" s="155"/>
      <c r="AQ45" s="155"/>
      <c r="AR45" s="155"/>
      <c r="AS45" s="156"/>
      <c r="AT45" s="30"/>
    </row>
    <row r="46" spans="1:53" x14ac:dyDescent="0.25">
      <c r="A46" s="30"/>
      <c r="B46" s="30"/>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row>
    <row r="47" spans="1:53" x14ac:dyDescent="0.25">
      <c r="A47" s="30"/>
      <c r="B47" s="135" t="s">
        <v>71</v>
      </c>
      <c r="C47" s="136"/>
      <c r="D47" s="136"/>
      <c r="E47" s="136"/>
      <c r="F47" s="136"/>
      <c r="G47" s="136"/>
      <c r="H47" s="136"/>
      <c r="I47" s="136"/>
      <c r="J47" s="136"/>
      <c r="K47" s="136"/>
      <c r="L47" s="136"/>
      <c r="M47" s="136"/>
      <c r="N47" s="136"/>
      <c r="O47" s="136"/>
      <c r="P47" s="136"/>
      <c r="Q47" s="136"/>
      <c r="R47" s="136"/>
      <c r="S47" s="136"/>
      <c r="T47" s="136"/>
      <c r="U47" s="136"/>
      <c r="V47" s="137"/>
      <c r="W47" s="30"/>
      <c r="X47" s="30"/>
      <c r="Y47" s="135" t="s">
        <v>72</v>
      </c>
      <c r="Z47" s="136"/>
      <c r="AA47" s="136"/>
      <c r="AB47" s="136"/>
      <c r="AC47" s="136"/>
      <c r="AD47" s="136"/>
      <c r="AE47" s="136"/>
      <c r="AF47" s="136"/>
      <c r="AG47" s="136"/>
      <c r="AH47" s="136"/>
      <c r="AI47" s="136"/>
      <c r="AJ47" s="136"/>
      <c r="AK47" s="136"/>
      <c r="AL47" s="136"/>
      <c r="AM47" s="136"/>
      <c r="AN47" s="136"/>
      <c r="AO47" s="136"/>
      <c r="AP47" s="136"/>
      <c r="AQ47" s="136"/>
      <c r="AR47" s="136"/>
      <c r="AS47" s="137"/>
      <c r="AT47" s="30"/>
    </row>
    <row r="48" spans="1:53" x14ac:dyDescent="0.25">
      <c r="A48" s="30"/>
      <c r="B48" s="138"/>
      <c r="C48" s="139"/>
      <c r="D48" s="139"/>
      <c r="E48" s="139"/>
      <c r="F48" s="139"/>
      <c r="G48" s="139"/>
      <c r="H48" s="139"/>
      <c r="I48" s="139"/>
      <c r="J48" s="139"/>
      <c r="K48" s="139"/>
      <c r="L48" s="139"/>
      <c r="M48" s="139"/>
      <c r="N48" s="139"/>
      <c r="O48" s="139"/>
      <c r="P48" s="139"/>
      <c r="Q48" s="139"/>
      <c r="R48" s="139"/>
      <c r="S48" s="139"/>
      <c r="T48" s="139"/>
      <c r="U48" s="139"/>
      <c r="V48" s="140"/>
      <c r="W48" s="30"/>
      <c r="X48" s="30"/>
      <c r="Y48" s="138"/>
      <c r="Z48" s="139"/>
      <c r="AA48" s="139"/>
      <c r="AB48" s="139"/>
      <c r="AC48" s="139"/>
      <c r="AD48" s="139"/>
      <c r="AE48" s="139"/>
      <c r="AF48" s="139"/>
      <c r="AG48" s="139"/>
      <c r="AH48" s="139"/>
      <c r="AI48" s="139"/>
      <c r="AJ48" s="139"/>
      <c r="AK48" s="139"/>
      <c r="AL48" s="139"/>
      <c r="AM48" s="139"/>
      <c r="AN48" s="139"/>
      <c r="AO48" s="139"/>
      <c r="AP48" s="139"/>
      <c r="AQ48" s="139"/>
      <c r="AR48" s="139"/>
      <c r="AS48" s="140"/>
      <c r="AT48" s="30"/>
    </row>
    <row r="49" spans="1:46" x14ac:dyDescent="0.25">
      <c r="A49" s="30"/>
      <c r="B49" s="141"/>
      <c r="C49" s="142"/>
      <c r="D49" s="142"/>
      <c r="E49" s="142"/>
      <c r="F49" s="142"/>
      <c r="G49" s="142"/>
      <c r="H49" s="142"/>
      <c r="I49" s="142"/>
      <c r="J49" s="142"/>
      <c r="K49" s="142"/>
      <c r="L49" s="142"/>
      <c r="M49" s="142"/>
      <c r="N49" s="142"/>
      <c r="O49" s="142"/>
      <c r="P49" s="142"/>
      <c r="Q49" s="142"/>
      <c r="R49" s="142"/>
      <c r="S49" s="142"/>
      <c r="T49" s="142"/>
      <c r="U49" s="142"/>
      <c r="V49" s="143"/>
      <c r="W49" s="30"/>
      <c r="X49" s="30"/>
      <c r="Y49" s="141"/>
      <c r="Z49" s="142"/>
      <c r="AA49" s="142"/>
      <c r="AB49" s="142"/>
      <c r="AC49" s="142"/>
      <c r="AD49" s="142"/>
      <c r="AE49" s="142"/>
      <c r="AF49" s="142"/>
      <c r="AG49" s="142"/>
      <c r="AH49" s="142"/>
      <c r="AI49" s="142"/>
      <c r="AJ49" s="142"/>
      <c r="AK49" s="142"/>
      <c r="AL49" s="142"/>
      <c r="AM49" s="142"/>
      <c r="AN49" s="142"/>
      <c r="AO49" s="142"/>
      <c r="AP49" s="142"/>
      <c r="AQ49" s="142"/>
      <c r="AR49" s="142"/>
      <c r="AS49" s="143"/>
      <c r="AT49" s="30"/>
    </row>
    <row r="50" spans="1:46" x14ac:dyDescent="0.25">
      <c r="A50" s="30"/>
      <c r="B50" s="141"/>
      <c r="C50" s="142"/>
      <c r="D50" s="142"/>
      <c r="E50" s="142"/>
      <c r="F50" s="142"/>
      <c r="G50" s="142"/>
      <c r="H50" s="142"/>
      <c r="I50" s="142"/>
      <c r="J50" s="142"/>
      <c r="K50" s="142"/>
      <c r="L50" s="142"/>
      <c r="M50" s="142"/>
      <c r="N50" s="142"/>
      <c r="O50" s="142"/>
      <c r="P50" s="142"/>
      <c r="Q50" s="142"/>
      <c r="R50" s="142"/>
      <c r="S50" s="142"/>
      <c r="T50" s="142"/>
      <c r="U50" s="142"/>
      <c r="V50" s="143"/>
      <c r="W50" s="30"/>
      <c r="X50" s="30"/>
      <c r="Y50" s="141"/>
      <c r="Z50" s="142"/>
      <c r="AA50" s="142"/>
      <c r="AB50" s="142"/>
      <c r="AC50" s="142"/>
      <c r="AD50" s="142"/>
      <c r="AE50" s="142"/>
      <c r="AF50" s="142"/>
      <c r="AG50" s="142"/>
      <c r="AH50" s="142"/>
      <c r="AI50" s="142"/>
      <c r="AJ50" s="142"/>
      <c r="AK50" s="142"/>
      <c r="AL50" s="142"/>
      <c r="AM50" s="142"/>
      <c r="AN50" s="142"/>
      <c r="AO50" s="142"/>
      <c r="AP50" s="142"/>
      <c r="AQ50" s="142"/>
      <c r="AR50" s="142"/>
      <c r="AS50" s="143"/>
      <c r="AT50" s="30"/>
    </row>
    <row r="51" spans="1:46" x14ac:dyDescent="0.25">
      <c r="A51" s="30"/>
      <c r="B51" s="141"/>
      <c r="C51" s="142"/>
      <c r="D51" s="142"/>
      <c r="E51" s="142"/>
      <c r="F51" s="142"/>
      <c r="G51" s="142"/>
      <c r="H51" s="142"/>
      <c r="I51" s="142"/>
      <c r="J51" s="142"/>
      <c r="K51" s="142"/>
      <c r="L51" s="142"/>
      <c r="M51" s="142"/>
      <c r="N51" s="142"/>
      <c r="O51" s="142"/>
      <c r="P51" s="142"/>
      <c r="Q51" s="142"/>
      <c r="R51" s="142"/>
      <c r="S51" s="142"/>
      <c r="T51" s="142"/>
      <c r="U51" s="142"/>
      <c r="V51" s="143"/>
      <c r="W51" s="30"/>
      <c r="X51" s="30"/>
      <c r="Y51" s="141"/>
      <c r="Z51" s="142"/>
      <c r="AA51" s="142"/>
      <c r="AB51" s="142"/>
      <c r="AC51" s="142"/>
      <c r="AD51" s="142"/>
      <c r="AE51" s="142"/>
      <c r="AF51" s="142"/>
      <c r="AG51" s="142"/>
      <c r="AH51" s="142"/>
      <c r="AI51" s="142"/>
      <c r="AJ51" s="142"/>
      <c r="AK51" s="142"/>
      <c r="AL51" s="142"/>
      <c r="AM51" s="142"/>
      <c r="AN51" s="142"/>
      <c r="AO51" s="142"/>
      <c r="AP51" s="142"/>
      <c r="AQ51" s="142"/>
      <c r="AR51" s="142"/>
      <c r="AS51" s="143"/>
      <c r="AT51" s="30"/>
    </row>
    <row r="52" spans="1:46" x14ac:dyDescent="0.25">
      <c r="A52" s="30"/>
      <c r="B52" s="141"/>
      <c r="C52" s="142"/>
      <c r="D52" s="142"/>
      <c r="E52" s="142"/>
      <c r="F52" s="142"/>
      <c r="G52" s="142"/>
      <c r="H52" s="142"/>
      <c r="I52" s="142"/>
      <c r="J52" s="142"/>
      <c r="K52" s="142"/>
      <c r="L52" s="142"/>
      <c r="M52" s="142"/>
      <c r="N52" s="142"/>
      <c r="O52" s="142"/>
      <c r="P52" s="142"/>
      <c r="Q52" s="142"/>
      <c r="R52" s="142"/>
      <c r="S52" s="142"/>
      <c r="T52" s="142"/>
      <c r="U52" s="142"/>
      <c r="V52" s="143"/>
      <c r="W52" s="30"/>
      <c r="X52" s="30"/>
      <c r="Y52" s="141"/>
      <c r="Z52" s="142"/>
      <c r="AA52" s="142"/>
      <c r="AB52" s="142"/>
      <c r="AC52" s="142"/>
      <c r="AD52" s="142"/>
      <c r="AE52" s="142"/>
      <c r="AF52" s="142"/>
      <c r="AG52" s="142"/>
      <c r="AH52" s="142"/>
      <c r="AI52" s="142"/>
      <c r="AJ52" s="142"/>
      <c r="AK52" s="142"/>
      <c r="AL52" s="142"/>
      <c r="AM52" s="142"/>
      <c r="AN52" s="142"/>
      <c r="AO52" s="142"/>
      <c r="AP52" s="142"/>
      <c r="AQ52" s="142"/>
      <c r="AR52" s="142"/>
      <c r="AS52" s="143"/>
      <c r="AT52" s="30"/>
    </row>
    <row r="53" spans="1:46" x14ac:dyDescent="0.25">
      <c r="A53" s="30"/>
      <c r="B53" s="141"/>
      <c r="C53" s="142"/>
      <c r="D53" s="142"/>
      <c r="E53" s="142"/>
      <c r="F53" s="142"/>
      <c r="G53" s="142"/>
      <c r="H53" s="142"/>
      <c r="I53" s="142"/>
      <c r="J53" s="142"/>
      <c r="K53" s="142"/>
      <c r="L53" s="142"/>
      <c r="M53" s="142"/>
      <c r="N53" s="142"/>
      <c r="O53" s="142"/>
      <c r="P53" s="142"/>
      <c r="Q53" s="142"/>
      <c r="R53" s="142"/>
      <c r="S53" s="142"/>
      <c r="T53" s="142"/>
      <c r="U53" s="142"/>
      <c r="V53" s="143"/>
      <c r="W53" s="30"/>
      <c r="X53" s="30"/>
      <c r="Y53" s="141"/>
      <c r="Z53" s="142"/>
      <c r="AA53" s="142"/>
      <c r="AB53" s="142"/>
      <c r="AC53" s="142"/>
      <c r="AD53" s="142"/>
      <c r="AE53" s="142"/>
      <c r="AF53" s="142"/>
      <c r="AG53" s="142"/>
      <c r="AH53" s="142"/>
      <c r="AI53" s="142"/>
      <c r="AJ53" s="142"/>
      <c r="AK53" s="142"/>
      <c r="AL53" s="142"/>
      <c r="AM53" s="142"/>
      <c r="AN53" s="142"/>
      <c r="AO53" s="142"/>
      <c r="AP53" s="142"/>
      <c r="AQ53" s="142"/>
      <c r="AR53" s="142"/>
      <c r="AS53" s="143"/>
      <c r="AT53" s="30"/>
    </row>
    <row r="54" spans="1:46" x14ac:dyDescent="0.25">
      <c r="A54" s="30"/>
      <c r="B54" s="144"/>
      <c r="C54" s="145"/>
      <c r="D54" s="145"/>
      <c r="E54" s="145"/>
      <c r="F54" s="145"/>
      <c r="G54" s="145"/>
      <c r="H54" s="145"/>
      <c r="I54" s="145"/>
      <c r="J54" s="145"/>
      <c r="K54" s="145"/>
      <c r="L54" s="145"/>
      <c r="M54" s="145"/>
      <c r="N54" s="145"/>
      <c r="O54" s="145"/>
      <c r="P54" s="145"/>
      <c r="Q54" s="145"/>
      <c r="R54" s="145"/>
      <c r="S54" s="145"/>
      <c r="T54" s="145"/>
      <c r="U54" s="145"/>
      <c r="V54" s="146"/>
      <c r="W54" s="30"/>
      <c r="X54" s="30"/>
      <c r="Y54" s="144"/>
      <c r="Z54" s="145"/>
      <c r="AA54" s="145"/>
      <c r="AB54" s="145"/>
      <c r="AC54" s="145"/>
      <c r="AD54" s="145"/>
      <c r="AE54" s="145"/>
      <c r="AF54" s="145"/>
      <c r="AG54" s="145"/>
      <c r="AH54" s="145"/>
      <c r="AI54" s="145"/>
      <c r="AJ54" s="145"/>
      <c r="AK54" s="145"/>
      <c r="AL54" s="145"/>
      <c r="AM54" s="145"/>
      <c r="AN54" s="145"/>
      <c r="AO54" s="145"/>
      <c r="AP54" s="145"/>
      <c r="AQ54" s="145"/>
      <c r="AR54" s="145"/>
      <c r="AS54" s="146"/>
      <c r="AT54" s="30"/>
    </row>
    <row r="55" spans="1:46" x14ac:dyDescent="0.25">
      <c r="A55" s="30"/>
      <c r="B55" s="135" t="s">
        <v>73</v>
      </c>
      <c r="C55" s="136"/>
      <c r="D55" s="136"/>
      <c r="E55" s="136"/>
      <c r="F55" s="136"/>
      <c r="G55" s="136"/>
      <c r="H55" s="136"/>
      <c r="I55" s="136"/>
      <c r="J55" s="136"/>
      <c r="K55" s="136"/>
      <c r="L55" s="136"/>
      <c r="M55" s="136"/>
      <c r="N55" s="136"/>
      <c r="O55" s="136"/>
      <c r="P55" s="136"/>
      <c r="Q55" s="136"/>
      <c r="R55" s="136"/>
      <c r="S55" s="136"/>
      <c r="T55" s="136"/>
      <c r="U55" s="136"/>
      <c r="V55" s="137"/>
      <c r="W55" s="30"/>
      <c r="X55" s="30"/>
      <c r="Y55" s="135" t="s">
        <v>77</v>
      </c>
      <c r="Z55" s="136"/>
      <c r="AA55" s="136"/>
      <c r="AB55" s="136"/>
      <c r="AC55" s="136"/>
      <c r="AD55" s="136"/>
      <c r="AE55" s="136"/>
      <c r="AF55" s="136"/>
      <c r="AG55" s="136"/>
      <c r="AH55" s="136"/>
      <c r="AI55" s="136"/>
      <c r="AJ55" s="136"/>
      <c r="AK55" s="136"/>
      <c r="AL55" s="136"/>
      <c r="AM55" s="136"/>
      <c r="AN55" s="136"/>
      <c r="AO55" s="136"/>
      <c r="AP55" s="136"/>
      <c r="AQ55" s="136"/>
      <c r="AR55" s="136"/>
      <c r="AS55" s="137"/>
      <c r="AT55" s="30"/>
    </row>
    <row r="56" spans="1:46" x14ac:dyDescent="0.25">
      <c r="A56" s="30"/>
      <c r="B56" s="30"/>
      <c r="C56" s="30"/>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30"/>
      <c r="AS56" s="30"/>
      <c r="AT56" s="30"/>
    </row>
    <row r="57" spans="1:46" x14ac:dyDescent="0.25">
      <c r="A57" s="30"/>
      <c r="B57" s="30"/>
      <c r="C57" s="30"/>
      <c r="D57" s="30"/>
      <c r="E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0"/>
      <c r="AK57" s="30"/>
      <c r="AL57" s="30"/>
      <c r="AM57" s="30"/>
      <c r="AN57" s="30"/>
      <c r="AO57" s="30"/>
      <c r="AP57" s="30"/>
      <c r="AQ57" s="30"/>
      <c r="AR57" s="30"/>
      <c r="AS57" s="30"/>
      <c r="AT57" s="30"/>
    </row>
    <row r="58" spans="1:46" x14ac:dyDescent="0.25">
      <c r="A58" s="30"/>
      <c r="B58" s="30"/>
      <c r="C58" s="30"/>
      <c r="D58" s="30"/>
      <c r="E58" s="30"/>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c r="AF58" s="30"/>
      <c r="AG58" s="30"/>
      <c r="AH58" s="30"/>
      <c r="AI58" s="30"/>
      <c r="AJ58" s="30"/>
      <c r="AK58" s="30"/>
      <c r="AL58" s="30"/>
      <c r="AM58" s="30"/>
      <c r="AN58" s="30"/>
      <c r="AO58" s="30"/>
      <c r="AP58" s="30"/>
      <c r="AQ58" s="30"/>
      <c r="AR58" s="30"/>
      <c r="AS58" s="30"/>
      <c r="AT58" s="30"/>
    </row>
    <row r="59" spans="1:46" x14ac:dyDescent="0.25">
      <c r="A59" s="30"/>
      <c r="B59" s="30"/>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row>
    <row r="60" spans="1:46" x14ac:dyDescent="0.25">
      <c r="A60" s="30"/>
      <c r="B60" s="147" t="s">
        <v>74</v>
      </c>
      <c r="C60" s="148"/>
      <c r="D60" s="148"/>
      <c r="E60" s="148"/>
      <c r="F60" s="148"/>
      <c r="G60" s="148"/>
      <c r="H60" s="148"/>
      <c r="I60" s="148"/>
      <c r="J60" s="148"/>
      <c r="K60" s="148"/>
      <c r="L60" s="148"/>
      <c r="M60" s="148"/>
      <c r="N60" s="148"/>
      <c r="O60" s="148"/>
      <c r="P60" s="148"/>
      <c r="Q60" s="148"/>
      <c r="R60" s="148"/>
      <c r="S60" s="148"/>
      <c r="T60" s="148"/>
      <c r="U60" s="148"/>
      <c r="V60" s="149"/>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row>
    <row r="61" spans="1:46" x14ac:dyDescent="0.25">
      <c r="A61" s="30"/>
      <c r="B61" s="150"/>
      <c r="C61" s="151"/>
      <c r="D61" s="151"/>
      <c r="E61" s="151"/>
      <c r="F61" s="151"/>
      <c r="G61" s="151"/>
      <c r="H61" s="151"/>
      <c r="I61" s="151"/>
      <c r="J61" s="151"/>
      <c r="K61" s="151"/>
      <c r="L61" s="151"/>
      <c r="M61" s="151"/>
      <c r="N61" s="151"/>
      <c r="O61" s="151"/>
      <c r="P61" s="151"/>
      <c r="Q61" s="151"/>
      <c r="R61" s="151"/>
      <c r="S61" s="151"/>
      <c r="T61" s="151"/>
      <c r="U61" s="151"/>
      <c r="V61" s="152"/>
      <c r="W61" s="30"/>
      <c r="X61" s="30"/>
      <c r="Y61" s="153" t="s">
        <v>75</v>
      </c>
      <c r="Z61" s="153"/>
      <c r="AA61" s="153"/>
      <c r="AB61" s="153"/>
      <c r="AC61" s="153"/>
      <c r="AD61" s="153"/>
      <c r="AE61" s="153"/>
      <c r="AF61" s="153"/>
      <c r="AG61" s="153"/>
      <c r="AH61" s="153"/>
      <c r="AI61" s="153"/>
      <c r="AJ61" s="153"/>
      <c r="AK61" s="153"/>
      <c r="AL61" s="153"/>
      <c r="AM61" s="153"/>
      <c r="AN61" s="153"/>
      <c r="AO61" s="153"/>
      <c r="AP61" s="153"/>
      <c r="AQ61" s="153"/>
      <c r="AR61" s="153"/>
      <c r="AS61" s="153"/>
      <c r="AT61" s="30"/>
    </row>
    <row r="62" spans="1:46" x14ac:dyDescent="0.25">
      <c r="A62" s="30"/>
      <c r="B62" s="30"/>
      <c r="C62" s="30"/>
      <c r="D62" s="30"/>
      <c r="E62" s="30"/>
      <c r="F62" s="30"/>
      <c r="G62" s="30"/>
      <c r="H62" s="30"/>
      <c r="I62" s="30"/>
      <c r="J62" s="30"/>
      <c r="K62" s="30"/>
      <c r="L62" s="30"/>
      <c r="M62" s="30"/>
      <c r="N62" s="30"/>
      <c r="O62" s="30"/>
      <c r="P62" s="30"/>
      <c r="Q62" s="30"/>
      <c r="R62" s="30"/>
      <c r="S62" s="30"/>
      <c r="T62" s="30"/>
      <c r="U62" s="30"/>
      <c r="V62" s="30"/>
      <c r="W62" s="30"/>
      <c r="X62" s="30"/>
      <c r="Y62" s="30"/>
      <c r="Z62" s="30"/>
      <c r="AA62" s="30"/>
      <c r="AB62" s="30"/>
      <c r="AC62" s="30"/>
      <c r="AD62" s="30"/>
      <c r="AE62" s="30"/>
      <c r="AF62" s="30"/>
      <c r="AG62" s="30"/>
      <c r="AH62" s="30"/>
      <c r="AI62" s="30"/>
      <c r="AJ62" s="30"/>
      <c r="AK62" s="30"/>
      <c r="AL62" s="30"/>
      <c r="AM62" s="30"/>
      <c r="AN62" s="30"/>
      <c r="AO62" s="30"/>
      <c r="AP62" s="30"/>
      <c r="AQ62" s="30"/>
      <c r="AR62" s="30"/>
      <c r="AS62" s="30"/>
      <c r="AT62" s="30"/>
    </row>
    <row r="63" spans="1:46" hidden="1" x14ac:dyDescent="0.25"/>
    <row r="64" spans="1:46" hidden="1" x14ac:dyDescent="0.25"/>
  </sheetData>
  <sheetProtection algorithmName="SHA-512" hashValue="5p163EVwjTVPuq4XMbqRoakSArY3H95rWE5KXIQU6cNP82YcV50FQCzMaoSUkiD6evo+pKgmcbXwlc7D5ldu/g==" saltValue="LHe6sDgoMPMoId7pzeo9ug==" spinCount="100000" sheet="1" objects="1" scenarios="1"/>
  <mergeCells count="136">
    <mergeCell ref="AF39:AL39"/>
    <mergeCell ref="AM39:AS39"/>
    <mergeCell ref="AF40:AL40"/>
    <mergeCell ref="AM40:AS40"/>
    <mergeCell ref="AF41:AL41"/>
    <mergeCell ref="AM41:AS41"/>
    <mergeCell ref="B25:F25"/>
    <mergeCell ref="G25:M25"/>
    <mergeCell ref="AF35:AS35"/>
    <mergeCell ref="AF37:AL37"/>
    <mergeCell ref="AM37:AS37"/>
    <mergeCell ref="AF38:AL38"/>
    <mergeCell ref="AM38:AS38"/>
    <mergeCell ref="AF33:AH33"/>
    <mergeCell ref="AI33:AK33"/>
    <mergeCell ref="AM33:AP33"/>
    <mergeCell ref="AQ33:AS33"/>
    <mergeCell ref="AF29:AH29"/>
    <mergeCell ref="AI29:AK29"/>
    <mergeCell ref="AM29:AP29"/>
    <mergeCell ref="AQ29:AS29"/>
    <mergeCell ref="AF30:AH30"/>
    <mergeCell ref="AI30:AK30"/>
    <mergeCell ref="AM30:AP30"/>
    <mergeCell ref="Y33:AD33"/>
    <mergeCell ref="B22:F22"/>
    <mergeCell ref="AF28:AH28"/>
    <mergeCell ref="AI28:AK28"/>
    <mergeCell ref="AM28:AP28"/>
    <mergeCell ref="AQ28:AS28"/>
    <mergeCell ref="Y27:AD27"/>
    <mergeCell ref="Y28:AD28"/>
    <mergeCell ref="Y29:AD29"/>
    <mergeCell ref="Y30:AD30"/>
    <mergeCell ref="AM27:AP27"/>
    <mergeCell ref="AQ27:AS27"/>
    <mergeCell ref="B27:F27"/>
    <mergeCell ref="G27:M27"/>
    <mergeCell ref="B26:F26"/>
    <mergeCell ref="O23:Q23"/>
    <mergeCell ref="R23:T23"/>
    <mergeCell ref="B23:F23"/>
    <mergeCell ref="G23:M23"/>
    <mergeCell ref="AF31:AH31"/>
    <mergeCell ref="AI31:AK31"/>
    <mergeCell ref="AM31:AP31"/>
    <mergeCell ref="AQ31:AS31"/>
    <mergeCell ref="AF32:AH32"/>
    <mergeCell ref="AI32:AK32"/>
    <mergeCell ref="AM32:AP32"/>
    <mergeCell ref="AQ32:AS32"/>
    <mergeCell ref="AF25:AH25"/>
    <mergeCell ref="AI25:AK25"/>
    <mergeCell ref="AM25:AP25"/>
    <mergeCell ref="AQ25:AS25"/>
    <mergeCell ref="AF24:AH24"/>
    <mergeCell ref="AI24:AK24"/>
    <mergeCell ref="AM24:AP24"/>
    <mergeCell ref="AQ26:AS26"/>
    <mergeCell ref="AF27:AH27"/>
    <mergeCell ref="AI27:AK27"/>
    <mergeCell ref="AQ30:AS30"/>
    <mergeCell ref="AM18:AP18"/>
    <mergeCell ref="AQ18:AS18"/>
    <mergeCell ref="AF16:AS16"/>
    <mergeCell ref="AQ19:AS19"/>
    <mergeCell ref="AM19:AP19"/>
    <mergeCell ref="AI19:AK19"/>
    <mergeCell ref="AF19:AH19"/>
    <mergeCell ref="AF18:AH18"/>
    <mergeCell ref="AI18:AK18"/>
    <mergeCell ref="Y23:AD23"/>
    <mergeCell ref="Y26:AD26"/>
    <mergeCell ref="Y25:AD25"/>
    <mergeCell ref="Y24:AD24"/>
    <mergeCell ref="AM20:AP20"/>
    <mergeCell ref="AQ20:AS20"/>
    <mergeCell ref="AF21:AH21"/>
    <mergeCell ref="AI21:AK21"/>
    <mergeCell ref="AM21:AP21"/>
    <mergeCell ref="AQ21:AS21"/>
    <mergeCell ref="AF20:AH20"/>
    <mergeCell ref="AI20:AK20"/>
    <mergeCell ref="AM22:AP22"/>
    <mergeCell ref="AQ22:AS22"/>
    <mergeCell ref="AF23:AH23"/>
    <mergeCell ref="AI23:AK23"/>
    <mergeCell ref="AM23:AP23"/>
    <mergeCell ref="AQ23:AS23"/>
    <mergeCell ref="AF22:AH22"/>
    <mergeCell ref="AI22:AK22"/>
    <mergeCell ref="AF26:AH26"/>
    <mergeCell ref="AI26:AK26"/>
    <mergeCell ref="AM26:AP26"/>
    <mergeCell ref="AQ24:AS24"/>
    <mergeCell ref="B29:U32"/>
    <mergeCell ref="T35:AD45"/>
    <mergeCell ref="B14:AS14"/>
    <mergeCell ref="B16:G16"/>
    <mergeCell ref="H16:Q16"/>
    <mergeCell ref="B18:Q20"/>
    <mergeCell ref="B35:Q35"/>
    <mergeCell ref="B36:Q40"/>
    <mergeCell ref="B2:AS3"/>
    <mergeCell ref="B5:AS5"/>
    <mergeCell ref="B7:G7"/>
    <mergeCell ref="H7:AS7"/>
    <mergeCell ref="B8:G8"/>
    <mergeCell ref="H8:AS8"/>
    <mergeCell ref="B9:AS9"/>
    <mergeCell ref="B10:AS10"/>
    <mergeCell ref="B11:AS11"/>
    <mergeCell ref="Y31:AD31"/>
    <mergeCell ref="Y32:AD32"/>
    <mergeCell ref="Y18:AD18"/>
    <mergeCell ref="Y19:AD19"/>
    <mergeCell ref="Y20:AD20"/>
    <mergeCell ref="Y21:AD21"/>
    <mergeCell ref="Y22:AD22"/>
    <mergeCell ref="B42:Q43"/>
    <mergeCell ref="B47:V47"/>
    <mergeCell ref="Y47:AS47"/>
    <mergeCell ref="B48:V54"/>
    <mergeCell ref="Y48:AS54"/>
    <mergeCell ref="B55:V55"/>
    <mergeCell ref="Y55:AS55"/>
    <mergeCell ref="B60:V61"/>
    <mergeCell ref="Y61:AS61"/>
    <mergeCell ref="AF45:AL45"/>
    <mergeCell ref="AM45:AS45"/>
    <mergeCell ref="AF42:AL42"/>
    <mergeCell ref="AM42:AS42"/>
    <mergeCell ref="AF43:AL43"/>
    <mergeCell ref="AM43:AS43"/>
    <mergeCell ref="AF44:AL44"/>
    <mergeCell ref="AM44:AS44"/>
  </mergeCells>
  <phoneticPr fontId="12" type="noConversion"/>
  <conditionalFormatting sqref="AE38:AE45">
    <cfRule type="expression" dxfId="3" priority="1">
      <formula>AE38="✓"</formula>
    </cfRule>
    <cfRule type="expression" dxfId="2" priority="2">
      <formula>AE38="✕"</formula>
    </cfRule>
  </conditionalFormatting>
  <dataValidations count="1">
    <dataValidation type="list" allowBlank="1" showInputMessage="1" showErrorMessage="1" sqref="AI19:AK33" xr:uid="{1E2B9F96-C6C9-4A8C-9DD3-90506C48C331}">
      <formula1>$BC$22:$BC$29</formula1>
    </dataValidation>
  </dataValidations>
  <hyperlinks>
    <hyperlink ref="B42:Q43" r:id="rId1" display="Watch the demo on YouTube" xr:uid="{4F7B6F43-9D60-433A-BA28-75841AC67BC9}"/>
  </hyperlinks>
  <pageMargins left="0.7" right="0.7" top="0.75" bottom="0.75" header="0.3" footer="0.3"/>
  <pageSetup paperSize="9" orientation="landscape"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FD51E-DB88-4BE5-B308-211399E9298E}">
  <sheetPr>
    <tabColor rgb="FFFFC000"/>
  </sheetPr>
  <dimension ref="A1:DN563"/>
  <sheetViews>
    <sheetView workbookViewId="0">
      <pane xSplit="2" ySplit="10" topLeftCell="C11" activePane="bottomRight" state="frozen"/>
      <selection pane="topRight" activeCell="C1" sqref="C1"/>
      <selection pane="bottomLeft" activeCell="A11" sqref="A11"/>
      <selection pane="bottomRight"/>
    </sheetView>
  </sheetViews>
  <sheetFormatPr defaultColWidth="0" defaultRowHeight="15" zeroHeight="1" x14ac:dyDescent="0.25"/>
  <cols>
    <col min="1" max="1" width="2.85546875" style="1" customWidth="1"/>
    <col min="2" max="2" width="17.140625" style="1" customWidth="1"/>
    <col min="3" max="17" width="11.42578125" style="1" customWidth="1"/>
    <col min="18" max="18" width="2.85546875" style="1" customWidth="1"/>
    <col min="19" max="20" width="9.140625" style="1" hidden="1" customWidth="1"/>
    <col min="21" max="37" width="2.85546875" style="1" hidden="1" customWidth="1"/>
    <col min="38" max="52" width="9.140625" style="1" hidden="1" customWidth="1"/>
    <col min="53" max="53" width="2.85546875" style="1" hidden="1" customWidth="1"/>
    <col min="54" max="68" width="9.140625" style="1" hidden="1" customWidth="1"/>
    <col min="69" max="69" width="2.85546875" style="1" hidden="1" customWidth="1"/>
    <col min="70" max="84" width="9.140625" style="1" hidden="1" customWidth="1"/>
    <col min="85" max="85" width="2.85546875" style="1" hidden="1" customWidth="1"/>
    <col min="86" max="100" width="9.140625" style="1" hidden="1" customWidth="1"/>
    <col min="101" max="101" width="2.85546875" style="1" hidden="1" customWidth="1"/>
    <col min="102" max="116" width="9.140625" style="1" hidden="1" customWidth="1"/>
    <col min="117" max="117" width="2.85546875" style="1" hidden="1" customWidth="1"/>
    <col min="118" max="16384" width="9.140625" style="1" hidden="1"/>
  </cols>
  <sheetData>
    <row r="1" spans="1:118" x14ac:dyDescent="0.25">
      <c r="A1" s="30"/>
      <c r="B1" s="30"/>
      <c r="C1" s="30"/>
      <c r="D1" s="30"/>
      <c r="E1" s="30"/>
      <c r="F1" s="30"/>
      <c r="G1" s="30"/>
      <c r="H1" s="30"/>
      <c r="I1" s="30"/>
      <c r="J1" s="30"/>
      <c r="K1" s="30"/>
      <c r="L1" s="30"/>
      <c r="M1" s="30"/>
      <c r="N1" s="30"/>
      <c r="O1" s="30"/>
      <c r="P1" s="30"/>
      <c r="Q1" s="30"/>
      <c r="R1" s="30"/>
      <c r="AO1" s="5" t="s">
        <v>16</v>
      </c>
      <c r="AP1" s="5" t="s">
        <v>18</v>
      </c>
      <c r="AQ1" s="5" t="s">
        <v>20</v>
      </c>
      <c r="AR1" s="5" t="s">
        <v>22</v>
      </c>
      <c r="AS1" s="5" t="s">
        <v>24</v>
      </c>
      <c r="AT1" s="5" t="s">
        <v>26</v>
      </c>
      <c r="AU1" s="5" t="s">
        <v>28</v>
      </c>
    </row>
    <row r="2" spans="1:118" x14ac:dyDescent="0.25">
      <c r="A2" s="30"/>
      <c r="B2" s="262" t="s">
        <v>51</v>
      </c>
      <c r="C2" s="263"/>
      <c r="D2" s="264"/>
      <c r="E2" s="30"/>
      <c r="F2" s="160" t="s">
        <v>55</v>
      </c>
      <c r="G2" s="161"/>
      <c r="H2" s="161"/>
      <c r="I2" s="161"/>
      <c r="J2" s="162"/>
      <c r="K2" s="30"/>
      <c r="L2" s="30"/>
      <c r="M2" s="30"/>
      <c r="N2" s="30"/>
      <c r="O2" s="30"/>
      <c r="P2" s="30"/>
      <c r="Q2" s="30"/>
      <c r="R2" s="30"/>
      <c r="AN2" s="43" t="s">
        <v>16</v>
      </c>
      <c r="AO2" s="106">
        <v>7</v>
      </c>
      <c r="AP2" s="107">
        <v>1</v>
      </c>
      <c r="AQ2" s="107">
        <v>2</v>
      </c>
      <c r="AR2" s="107">
        <v>3</v>
      </c>
      <c r="AS2" s="107">
        <v>4</v>
      </c>
      <c r="AT2" s="107">
        <v>5</v>
      </c>
      <c r="AU2" s="108">
        <v>6</v>
      </c>
    </row>
    <row r="3" spans="1:118" x14ac:dyDescent="0.25">
      <c r="A3" s="30"/>
      <c r="B3" s="265"/>
      <c r="C3" s="266"/>
      <c r="D3" s="267"/>
      <c r="E3" s="30"/>
      <c r="F3" s="163"/>
      <c r="G3" s="164"/>
      <c r="H3" s="164"/>
      <c r="I3" s="164"/>
      <c r="J3" s="165"/>
      <c r="K3" s="30"/>
      <c r="L3" s="30"/>
      <c r="M3" s="30"/>
      <c r="N3" s="30"/>
      <c r="O3" s="30"/>
      <c r="P3" s="30"/>
      <c r="Q3" s="30"/>
      <c r="R3" s="30"/>
      <c r="AN3" s="44" t="s">
        <v>18</v>
      </c>
      <c r="AO3" s="109">
        <v>6</v>
      </c>
      <c r="AP3" s="110">
        <v>7</v>
      </c>
      <c r="AQ3" s="110">
        <v>1</v>
      </c>
      <c r="AR3" s="110">
        <v>2</v>
      </c>
      <c r="AS3" s="110">
        <v>3</v>
      </c>
      <c r="AT3" s="110">
        <v>4</v>
      </c>
      <c r="AU3" s="111">
        <v>5</v>
      </c>
    </row>
    <row r="4" spans="1:118" x14ac:dyDescent="0.25">
      <c r="A4" s="30"/>
      <c r="B4" s="268" t="str">
        <f>IF(Settings!$H$16="", "", Settings!$H$16)</f>
        <v>Your Business</v>
      </c>
      <c r="C4" s="268"/>
      <c r="D4" s="268"/>
      <c r="E4" s="30"/>
      <c r="F4" s="163"/>
      <c r="G4" s="164"/>
      <c r="H4" s="164"/>
      <c r="I4" s="164"/>
      <c r="J4" s="165"/>
      <c r="K4" s="30"/>
      <c r="L4" s="30"/>
      <c r="M4" s="30"/>
      <c r="N4" s="30"/>
      <c r="O4" s="30"/>
      <c r="P4" s="30"/>
      <c r="Q4" s="30"/>
      <c r="R4" s="30"/>
      <c r="AN4" s="44" t="s">
        <v>20</v>
      </c>
      <c r="AO4" s="109">
        <v>5</v>
      </c>
      <c r="AP4" s="110">
        <v>6</v>
      </c>
      <c r="AQ4" s="110">
        <v>7</v>
      </c>
      <c r="AR4" s="110">
        <v>1</v>
      </c>
      <c r="AS4" s="110">
        <v>2</v>
      </c>
      <c r="AT4" s="110">
        <v>3</v>
      </c>
      <c r="AU4" s="111">
        <v>4</v>
      </c>
    </row>
    <row r="5" spans="1:118" x14ac:dyDescent="0.25">
      <c r="A5" s="30"/>
      <c r="B5" s="30"/>
      <c r="C5" s="30"/>
      <c r="D5" s="30"/>
      <c r="E5" s="30"/>
      <c r="F5" s="163"/>
      <c r="G5" s="164"/>
      <c r="H5" s="164"/>
      <c r="I5" s="164"/>
      <c r="J5" s="165"/>
      <c r="K5" s="30"/>
      <c r="L5" s="30"/>
      <c r="M5" s="30"/>
      <c r="N5" s="30"/>
      <c r="O5" s="30"/>
      <c r="P5" s="30"/>
      <c r="Q5" s="30"/>
      <c r="R5" s="30"/>
      <c r="AN5" s="44" t="s">
        <v>22</v>
      </c>
      <c r="AO5" s="109">
        <v>4</v>
      </c>
      <c r="AP5" s="110">
        <v>5</v>
      </c>
      <c r="AQ5" s="110">
        <v>6</v>
      </c>
      <c r="AR5" s="110">
        <v>7</v>
      </c>
      <c r="AS5" s="110">
        <v>1</v>
      </c>
      <c r="AT5" s="110">
        <v>2</v>
      </c>
      <c r="AU5" s="111">
        <v>3</v>
      </c>
    </row>
    <row r="6" spans="1:118" x14ac:dyDescent="0.25">
      <c r="A6" s="30"/>
      <c r="B6" s="104" t="s">
        <v>53</v>
      </c>
      <c r="C6" s="30"/>
      <c r="D6" s="30"/>
      <c r="E6" s="30"/>
      <c r="F6" s="163"/>
      <c r="G6" s="164"/>
      <c r="H6" s="164"/>
      <c r="I6" s="164"/>
      <c r="J6" s="165"/>
      <c r="K6" s="30"/>
      <c r="L6" s="30"/>
      <c r="M6" s="30"/>
      <c r="N6" s="30"/>
      <c r="O6" s="30"/>
      <c r="P6" s="30"/>
      <c r="Q6" s="30"/>
      <c r="R6" s="30"/>
      <c r="AN6" s="44" t="s">
        <v>24</v>
      </c>
      <c r="AO6" s="109">
        <v>3</v>
      </c>
      <c r="AP6" s="110">
        <v>4</v>
      </c>
      <c r="AQ6" s="110">
        <v>5</v>
      </c>
      <c r="AR6" s="110">
        <v>6</v>
      </c>
      <c r="AS6" s="110">
        <v>7</v>
      </c>
      <c r="AT6" s="110">
        <v>1</v>
      </c>
      <c r="AU6" s="111">
        <v>2</v>
      </c>
    </row>
    <row r="7" spans="1:118" x14ac:dyDescent="0.25">
      <c r="A7" s="30"/>
      <c r="B7" s="105" t="s">
        <v>54</v>
      </c>
      <c r="C7" s="30"/>
      <c r="D7" s="30"/>
      <c r="E7" s="30"/>
      <c r="F7" s="166"/>
      <c r="G7" s="167"/>
      <c r="H7" s="167"/>
      <c r="I7" s="167"/>
      <c r="J7" s="168"/>
      <c r="K7" s="30"/>
      <c r="L7" s="30"/>
      <c r="M7" s="30"/>
      <c r="N7" s="30"/>
      <c r="O7" s="30"/>
      <c r="P7" s="30"/>
      <c r="Q7" s="30"/>
      <c r="R7" s="30"/>
      <c r="AN7" s="44" t="s">
        <v>26</v>
      </c>
      <c r="AO7" s="109">
        <v>2</v>
      </c>
      <c r="AP7" s="110">
        <v>3</v>
      </c>
      <c r="AQ7" s="110">
        <v>4</v>
      </c>
      <c r="AR7" s="110">
        <v>5</v>
      </c>
      <c r="AS7" s="110">
        <v>6</v>
      </c>
      <c r="AT7" s="110">
        <v>7</v>
      </c>
      <c r="AU7" s="111">
        <v>1</v>
      </c>
      <c r="BB7" s="269" t="s">
        <v>56</v>
      </c>
      <c r="BC7" s="270"/>
      <c r="BD7" s="270"/>
      <c r="BE7" s="270"/>
      <c r="BF7" s="270"/>
      <c r="BG7" s="270"/>
      <c r="BH7" s="270"/>
      <c r="BI7" s="270"/>
      <c r="BJ7" s="270"/>
      <c r="BK7" s="270"/>
      <c r="BL7" s="270"/>
      <c r="BM7" s="270"/>
      <c r="BN7" s="270"/>
      <c r="BO7" s="270"/>
      <c r="BP7" s="271"/>
    </row>
    <row r="8" spans="1:118" x14ac:dyDescent="0.25">
      <c r="A8" s="30"/>
      <c r="B8" s="30"/>
      <c r="C8" s="30"/>
      <c r="D8" s="30"/>
      <c r="E8" s="30"/>
      <c r="F8" s="30"/>
      <c r="G8" s="30"/>
      <c r="H8" s="30"/>
      <c r="I8" s="30"/>
      <c r="J8" s="30"/>
      <c r="K8" s="30"/>
      <c r="L8" s="30"/>
      <c r="M8" s="30"/>
      <c r="N8" s="30"/>
      <c r="O8" s="30"/>
      <c r="P8" s="30"/>
      <c r="Q8" s="30"/>
      <c r="R8" s="30"/>
      <c r="AL8" s="124"/>
      <c r="AM8" s="125"/>
      <c r="AN8" s="44" t="s">
        <v>28</v>
      </c>
      <c r="AO8" s="109">
        <v>1</v>
      </c>
      <c r="AP8" s="110">
        <v>2</v>
      </c>
      <c r="AQ8" s="110">
        <v>3</v>
      </c>
      <c r="AR8" s="110">
        <v>4</v>
      </c>
      <c r="AS8" s="110">
        <v>5</v>
      </c>
      <c r="AT8" s="110">
        <v>6</v>
      </c>
      <c r="AU8" s="111">
        <v>7</v>
      </c>
      <c r="BR8" s="42"/>
      <c r="CH8" s="42"/>
      <c r="CX8" s="42"/>
    </row>
    <row r="9" spans="1:118" x14ac:dyDescent="0.25">
      <c r="A9" s="30"/>
      <c r="B9" s="30"/>
      <c r="C9" s="30"/>
      <c r="D9" s="30"/>
      <c r="E9" s="30"/>
      <c r="F9" s="30"/>
      <c r="G9" s="30"/>
      <c r="H9" s="30"/>
      <c r="I9" s="30"/>
      <c r="J9" s="30"/>
      <c r="K9" s="30"/>
      <c r="L9" s="30"/>
      <c r="M9" s="30"/>
      <c r="N9" s="30"/>
      <c r="O9" s="30"/>
      <c r="P9" s="30"/>
      <c r="Q9" s="30"/>
      <c r="R9" s="30"/>
      <c r="V9" s="126">
        <f>IF(C$10="", "", IFERROR((IF(OR(INDEX(Settings!$AF$19:$AF$33, MATCH(C$10, Settings!$Y$19:$Y$33, 0))&gt;0, INDEX(Settings!$AI$19:$AI$33, MATCH(C$10, Settings!$Y$19:$Y$33, 0))&gt;0), 1, 0))+(IF(OR(INDEX(Settings!$AM$19:$AM$33, MATCH(C$10, Settings!$Y$19:$Y$33, 0))&gt;0, INDEX(Settings!$AQ$19:$AQ$33, MATCH(C$10, Settings!$Y$19:$Y$33, 0))&gt;0), 2, 0)), ""))</f>
        <v>1</v>
      </c>
      <c r="W9" s="127">
        <f>IF(D$10="", "", IFERROR((IF(OR(INDEX(Settings!$AF$19:$AF$33, MATCH(D$10, Settings!$Y$19:$Y$33, 0))&gt;0, INDEX(Settings!$AI$19:$AI$33, MATCH(D$10, Settings!$Y$19:$Y$33, 0))&gt;0), 1, 0))+(IF(OR(INDEX(Settings!$AM$19:$AM$33, MATCH(D$10, Settings!$Y$19:$Y$33, 0))&gt;0, INDEX(Settings!$AQ$19:$AQ$33, MATCH(D$10, Settings!$Y$19:$Y$33, 0))&gt;0), 2, 0)), ""))</f>
        <v>1</v>
      </c>
      <c r="X9" s="127">
        <f>IF(E$10="", "", IFERROR((IF(OR(INDEX(Settings!$AF$19:$AF$33, MATCH(E$10, Settings!$Y$19:$Y$33, 0))&gt;0, INDEX(Settings!$AI$19:$AI$33, MATCH(E$10, Settings!$Y$19:$Y$33, 0))&gt;0), 1, 0))+(IF(OR(INDEX(Settings!$AM$19:$AM$33, MATCH(E$10, Settings!$Y$19:$Y$33, 0))&gt;0, INDEX(Settings!$AQ$19:$AQ$33, MATCH(E$10, Settings!$Y$19:$Y$33, 0))&gt;0), 2, 0)), ""))</f>
        <v>2</v>
      </c>
      <c r="Y9" s="127">
        <f>IF(F$10="", "", IFERROR((IF(OR(INDEX(Settings!$AF$19:$AF$33, MATCH(F$10, Settings!$Y$19:$Y$33, 0))&gt;0, INDEX(Settings!$AI$19:$AI$33, MATCH(F$10, Settings!$Y$19:$Y$33, 0))&gt;0), 1, 0))+(IF(OR(INDEX(Settings!$AM$19:$AM$33, MATCH(F$10, Settings!$Y$19:$Y$33, 0))&gt;0, INDEX(Settings!$AQ$19:$AQ$33, MATCH(F$10, Settings!$Y$19:$Y$33, 0))&gt;0), 2, 0)), ""))</f>
        <v>1</v>
      </c>
      <c r="Z9" s="127">
        <f>IF(G$10="", "", IFERROR((IF(OR(INDEX(Settings!$AF$19:$AF$33, MATCH(G$10, Settings!$Y$19:$Y$33, 0))&gt;0, INDEX(Settings!$AI$19:$AI$33, MATCH(G$10, Settings!$Y$19:$Y$33, 0))&gt;0), 1, 0))+(IF(OR(INDEX(Settings!$AM$19:$AM$33, MATCH(G$10, Settings!$Y$19:$Y$33, 0))&gt;0, INDEX(Settings!$AQ$19:$AQ$33, MATCH(G$10, Settings!$Y$19:$Y$33, 0))&gt;0), 2, 0)), ""))</f>
        <v>2</v>
      </c>
      <c r="AA9" s="127" t="str">
        <f>IF(H$10="", "", IFERROR((IF(OR(INDEX(Settings!$AF$19:$AF$33, MATCH(H$10, Settings!$Y$19:$Y$33, 0))&gt;0, INDEX(Settings!$AI$19:$AI$33, MATCH(H$10, Settings!$Y$19:$Y$33, 0))&gt;0), 1, 0))+(IF(OR(INDEX(Settings!$AM$19:$AM$33, MATCH(H$10, Settings!$Y$19:$Y$33, 0))&gt;0, INDEX(Settings!$AQ$19:$AQ$33, MATCH(H$10, Settings!$Y$19:$Y$33, 0))&gt;0), 2, 0)), ""))</f>
        <v/>
      </c>
      <c r="AB9" s="127" t="str">
        <f>IF(I$10="", "", IFERROR((IF(OR(INDEX(Settings!$AF$19:$AF$33, MATCH(I$10, Settings!$Y$19:$Y$33, 0))&gt;0, INDEX(Settings!$AI$19:$AI$33, MATCH(I$10, Settings!$Y$19:$Y$33, 0))&gt;0), 1, 0))+(IF(OR(INDEX(Settings!$AM$19:$AM$33, MATCH(I$10, Settings!$Y$19:$Y$33, 0))&gt;0, INDEX(Settings!$AQ$19:$AQ$33, MATCH(I$10, Settings!$Y$19:$Y$33, 0))&gt;0), 2, 0)), ""))</f>
        <v/>
      </c>
      <c r="AC9" s="127" t="str">
        <f>IF(J$10="", "", IFERROR((IF(OR(INDEX(Settings!$AF$19:$AF$33, MATCH(J$10, Settings!$Y$19:$Y$33, 0))&gt;0, INDEX(Settings!$AI$19:$AI$33, MATCH(J$10, Settings!$Y$19:$Y$33, 0))&gt;0), 1, 0))+(IF(OR(INDEX(Settings!$AM$19:$AM$33, MATCH(J$10, Settings!$Y$19:$Y$33, 0))&gt;0, INDEX(Settings!$AQ$19:$AQ$33, MATCH(J$10, Settings!$Y$19:$Y$33, 0))&gt;0), 2, 0)), ""))</f>
        <v/>
      </c>
      <c r="AD9" s="127" t="str">
        <f>IF(K$10="", "", IFERROR((IF(OR(INDEX(Settings!$AF$19:$AF$33, MATCH(K$10, Settings!$Y$19:$Y$33, 0))&gt;0, INDEX(Settings!$AI$19:$AI$33, MATCH(K$10, Settings!$Y$19:$Y$33, 0))&gt;0), 1, 0))+(IF(OR(INDEX(Settings!$AM$19:$AM$33, MATCH(K$10, Settings!$Y$19:$Y$33, 0))&gt;0, INDEX(Settings!$AQ$19:$AQ$33, MATCH(K$10, Settings!$Y$19:$Y$33, 0))&gt;0), 2, 0)), ""))</f>
        <v/>
      </c>
      <c r="AE9" s="127" t="str">
        <f>IF(L$10="", "", IFERROR((IF(OR(INDEX(Settings!$AF$19:$AF$33, MATCH(L$10, Settings!$Y$19:$Y$33, 0))&gt;0, INDEX(Settings!$AI$19:$AI$33, MATCH(L$10, Settings!$Y$19:$Y$33, 0))&gt;0), 1, 0))+(IF(OR(INDEX(Settings!$AM$19:$AM$33, MATCH(L$10, Settings!$Y$19:$Y$33, 0))&gt;0, INDEX(Settings!$AQ$19:$AQ$33, MATCH(L$10, Settings!$Y$19:$Y$33, 0))&gt;0), 2, 0)), ""))</f>
        <v/>
      </c>
      <c r="AF9" s="127" t="str">
        <f>IF(M$10="", "", IFERROR((IF(OR(INDEX(Settings!$AF$19:$AF$33, MATCH(M$10, Settings!$Y$19:$Y$33, 0))&gt;0, INDEX(Settings!$AI$19:$AI$33, MATCH(M$10, Settings!$Y$19:$Y$33, 0))&gt;0), 1, 0))+(IF(OR(INDEX(Settings!$AM$19:$AM$33, MATCH(M$10, Settings!$Y$19:$Y$33, 0))&gt;0, INDEX(Settings!$AQ$19:$AQ$33, MATCH(M$10, Settings!$Y$19:$Y$33, 0))&gt;0), 2, 0)), ""))</f>
        <v/>
      </c>
      <c r="AG9" s="127" t="str">
        <f>IF(N$10="", "", IFERROR((IF(OR(INDEX(Settings!$AF$19:$AF$33, MATCH(N$10, Settings!$Y$19:$Y$33, 0))&gt;0, INDEX(Settings!$AI$19:$AI$33, MATCH(N$10, Settings!$Y$19:$Y$33, 0))&gt;0), 1, 0))+(IF(OR(INDEX(Settings!$AM$19:$AM$33, MATCH(N$10, Settings!$Y$19:$Y$33, 0))&gt;0, INDEX(Settings!$AQ$19:$AQ$33, MATCH(N$10, Settings!$Y$19:$Y$33, 0))&gt;0), 2, 0)), ""))</f>
        <v/>
      </c>
      <c r="AH9" s="127" t="str">
        <f>IF(O$10="", "", IFERROR((IF(OR(INDEX(Settings!$AF$19:$AF$33, MATCH(O$10, Settings!$Y$19:$Y$33, 0))&gt;0, INDEX(Settings!$AI$19:$AI$33, MATCH(O$10, Settings!$Y$19:$Y$33, 0))&gt;0), 1, 0))+(IF(OR(INDEX(Settings!$AM$19:$AM$33, MATCH(O$10, Settings!$Y$19:$Y$33, 0))&gt;0, INDEX(Settings!$AQ$19:$AQ$33, MATCH(O$10, Settings!$Y$19:$Y$33, 0))&gt;0), 2, 0)), ""))</f>
        <v/>
      </c>
      <c r="AI9" s="127" t="str">
        <f>IF(P$10="", "", IFERROR((IF(OR(INDEX(Settings!$AF$19:$AF$33, MATCH(P$10, Settings!$Y$19:$Y$33, 0))&gt;0, INDEX(Settings!$AI$19:$AI$33, MATCH(P$10, Settings!$Y$19:$Y$33, 0))&gt;0), 1, 0))+(IF(OR(INDEX(Settings!$AM$19:$AM$33, MATCH(P$10, Settings!$Y$19:$Y$33, 0))&gt;0, INDEX(Settings!$AQ$19:$AQ$33, MATCH(P$10, Settings!$Y$19:$Y$33, 0))&gt;0), 2, 0)), ""))</f>
        <v/>
      </c>
      <c r="AJ9" s="128" t="str">
        <f>IF(Q$10="", "", IFERROR((IF(OR(INDEX(Settings!$AF$19:$AF$33, MATCH(Q$10, Settings!$Y$19:$Y$33, 0))&gt;0, INDEX(Settings!$AI$19:$AI$33, MATCH(Q$10, Settings!$Y$19:$Y$33, 0))&gt;0), 1, 0))+(IF(OR(INDEX(Settings!$AM$19:$AM$33, MATCH(Q$10, Settings!$Y$19:$Y$33, 0))&gt;0, INDEX(Settings!$AQ$19:$AQ$33, MATCH(Q$10, Settings!$Y$19:$Y$33, 0))&gt;0), 2, 0)), ""))</f>
        <v/>
      </c>
      <c r="AL9" s="112" t="str">
        <f>IF(OR(V$9=1, V$9=3), "X", "")</f>
        <v>X</v>
      </c>
      <c r="AM9" s="113" t="str">
        <f t="shared" ref="AM9:AZ9" si="0">IF(OR(W$9=1, W$9=3), "X", "")</f>
        <v>X</v>
      </c>
      <c r="AN9" s="113" t="str">
        <f t="shared" si="0"/>
        <v/>
      </c>
      <c r="AO9" s="113" t="str">
        <f t="shared" si="0"/>
        <v>X</v>
      </c>
      <c r="AP9" s="113" t="str">
        <f t="shared" si="0"/>
        <v/>
      </c>
      <c r="AQ9" s="113" t="str">
        <f t="shared" si="0"/>
        <v/>
      </c>
      <c r="AR9" s="113" t="str">
        <f t="shared" si="0"/>
        <v/>
      </c>
      <c r="AS9" s="113" t="str">
        <f t="shared" si="0"/>
        <v/>
      </c>
      <c r="AT9" s="113" t="str">
        <f t="shared" si="0"/>
        <v/>
      </c>
      <c r="AU9" s="113" t="str">
        <f t="shared" si="0"/>
        <v/>
      </c>
      <c r="AV9" s="113" t="str">
        <f t="shared" si="0"/>
        <v/>
      </c>
      <c r="AW9" s="113" t="str">
        <f t="shared" si="0"/>
        <v/>
      </c>
      <c r="AX9" s="113" t="str">
        <f t="shared" si="0"/>
        <v/>
      </c>
      <c r="AY9" s="113" t="str">
        <f t="shared" si="0"/>
        <v/>
      </c>
      <c r="AZ9" s="114" t="str">
        <f t="shared" si="0"/>
        <v/>
      </c>
      <c r="BB9" s="112" t="str">
        <f>IF(OR(V$9=2, V$9=3), "X", "")</f>
        <v/>
      </c>
      <c r="BC9" s="113" t="str">
        <f t="shared" ref="BC9:BP9" si="1">IF(OR(W$9=2, W$9=3), "X", "")</f>
        <v/>
      </c>
      <c r="BD9" s="113" t="str">
        <f t="shared" si="1"/>
        <v>X</v>
      </c>
      <c r="BE9" s="113" t="str">
        <f t="shared" si="1"/>
        <v/>
      </c>
      <c r="BF9" s="113" t="str">
        <f t="shared" si="1"/>
        <v>X</v>
      </c>
      <c r="BG9" s="113" t="str">
        <f t="shared" si="1"/>
        <v/>
      </c>
      <c r="BH9" s="113" t="str">
        <f t="shared" si="1"/>
        <v/>
      </c>
      <c r="BI9" s="113" t="str">
        <f t="shared" si="1"/>
        <v/>
      </c>
      <c r="BJ9" s="113" t="str">
        <f t="shared" si="1"/>
        <v/>
      </c>
      <c r="BK9" s="113" t="str">
        <f t="shared" si="1"/>
        <v/>
      </c>
      <c r="BL9" s="113" t="str">
        <f t="shared" si="1"/>
        <v/>
      </c>
      <c r="BM9" s="113" t="str">
        <f t="shared" si="1"/>
        <v/>
      </c>
      <c r="BN9" s="113" t="str">
        <f t="shared" si="1"/>
        <v/>
      </c>
      <c r="BO9" s="113" t="str">
        <f t="shared" si="1"/>
        <v/>
      </c>
      <c r="BP9" s="114" t="str">
        <f t="shared" si="1"/>
        <v/>
      </c>
      <c r="BR9" s="269" t="s">
        <v>56</v>
      </c>
      <c r="BS9" s="270"/>
      <c r="BT9" s="270"/>
      <c r="BU9" s="270"/>
      <c r="BV9" s="270"/>
      <c r="BW9" s="270"/>
      <c r="BX9" s="270"/>
      <c r="BY9" s="270"/>
      <c r="BZ9" s="270"/>
      <c r="CA9" s="270"/>
      <c r="CB9" s="270"/>
      <c r="CC9" s="270"/>
      <c r="CD9" s="270"/>
      <c r="CE9" s="270"/>
      <c r="CF9" s="271"/>
    </row>
    <row r="10" spans="1:118" x14ac:dyDescent="0.25">
      <c r="A10" s="30"/>
      <c r="B10" s="38" t="s">
        <v>3</v>
      </c>
      <c r="C10" s="40" t="str">
        <f>IF(Settings!$Y$19="", "", Settings!$Y$19)</f>
        <v>Platform 1</v>
      </c>
      <c r="D10" s="40" t="str">
        <f>IF(Settings!$Y$20="", "", Settings!$Y$20)</f>
        <v>Platform 2</v>
      </c>
      <c r="E10" s="40" t="str">
        <f>IF(Settings!$Y$21="", "", Settings!$Y$21)</f>
        <v>Platform 3</v>
      </c>
      <c r="F10" s="40" t="str">
        <f>IF(Settings!$Y$22="", "", Settings!$Y$22)</f>
        <v>Platform 4</v>
      </c>
      <c r="G10" s="40" t="str">
        <f>IF(Settings!$Y$23="", "", Settings!$Y$23)</f>
        <v>Platform 5</v>
      </c>
      <c r="H10" s="40" t="str">
        <f>IF(Settings!$Y$24="", "", Settings!$Y$24)</f>
        <v/>
      </c>
      <c r="I10" s="40" t="str">
        <f>IF(Settings!$Y$25="", "", Settings!$Y$25)</f>
        <v/>
      </c>
      <c r="J10" s="40" t="str">
        <f>IF(Settings!$Y$26="", "", Settings!$Y$26)</f>
        <v/>
      </c>
      <c r="K10" s="40" t="str">
        <f>IF(Settings!$Y$27="", "", Settings!$Y$27)</f>
        <v/>
      </c>
      <c r="L10" s="40" t="str">
        <f>IF(Settings!$Y$28="", "", Settings!$Y$28)</f>
        <v/>
      </c>
      <c r="M10" s="40" t="str">
        <f>IF(Settings!$Y$29="", "", Settings!$Y$29)</f>
        <v/>
      </c>
      <c r="N10" s="40" t="str">
        <f>IF(Settings!$Y$30="", "", Settings!$Y$30)</f>
        <v/>
      </c>
      <c r="O10" s="40" t="str">
        <f>IF(Settings!$Y$31="", "", Settings!$Y$31)</f>
        <v/>
      </c>
      <c r="P10" s="40" t="str">
        <f>IF(Settings!$Y$32="", "", Settings!$Y$32)</f>
        <v/>
      </c>
      <c r="Q10" s="41" t="str">
        <f>IF(Settings!$Y$33="", "", Settings!$Y$33)</f>
        <v/>
      </c>
      <c r="R10" s="30"/>
      <c r="V10" s="5">
        <v>1</v>
      </c>
      <c r="W10" s="5">
        <v>2</v>
      </c>
      <c r="X10" s="5">
        <v>3</v>
      </c>
      <c r="Y10" s="5">
        <v>4</v>
      </c>
      <c r="Z10" s="5">
        <v>5</v>
      </c>
      <c r="AA10" s="5">
        <v>6</v>
      </c>
      <c r="AB10" s="5">
        <v>7</v>
      </c>
      <c r="AC10" s="5">
        <v>8</v>
      </c>
      <c r="AD10" s="5">
        <v>9</v>
      </c>
      <c r="AE10" s="5">
        <v>10</v>
      </c>
      <c r="AF10" s="5">
        <v>11</v>
      </c>
      <c r="AG10" s="5">
        <v>12</v>
      </c>
      <c r="AH10" s="5">
        <v>13</v>
      </c>
      <c r="AI10" s="5">
        <v>14</v>
      </c>
      <c r="AJ10" s="5">
        <v>15</v>
      </c>
      <c r="AL10" s="5">
        <v>1</v>
      </c>
      <c r="AM10" s="5">
        <v>2</v>
      </c>
      <c r="AN10" s="5">
        <v>3</v>
      </c>
      <c r="AO10" s="5">
        <v>4</v>
      </c>
      <c r="AP10" s="5">
        <v>5</v>
      </c>
      <c r="AQ10" s="5">
        <v>6</v>
      </c>
      <c r="AR10" s="5">
        <v>7</v>
      </c>
      <c r="AS10" s="5">
        <v>8</v>
      </c>
      <c r="AT10" s="5">
        <v>9</v>
      </c>
      <c r="AU10" s="5">
        <v>10</v>
      </c>
      <c r="AV10" s="5">
        <v>11</v>
      </c>
      <c r="AW10" s="5">
        <v>12</v>
      </c>
      <c r="AX10" s="5">
        <v>13</v>
      </c>
      <c r="AY10" s="5">
        <v>14</v>
      </c>
      <c r="AZ10" s="5">
        <v>15</v>
      </c>
      <c r="BB10" s="5">
        <v>1</v>
      </c>
      <c r="BC10" s="5">
        <v>2</v>
      </c>
      <c r="BD10" s="5">
        <v>3</v>
      </c>
      <c r="BE10" s="5">
        <v>4</v>
      </c>
      <c r="BF10" s="5">
        <v>5</v>
      </c>
      <c r="BG10" s="5">
        <v>6</v>
      </c>
      <c r="BH10" s="5">
        <v>7</v>
      </c>
      <c r="BI10" s="5">
        <v>8</v>
      </c>
      <c r="BJ10" s="5">
        <v>9</v>
      </c>
      <c r="BK10" s="5">
        <v>10</v>
      </c>
      <c r="BL10" s="5">
        <v>11</v>
      </c>
      <c r="BM10" s="5">
        <v>12</v>
      </c>
      <c r="BN10" s="5">
        <v>13</v>
      </c>
      <c r="BO10" s="5">
        <v>14</v>
      </c>
      <c r="BP10" s="5">
        <v>15</v>
      </c>
      <c r="BR10" s="5">
        <v>1</v>
      </c>
      <c r="BS10" s="5">
        <v>2</v>
      </c>
      <c r="BT10" s="5">
        <v>3</v>
      </c>
      <c r="BU10" s="5">
        <v>4</v>
      </c>
      <c r="BV10" s="5">
        <v>5</v>
      </c>
      <c r="BW10" s="5">
        <v>6</v>
      </c>
      <c r="BX10" s="5">
        <v>7</v>
      </c>
      <c r="BY10" s="5">
        <v>8</v>
      </c>
      <c r="BZ10" s="5">
        <v>9</v>
      </c>
      <c r="CA10" s="5">
        <v>10</v>
      </c>
      <c r="CB10" s="5">
        <v>11</v>
      </c>
      <c r="CC10" s="5">
        <v>12</v>
      </c>
      <c r="CD10" s="5">
        <v>13</v>
      </c>
      <c r="CE10" s="5">
        <v>14</v>
      </c>
      <c r="CF10" s="5">
        <v>15</v>
      </c>
      <c r="CH10" s="5">
        <v>1</v>
      </c>
      <c r="CI10" s="5">
        <v>2</v>
      </c>
      <c r="CJ10" s="5">
        <v>3</v>
      </c>
      <c r="CK10" s="5">
        <v>4</v>
      </c>
      <c r="CL10" s="5">
        <v>5</v>
      </c>
      <c r="CM10" s="5">
        <v>6</v>
      </c>
      <c r="CN10" s="5">
        <v>7</v>
      </c>
      <c r="CO10" s="5">
        <v>8</v>
      </c>
      <c r="CP10" s="5">
        <v>9</v>
      </c>
      <c r="CQ10" s="5">
        <v>10</v>
      </c>
      <c r="CR10" s="5">
        <v>11</v>
      </c>
      <c r="CS10" s="5">
        <v>12</v>
      </c>
      <c r="CT10" s="5">
        <v>13</v>
      </c>
      <c r="CU10" s="5">
        <v>14</v>
      </c>
      <c r="CV10" s="5">
        <v>15</v>
      </c>
      <c r="CX10" s="5">
        <v>1</v>
      </c>
      <c r="CY10" s="5">
        <v>2</v>
      </c>
      <c r="CZ10" s="5">
        <v>3</v>
      </c>
      <c r="DA10" s="5">
        <v>4</v>
      </c>
      <c r="DB10" s="5">
        <v>5</v>
      </c>
      <c r="DC10" s="5">
        <v>6</v>
      </c>
      <c r="DD10" s="5">
        <v>7</v>
      </c>
      <c r="DE10" s="5">
        <v>8</v>
      </c>
      <c r="DF10" s="5">
        <v>9</v>
      </c>
      <c r="DG10" s="5">
        <v>10</v>
      </c>
      <c r="DH10" s="5">
        <v>11</v>
      </c>
      <c r="DI10" s="5">
        <v>12</v>
      </c>
      <c r="DJ10" s="5">
        <v>13</v>
      </c>
      <c r="DK10" s="5">
        <v>14</v>
      </c>
      <c r="DL10" s="5">
        <v>15</v>
      </c>
      <c r="DN10" s="5" t="s">
        <v>37</v>
      </c>
    </row>
    <row r="11" spans="1:118" x14ac:dyDescent="0.25">
      <c r="A11" s="30"/>
      <c r="B11" s="101">
        <f>IF(Settings!$G$27="", "", Settings!$G$27)</f>
        <v>43647</v>
      </c>
      <c r="C11" s="35"/>
      <c r="D11" s="36"/>
      <c r="E11" s="36"/>
      <c r="F11" s="36"/>
      <c r="G11" s="36"/>
      <c r="H11" s="36"/>
      <c r="I11" s="36"/>
      <c r="J11" s="36"/>
      <c r="K11" s="36"/>
      <c r="L11" s="36"/>
      <c r="M11" s="36"/>
      <c r="N11" s="36"/>
      <c r="O11" s="36"/>
      <c r="P11" s="36"/>
      <c r="Q11" s="37"/>
      <c r="R11" s="30"/>
      <c r="T11" s="12" t="str">
        <f>IF($B11="", "", IF($B11&lt;Settings!$G$23, "Old", "New"))</f>
        <v>Old</v>
      </c>
      <c r="AL11" s="115" t="str">
        <f>IF(OR($B11="", C11="", C$10="", AL$9), "", IFERROR($B11+INDEX(Settings!$AF$19:$AF$33, MATCH(C$10, Settings!$Y$19:$Y$33, 0))+IF(INDEX(Settings!$AI$19:$AI$33, MATCH(C$10, Settings!$Y$19:$Y$33, 0))="", 0, INDEX($AO$2:$AU$8, MATCH(TEXT($B11, "ddd"), $AN$2:$AN$8, 0), MATCH(INDEX(Settings!$AI$19:$AI$33, MATCH(C$10, Settings!$Y$19:$Y$33, 0)), $AO$1:$AU$1, 0))), 0))</f>
        <v/>
      </c>
      <c r="AM11" s="116" t="str">
        <f>IF(OR($B11="", D11="", D$10="", AM$9), "", IFERROR($B11+INDEX(Settings!$AF$19:$AF$33, MATCH(D$10, Settings!$Y$19:$Y$33, 0))+IF(INDEX(Settings!$AI$19:$AI$33, MATCH(D$10, Settings!$Y$19:$Y$33, 0))="", 0, INDEX($AO$2:$AU$8, MATCH(TEXT($B11, "ddd"), $AN$2:$AN$8, 0), MATCH(INDEX(Settings!$AI$19:$AI$33, MATCH(D$10, Settings!$Y$19:$Y$33, 0)), $AO$1:$AU$1, 0))), 0))</f>
        <v/>
      </c>
      <c r="AN11" s="116" t="str">
        <f>IF(OR($B11="", E11="", E$10="", AN$9), "", IFERROR($B11+INDEX(Settings!$AF$19:$AF$33, MATCH(E$10, Settings!$Y$19:$Y$33, 0))+IF(INDEX(Settings!$AI$19:$AI$33, MATCH(E$10, Settings!$Y$19:$Y$33, 0))="", 0, INDEX($AO$2:$AU$8, MATCH(TEXT($B11, "ddd"), $AN$2:$AN$8, 0), MATCH(INDEX(Settings!$AI$19:$AI$33, MATCH(E$10, Settings!$Y$19:$Y$33, 0)), $AO$1:$AU$1, 0))), 0))</f>
        <v/>
      </c>
      <c r="AO11" s="116" t="str">
        <f>IF(OR($B11="", F11="", F$10="", AO$9), "", IFERROR($B11+INDEX(Settings!$AF$19:$AF$33, MATCH(F$10, Settings!$Y$19:$Y$33, 0))+IF(INDEX(Settings!$AI$19:$AI$33, MATCH(F$10, Settings!$Y$19:$Y$33, 0))="", 0, INDEX($AO$2:$AU$8, MATCH(TEXT($B11, "ddd"), $AN$2:$AN$8, 0), MATCH(INDEX(Settings!$AI$19:$AI$33, MATCH(F$10, Settings!$Y$19:$Y$33, 0)), $AO$1:$AU$1, 0))), 0))</f>
        <v/>
      </c>
      <c r="AP11" s="116" t="str">
        <f>IF(OR($B11="", G11="", G$10="", AP$9), "", IFERROR($B11+INDEX(Settings!$AF$19:$AF$33, MATCH(G$10, Settings!$Y$19:$Y$33, 0))+IF(INDEX(Settings!$AI$19:$AI$33, MATCH(G$10, Settings!$Y$19:$Y$33, 0))="", 0, INDEX($AO$2:$AU$8, MATCH(TEXT($B11, "ddd"), $AN$2:$AN$8, 0), MATCH(INDEX(Settings!$AI$19:$AI$33, MATCH(G$10, Settings!$Y$19:$Y$33, 0)), $AO$1:$AU$1, 0))), 0))</f>
        <v/>
      </c>
      <c r="AQ11" s="116" t="str">
        <f>IF(OR($B11="", H11="", H$10="", AQ$9), "", IFERROR($B11+INDEX(Settings!$AF$19:$AF$33, MATCH(H$10, Settings!$Y$19:$Y$33, 0))+IF(INDEX(Settings!$AI$19:$AI$33, MATCH(H$10, Settings!$Y$19:$Y$33, 0))="", 0, INDEX($AO$2:$AU$8, MATCH(TEXT($B11, "ddd"), $AN$2:$AN$8, 0), MATCH(INDEX(Settings!$AI$19:$AI$33, MATCH(H$10, Settings!$Y$19:$Y$33, 0)), $AO$1:$AU$1, 0))), 0))</f>
        <v/>
      </c>
      <c r="AR11" s="116" t="str">
        <f>IF(OR($B11="", I11="", I$10="", AR$9), "", IFERROR($B11+INDEX(Settings!$AF$19:$AF$33, MATCH(I$10, Settings!$Y$19:$Y$33, 0))+IF(INDEX(Settings!$AI$19:$AI$33, MATCH(I$10, Settings!$Y$19:$Y$33, 0))="", 0, INDEX($AO$2:$AU$8, MATCH(TEXT($B11, "ddd"), $AN$2:$AN$8, 0), MATCH(INDEX(Settings!$AI$19:$AI$33, MATCH(I$10, Settings!$Y$19:$Y$33, 0)), $AO$1:$AU$1, 0))), 0))</f>
        <v/>
      </c>
      <c r="AS11" s="116" t="str">
        <f>IF(OR($B11="", J11="", J$10="", AS$9), "", IFERROR($B11+INDEX(Settings!$AF$19:$AF$33, MATCH(J$10, Settings!$Y$19:$Y$33, 0))+IF(INDEX(Settings!$AI$19:$AI$33, MATCH(J$10, Settings!$Y$19:$Y$33, 0))="", 0, INDEX($AO$2:$AU$8, MATCH(TEXT($B11, "ddd"), $AN$2:$AN$8, 0), MATCH(INDEX(Settings!$AI$19:$AI$33, MATCH(J$10, Settings!$Y$19:$Y$33, 0)), $AO$1:$AU$1, 0))), 0))</f>
        <v/>
      </c>
      <c r="AT11" s="116" t="str">
        <f>IF(OR($B11="", K11="", K$10="", AT$9), "", IFERROR($B11+INDEX(Settings!$AF$19:$AF$33, MATCH(K$10, Settings!$Y$19:$Y$33, 0))+IF(INDEX(Settings!$AI$19:$AI$33, MATCH(K$10, Settings!$Y$19:$Y$33, 0))="", 0, INDEX($AO$2:$AU$8, MATCH(TEXT($B11, "ddd"), $AN$2:$AN$8, 0), MATCH(INDEX(Settings!$AI$19:$AI$33, MATCH(K$10, Settings!$Y$19:$Y$33, 0)), $AO$1:$AU$1, 0))), 0))</f>
        <v/>
      </c>
      <c r="AU11" s="116" t="str">
        <f>IF(OR($B11="", L11="", L$10="", AU$9), "", IFERROR($B11+INDEX(Settings!$AF$19:$AF$33, MATCH(L$10, Settings!$Y$19:$Y$33, 0))+IF(INDEX(Settings!$AI$19:$AI$33, MATCH(L$10, Settings!$Y$19:$Y$33, 0))="", 0, INDEX($AO$2:$AU$8, MATCH(TEXT($B11, "ddd"), $AN$2:$AN$8, 0), MATCH(INDEX(Settings!$AI$19:$AI$33, MATCH(L$10, Settings!$Y$19:$Y$33, 0)), $AO$1:$AU$1, 0))), 0))</f>
        <v/>
      </c>
      <c r="AV11" s="116" t="str">
        <f>IF(OR($B11="", M11="", M$10="", AV$9), "", IFERROR($B11+INDEX(Settings!$AF$19:$AF$33, MATCH(M$10, Settings!$Y$19:$Y$33, 0))+IF(INDEX(Settings!$AI$19:$AI$33, MATCH(M$10, Settings!$Y$19:$Y$33, 0))="", 0, INDEX($AO$2:$AU$8, MATCH(TEXT($B11, "ddd"), $AN$2:$AN$8, 0), MATCH(INDEX(Settings!$AI$19:$AI$33, MATCH(M$10, Settings!$Y$19:$Y$33, 0)), $AO$1:$AU$1, 0))), 0))</f>
        <v/>
      </c>
      <c r="AW11" s="116" t="str">
        <f>IF(OR($B11="", N11="", N$10="", AW$9), "", IFERROR($B11+INDEX(Settings!$AF$19:$AF$33, MATCH(N$10, Settings!$Y$19:$Y$33, 0))+IF(INDEX(Settings!$AI$19:$AI$33, MATCH(N$10, Settings!$Y$19:$Y$33, 0))="", 0, INDEX($AO$2:$AU$8, MATCH(TEXT($B11, "ddd"), $AN$2:$AN$8, 0), MATCH(INDEX(Settings!$AI$19:$AI$33, MATCH(N$10, Settings!$Y$19:$Y$33, 0)), $AO$1:$AU$1, 0))), 0))</f>
        <v/>
      </c>
      <c r="AX11" s="116" t="str">
        <f>IF(OR($B11="", O11="", O$10="", AX$9), "", IFERROR($B11+INDEX(Settings!$AF$19:$AF$33, MATCH(O$10, Settings!$Y$19:$Y$33, 0))+IF(INDEX(Settings!$AI$19:$AI$33, MATCH(O$10, Settings!$Y$19:$Y$33, 0))="", 0, INDEX($AO$2:$AU$8, MATCH(TEXT($B11, "ddd"), $AN$2:$AN$8, 0), MATCH(INDEX(Settings!$AI$19:$AI$33, MATCH(O$10, Settings!$Y$19:$Y$33, 0)), $AO$1:$AU$1, 0))), 0))</f>
        <v/>
      </c>
      <c r="AY11" s="116" t="str">
        <f>IF(OR($B11="", P11="", P$10="", AY$9), "", IFERROR($B11+INDEX(Settings!$AF$19:$AF$33, MATCH(P$10, Settings!$Y$19:$Y$33, 0))+IF(INDEX(Settings!$AI$19:$AI$33, MATCH(P$10, Settings!$Y$19:$Y$33, 0))="", 0, INDEX($AO$2:$AU$8, MATCH(TEXT($B11, "ddd"), $AN$2:$AN$8, 0), MATCH(INDEX(Settings!$AI$19:$AI$33, MATCH(P$10, Settings!$Y$19:$Y$33, 0)), $AO$1:$AU$1, 0))), 0))</f>
        <v/>
      </c>
      <c r="AZ11" s="117" t="str">
        <f>IF(OR($B11="", Q11="", Q$10="", AZ$9), "", IFERROR($B11+INDEX(Settings!$AF$19:$AF$33, MATCH(Q$10, Settings!$Y$19:$Y$33, 0))+IF(INDEX(Settings!$AI$19:$AI$33, MATCH(Q$10, Settings!$Y$19:$Y$33, 0))="", 0, INDEX($AO$2:$AU$8, MATCH(TEXT($B11, "ddd"), $AN$2:$AN$8, 0), MATCH(INDEX(Settings!$AI$19:$AI$33, MATCH(Q$10, Settings!$Y$19:$Y$33, 0)), $AO$1:$AU$1, 0))), 0))</f>
        <v/>
      </c>
      <c r="BB11" s="115" t="str">
        <f>IF(OR(C$10="", $B11="", C11="", BB$9=""), "", IFERROR(WORKDAY((DATE(YEAR($B11), MONTH($B11)+INDEX(Settings!$AM$19:$AM$33, MATCH(C$10, Settings!$Y$19:$Y$33, 0)), IF(INDEX(Settings!$AQ$19:$AQ$33, MATCH(C$10, Settings!$Y$19:$Y$33, 0))=0, DAY($B11), INDEX(Settings!$AQ$19:$AQ$33, MATCH(C$10, Settings!$Y$19:$Y$33, 0))))-1), 1, Settings!$AY$23:$AY$38), ""))</f>
        <v/>
      </c>
      <c r="BC11" s="116" t="str">
        <f>IF(OR(D$10="", $B11="", D11="", BC$9=""), "", IFERROR(WORKDAY((DATE(YEAR($B11), MONTH($B11)+INDEX(Settings!$AM$19:$AM$33, MATCH(D$10, Settings!$Y$19:$Y$33, 0)), IF(INDEX(Settings!$AQ$19:$AQ$33, MATCH(D$10, Settings!$Y$19:$Y$33, 0))=0, DAY($B11), INDEX(Settings!$AQ$19:$AQ$33, MATCH(D$10, Settings!$Y$19:$Y$33, 0))))-1), 1, Settings!$AY$23:$AY$38), ""))</f>
        <v/>
      </c>
      <c r="BD11" s="116" t="str">
        <f>IF(OR(E$10="", $B11="", E11="", BD$9=""), "", IFERROR(WORKDAY((DATE(YEAR($B11), MONTH($B11)+INDEX(Settings!$AM$19:$AM$33, MATCH(E$10, Settings!$Y$19:$Y$33, 0)), IF(INDEX(Settings!$AQ$19:$AQ$33, MATCH(E$10, Settings!$Y$19:$Y$33, 0))=0, DAY($B11), INDEX(Settings!$AQ$19:$AQ$33, MATCH(E$10, Settings!$Y$19:$Y$33, 0))))-1), 1, Settings!$AY$23:$AY$38), ""))</f>
        <v/>
      </c>
      <c r="BE11" s="116" t="str">
        <f>IF(OR(F$10="", $B11="", F11="", BE$9=""), "", IFERROR(WORKDAY((DATE(YEAR($B11), MONTH($B11)+INDEX(Settings!$AM$19:$AM$33, MATCH(F$10, Settings!$Y$19:$Y$33, 0)), IF(INDEX(Settings!$AQ$19:$AQ$33, MATCH(F$10, Settings!$Y$19:$Y$33, 0))=0, DAY($B11), INDEX(Settings!$AQ$19:$AQ$33, MATCH(F$10, Settings!$Y$19:$Y$33, 0))))-1), 1, Settings!$AY$23:$AY$38), ""))</f>
        <v/>
      </c>
      <c r="BF11" s="116" t="str">
        <f>IF(OR(G$10="", $B11="", G11="", BF$9=""), "", IFERROR(WORKDAY((DATE(YEAR($B11), MONTH($B11)+INDEX(Settings!$AM$19:$AM$33, MATCH(G$10, Settings!$Y$19:$Y$33, 0)), IF(INDEX(Settings!$AQ$19:$AQ$33, MATCH(G$10, Settings!$Y$19:$Y$33, 0))=0, DAY($B11), INDEX(Settings!$AQ$19:$AQ$33, MATCH(G$10, Settings!$Y$19:$Y$33, 0))))-1), 1, Settings!$AY$23:$AY$38), ""))</f>
        <v/>
      </c>
      <c r="BG11" s="116" t="str">
        <f>IF(OR(H$10="", $B11="", H11="", BG$9=""), "", IFERROR(WORKDAY((DATE(YEAR($B11), MONTH($B11)+INDEX(Settings!$AM$19:$AM$33, MATCH(H$10, Settings!$Y$19:$Y$33, 0)), IF(INDEX(Settings!$AQ$19:$AQ$33, MATCH(H$10, Settings!$Y$19:$Y$33, 0))=0, DAY($B11), INDEX(Settings!$AQ$19:$AQ$33, MATCH(H$10, Settings!$Y$19:$Y$33, 0))))-1), 1, Settings!$AY$23:$AY$38), ""))</f>
        <v/>
      </c>
      <c r="BH11" s="116" t="str">
        <f>IF(OR(I$10="", $B11="", I11="", BH$9=""), "", IFERROR(WORKDAY((DATE(YEAR($B11), MONTH($B11)+INDEX(Settings!$AM$19:$AM$33, MATCH(I$10, Settings!$Y$19:$Y$33, 0)), IF(INDEX(Settings!$AQ$19:$AQ$33, MATCH(I$10, Settings!$Y$19:$Y$33, 0))=0, DAY($B11), INDEX(Settings!$AQ$19:$AQ$33, MATCH(I$10, Settings!$Y$19:$Y$33, 0))))-1), 1, Settings!$AY$23:$AY$38), ""))</f>
        <v/>
      </c>
      <c r="BI11" s="116" t="str">
        <f>IF(OR(J$10="", $B11="", J11="", BI$9=""), "", IFERROR(WORKDAY((DATE(YEAR($B11), MONTH($B11)+INDEX(Settings!$AM$19:$AM$33, MATCH(J$10, Settings!$Y$19:$Y$33, 0)), IF(INDEX(Settings!$AQ$19:$AQ$33, MATCH(J$10, Settings!$Y$19:$Y$33, 0))=0, DAY($B11), INDEX(Settings!$AQ$19:$AQ$33, MATCH(J$10, Settings!$Y$19:$Y$33, 0))))-1), 1, Settings!$AY$23:$AY$38), ""))</f>
        <v/>
      </c>
      <c r="BJ11" s="116" t="str">
        <f>IF(OR(K$10="", $B11="", K11="", BJ$9=""), "", IFERROR(WORKDAY((DATE(YEAR($B11), MONTH($B11)+INDEX(Settings!$AM$19:$AM$33, MATCH(K$10, Settings!$Y$19:$Y$33, 0)), IF(INDEX(Settings!$AQ$19:$AQ$33, MATCH(K$10, Settings!$Y$19:$Y$33, 0))=0, DAY($B11), INDEX(Settings!$AQ$19:$AQ$33, MATCH(K$10, Settings!$Y$19:$Y$33, 0))))-1), 1, Settings!$AY$23:$AY$38), ""))</f>
        <v/>
      </c>
      <c r="BK11" s="116" t="str">
        <f>IF(OR(L$10="", $B11="", L11="", BK$9=""), "", IFERROR(WORKDAY((DATE(YEAR($B11), MONTH($B11)+INDEX(Settings!$AM$19:$AM$33, MATCH(L$10, Settings!$Y$19:$Y$33, 0)), IF(INDEX(Settings!$AQ$19:$AQ$33, MATCH(L$10, Settings!$Y$19:$Y$33, 0))=0, DAY($B11), INDEX(Settings!$AQ$19:$AQ$33, MATCH(L$10, Settings!$Y$19:$Y$33, 0))))-1), 1, Settings!$AY$23:$AY$38), ""))</f>
        <v/>
      </c>
      <c r="BL11" s="116" t="str">
        <f>IF(OR(M$10="", $B11="", M11="", BL$9=""), "", IFERROR(WORKDAY((DATE(YEAR($B11), MONTH($B11)+INDEX(Settings!$AM$19:$AM$33, MATCH(M$10, Settings!$Y$19:$Y$33, 0)), IF(INDEX(Settings!$AQ$19:$AQ$33, MATCH(M$10, Settings!$Y$19:$Y$33, 0))=0, DAY($B11), INDEX(Settings!$AQ$19:$AQ$33, MATCH(M$10, Settings!$Y$19:$Y$33, 0))))-1), 1, Settings!$AY$23:$AY$38), ""))</f>
        <v/>
      </c>
      <c r="BM11" s="116" t="str">
        <f>IF(OR(N$10="", $B11="", N11="", BM$9=""), "", IFERROR(WORKDAY((DATE(YEAR($B11), MONTH($B11)+INDEX(Settings!$AM$19:$AM$33, MATCH(N$10, Settings!$Y$19:$Y$33, 0)), IF(INDEX(Settings!$AQ$19:$AQ$33, MATCH(N$10, Settings!$Y$19:$Y$33, 0))=0, DAY($B11), INDEX(Settings!$AQ$19:$AQ$33, MATCH(N$10, Settings!$Y$19:$Y$33, 0))))-1), 1, Settings!$AY$23:$AY$38), ""))</f>
        <v/>
      </c>
      <c r="BN11" s="116" t="str">
        <f>IF(OR(O$10="", $B11="", O11="", BN$9=""), "", IFERROR(WORKDAY((DATE(YEAR($B11), MONTH($B11)+INDEX(Settings!$AM$19:$AM$33, MATCH(O$10, Settings!$Y$19:$Y$33, 0)), IF(INDEX(Settings!$AQ$19:$AQ$33, MATCH(O$10, Settings!$Y$19:$Y$33, 0))=0, DAY($B11), INDEX(Settings!$AQ$19:$AQ$33, MATCH(O$10, Settings!$Y$19:$Y$33, 0))))-1), 1, Settings!$AY$23:$AY$38), ""))</f>
        <v/>
      </c>
      <c r="BO11" s="116" t="str">
        <f>IF(OR(P$10="", $B11="", P11="", BO$9=""), "", IFERROR(WORKDAY((DATE(YEAR($B11), MONTH($B11)+INDEX(Settings!$AM$19:$AM$33, MATCH(P$10, Settings!$Y$19:$Y$33, 0)), IF(INDEX(Settings!$AQ$19:$AQ$33, MATCH(P$10, Settings!$Y$19:$Y$33, 0))=0, DAY($B11), INDEX(Settings!$AQ$19:$AQ$33, MATCH(P$10, Settings!$Y$19:$Y$33, 0))))-1), 1, Settings!$AY$23:$AY$38), ""))</f>
        <v/>
      </c>
      <c r="BP11" s="117" t="str">
        <f>IF(OR(Q$10="", $B11="", Q11="", BP$9=""), "", IFERROR(WORKDAY((DATE(YEAR($B11), MONTH($B11)+INDEX(Settings!$AM$19:$AM$33, MATCH(Q$10, Settings!$Y$19:$Y$33, 0)), IF(INDEX(Settings!$AQ$19:$AQ$33, MATCH(Q$10, Settings!$Y$19:$Y$33, 0))=0, DAY($B11), INDEX(Settings!$AQ$19:$AQ$33, MATCH(Q$10, Settings!$Y$19:$Y$33, 0))))-1), 1, Settings!$AY$23:$AY$38), ""))</f>
        <v/>
      </c>
      <c r="BR11" s="115" t="str">
        <f>IF(BB11="", "", IF(BB11&lt;=$B11, WORKDAY(DATE(YEAR($BB11), MONTH(BB11)+1, DAY(BB11)-1), 1, Settings!$AY$23:$AY$38), BB11))</f>
        <v/>
      </c>
      <c r="BS11" s="116" t="str">
        <f>IF(BC11="", "", IF(BC11&lt;=$B11, WORKDAY(DATE(YEAR($BB11), MONTH(BC11)+1, DAY(BC11)-1), 1, Settings!$AY$23:$AY$38), BC11))</f>
        <v/>
      </c>
      <c r="BT11" s="116" t="str">
        <f>IF(BD11="", "", IF(BD11&lt;=$B11, WORKDAY(DATE(YEAR($BB11), MONTH(BD11)+1, DAY(BD11)-1), 1, Settings!$AY$23:$AY$38), BD11))</f>
        <v/>
      </c>
      <c r="BU11" s="116" t="str">
        <f>IF(BE11="", "", IF(BE11&lt;=$B11, WORKDAY(DATE(YEAR($BB11), MONTH(BE11)+1, DAY(BE11)-1), 1, Settings!$AY$23:$AY$38), BE11))</f>
        <v/>
      </c>
      <c r="BV11" s="116" t="str">
        <f>IF(BF11="", "", IF(BF11&lt;=$B11, WORKDAY(DATE(YEAR($BB11), MONTH(BF11)+1, DAY(BF11)-1), 1, Settings!$AY$23:$AY$38), BF11))</f>
        <v/>
      </c>
      <c r="BW11" s="116" t="str">
        <f>IF(BG11="", "", IF(BG11&lt;=$B11, WORKDAY(DATE(YEAR($BB11), MONTH(BG11)+1, DAY(BG11)-1), 1, Settings!$AY$23:$AY$38), BG11))</f>
        <v/>
      </c>
      <c r="BX11" s="116" t="str">
        <f>IF(BH11="", "", IF(BH11&lt;=$B11, WORKDAY(DATE(YEAR($BB11), MONTH(BH11)+1, DAY(BH11)-1), 1, Settings!$AY$23:$AY$38), BH11))</f>
        <v/>
      </c>
      <c r="BY11" s="116" t="str">
        <f>IF(BI11="", "", IF(BI11&lt;=$B11, WORKDAY(DATE(YEAR($BB11), MONTH(BI11)+1, DAY(BI11)-1), 1, Settings!$AY$23:$AY$38), BI11))</f>
        <v/>
      </c>
      <c r="BZ11" s="116" t="str">
        <f>IF(BJ11="", "", IF(BJ11&lt;=$B11, WORKDAY(DATE(YEAR($BB11), MONTH(BJ11)+1, DAY(BJ11)-1), 1, Settings!$AY$23:$AY$38), BJ11))</f>
        <v/>
      </c>
      <c r="CA11" s="116" t="str">
        <f>IF(BK11="", "", IF(BK11&lt;=$B11, WORKDAY(DATE(YEAR($BB11), MONTH(BK11)+1, DAY(BK11)-1), 1, Settings!$AY$23:$AY$38), BK11))</f>
        <v/>
      </c>
      <c r="CB11" s="116" t="str">
        <f>IF(BL11="", "", IF(BL11&lt;=$B11, WORKDAY(DATE(YEAR($BB11), MONTH(BL11)+1, DAY(BL11)-1), 1, Settings!$AY$23:$AY$38), BL11))</f>
        <v/>
      </c>
      <c r="CC11" s="116" t="str">
        <f>IF(BM11="", "", IF(BM11&lt;=$B11, WORKDAY(DATE(YEAR($BB11), MONTH(BM11)+1, DAY(BM11)-1), 1, Settings!$AY$23:$AY$38), BM11))</f>
        <v/>
      </c>
      <c r="CD11" s="116" t="str">
        <f>IF(BN11="", "", IF(BN11&lt;=$B11, WORKDAY(DATE(YEAR($BB11), MONTH(BN11)+1, DAY(BN11)-1), 1, Settings!$AY$23:$AY$38), BN11))</f>
        <v/>
      </c>
      <c r="CE11" s="116" t="str">
        <f>IF(BO11="", "", IF(BO11&lt;=$B11, WORKDAY(DATE(YEAR($BB11), MONTH(BO11)+1, DAY(BO11)-1), 1, Settings!$AY$23:$AY$38), BO11))</f>
        <v/>
      </c>
      <c r="CF11" s="117" t="str">
        <f>IF(BP11="", "", IF(BP11&lt;=$B11, WORKDAY(DATE(YEAR($BB11), MONTH(BP11)+1, DAY(BP11)-1), 1, Settings!$AY$23:$AY$38), BP11))</f>
        <v/>
      </c>
      <c r="CH11" s="46" t="str">
        <f t="shared" ref="CH11:CV11" si="2">IF(AND(AL11="", BR11=""), "", IF(AL11="", BR11, IF(BR11="", AL11, IF(AL11&gt;BR11, AL11, IF(BR11&gt;AL11, BR11, AL11)))))</f>
        <v/>
      </c>
      <c r="CI11" s="47" t="str">
        <f t="shared" si="2"/>
        <v/>
      </c>
      <c r="CJ11" s="47" t="str">
        <f t="shared" si="2"/>
        <v/>
      </c>
      <c r="CK11" s="47" t="str">
        <f t="shared" si="2"/>
        <v/>
      </c>
      <c r="CL11" s="47" t="str">
        <f t="shared" si="2"/>
        <v/>
      </c>
      <c r="CM11" s="47" t="str">
        <f t="shared" si="2"/>
        <v/>
      </c>
      <c r="CN11" s="47" t="str">
        <f t="shared" si="2"/>
        <v/>
      </c>
      <c r="CO11" s="47" t="str">
        <f t="shared" si="2"/>
        <v/>
      </c>
      <c r="CP11" s="47" t="str">
        <f t="shared" si="2"/>
        <v/>
      </c>
      <c r="CQ11" s="47" t="str">
        <f t="shared" si="2"/>
        <v/>
      </c>
      <c r="CR11" s="47" t="str">
        <f t="shared" si="2"/>
        <v/>
      </c>
      <c r="CS11" s="47" t="str">
        <f t="shared" si="2"/>
        <v/>
      </c>
      <c r="CT11" s="47" t="str">
        <f t="shared" si="2"/>
        <v/>
      </c>
      <c r="CU11" s="47" t="str">
        <f t="shared" si="2"/>
        <v/>
      </c>
      <c r="CV11" s="11" t="str">
        <f t="shared" si="2"/>
        <v/>
      </c>
      <c r="CX11" s="46" t="str">
        <f>IF(CH11="", "", TEXT(CH11, "mmm yyyy"))</f>
        <v/>
      </c>
      <c r="CY11" s="47" t="str">
        <f t="shared" ref="CY11:DL11" si="3">IF(CI11="", "", TEXT(CI11, "mmm yyyy"))</f>
        <v/>
      </c>
      <c r="CZ11" s="47" t="str">
        <f t="shared" si="3"/>
        <v/>
      </c>
      <c r="DA11" s="47" t="str">
        <f t="shared" si="3"/>
        <v/>
      </c>
      <c r="DB11" s="47" t="str">
        <f t="shared" si="3"/>
        <v/>
      </c>
      <c r="DC11" s="47" t="str">
        <f t="shared" si="3"/>
        <v/>
      </c>
      <c r="DD11" s="47" t="str">
        <f t="shared" si="3"/>
        <v/>
      </c>
      <c r="DE11" s="47" t="str">
        <f t="shared" si="3"/>
        <v/>
      </c>
      <c r="DF11" s="47" t="str">
        <f t="shared" si="3"/>
        <v/>
      </c>
      <c r="DG11" s="47" t="str">
        <f t="shared" si="3"/>
        <v/>
      </c>
      <c r="DH11" s="47" t="str">
        <f t="shared" si="3"/>
        <v/>
      </c>
      <c r="DI11" s="47" t="str">
        <f t="shared" si="3"/>
        <v/>
      </c>
      <c r="DJ11" s="47" t="str">
        <f t="shared" si="3"/>
        <v/>
      </c>
      <c r="DK11" s="47" t="str">
        <f t="shared" si="3"/>
        <v/>
      </c>
      <c r="DL11" s="11" t="str">
        <f t="shared" si="3"/>
        <v/>
      </c>
      <c r="DN11" s="12" t="str">
        <f>IF($B11="", "", TEXT($B11, "mmm yyyy"))</f>
        <v>Jul 2019</v>
      </c>
    </row>
    <row r="12" spans="1:118" x14ac:dyDescent="0.25">
      <c r="A12" s="30"/>
      <c r="B12" s="102">
        <f>IF(B11="", "", IFERROR(IF(B11+1&gt;Settings!$G$25, "", B11+1), ""))</f>
        <v>43648</v>
      </c>
      <c r="C12" s="2"/>
      <c r="D12" s="3"/>
      <c r="E12" s="3"/>
      <c r="F12" s="3"/>
      <c r="G12" s="3"/>
      <c r="H12" s="3"/>
      <c r="I12" s="3"/>
      <c r="J12" s="3"/>
      <c r="K12" s="3"/>
      <c r="L12" s="3"/>
      <c r="M12" s="3"/>
      <c r="N12" s="3"/>
      <c r="O12" s="3"/>
      <c r="P12" s="3"/>
      <c r="Q12" s="4"/>
      <c r="R12" s="30"/>
      <c r="T12" s="17" t="str">
        <f>IF($B12="", "", IF($B12&lt;Settings!$G$23, "Old", "New"))</f>
        <v>Old</v>
      </c>
      <c r="AL12" s="118" t="str">
        <f>IF(OR($B12="", C12="", C$10="", AL$9), "", IFERROR($B12+INDEX(Settings!$AF$19:$AF$33, MATCH(C$10, Settings!$Y$19:$Y$33, 0))+IF(INDEX(Settings!$AI$19:$AI$33, MATCH(C$10, Settings!$Y$19:$Y$33, 0))="", 0, INDEX($AO$2:$AU$8, MATCH(TEXT($B12, "ddd"), $AN$2:$AN$8, 0), MATCH(INDEX(Settings!$AI$19:$AI$33, MATCH(C$10, Settings!$Y$19:$Y$33, 0)), $AO$1:$AU$1, 0))), 0))</f>
        <v/>
      </c>
      <c r="AM12" s="119" t="str">
        <f>IF(OR($B12="", D12="", D$10="", AM$9), "", IFERROR($B12+INDEX(Settings!$AF$19:$AF$33, MATCH(D$10, Settings!$Y$19:$Y$33, 0))+IF(INDEX(Settings!$AI$19:$AI$33, MATCH(D$10, Settings!$Y$19:$Y$33, 0))="", 0, INDEX($AO$2:$AU$8, MATCH(TEXT($B12, "ddd"), $AN$2:$AN$8, 0), MATCH(INDEX(Settings!$AI$19:$AI$33, MATCH(D$10, Settings!$Y$19:$Y$33, 0)), $AO$1:$AU$1, 0))), 0))</f>
        <v/>
      </c>
      <c r="AN12" s="119" t="str">
        <f>IF(OR($B12="", E12="", E$10="", AN$9), "", IFERROR($B12+INDEX(Settings!$AF$19:$AF$33, MATCH(E$10, Settings!$Y$19:$Y$33, 0))+IF(INDEX(Settings!$AI$19:$AI$33, MATCH(E$10, Settings!$Y$19:$Y$33, 0))="", 0, INDEX($AO$2:$AU$8, MATCH(TEXT($B12, "ddd"), $AN$2:$AN$8, 0), MATCH(INDEX(Settings!$AI$19:$AI$33, MATCH(E$10, Settings!$Y$19:$Y$33, 0)), $AO$1:$AU$1, 0))), 0))</f>
        <v/>
      </c>
      <c r="AO12" s="119" t="str">
        <f>IF(OR($B12="", F12="", F$10="", AO$9), "", IFERROR($B12+INDEX(Settings!$AF$19:$AF$33, MATCH(F$10, Settings!$Y$19:$Y$33, 0))+IF(INDEX(Settings!$AI$19:$AI$33, MATCH(F$10, Settings!$Y$19:$Y$33, 0))="", 0, INDEX($AO$2:$AU$8, MATCH(TEXT($B12, "ddd"), $AN$2:$AN$8, 0), MATCH(INDEX(Settings!$AI$19:$AI$33, MATCH(F$10, Settings!$Y$19:$Y$33, 0)), $AO$1:$AU$1, 0))), 0))</f>
        <v/>
      </c>
      <c r="AP12" s="119" t="str">
        <f>IF(OR($B12="", G12="", G$10="", AP$9), "", IFERROR($B12+INDEX(Settings!$AF$19:$AF$33, MATCH(G$10, Settings!$Y$19:$Y$33, 0))+IF(INDEX(Settings!$AI$19:$AI$33, MATCH(G$10, Settings!$Y$19:$Y$33, 0))="", 0, INDEX($AO$2:$AU$8, MATCH(TEXT($B12, "ddd"), $AN$2:$AN$8, 0), MATCH(INDEX(Settings!$AI$19:$AI$33, MATCH(G$10, Settings!$Y$19:$Y$33, 0)), $AO$1:$AU$1, 0))), 0))</f>
        <v/>
      </c>
      <c r="AQ12" s="119" t="str">
        <f>IF(OR($B12="", H12="", H$10="", AQ$9), "", IFERROR($B12+INDEX(Settings!$AF$19:$AF$33, MATCH(H$10, Settings!$Y$19:$Y$33, 0))+IF(INDEX(Settings!$AI$19:$AI$33, MATCH(H$10, Settings!$Y$19:$Y$33, 0))="", 0, INDEX($AO$2:$AU$8, MATCH(TEXT($B12, "ddd"), $AN$2:$AN$8, 0), MATCH(INDEX(Settings!$AI$19:$AI$33, MATCH(H$10, Settings!$Y$19:$Y$33, 0)), $AO$1:$AU$1, 0))), 0))</f>
        <v/>
      </c>
      <c r="AR12" s="119" t="str">
        <f>IF(OR($B12="", I12="", I$10="", AR$9), "", IFERROR($B12+INDEX(Settings!$AF$19:$AF$33, MATCH(I$10, Settings!$Y$19:$Y$33, 0))+IF(INDEX(Settings!$AI$19:$AI$33, MATCH(I$10, Settings!$Y$19:$Y$33, 0))="", 0, INDEX($AO$2:$AU$8, MATCH(TEXT($B12, "ddd"), $AN$2:$AN$8, 0), MATCH(INDEX(Settings!$AI$19:$AI$33, MATCH(I$10, Settings!$Y$19:$Y$33, 0)), $AO$1:$AU$1, 0))), 0))</f>
        <v/>
      </c>
      <c r="AS12" s="119" t="str">
        <f>IF(OR($B12="", J12="", J$10="", AS$9), "", IFERROR($B12+INDEX(Settings!$AF$19:$AF$33, MATCH(J$10, Settings!$Y$19:$Y$33, 0))+IF(INDEX(Settings!$AI$19:$AI$33, MATCH(J$10, Settings!$Y$19:$Y$33, 0))="", 0, INDEX($AO$2:$AU$8, MATCH(TEXT($B12, "ddd"), $AN$2:$AN$8, 0), MATCH(INDEX(Settings!$AI$19:$AI$33, MATCH(J$10, Settings!$Y$19:$Y$33, 0)), $AO$1:$AU$1, 0))), 0))</f>
        <v/>
      </c>
      <c r="AT12" s="119" t="str">
        <f>IF(OR($B12="", K12="", K$10="", AT$9), "", IFERROR($B12+INDEX(Settings!$AF$19:$AF$33, MATCH(K$10, Settings!$Y$19:$Y$33, 0))+IF(INDEX(Settings!$AI$19:$AI$33, MATCH(K$10, Settings!$Y$19:$Y$33, 0))="", 0, INDEX($AO$2:$AU$8, MATCH(TEXT($B12, "ddd"), $AN$2:$AN$8, 0), MATCH(INDEX(Settings!$AI$19:$AI$33, MATCH(K$10, Settings!$Y$19:$Y$33, 0)), $AO$1:$AU$1, 0))), 0))</f>
        <v/>
      </c>
      <c r="AU12" s="119" t="str">
        <f>IF(OR($B12="", L12="", L$10="", AU$9), "", IFERROR($B12+INDEX(Settings!$AF$19:$AF$33, MATCH(L$10, Settings!$Y$19:$Y$33, 0))+IF(INDEX(Settings!$AI$19:$AI$33, MATCH(L$10, Settings!$Y$19:$Y$33, 0))="", 0, INDEX($AO$2:$AU$8, MATCH(TEXT($B12, "ddd"), $AN$2:$AN$8, 0), MATCH(INDEX(Settings!$AI$19:$AI$33, MATCH(L$10, Settings!$Y$19:$Y$33, 0)), $AO$1:$AU$1, 0))), 0))</f>
        <v/>
      </c>
      <c r="AV12" s="119" t="str">
        <f>IF(OR($B12="", M12="", M$10="", AV$9), "", IFERROR($B12+INDEX(Settings!$AF$19:$AF$33, MATCH(M$10, Settings!$Y$19:$Y$33, 0))+IF(INDEX(Settings!$AI$19:$AI$33, MATCH(M$10, Settings!$Y$19:$Y$33, 0))="", 0, INDEX($AO$2:$AU$8, MATCH(TEXT($B12, "ddd"), $AN$2:$AN$8, 0), MATCH(INDEX(Settings!$AI$19:$AI$33, MATCH(M$10, Settings!$Y$19:$Y$33, 0)), $AO$1:$AU$1, 0))), 0))</f>
        <v/>
      </c>
      <c r="AW12" s="119" t="str">
        <f>IF(OR($B12="", N12="", N$10="", AW$9), "", IFERROR($B12+INDEX(Settings!$AF$19:$AF$33, MATCH(N$10, Settings!$Y$19:$Y$33, 0))+IF(INDEX(Settings!$AI$19:$AI$33, MATCH(N$10, Settings!$Y$19:$Y$33, 0))="", 0, INDEX($AO$2:$AU$8, MATCH(TEXT($B12, "ddd"), $AN$2:$AN$8, 0), MATCH(INDEX(Settings!$AI$19:$AI$33, MATCH(N$10, Settings!$Y$19:$Y$33, 0)), $AO$1:$AU$1, 0))), 0))</f>
        <v/>
      </c>
      <c r="AX12" s="119" t="str">
        <f>IF(OR($B12="", O12="", O$10="", AX$9), "", IFERROR($B12+INDEX(Settings!$AF$19:$AF$33, MATCH(O$10, Settings!$Y$19:$Y$33, 0))+IF(INDEX(Settings!$AI$19:$AI$33, MATCH(O$10, Settings!$Y$19:$Y$33, 0))="", 0, INDEX($AO$2:$AU$8, MATCH(TEXT($B12, "ddd"), $AN$2:$AN$8, 0), MATCH(INDEX(Settings!$AI$19:$AI$33, MATCH(O$10, Settings!$Y$19:$Y$33, 0)), $AO$1:$AU$1, 0))), 0))</f>
        <v/>
      </c>
      <c r="AY12" s="119" t="str">
        <f>IF(OR($B12="", P12="", P$10="", AY$9), "", IFERROR($B12+INDEX(Settings!$AF$19:$AF$33, MATCH(P$10, Settings!$Y$19:$Y$33, 0))+IF(INDEX(Settings!$AI$19:$AI$33, MATCH(P$10, Settings!$Y$19:$Y$33, 0))="", 0, INDEX($AO$2:$AU$8, MATCH(TEXT($B12, "ddd"), $AN$2:$AN$8, 0), MATCH(INDEX(Settings!$AI$19:$AI$33, MATCH(P$10, Settings!$Y$19:$Y$33, 0)), $AO$1:$AU$1, 0))), 0))</f>
        <v/>
      </c>
      <c r="AZ12" s="120" t="str">
        <f>IF(OR($B12="", Q12="", Q$10="", AZ$9), "", IFERROR($B12+INDEX(Settings!$AF$19:$AF$33, MATCH(Q$10, Settings!$Y$19:$Y$33, 0))+IF(INDEX(Settings!$AI$19:$AI$33, MATCH(Q$10, Settings!$Y$19:$Y$33, 0))="", 0, INDEX($AO$2:$AU$8, MATCH(TEXT($B12, "ddd"), $AN$2:$AN$8, 0), MATCH(INDEX(Settings!$AI$19:$AI$33, MATCH(Q$10, Settings!$Y$19:$Y$33, 0)), $AO$1:$AU$1, 0))), 0))</f>
        <v/>
      </c>
      <c r="BB12" s="118" t="str">
        <f>IF(OR(C$10="", $B12="", C12="", BB$9=""), "", IFERROR(WORKDAY((DATE(YEAR($B12), MONTH($B12)+INDEX(Settings!$AM$19:$AM$33, MATCH(C$10, Settings!$Y$19:$Y$33, 0)), IF(INDEX(Settings!$AQ$19:$AQ$33, MATCH(C$10, Settings!$Y$19:$Y$33, 0))=0, DAY($B12), INDEX(Settings!$AQ$19:$AQ$33, MATCH(C$10, Settings!$Y$19:$Y$33, 0))))-1), 1, Settings!$AY$23:$AY$38), ""))</f>
        <v/>
      </c>
      <c r="BC12" s="119" t="str">
        <f>IF(OR(D$10="", $B12="", D12="", BC$9=""), "", IFERROR(WORKDAY((DATE(YEAR($B12), MONTH($B12)+INDEX(Settings!$AM$19:$AM$33, MATCH(D$10, Settings!$Y$19:$Y$33, 0)), IF(INDEX(Settings!$AQ$19:$AQ$33, MATCH(D$10, Settings!$Y$19:$Y$33, 0))=0, DAY($B12), INDEX(Settings!$AQ$19:$AQ$33, MATCH(D$10, Settings!$Y$19:$Y$33, 0))))-1), 1, Settings!$AY$23:$AY$38), ""))</f>
        <v/>
      </c>
      <c r="BD12" s="119" t="str">
        <f>IF(OR(E$10="", $B12="", E12="", BD$9=""), "", IFERROR(WORKDAY((DATE(YEAR($B12), MONTH($B12)+INDEX(Settings!$AM$19:$AM$33, MATCH(E$10, Settings!$Y$19:$Y$33, 0)), IF(INDEX(Settings!$AQ$19:$AQ$33, MATCH(E$10, Settings!$Y$19:$Y$33, 0))=0, DAY($B12), INDEX(Settings!$AQ$19:$AQ$33, MATCH(E$10, Settings!$Y$19:$Y$33, 0))))-1), 1, Settings!$AY$23:$AY$38), ""))</f>
        <v/>
      </c>
      <c r="BE12" s="119" t="str">
        <f>IF(OR(F$10="", $B12="", F12="", BE$9=""), "", IFERROR(WORKDAY((DATE(YEAR($B12), MONTH($B12)+INDEX(Settings!$AM$19:$AM$33, MATCH(F$10, Settings!$Y$19:$Y$33, 0)), IF(INDEX(Settings!$AQ$19:$AQ$33, MATCH(F$10, Settings!$Y$19:$Y$33, 0))=0, DAY($B12), INDEX(Settings!$AQ$19:$AQ$33, MATCH(F$10, Settings!$Y$19:$Y$33, 0))))-1), 1, Settings!$AY$23:$AY$38), ""))</f>
        <v/>
      </c>
      <c r="BF12" s="119" t="str">
        <f>IF(OR(G$10="", $B12="", G12="", BF$9=""), "", IFERROR(WORKDAY((DATE(YEAR($B12), MONTH($B12)+INDEX(Settings!$AM$19:$AM$33, MATCH(G$10, Settings!$Y$19:$Y$33, 0)), IF(INDEX(Settings!$AQ$19:$AQ$33, MATCH(G$10, Settings!$Y$19:$Y$33, 0))=0, DAY($B12), INDEX(Settings!$AQ$19:$AQ$33, MATCH(G$10, Settings!$Y$19:$Y$33, 0))))-1), 1, Settings!$AY$23:$AY$38), ""))</f>
        <v/>
      </c>
      <c r="BG12" s="119" t="str">
        <f>IF(OR(H$10="", $B12="", H12="", BG$9=""), "", IFERROR(WORKDAY((DATE(YEAR($B12), MONTH($B12)+INDEX(Settings!$AM$19:$AM$33, MATCH(H$10, Settings!$Y$19:$Y$33, 0)), IF(INDEX(Settings!$AQ$19:$AQ$33, MATCH(H$10, Settings!$Y$19:$Y$33, 0))=0, DAY($B12), INDEX(Settings!$AQ$19:$AQ$33, MATCH(H$10, Settings!$Y$19:$Y$33, 0))))-1), 1, Settings!$AY$23:$AY$38), ""))</f>
        <v/>
      </c>
      <c r="BH12" s="119" t="str">
        <f>IF(OR(I$10="", $B12="", I12="", BH$9=""), "", IFERROR(WORKDAY((DATE(YEAR($B12), MONTH($B12)+INDEX(Settings!$AM$19:$AM$33, MATCH(I$10, Settings!$Y$19:$Y$33, 0)), IF(INDEX(Settings!$AQ$19:$AQ$33, MATCH(I$10, Settings!$Y$19:$Y$33, 0))=0, DAY($B12), INDEX(Settings!$AQ$19:$AQ$33, MATCH(I$10, Settings!$Y$19:$Y$33, 0))))-1), 1, Settings!$AY$23:$AY$38), ""))</f>
        <v/>
      </c>
      <c r="BI12" s="119" t="str">
        <f>IF(OR(J$10="", $B12="", J12="", BI$9=""), "", IFERROR(WORKDAY((DATE(YEAR($B12), MONTH($B12)+INDEX(Settings!$AM$19:$AM$33, MATCH(J$10, Settings!$Y$19:$Y$33, 0)), IF(INDEX(Settings!$AQ$19:$AQ$33, MATCH(J$10, Settings!$Y$19:$Y$33, 0))=0, DAY($B12), INDEX(Settings!$AQ$19:$AQ$33, MATCH(J$10, Settings!$Y$19:$Y$33, 0))))-1), 1, Settings!$AY$23:$AY$38), ""))</f>
        <v/>
      </c>
      <c r="BJ12" s="119" t="str">
        <f>IF(OR(K$10="", $B12="", K12="", BJ$9=""), "", IFERROR(WORKDAY((DATE(YEAR($B12), MONTH($B12)+INDEX(Settings!$AM$19:$AM$33, MATCH(K$10, Settings!$Y$19:$Y$33, 0)), IF(INDEX(Settings!$AQ$19:$AQ$33, MATCH(K$10, Settings!$Y$19:$Y$33, 0))=0, DAY($B12), INDEX(Settings!$AQ$19:$AQ$33, MATCH(K$10, Settings!$Y$19:$Y$33, 0))))-1), 1, Settings!$AY$23:$AY$38), ""))</f>
        <v/>
      </c>
      <c r="BK12" s="119" t="str">
        <f>IF(OR(L$10="", $B12="", L12="", BK$9=""), "", IFERROR(WORKDAY((DATE(YEAR($B12), MONTH($B12)+INDEX(Settings!$AM$19:$AM$33, MATCH(L$10, Settings!$Y$19:$Y$33, 0)), IF(INDEX(Settings!$AQ$19:$AQ$33, MATCH(L$10, Settings!$Y$19:$Y$33, 0))=0, DAY($B12), INDEX(Settings!$AQ$19:$AQ$33, MATCH(L$10, Settings!$Y$19:$Y$33, 0))))-1), 1, Settings!$AY$23:$AY$38), ""))</f>
        <v/>
      </c>
      <c r="BL12" s="119" t="str">
        <f>IF(OR(M$10="", $B12="", M12="", BL$9=""), "", IFERROR(WORKDAY((DATE(YEAR($B12), MONTH($B12)+INDEX(Settings!$AM$19:$AM$33, MATCH(M$10, Settings!$Y$19:$Y$33, 0)), IF(INDEX(Settings!$AQ$19:$AQ$33, MATCH(M$10, Settings!$Y$19:$Y$33, 0))=0, DAY($B12), INDEX(Settings!$AQ$19:$AQ$33, MATCH(M$10, Settings!$Y$19:$Y$33, 0))))-1), 1, Settings!$AY$23:$AY$38), ""))</f>
        <v/>
      </c>
      <c r="BM12" s="119" t="str">
        <f>IF(OR(N$10="", $B12="", N12="", BM$9=""), "", IFERROR(WORKDAY((DATE(YEAR($B12), MONTH($B12)+INDEX(Settings!$AM$19:$AM$33, MATCH(N$10, Settings!$Y$19:$Y$33, 0)), IF(INDEX(Settings!$AQ$19:$AQ$33, MATCH(N$10, Settings!$Y$19:$Y$33, 0))=0, DAY($B12), INDEX(Settings!$AQ$19:$AQ$33, MATCH(N$10, Settings!$Y$19:$Y$33, 0))))-1), 1, Settings!$AY$23:$AY$38), ""))</f>
        <v/>
      </c>
      <c r="BN12" s="119" t="str">
        <f>IF(OR(O$10="", $B12="", O12="", BN$9=""), "", IFERROR(WORKDAY((DATE(YEAR($B12), MONTH($B12)+INDEX(Settings!$AM$19:$AM$33, MATCH(O$10, Settings!$Y$19:$Y$33, 0)), IF(INDEX(Settings!$AQ$19:$AQ$33, MATCH(O$10, Settings!$Y$19:$Y$33, 0))=0, DAY($B12), INDEX(Settings!$AQ$19:$AQ$33, MATCH(O$10, Settings!$Y$19:$Y$33, 0))))-1), 1, Settings!$AY$23:$AY$38), ""))</f>
        <v/>
      </c>
      <c r="BO12" s="119" t="str">
        <f>IF(OR(P$10="", $B12="", P12="", BO$9=""), "", IFERROR(WORKDAY((DATE(YEAR($B12), MONTH($B12)+INDEX(Settings!$AM$19:$AM$33, MATCH(P$10, Settings!$Y$19:$Y$33, 0)), IF(INDEX(Settings!$AQ$19:$AQ$33, MATCH(P$10, Settings!$Y$19:$Y$33, 0))=0, DAY($B12), INDEX(Settings!$AQ$19:$AQ$33, MATCH(P$10, Settings!$Y$19:$Y$33, 0))))-1), 1, Settings!$AY$23:$AY$38), ""))</f>
        <v/>
      </c>
      <c r="BP12" s="120" t="str">
        <f>IF(OR(Q$10="", $B12="", Q12="", BP$9=""), "", IFERROR(WORKDAY((DATE(YEAR($B12), MONTH($B12)+INDEX(Settings!$AM$19:$AM$33, MATCH(Q$10, Settings!$Y$19:$Y$33, 0)), IF(INDEX(Settings!$AQ$19:$AQ$33, MATCH(Q$10, Settings!$Y$19:$Y$33, 0))=0, DAY($B12), INDEX(Settings!$AQ$19:$AQ$33, MATCH(Q$10, Settings!$Y$19:$Y$33, 0))))-1), 1, Settings!$AY$23:$AY$38), ""))</f>
        <v/>
      </c>
      <c r="BR12" s="118" t="str">
        <f>IF(BB12="", "", IF(BB12&lt;=$B12, WORKDAY(DATE(YEAR($BB12), MONTH(BB12)+1, DAY(BB12)-1), 1, Settings!$AY$23:$AY$38), BB12))</f>
        <v/>
      </c>
      <c r="BS12" s="119" t="str">
        <f>IF(BC12="", "", IF(BC12&lt;=$B12, WORKDAY(DATE(YEAR($BB12), MONTH(BC12)+1, DAY(BC12)-1), 1, Settings!$AY$23:$AY$38), BC12))</f>
        <v/>
      </c>
      <c r="BT12" s="119" t="str">
        <f>IF(BD12="", "", IF(BD12&lt;=$B12, WORKDAY(DATE(YEAR($BB12), MONTH(BD12)+1, DAY(BD12)-1), 1, Settings!$AY$23:$AY$38), BD12))</f>
        <v/>
      </c>
      <c r="BU12" s="119" t="str">
        <f>IF(BE12="", "", IF(BE12&lt;=$B12, WORKDAY(DATE(YEAR($BB12), MONTH(BE12)+1, DAY(BE12)-1), 1, Settings!$AY$23:$AY$38), BE12))</f>
        <v/>
      </c>
      <c r="BV12" s="119" t="str">
        <f>IF(BF12="", "", IF(BF12&lt;=$B12, WORKDAY(DATE(YEAR($BB12), MONTH(BF12)+1, DAY(BF12)-1), 1, Settings!$AY$23:$AY$38), BF12))</f>
        <v/>
      </c>
      <c r="BW12" s="119" t="str">
        <f>IF(BG12="", "", IF(BG12&lt;=$B12, WORKDAY(DATE(YEAR($BB12), MONTH(BG12)+1, DAY(BG12)-1), 1, Settings!$AY$23:$AY$38), BG12))</f>
        <v/>
      </c>
      <c r="BX12" s="119" t="str">
        <f>IF(BH12="", "", IF(BH12&lt;=$B12, WORKDAY(DATE(YEAR($BB12), MONTH(BH12)+1, DAY(BH12)-1), 1, Settings!$AY$23:$AY$38), BH12))</f>
        <v/>
      </c>
      <c r="BY12" s="119" t="str">
        <f>IF(BI12="", "", IF(BI12&lt;=$B12, WORKDAY(DATE(YEAR($BB12), MONTH(BI12)+1, DAY(BI12)-1), 1, Settings!$AY$23:$AY$38), BI12))</f>
        <v/>
      </c>
      <c r="BZ12" s="119" t="str">
        <f>IF(BJ12="", "", IF(BJ12&lt;=$B12, WORKDAY(DATE(YEAR($BB12), MONTH(BJ12)+1, DAY(BJ12)-1), 1, Settings!$AY$23:$AY$38), BJ12))</f>
        <v/>
      </c>
      <c r="CA12" s="119" t="str">
        <f>IF(BK12="", "", IF(BK12&lt;=$B12, WORKDAY(DATE(YEAR($BB12), MONTH(BK12)+1, DAY(BK12)-1), 1, Settings!$AY$23:$AY$38), BK12))</f>
        <v/>
      </c>
      <c r="CB12" s="119" t="str">
        <f>IF(BL12="", "", IF(BL12&lt;=$B12, WORKDAY(DATE(YEAR($BB12), MONTH(BL12)+1, DAY(BL12)-1), 1, Settings!$AY$23:$AY$38), BL12))</f>
        <v/>
      </c>
      <c r="CC12" s="119" t="str">
        <f>IF(BM12="", "", IF(BM12&lt;=$B12, WORKDAY(DATE(YEAR($BB12), MONTH(BM12)+1, DAY(BM12)-1), 1, Settings!$AY$23:$AY$38), BM12))</f>
        <v/>
      </c>
      <c r="CD12" s="119" t="str">
        <f>IF(BN12="", "", IF(BN12&lt;=$B12, WORKDAY(DATE(YEAR($BB12), MONTH(BN12)+1, DAY(BN12)-1), 1, Settings!$AY$23:$AY$38), BN12))</f>
        <v/>
      </c>
      <c r="CE12" s="119" t="str">
        <f>IF(BO12="", "", IF(BO12&lt;=$B12, WORKDAY(DATE(YEAR($BB12), MONTH(BO12)+1, DAY(BO12)-1), 1, Settings!$AY$23:$AY$38), BO12))</f>
        <v/>
      </c>
      <c r="CF12" s="120" t="str">
        <f>IF(BP12="", "", IF(BP12&lt;=$B12, WORKDAY(DATE(YEAR($BB12), MONTH(BP12)+1, DAY(BP12)-1), 1, Settings!$AY$23:$AY$38), BP12))</f>
        <v/>
      </c>
      <c r="CH12" s="48" t="str">
        <f t="shared" ref="CH12:CH75" si="4">IF(AND(AL12="", BR12=""), "", IF(AL12="", BR12, IF(BR12="", AL12, IF(AL12&gt;BR12, AL12, IF(BR12&gt;AL12, BR12, AL12)))))</f>
        <v/>
      </c>
      <c r="CI12" s="49" t="str">
        <f t="shared" ref="CI12:CI75" si="5">IF(AND(AM12="", BS12=""), "", IF(AM12="", BS12, IF(BS12="", AM12, IF(AM12&gt;BS12, AM12, IF(BS12&gt;AM12, BS12, AM12)))))</f>
        <v/>
      </c>
      <c r="CJ12" s="49" t="str">
        <f t="shared" ref="CJ12:CJ75" si="6">IF(AND(AN12="", BT12=""), "", IF(AN12="", BT12, IF(BT12="", AN12, IF(AN12&gt;BT12, AN12, IF(BT12&gt;AN12, BT12, AN12)))))</f>
        <v/>
      </c>
      <c r="CK12" s="49" t="str">
        <f t="shared" ref="CK12:CK75" si="7">IF(AND(AO12="", BU12=""), "", IF(AO12="", BU12, IF(BU12="", AO12, IF(AO12&gt;BU12, AO12, IF(BU12&gt;AO12, BU12, AO12)))))</f>
        <v/>
      </c>
      <c r="CL12" s="49" t="str">
        <f t="shared" ref="CL12:CL75" si="8">IF(AND(AP12="", BV12=""), "", IF(AP12="", BV12, IF(BV12="", AP12, IF(AP12&gt;BV12, AP12, IF(BV12&gt;AP12, BV12, AP12)))))</f>
        <v/>
      </c>
      <c r="CM12" s="49" t="str">
        <f t="shared" ref="CM12:CM75" si="9">IF(AND(AQ12="", BW12=""), "", IF(AQ12="", BW12, IF(BW12="", AQ12, IF(AQ12&gt;BW12, AQ12, IF(BW12&gt;AQ12, BW12, AQ12)))))</f>
        <v/>
      </c>
      <c r="CN12" s="49" t="str">
        <f t="shared" ref="CN12:CN75" si="10">IF(AND(AR12="", BX12=""), "", IF(AR12="", BX12, IF(BX12="", AR12, IF(AR12&gt;BX12, AR12, IF(BX12&gt;AR12, BX12, AR12)))))</f>
        <v/>
      </c>
      <c r="CO12" s="49" t="str">
        <f t="shared" ref="CO12:CO75" si="11">IF(AND(AS12="", BY12=""), "", IF(AS12="", BY12, IF(BY12="", AS12, IF(AS12&gt;BY12, AS12, IF(BY12&gt;AS12, BY12, AS12)))))</f>
        <v/>
      </c>
      <c r="CP12" s="49" t="str">
        <f t="shared" ref="CP12:CP75" si="12">IF(AND(AT12="", BZ12=""), "", IF(AT12="", BZ12, IF(BZ12="", AT12, IF(AT12&gt;BZ12, AT12, IF(BZ12&gt;AT12, BZ12, AT12)))))</f>
        <v/>
      </c>
      <c r="CQ12" s="49" t="str">
        <f t="shared" ref="CQ12:CQ75" si="13">IF(AND(AU12="", CA12=""), "", IF(AU12="", CA12, IF(CA12="", AU12, IF(AU12&gt;CA12, AU12, IF(CA12&gt;AU12, CA12, AU12)))))</f>
        <v/>
      </c>
      <c r="CR12" s="49" t="str">
        <f t="shared" ref="CR12:CR75" si="14">IF(AND(AV12="", CB12=""), "", IF(AV12="", CB12, IF(CB12="", AV12, IF(AV12&gt;CB12, AV12, IF(CB12&gt;AV12, CB12, AV12)))))</f>
        <v/>
      </c>
      <c r="CS12" s="49" t="str">
        <f t="shared" ref="CS12:CS75" si="15">IF(AND(AW12="", CC12=""), "", IF(AW12="", CC12, IF(CC12="", AW12, IF(AW12&gt;CC12, AW12, IF(CC12&gt;AW12, CC12, AW12)))))</f>
        <v/>
      </c>
      <c r="CT12" s="49" t="str">
        <f t="shared" ref="CT12:CT75" si="16">IF(AND(AX12="", CD12=""), "", IF(AX12="", CD12, IF(CD12="", AX12, IF(AX12&gt;CD12, AX12, IF(CD12&gt;AX12, CD12, AX12)))))</f>
        <v/>
      </c>
      <c r="CU12" s="49" t="str">
        <f t="shared" ref="CU12:CU75" si="17">IF(AND(AY12="", CE12=""), "", IF(AY12="", CE12, IF(CE12="", AY12, IF(AY12&gt;CE12, AY12, IF(CE12&gt;AY12, CE12, AY12)))))</f>
        <v/>
      </c>
      <c r="CV12" s="16" t="str">
        <f t="shared" ref="CV12:CV75" si="18">IF(AND(AZ12="", CF12=""), "", IF(AZ12="", CF12, IF(CF12="", AZ12, IF(AZ12&gt;CF12, AZ12, IF(CF12&gt;AZ12, CF12, AZ12)))))</f>
        <v/>
      </c>
      <c r="CX12" s="48" t="str">
        <f t="shared" ref="CX12:CX75" si="19">IF(CH12="", "", TEXT(CH12, "mmm yyyy"))</f>
        <v/>
      </c>
      <c r="CY12" s="49" t="str">
        <f t="shared" ref="CY12:CY75" si="20">IF(CI12="", "", TEXT(CI12, "mmm yyyy"))</f>
        <v/>
      </c>
      <c r="CZ12" s="49" t="str">
        <f t="shared" ref="CZ12:CZ75" si="21">IF(CJ12="", "", TEXT(CJ12, "mmm yyyy"))</f>
        <v/>
      </c>
      <c r="DA12" s="49" t="str">
        <f t="shared" ref="DA12:DA75" si="22">IF(CK12="", "", TEXT(CK12, "mmm yyyy"))</f>
        <v/>
      </c>
      <c r="DB12" s="49" t="str">
        <f t="shared" ref="DB12:DB75" si="23">IF(CL12="", "", TEXT(CL12, "mmm yyyy"))</f>
        <v/>
      </c>
      <c r="DC12" s="49" t="str">
        <f t="shared" ref="DC12:DC75" si="24">IF(CM12="", "", TEXT(CM12, "mmm yyyy"))</f>
        <v/>
      </c>
      <c r="DD12" s="49" t="str">
        <f t="shared" ref="DD12:DD75" si="25">IF(CN12="", "", TEXT(CN12, "mmm yyyy"))</f>
        <v/>
      </c>
      <c r="DE12" s="49" t="str">
        <f t="shared" ref="DE12:DE75" si="26">IF(CO12="", "", TEXT(CO12, "mmm yyyy"))</f>
        <v/>
      </c>
      <c r="DF12" s="49" t="str">
        <f t="shared" ref="DF12:DF75" si="27">IF(CP12="", "", TEXT(CP12, "mmm yyyy"))</f>
        <v/>
      </c>
      <c r="DG12" s="49" t="str">
        <f t="shared" ref="DG12:DG75" si="28">IF(CQ12="", "", TEXT(CQ12, "mmm yyyy"))</f>
        <v/>
      </c>
      <c r="DH12" s="49" t="str">
        <f t="shared" ref="DH12:DH75" si="29">IF(CR12="", "", TEXT(CR12, "mmm yyyy"))</f>
        <v/>
      </c>
      <c r="DI12" s="49" t="str">
        <f t="shared" ref="DI12:DI75" si="30">IF(CS12="", "", TEXT(CS12, "mmm yyyy"))</f>
        <v/>
      </c>
      <c r="DJ12" s="49" t="str">
        <f t="shared" ref="DJ12:DJ75" si="31">IF(CT12="", "", TEXT(CT12, "mmm yyyy"))</f>
        <v/>
      </c>
      <c r="DK12" s="49" t="str">
        <f t="shared" ref="DK12:DK75" si="32">IF(CU12="", "", TEXT(CU12, "mmm yyyy"))</f>
        <v/>
      </c>
      <c r="DL12" s="16" t="str">
        <f t="shared" ref="DL12:DL75" si="33">IF(CV12="", "", TEXT(CV12, "mmm yyyy"))</f>
        <v/>
      </c>
      <c r="DN12" s="17" t="str">
        <f t="shared" ref="DN12:DN75" si="34">IF($B12="", "", TEXT($B12, "mmm yyyy"))</f>
        <v>Jul 2019</v>
      </c>
    </row>
    <row r="13" spans="1:118" x14ac:dyDescent="0.25">
      <c r="A13" s="30"/>
      <c r="B13" s="102">
        <f>IF(B12="", "", IFERROR(IF(B12+1&gt;Settings!$G$25, "", B12+1), ""))</f>
        <v>43649</v>
      </c>
      <c r="C13" s="2"/>
      <c r="D13" s="3"/>
      <c r="E13" s="3"/>
      <c r="F13" s="3"/>
      <c r="G13" s="3"/>
      <c r="H13" s="3"/>
      <c r="I13" s="3"/>
      <c r="J13" s="3"/>
      <c r="K13" s="3"/>
      <c r="L13" s="3"/>
      <c r="M13" s="3"/>
      <c r="N13" s="3"/>
      <c r="O13" s="3"/>
      <c r="P13" s="3"/>
      <c r="Q13" s="4"/>
      <c r="R13" s="30"/>
      <c r="T13" s="17" t="str">
        <f>IF($B13="", "", IF($B13&lt;Settings!$G$23, "Old", "New"))</f>
        <v>Old</v>
      </c>
      <c r="AL13" s="118" t="str">
        <f>IF(OR($B13="", C13="", C$10="", AL$9), "", IFERROR($B13+INDEX(Settings!$AF$19:$AF$33, MATCH(C$10, Settings!$Y$19:$Y$33, 0))+IF(INDEX(Settings!$AI$19:$AI$33, MATCH(C$10, Settings!$Y$19:$Y$33, 0))="", 0, INDEX($AO$2:$AU$8, MATCH(TEXT($B13, "ddd"), $AN$2:$AN$8, 0), MATCH(INDEX(Settings!$AI$19:$AI$33, MATCH(C$10, Settings!$Y$19:$Y$33, 0)), $AO$1:$AU$1, 0))), 0))</f>
        <v/>
      </c>
      <c r="AM13" s="119" t="str">
        <f>IF(OR($B13="", D13="", D$10="", AM$9), "", IFERROR($B13+INDEX(Settings!$AF$19:$AF$33, MATCH(D$10, Settings!$Y$19:$Y$33, 0))+IF(INDEX(Settings!$AI$19:$AI$33, MATCH(D$10, Settings!$Y$19:$Y$33, 0))="", 0, INDEX($AO$2:$AU$8, MATCH(TEXT($B13, "ddd"), $AN$2:$AN$8, 0), MATCH(INDEX(Settings!$AI$19:$AI$33, MATCH(D$10, Settings!$Y$19:$Y$33, 0)), $AO$1:$AU$1, 0))), 0))</f>
        <v/>
      </c>
      <c r="AN13" s="119" t="str">
        <f>IF(OR($B13="", E13="", E$10="", AN$9), "", IFERROR($B13+INDEX(Settings!$AF$19:$AF$33, MATCH(E$10, Settings!$Y$19:$Y$33, 0))+IF(INDEX(Settings!$AI$19:$AI$33, MATCH(E$10, Settings!$Y$19:$Y$33, 0))="", 0, INDEX($AO$2:$AU$8, MATCH(TEXT($B13, "ddd"), $AN$2:$AN$8, 0), MATCH(INDEX(Settings!$AI$19:$AI$33, MATCH(E$10, Settings!$Y$19:$Y$33, 0)), $AO$1:$AU$1, 0))), 0))</f>
        <v/>
      </c>
      <c r="AO13" s="119" t="str">
        <f>IF(OR($B13="", F13="", F$10="", AO$9), "", IFERROR($B13+INDEX(Settings!$AF$19:$AF$33, MATCH(F$10, Settings!$Y$19:$Y$33, 0))+IF(INDEX(Settings!$AI$19:$AI$33, MATCH(F$10, Settings!$Y$19:$Y$33, 0))="", 0, INDEX($AO$2:$AU$8, MATCH(TEXT($B13, "ddd"), $AN$2:$AN$8, 0), MATCH(INDEX(Settings!$AI$19:$AI$33, MATCH(F$10, Settings!$Y$19:$Y$33, 0)), $AO$1:$AU$1, 0))), 0))</f>
        <v/>
      </c>
      <c r="AP13" s="119" t="str">
        <f>IF(OR($B13="", G13="", G$10="", AP$9), "", IFERROR($B13+INDEX(Settings!$AF$19:$AF$33, MATCH(G$10, Settings!$Y$19:$Y$33, 0))+IF(INDEX(Settings!$AI$19:$AI$33, MATCH(G$10, Settings!$Y$19:$Y$33, 0))="", 0, INDEX($AO$2:$AU$8, MATCH(TEXT($B13, "ddd"), $AN$2:$AN$8, 0), MATCH(INDEX(Settings!$AI$19:$AI$33, MATCH(G$10, Settings!$Y$19:$Y$33, 0)), $AO$1:$AU$1, 0))), 0))</f>
        <v/>
      </c>
      <c r="AQ13" s="119" t="str">
        <f>IF(OR($B13="", H13="", H$10="", AQ$9), "", IFERROR($B13+INDEX(Settings!$AF$19:$AF$33, MATCH(H$10, Settings!$Y$19:$Y$33, 0))+IF(INDEX(Settings!$AI$19:$AI$33, MATCH(H$10, Settings!$Y$19:$Y$33, 0))="", 0, INDEX($AO$2:$AU$8, MATCH(TEXT($B13, "ddd"), $AN$2:$AN$8, 0), MATCH(INDEX(Settings!$AI$19:$AI$33, MATCH(H$10, Settings!$Y$19:$Y$33, 0)), $AO$1:$AU$1, 0))), 0))</f>
        <v/>
      </c>
      <c r="AR13" s="119" t="str">
        <f>IF(OR($B13="", I13="", I$10="", AR$9), "", IFERROR($B13+INDEX(Settings!$AF$19:$AF$33, MATCH(I$10, Settings!$Y$19:$Y$33, 0))+IF(INDEX(Settings!$AI$19:$AI$33, MATCH(I$10, Settings!$Y$19:$Y$33, 0))="", 0, INDEX($AO$2:$AU$8, MATCH(TEXT($B13, "ddd"), $AN$2:$AN$8, 0), MATCH(INDEX(Settings!$AI$19:$AI$33, MATCH(I$10, Settings!$Y$19:$Y$33, 0)), $AO$1:$AU$1, 0))), 0))</f>
        <v/>
      </c>
      <c r="AS13" s="119" t="str">
        <f>IF(OR($B13="", J13="", J$10="", AS$9), "", IFERROR($B13+INDEX(Settings!$AF$19:$AF$33, MATCH(J$10, Settings!$Y$19:$Y$33, 0))+IF(INDEX(Settings!$AI$19:$AI$33, MATCH(J$10, Settings!$Y$19:$Y$33, 0))="", 0, INDEX($AO$2:$AU$8, MATCH(TEXT($B13, "ddd"), $AN$2:$AN$8, 0), MATCH(INDEX(Settings!$AI$19:$AI$33, MATCH(J$10, Settings!$Y$19:$Y$33, 0)), $AO$1:$AU$1, 0))), 0))</f>
        <v/>
      </c>
      <c r="AT13" s="119" t="str">
        <f>IF(OR($B13="", K13="", K$10="", AT$9), "", IFERROR($B13+INDEX(Settings!$AF$19:$AF$33, MATCH(K$10, Settings!$Y$19:$Y$33, 0))+IF(INDEX(Settings!$AI$19:$AI$33, MATCH(K$10, Settings!$Y$19:$Y$33, 0))="", 0, INDEX($AO$2:$AU$8, MATCH(TEXT($B13, "ddd"), $AN$2:$AN$8, 0), MATCH(INDEX(Settings!$AI$19:$AI$33, MATCH(K$10, Settings!$Y$19:$Y$33, 0)), $AO$1:$AU$1, 0))), 0))</f>
        <v/>
      </c>
      <c r="AU13" s="119" t="str">
        <f>IF(OR($B13="", L13="", L$10="", AU$9), "", IFERROR($B13+INDEX(Settings!$AF$19:$AF$33, MATCH(L$10, Settings!$Y$19:$Y$33, 0))+IF(INDEX(Settings!$AI$19:$AI$33, MATCH(L$10, Settings!$Y$19:$Y$33, 0))="", 0, INDEX($AO$2:$AU$8, MATCH(TEXT($B13, "ddd"), $AN$2:$AN$8, 0), MATCH(INDEX(Settings!$AI$19:$AI$33, MATCH(L$10, Settings!$Y$19:$Y$33, 0)), $AO$1:$AU$1, 0))), 0))</f>
        <v/>
      </c>
      <c r="AV13" s="119" t="str">
        <f>IF(OR($B13="", M13="", M$10="", AV$9), "", IFERROR($B13+INDEX(Settings!$AF$19:$AF$33, MATCH(M$10, Settings!$Y$19:$Y$33, 0))+IF(INDEX(Settings!$AI$19:$AI$33, MATCH(M$10, Settings!$Y$19:$Y$33, 0))="", 0, INDEX($AO$2:$AU$8, MATCH(TEXT($B13, "ddd"), $AN$2:$AN$8, 0), MATCH(INDEX(Settings!$AI$19:$AI$33, MATCH(M$10, Settings!$Y$19:$Y$33, 0)), $AO$1:$AU$1, 0))), 0))</f>
        <v/>
      </c>
      <c r="AW13" s="119" t="str">
        <f>IF(OR($B13="", N13="", N$10="", AW$9), "", IFERROR($B13+INDEX(Settings!$AF$19:$AF$33, MATCH(N$10, Settings!$Y$19:$Y$33, 0))+IF(INDEX(Settings!$AI$19:$AI$33, MATCH(N$10, Settings!$Y$19:$Y$33, 0))="", 0, INDEX($AO$2:$AU$8, MATCH(TEXT($B13, "ddd"), $AN$2:$AN$8, 0), MATCH(INDEX(Settings!$AI$19:$AI$33, MATCH(N$10, Settings!$Y$19:$Y$33, 0)), $AO$1:$AU$1, 0))), 0))</f>
        <v/>
      </c>
      <c r="AX13" s="119" t="str">
        <f>IF(OR($B13="", O13="", O$10="", AX$9), "", IFERROR($B13+INDEX(Settings!$AF$19:$AF$33, MATCH(O$10, Settings!$Y$19:$Y$33, 0))+IF(INDEX(Settings!$AI$19:$AI$33, MATCH(O$10, Settings!$Y$19:$Y$33, 0))="", 0, INDEX($AO$2:$AU$8, MATCH(TEXT($B13, "ddd"), $AN$2:$AN$8, 0), MATCH(INDEX(Settings!$AI$19:$AI$33, MATCH(O$10, Settings!$Y$19:$Y$33, 0)), $AO$1:$AU$1, 0))), 0))</f>
        <v/>
      </c>
      <c r="AY13" s="119" t="str">
        <f>IF(OR($B13="", P13="", P$10="", AY$9), "", IFERROR($B13+INDEX(Settings!$AF$19:$AF$33, MATCH(P$10, Settings!$Y$19:$Y$33, 0))+IF(INDEX(Settings!$AI$19:$AI$33, MATCH(P$10, Settings!$Y$19:$Y$33, 0))="", 0, INDEX($AO$2:$AU$8, MATCH(TEXT($B13, "ddd"), $AN$2:$AN$8, 0), MATCH(INDEX(Settings!$AI$19:$AI$33, MATCH(P$10, Settings!$Y$19:$Y$33, 0)), $AO$1:$AU$1, 0))), 0))</f>
        <v/>
      </c>
      <c r="AZ13" s="120" t="str">
        <f>IF(OR($B13="", Q13="", Q$10="", AZ$9), "", IFERROR($B13+INDEX(Settings!$AF$19:$AF$33, MATCH(Q$10, Settings!$Y$19:$Y$33, 0))+IF(INDEX(Settings!$AI$19:$AI$33, MATCH(Q$10, Settings!$Y$19:$Y$33, 0))="", 0, INDEX($AO$2:$AU$8, MATCH(TEXT($B13, "ddd"), $AN$2:$AN$8, 0), MATCH(INDEX(Settings!$AI$19:$AI$33, MATCH(Q$10, Settings!$Y$19:$Y$33, 0)), $AO$1:$AU$1, 0))), 0))</f>
        <v/>
      </c>
      <c r="BB13" s="118" t="str">
        <f>IF(OR(C$10="", $B13="", C13="", BB$9=""), "", IFERROR(WORKDAY((DATE(YEAR($B13), MONTH($B13)+INDEX(Settings!$AM$19:$AM$33, MATCH(C$10, Settings!$Y$19:$Y$33, 0)), IF(INDEX(Settings!$AQ$19:$AQ$33, MATCH(C$10, Settings!$Y$19:$Y$33, 0))=0, DAY($B13), INDEX(Settings!$AQ$19:$AQ$33, MATCH(C$10, Settings!$Y$19:$Y$33, 0))))-1), 1, Settings!$AY$23:$AY$38), ""))</f>
        <v/>
      </c>
      <c r="BC13" s="119" t="str">
        <f>IF(OR(D$10="", $B13="", D13="", BC$9=""), "", IFERROR(WORKDAY((DATE(YEAR($B13), MONTH($B13)+INDEX(Settings!$AM$19:$AM$33, MATCH(D$10, Settings!$Y$19:$Y$33, 0)), IF(INDEX(Settings!$AQ$19:$AQ$33, MATCH(D$10, Settings!$Y$19:$Y$33, 0))=0, DAY($B13), INDEX(Settings!$AQ$19:$AQ$33, MATCH(D$10, Settings!$Y$19:$Y$33, 0))))-1), 1, Settings!$AY$23:$AY$38), ""))</f>
        <v/>
      </c>
      <c r="BD13" s="119" t="str">
        <f>IF(OR(E$10="", $B13="", E13="", BD$9=""), "", IFERROR(WORKDAY((DATE(YEAR($B13), MONTH($B13)+INDEX(Settings!$AM$19:$AM$33, MATCH(E$10, Settings!$Y$19:$Y$33, 0)), IF(INDEX(Settings!$AQ$19:$AQ$33, MATCH(E$10, Settings!$Y$19:$Y$33, 0))=0, DAY($B13), INDEX(Settings!$AQ$19:$AQ$33, MATCH(E$10, Settings!$Y$19:$Y$33, 0))))-1), 1, Settings!$AY$23:$AY$38), ""))</f>
        <v/>
      </c>
      <c r="BE13" s="119" t="str">
        <f>IF(OR(F$10="", $B13="", F13="", BE$9=""), "", IFERROR(WORKDAY((DATE(YEAR($B13), MONTH($B13)+INDEX(Settings!$AM$19:$AM$33, MATCH(F$10, Settings!$Y$19:$Y$33, 0)), IF(INDEX(Settings!$AQ$19:$AQ$33, MATCH(F$10, Settings!$Y$19:$Y$33, 0))=0, DAY($B13), INDEX(Settings!$AQ$19:$AQ$33, MATCH(F$10, Settings!$Y$19:$Y$33, 0))))-1), 1, Settings!$AY$23:$AY$38), ""))</f>
        <v/>
      </c>
      <c r="BF13" s="119" t="str">
        <f>IF(OR(G$10="", $B13="", G13="", BF$9=""), "", IFERROR(WORKDAY((DATE(YEAR($B13), MONTH($B13)+INDEX(Settings!$AM$19:$AM$33, MATCH(G$10, Settings!$Y$19:$Y$33, 0)), IF(INDEX(Settings!$AQ$19:$AQ$33, MATCH(G$10, Settings!$Y$19:$Y$33, 0))=0, DAY($B13), INDEX(Settings!$AQ$19:$AQ$33, MATCH(G$10, Settings!$Y$19:$Y$33, 0))))-1), 1, Settings!$AY$23:$AY$38), ""))</f>
        <v/>
      </c>
      <c r="BG13" s="119" t="str">
        <f>IF(OR(H$10="", $B13="", H13="", BG$9=""), "", IFERROR(WORKDAY((DATE(YEAR($B13), MONTH($B13)+INDEX(Settings!$AM$19:$AM$33, MATCH(H$10, Settings!$Y$19:$Y$33, 0)), IF(INDEX(Settings!$AQ$19:$AQ$33, MATCH(H$10, Settings!$Y$19:$Y$33, 0))=0, DAY($B13), INDEX(Settings!$AQ$19:$AQ$33, MATCH(H$10, Settings!$Y$19:$Y$33, 0))))-1), 1, Settings!$AY$23:$AY$38), ""))</f>
        <v/>
      </c>
      <c r="BH13" s="119" t="str">
        <f>IF(OR(I$10="", $B13="", I13="", BH$9=""), "", IFERROR(WORKDAY((DATE(YEAR($B13), MONTH($B13)+INDEX(Settings!$AM$19:$AM$33, MATCH(I$10, Settings!$Y$19:$Y$33, 0)), IF(INDEX(Settings!$AQ$19:$AQ$33, MATCH(I$10, Settings!$Y$19:$Y$33, 0))=0, DAY($B13), INDEX(Settings!$AQ$19:$AQ$33, MATCH(I$10, Settings!$Y$19:$Y$33, 0))))-1), 1, Settings!$AY$23:$AY$38), ""))</f>
        <v/>
      </c>
      <c r="BI13" s="119" t="str">
        <f>IF(OR(J$10="", $B13="", J13="", BI$9=""), "", IFERROR(WORKDAY((DATE(YEAR($B13), MONTH($B13)+INDEX(Settings!$AM$19:$AM$33, MATCH(J$10, Settings!$Y$19:$Y$33, 0)), IF(INDEX(Settings!$AQ$19:$AQ$33, MATCH(J$10, Settings!$Y$19:$Y$33, 0))=0, DAY($B13), INDEX(Settings!$AQ$19:$AQ$33, MATCH(J$10, Settings!$Y$19:$Y$33, 0))))-1), 1, Settings!$AY$23:$AY$38), ""))</f>
        <v/>
      </c>
      <c r="BJ13" s="119" t="str">
        <f>IF(OR(K$10="", $B13="", K13="", BJ$9=""), "", IFERROR(WORKDAY((DATE(YEAR($B13), MONTH($B13)+INDEX(Settings!$AM$19:$AM$33, MATCH(K$10, Settings!$Y$19:$Y$33, 0)), IF(INDEX(Settings!$AQ$19:$AQ$33, MATCH(K$10, Settings!$Y$19:$Y$33, 0))=0, DAY($B13), INDEX(Settings!$AQ$19:$AQ$33, MATCH(K$10, Settings!$Y$19:$Y$33, 0))))-1), 1, Settings!$AY$23:$AY$38), ""))</f>
        <v/>
      </c>
      <c r="BK13" s="119" t="str">
        <f>IF(OR(L$10="", $B13="", L13="", BK$9=""), "", IFERROR(WORKDAY((DATE(YEAR($B13), MONTH($B13)+INDEX(Settings!$AM$19:$AM$33, MATCH(L$10, Settings!$Y$19:$Y$33, 0)), IF(INDEX(Settings!$AQ$19:$AQ$33, MATCH(L$10, Settings!$Y$19:$Y$33, 0))=0, DAY($B13), INDEX(Settings!$AQ$19:$AQ$33, MATCH(L$10, Settings!$Y$19:$Y$33, 0))))-1), 1, Settings!$AY$23:$AY$38), ""))</f>
        <v/>
      </c>
      <c r="BL13" s="119" t="str">
        <f>IF(OR(M$10="", $B13="", M13="", BL$9=""), "", IFERROR(WORKDAY((DATE(YEAR($B13), MONTH($B13)+INDEX(Settings!$AM$19:$AM$33, MATCH(M$10, Settings!$Y$19:$Y$33, 0)), IF(INDEX(Settings!$AQ$19:$AQ$33, MATCH(M$10, Settings!$Y$19:$Y$33, 0))=0, DAY($B13), INDEX(Settings!$AQ$19:$AQ$33, MATCH(M$10, Settings!$Y$19:$Y$33, 0))))-1), 1, Settings!$AY$23:$AY$38), ""))</f>
        <v/>
      </c>
      <c r="BM13" s="119" t="str">
        <f>IF(OR(N$10="", $B13="", N13="", BM$9=""), "", IFERROR(WORKDAY((DATE(YEAR($B13), MONTH($B13)+INDEX(Settings!$AM$19:$AM$33, MATCH(N$10, Settings!$Y$19:$Y$33, 0)), IF(INDEX(Settings!$AQ$19:$AQ$33, MATCH(N$10, Settings!$Y$19:$Y$33, 0))=0, DAY($B13), INDEX(Settings!$AQ$19:$AQ$33, MATCH(N$10, Settings!$Y$19:$Y$33, 0))))-1), 1, Settings!$AY$23:$AY$38), ""))</f>
        <v/>
      </c>
      <c r="BN13" s="119" t="str">
        <f>IF(OR(O$10="", $B13="", O13="", BN$9=""), "", IFERROR(WORKDAY((DATE(YEAR($B13), MONTH($B13)+INDEX(Settings!$AM$19:$AM$33, MATCH(O$10, Settings!$Y$19:$Y$33, 0)), IF(INDEX(Settings!$AQ$19:$AQ$33, MATCH(O$10, Settings!$Y$19:$Y$33, 0))=0, DAY($B13), INDEX(Settings!$AQ$19:$AQ$33, MATCH(O$10, Settings!$Y$19:$Y$33, 0))))-1), 1, Settings!$AY$23:$AY$38), ""))</f>
        <v/>
      </c>
      <c r="BO13" s="119" t="str">
        <f>IF(OR(P$10="", $B13="", P13="", BO$9=""), "", IFERROR(WORKDAY((DATE(YEAR($B13), MONTH($B13)+INDEX(Settings!$AM$19:$AM$33, MATCH(P$10, Settings!$Y$19:$Y$33, 0)), IF(INDEX(Settings!$AQ$19:$AQ$33, MATCH(P$10, Settings!$Y$19:$Y$33, 0))=0, DAY($B13), INDEX(Settings!$AQ$19:$AQ$33, MATCH(P$10, Settings!$Y$19:$Y$33, 0))))-1), 1, Settings!$AY$23:$AY$38), ""))</f>
        <v/>
      </c>
      <c r="BP13" s="120" t="str">
        <f>IF(OR(Q$10="", $B13="", Q13="", BP$9=""), "", IFERROR(WORKDAY((DATE(YEAR($B13), MONTH($B13)+INDEX(Settings!$AM$19:$AM$33, MATCH(Q$10, Settings!$Y$19:$Y$33, 0)), IF(INDEX(Settings!$AQ$19:$AQ$33, MATCH(Q$10, Settings!$Y$19:$Y$33, 0))=0, DAY($B13), INDEX(Settings!$AQ$19:$AQ$33, MATCH(Q$10, Settings!$Y$19:$Y$33, 0))))-1), 1, Settings!$AY$23:$AY$38), ""))</f>
        <v/>
      </c>
      <c r="BR13" s="118" t="str">
        <f>IF(BB13="", "", IF(BB13&lt;=$B13, WORKDAY(DATE(YEAR($BB13), MONTH(BB13)+1, DAY(BB13)-1), 1, Settings!$AY$23:$AY$38), BB13))</f>
        <v/>
      </c>
      <c r="BS13" s="119" t="str">
        <f>IF(BC13="", "", IF(BC13&lt;=$B13, WORKDAY(DATE(YEAR($BB13), MONTH(BC13)+1, DAY(BC13)-1), 1, Settings!$AY$23:$AY$38), BC13))</f>
        <v/>
      </c>
      <c r="BT13" s="119" t="str">
        <f>IF(BD13="", "", IF(BD13&lt;=$B13, WORKDAY(DATE(YEAR($BB13), MONTH(BD13)+1, DAY(BD13)-1), 1, Settings!$AY$23:$AY$38), BD13))</f>
        <v/>
      </c>
      <c r="BU13" s="119" t="str">
        <f>IF(BE13="", "", IF(BE13&lt;=$B13, WORKDAY(DATE(YEAR($BB13), MONTH(BE13)+1, DAY(BE13)-1), 1, Settings!$AY$23:$AY$38), BE13))</f>
        <v/>
      </c>
      <c r="BV13" s="119" t="str">
        <f>IF(BF13="", "", IF(BF13&lt;=$B13, WORKDAY(DATE(YEAR($BB13), MONTH(BF13)+1, DAY(BF13)-1), 1, Settings!$AY$23:$AY$38), BF13))</f>
        <v/>
      </c>
      <c r="BW13" s="119" t="str">
        <f>IF(BG13="", "", IF(BG13&lt;=$B13, WORKDAY(DATE(YEAR($BB13), MONTH(BG13)+1, DAY(BG13)-1), 1, Settings!$AY$23:$AY$38), BG13))</f>
        <v/>
      </c>
      <c r="BX13" s="119" t="str">
        <f>IF(BH13="", "", IF(BH13&lt;=$B13, WORKDAY(DATE(YEAR($BB13), MONTH(BH13)+1, DAY(BH13)-1), 1, Settings!$AY$23:$AY$38), BH13))</f>
        <v/>
      </c>
      <c r="BY13" s="119" t="str">
        <f>IF(BI13="", "", IF(BI13&lt;=$B13, WORKDAY(DATE(YEAR($BB13), MONTH(BI13)+1, DAY(BI13)-1), 1, Settings!$AY$23:$AY$38), BI13))</f>
        <v/>
      </c>
      <c r="BZ13" s="119" t="str">
        <f>IF(BJ13="", "", IF(BJ13&lt;=$B13, WORKDAY(DATE(YEAR($BB13), MONTH(BJ13)+1, DAY(BJ13)-1), 1, Settings!$AY$23:$AY$38), BJ13))</f>
        <v/>
      </c>
      <c r="CA13" s="119" t="str">
        <f>IF(BK13="", "", IF(BK13&lt;=$B13, WORKDAY(DATE(YEAR($BB13), MONTH(BK13)+1, DAY(BK13)-1), 1, Settings!$AY$23:$AY$38), BK13))</f>
        <v/>
      </c>
      <c r="CB13" s="119" t="str">
        <f>IF(BL13="", "", IF(BL13&lt;=$B13, WORKDAY(DATE(YEAR($BB13), MONTH(BL13)+1, DAY(BL13)-1), 1, Settings!$AY$23:$AY$38), BL13))</f>
        <v/>
      </c>
      <c r="CC13" s="119" t="str">
        <f>IF(BM13="", "", IF(BM13&lt;=$B13, WORKDAY(DATE(YEAR($BB13), MONTH(BM13)+1, DAY(BM13)-1), 1, Settings!$AY$23:$AY$38), BM13))</f>
        <v/>
      </c>
      <c r="CD13" s="119" t="str">
        <f>IF(BN13="", "", IF(BN13&lt;=$B13, WORKDAY(DATE(YEAR($BB13), MONTH(BN13)+1, DAY(BN13)-1), 1, Settings!$AY$23:$AY$38), BN13))</f>
        <v/>
      </c>
      <c r="CE13" s="119" t="str">
        <f>IF(BO13="", "", IF(BO13&lt;=$B13, WORKDAY(DATE(YEAR($BB13), MONTH(BO13)+1, DAY(BO13)-1), 1, Settings!$AY$23:$AY$38), BO13))</f>
        <v/>
      </c>
      <c r="CF13" s="120" t="str">
        <f>IF(BP13="", "", IF(BP13&lt;=$B13, WORKDAY(DATE(YEAR($BB13), MONTH(BP13)+1, DAY(BP13)-1), 1, Settings!$AY$23:$AY$38), BP13))</f>
        <v/>
      </c>
      <c r="CH13" s="48" t="str">
        <f t="shared" si="4"/>
        <v/>
      </c>
      <c r="CI13" s="49" t="str">
        <f t="shared" si="5"/>
        <v/>
      </c>
      <c r="CJ13" s="49" t="str">
        <f t="shared" si="6"/>
        <v/>
      </c>
      <c r="CK13" s="49" t="str">
        <f t="shared" si="7"/>
        <v/>
      </c>
      <c r="CL13" s="49" t="str">
        <f t="shared" si="8"/>
        <v/>
      </c>
      <c r="CM13" s="49" t="str">
        <f t="shared" si="9"/>
        <v/>
      </c>
      <c r="CN13" s="49" t="str">
        <f t="shared" si="10"/>
        <v/>
      </c>
      <c r="CO13" s="49" t="str">
        <f t="shared" si="11"/>
        <v/>
      </c>
      <c r="CP13" s="49" t="str">
        <f t="shared" si="12"/>
        <v/>
      </c>
      <c r="CQ13" s="49" t="str">
        <f t="shared" si="13"/>
        <v/>
      </c>
      <c r="CR13" s="49" t="str">
        <f t="shared" si="14"/>
        <v/>
      </c>
      <c r="CS13" s="49" t="str">
        <f t="shared" si="15"/>
        <v/>
      </c>
      <c r="CT13" s="49" t="str">
        <f t="shared" si="16"/>
        <v/>
      </c>
      <c r="CU13" s="49" t="str">
        <f t="shared" si="17"/>
        <v/>
      </c>
      <c r="CV13" s="16" t="str">
        <f t="shared" si="18"/>
        <v/>
      </c>
      <c r="CX13" s="48" t="str">
        <f t="shared" si="19"/>
        <v/>
      </c>
      <c r="CY13" s="49" t="str">
        <f t="shared" si="20"/>
        <v/>
      </c>
      <c r="CZ13" s="49" t="str">
        <f t="shared" si="21"/>
        <v/>
      </c>
      <c r="DA13" s="49" t="str">
        <f t="shared" si="22"/>
        <v/>
      </c>
      <c r="DB13" s="49" t="str">
        <f t="shared" si="23"/>
        <v/>
      </c>
      <c r="DC13" s="49" t="str">
        <f t="shared" si="24"/>
        <v/>
      </c>
      <c r="DD13" s="49" t="str">
        <f t="shared" si="25"/>
        <v/>
      </c>
      <c r="DE13" s="49" t="str">
        <f t="shared" si="26"/>
        <v/>
      </c>
      <c r="DF13" s="49" t="str">
        <f t="shared" si="27"/>
        <v/>
      </c>
      <c r="DG13" s="49" t="str">
        <f t="shared" si="28"/>
        <v/>
      </c>
      <c r="DH13" s="49" t="str">
        <f t="shared" si="29"/>
        <v/>
      </c>
      <c r="DI13" s="49" t="str">
        <f t="shared" si="30"/>
        <v/>
      </c>
      <c r="DJ13" s="49" t="str">
        <f t="shared" si="31"/>
        <v/>
      </c>
      <c r="DK13" s="49" t="str">
        <f t="shared" si="32"/>
        <v/>
      </c>
      <c r="DL13" s="16" t="str">
        <f t="shared" si="33"/>
        <v/>
      </c>
      <c r="DN13" s="17" t="str">
        <f t="shared" si="34"/>
        <v>Jul 2019</v>
      </c>
    </row>
    <row r="14" spans="1:118" x14ac:dyDescent="0.25">
      <c r="A14" s="30"/>
      <c r="B14" s="102">
        <f>IF(B13="", "", IFERROR(IF(B13+1&gt;Settings!$G$25, "", B13+1), ""))</f>
        <v>43650</v>
      </c>
      <c r="C14" s="2"/>
      <c r="D14" s="3"/>
      <c r="E14" s="3"/>
      <c r="F14" s="3"/>
      <c r="G14" s="3"/>
      <c r="H14" s="3"/>
      <c r="I14" s="3"/>
      <c r="J14" s="3"/>
      <c r="K14" s="3"/>
      <c r="L14" s="3"/>
      <c r="M14" s="3"/>
      <c r="N14" s="3"/>
      <c r="O14" s="3"/>
      <c r="P14" s="3"/>
      <c r="Q14" s="4"/>
      <c r="R14" s="30"/>
      <c r="T14" s="17" t="str">
        <f>IF($B14="", "", IF($B14&lt;Settings!$G$23, "Old", "New"))</f>
        <v>Old</v>
      </c>
      <c r="AL14" s="118" t="str">
        <f>IF(OR($B14="", C14="", C$10="", AL$9), "", IFERROR($B14+INDEX(Settings!$AF$19:$AF$33, MATCH(C$10, Settings!$Y$19:$Y$33, 0))+IF(INDEX(Settings!$AI$19:$AI$33, MATCH(C$10, Settings!$Y$19:$Y$33, 0))="", 0, INDEX($AO$2:$AU$8, MATCH(TEXT($B14, "ddd"), $AN$2:$AN$8, 0), MATCH(INDEX(Settings!$AI$19:$AI$33, MATCH(C$10, Settings!$Y$19:$Y$33, 0)), $AO$1:$AU$1, 0))), 0))</f>
        <v/>
      </c>
      <c r="AM14" s="119" t="str">
        <f>IF(OR($B14="", D14="", D$10="", AM$9), "", IFERROR($B14+INDEX(Settings!$AF$19:$AF$33, MATCH(D$10, Settings!$Y$19:$Y$33, 0))+IF(INDEX(Settings!$AI$19:$AI$33, MATCH(D$10, Settings!$Y$19:$Y$33, 0))="", 0, INDEX($AO$2:$AU$8, MATCH(TEXT($B14, "ddd"), $AN$2:$AN$8, 0), MATCH(INDEX(Settings!$AI$19:$AI$33, MATCH(D$10, Settings!$Y$19:$Y$33, 0)), $AO$1:$AU$1, 0))), 0))</f>
        <v/>
      </c>
      <c r="AN14" s="119" t="str">
        <f>IF(OR($B14="", E14="", E$10="", AN$9), "", IFERROR($B14+INDEX(Settings!$AF$19:$AF$33, MATCH(E$10, Settings!$Y$19:$Y$33, 0))+IF(INDEX(Settings!$AI$19:$AI$33, MATCH(E$10, Settings!$Y$19:$Y$33, 0))="", 0, INDEX($AO$2:$AU$8, MATCH(TEXT($B14, "ddd"), $AN$2:$AN$8, 0), MATCH(INDEX(Settings!$AI$19:$AI$33, MATCH(E$10, Settings!$Y$19:$Y$33, 0)), $AO$1:$AU$1, 0))), 0))</f>
        <v/>
      </c>
      <c r="AO14" s="119" t="str">
        <f>IF(OR($B14="", F14="", F$10="", AO$9), "", IFERROR($B14+INDEX(Settings!$AF$19:$AF$33, MATCH(F$10, Settings!$Y$19:$Y$33, 0))+IF(INDEX(Settings!$AI$19:$AI$33, MATCH(F$10, Settings!$Y$19:$Y$33, 0))="", 0, INDEX($AO$2:$AU$8, MATCH(TEXT($B14, "ddd"), $AN$2:$AN$8, 0), MATCH(INDEX(Settings!$AI$19:$AI$33, MATCH(F$10, Settings!$Y$19:$Y$33, 0)), $AO$1:$AU$1, 0))), 0))</f>
        <v/>
      </c>
      <c r="AP14" s="119" t="str">
        <f>IF(OR($B14="", G14="", G$10="", AP$9), "", IFERROR($B14+INDEX(Settings!$AF$19:$AF$33, MATCH(G$10, Settings!$Y$19:$Y$33, 0))+IF(INDEX(Settings!$AI$19:$AI$33, MATCH(G$10, Settings!$Y$19:$Y$33, 0))="", 0, INDEX($AO$2:$AU$8, MATCH(TEXT($B14, "ddd"), $AN$2:$AN$8, 0), MATCH(INDEX(Settings!$AI$19:$AI$33, MATCH(G$10, Settings!$Y$19:$Y$33, 0)), $AO$1:$AU$1, 0))), 0))</f>
        <v/>
      </c>
      <c r="AQ14" s="119" t="str">
        <f>IF(OR($B14="", H14="", H$10="", AQ$9), "", IFERROR($B14+INDEX(Settings!$AF$19:$AF$33, MATCH(H$10, Settings!$Y$19:$Y$33, 0))+IF(INDEX(Settings!$AI$19:$AI$33, MATCH(H$10, Settings!$Y$19:$Y$33, 0))="", 0, INDEX($AO$2:$AU$8, MATCH(TEXT($B14, "ddd"), $AN$2:$AN$8, 0), MATCH(INDEX(Settings!$AI$19:$AI$33, MATCH(H$10, Settings!$Y$19:$Y$33, 0)), $AO$1:$AU$1, 0))), 0))</f>
        <v/>
      </c>
      <c r="AR14" s="119" t="str">
        <f>IF(OR($B14="", I14="", I$10="", AR$9), "", IFERROR($B14+INDEX(Settings!$AF$19:$AF$33, MATCH(I$10, Settings!$Y$19:$Y$33, 0))+IF(INDEX(Settings!$AI$19:$AI$33, MATCH(I$10, Settings!$Y$19:$Y$33, 0))="", 0, INDEX($AO$2:$AU$8, MATCH(TEXT($B14, "ddd"), $AN$2:$AN$8, 0), MATCH(INDEX(Settings!$AI$19:$AI$33, MATCH(I$10, Settings!$Y$19:$Y$33, 0)), $AO$1:$AU$1, 0))), 0))</f>
        <v/>
      </c>
      <c r="AS14" s="119" t="str">
        <f>IF(OR($B14="", J14="", J$10="", AS$9), "", IFERROR($B14+INDEX(Settings!$AF$19:$AF$33, MATCH(J$10, Settings!$Y$19:$Y$33, 0))+IF(INDEX(Settings!$AI$19:$AI$33, MATCH(J$10, Settings!$Y$19:$Y$33, 0))="", 0, INDEX($AO$2:$AU$8, MATCH(TEXT($B14, "ddd"), $AN$2:$AN$8, 0), MATCH(INDEX(Settings!$AI$19:$AI$33, MATCH(J$10, Settings!$Y$19:$Y$33, 0)), $AO$1:$AU$1, 0))), 0))</f>
        <v/>
      </c>
      <c r="AT14" s="119" t="str">
        <f>IF(OR($B14="", K14="", K$10="", AT$9), "", IFERROR($B14+INDEX(Settings!$AF$19:$AF$33, MATCH(K$10, Settings!$Y$19:$Y$33, 0))+IF(INDEX(Settings!$AI$19:$AI$33, MATCH(K$10, Settings!$Y$19:$Y$33, 0))="", 0, INDEX($AO$2:$AU$8, MATCH(TEXT($B14, "ddd"), $AN$2:$AN$8, 0), MATCH(INDEX(Settings!$AI$19:$AI$33, MATCH(K$10, Settings!$Y$19:$Y$33, 0)), $AO$1:$AU$1, 0))), 0))</f>
        <v/>
      </c>
      <c r="AU14" s="119" t="str">
        <f>IF(OR($B14="", L14="", L$10="", AU$9), "", IFERROR($B14+INDEX(Settings!$AF$19:$AF$33, MATCH(L$10, Settings!$Y$19:$Y$33, 0))+IF(INDEX(Settings!$AI$19:$AI$33, MATCH(L$10, Settings!$Y$19:$Y$33, 0))="", 0, INDEX($AO$2:$AU$8, MATCH(TEXT($B14, "ddd"), $AN$2:$AN$8, 0), MATCH(INDEX(Settings!$AI$19:$AI$33, MATCH(L$10, Settings!$Y$19:$Y$33, 0)), $AO$1:$AU$1, 0))), 0))</f>
        <v/>
      </c>
      <c r="AV14" s="119" t="str">
        <f>IF(OR($B14="", M14="", M$10="", AV$9), "", IFERROR($B14+INDEX(Settings!$AF$19:$AF$33, MATCH(M$10, Settings!$Y$19:$Y$33, 0))+IF(INDEX(Settings!$AI$19:$AI$33, MATCH(M$10, Settings!$Y$19:$Y$33, 0))="", 0, INDEX($AO$2:$AU$8, MATCH(TEXT($B14, "ddd"), $AN$2:$AN$8, 0), MATCH(INDEX(Settings!$AI$19:$AI$33, MATCH(M$10, Settings!$Y$19:$Y$33, 0)), $AO$1:$AU$1, 0))), 0))</f>
        <v/>
      </c>
      <c r="AW14" s="119" t="str">
        <f>IF(OR($B14="", N14="", N$10="", AW$9), "", IFERROR($B14+INDEX(Settings!$AF$19:$AF$33, MATCH(N$10, Settings!$Y$19:$Y$33, 0))+IF(INDEX(Settings!$AI$19:$AI$33, MATCH(N$10, Settings!$Y$19:$Y$33, 0))="", 0, INDEX($AO$2:$AU$8, MATCH(TEXT($B14, "ddd"), $AN$2:$AN$8, 0), MATCH(INDEX(Settings!$AI$19:$AI$33, MATCH(N$10, Settings!$Y$19:$Y$33, 0)), $AO$1:$AU$1, 0))), 0))</f>
        <v/>
      </c>
      <c r="AX14" s="119" t="str">
        <f>IF(OR($B14="", O14="", O$10="", AX$9), "", IFERROR($B14+INDEX(Settings!$AF$19:$AF$33, MATCH(O$10, Settings!$Y$19:$Y$33, 0))+IF(INDEX(Settings!$AI$19:$AI$33, MATCH(O$10, Settings!$Y$19:$Y$33, 0))="", 0, INDEX($AO$2:$AU$8, MATCH(TEXT($B14, "ddd"), $AN$2:$AN$8, 0), MATCH(INDEX(Settings!$AI$19:$AI$33, MATCH(O$10, Settings!$Y$19:$Y$33, 0)), $AO$1:$AU$1, 0))), 0))</f>
        <v/>
      </c>
      <c r="AY14" s="119" t="str">
        <f>IF(OR($B14="", P14="", P$10="", AY$9), "", IFERROR($B14+INDEX(Settings!$AF$19:$AF$33, MATCH(P$10, Settings!$Y$19:$Y$33, 0))+IF(INDEX(Settings!$AI$19:$AI$33, MATCH(P$10, Settings!$Y$19:$Y$33, 0))="", 0, INDEX($AO$2:$AU$8, MATCH(TEXT($B14, "ddd"), $AN$2:$AN$8, 0), MATCH(INDEX(Settings!$AI$19:$AI$33, MATCH(P$10, Settings!$Y$19:$Y$33, 0)), $AO$1:$AU$1, 0))), 0))</f>
        <v/>
      </c>
      <c r="AZ14" s="120" t="str">
        <f>IF(OR($B14="", Q14="", Q$10="", AZ$9), "", IFERROR($B14+INDEX(Settings!$AF$19:$AF$33, MATCH(Q$10, Settings!$Y$19:$Y$33, 0))+IF(INDEX(Settings!$AI$19:$AI$33, MATCH(Q$10, Settings!$Y$19:$Y$33, 0))="", 0, INDEX($AO$2:$AU$8, MATCH(TEXT($B14, "ddd"), $AN$2:$AN$8, 0), MATCH(INDEX(Settings!$AI$19:$AI$33, MATCH(Q$10, Settings!$Y$19:$Y$33, 0)), $AO$1:$AU$1, 0))), 0))</f>
        <v/>
      </c>
      <c r="BB14" s="118" t="str">
        <f>IF(OR(C$10="", $B14="", C14="", BB$9=""), "", IFERROR(WORKDAY((DATE(YEAR($B14), MONTH($B14)+INDEX(Settings!$AM$19:$AM$33, MATCH(C$10, Settings!$Y$19:$Y$33, 0)), IF(INDEX(Settings!$AQ$19:$AQ$33, MATCH(C$10, Settings!$Y$19:$Y$33, 0))=0, DAY($B14), INDEX(Settings!$AQ$19:$AQ$33, MATCH(C$10, Settings!$Y$19:$Y$33, 0))))-1), 1, Settings!$AY$23:$AY$38), ""))</f>
        <v/>
      </c>
      <c r="BC14" s="119" t="str">
        <f>IF(OR(D$10="", $B14="", D14="", BC$9=""), "", IFERROR(WORKDAY((DATE(YEAR($B14), MONTH($B14)+INDEX(Settings!$AM$19:$AM$33, MATCH(D$10, Settings!$Y$19:$Y$33, 0)), IF(INDEX(Settings!$AQ$19:$AQ$33, MATCH(D$10, Settings!$Y$19:$Y$33, 0))=0, DAY($B14), INDEX(Settings!$AQ$19:$AQ$33, MATCH(D$10, Settings!$Y$19:$Y$33, 0))))-1), 1, Settings!$AY$23:$AY$38), ""))</f>
        <v/>
      </c>
      <c r="BD14" s="119" t="str">
        <f>IF(OR(E$10="", $B14="", E14="", BD$9=""), "", IFERROR(WORKDAY((DATE(YEAR($B14), MONTH($B14)+INDEX(Settings!$AM$19:$AM$33, MATCH(E$10, Settings!$Y$19:$Y$33, 0)), IF(INDEX(Settings!$AQ$19:$AQ$33, MATCH(E$10, Settings!$Y$19:$Y$33, 0))=0, DAY($B14), INDEX(Settings!$AQ$19:$AQ$33, MATCH(E$10, Settings!$Y$19:$Y$33, 0))))-1), 1, Settings!$AY$23:$AY$38), ""))</f>
        <v/>
      </c>
      <c r="BE14" s="119" t="str">
        <f>IF(OR(F$10="", $B14="", F14="", BE$9=""), "", IFERROR(WORKDAY((DATE(YEAR($B14), MONTH($B14)+INDEX(Settings!$AM$19:$AM$33, MATCH(F$10, Settings!$Y$19:$Y$33, 0)), IF(INDEX(Settings!$AQ$19:$AQ$33, MATCH(F$10, Settings!$Y$19:$Y$33, 0))=0, DAY($B14), INDEX(Settings!$AQ$19:$AQ$33, MATCH(F$10, Settings!$Y$19:$Y$33, 0))))-1), 1, Settings!$AY$23:$AY$38), ""))</f>
        <v/>
      </c>
      <c r="BF14" s="119" t="str">
        <f>IF(OR(G$10="", $B14="", G14="", BF$9=""), "", IFERROR(WORKDAY((DATE(YEAR($B14), MONTH($B14)+INDEX(Settings!$AM$19:$AM$33, MATCH(G$10, Settings!$Y$19:$Y$33, 0)), IF(INDEX(Settings!$AQ$19:$AQ$33, MATCH(G$10, Settings!$Y$19:$Y$33, 0))=0, DAY($B14), INDEX(Settings!$AQ$19:$AQ$33, MATCH(G$10, Settings!$Y$19:$Y$33, 0))))-1), 1, Settings!$AY$23:$AY$38), ""))</f>
        <v/>
      </c>
      <c r="BG14" s="119" t="str">
        <f>IF(OR(H$10="", $B14="", H14="", BG$9=""), "", IFERROR(WORKDAY((DATE(YEAR($B14), MONTH($B14)+INDEX(Settings!$AM$19:$AM$33, MATCH(H$10, Settings!$Y$19:$Y$33, 0)), IF(INDEX(Settings!$AQ$19:$AQ$33, MATCH(H$10, Settings!$Y$19:$Y$33, 0))=0, DAY($B14), INDEX(Settings!$AQ$19:$AQ$33, MATCH(H$10, Settings!$Y$19:$Y$33, 0))))-1), 1, Settings!$AY$23:$AY$38), ""))</f>
        <v/>
      </c>
      <c r="BH14" s="119" t="str">
        <f>IF(OR(I$10="", $B14="", I14="", BH$9=""), "", IFERROR(WORKDAY((DATE(YEAR($B14), MONTH($B14)+INDEX(Settings!$AM$19:$AM$33, MATCH(I$10, Settings!$Y$19:$Y$33, 0)), IF(INDEX(Settings!$AQ$19:$AQ$33, MATCH(I$10, Settings!$Y$19:$Y$33, 0))=0, DAY($B14), INDEX(Settings!$AQ$19:$AQ$33, MATCH(I$10, Settings!$Y$19:$Y$33, 0))))-1), 1, Settings!$AY$23:$AY$38), ""))</f>
        <v/>
      </c>
      <c r="BI14" s="119" t="str">
        <f>IF(OR(J$10="", $B14="", J14="", BI$9=""), "", IFERROR(WORKDAY((DATE(YEAR($B14), MONTH($B14)+INDEX(Settings!$AM$19:$AM$33, MATCH(J$10, Settings!$Y$19:$Y$33, 0)), IF(INDEX(Settings!$AQ$19:$AQ$33, MATCH(J$10, Settings!$Y$19:$Y$33, 0))=0, DAY($B14), INDEX(Settings!$AQ$19:$AQ$33, MATCH(J$10, Settings!$Y$19:$Y$33, 0))))-1), 1, Settings!$AY$23:$AY$38), ""))</f>
        <v/>
      </c>
      <c r="BJ14" s="119" t="str">
        <f>IF(OR(K$10="", $B14="", K14="", BJ$9=""), "", IFERROR(WORKDAY((DATE(YEAR($B14), MONTH($B14)+INDEX(Settings!$AM$19:$AM$33, MATCH(K$10, Settings!$Y$19:$Y$33, 0)), IF(INDEX(Settings!$AQ$19:$AQ$33, MATCH(K$10, Settings!$Y$19:$Y$33, 0))=0, DAY($B14), INDEX(Settings!$AQ$19:$AQ$33, MATCH(K$10, Settings!$Y$19:$Y$33, 0))))-1), 1, Settings!$AY$23:$AY$38), ""))</f>
        <v/>
      </c>
      <c r="BK14" s="119" t="str">
        <f>IF(OR(L$10="", $B14="", L14="", BK$9=""), "", IFERROR(WORKDAY((DATE(YEAR($B14), MONTH($B14)+INDEX(Settings!$AM$19:$AM$33, MATCH(L$10, Settings!$Y$19:$Y$33, 0)), IF(INDEX(Settings!$AQ$19:$AQ$33, MATCH(L$10, Settings!$Y$19:$Y$33, 0))=0, DAY($B14), INDEX(Settings!$AQ$19:$AQ$33, MATCH(L$10, Settings!$Y$19:$Y$33, 0))))-1), 1, Settings!$AY$23:$AY$38), ""))</f>
        <v/>
      </c>
      <c r="BL14" s="119" t="str">
        <f>IF(OR(M$10="", $B14="", M14="", BL$9=""), "", IFERROR(WORKDAY((DATE(YEAR($B14), MONTH($B14)+INDEX(Settings!$AM$19:$AM$33, MATCH(M$10, Settings!$Y$19:$Y$33, 0)), IF(INDEX(Settings!$AQ$19:$AQ$33, MATCH(M$10, Settings!$Y$19:$Y$33, 0))=0, DAY($B14), INDEX(Settings!$AQ$19:$AQ$33, MATCH(M$10, Settings!$Y$19:$Y$33, 0))))-1), 1, Settings!$AY$23:$AY$38), ""))</f>
        <v/>
      </c>
      <c r="BM14" s="119" t="str">
        <f>IF(OR(N$10="", $B14="", N14="", BM$9=""), "", IFERROR(WORKDAY((DATE(YEAR($B14), MONTH($B14)+INDEX(Settings!$AM$19:$AM$33, MATCH(N$10, Settings!$Y$19:$Y$33, 0)), IF(INDEX(Settings!$AQ$19:$AQ$33, MATCH(N$10, Settings!$Y$19:$Y$33, 0))=0, DAY($B14), INDEX(Settings!$AQ$19:$AQ$33, MATCH(N$10, Settings!$Y$19:$Y$33, 0))))-1), 1, Settings!$AY$23:$AY$38), ""))</f>
        <v/>
      </c>
      <c r="BN14" s="119" t="str">
        <f>IF(OR(O$10="", $B14="", O14="", BN$9=""), "", IFERROR(WORKDAY((DATE(YEAR($B14), MONTH($B14)+INDEX(Settings!$AM$19:$AM$33, MATCH(O$10, Settings!$Y$19:$Y$33, 0)), IF(INDEX(Settings!$AQ$19:$AQ$33, MATCH(O$10, Settings!$Y$19:$Y$33, 0))=0, DAY($B14), INDEX(Settings!$AQ$19:$AQ$33, MATCH(O$10, Settings!$Y$19:$Y$33, 0))))-1), 1, Settings!$AY$23:$AY$38), ""))</f>
        <v/>
      </c>
      <c r="BO14" s="119" t="str">
        <f>IF(OR(P$10="", $B14="", P14="", BO$9=""), "", IFERROR(WORKDAY((DATE(YEAR($B14), MONTH($B14)+INDEX(Settings!$AM$19:$AM$33, MATCH(P$10, Settings!$Y$19:$Y$33, 0)), IF(INDEX(Settings!$AQ$19:$AQ$33, MATCH(P$10, Settings!$Y$19:$Y$33, 0))=0, DAY($B14), INDEX(Settings!$AQ$19:$AQ$33, MATCH(P$10, Settings!$Y$19:$Y$33, 0))))-1), 1, Settings!$AY$23:$AY$38), ""))</f>
        <v/>
      </c>
      <c r="BP14" s="120" t="str">
        <f>IF(OR(Q$10="", $B14="", Q14="", BP$9=""), "", IFERROR(WORKDAY((DATE(YEAR($B14), MONTH($B14)+INDEX(Settings!$AM$19:$AM$33, MATCH(Q$10, Settings!$Y$19:$Y$33, 0)), IF(INDEX(Settings!$AQ$19:$AQ$33, MATCH(Q$10, Settings!$Y$19:$Y$33, 0))=0, DAY($B14), INDEX(Settings!$AQ$19:$AQ$33, MATCH(Q$10, Settings!$Y$19:$Y$33, 0))))-1), 1, Settings!$AY$23:$AY$38), ""))</f>
        <v/>
      </c>
      <c r="BR14" s="118" t="str">
        <f>IF(BB14="", "", IF(BB14&lt;=$B14, WORKDAY(DATE(YEAR($BB14), MONTH(BB14)+1, DAY(BB14)-1), 1, Settings!$AY$23:$AY$38), BB14))</f>
        <v/>
      </c>
      <c r="BS14" s="119" t="str">
        <f>IF(BC14="", "", IF(BC14&lt;=$B14, WORKDAY(DATE(YEAR($BB14), MONTH(BC14)+1, DAY(BC14)-1), 1, Settings!$AY$23:$AY$38), BC14))</f>
        <v/>
      </c>
      <c r="BT14" s="119" t="str">
        <f>IF(BD14="", "", IF(BD14&lt;=$B14, WORKDAY(DATE(YEAR($BB14), MONTH(BD14)+1, DAY(BD14)-1), 1, Settings!$AY$23:$AY$38), BD14))</f>
        <v/>
      </c>
      <c r="BU14" s="119" t="str">
        <f>IF(BE14="", "", IF(BE14&lt;=$B14, WORKDAY(DATE(YEAR($BB14), MONTH(BE14)+1, DAY(BE14)-1), 1, Settings!$AY$23:$AY$38), BE14))</f>
        <v/>
      </c>
      <c r="BV14" s="119" t="str">
        <f>IF(BF14="", "", IF(BF14&lt;=$B14, WORKDAY(DATE(YEAR($BB14), MONTH(BF14)+1, DAY(BF14)-1), 1, Settings!$AY$23:$AY$38), BF14))</f>
        <v/>
      </c>
      <c r="BW14" s="119" t="str">
        <f>IF(BG14="", "", IF(BG14&lt;=$B14, WORKDAY(DATE(YEAR($BB14), MONTH(BG14)+1, DAY(BG14)-1), 1, Settings!$AY$23:$AY$38), BG14))</f>
        <v/>
      </c>
      <c r="BX14" s="119" t="str">
        <f>IF(BH14="", "", IF(BH14&lt;=$B14, WORKDAY(DATE(YEAR($BB14), MONTH(BH14)+1, DAY(BH14)-1), 1, Settings!$AY$23:$AY$38), BH14))</f>
        <v/>
      </c>
      <c r="BY14" s="119" t="str">
        <f>IF(BI14="", "", IF(BI14&lt;=$B14, WORKDAY(DATE(YEAR($BB14), MONTH(BI14)+1, DAY(BI14)-1), 1, Settings!$AY$23:$AY$38), BI14))</f>
        <v/>
      </c>
      <c r="BZ14" s="119" t="str">
        <f>IF(BJ14="", "", IF(BJ14&lt;=$B14, WORKDAY(DATE(YEAR($BB14), MONTH(BJ14)+1, DAY(BJ14)-1), 1, Settings!$AY$23:$AY$38), BJ14))</f>
        <v/>
      </c>
      <c r="CA14" s="119" t="str">
        <f>IF(BK14="", "", IF(BK14&lt;=$B14, WORKDAY(DATE(YEAR($BB14), MONTH(BK14)+1, DAY(BK14)-1), 1, Settings!$AY$23:$AY$38), BK14))</f>
        <v/>
      </c>
      <c r="CB14" s="119" t="str">
        <f>IF(BL14="", "", IF(BL14&lt;=$B14, WORKDAY(DATE(YEAR($BB14), MONTH(BL14)+1, DAY(BL14)-1), 1, Settings!$AY$23:$AY$38), BL14))</f>
        <v/>
      </c>
      <c r="CC14" s="119" t="str">
        <f>IF(BM14="", "", IF(BM14&lt;=$B14, WORKDAY(DATE(YEAR($BB14), MONTH(BM14)+1, DAY(BM14)-1), 1, Settings!$AY$23:$AY$38), BM14))</f>
        <v/>
      </c>
      <c r="CD14" s="119" t="str">
        <f>IF(BN14="", "", IF(BN14&lt;=$B14, WORKDAY(DATE(YEAR($BB14), MONTH(BN14)+1, DAY(BN14)-1), 1, Settings!$AY$23:$AY$38), BN14))</f>
        <v/>
      </c>
      <c r="CE14" s="119" t="str">
        <f>IF(BO14="", "", IF(BO14&lt;=$B14, WORKDAY(DATE(YEAR($BB14), MONTH(BO14)+1, DAY(BO14)-1), 1, Settings!$AY$23:$AY$38), BO14))</f>
        <v/>
      </c>
      <c r="CF14" s="120" t="str">
        <f>IF(BP14="", "", IF(BP14&lt;=$B14, WORKDAY(DATE(YEAR($BB14), MONTH(BP14)+1, DAY(BP14)-1), 1, Settings!$AY$23:$AY$38), BP14))</f>
        <v/>
      </c>
      <c r="CH14" s="48" t="str">
        <f t="shared" si="4"/>
        <v/>
      </c>
      <c r="CI14" s="49" t="str">
        <f t="shared" si="5"/>
        <v/>
      </c>
      <c r="CJ14" s="49" t="str">
        <f t="shared" si="6"/>
        <v/>
      </c>
      <c r="CK14" s="49" t="str">
        <f t="shared" si="7"/>
        <v/>
      </c>
      <c r="CL14" s="49" t="str">
        <f t="shared" si="8"/>
        <v/>
      </c>
      <c r="CM14" s="49" t="str">
        <f t="shared" si="9"/>
        <v/>
      </c>
      <c r="CN14" s="49" t="str">
        <f t="shared" si="10"/>
        <v/>
      </c>
      <c r="CO14" s="49" t="str">
        <f t="shared" si="11"/>
        <v/>
      </c>
      <c r="CP14" s="49" t="str">
        <f t="shared" si="12"/>
        <v/>
      </c>
      <c r="CQ14" s="49" t="str">
        <f t="shared" si="13"/>
        <v/>
      </c>
      <c r="CR14" s="49" t="str">
        <f t="shared" si="14"/>
        <v/>
      </c>
      <c r="CS14" s="49" t="str">
        <f t="shared" si="15"/>
        <v/>
      </c>
      <c r="CT14" s="49" t="str">
        <f t="shared" si="16"/>
        <v/>
      </c>
      <c r="CU14" s="49" t="str">
        <f t="shared" si="17"/>
        <v/>
      </c>
      <c r="CV14" s="16" t="str">
        <f t="shared" si="18"/>
        <v/>
      </c>
      <c r="CX14" s="48" t="str">
        <f t="shared" si="19"/>
        <v/>
      </c>
      <c r="CY14" s="49" t="str">
        <f t="shared" si="20"/>
        <v/>
      </c>
      <c r="CZ14" s="49" t="str">
        <f t="shared" si="21"/>
        <v/>
      </c>
      <c r="DA14" s="49" t="str">
        <f t="shared" si="22"/>
        <v/>
      </c>
      <c r="DB14" s="49" t="str">
        <f t="shared" si="23"/>
        <v/>
      </c>
      <c r="DC14" s="49" t="str">
        <f t="shared" si="24"/>
        <v/>
      </c>
      <c r="DD14" s="49" t="str">
        <f t="shared" si="25"/>
        <v/>
      </c>
      <c r="DE14" s="49" t="str">
        <f t="shared" si="26"/>
        <v/>
      </c>
      <c r="DF14" s="49" t="str">
        <f t="shared" si="27"/>
        <v/>
      </c>
      <c r="DG14" s="49" t="str">
        <f t="shared" si="28"/>
        <v/>
      </c>
      <c r="DH14" s="49" t="str">
        <f t="shared" si="29"/>
        <v/>
      </c>
      <c r="DI14" s="49" t="str">
        <f t="shared" si="30"/>
        <v/>
      </c>
      <c r="DJ14" s="49" t="str">
        <f t="shared" si="31"/>
        <v/>
      </c>
      <c r="DK14" s="49" t="str">
        <f t="shared" si="32"/>
        <v/>
      </c>
      <c r="DL14" s="16" t="str">
        <f t="shared" si="33"/>
        <v/>
      </c>
      <c r="DN14" s="17" t="str">
        <f t="shared" si="34"/>
        <v>Jul 2019</v>
      </c>
    </row>
    <row r="15" spans="1:118" x14ac:dyDescent="0.25">
      <c r="A15" s="30"/>
      <c r="B15" s="102">
        <f>IF(B14="", "", IFERROR(IF(B14+1&gt;Settings!$G$25, "", B14+1), ""))</f>
        <v>43651</v>
      </c>
      <c r="C15" s="2"/>
      <c r="D15" s="3"/>
      <c r="E15" s="3"/>
      <c r="F15" s="3"/>
      <c r="G15" s="3"/>
      <c r="H15" s="3"/>
      <c r="I15" s="3"/>
      <c r="J15" s="3"/>
      <c r="K15" s="3"/>
      <c r="L15" s="3"/>
      <c r="M15" s="3"/>
      <c r="N15" s="3"/>
      <c r="O15" s="3"/>
      <c r="P15" s="3"/>
      <c r="Q15" s="4"/>
      <c r="R15" s="30"/>
      <c r="T15" s="17" t="str">
        <f>IF($B15="", "", IF($B15&lt;Settings!$G$23, "Old", "New"))</f>
        <v>Old</v>
      </c>
      <c r="AL15" s="118" t="str">
        <f>IF(OR($B15="", C15="", C$10="", AL$9), "", IFERROR($B15+INDEX(Settings!$AF$19:$AF$33, MATCH(C$10, Settings!$Y$19:$Y$33, 0))+IF(INDEX(Settings!$AI$19:$AI$33, MATCH(C$10, Settings!$Y$19:$Y$33, 0))="", 0, INDEX($AO$2:$AU$8, MATCH(TEXT($B15, "ddd"), $AN$2:$AN$8, 0), MATCH(INDEX(Settings!$AI$19:$AI$33, MATCH(C$10, Settings!$Y$19:$Y$33, 0)), $AO$1:$AU$1, 0))), 0))</f>
        <v/>
      </c>
      <c r="AM15" s="119" t="str">
        <f>IF(OR($B15="", D15="", D$10="", AM$9), "", IFERROR($B15+INDEX(Settings!$AF$19:$AF$33, MATCH(D$10, Settings!$Y$19:$Y$33, 0))+IF(INDEX(Settings!$AI$19:$AI$33, MATCH(D$10, Settings!$Y$19:$Y$33, 0))="", 0, INDEX($AO$2:$AU$8, MATCH(TEXT($B15, "ddd"), $AN$2:$AN$8, 0), MATCH(INDEX(Settings!$AI$19:$AI$33, MATCH(D$10, Settings!$Y$19:$Y$33, 0)), $AO$1:$AU$1, 0))), 0))</f>
        <v/>
      </c>
      <c r="AN15" s="119" t="str">
        <f>IF(OR($B15="", E15="", E$10="", AN$9), "", IFERROR($B15+INDEX(Settings!$AF$19:$AF$33, MATCH(E$10, Settings!$Y$19:$Y$33, 0))+IF(INDEX(Settings!$AI$19:$AI$33, MATCH(E$10, Settings!$Y$19:$Y$33, 0))="", 0, INDEX($AO$2:$AU$8, MATCH(TEXT($B15, "ddd"), $AN$2:$AN$8, 0), MATCH(INDEX(Settings!$AI$19:$AI$33, MATCH(E$10, Settings!$Y$19:$Y$33, 0)), $AO$1:$AU$1, 0))), 0))</f>
        <v/>
      </c>
      <c r="AO15" s="119" t="str">
        <f>IF(OR($B15="", F15="", F$10="", AO$9), "", IFERROR($B15+INDEX(Settings!$AF$19:$AF$33, MATCH(F$10, Settings!$Y$19:$Y$33, 0))+IF(INDEX(Settings!$AI$19:$AI$33, MATCH(F$10, Settings!$Y$19:$Y$33, 0))="", 0, INDEX($AO$2:$AU$8, MATCH(TEXT($B15, "ddd"), $AN$2:$AN$8, 0), MATCH(INDEX(Settings!$AI$19:$AI$33, MATCH(F$10, Settings!$Y$19:$Y$33, 0)), $AO$1:$AU$1, 0))), 0))</f>
        <v/>
      </c>
      <c r="AP15" s="119" t="str">
        <f>IF(OR($B15="", G15="", G$10="", AP$9), "", IFERROR($B15+INDEX(Settings!$AF$19:$AF$33, MATCH(G$10, Settings!$Y$19:$Y$33, 0))+IF(INDEX(Settings!$AI$19:$AI$33, MATCH(G$10, Settings!$Y$19:$Y$33, 0))="", 0, INDEX($AO$2:$AU$8, MATCH(TEXT($B15, "ddd"), $AN$2:$AN$8, 0), MATCH(INDEX(Settings!$AI$19:$AI$33, MATCH(G$10, Settings!$Y$19:$Y$33, 0)), $AO$1:$AU$1, 0))), 0))</f>
        <v/>
      </c>
      <c r="AQ15" s="119" t="str">
        <f>IF(OR($B15="", H15="", H$10="", AQ$9), "", IFERROR($B15+INDEX(Settings!$AF$19:$AF$33, MATCH(H$10, Settings!$Y$19:$Y$33, 0))+IF(INDEX(Settings!$AI$19:$AI$33, MATCH(H$10, Settings!$Y$19:$Y$33, 0))="", 0, INDEX($AO$2:$AU$8, MATCH(TEXT($B15, "ddd"), $AN$2:$AN$8, 0), MATCH(INDEX(Settings!$AI$19:$AI$33, MATCH(H$10, Settings!$Y$19:$Y$33, 0)), $AO$1:$AU$1, 0))), 0))</f>
        <v/>
      </c>
      <c r="AR15" s="119" t="str">
        <f>IF(OR($B15="", I15="", I$10="", AR$9), "", IFERROR($B15+INDEX(Settings!$AF$19:$AF$33, MATCH(I$10, Settings!$Y$19:$Y$33, 0))+IF(INDEX(Settings!$AI$19:$AI$33, MATCH(I$10, Settings!$Y$19:$Y$33, 0))="", 0, INDEX($AO$2:$AU$8, MATCH(TEXT($B15, "ddd"), $AN$2:$AN$8, 0), MATCH(INDEX(Settings!$AI$19:$AI$33, MATCH(I$10, Settings!$Y$19:$Y$33, 0)), $AO$1:$AU$1, 0))), 0))</f>
        <v/>
      </c>
      <c r="AS15" s="119" t="str">
        <f>IF(OR($B15="", J15="", J$10="", AS$9), "", IFERROR($B15+INDEX(Settings!$AF$19:$AF$33, MATCH(J$10, Settings!$Y$19:$Y$33, 0))+IF(INDEX(Settings!$AI$19:$AI$33, MATCH(J$10, Settings!$Y$19:$Y$33, 0))="", 0, INDEX($AO$2:$AU$8, MATCH(TEXT($B15, "ddd"), $AN$2:$AN$8, 0), MATCH(INDEX(Settings!$AI$19:$AI$33, MATCH(J$10, Settings!$Y$19:$Y$33, 0)), $AO$1:$AU$1, 0))), 0))</f>
        <v/>
      </c>
      <c r="AT15" s="119" t="str">
        <f>IF(OR($B15="", K15="", K$10="", AT$9), "", IFERROR($B15+INDEX(Settings!$AF$19:$AF$33, MATCH(K$10, Settings!$Y$19:$Y$33, 0))+IF(INDEX(Settings!$AI$19:$AI$33, MATCH(K$10, Settings!$Y$19:$Y$33, 0))="", 0, INDEX($AO$2:$AU$8, MATCH(TEXT($B15, "ddd"), $AN$2:$AN$8, 0), MATCH(INDEX(Settings!$AI$19:$AI$33, MATCH(K$10, Settings!$Y$19:$Y$33, 0)), $AO$1:$AU$1, 0))), 0))</f>
        <v/>
      </c>
      <c r="AU15" s="119" t="str">
        <f>IF(OR($B15="", L15="", L$10="", AU$9), "", IFERROR($B15+INDEX(Settings!$AF$19:$AF$33, MATCH(L$10, Settings!$Y$19:$Y$33, 0))+IF(INDEX(Settings!$AI$19:$AI$33, MATCH(L$10, Settings!$Y$19:$Y$33, 0))="", 0, INDEX($AO$2:$AU$8, MATCH(TEXT($B15, "ddd"), $AN$2:$AN$8, 0), MATCH(INDEX(Settings!$AI$19:$AI$33, MATCH(L$10, Settings!$Y$19:$Y$33, 0)), $AO$1:$AU$1, 0))), 0))</f>
        <v/>
      </c>
      <c r="AV15" s="119" t="str">
        <f>IF(OR($B15="", M15="", M$10="", AV$9), "", IFERROR($B15+INDEX(Settings!$AF$19:$AF$33, MATCH(M$10, Settings!$Y$19:$Y$33, 0))+IF(INDEX(Settings!$AI$19:$AI$33, MATCH(M$10, Settings!$Y$19:$Y$33, 0))="", 0, INDEX($AO$2:$AU$8, MATCH(TEXT($B15, "ddd"), $AN$2:$AN$8, 0), MATCH(INDEX(Settings!$AI$19:$AI$33, MATCH(M$10, Settings!$Y$19:$Y$33, 0)), $AO$1:$AU$1, 0))), 0))</f>
        <v/>
      </c>
      <c r="AW15" s="119" t="str">
        <f>IF(OR($B15="", N15="", N$10="", AW$9), "", IFERROR($B15+INDEX(Settings!$AF$19:$AF$33, MATCH(N$10, Settings!$Y$19:$Y$33, 0))+IF(INDEX(Settings!$AI$19:$AI$33, MATCH(N$10, Settings!$Y$19:$Y$33, 0))="", 0, INDEX($AO$2:$AU$8, MATCH(TEXT($B15, "ddd"), $AN$2:$AN$8, 0), MATCH(INDEX(Settings!$AI$19:$AI$33, MATCH(N$10, Settings!$Y$19:$Y$33, 0)), $AO$1:$AU$1, 0))), 0))</f>
        <v/>
      </c>
      <c r="AX15" s="119" t="str">
        <f>IF(OR($B15="", O15="", O$10="", AX$9), "", IFERROR($B15+INDEX(Settings!$AF$19:$AF$33, MATCH(O$10, Settings!$Y$19:$Y$33, 0))+IF(INDEX(Settings!$AI$19:$AI$33, MATCH(O$10, Settings!$Y$19:$Y$33, 0))="", 0, INDEX($AO$2:$AU$8, MATCH(TEXT($B15, "ddd"), $AN$2:$AN$8, 0), MATCH(INDEX(Settings!$AI$19:$AI$33, MATCH(O$10, Settings!$Y$19:$Y$33, 0)), $AO$1:$AU$1, 0))), 0))</f>
        <v/>
      </c>
      <c r="AY15" s="119" t="str">
        <f>IF(OR($B15="", P15="", P$10="", AY$9), "", IFERROR($B15+INDEX(Settings!$AF$19:$AF$33, MATCH(P$10, Settings!$Y$19:$Y$33, 0))+IF(INDEX(Settings!$AI$19:$AI$33, MATCH(P$10, Settings!$Y$19:$Y$33, 0))="", 0, INDEX($AO$2:$AU$8, MATCH(TEXT($B15, "ddd"), $AN$2:$AN$8, 0), MATCH(INDEX(Settings!$AI$19:$AI$33, MATCH(P$10, Settings!$Y$19:$Y$33, 0)), $AO$1:$AU$1, 0))), 0))</f>
        <v/>
      </c>
      <c r="AZ15" s="120" t="str">
        <f>IF(OR($B15="", Q15="", Q$10="", AZ$9), "", IFERROR($B15+INDEX(Settings!$AF$19:$AF$33, MATCH(Q$10, Settings!$Y$19:$Y$33, 0))+IF(INDEX(Settings!$AI$19:$AI$33, MATCH(Q$10, Settings!$Y$19:$Y$33, 0))="", 0, INDEX($AO$2:$AU$8, MATCH(TEXT($B15, "ddd"), $AN$2:$AN$8, 0), MATCH(INDEX(Settings!$AI$19:$AI$33, MATCH(Q$10, Settings!$Y$19:$Y$33, 0)), $AO$1:$AU$1, 0))), 0))</f>
        <v/>
      </c>
      <c r="BB15" s="118" t="str">
        <f>IF(OR(C$10="", $B15="", C15="", BB$9=""), "", IFERROR(WORKDAY((DATE(YEAR($B15), MONTH($B15)+INDEX(Settings!$AM$19:$AM$33, MATCH(C$10, Settings!$Y$19:$Y$33, 0)), IF(INDEX(Settings!$AQ$19:$AQ$33, MATCH(C$10, Settings!$Y$19:$Y$33, 0))=0, DAY($B15), INDEX(Settings!$AQ$19:$AQ$33, MATCH(C$10, Settings!$Y$19:$Y$33, 0))))-1), 1, Settings!$AY$23:$AY$38), ""))</f>
        <v/>
      </c>
      <c r="BC15" s="119" t="str">
        <f>IF(OR(D$10="", $B15="", D15="", BC$9=""), "", IFERROR(WORKDAY((DATE(YEAR($B15), MONTH($B15)+INDEX(Settings!$AM$19:$AM$33, MATCH(D$10, Settings!$Y$19:$Y$33, 0)), IF(INDEX(Settings!$AQ$19:$AQ$33, MATCH(D$10, Settings!$Y$19:$Y$33, 0))=0, DAY($B15), INDEX(Settings!$AQ$19:$AQ$33, MATCH(D$10, Settings!$Y$19:$Y$33, 0))))-1), 1, Settings!$AY$23:$AY$38), ""))</f>
        <v/>
      </c>
      <c r="BD15" s="119" t="str">
        <f>IF(OR(E$10="", $B15="", E15="", BD$9=""), "", IFERROR(WORKDAY((DATE(YEAR($B15), MONTH($B15)+INDEX(Settings!$AM$19:$AM$33, MATCH(E$10, Settings!$Y$19:$Y$33, 0)), IF(INDEX(Settings!$AQ$19:$AQ$33, MATCH(E$10, Settings!$Y$19:$Y$33, 0))=0, DAY($B15), INDEX(Settings!$AQ$19:$AQ$33, MATCH(E$10, Settings!$Y$19:$Y$33, 0))))-1), 1, Settings!$AY$23:$AY$38), ""))</f>
        <v/>
      </c>
      <c r="BE15" s="119" t="str">
        <f>IF(OR(F$10="", $B15="", F15="", BE$9=""), "", IFERROR(WORKDAY((DATE(YEAR($B15), MONTH($B15)+INDEX(Settings!$AM$19:$AM$33, MATCH(F$10, Settings!$Y$19:$Y$33, 0)), IF(INDEX(Settings!$AQ$19:$AQ$33, MATCH(F$10, Settings!$Y$19:$Y$33, 0))=0, DAY($B15), INDEX(Settings!$AQ$19:$AQ$33, MATCH(F$10, Settings!$Y$19:$Y$33, 0))))-1), 1, Settings!$AY$23:$AY$38), ""))</f>
        <v/>
      </c>
      <c r="BF15" s="119" t="str">
        <f>IF(OR(G$10="", $B15="", G15="", BF$9=""), "", IFERROR(WORKDAY((DATE(YEAR($B15), MONTH($B15)+INDEX(Settings!$AM$19:$AM$33, MATCH(G$10, Settings!$Y$19:$Y$33, 0)), IF(INDEX(Settings!$AQ$19:$AQ$33, MATCH(G$10, Settings!$Y$19:$Y$33, 0))=0, DAY($B15), INDEX(Settings!$AQ$19:$AQ$33, MATCH(G$10, Settings!$Y$19:$Y$33, 0))))-1), 1, Settings!$AY$23:$AY$38), ""))</f>
        <v/>
      </c>
      <c r="BG15" s="119" t="str">
        <f>IF(OR(H$10="", $B15="", H15="", BG$9=""), "", IFERROR(WORKDAY((DATE(YEAR($B15), MONTH($B15)+INDEX(Settings!$AM$19:$AM$33, MATCH(H$10, Settings!$Y$19:$Y$33, 0)), IF(INDEX(Settings!$AQ$19:$AQ$33, MATCH(H$10, Settings!$Y$19:$Y$33, 0))=0, DAY($B15), INDEX(Settings!$AQ$19:$AQ$33, MATCH(H$10, Settings!$Y$19:$Y$33, 0))))-1), 1, Settings!$AY$23:$AY$38), ""))</f>
        <v/>
      </c>
      <c r="BH15" s="119" t="str">
        <f>IF(OR(I$10="", $B15="", I15="", BH$9=""), "", IFERROR(WORKDAY((DATE(YEAR($B15), MONTH($B15)+INDEX(Settings!$AM$19:$AM$33, MATCH(I$10, Settings!$Y$19:$Y$33, 0)), IF(INDEX(Settings!$AQ$19:$AQ$33, MATCH(I$10, Settings!$Y$19:$Y$33, 0))=0, DAY($B15), INDEX(Settings!$AQ$19:$AQ$33, MATCH(I$10, Settings!$Y$19:$Y$33, 0))))-1), 1, Settings!$AY$23:$AY$38), ""))</f>
        <v/>
      </c>
      <c r="BI15" s="119" t="str">
        <f>IF(OR(J$10="", $B15="", J15="", BI$9=""), "", IFERROR(WORKDAY((DATE(YEAR($B15), MONTH($B15)+INDEX(Settings!$AM$19:$AM$33, MATCH(J$10, Settings!$Y$19:$Y$33, 0)), IF(INDEX(Settings!$AQ$19:$AQ$33, MATCH(J$10, Settings!$Y$19:$Y$33, 0))=0, DAY($B15), INDEX(Settings!$AQ$19:$AQ$33, MATCH(J$10, Settings!$Y$19:$Y$33, 0))))-1), 1, Settings!$AY$23:$AY$38), ""))</f>
        <v/>
      </c>
      <c r="BJ15" s="119" t="str">
        <f>IF(OR(K$10="", $B15="", K15="", BJ$9=""), "", IFERROR(WORKDAY((DATE(YEAR($B15), MONTH($B15)+INDEX(Settings!$AM$19:$AM$33, MATCH(K$10, Settings!$Y$19:$Y$33, 0)), IF(INDEX(Settings!$AQ$19:$AQ$33, MATCH(K$10, Settings!$Y$19:$Y$33, 0))=0, DAY($B15), INDEX(Settings!$AQ$19:$AQ$33, MATCH(K$10, Settings!$Y$19:$Y$33, 0))))-1), 1, Settings!$AY$23:$AY$38), ""))</f>
        <v/>
      </c>
      <c r="BK15" s="119" t="str">
        <f>IF(OR(L$10="", $B15="", L15="", BK$9=""), "", IFERROR(WORKDAY((DATE(YEAR($B15), MONTH($B15)+INDEX(Settings!$AM$19:$AM$33, MATCH(L$10, Settings!$Y$19:$Y$33, 0)), IF(INDEX(Settings!$AQ$19:$AQ$33, MATCH(L$10, Settings!$Y$19:$Y$33, 0))=0, DAY($B15), INDEX(Settings!$AQ$19:$AQ$33, MATCH(L$10, Settings!$Y$19:$Y$33, 0))))-1), 1, Settings!$AY$23:$AY$38), ""))</f>
        <v/>
      </c>
      <c r="BL15" s="119" t="str">
        <f>IF(OR(M$10="", $B15="", M15="", BL$9=""), "", IFERROR(WORKDAY((DATE(YEAR($B15), MONTH($B15)+INDEX(Settings!$AM$19:$AM$33, MATCH(M$10, Settings!$Y$19:$Y$33, 0)), IF(INDEX(Settings!$AQ$19:$AQ$33, MATCH(M$10, Settings!$Y$19:$Y$33, 0))=0, DAY($B15), INDEX(Settings!$AQ$19:$AQ$33, MATCH(M$10, Settings!$Y$19:$Y$33, 0))))-1), 1, Settings!$AY$23:$AY$38), ""))</f>
        <v/>
      </c>
      <c r="BM15" s="119" t="str">
        <f>IF(OR(N$10="", $B15="", N15="", BM$9=""), "", IFERROR(WORKDAY((DATE(YEAR($B15), MONTH($B15)+INDEX(Settings!$AM$19:$AM$33, MATCH(N$10, Settings!$Y$19:$Y$33, 0)), IF(INDEX(Settings!$AQ$19:$AQ$33, MATCH(N$10, Settings!$Y$19:$Y$33, 0))=0, DAY($B15), INDEX(Settings!$AQ$19:$AQ$33, MATCH(N$10, Settings!$Y$19:$Y$33, 0))))-1), 1, Settings!$AY$23:$AY$38), ""))</f>
        <v/>
      </c>
      <c r="BN15" s="119" t="str">
        <f>IF(OR(O$10="", $B15="", O15="", BN$9=""), "", IFERROR(WORKDAY((DATE(YEAR($B15), MONTH($B15)+INDEX(Settings!$AM$19:$AM$33, MATCH(O$10, Settings!$Y$19:$Y$33, 0)), IF(INDEX(Settings!$AQ$19:$AQ$33, MATCH(O$10, Settings!$Y$19:$Y$33, 0))=0, DAY($B15), INDEX(Settings!$AQ$19:$AQ$33, MATCH(O$10, Settings!$Y$19:$Y$33, 0))))-1), 1, Settings!$AY$23:$AY$38), ""))</f>
        <v/>
      </c>
      <c r="BO15" s="119" t="str">
        <f>IF(OR(P$10="", $B15="", P15="", BO$9=""), "", IFERROR(WORKDAY((DATE(YEAR($B15), MONTH($B15)+INDEX(Settings!$AM$19:$AM$33, MATCH(P$10, Settings!$Y$19:$Y$33, 0)), IF(INDEX(Settings!$AQ$19:$AQ$33, MATCH(P$10, Settings!$Y$19:$Y$33, 0))=0, DAY($B15), INDEX(Settings!$AQ$19:$AQ$33, MATCH(P$10, Settings!$Y$19:$Y$33, 0))))-1), 1, Settings!$AY$23:$AY$38), ""))</f>
        <v/>
      </c>
      <c r="BP15" s="120" t="str">
        <f>IF(OR(Q$10="", $B15="", Q15="", BP$9=""), "", IFERROR(WORKDAY((DATE(YEAR($B15), MONTH($B15)+INDEX(Settings!$AM$19:$AM$33, MATCH(Q$10, Settings!$Y$19:$Y$33, 0)), IF(INDEX(Settings!$AQ$19:$AQ$33, MATCH(Q$10, Settings!$Y$19:$Y$33, 0))=0, DAY($B15), INDEX(Settings!$AQ$19:$AQ$33, MATCH(Q$10, Settings!$Y$19:$Y$33, 0))))-1), 1, Settings!$AY$23:$AY$38), ""))</f>
        <v/>
      </c>
      <c r="BR15" s="118" t="str">
        <f>IF(BB15="", "", IF(BB15&lt;=$B15, WORKDAY(DATE(YEAR($BB15), MONTH(BB15)+1, DAY(BB15)-1), 1, Settings!$AY$23:$AY$38), BB15))</f>
        <v/>
      </c>
      <c r="BS15" s="119" t="str">
        <f>IF(BC15="", "", IF(BC15&lt;=$B15, WORKDAY(DATE(YEAR($BB15), MONTH(BC15)+1, DAY(BC15)-1), 1, Settings!$AY$23:$AY$38), BC15))</f>
        <v/>
      </c>
      <c r="BT15" s="119" t="str">
        <f>IF(BD15="", "", IF(BD15&lt;=$B15, WORKDAY(DATE(YEAR($BB15), MONTH(BD15)+1, DAY(BD15)-1), 1, Settings!$AY$23:$AY$38), BD15))</f>
        <v/>
      </c>
      <c r="BU15" s="119" t="str">
        <f>IF(BE15="", "", IF(BE15&lt;=$B15, WORKDAY(DATE(YEAR($BB15), MONTH(BE15)+1, DAY(BE15)-1), 1, Settings!$AY$23:$AY$38), BE15))</f>
        <v/>
      </c>
      <c r="BV15" s="119" t="str">
        <f>IF(BF15="", "", IF(BF15&lt;=$B15, WORKDAY(DATE(YEAR($BB15), MONTH(BF15)+1, DAY(BF15)-1), 1, Settings!$AY$23:$AY$38), BF15))</f>
        <v/>
      </c>
      <c r="BW15" s="119" t="str">
        <f>IF(BG15="", "", IF(BG15&lt;=$B15, WORKDAY(DATE(YEAR($BB15), MONTH(BG15)+1, DAY(BG15)-1), 1, Settings!$AY$23:$AY$38), BG15))</f>
        <v/>
      </c>
      <c r="BX15" s="119" t="str">
        <f>IF(BH15="", "", IF(BH15&lt;=$B15, WORKDAY(DATE(YEAR($BB15), MONTH(BH15)+1, DAY(BH15)-1), 1, Settings!$AY$23:$AY$38), BH15))</f>
        <v/>
      </c>
      <c r="BY15" s="119" t="str">
        <f>IF(BI15="", "", IF(BI15&lt;=$B15, WORKDAY(DATE(YEAR($BB15), MONTH(BI15)+1, DAY(BI15)-1), 1, Settings!$AY$23:$AY$38), BI15))</f>
        <v/>
      </c>
      <c r="BZ15" s="119" t="str">
        <f>IF(BJ15="", "", IF(BJ15&lt;=$B15, WORKDAY(DATE(YEAR($BB15), MONTH(BJ15)+1, DAY(BJ15)-1), 1, Settings!$AY$23:$AY$38), BJ15))</f>
        <v/>
      </c>
      <c r="CA15" s="119" t="str">
        <f>IF(BK15="", "", IF(BK15&lt;=$B15, WORKDAY(DATE(YEAR($BB15), MONTH(BK15)+1, DAY(BK15)-1), 1, Settings!$AY$23:$AY$38), BK15))</f>
        <v/>
      </c>
      <c r="CB15" s="119" t="str">
        <f>IF(BL15="", "", IF(BL15&lt;=$B15, WORKDAY(DATE(YEAR($BB15), MONTH(BL15)+1, DAY(BL15)-1), 1, Settings!$AY$23:$AY$38), BL15))</f>
        <v/>
      </c>
      <c r="CC15" s="119" t="str">
        <f>IF(BM15="", "", IF(BM15&lt;=$B15, WORKDAY(DATE(YEAR($BB15), MONTH(BM15)+1, DAY(BM15)-1), 1, Settings!$AY$23:$AY$38), BM15))</f>
        <v/>
      </c>
      <c r="CD15" s="119" t="str">
        <f>IF(BN15="", "", IF(BN15&lt;=$B15, WORKDAY(DATE(YEAR($BB15), MONTH(BN15)+1, DAY(BN15)-1), 1, Settings!$AY$23:$AY$38), BN15))</f>
        <v/>
      </c>
      <c r="CE15" s="119" t="str">
        <f>IF(BO15="", "", IF(BO15&lt;=$B15, WORKDAY(DATE(YEAR($BB15), MONTH(BO15)+1, DAY(BO15)-1), 1, Settings!$AY$23:$AY$38), BO15))</f>
        <v/>
      </c>
      <c r="CF15" s="120" t="str">
        <f>IF(BP15="", "", IF(BP15&lt;=$B15, WORKDAY(DATE(YEAR($BB15), MONTH(BP15)+1, DAY(BP15)-1), 1, Settings!$AY$23:$AY$38), BP15))</f>
        <v/>
      </c>
      <c r="CH15" s="48" t="str">
        <f t="shared" si="4"/>
        <v/>
      </c>
      <c r="CI15" s="49" t="str">
        <f t="shared" si="5"/>
        <v/>
      </c>
      <c r="CJ15" s="49" t="str">
        <f t="shared" si="6"/>
        <v/>
      </c>
      <c r="CK15" s="49" t="str">
        <f t="shared" si="7"/>
        <v/>
      </c>
      <c r="CL15" s="49" t="str">
        <f t="shared" si="8"/>
        <v/>
      </c>
      <c r="CM15" s="49" t="str">
        <f t="shared" si="9"/>
        <v/>
      </c>
      <c r="CN15" s="49" t="str">
        <f t="shared" si="10"/>
        <v/>
      </c>
      <c r="CO15" s="49" t="str">
        <f t="shared" si="11"/>
        <v/>
      </c>
      <c r="CP15" s="49" t="str">
        <f t="shared" si="12"/>
        <v/>
      </c>
      <c r="CQ15" s="49" t="str">
        <f t="shared" si="13"/>
        <v/>
      </c>
      <c r="CR15" s="49" t="str">
        <f t="shared" si="14"/>
        <v/>
      </c>
      <c r="CS15" s="49" t="str">
        <f t="shared" si="15"/>
        <v/>
      </c>
      <c r="CT15" s="49" t="str">
        <f t="shared" si="16"/>
        <v/>
      </c>
      <c r="CU15" s="49" t="str">
        <f t="shared" si="17"/>
        <v/>
      </c>
      <c r="CV15" s="16" t="str">
        <f t="shared" si="18"/>
        <v/>
      </c>
      <c r="CX15" s="48" t="str">
        <f t="shared" si="19"/>
        <v/>
      </c>
      <c r="CY15" s="49" t="str">
        <f t="shared" si="20"/>
        <v/>
      </c>
      <c r="CZ15" s="49" t="str">
        <f t="shared" si="21"/>
        <v/>
      </c>
      <c r="DA15" s="49" t="str">
        <f t="shared" si="22"/>
        <v/>
      </c>
      <c r="DB15" s="49" t="str">
        <f t="shared" si="23"/>
        <v/>
      </c>
      <c r="DC15" s="49" t="str">
        <f t="shared" si="24"/>
        <v/>
      </c>
      <c r="DD15" s="49" t="str">
        <f t="shared" si="25"/>
        <v/>
      </c>
      <c r="DE15" s="49" t="str">
        <f t="shared" si="26"/>
        <v/>
      </c>
      <c r="DF15" s="49" t="str">
        <f t="shared" si="27"/>
        <v/>
      </c>
      <c r="DG15" s="49" t="str">
        <f t="shared" si="28"/>
        <v/>
      </c>
      <c r="DH15" s="49" t="str">
        <f t="shared" si="29"/>
        <v/>
      </c>
      <c r="DI15" s="49" t="str">
        <f t="shared" si="30"/>
        <v/>
      </c>
      <c r="DJ15" s="49" t="str">
        <f t="shared" si="31"/>
        <v/>
      </c>
      <c r="DK15" s="49" t="str">
        <f t="shared" si="32"/>
        <v/>
      </c>
      <c r="DL15" s="16" t="str">
        <f t="shared" si="33"/>
        <v/>
      </c>
      <c r="DN15" s="17" t="str">
        <f t="shared" si="34"/>
        <v>Jul 2019</v>
      </c>
    </row>
    <row r="16" spans="1:118" x14ac:dyDescent="0.25">
      <c r="A16" s="30"/>
      <c r="B16" s="102">
        <f>IF(B15="", "", IFERROR(IF(B15+1&gt;Settings!$G$25, "", B15+1), ""))</f>
        <v>43652</v>
      </c>
      <c r="C16" s="2"/>
      <c r="D16" s="3"/>
      <c r="E16" s="3"/>
      <c r="F16" s="3"/>
      <c r="G16" s="3"/>
      <c r="H16" s="3"/>
      <c r="I16" s="3"/>
      <c r="J16" s="3"/>
      <c r="K16" s="3"/>
      <c r="L16" s="3"/>
      <c r="M16" s="3"/>
      <c r="N16" s="3"/>
      <c r="O16" s="3"/>
      <c r="P16" s="3"/>
      <c r="Q16" s="4"/>
      <c r="R16" s="30"/>
      <c r="T16" s="17" t="str">
        <f>IF($B16="", "", IF($B16&lt;Settings!$G$23, "Old", "New"))</f>
        <v>Old</v>
      </c>
      <c r="AL16" s="118" t="str">
        <f>IF(OR($B16="", C16="", C$10="", AL$9), "", IFERROR($B16+INDEX(Settings!$AF$19:$AF$33, MATCH(C$10, Settings!$Y$19:$Y$33, 0))+IF(INDEX(Settings!$AI$19:$AI$33, MATCH(C$10, Settings!$Y$19:$Y$33, 0))="", 0, INDEX($AO$2:$AU$8, MATCH(TEXT($B16, "ddd"), $AN$2:$AN$8, 0), MATCH(INDEX(Settings!$AI$19:$AI$33, MATCH(C$10, Settings!$Y$19:$Y$33, 0)), $AO$1:$AU$1, 0))), 0))</f>
        <v/>
      </c>
      <c r="AM16" s="119" t="str">
        <f>IF(OR($B16="", D16="", D$10="", AM$9), "", IFERROR($B16+INDEX(Settings!$AF$19:$AF$33, MATCH(D$10, Settings!$Y$19:$Y$33, 0))+IF(INDEX(Settings!$AI$19:$AI$33, MATCH(D$10, Settings!$Y$19:$Y$33, 0))="", 0, INDEX($AO$2:$AU$8, MATCH(TEXT($B16, "ddd"), $AN$2:$AN$8, 0), MATCH(INDEX(Settings!$AI$19:$AI$33, MATCH(D$10, Settings!$Y$19:$Y$33, 0)), $AO$1:$AU$1, 0))), 0))</f>
        <v/>
      </c>
      <c r="AN16" s="119" t="str">
        <f>IF(OR($B16="", E16="", E$10="", AN$9), "", IFERROR($B16+INDEX(Settings!$AF$19:$AF$33, MATCH(E$10, Settings!$Y$19:$Y$33, 0))+IF(INDEX(Settings!$AI$19:$AI$33, MATCH(E$10, Settings!$Y$19:$Y$33, 0))="", 0, INDEX($AO$2:$AU$8, MATCH(TEXT($B16, "ddd"), $AN$2:$AN$8, 0), MATCH(INDEX(Settings!$AI$19:$AI$33, MATCH(E$10, Settings!$Y$19:$Y$33, 0)), $AO$1:$AU$1, 0))), 0))</f>
        <v/>
      </c>
      <c r="AO16" s="119" t="str">
        <f>IF(OR($B16="", F16="", F$10="", AO$9), "", IFERROR($B16+INDEX(Settings!$AF$19:$AF$33, MATCH(F$10, Settings!$Y$19:$Y$33, 0))+IF(INDEX(Settings!$AI$19:$AI$33, MATCH(F$10, Settings!$Y$19:$Y$33, 0))="", 0, INDEX($AO$2:$AU$8, MATCH(TEXT($B16, "ddd"), $AN$2:$AN$8, 0), MATCH(INDEX(Settings!$AI$19:$AI$33, MATCH(F$10, Settings!$Y$19:$Y$33, 0)), $AO$1:$AU$1, 0))), 0))</f>
        <v/>
      </c>
      <c r="AP16" s="119" t="str">
        <f>IF(OR($B16="", G16="", G$10="", AP$9), "", IFERROR($B16+INDEX(Settings!$AF$19:$AF$33, MATCH(G$10, Settings!$Y$19:$Y$33, 0))+IF(INDEX(Settings!$AI$19:$AI$33, MATCH(G$10, Settings!$Y$19:$Y$33, 0))="", 0, INDEX($AO$2:$AU$8, MATCH(TEXT($B16, "ddd"), $AN$2:$AN$8, 0), MATCH(INDEX(Settings!$AI$19:$AI$33, MATCH(G$10, Settings!$Y$19:$Y$33, 0)), $AO$1:$AU$1, 0))), 0))</f>
        <v/>
      </c>
      <c r="AQ16" s="119" t="str">
        <f>IF(OR($B16="", H16="", H$10="", AQ$9), "", IFERROR($B16+INDEX(Settings!$AF$19:$AF$33, MATCH(H$10, Settings!$Y$19:$Y$33, 0))+IF(INDEX(Settings!$AI$19:$AI$33, MATCH(H$10, Settings!$Y$19:$Y$33, 0))="", 0, INDEX($AO$2:$AU$8, MATCH(TEXT($B16, "ddd"), $AN$2:$AN$8, 0), MATCH(INDEX(Settings!$AI$19:$AI$33, MATCH(H$10, Settings!$Y$19:$Y$33, 0)), $AO$1:$AU$1, 0))), 0))</f>
        <v/>
      </c>
      <c r="AR16" s="119" t="str">
        <f>IF(OR($B16="", I16="", I$10="", AR$9), "", IFERROR($B16+INDEX(Settings!$AF$19:$AF$33, MATCH(I$10, Settings!$Y$19:$Y$33, 0))+IF(INDEX(Settings!$AI$19:$AI$33, MATCH(I$10, Settings!$Y$19:$Y$33, 0))="", 0, INDEX($AO$2:$AU$8, MATCH(TEXT($B16, "ddd"), $AN$2:$AN$8, 0), MATCH(INDEX(Settings!$AI$19:$AI$33, MATCH(I$10, Settings!$Y$19:$Y$33, 0)), $AO$1:$AU$1, 0))), 0))</f>
        <v/>
      </c>
      <c r="AS16" s="119" t="str">
        <f>IF(OR($B16="", J16="", J$10="", AS$9), "", IFERROR($B16+INDEX(Settings!$AF$19:$AF$33, MATCH(J$10, Settings!$Y$19:$Y$33, 0))+IF(INDEX(Settings!$AI$19:$AI$33, MATCH(J$10, Settings!$Y$19:$Y$33, 0))="", 0, INDEX($AO$2:$AU$8, MATCH(TEXT($B16, "ddd"), $AN$2:$AN$8, 0), MATCH(INDEX(Settings!$AI$19:$AI$33, MATCH(J$10, Settings!$Y$19:$Y$33, 0)), $AO$1:$AU$1, 0))), 0))</f>
        <v/>
      </c>
      <c r="AT16" s="119" t="str">
        <f>IF(OR($B16="", K16="", K$10="", AT$9), "", IFERROR($B16+INDEX(Settings!$AF$19:$AF$33, MATCH(K$10, Settings!$Y$19:$Y$33, 0))+IF(INDEX(Settings!$AI$19:$AI$33, MATCH(K$10, Settings!$Y$19:$Y$33, 0))="", 0, INDEX($AO$2:$AU$8, MATCH(TEXT($B16, "ddd"), $AN$2:$AN$8, 0), MATCH(INDEX(Settings!$AI$19:$AI$33, MATCH(K$10, Settings!$Y$19:$Y$33, 0)), $AO$1:$AU$1, 0))), 0))</f>
        <v/>
      </c>
      <c r="AU16" s="119" t="str">
        <f>IF(OR($B16="", L16="", L$10="", AU$9), "", IFERROR($B16+INDEX(Settings!$AF$19:$AF$33, MATCH(L$10, Settings!$Y$19:$Y$33, 0))+IF(INDEX(Settings!$AI$19:$AI$33, MATCH(L$10, Settings!$Y$19:$Y$33, 0))="", 0, INDEX($AO$2:$AU$8, MATCH(TEXT($B16, "ddd"), $AN$2:$AN$8, 0), MATCH(INDEX(Settings!$AI$19:$AI$33, MATCH(L$10, Settings!$Y$19:$Y$33, 0)), $AO$1:$AU$1, 0))), 0))</f>
        <v/>
      </c>
      <c r="AV16" s="119" t="str">
        <f>IF(OR($B16="", M16="", M$10="", AV$9), "", IFERROR($B16+INDEX(Settings!$AF$19:$AF$33, MATCH(M$10, Settings!$Y$19:$Y$33, 0))+IF(INDEX(Settings!$AI$19:$AI$33, MATCH(M$10, Settings!$Y$19:$Y$33, 0))="", 0, INDEX($AO$2:$AU$8, MATCH(TEXT($B16, "ddd"), $AN$2:$AN$8, 0), MATCH(INDEX(Settings!$AI$19:$AI$33, MATCH(M$10, Settings!$Y$19:$Y$33, 0)), $AO$1:$AU$1, 0))), 0))</f>
        <v/>
      </c>
      <c r="AW16" s="119" t="str">
        <f>IF(OR($B16="", N16="", N$10="", AW$9), "", IFERROR($B16+INDEX(Settings!$AF$19:$AF$33, MATCH(N$10, Settings!$Y$19:$Y$33, 0))+IF(INDEX(Settings!$AI$19:$AI$33, MATCH(N$10, Settings!$Y$19:$Y$33, 0))="", 0, INDEX($AO$2:$AU$8, MATCH(TEXT($B16, "ddd"), $AN$2:$AN$8, 0), MATCH(INDEX(Settings!$AI$19:$AI$33, MATCH(N$10, Settings!$Y$19:$Y$33, 0)), $AO$1:$AU$1, 0))), 0))</f>
        <v/>
      </c>
      <c r="AX16" s="119" t="str">
        <f>IF(OR($B16="", O16="", O$10="", AX$9), "", IFERROR($B16+INDEX(Settings!$AF$19:$AF$33, MATCH(O$10, Settings!$Y$19:$Y$33, 0))+IF(INDEX(Settings!$AI$19:$AI$33, MATCH(O$10, Settings!$Y$19:$Y$33, 0))="", 0, INDEX($AO$2:$AU$8, MATCH(TEXT($B16, "ddd"), $AN$2:$AN$8, 0), MATCH(INDEX(Settings!$AI$19:$AI$33, MATCH(O$10, Settings!$Y$19:$Y$33, 0)), $AO$1:$AU$1, 0))), 0))</f>
        <v/>
      </c>
      <c r="AY16" s="119" t="str">
        <f>IF(OR($B16="", P16="", P$10="", AY$9), "", IFERROR($B16+INDEX(Settings!$AF$19:$AF$33, MATCH(P$10, Settings!$Y$19:$Y$33, 0))+IF(INDEX(Settings!$AI$19:$AI$33, MATCH(P$10, Settings!$Y$19:$Y$33, 0))="", 0, INDEX($AO$2:$AU$8, MATCH(TEXT($B16, "ddd"), $AN$2:$AN$8, 0), MATCH(INDEX(Settings!$AI$19:$AI$33, MATCH(P$10, Settings!$Y$19:$Y$33, 0)), $AO$1:$AU$1, 0))), 0))</f>
        <v/>
      </c>
      <c r="AZ16" s="120" t="str">
        <f>IF(OR($B16="", Q16="", Q$10="", AZ$9), "", IFERROR($B16+INDEX(Settings!$AF$19:$AF$33, MATCH(Q$10, Settings!$Y$19:$Y$33, 0))+IF(INDEX(Settings!$AI$19:$AI$33, MATCH(Q$10, Settings!$Y$19:$Y$33, 0))="", 0, INDEX($AO$2:$AU$8, MATCH(TEXT($B16, "ddd"), $AN$2:$AN$8, 0), MATCH(INDEX(Settings!$AI$19:$AI$33, MATCH(Q$10, Settings!$Y$19:$Y$33, 0)), $AO$1:$AU$1, 0))), 0))</f>
        <v/>
      </c>
      <c r="BB16" s="118" t="str">
        <f>IF(OR(C$10="", $B16="", C16="", BB$9=""), "", IFERROR(WORKDAY((DATE(YEAR($B16), MONTH($B16)+INDEX(Settings!$AM$19:$AM$33, MATCH(C$10, Settings!$Y$19:$Y$33, 0)), IF(INDEX(Settings!$AQ$19:$AQ$33, MATCH(C$10, Settings!$Y$19:$Y$33, 0))=0, DAY($B16), INDEX(Settings!$AQ$19:$AQ$33, MATCH(C$10, Settings!$Y$19:$Y$33, 0))))-1), 1, Settings!$AY$23:$AY$38), ""))</f>
        <v/>
      </c>
      <c r="BC16" s="119" t="str">
        <f>IF(OR(D$10="", $B16="", D16="", BC$9=""), "", IFERROR(WORKDAY((DATE(YEAR($B16), MONTH($B16)+INDEX(Settings!$AM$19:$AM$33, MATCH(D$10, Settings!$Y$19:$Y$33, 0)), IF(INDEX(Settings!$AQ$19:$AQ$33, MATCH(D$10, Settings!$Y$19:$Y$33, 0))=0, DAY($B16), INDEX(Settings!$AQ$19:$AQ$33, MATCH(D$10, Settings!$Y$19:$Y$33, 0))))-1), 1, Settings!$AY$23:$AY$38), ""))</f>
        <v/>
      </c>
      <c r="BD16" s="119" t="str">
        <f>IF(OR(E$10="", $B16="", E16="", BD$9=""), "", IFERROR(WORKDAY((DATE(YEAR($B16), MONTH($B16)+INDEX(Settings!$AM$19:$AM$33, MATCH(E$10, Settings!$Y$19:$Y$33, 0)), IF(INDEX(Settings!$AQ$19:$AQ$33, MATCH(E$10, Settings!$Y$19:$Y$33, 0))=0, DAY($B16), INDEX(Settings!$AQ$19:$AQ$33, MATCH(E$10, Settings!$Y$19:$Y$33, 0))))-1), 1, Settings!$AY$23:$AY$38), ""))</f>
        <v/>
      </c>
      <c r="BE16" s="119" t="str">
        <f>IF(OR(F$10="", $B16="", F16="", BE$9=""), "", IFERROR(WORKDAY((DATE(YEAR($B16), MONTH($B16)+INDEX(Settings!$AM$19:$AM$33, MATCH(F$10, Settings!$Y$19:$Y$33, 0)), IF(INDEX(Settings!$AQ$19:$AQ$33, MATCH(F$10, Settings!$Y$19:$Y$33, 0))=0, DAY($B16), INDEX(Settings!$AQ$19:$AQ$33, MATCH(F$10, Settings!$Y$19:$Y$33, 0))))-1), 1, Settings!$AY$23:$AY$38), ""))</f>
        <v/>
      </c>
      <c r="BF16" s="119" t="str">
        <f>IF(OR(G$10="", $B16="", G16="", BF$9=""), "", IFERROR(WORKDAY((DATE(YEAR($B16), MONTH($B16)+INDEX(Settings!$AM$19:$AM$33, MATCH(G$10, Settings!$Y$19:$Y$33, 0)), IF(INDEX(Settings!$AQ$19:$AQ$33, MATCH(G$10, Settings!$Y$19:$Y$33, 0))=0, DAY($B16), INDEX(Settings!$AQ$19:$AQ$33, MATCH(G$10, Settings!$Y$19:$Y$33, 0))))-1), 1, Settings!$AY$23:$AY$38), ""))</f>
        <v/>
      </c>
      <c r="BG16" s="119" t="str">
        <f>IF(OR(H$10="", $B16="", H16="", BG$9=""), "", IFERROR(WORKDAY((DATE(YEAR($B16), MONTH($B16)+INDEX(Settings!$AM$19:$AM$33, MATCH(H$10, Settings!$Y$19:$Y$33, 0)), IF(INDEX(Settings!$AQ$19:$AQ$33, MATCH(H$10, Settings!$Y$19:$Y$33, 0))=0, DAY($B16), INDEX(Settings!$AQ$19:$AQ$33, MATCH(H$10, Settings!$Y$19:$Y$33, 0))))-1), 1, Settings!$AY$23:$AY$38), ""))</f>
        <v/>
      </c>
      <c r="BH16" s="119" t="str">
        <f>IF(OR(I$10="", $B16="", I16="", BH$9=""), "", IFERROR(WORKDAY((DATE(YEAR($B16), MONTH($B16)+INDEX(Settings!$AM$19:$AM$33, MATCH(I$10, Settings!$Y$19:$Y$33, 0)), IF(INDEX(Settings!$AQ$19:$AQ$33, MATCH(I$10, Settings!$Y$19:$Y$33, 0))=0, DAY($B16), INDEX(Settings!$AQ$19:$AQ$33, MATCH(I$10, Settings!$Y$19:$Y$33, 0))))-1), 1, Settings!$AY$23:$AY$38), ""))</f>
        <v/>
      </c>
      <c r="BI16" s="119" t="str">
        <f>IF(OR(J$10="", $B16="", J16="", BI$9=""), "", IFERROR(WORKDAY((DATE(YEAR($B16), MONTH($B16)+INDEX(Settings!$AM$19:$AM$33, MATCH(J$10, Settings!$Y$19:$Y$33, 0)), IF(INDEX(Settings!$AQ$19:$AQ$33, MATCH(J$10, Settings!$Y$19:$Y$33, 0))=0, DAY($B16), INDEX(Settings!$AQ$19:$AQ$33, MATCH(J$10, Settings!$Y$19:$Y$33, 0))))-1), 1, Settings!$AY$23:$AY$38), ""))</f>
        <v/>
      </c>
      <c r="BJ16" s="119" t="str">
        <f>IF(OR(K$10="", $B16="", K16="", BJ$9=""), "", IFERROR(WORKDAY((DATE(YEAR($B16), MONTH($B16)+INDEX(Settings!$AM$19:$AM$33, MATCH(K$10, Settings!$Y$19:$Y$33, 0)), IF(INDEX(Settings!$AQ$19:$AQ$33, MATCH(K$10, Settings!$Y$19:$Y$33, 0))=0, DAY($B16), INDEX(Settings!$AQ$19:$AQ$33, MATCH(K$10, Settings!$Y$19:$Y$33, 0))))-1), 1, Settings!$AY$23:$AY$38), ""))</f>
        <v/>
      </c>
      <c r="BK16" s="119" t="str">
        <f>IF(OR(L$10="", $B16="", L16="", BK$9=""), "", IFERROR(WORKDAY((DATE(YEAR($B16), MONTH($B16)+INDEX(Settings!$AM$19:$AM$33, MATCH(L$10, Settings!$Y$19:$Y$33, 0)), IF(INDEX(Settings!$AQ$19:$AQ$33, MATCH(L$10, Settings!$Y$19:$Y$33, 0))=0, DAY($B16), INDEX(Settings!$AQ$19:$AQ$33, MATCH(L$10, Settings!$Y$19:$Y$33, 0))))-1), 1, Settings!$AY$23:$AY$38), ""))</f>
        <v/>
      </c>
      <c r="BL16" s="119" t="str">
        <f>IF(OR(M$10="", $B16="", M16="", BL$9=""), "", IFERROR(WORKDAY((DATE(YEAR($B16), MONTH($B16)+INDEX(Settings!$AM$19:$AM$33, MATCH(M$10, Settings!$Y$19:$Y$33, 0)), IF(INDEX(Settings!$AQ$19:$AQ$33, MATCH(M$10, Settings!$Y$19:$Y$33, 0))=0, DAY($B16), INDEX(Settings!$AQ$19:$AQ$33, MATCH(M$10, Settings!$Y$19:$Y$33, 0))))-1), 1, Settings!$AY$23:$AY$38), ""))</f>
        <v/>
      </c>
      <c r="BM16" s="119" t="str">
        <f>IF(OR(N$10="", $B16="", N16="", BM$9=""), "", IFERROR(WORKDAY((DATE(YEAR($B16), MONTH($B16)+INDEX(Settings!$AM$19:$AM$33, MATCH(N$10, Settings!$Y$19:$Y$33, 0)), IF(INDEX(Settings!$AQ$19:$AQ$33, MATCH(N$10, Settings!$Y$19:$Y$33, 0))=0, DAY($B16), INDEX(Settings!$AQ$19:$AQ$33, MATCH(N$10, Settings!$Y$19:$Y$33, 0))))-1), 1, Settings!$AY$23:$AY$38), ""))</f>
        <v/>
      </c>
      <c r="BN16" s="119" t="str">
        <f>IF(OR(O$10="", $B16="", O16="", BN$9=""), "", IFERROR(WORKDAY((DATE(YEAR($B16), MONTH($B16)+INDEX(Settings!$AM$19:$AM$33, MATCH(O$10, Settings!$Y$19:$Y$33, 0)), IF(INDEX(Settings!$AQ$19:$AQ$33, MATCH(O$10, Settings!$Y$19:$Y$33, 0))=0, DAY($B16), INDEX(Settings!$AQ$19:$AQ$33, MATCH(O$10, Settings!$Y$19:$Y$33, 0))))-1), 1, Settings!$AY$23:$AY$38), ""))</f>
        <v/>
      </c>
      <c r="BO16" s="119" t="str">
        <f>IF(OR(P$10="", $B16="", P16="", BO$9=""), "", IFERROR(WORKDAY((DATE(YEAR($B16), MONTH($B16)+INDEX(Settings!$AM$19:$AM$33, MATCH(P$10, Settings!$Y$19:$Y$33, 0)), IF(INDEX(Settings!$AQ$19:$AQ$33, MATCH(P$10, Settings!$Y$19:$Y$33, 0))=0, DAY($B16), INDEX(Settings!$AQ$19:$AQ$33, MATCH(P$10, Settings!$Y$19:$Y$33, 0))))-1), 1, Settings!$AY$23:$AY$38), ""))</f>
        <v/>
      </c>
      <c r="BP16" s="120" t="str">
        <f>IF(OR(Q$10="", $B16="", Q16="", BP$9=""), "", IFERROR(WORKDAY((DATE(YEAR($B16), MONTH($B16)+INDEX(Settings!$AM$19:$AM$33, MATCH(Q$10, Settings!$Y$19:$Y$33, 0)), IF(INDEX(Settings!$AQ$19:$AQ$33, MATCH(Q$10, Settings!$Y$19:$Y$33, 0))=0, DAY($B16), INDEX(Settings!$AQ$19:$AQ$33, MATCH(Q$10, Settings!$Y$19:$Y$33, 0))))-1), 1, Settings!$AY$23:$AY$38), ""))</f>
        <v/>
      </c>
      <c r="BR16" s="118" t="str">
        <f>IF(BB16="", "", IF(BB16&lt;=$B16, WORKDAY(DATE(YEAR($BB16), MONTH(BB16)+1, DAY(BB16)-1), 1, Settings!$AY$23:$AY$38), BB16))</f>
        <v/>
      </c>
      <c r="BS16" s="119" t="str">
        <f>IF(BC16="", "", IF(BC16&lt;=$B16, WORKDAY(DATE(YEAR($BB16), MONTH(BC16)+1, DAY(BC16)-1), 1, Settings!$AY$23:$AY$38), BC16))</f>
        <v/>
      </c>
      <c r="BT16" s="119" t="str">
        <f>IF(BD16="", "", IF(BD16&lt;=$B16, WORKDAY(DATE(YEAR($BB16), MONTH(BD16)+1, DAY(BD16)-1), 1, Settings!$AY$23:$AY$38), BD16))</f>
        <v/>
      </c>
      <c r="BU16" s="119" t="str">
        <f>IF(BE16="", "", IF(BE16&lt;=$B16, WORKDAY(DATE(YEAR($BB16), MONTH(BE16)+1, DAY(BE16)-1), 1, Settings!$AY$23:$AY$38), BE16))</f>
        <v/>
      </c>
      <c r="BV16" s="119" t="str">
        <f>IF(BF16="", "", IF(BF16&lt;=$B16, WORKDAY(DATE(YEAR($BB16), MONTH(BF16)+1, DAY(BF16)-1), 1, Settings!$AY$23:$AY$38), BF16))</f>
        <v/>
      </c>
      <c r="BW16" s="119" t="str">
        <f>IF(BG16="", "", IF(BG16&lt;=$B16, WORKDAY(DATE(YEAR($BB16), MONTH(BG16)+1, DAY(BG16)-1), 1, Settings!$AY$23:$AY$38), BG16))</f>
        <v/>
      </c>
      <c r="BX16" s="119" t="str">
        <f>IF(BH16="", "", IF(BH16&lt;=$B16, WORKDAY(DATE(YEAR($BB16), MONTH(BH16)+1, DAY(BH16)-1), 1, Settings!$AY$23:$AY$38), BH16))</f>
        <v/>
      </c>
      <c r="BY16" s="119" t="str">
        <f>IF(BI16="", "", IF(BI16&lt;=$B16, WORKDAY(DATE(YEAR($BB16), MONTH(BI16)+1, DAY(BI16)-1), 1, Settings!$AY$23:$AY$38), BI16))</f>
        <v/>
      </c>
      <c r="BZ16" s="119" t="str">
        <f>IF(BJ16="", "", IF(BJ16&lt;=$B16, WORKDAY(DATE(YEAR($BB16), MONTH(BJ16)+1, DAY(BJ16)-1), 1, Settings!$AY$23:$AY$38), BJ16))</f>
        <v/>
      </c>
      <c r="CA16" s="119" t="str">
        <f>IF(BK16="", "", IF(BK16&lt;=$B16, WORKDAY(DATE(YEAR($BB16), MONTH(BK16)+1, DAY(BK16)-1), 1, Settings!$AY$23:$AY$38), BK16))</f>
        <v/>
      </c>
      <c r="CB16" s="119" t="str">
        <f>IF(BL16="", "", IF(BL16&lt;=$B16, WORKDAY(DATE(YEAR($BB16), MONTH(BL16)+1, DAY(BL16)-1), 1, Settings!$AY$23:$AY$38), BL16))</f>
        <v/>
      </c>
      <c r="CC16" s="119" t="str">
        <f>IF(BM16="", "", IF(BM16&lt;=$B16, WORKDAY(DATE(YEAR($BB16), MONTH(BM16)+1, DAY(BM16)-1), 1, Settings!$AY$23:$AY$38), BM16))</f>
        <v/>
      </c>
      <c r="CD16" s="119" t="str">
        <f>IF(BN16="", "", IF(BN16&lt;=$B16, WORKDAY(DATE(YEAR($BB16), MONTH(BN16)+1, DAY(BN16)-1), 1, Settings!$AY$23:$AY$38), BN16))</f>
        <v/>
      </c>
      <c r="CE16" s="119" t="str">
        <f>IF(BO16="", "", IF(BO16&lt;=$B16, WORKDAY(DATE(YEAR($BB16), MONTH(BO16)+1, DAY(BO16)-1), 1, Settings!$AY$23:$AY$38), BO16))</f>
        <v/>
      </c>
      <c r="CF16" s="120" t="str">
        <f>IF(BP16="", "", IF(BP16&lt;=$B16, WORKDAY(DATE(YEAR($BB16), MONTH(BP16)+1, DAY(BP16)-1), 1, Settings!$AY$23:$AY$38), BP16))</f>
        <v/>
      </c>
      <c r="CH16" s="48" t="str">
        <f t="shared" si="4"/>
        <v/>
      </c>
      <c r="CI16" s="49" t="str">
        <f t="shared" si="5"/>
        <v/>
      </c>
      <c r="CJ16" s="49" t="str">
        <f t="shared" si="6"/>
        <v/>
      </c>
      <c r="CK16" s="49" t="str">
        <f t="shared" si="7"/>
        <v/>
      </c>
      <c r="CL16" s="49" t="str">
        <f t="shared" si="8"/>
        <v/>
      </c>
      <c r="CM16" s="49" t="str">
        <f t="shared" si="9"/>
        <v/>
      </c>
      <c r="CN16" s="49" t="str">
        <f t="shared" si="10"/>
        <v/>
      </c>
      <c r="CO16" s="49" t="str">
        <f t="shared" si="11"/>
        <v/>
      </c>
      <c r="CP16" s="49" t="str">
        <f t="shared" si="12"/>
        <v/>
      </c>
      <c r="CQ16" s="49" t="str">
        <f t="shared" si="13"/>
        <v/>
      </c>
      <c r="CR16" s="49" t="str">
        <f t="shared" si="14"/>
        <v/>
      </c>
      <c r="CS16" s="49" t="str">
        <f t="shared" si="15"/>
        <v/>
      </c>
      <c r="CT16" s="49" t="str">
        <f t="shared" si="16"/>
        <v/>
      </c>
      <c r="CU16" s="49" t="str">
        <f t="shared" si="17"/>
        <v/>
      </c>
      <c r="CV16" s="16" t="str">
        <f t="shared" si="18"/>
        <v/>
      </c>
      <c r="CX16" s="48" t="str">
        <f t="shared" si="19"/>
        <v/>
      </c>
      <c r="CY16" s="49" t="str">
        <f t="shared" si="20"/>
        <v/>
      </c>
      <c r="CZ16" s="49" t="str">
        <f t="shared" si="21"/>
        <v/>
      </c>
      <c r="DA16" s="49" t="str">
        <f t="shared" si="22"/>
        <v/>
      </c>
      <c r="DB16" s="49" t="str">
        <f t="shared" si="23"/>
        <v/>
      </c>
      <c r="DC16" s="49" t="str">
        <f t="shared" si="24"/>
        <v/>
      </c>
      <c r="DD16" s="49" t="str">
        <f t="shared" si="25"/>
        <v/>
      </c>
      <c r="DE16" s="49" t="str">
        <f t="shared" si="26"/>
        <v/>
      </c>
      <c r="DF16" s="49" t="str">
        <f t="shared" si="27"/>
        <v/>
      </c>
      <c r="DG16" s="49" t="str">
        <f t="shared" si="28"/>
        <v/>
      </c>
      <c r="DH16" s="49" t="str">
        <f t="shared" si="29"/>
        <v/>
      </c>
      <c r="DI16" s="49" t="str">
        <f t="shared" si="30"/>
        <v/>
      </c>
      <c r="DJ16" s="49" t="str">
        <f t="shared" si="31"/>
        <v/>
      </c>
      <c r="DK16" s="49" t="str">
        <f t="shared" si="32"/>
        <v/>
      </c>
      <c r="DL16" s="16" t="str">
        <f t="shared" si="33"/>
        <v/>
      </c>
      <c r="DN16" s="17" t="str">
        <f t="shared" si="34"/>
        <v>Jul 2019</v>
      </c>
    </row>
    <row r="17" spans="1:118" x14ac:dyDescent="0.25">
      <c r="A17" s="30"/>
      <c r="B17" s="102">
        <f>IF(B16="", "", IFERROR(IF(B16+1&gt;Settings!$G$25, "", B16+1), ""))</f>
        <v>43653</v>
      </c>
      <c r="C17" s="2"/>
      <c r="D17" s="3"/>
      <c r="E17" s="3"/>
      <c r="F17" s="3"/>
      <c r="G17" s="3"/>
      <c r="H17" s="3"/>
      <c r="I17" s="3"/>
      <c r="J17" s="3"/>
      <c r="K17" s="3"/>
      <c r="L17" s="3"/>
      <c r="M17" s="3"/>
      <c r="N17" s="3"/>
      <c r="O17" s="3"/>
      <c r="P17" s="3"/>
      <c r="Q17" s="4"/>
      <c r="R17" s="30"/>
      <c r="T17" s="17" t="str">
        <f>IF($B17="", "", IF($B17&lt;Settings!$G$23, "Old", "New"))</f>
        <v>Old</v>
      </c>
      <c r="AL17" s="118" t="str">
        <f>IF(OR($B17="", C17="", C$10="", AL$9), "", IFERROR($B17+INDEX(Settings!$AF$19:$AF$33, MATCH(C$10, Settings!$Y$19:$Y$33, 0))+IF(INDEX(Settings!$AI$19:$AI$33, MATCH(C$10, Settings!$Y$19:$Y$33, 0))="", 0, INDEX($AO$2:$AU$8, MATCH(TEXT($B17, "ddd"), $AN$2:$AN$8, 0), MATCH(INDEX(Settings!$AI$19:$AI$33, MATCH(C$10, Settings!$Y$19:$Y$33, 0)), $AO$1:$AU$1, 0))), 0))</f>
        <v/>
      </c>
      <c r="AM17" s="119" t="str">
        <f>IF(OR($B17="", D17="", D$10="", AM$9), "", IFERROR($B17+INDEX(Settings!$AF$19:$AF$33, MATCH(D$10, Settings!$Y$19:$Y$33, 0))+IF(INDEX(Settings!$AI$19:$AI$33, MATCH(D$10, Settings!$Y$19:$Y$33, 0))="", 0, INDEX($AO$2:$AU$8, MATCH(TEXT($B17, "ddd"), $AN$2:$AN$8, 0), MATCH(INDEX(Settings!$AI$19:$AI$33, MATCH(D$10, Settings!$Y$19:$Y$33, 0)), $AO$1:$AU$1, 0))), 0))</f>
        <v/>
      </c>
      <c r="AN17" s="119" t="str">
        <f>IF(OR($B17="", E17="", E$10="", AN$9), "", IFERROR($B17+INDEX(Settings!$AF$19:$AF$33, MATCH(E$10, Settings!$Y$19:$Y$33, 0))+IF(INDEX(Settings!$AI$19:$AI$33, MATCH(E$10, Settings!$Y$19:$Y$33, 0))="", 0, INDEX($AO$2:$AU$8, MATCH(TEXT($B17, "ddd"), $AN$2:$AN$8, 0), MATCH(INDEX(Settings!$AI$19:$AI$33, MATCH(E$10, Settings!$Y$19:$Y$33, 0)), $AO$1:$AU$1, 0))), 0))</f>
        <v/>
      </c>
      <c r="AO17" s="119" t="str">
        <f>IF(OR($B17="", F17="", F$10="", AO$9), "", IFERROR($B17+INDEX(Settings!$AF$19:$AF$33, MATCH(F$10, Settings!$Y$19:$Y$33, 0))+IF(INDEX(Settings!$AI$19:$AI$33, MATCH(F$10, Settings!$Y$19:$Y$33, 0))="", 0, INDEX($AO$2:$AU$8, MATCH(TEXT($B17, "ddd"), $AN$2:$AN$8, 0), MATCH(INDEX(Settings!$AI$19:$AI$33, MATCH(F$10, Settings!$Y$19:$Y$33, 0)), $AO$1:$AU$1, 0))), 0))</f>
        <v/>
      </c>
      <c r="AP17" s="119" t="str">
        <f>IF(OR($B17="", G17="", G$10="", AP$9), "", IFERROR($B17+INDEX(Settings!$AF$19:$AF$33, MATCH(G$10, Settings!$Y$19:$Y$33, 0))+IF(INDEX(Settings!$AI$19:$AI$33, MATCH(G$10, Settings!$Y$19:$Y$33, 0))="", 0, INDEX($AO$2:$AU$8, MATCH(TEXT($B17, "ddd"), $AN$2:$AN$8, 0), MATCH(INDEX(Settings!$AI$19:$AI$33, MATCH(G$10, Settings!$Y$19:$Y$33, 0)), $AO$1:$AU$1, 0))), 0))</f>
        <v/>
      </c>
      <c r="AQ17" s="119" t="str">
        <f>IF(OR($B17="", H17="", H$10="", AQ$9), "", IFERROR($B17+INDEX(Settings!$AF$19:$AF$33, MATCH(H$10, Settings!$Y$19:$Y$33, 0))+IF(INDEX(Settings!$AI$19:$AI$33, MATCH(H$10, Settings!$Y$19:$Y$33, 0))="", 0, INDEX($AO$2:$AU$8, MATCH(TEXT($B17, "ddd"), $AN$2:$AN$8, 0), MATCH(INDEX(Settings!$AI$19:$AI$33, MATCH(H$10, Settings!$Y$19:$Y$33, 0)), $AO$1:$AU$1, 0))), 0))</f>
        <v/>
      </c>
      <c r="AR17" s="119" t="str">
        <f>IF(OR($B17="", I17="", I$10="", AR$9), "", IFERROR($B17+INDEX(Settings!$AF$19:$AF$33, MATCH(I$10, Settings!$Y$19:$Y$33, 0))+IF(INDEX(Settings!$AI$19:$AI$33, MATCH(I$10, Settings!$Y$19:$Y$33, 0))="", 0, INDEX($AO$2:$AU$8, MATCH(TEXT($B17, "ddd"), $AN$2:$AN$8, 0), MATCH(INDEX(Settings!$AI$19:$AI$33, MATCH(I$10, Settings!$Y$19:$Y$33, 0)), $AO$1:$AU$1, 0))), 0))</f>
        <v/>
      </c>
      <c r="AS17" s="119" t="str">
        <f>IF(OR($B17="", J17="", J$10="", AS$9), "", IFERROR($B17+INDEX(Settings!$AF$19:$AF$33, MATCH(J$10, Settings!$Y$19:$Y$33, 0))+IF(INDEX(Settings!$AI$19:$AI$33, MATCH(J$10, Settings!$Y$19:$Y$33, 0))="", 0, INDEX($AO$2:$AU$8, MATCH(TEXT($B17, "ddd"), $AN$2:$AN$8, 0), MATCH(INDEX(Settings!$AI$19:$AI$33, MATCH(J$10, Settings!$Y$19:$Y$33, 0)), $AO$1:$AU$1, 0))), 0))</f>
        <v/>
      </c>
      <c r="AT17" s="119" t="str">
        <f>IF(OR($B17="", K17="", K$10="", AT$9), "", IFERROR($B17+INDEX(Settings!$AF$19:$AF$33, MATCH(K$10, Settings!$Y$19:$Y$33, 0))+IF(INDEX(Settings!$AI$19:$AI$33, MATCH(K$10, Settings!$Y$19:$Y$33, 0))="", 0, INDEX($AO$2:$AU$8, MATCH(TEXT($B17, "ddd"), $AN$2:$AN$8, 0), MATCH(INDEX(Settings!$AI$19:$AI$33, MATCH(K$10, Settings!$Y$19:$Y$33, 0)), $AO$1:$AU$1, 0))), 0))</f>
        <v/>
      </c>
      <c r="AU17" s="119" t="str">
        <f>IF(OR($B17="", L17="", L$10="", AU$9), "", IFERROR($B17+INDEX(Settings!$AF$19:$AF$33, MATCH(L$10, Settings!$Y$19:$Y$33, 0))+IF(INDEX(Settings!$AI$19:$AI$33, MATCH(L$10, Settings!$Y$19:$Y$33, 0))="", 0, INDEX($AO$2:$AU$8, MATCH(TEXT($B17, "ddd"), $AN$2:$AN$8, 0), MATCH(INDEX(Settings!$AI$19:$AI$33, MATCH(L$10, Settings!$Y$19:$Y$33, 0)), $AO$1:$AU$1, 0))), 0))</f>
        <v/>
      </c>
      <c r="AV17" s="119" t="str">
        <f>IF(OR($B17="", M17="", M$10="", AV$9), "", IFERROR($B17+INDEX(Settings!$AF$19:$AF$33, MATCH(M$10, Settings!$Y$19:$Y$33, 0))+IF(INDEX(Settings!$AI$19:$AI$33, MATCH(M$10, Settings!$Y$19:$Y$33, 0))="", 0, INDEX($AO$2:$AU$8, MATCH(TEXT($B17, "ddd"), $AN$2:$AN$8, 0), MATCH(INDEX(Settings!$AI$19:$AI$33, MATCH(M$10, Settings!$Y$19:$Y$33, 0)), $AO$1:$AU$1, 0))), 0))</f>
        <v/>
      </c>
      <c r="AW17" s="119" t="str">
        <f>IF(OR($B17="", N17="", N$10="", AW$9), "", IFERROR($B17+INDEX(Settings!$AF$19:$AF$33, MATCH(N$10, Settings!$Y$19:$Y$33, 0))+IF(INDEX(Settings!$AI$19:$AI$33, MATCH(N$10, Settings!$Y$19:$Y$33, 0))="", 0, INDEX($AO$2:$AU$8, MATCH(TEXT($B17, "ddd"), $AN$2:$AN$8, 0), MATCH(INDEX(Settings!$AI$19:$AI$33, MATCH(N$10, Settings!$Y$19:$Y$33, 0)), $AO$1:$AU$1, 0))), 0))</f>
        <v/>
      </c>
      <c r="AX17" s="119" t="str">
        <f>IF(OR($B17="", O17="", O$10="", AX$9), "", IFERROR($B17+INDEX(Settings!$AF$19:$AF$33, MATCH(O$10, Settings!$Y$19:$Y$33, 0))+IF(INDEX(Settings!$AI$19:$AI$33, MATCH(O$10, Settings!$Y$19:$Y$33, 0))="", 0, INDEX($AO$2:$AU$8, MATCH(TEXT($B17, "ddd"), $AN$2:$AN$8, 0), MATCH(INDEX(Settings!$AI$19:$AI$33, MATCH(O$10, Settings!$Y$19:$Y$33, 0)), $AO$1:$AU$1, 0))), 0))</f>
        <v/>
      </c>
      <c r="AY17" s="119" t="str">
        <f>IF(OR($B17="", P17="", P$10="", AY$9), "", IFERROR($B17+INDEX(Settings!$AF$19:$AF$33, MATCH(P$10, Settings!$Y$19:$Y$33, 0))+IF(INDEX(Settings!$AI$19:$AI$33, MATCH(P$10, Settings!$Y$19:$Y$33, 0))="", 0, INDEX($AO$2:$AU$8, MATCH(TEXT($B17, "ddd"), $AN$2:$AN$8, 0), MATCH(INDEX(Settings!$AI$19:$AI$33, MATCH(P$10, Settings!$Y$19:$Y$33, 0)), $AO$1:$AU$1, 0))), 0))</f>
        <v/>
      </c>
      <c r="AZ17" s="120" t="str">
        <f>IF(OR($B17="", Q17="", Q$10="", AZ$9), "", IFERROR($B17+INDEX(Settings!$AF$19:$AF$33, MATCH(Q$10, Settings!$Y$19:$Y$33, 0))+IF(INDEX(Settings!$AI$19:$AI$33, MATCH(Q$10, Settings!$Y$19:$Y$33, 0))="", 0, INDEX($AO$2:$AU$8, MATCH(TEXT($B17, "ddd"), $AN$2:$AN$8, 0), MATCH(INDEX(Settings!$AI$19:$AI$33, MATCH(Q$10, Settings!$Y$19:$Y$33, 0)), $AO$1:$AU$1, 0))), 0))</f>
        <v/>
      </c>
      <c r="BB17" s="118" t="str">
        <f>IF(OR(C$10="", $B17="", C17="", BB$9=""), "", IFERROR(WORKDAY((DATE(YEAR($B17), MONTH($B17)+INDEX(Settings!$AM$19:$AM$33, MATCH(C$10, Settings!$Y$19:$Y$33, 0)), IF(INDEX(Settings!$AQ$19:$AQ$33, MATCH(C$10, Settings!$Y$19:$Y$33, 0))=0, DAY($B17), INDEX(Settings!$AQ$19:$AQ$33, MATCH(C$10, Settings!$Y$19:$Y$33, 0))))-1), 1, Settings!$AY$23:$AY$38), ""))</f>
        <v/>
      </c>
      <c r="BC17" s="119" t="str">
        <f>IF(OR(D$10="", $B17="", D17="", BC$9=""), "", IFERROR(WORKDAY((DATE(YEAR($B17), MONTH($B17)+INDEX(Settings!$AM$19:$AM$33, MATCH(D$10, Settings!$Y$19:$Y$33, 0)), IF(INDEX(Settings!$AQ$19:$AQ$33, MATCH(D$10, Settings!$Y$19:$Y$33, 0))=0, DAY($B17), INDEX(Settings!$AQ$19:$AQ$33, MATCH(D$10, Settings!$Y$19:$Y$33, 0))))-1), 1, Settings!$AY$23:$AY$38), ""))</f>
        <v/>
      </c>
      <c r="BD17" s="119" t="str">
        <f>IF(OR(E$10="", $B17="", E17="", BD$9=""), "", IFERROR(WORKDAY((DATE(YEAR($B17), MONTH($B17)+INDEX(Settings!$AM$19:$AM$33, MATCH(E$10, Settings!$Y$19:$Y$33, 0)), IF(INDEX(Settings!$AQ$19:$AQ$33, MATCH(E$10, Settings!$Y$19:$Y$33, 0))=0, DAY($B17), INDEX(Settings!$AQ$19:$AQ$33, MATCH(E$10, Settings!$Y$19:$Y$33, 0))))-1), 1, Settings!$AY$23:$AY$38), ""))</f>
        <v/>
      </c>
      <c r="BE17" s="119" t="str">
        <f>IF(OR(F$10="", $B17="", F17="", BE$9=""), "", IFERROR(WORKDAY((DATE(YEAR($B17), MONTH($B17)+INDEX(Settings!$AM$19:$AM$33, MATCH(F$10, Settings!$Y$19:$Y$33, 0)), IF(INDEX(Settings!$AQ$19:$AQ$33, MATCH(F$10, Settings!$Y$19:$Y$33, 0))=0, DAY($B17), INDEX(Settings!$AQ$19:$AQ$33, MATCH(F$10, Settings!$Y$19:$Y$33, 0))))-1), 1, Settings!$AY$23:$AY$38), ""))</f>
        <v/>
      </c>
      <c r="BF17" s="119" t="str">
        <f>IF(OR(G$10="", $B17="", G17="", BF$9=""), "", IFERROR(WORKDAY((DATE(YEAR($B17), MONTH($B17)+INDEX(Settings!$AM$19:$AM$33, MATCH(G$10, Settings!$Y$19:$Y$33, 0)), IF(INDEX(Settings!$AQ$19:$AQ$33, MATCH(G$10, Settings!$Y$19:$Y$33, 0))=0, DAY($B17), INDEX(Settings!$AQ$19:$AQ$33, MATCH(G$10, Settings!$Y$19:$Y$33, 0))))-1), 1, Settings!$AY$23:$AY$38), ""))</f>
        <v/>
      </c>
      <c r="BG17" s="119" t="str">
        <f>IF(OR(H$10="", $B17="", H17="", BG$9=""), "", IFERROR(WORKDAY((DATE(YEAR($B17), MONTH($B17)+INDEX(Settings!$AM$19:$AM$33, MATCH(H$10, Settings!$Y$19:$Y$33, 0)), IF(INDEX(Settings!$AQ$19:$AQ$33, MATCH(H$10, Settings!$Y$19:$Y$33, 0))=0, DAY($B17), INDEX(Settings!$AQ$19:$AQ$33, MATCH(H$10, Settings!$Y$19:$Y$33, 0))))-1), 1, Settings!$AY$23:$AY$38), ""))</f>
        <v/>
      </c>
      <c r="BH17" s="119" t="str">
        <f>IF(OR(I$10="", $B17="", I17="", BH$9=""), "", IFERROR(WORKDAY((DATE(YEAR($B17), MONTH($B17)+INDEX(Settings!$AM$19:$AM$33, MATCH(I$10, Settings!$Y$19:$Y$33, 0)), IF(INDEX(Settings!$AQ$19:$AQ$33, MATCH(I$10, Settings!$Y$19:$Y$33, 0))=0, DAY($B17), INDEX(Settings!$AQ$19:$AQ$33, MATCH(I$10, Settings!$Y$19:$Y$33, 0))))-1), 1, Settings!$AY$23:$AY$38), ""))</f>
        <v/>
      </c>
      <c r="BI17" s="119" t="str">
        <f>IF(OR(J$10="", $B17="", J17="", BI$9=""), "", IFERROR(WORKDAY((DATE(YEAR($B17), MONTH($B17)+INDEX(Settings!$AM$19:$AM$33, MATCH(J$10, Settings!$Y$19:$Y$33, 0)), IF(INDEX(Settings!$AQ$19:$AQ$33, MATCH(J$10, Settings!$Y$19:$Y$33, 0))=0, DAY($B17), INDEX(Settings!$AQ$19:$AQ$33, MATCH(J$10, Settings!$Y$19:$Y$33, 0))))-1), 1, Settings!$AY$23:$AY$38), ""))</f>
        <v/>
      </c>
      <c r="BJ17" s="119" t="str">
        <f>IF(OR(K$10="", $B17="", K17="", BJ$9=""), "", IFERROR(WORKDAY((DATE(YEAR($B17), MONTH($B17)+INDEX(Settings!$AM$19:$AM$33, MATCH(K$10, Settings!$Y$19:$Y$33, 0)), IF(INDEX(Settings!$AQ$19:$AQ$33, MATCH(K$10, Settings!$Y$19:$Y$33, 0))=0, DAY($B17), INDEX(Settings!$AQ$19:$AQ$33, MATCH(K$10, Settings!$Y$19:$Y$33, 0))))-1), 1, Settings!$AY$23:$AY$38), ""))</f>
        <v/>
      </c>
      <c r="BK17" s="119" t="str">
        <f>IF(OR(L$10="", $B17="", L17="", BK$9=""), "", IFERROR(WORKDAY((DATE(YEAR($B17), MONTH($B17)+INDEX(Settings!$AM$19:$AM$33, MATCH(L$10, Settings!$Y$19:$Y$33, 0)), IF(INDEX(Settings!$AQ$19:$AQ$33, MATCH(L$10, Settings!$Y$19:$Y$33, 0))=0, DAY($B17), INDEX(Settings!$AQ$19:$AQ$33, MATCH(L$10, Settings!$Y$19:$Y$33, 0))))-1), 1, Settings!$AY$23:$AY$38), ""))</f>
        <v/>
      </c>
      <c r="BL17" s="119" t="str">
        <f>IF(OR(M$10="", $B17="", M17="", BL$9=""), "", IFERROR(WORKDAY((DATE(YEAR($B17), MONTH($B17)+INDEX(Settings!$AM$19:$AM$33, MATCH(M$10, Settings!$Y$19:$Y$33, 0)), IF(INDEX(Settings!$AQ$19:$AQ$33, MATCH(M$10, Settings!$Y$19:$Y$33, 0))=0, DAY($B17), INDEX(Settings!$AQ$19:$AQ$33, MATCH(M$10, Settings!$Y$19:$Y$33, 0))))-1), 1, Settings!$AY$23:$AY$38), ""))</f>
        <v/>
      </c>
      <c r="BM17" s="119" t="str">
        <f>IF(OR(N$10="", $B17="", N17="", BM$9=""), "", IFERROR(WORKDAY((DATE(YEAR($B17), MONTH($B17)+INDEX(Settings!$AM$19:$AM$33, MATCH(N$10, Settings!$Y$19:$Y$33, 0)), IF(INDEX(Settings!$AQ$19:$AQ$33, MATCH(N$10, Settings!$Y$19:$Y$33, 0))=0, DAY($B17), INDEX(Settings!$AQ$19:$AQ$33, MATCH(N$10, Settings!$Y$19:$Y$33, 0))))-1), 1, Settings!$AY$23:$AY$38), ""))</f>
        <v/>
      </c>
      <c r="BN17" s="119" t="str">
        <f>IF(OR(O$10="", $B17="", O17="", BN$9=""), "", IFERROR(WORKDAY((DATE(YEAR($B17), MONTH($B17)+INDEX(Settings!$AM$19:$AM$33, MATCH(O$10, Settings!$Y$19:$Y$33, 0)), IF(INDEX(Settings!$AQ$19:$AQ$33, MATCH(O$10, Settings!$Y$19:$Y$33, 0))=0, DAY($B17), INDEX(Settings!$AQ$19:$AQ$33, MATCH(O$10, Settings!$Y$19:$Y$33, 0))))-1), 1, Settings!$AY$23:$AY$38), ""))</f>
        <v/>
      </c>
      <c r="BO17" s="119" t="str">
        <f>IF(OR(P$10="", $B17="", P17="", BO$9=""), "", IFERROR(WORKDAY((DATE(YEAR($B17), MONTH($B17)+INDEX(Settings!$AM$19:$AM$33, MATCH(P$10, Settings!$Y$19:$Y$33, 0)), IF(INDEX(Settings!$AQ$19:$AQ$33, MATCH(P$10, Settings!$Y$19:$Y$33, 0))=0, DAY($B17), INDEX(Settings!$AQ$19:$AQ$33, MATCH(P$10, Settings!$Y$19:$Y$33, 0))))-1), 1, Settings!$AY$23:$AY$38), ""))</f>
        <v/>
      </c>
      <c r="BP17" s="120" t="str">
        <f>IF(OR(Q$10="", $B17="", Q17="", BP$9=""), "", IFERROR(WORKDAY((DATE(YEAR($B17), MONTH($B17)+INDEX(Settings!$AM$19:$AM$33, MATCH(Q$10, Settings!$Y$19:$Y$33, 0)), IF(INDEX(Settings!$AQ$19:$AQ$33, MATCH(Q$10, Settings!$Y$19:$Y$33, 0))=0, DAY($B17), INDEX(Settings!$AQ$19:$AQ$33, MATCH(Q$10, Settings!$Y$19:$Y$33, 0))))-1), 1, Settings!$AY$23:$AY$38), ""))</f>
        <v/>
      </c>
      <c r="BR17" s="118" t="str">
        <f>IF(BB17="", "", IF(BB17&lt;=$B17, WORKDAY(DATE(YEAR($BB17), MONTH(BB17)+1, DAY(BB17)-1), 1, Settings!$AY$23:$AY$38), BB17))</f>
        <v/>
      </c>
      <c r="BS17" s="119" t="str">
        <f>IF(BC17="", "", IF(BC17&lt;=$B17, WORKDAY(DATE(YEAR($BB17), MONTH(BC17)+1, DAY(BC17)-1), 1, Settings!$AY$23:$AY$38), BC17))</f>
        <v/>
      </c>
      <c r="BT17" s="119" t="str">
        <f>IF(BD17="", "", IF(BD17&lt;=$B17, WORKDAY(DATE(YEAR($BB17), MONTH(BD17)+1, DAY(BD17)-1), 1, Settings!$AY$23:$AY$38), BD17))</f>
        <v/>
      </c>
      <c r="BU17" s="119" t="str">
        <f>IF(BE17="", "", IF(BE17&lt;=$B17, WORKDAY(DATE(YEAR($BB17), MONTH(BE17)+1, DAY(BE17)-1), 1, Settings!$AY$23:$AY$38), BE17))</f>
        <v/>
      </c>
      <c r="BV17" s="119" t="str">
        <f>IF(BF17="", "", IF(BF17&lt;=$B17, WORKDAY(DATE(YEAR($BB17), MONTH(BF17)+1, DAY(BF17)-1), 1, Settings!$AY$23:$AY$38), BF17))</f>
        <v/>
      </c>
      <c r="BW17" s="119" t="str">
        <f>IF(BG17="", "", IF(BG17&lt;=$B17, WORKDAY(DATE(YEAR($BB17), MONTH(BG17)+1, DAY(BG17)-1), 1, Settings!$AY$23:$AY$38), BG17))</f>
        <v/>
      </c>
      <c r="BX17" s="119" t="str">
        <f>IF(BH17="", "", IF(BH17&lt;=$B17, WORKDAY(DATE(YEAR($BB17), MONTH(BH17)+1, DAY(BH17)-1), 1, Settings!$AY$23:$AY$38), BH17))</f>
        <v/>
      </c>
      <c r="BY17" s="119" t="str">
        <f>IF(BI17="", "", IF(BI17&lt;=$B17, WORKDAY(DATE(YEAR($BB17), MONTH(BI17)+1, DAY(BI17)-1), 1, Settings!$AY$23:$AY$38), BI17))</f>
        <v/>
      </c>
      <c r="BZ17" s="119" t="str">
        <f>IF(BJ17="", "", IF(BJ17&lt;=$B17, WORKDAY(DATE(YEAR($BB17), MONTH(BJ17)+1, DAY(BJ17)-1), 1, Settings!$AY$23:$AY$38), BJ17))</f>
        <v/>
      </c>
      <c r="CA17" s="119" t="str">
        <f>IF(BK17="", "", IF(BK17&lt;=$B17, WORKDAY(DATE(YEAR($BB17), MONTH(BK17)+1, DAY(BK17)-1), 1, Settings!$AY$23:$AY$38), BK17))</f>
        <v/>
      </c>
      <c r="CB17" s="119" t="str">
        <f>IF(BL17="", "", IF(BL17&lt;=$B17, WORKDAY(DATE(YEAR($BB17), MONTH(BL17)+1, DAY(BL17)-1), 1, Settings!$AY$23:$AY$38), BL17))</f>
        <v/>
      </c>
      <c r="CC17" s="119" t="str">
        <f>IF(BM17="", "", IF(BM17&lt;=$B17, WORKDAY(DATE(YEAR($BB17), MONTH(BM17)+1, DAY(BM17)-1), 1, Settings!$AY$23:$AY$38), BM17))</f>
        <v/>
      </c>
      <c r="CD17" s="119" t="str">
        <f>IF(BN17="", "", IF(BN17&lt;=$B17, WORKDAY(DATE(YEAR($BB17), MONTH(BN17)+1, DAY(BN17)-1), 1, Settings!$AY$23:$AY$38), BN17))</f>
        <v/>
      </c>
      <c r="CE17" s="119" t="str">
        <f>IF(BO17="", "", IF(BO17&lt;=$B17, WORKDAY(DATE(YEAR($BB17), MONTH(BO17)+1, DAY(BO17)-1), 1, Settings!$AY$23:$AY$38), BO17))</f>
        <v/>
      </c>
      <c r="CF17" s="120" t="str">
        <f>IF(BP17="", "", IF(BP17&lt;=$B17, WORKDAY(DATE(YEAR($BB17), MONTH(BP17)+1, DAY(BP17)-1), 1, Settings!$AY$23:$AY$38), BP17))</f>
        <v/>
      </c>
      <c r="CH17" s="48" t="str">
        <f t="shared" si="4"/>
        <v/>
      </c>
      <c r="CI17" s="49" t="str">
        <f t="shared" si="5"/>
        <v/>
      </c>
      <c r="CJ17" s="49" t="str">
        <f t="shared" si="6"/>
        <v/>
      </c>
      <c r="CK17" s="49" t="str">
        <f t="shared" si="7"/>
        <v/>
      </c>
      <c r="CL17" s="49" t="str">
        <f t="shared" si="8"/>
        <v/>
      </c>
      <c r="CM17" s="49" t="str">
        <f t="shared" si="9"/>
        <v/>
      </c>
      <c r="CN17" s="49" t="str">
        <f t="shared" si="10"/>
        <v/>
      </c>
      <c r="CO17" s="49" t="str">
        <f t="shared" si="11"/>
        <v/>
      </c>
      <c r="CP17" s="49" t="str">
        <f t="shared" si="12"/>
        <v/>
      </c>
      <c r="CQ17" s="49" t="str">
        <f t="shared" si="13"/>
        <v/>
      </c>
      <c r="CR17" s="49" t="str">
        <f t="shared" si="14"/>
        <v/>
      </c>
      <c r="CS17" s="49" t="str">
        <f t="shared" si="15"/>
        <v/>
      </c>
      <c r="CT17" s="49" t="str">
        <f t="shared" si="16"/>
        <v/>
      </c>
      <c r="CU17" s="49" t="str">
        <f t="shared" si="17"/>
        <v/>
      </c>
      <c r="CV17" s="16" t="str">
        <f t="shared" si="18"/>
        <v/>
      </c>
      <c r="CX17" s="48" t="str">
        <f t="shared" si="19"/>
        <v/>
      </c>
      <c r="CY17" s="49" t="str">
        <f t="shared" si="20"/>
        <v/>
      </c>
      <c r="CZ17" s="49" t="str">
        <f t="shared" si="21"/>
        <v/>
      </c>
      <c r="DA17" s="49" t="str">
        <f t="shared" si="22"/>
        <v/>
      </c>
      <c r="DB17" s="49" t="str">
        <f t="shared" si="23"/>
        <v/>
      </c>
      <c r="DC17" s="49" t="str">
        <f t="shared" si="24"/>
        <v/>
      </c>
      <c r="DD17" s="49" t="str">
        <f t="shared" si="25"/>
        <v/>
      </c>
      <c r="DE17" s="49" t="str">
        <f t="shared" si="26"/>
        <v/>
      </c>
      <c r="DF17" s="49" t="str">
        <f t="shared" si="27"/>
        <v/>
      </c>
      <c r="DG17" s="49" t="str">
        <f t="shared" si="28"/>
        <v/>
      </c>
      <c r="DH17" s="49" t="str">
        <f t="shared" si="29"/>
        <v/>
      </c>
      <c r="DI17" s="49" t="str">
        <f t="shared" si="30"/>
        <v/>
      </c>
      <c r="DJ17" s="49" t="str">
        <f t="shared" si="31"/>
        <v/>
      </c>
      <c r="DK17" s="49" t="str">
        <f t="shared" si="32"/>
        <v/>
      </c>
      <c r="DL17" s="16" t="str">
        <f t="shared" si="33"/>
        <v/>
      </c>
      <c r="DN17" s="17" t="str">
        <f t="shared" si="34"/>
        <v>Jul 2019</v>
      </c>
    </row>
    <row r="18" spans="1:118" x14ac:dyDescent="0.25">
      <c r="A18" s="30"/>
      <c r="B18" s="102">
        <f>IF(B17="", "", IFERROR(IF(B17+1&gt;Settings!$G$25, "", B17+1), ""))</f>
        <v>43654</v>
      </c>
      <c r="C18" s="2"/>
      <c r="D18" s="3"/>
      <c r="E18" s="3"/>
      <c r="F18" s="3"/>
      <c r="G18" s="3"/>
      <c r="H18" s="3"/>
      <c r="I18" s="3"/>
      <c r="J18" s="3"/>
      <c r="K18" s="3"/>
      <c r="L18" s="3"/>
      <c r="M18" s="3"/>
      <c r="N18" s="3"/>
      <c r="O18" s="3"/>
      <c r="P18" s="3"/>
      <c r="Q18" s="4"/>
      <c r="R18" s="30"/>
      <c r="T18" s="17" t="str">
        <f>IF($B18="", "", IF($B18&lt;Settings!$G$23, "Old", "New"))</f>
        <v>Old</v>
      </c>
      <c r="AL18" s="118" t="str">
        <f>IF(OR($B18="", C18="", C$10="", AL$9), "", IFERROR($B18+INDEX(Settings!$AF$19:$AF$33, MATCH(C$10, Settings!$Y$19:$Y$33, 0))+IF(INDEX(Settings!$AI$19:$AI$33, MATCH(C$10, Settings!$Y$19:$Y$33, 0))="", 0, INDEX($AO$2:$AU$8, MATCH(TEXT($B18, "ddd"), $AN$2:$AN$8, 0), MATCH(INDEX(Settings!$AI$19:$AI$33, MATCH(C$10, Settings!$Y$19:$Y$33, 0)), $AO$1:$AU$1, 0))), 0))</f>
        <v/>
      </c>
      <c r="AM18" s="119" t="str">
        <f>IF(OR($B18="", D18="", D$10="", AM$9), "", IFERROR($B18+INDEX(Settings!$AF$19:$AF$33, MATCH(D$10, Settings!$Y$19:$Y$33, 0))+IF(INDEX(Settings!$AI$19:$AI$33, MATCH(D$10, Settings!$Y$19:$Y$33, 0))="", 0, INDEX($AO$2:$AU$8, MATCH(TEXT($B18, "ddd"), $AN$2:$AN$8, 0), MATCH(INDEX(Settings!$AI$19:$AI$33, MATCH(D$10, Settings!$Y$19:$Y$33, 0)), $AO$1:$AU$1, 0))), 0))</f>
        <v/>
      </c>
      <c r="AN18" s="119" t="str">
        <f>IF(OR($B18="", E18="", E$10="", AN$9), "", IFERROR($B18+INDEX(Settings!$AF$19:$AF$33, MATCH(E$10, Settings!$Y$19:$Y$33, 0))+IF(INDEX(Settings!$AI$19:$AI$33, MATCH(E$10, Settings!$Y$19:$Y$33, 0))="", 0, INDEX($AO$2:$AU$8, MATCH(TEXT($B18, "ddd"), $AN$2:$AN$8, 0), MATCH(INDEX(Settings!$AI$19:$AI$33, MATCH(E$10, Settings!$Y$19:$Y$33, 0)), $AO$1:$AU$1, 0))), 0))</f>
        <v/>
      </c>
      <c r="AO18" s="119" t="str">
        <f>IF(OR($B18="", F18="", F$10="", AO$9), "", IFERROR($B18+INDEX(Settings!$AF$19:$AF$33, MATCH(F$10, Settings!$Y$19:$Y$33, 0))+IF(INDEX(Settings!$AI$19:$AI$33, MATCH(F$10, Settings!$Y$19:$Y$33, 0))="", 0, INDEX($AO$2:$AU$8, MATCH(TEXT($B18, "ddd"), $AN$2:$AN$8, 0), MATCH(INDEX(Settings!$AI$19:$AI$33, MATCH(F$10, Settings!$Y$19:$Y$33, 0)), $AO$1:$AU$1, 0))), 0))</f>
        <v/>
      </c>
      <c r="AP18" s="119" t="str">
        <f>IF(OR($B18="", G18="", G$10="", AP$9), "", IFERROR($B18+INDEX(Settings!$AF$19:$AF$33, MATCH(G$10, Settings!$Y$19:$Y$33, 0))+IF(INDEX(Settings!$AI$19:$AI$33, MATCH(G$10, Settings!$Y$19:$Y$33, 0))="", 0, INDEX($AO$2:$AU$8, MATCH(TEXT($B18, "ddd"), $AN$2:$AN$8, 0), MATCH(INDEX(Settings!$AI$19:$AI$33, MATCH(G$10, Settings!$Y$19:$Y$33, 0)), $AO$1:$AU$1, 0))), 0))</f>
        <v/>
      </c>
      <c r="AQ18" s="119" t="str">
        <f>IF(OR($B18="", H18="", H$10="", AQ$9), "", IFERROR($B18+INDEX(Settings!$AF$19:$AF$33, MATCH(H$10, Settings!$Y$19:$Y$33, 0))+IF(INDEX(Settings!$AI$19:$AI$33, MATCH(H$10, Settings!$Y$19:$Y$33, 0))="", 0, INDEX($AO$2:$AU$8, MATCH(TEXT($B18, "ddd"), $AN$2:$AN$8, 0), MATCH(INDEX(Settings!$AI$19:$AI$33, MATCH(H$10, Settings!$Y$19:$Y$33, 0)), $AO$1:$AU$1, 0))), 0))</f>
        <v/>
      </c>
      <c r="AR18" s="119" t="str">
        <f>IF(OR($B18="", I18="", I$10="", AR$9), "", IFERROR($B18+INDEX(Settings!$AF$19:$AF$33, MATCH(I$10, Settings!$Y$19:$Y$33, 0))+IF(INDEX(Settings!$AI$19:$AI$33, MATCH(I$10, Settings!$Y$19:$Y$33, 0))="", 0, INDEX($AO$2:$AU$8, MATCH(TEXT($B18, "ddd"), $AN$2:$AN$8, 0), MATCH(INDEX(Settings!$AI$19:$AI$33, MATCH(I$10, Settings!$Y$19:$Y$33, 0)), $AO$1:$AU$1, 0))), 0))</f>
        <v/>
      </c>
      <c r="AS18" s="119" t="str">
        <f>IF(OR($B18="", J18="", J$10="", AS$9), "", IFERROR($B18+INDEX(Settings!$AF$19:$AF$33, MATCH(J$10, Settings!$Y$19:$Y$33, 0))+IF(INDEX(Settings!$AI$19:$AI$33, MATCH(J$10, Settings!$Y$19:$Y$33, 0))="", 0, INDEX($AO$2:$AU$8, MATCH(TEXT($B18, "ddd"), $AN$2:$AN$8, 0), MATCH(INDEX(Settings!$AI$19:$AI$33, MATCH(J$10, Settings!$Y$19:$Y$33, 0)), $AO$1:$AU$1, 0))), 0))</f>
        <v/>
      </c>
      <c r="AT18" s="119" t="str">
        <f>IF(OR($B18="", K18="", K$10="", AT$9), "", IFERROR($B18+INDEX(Settings!$AF$19:$AF$33, MATCH(K$10, Settings!$Y$19:$Y$33, 0))+IF(INDEX(Settings!$AI$19:$AI$33, MATCH(K$10, Settings!$Y$19:$Y$33, 0))="", 0, INDEX($AO$2:$AU$8, MATCH(TEXT($B18, "ddd"), $AN$2:$AN$8, 0), MATCH(INDEX(Settings!$AI$19:$AI$33, MATCH(K$10, Settings!$Y$19:$Y$33, 0)), $AO$1:$AU$1, 0))), 0))</f>
        <v/>
      </c>
      <c r="AU18" s="119" t="str">
        <f>IF(OR($B18="", L18="", L$10="", AU$9), "", IFERROR($B18+INDEX(Settings!$AF$19:$AF$33, MATCH(L$10, Settings!$Y$19:$Y$33, 0))+IF(INDEX(Settings!$AI$19:$AI$33, MATCH(L$10, Settings!$Y$19:$Y$33, 0))="", 0, INDEX($AO$2:$AU$8, MATCH(TEXT($B18, "ddd"), $AN$2:$AN$8, 0), MATCH(INDEX(Settings!$AI$19:$AI$33, MATCH(L$10, Settings!$Y$19:$Y$33, 0)), $AO$1:$AU$1, 0))), 0))</f>
        <v/>
      </c>
      <c r="AV18" s="119" t="str">
        <f>IF(OR($B18="", M18="", M$10="", AV$9), "", IFERROR($B18+INDEX(Settings!$AF$19:$AF$33, MATCH(M$10, Settings!$Y$19:$Y$33, 0))+IF(INDEX(Settings!$AI$19:$AI$33, MATCH(M$10, Settings!$Y$19:$Y$33, 0))="", 0, INDEX($AO$2:$AU$8, MATCH(TEXT($B18, "ddd"), $AN$2:$AN$8, 0), MATCH(INDEX(Settings!$AI$19:$AI$33, MATCH(M$10, Settings!$Y$19:$Y$33, 0)), $AO$1:$AU$1, 0))), 0))</f>
        <v/>
      </c>
      <c r="AW18" s="119" t="str">
        <f>IF(OR($B18="", N18="", N$10="", AW$9), "", IFERROR($B18+INDEX(Settings!$AF$19:$AF$33, MATCH(N$10, Settings!$Y$19:$Y$33, 0))+IF(INDEX(Settings!$AI$19:$AI$33, MATCH(N$10, Settings!$Y$19:$Y$33, 0))="", 0, INDEX($AO$2:$AU$8, MATCH(TEXT($B18, "ddd"), $AN$2:$AN$8, 0), MATCH(INDEX(Settings!$AI$19:$AI$33, MATCH(N$10, Settings!$Y$19:$Y$33, 0)), $AO$1:$AU$1, 0))), 0))</f>
        <v/>
      </c>
      <c r="AX18" s="119" t="str">
        <f>IF(OR($B18="", O18="", O$10="", AX$9), "", IFERROR($B18+INDEX(Settings!$AF$19:$AF$33, MATCH(O$10, Settings!$Y$19:$Y$33, 0))+IF(INDEX(Settings!$AI$19:$AI$33, MATCH(O$10, Settings!$Y$19:$Y$33, 0))="", 0, INDEX($AO$2:$AU$8, MATCH(TEXT($B18, "ddd"), $AN$2:$AN$8, 0), MATCH(INDEX(Settings!$AI$19:$AI$33, MATCH(O$10, Settings!$Y$19:$Y$33, 0)), $AO$1:$AU$1, 0))), 0))</f>
        <v/>
      </c>
      <c r="AY18" s="119" t="str">
        <f>IF(OR($B18="", P18="", P$10="", AY$9), "", IFERROR($B18+INDEX(Settings!$AF$19:$AF$33, MATCH(P$10, Settings!$Y$19:$Y$33, 0))+IF(INDEX(Settings!$AI$19:$AI$33, MATCH(P$10, Settings!$Y$19:$Y$33, 0))="", 0, INDEX($AO$2:$AU$8, MATCH(TEXT($B18, "ddd"), $AN$2:$AN$8, 0), MATCH(INDEX(Settings!$AI$19:$AI$33, MATCH(P$10, Settings!$Y$19:$Y$33, 0)), $AO$1:$AU$1, 0))), 0))</f>
        <v/>
      </c>
      <c r="AZ18" s="120" t="str">
        <f>IF(OR($B18="", Q18="", Q$10="", AZ$9), "", IFERROR($B18+INDEX(Settings!$AF$19:$AF$33, MATCH(Q$10, Settings!$Y$19:$Y$33, 0))+IF(INDEX(Settings!$AI$19:$AI$33, MATCH(Q$10, Settings!$Y$19:$Y$33, 0))="", 0, INDEX($AO$2:$AU$8, MATCH(TEXT($B18, "ddd"), $AN$2:$AN$8, 0), MATCH(INDEX(Settings!$AI$19:$AI$33, MATCH(Q$10, Settings!$Y$19:$Y$33, 0)), $AO$1:$AU$1, 0))), 0))</f>
        <v/>
      </c>
      <c r="BB18" s="118" t="str">
        <f>IF(OR(C$10="", $B18="", C18="", BB$9=""), "", IFERROR(WORKDAY((DATE(YEAR($B18), MONTH($B18)+INDEX(Settings!$AM$19:$AM$33, MATCH(C$10, Settings!$Y$19:$Y$33, 0)), IF(INDEX(Settings!$AQ$19:$AQ$33, MATCH(C$10, Settings!$Y$19:$Y$33, 0))=0, DAY($B18), INDEX(Settings!$AQ$19:$AQ$33, MATCH(C$10, Settings!$Y$19:$Y$33, 0))))-1), 1, Settings!$AY$23:$AY$38), ""))</f>
        <v/>
      </c>
      <c r="BC18" s="119" t="str">
        <f>IF(OR(D$10="", $B18="", D18="", BC$9=""), "", IFERROR(WORKDAY((DATE(YEAR($B18), MONTH($B18)+INDEX(Settings!$AM$19:$AM$33, MATCH(D$10, Settings!$Y$19:$Y$33, 0)), IF(INDEX(Settings!$AQ$19:$AQ$33, MATCH(D$10, Settings!$Y$19:$Y$33, 0))=0, DAY($B18), INDEX(Settings!$AQ$19:$AQ$33, MATCH(D$10, Settings!$Y$19:$Y$33, 0))))-1), 1, Settings!$AY$23:$AY$38), ""))</f>
        <v/>
      </c>
      <c r="BD18" s="119" t="str">
        <f>IF(OR(E$10="", $B18="", E18="", BD$9=""), "", IFERROR(WORKDAY((DATE(YEAR($B18), MONTH($B18)+INDEX(Settings!$AM$19:$AM$33, MATCH(E$10, Settings!$Y$19:$Y$33, 0)), IF(INDEX(Settings!$AQ$19:$AQ$33, MATCH(E$10, Settings!$Y$19:$Y$33, 0))=0, DAY($B18), INDEX(Settings!$AQ$19:$AQ$33, MATCH(E$10, Settings!$Y$19:$Y$33, 0))))-1), 1, Settings!$AY$23:$AY$38), ""))</f>
        <v/>
      </c>
      <c r="BE18" s="119" t="str">
        <f>IF(OR(F$10="", $B18="", F18="", BE$9=""), "", IFERROR(WORKDAY((DATE(YEAR($B18), MONTH($B18)+INDEX(Settings!$AM$19:$AM$33, MATCH(F$10, Settings!$Y$19:$Y$33, 0)), IF(INDEX(Settings!$AQ$19:$AQ$33, MATCH(F$10, Settings!$Y$19:$Y$33, 0))=0, DAY($B18), INDEX(Settings!$AQ$19:$AQ$33, MATCH(F$10, Settings!$Y$19:$Y$33, 0))))-1), 1, Settings!$AY$23:$AY$38), ""))</f>
        <v/>
      </c>
      <c r="BF18" s="119" t="str">
        <f>IF(OR(G$10="", $B18="", G18="", BF$9=""), "", IFERROR(WORKDAY((DATE(YEAR($B18), MONTH($B18)+INDEX(Settings!$AM$19:$AM$33, MATCH(G$10, Settings!$Y$19:$Y$33, 0)), IF(INDEX(Settings!$AQ$19:$AQ$33, MATCH(G$10, Settings!$Y$19:$Y$33, 0))=0, DAY($B18), INDEX(Settings!$AQ$19:$AQ$33, MATCH(G$10, Settings!$Y$19:$Y$33, 0))))-1), 1, Settings!$AY$23:$AY$38), ""))</f>
        <v/>
      </c>
      <c r="BG18" s="119" t="str">
        <f>IF(OR(H$10="", $B18="", H18="", BG$9=""), "", IFERROR(WORKDAY((DATE(YEAR($B18), MONTH($B18)+INDEX(Settings!$AM$19:$AM$33, MATCH(H$10, Settings!$Y$19:$Y$33, 0)), IF(INDEX(Settings!$AQ$19:$AQ$33, MATCH(H$10, Settings!$Y$19:$Y$33, 0))=0, DAY($B18), INDEX(Settings!$AQ$19:$AQ$33, MATCH(H$10, Settings!$Y$19:$Y$33, 0))))-1), 1, Settings!$AY$23:$AY$38), ""))</f>
        <v/>
      </c>
      <c r="BH18" s="119" t="str">
        <f>IF(OR(I$10="", $B18="", I18="", BH$9=""), "", IFERROR(WORKDAY((DATE(YEAR($B18), MONTH($B18)+INDEX(Settings!$AM$19:$AM$33, MATCH(I$10, Settings!$Y$19:$Y$33, 0)), IF(INDEX(Settings!$AQ$19:$AQ$33, MATCH(I$10, Settings!$Y$19:$Y$33, 0))=0, DAY($B18), INDEX(Settings!$AQ$19:$AQ$33, MATCH(I$10, Settings!$Y$19:$Y$33, 0))))-1), 1, Settings!$AY$23:$AY$38), ""))</f>
        <v/>
      </c>
      <c r="BI18" s="119" t="str">
        <f>IF(OR(J$10="", $B18="", J18="", BI$9=""), "", IFERROR(WORKDAY((DATE(YEAR($B18), MONTH($B18)+INDEX(Settings!$AM$19:$AM$33, MATCH(J$10, Settings!$Y$19:$Y$33, 0)), IF(INDEX(Settings!$AQ$19:$AQ$33, MATCH(J$10, Settings!$Y$19:$Y$33, 0))=0, DAY($B18), INDEX(Settings!$AQ$19:$AQ$33, MATCH(J$10, Settings!$Y$19:$Y$33, 0))))-1), 1, Settings!$AY$23:$AY$38), ""))</f>
        <v/>
      </c>
      <c r="BJ18" s="119" t="str">
        <f>IF(OR(K$10="", $B18="", K18="", BJ$9=""), "", IFERROR(WORKDAY((DATE(YEAR($B18), MONTH($B18)+INDEX(Settings!$AM$19:$AM$33, MATCH(K$10, Settings!$Y$19:$Y$33, 0)), IF(INDEX(Settings!$AQ$19:$AQ$33, MATCH(K$10, Settings!$Y$19:$Y$33, 0))=0, DAY($B18), INDEX(Settings!$AQ$19:$AQ$33, MATCH(K$10, Settings!$Y$19:$Y$33, 0))))-1), 1, Settings!$AY$23:$AY$38), ""))</f>
        <v/>
      </c>
      <c r="BK18" s="119" t="str">
        <f>IF(OR(L$10="", $B18="", L18="", BK$9=""), "", IFERROR(WORKDAY((DATE(YEAR($B18), MONTH($B18)+INDEX(Settings!$AM$19:$AM$33, MATCH(L$10, Settings!$Y$19:$Y$33, 0)), IF(INDEX(Settings!$AQ$19:$AQ$33, MATCH(L$10, Settings!$Y$19:$Y$33, 0))=0, DAY($B18), INDEX(Settings!$AQ$19:$AQ$33, MATCH(L$10, Settings!$Y$19:$Y$33, 0))))-1), 1, Settings!$AY$23:$AY$38), ""))</f>
        <v/>
      </c>
      <c r="BL18" s="119" t="str">
        <f>IF(OR(M$10="", $B18="", M18="", BL$9=""), "", IFERROR(WORKDAY((DATE(YEAR($B18), MONTH($B18)+INDEX(Settings!$AM$19:$AM$33, MATCH(M$10, Settings!$Y$19:$Y$33, 0)), IF(INDEX(Settings!$AQ$19:$AQ$33, MATCH(M$10, Settings!$Y$19:$Y$33, 0))=0, DAY($B18), INDEX(Settings!$AQ$19:$AQ$33, MATCH(M$10, Settings!$Y$19:$Y$33, 0))))-1), 1, Settings!$AY$23:$AY$38), ""))</f>
        <v/>
      </c>
      <c r="BM18" s="119" t="str">
        <f>IF(OR(N$10="", $B18="", N18="", BM$9=""), "", IFERROR(WORKDAY((DATE(YEAR($B18), MONTH($B18)+INDEX(Settings!$AM$19:$AM$33, MATCH(N$10, Settings!$Y$19:$Y$33, 0)), IF(INDEX(Settings!$AQ$19:$AQ$33, MATCH(N$10, Settings!$Y$19:$Y$33, 0))=0, DAY($B18), INDEX(Settings!$AQ$19:$AQ$33, MATCH(N$10, Settings!$Y$19:$Y$33, 0))))-1), 1, Settings!$AY$23:$AY$38), ""))</f>
        <v/>
      </c>
      <c r="BN18" s="119" t="str">
        <f>IF(OR(O$10="", $B18="", O18="", BN$9=""), "", IFERROR(WORKDAY((DATE(YEAR($B18), MONTH($B18)+INDEX(Settings!$AM$19:$AM$33, MATCH(O$10, Settings!$Y$19:$Y$33, 0)), IF(INDEX(Settings!$AQ$19:$AQ$33, MATCH(O$10, Settings!$Y$19:$Y$33, 0))=0, DAY($B18), INDEX(Settings!$AQ$19:$AQ$33, MATCH(O$10, Settings!$Y$19:$Y$33, 0))))-1), 1, Settings!$AY$23:$AY$38), ""))</f>
        <v/>
      </c>
      <c r="BO18" s="119" t="str">
        <f>IF(OR(P$10="", $B18="", P18="", BO$9=""), "", IFERROR(WORKDAY((DATE(YEAR($B18), MONTH($B18)+INDEX(Settings!$AM$19:$AM$33, MATCH(P$10, Settings!$Y$19:$Y$33, 0)), IF(INDEX(Settings!$AQ$19:$AQ$33, MATCH(P$10, Settings!$Y$19:$Y$33, 0))=0, DAY($B18), INDEX(Settings!$AQ$19:$AQ$33, MATCH(P$10, Settings!$Y$19:$Y$33, 0))))-1), 1, Settings!$AY$23:$AY$38), ""))</f>
        <v/>
      </c>
      <c r="BP18" s="120" t="str">
        <f>IF(OR(Q$10="", $B18="", Q18="", BP$9=""), "", IFERROR(WORKDAY((DATE(YEAR($B18), MONTH($B18)+INDEX(Settings!$AM$19:$AM$33, MATCH(Q$10, Settings!$Y$19:$Y$33, 0)), IF(INDEX(Settings!$AQ$19:$AQ$33, MATCH(Q$10, Settings!$Y$19:$Y$33, 0))=0, DAY($B18), INDEX(Settings!$AQ$19:$AQ$33, MATCH(Q$10, Settings!$Y$19:$Y$33, 0))))-1), 1, Settings!$AY$23:$AY$38), ""))</f>
        <v/>
      </c>
      <c r="BR18" s="118" t="str">
        <f>IF(BB18="", "", IF(BB18&lt;=$B18, WORKDAY(DATE(YEAR($BB18), MONTH(BB18)+1, DAY(BB18)-1), 1, Settings!$AY$23:$AY$38), BB18))</f>
        <v/>
      </c>
      <c r="BS18" s="119" t="str">
        <f>IF(BC18="", "", IF(BC18&lt;=$B18, WORKDAY(DATE(YEAR($BB18), MONTH(BC18)+1, DAY(BC18)-1), 1, Settings!$AY$23:$AY$38), BC18))</f>
        <v/>
      </c>
      <c r="BT18" s="119" t="str">
        <f>IF(BD18="", "", IF(BD18&lt;=$B18, WORKDAY(DATE(YEAR($BB18), MONTH(BD18)+1, DAY(BD18)-1), 1, Settings!$AY$23:$AY$38), BD18))</f>
        <v/>
      </c>
      <c r="BU18" s="119" t="str">
        <f>IF(BE18="", "", IF(BE18&lt;=$B18, WORKDAY(DATE(YEAR($BB18), MONTH(BE18)+1, DAY(BE18)-1), 1, Settings!$AY$23:$AY$38), BE18))</f>
        <v/>
      </c>
      <c r="BV18" s="119" t="str">
        <f>IF(BF18="", "", IF(BF18&lt;=$B18, WORKDAY(DATE(YEAR($BB18), MONTH(BF18)+1, DAY(BF18)-1), 1, Settings!$AY$23:$AY$38), BF18))</f>
        <v/>
      </c>
      <c r="BW18" s="119" t="str">
        <f>IF(BG18="", "", IF(BG18&lt;=$B18, WORKDAY(DATE(YEAR($BB18), MONTH(BG18)+1, DAY(BG18)-1), 1, Settings!$AY$23:$AY$38), BG18))</f>
        <v/>
      </c>
      <c r="BX18" s="119" t="str">
        <f>IF(BH18="", "", IF(BH18&lt;=$B18, WORKDAY(DATE(YEAR($BB18), MONTH(BH18)+1, DAY(BH18)-1), 1, Settings!$AY$23:$AY$38), BH18))</f>
        <v/>
      </c>
      <c r="BY18" s="119" t="str">
        <f>IF(BI18="", "", IF(BI18&lt;=$B18, WORKDAY(DATE(YEAR($BB18), MONTH(BI18)+1, DAY(BI18)-1), 1, Settings!$AY$23:$AY$38), BI18))</f>
        <v/>
      </c>
      <c r="BZ18" s="119" t="str">
        <f>IF(BJ18="", "", IF(BJ18&lt;=$B18, WORKDAY(DATE(YEAR($BB18), MONTH(BJ18)+1, DAY(BJ18)-1), 1, Settings!$AY$23:$AY$38), BJ18))</f>
        <v/>
      </c>
      <c r="CA18" s="119" t="str">
        <f>IF(BK18="", "", IF(BK18&lt;=$B18, WORKDAY(DATE(YEAR($BB18), MONTH(BK18)+1, DAY(BK18)-1), 1, Settings!$AY$23:$AY$38), BK18))</f>
        <v/>
      </c>
      <c r="CB18" s="119" t="str">
        <f>IF(BL18="", "", IF(BL18&lt;=$B18, WORKDAY(DATE(YEAR($BB18), MONTH(BL18)+1, DAY(BL18)-1), 1, Settings!$AY$23:$AY$38), BL18))</f>
        <v/>
      </c>
      <c r="CC18" s="119" t="str">
        <f>IF(BM18="", "", IF(BM18&lt;=$B18, WORKDAY(DATE(YEAR($BB18), MONTH(BM18)+1, DAY(BM18)-1), 1, Settings!$AY$23:$AY$38), BM18))</f>
        <v/>
      </c>
      <c r="CD18" s="119" t="str">
        <f>IF(BN18="", "", IF(BN18&lt;=$B18, WORKDAY(DATE(YEAR($BB18), MONTH(BN18)+1, DAY(BN18)-1), 1, Settings!$AY$23:$AY$38), BN18))</f>
        <v/>
      </c>
      <c r="CE18" s="119" t="str">
        <f>IF(BO18="", "", IF(BO18&lt;=$B18, WORKDAY(DATE(YEAR($BB18), MONTH(BO18)+1, DAY(BO18)-1), 1, Settings!$AY$23:$AY$38), BO18))</f>
        <v/>
      </c>
      <c r="CF18" s="120" t="str">
        <f>IF(BP18="", "", IF(BP18&lt;=$B18, WORKDAY(DATE(YEAR($BB18), MONTH(BP18)+1, DAY(BP18)-1), 1, Settings!$AY$23:$AY$38), BP18))</f>
        <v/>
      </c>
      <c r="CH18" s="48" t="str">
        <f t="shared" si="4"/>
        <v/>
      </c>
      <c r="CI18" s="49" t="str">
        <f t="shared" si="5"/>
        <v/>
      </c>
      <c r="CJ18" s="49" t="str">
        <f t="shared" si="6"/>
        <v/>
      </c>
      <c r="CK18" s="49" t="str">
        <f t="shared" si="7"/>
        <v/>
      </c>
      <c r="CL18" s="49" t="str">
        <f t="shared" si="8"/>
        <v/>
      </c>
      <c r="CM18" s="49" t="str">
        <f t="shared" si="9"/>
        <v/>
      </c>
      <c r="CN18" s="49" t="str">
        <f t="shared" si="10"/>
        <v/>
      </c>
      <c r="CO18" s="49" t="str">
        <f t="shared" si="11"/>
        <v/>
      </c>
      <c r="CP18" s="49" t="str">
        <f t="shared" si="12"/>
        <v/>
      </c>
      <c r="CQ18" s="49" t="str">
        <f t="shared" si="13"/>
        <v/>
      </c>
      <c r="CR18" s="49" t="str">
        <f t="shared" si="14"/>
        <v/>
      </c>
      <c r="CS18" s="49" t="str">
        <f t="shared" si="15"/>
        <v/>
      </c>
      <c r="CT18" s="49" t="str">
        <f t="shared" si="16"/>
        <v/>
      </c>
      <c r="CU18" s="49" t="str">
        <f t="shared" si="17"/>
        <v/>
      </c>
      <c r="CV18" s="16" t="str">
        <f t="shared" si="18"/>
        <v/>
      </c>
      <c r="CX18" s="48" t="str">
        <f t="shared" si="19"/>
        <v/>
      </c>
      <c r="CY18" s="49" t="str">
        <f t="shared" si="20"/>
        <v/>
      </c>
      <c r="CZ18" s="49" t="str">
        <f t="shared" si="21"/>
        <v/>
      </c>
      <c r="DA18" s="49" t="str">
        <f t="shared" si="22"/>
        <v/>
      </c>
      <c r="DB18" s="49" t="str">
        <f t="shared" si="23"/>
        <v/>
      </c>
      <c r="DC18" s="49" t="str">
        <f t="shared" si="24"/>
        <v/>
      </c>
      <c r="DD18" s="49" t="str">
        <f t="shared" si="25"/>
        <v/>
      </c>
      <c r="DE18" s="49" t="str">
        <f t="shared" si="26"/>
        <v/>
      </c>
      <c r="DF18" s="49" t="str">
        <f t="shared" si="27"/>
        <v/>
      </c>
      <c r="DG18" s="49" t="str">
        <f t="shared" si="28"/>
        <v/>
      </c>
      <c r="DH18" s="49" t="str">
        <f t="shared" si="29"/>
        <v/>
      </c>
      <c r="DI18" s="49" t="str">
        <f t="shared" si="30"/>
        <v/>
      </c>
      <c r="DJ18" s="49" t="str">
        <f t="shared" si="31"/>
        <v/>
      </c>
      <c r="DK18" s="49" t="str">
        <f t="shared" si="32"/>
        <v/>
      </c>
      <c r="DL18" s="16" t="str">
        <f t="shared" si="33"/>
        <v/>
      </c>
      <c r="DN18" s="17" t="str">
        <f t="shared" si="34"/>
        <v>Jul 2019</v>
      </c>
    </row>
    <row r="19" spans="1:118" x14ac:dyDescent="0.25">
      <c r="A19" s="30"/>
      <c r="B19" s="102">
        <f>IF(B18="", "", IFERROR(IF(B18+1&gt;Settings!$G$25, "", B18+1), ""))</f>
        <v>43655</v>
      </c>
      <c r="C19" s="2"/>
      <c r="D19" s="3"/>
      <c r="E19" s="3"/>
      <c r="F19" s="3"/>
      <c r="G19" s="3"/>
      <c r="H19" s="3"/>
      <c r="I19" s="3"/>
      <c r="J19" s="3"/>
      <c r="K19" s="3"/>
      <c r="L19" s="3"/>
      <c r="M19" s="3"/>
      <c r="N19" s="3"/>
      <c r="O19" s="3"/>
      <c r="P19" s="3"/>
      <c r="Q19" s="4"/>
      <c r="R19" s="30"/>
      <c r="T19" s="17" t="str">
        <f>IF($B19="", "", IF($B19&lt;Settings!$G$23, "Old", "New"))</f>
        <v>Old</v>
      </c>
      <c r="AL19" s="118" t="str">
        <f>IF(OR($B19="", C19="", C$10="", AL$9), "", IFERROR($B19+INDEX(Settings!$AF$19:$AF$33, MATCH(C$10, Settings!$Y$19:$Y$33, 0))+IF(INDEX(Settings!$AI$19:$AI$33, MATCH(C$10, Settings!$Y$19:$Y$33, 0))="", 0, INDEX($AO$2:$AU$8, MATCH(TEXT($B19, "ddd"), $AN$2:$AN$8, 0), MATCH(INDEX(Settings!$AI$19:$AI$33, MATCH(C$10, Settings!$Y$19:$Y$33, 0)), $AO$1:$AU$1, 0))), 0))</f>
        <v/>
      </c>
      <c r="AM19" s="119" t="str">
        <f>IF(OR($B19="", D19="", D$10="", AM$9), "", IFERROR($B19+INDEX(Settings!$AF$19:$AF$33, MATCH(D$10, Settings!$Y$19:$Y$33, 0))+IF(INDEX(Settings!$AI$19:$AI$33, MATCH(D$10, Settings!$Y$19:$Y$33, 0))="", 0, INDEX($AO$2:$AU$8, MATCH(TEXT($B19, "ddd"), $AN$2:$AN$8, 0), MATCH(INDEX(Settings!$AI$19:$AI$33, MATCH(D$10, Settings!$Y$19:$Y$33, 0)), $AO$1:$AU$1, 0))), 0))</f>
        <v/>
      </c>
      <c r="AN19" s="119" t="str">
        <f>IF(OR($B19="", E19="", E$10="", AN$9), "", IFERROR($B19+INDEX(Settings!$AF$19:$AF$33, MATCH(E$10, Settings!$Y$19:$Y$33, 0))+IF(INDEX(Settings!$AI$19:$AI$33, MATCH(E$10, Settings!$Y$19:$Y$33, 0))="", 0, INDEX($AO$2:$AU$8, MATCH(TEXT($B19, "ddd"), $AN$2:$AN$8, 0), MATCH(INDEX(Settings!$AI$19:$AI$33, MATCH(E$10, Settings!$Y$19:$Y$33, 0)), $AO$1:$AU$1, 0))), 0))</f>
        <v/>
      </c>
      <c r="AO19" s="119" t="str">
        <f>IF(OR($B19="", F19="", F$10="", AO$9), "", IFERROR($B19+INDEX(Settings!$AF$19:$AF$33, MATCH(F$10, Settings!$Y$19:$Y$33, 0))+IF(INDEX(Settings!$AI$19:$AI$33, MATCH(F$10, Settings!$Y$19:$Y$33, 0))="", 0, INDEX($AO$2:$AU$8, MATCH(TEXT($B19, "ddd"), $AN$2:$AN$8, 0), MATCH(INDEX(Settings!$AI$19:$AI$33, MATCH(F$10, Settings!$Y$19:$Y$33, 0)), $AO$1:$AU$1, 0))), 0))</f>
        <v/>
      </c>
      <c r="AP19" s="119" t="str">
        <f>IF(OR($B19="", G19="", G$10="", AP$9), "", IFERROR($B19+INDEX(Settings!$AF$19:$AF$33, MATCH(G$10, Settings!$Y$19:$Y$33, 0))+IF(INDEX(Settings!$AI$19:$AI$33, MATCH(G$10, Settings!$Y$19:$Y$33, 0))="", 0, INDEX($AO$2:$AU$8, MATCH(TEXT($B19, "ddd"), $AN$2:$AN$8, 0), MATCH(INDEX(Settings!$AI$19:$AI$33, MATCH(G$10, Settings!$Y$19:$Y$33, 0)), $AO$1:$AU$1, 0))), 0))</f>
        <v/>
      </c>
      <c r="AQ19" s="119" t="str">
        <f>IF(OR($B19="", H19="", H$10="", AQ$9), "", IFERROR($B19+INDEX(Settings!$AF$19:$AF$33, MATCH(H$10, Settings!$Y$19:$Y$33, 0))+IF(INDEX(Settings!$AI$19:$AI$33, MATCH(H$10, Settings!$Y$19:$Y$33, 0))="", 0, INDEX($AO$2:$AU$8, MATCH(TEXT($B19, "ddd"), $AN$2:$AN$8, 0), MATCH(INDEX(Settings!$AI$19:$AI$33, MATCH(H$10, Settings!$Y$19:$Y$33, 0)), $AO$1:$AU$1, 0))), 0))</f>
        <v/>
      </c>
      <c r="AR19" s="119" t="str">
        <f>IF(OR($B19="", I19="", I$10="", AR$9), "", IFERROR($B19+INDEX(Settings!$AF$19:$AF$33, MATCH(I$10, Settings!$Y$19:$Y$33, 0))+IF(INDEX(Settings!$AI$19:$AI$33, MATCH(I$10, Settings!$Y$19:$Y$33, 0))="", 0, INDEX($AO$2:$AU$8, MATCH(TEXT($B19, "ddd"), $AN$2:$AN$8, 0), MATCH(INDEX(Settings!$AI$19:$AI$33, MATCH(I$10, Settings!$Y$19:$Y$33, 0)), $AO$1:$AU$1, 0))), 0))</f>
        <v/>
      </c>
      <c r="AS19" s="119" t="str">
        <f>IF(OR($B19="", J19="", J$10="", AS$9), "", IFERROR($B19+INDEX(Settings!$AF$19:$AF$33, MATCH(J$10, Settings!$Y$19:$Y$33, 0))+IF(INDEX(Settings!$AI$19:$AI$33, MATCH(J$10, Settings!$Y$19:$Y$33, 0))="", 0, INDEX($AO$2:$AU$8, MATCH(TEXT($B19, "ddd"), $AN$2:$AN$8, 0), MATCH(INDEX(Settings!$AI$19:$AI$33, MATCH(J$10, Settings!$Y$19:$Y$33, 0)), $AO$1:$AU$1, 0))), 0))</f>
        <v/>
      </c>
      <c r="AT19" s="119" t="str">
        <f>IF(OR($B19="", K19="", K$10="", AT$9), "", IFERROR($B19+INDEX(Settings!$AF$19:$AF$33, MATCH(K$10, Settings!$Y$19:$Y$33, 0))+IF(INDEX(Settings!$AI$19:$AI$33, MATCH(K$10, Settings!$Y$19:$Y$33, 0))="", 0, INDEX($AO$2:$AU$8, MATCH(TEXT($B19, "ddd"), $AN$2:$AN$8, 0), MATCH(INDEX(Settings!$AI$19:$AI$33, MATCH(K$10, Settings!$Y$19:$Y$33, 0)), $AO$1:$AU$1, 0))), 0))</f>
        <v/>
      </c>
      <c r="AU19" s="119" t="str">
        <f>IF(OR($B19="", L19="", L$10="", AU$9), "", IFERROR($B19+INDEX(Settings!$AF$19:$AF$33, MATCH(L$10, Settings!$Y$19:$Y$33, 0))+IF(INDEX(Settings!$AI$19:$AI$33, MATCH(L$10, Settings!$Y$19:$Y$33, 0))="", 0, INDEX($AO$2:$AU$8, MATCH(TEXT($B19, "ddd"), $AN$2:$AN$8, 0), MATCH(INDEX(Settings!$AI$19:$AI$33, MATCH(L$10, Settings!$Y$19:$Y$33, 0)), $AO$1:$AU$1, 0))), 0))</f>
        <v/>
      </c>
      <c r="AV19" s="119" t="str">
        <f>IF(OR($B19="", M19="", M$10="", AV$9), "", IFERROR($B19+INDEX(Settings!$AF$19:$AF$33, MATCH(M$10, Settings!$Y$19:$Y$33, 0))+IF(INDEX(Settings!$AI$19:$AI$33, MATCH(M$10, Settings!$Y$19:$Y$33, 0))="", 0, INDEX($AO$2:$AU$8, MATCH(TEXT($B19, "ddd"), $AN$2:$AN$8, 0), MATCH(INDEX(Settings!$AI$19:$AI$33, MATCH(M$10, Settings!$Y$19:$Y$33, 0)), $AO$1:$AU$1, 0))), 0))</f>
        <v/>
      </c>
      <c r="AW19" s="119" t="str">
        <f>IF(OR($B19="", N19="", N$10="", AW$9), "", IFERROR($B19+INDEX(Settings!$AF$19:$AF$33, MATCH(N$10, Settings!$Y$19:$Y$33, 0))+IF(INDEX(Settings!$AI$19:$AI$33, MATCH(N$10, Settings!$Y$19:$Y$33, 0))="", 0, INDEX($AO$2:$AU$8, MATCH(TEXT($B19, "ddd"), $AN$2:$AN$8, 0), MATCH(INDEX(Settings!$AI$19:$AI$33, MATCH(N$10, Settings!$Y$19:$Y$33, 0)), $AO$1:$AU$1, 0))), 0))</f>
        <v/>
      </c>
      <c r="AX19" s="119" t="str">
        <f>IF(OR($B19="", O19="", O$10="", AX$9), "", IFERROR($B19+INDEX(Settings!$AF$19:$AF$33, MATCH(O$10, Settings!$Y$19:$Y$33, 0))+IF(INDEX(Settings!$AI$19:$AI$33, MATCH(O$10, Settings!$Y$19:$Y$33, 0))="", 0, INDEX($AO$2:$AU$8, MATCH(TEXT($B19, "ddd"), $AN$2:$AN$8, 0), MATCH(INDEX(Settings!$AI$19:$AI$33, MATCH(O$10, Settings!$Y$19:$Y$33, 0)), $AO$1:$AU$1, 0))), 0))</f>
        <v/>
      </c>
      <c r="AY19" s="119" t="str">
        <f>IF(OR($B19="", P19="", P$10="", AY$9), "", IFERROR($B19+INDEX(Settings!$AF$19:$AF$33, MATCH(P$10, Settings!$Y$19:$Y$33, 0))+IF(INDEX(Settings!$AI$19:$AI$33, MATCH(P$10, Settings!$Y$19:$Y$33, 0))="", 0, INDEX($AO$2:$AU$8, MATCH(TEXT($B19, "ddd"), $AN$2:$AN$8, 0), MATCH(INDEX(Settings!$AI$19:$AI$33, MATCH(P$10, Settings!$Y$19:$Y$33, 0)), $AO$1:$AU$1, 0))), 0))</f>
        <v/>
      </c>
      <c r="AZ19" s="120" t="str">
        <f>IF(OR($B19="", Q19="", Q$10="", AZ$9), "", IFERROR($B19+INDEX(Settings!$AF$19:$AF$33, MATCH(Q$10, Settings!$Y$19:$Y$33, 0))+IF(INDEX(Settings!$AI$19:$AI$33, MATCH(Q$10, Settings!$Y$19:$Y$33, 0))="", 0, INDEX($AO$2:$AU$8, MATCH(TEXT($B19, "ddd"), $AN$2:$AN$8, 0), MATCH(INDEX(Settings!$AI$19:$AI$33, MATCH(Q$10, Settings!$Y$19:$Y$33, 0)), $AO$1:$AU$1, 0))), 0))</f>
        <v/>
      </c>
      <c r="BB19" s="118" t="str">
        <f>IF(OR(C$10="", $B19="", C19="", BB$9=""), "", IFERROR(WORKDAY((DATE(YEAR($B19), MONTH($B19)+INDEX(Settings!$AM$19:$AM$33, MATCH(C$10, Settings!$Y$19:$Y$33, 0)), IF(INDEX(Settings!$AQ$19:$AQ$33, MATCH(C$10, Settings!$Y$19:$Y$33, 0))=0, DAY($B19), INDEX(Settings!$AQ$19:$AQ$33, MATCH(C$10, Settings!$Y$19:$Y$33, 0))))-1), 1, Settings!$AY$23:$AY$38), ""))</f>
        <v/>
      </c>
      <c r="BC19" s="119" t="str">
        <f>IF(OR(D$10="", $B19="", D19="", BC$9=""), "", IFERROR(WORKDAY((DATE(YEAR($B19), MONTH($B19)+INDEX(Settings!$AM$19:$AM$33, MATCH(D$10, Settings!$Y$19:$Y$33, 0)), IF(INDEX(Settings!$AQ$19:$AQ$33, MATCH(D$10, Settings!$Y$19:$Y$33, 0))=0, DAY($B19), INDEX(Settings!$AQ$19:$AQ$33, MATCH(D$10, Settings!$Y$19:$Y$33, 0))))-1), 1, Settings!$AY$23:$AY$38), ""))</f>
        <v/>
      </c>
      <c r="BD19" s="119" t="str">
        <f>IF(OR(E$10="", $B19="", E19="", BD$9=""), "", IFERROR(WORKDAY((DATE(YEAR($B19), MONTH($B19)+INDEX(Settings!$AM$19:$AM$33, MATCH(E$10, Settings!$Y$19:$Y$33, 0)), IF(INDEX(Settings!$AQ$19:$AQ$33, MATCH(E$10, Settings!$Y$19:$Y$33, 0))=0, DAY($B19), INDEX(Settings!$AQ$19:$AQ$33, MATCH(E$10, Settings!$Y$19:$Y$33, 0))))-1), 1, Settings!$AY$23:$AY$38), ""))</f>
        <v/>
      </c>
      <c r="BE19" s="119" t="str">
        <f>IF(OR(F$10="", $B19="", F19="", BE$9=""), "", IFERROR(WORKDAY((DATE(YEAR($B19), MONTH($B19)+INDEX(Settings!$AM$19:$AM$33, MATCH(F$10, Settings!$Y$19:$Y$33, 0)), IF(INDEX(Settings!$AQ$19:$AQ$33, MATCH(F$10, Settings!$Y$19:$Y$33, 0))=0, DAY($B19), INDEX(Settings!$AQ$19:$AQ$33, MATCH(F$10, Settings!$Y$19:$Y$33, 0))))-1), 1, Settings!$AY$23:$AY$38), ""))</f>
        <v/>
      </c>
      <c r="BF19" s="119" t="str">
        <f>IF(OR(G$10="", $B19="", G19="", BF$9=""), "", IFERROR(WORKDAY((DATE(YEAR($B19), MONTH($B19)+INDEX(Settings!$AM$19:$AM$33, MATCH(G$10, Settings!$Y$19:$Y$33, 0)), IF(INDEX(Settings!$AQ$19:$AQ$33, MATCH(G$10, Settings!$Y$19:$Y$33, 0))=0, DAY($B19), INDEX(Settings!$AQ$19:$AQ$33, MATCH(G$10, Settings!$Y$19:$Y$33, 0))))-1), 1, Settings!$AY$23:$AY$38), ""))</f>
        <v/>
      </c>
      <c r="BG19" s="119" t="str">
        <f>IF(OR(H$10="", $B19="", H19="", BG$9=""), "", IFERROR(WORKDAY((DATE(YEAR($B19), MONTH($B19)+INDEX(Settings!$AM$19:$AM$33, MATCH(H$10, Settings!$Y$19:$Y$33, 0)), IF(INDEX(Settings!$AQ$19:$AQ$33, MATCH(H$10, Settings!$Y$19:$Y$33, 0))=0, DAY($B19), INDEX(Settings!$AQ$19:$AQ$33, MATCH(H$10, Settings!$Y$19:$Y$33, 0))))-1), 1, Settings!$AY$23:$AY$38), ""))</f>
        <v/>
      </c>
      <c r="BH19" s="119" t="str">
        <f>IF(OR(I$10="", $B19="", I19="", BH$9=""), "", IFERROR(WORKDAY((DATE(YEAR($B19), MONTH($B19)+INDEX(Settings!$AM$19:$AM$33, MATCH(I$10, Settings!$Y$19:$Y$33, 0)), IF(INDEX(Settings!$AQ$19:$AQ$33, MATCH(I$10, Settings!$Y$19:$Y$33, 0))=0, DAY($B19), INDEX(Settings!$AQ$19:$AQ$33, MATCH(I$10, Settings!$Y$19:$Y$33, 0))))-1), 1, Settings!$AY$23:$AY$38), ""))</f>
        <v/>
      </c>
      <c r="BI19" s="119" t="str">
        <f>IF(OR(J$10="", $B19="", J19="", BI$9=""), "", IFERROR(WORKDAY((DATE(YEAR($B19), MONTH($B19)+INDEX(Settings!$AM$19:$AM$33, MATCH(J$10, Settings!$Y$19:$Y$33, 0)), IF(INDEX(Settings!$AQ$19:$AQ$33, MATCH(J$10, Settings!$Y$19:$Y$33, 0))=0, DAY($B19), INDEX(Settings!$AQ$19:$AQ$33, MATCH(J$10, Settings!$Y$19:$Y$33, 0))))-1), 1, Settings!$AY$23:$AY$38), ""))</f>
        <v/>
      </c>
      <c r="BJ19" s="119" t="str">
        <f>IF(OR(K$10="", $B19="", K19="", BJ$9=""), "", IFERROR(WORKDAY((DATE(YEAR($B19), MONTH($B19)+INDEX(Settings!$AM$19:$AM$33, MATCH(K$10, Settings!$Y$19:$Y$33, 0)), IF(INDEX(Settings!$AQ$19:$AQ$33, MATCH(K$10, Settings!$Y$19:$Y$33, 0))=0, DAY($B19), INDEX(Settings!$AQ$19:$AQ$33, MATCH(K$10, Settings!$Y$19:$Y$33, 0))))-1), 1, Settings!$AY$23:$AY$38), ""))</f>
        <v/>
      </c>
      <c r="BK19" s="119" t="str">
        <f>IF(OR(L$10="", $B19="", L19="", BK$9=""), "", IFERROR(WORKDAY((DATE(YEAR($B19), MONTH($B19)+INDEX(Settings!$AM$19:$AM$33, MATCH(L$10, Settings!$Y$19:$Y$33, 0)), IF(INDEX(Settings!$AQ$19:$AQ$33, MATCH(L$10, Settings!$Y$19:$Y$33, 0))=0, DAY($B19), INDEX(Settings!$AQ$19:$AQ$33, MATCH(L$10, Settings!$Y$19:$Y$33, 0))))-1), 1, Settings!$AY$23:$AY$38), ""))</f>
        <v/>
      </c>
      <c r="BL19" s="119" t="str">
        <f>IF(OR(M$10="", $B19="", M19="", BL$9=""), "", IFERROR(WORKDAY((DATE(YEAR($B19), MONTH($B19)+INDEX(Settings!$AM$19:$AM$33, MATCH(M$10, Settings!$Y$19:$Y$33, 0)), IF(INDEX(Settings!$AQ$19:$AQ$33, MATCH(M$10, Settings!$Y$19:$Y$33, 0))=0, DAY($B19), INDEX(Settings!$AQ$19:$AQ$33, MATCH(M$10, Settings!$Y$19:$Y$33, 0))))-1), 1, Settings!$AY$23:$AY$38), ""))</f>
        <v/>
      </c>
      <c r="BM19" s="119" t="str">
        <f>IF(OR(N$10="", $B19="", N19="", BM$9=""), "", IFERROR(WORKDAY((DATE(YEAR($B19), MONTH($B19)+INDEX(Settings!$AM$19:$AM$33, MATCH(N$10, Settings!$Y$19:$Y$33, 0)), IF(INDEX(Settings!$AQ$19:$AQ$33, MATCH(N$10, Settings!$Y$19:$Y$33, 0))=0, DAY($B19), INDEX(Settings!$AQ$19:$AQ$33, MATCH(N$10, Settings!$Y$19:$Y$33, 0))))-1), 1, Settings!$AY$23:$AY$38), ""))</f>
        <v/>
      </c>
      <c r="BN19" s="119" t="str">
        <f>IF(OR(O$10="", $B19="", O19="", BN$9=""), "", IFERROR(WORKDAY((DATE(YEAR($B19), MONTH($B19)+INDEX(Settings!$AM$19:$AM$33, MATCH(O$10, Settings!$Y$19:$Y$33, 0)), IF(INDEX(Settings!$AQ$19:$AQ$33, MATCH(O$10, Settings!$Y$19:$Y$33, 0))=0, DAY($B19), INDEX(Settings!$AQ$19:$AQ$33, MATCH(O$10, Settings!$Y$19:$Y$33, 0))))-1), 1, Settings!$AY$23:$AY$38), ""))</f>
        <v/>
      </c>
      <c r="BO19" s="119" t="str">
        <f>IF(OR(P$10="", $B19="", P19="", BO$9=""), "", IFERROR(WORKDAY((DATE(YEAR($B19), MONTH($B19)+INDEX(Settings!$AM$19:$AM$33, MATCH(P$10, Settings!$Y$19:$Y$33, 0)), IF(INDEX(Settings!$AQ$19:$AQ$33, MATCH(P$10, Settings!$Y$19:$Y$33, 0))=0, DAY($B19), INDEX(Settings!$AQ$19:$AQ$33, MATCH(P$10, Settings!$Y$19:$Y$33, 0))))-1), 1, Settings!$AY$23:$AY$38), ""))</f>
        <v/>
      </c>
      <c r="BP19" s="120" t="str">
        <f>IF(OR(Q$10="", $B19="", Q19="", BP$9=""), "", IFERROR(WORKDAY((DATE(YEAR($B19), MONTH($B19)+INDEX(Settings!$AM$19:$AM$33, MATCH(Q$10, Settings!$Y$19:$Y$33, 0)), IF(INDEX(Settings!$AQ$19:$AQ$33, MATCH(Q$10, Settings!$Y$19:$Y$33, 0))=0, DAY($B19), INDEX(Settings!$AQ$19:$AQ$33, MATCH(Q$10, Settings!$Y$19:$Y$33, 0))))-1), 1, Settings!$AY$23:$AY$38), ""))</f>
        <v/>
      </c>
      <c r="BR19" s="118" t="str">
        <f>IF(BB19="", "", IF(BB19&lt;=$B19, WORKDAY(DATE(YEAR($BB19), MONTH(BB19)+1, DAY(BB19)-1), 1, Settings!$AY$23:$AY$38), BB19))</f>
        <v/>
      </c>
      <c r="BS19" s="119" t="str">
        <f>IF(BC19="", "", IF(BC19&lt;=$B19, WORKDAY(DATE(YEAR($BB19), MONTH(BC19)+1, DAY(BC19)-1), 1, Settings!$AY$23:$AY$38), BC19))</f>
        <v/>
      </c>
      <c r="BT19" s="119" t="str">
        <f>IF(BD19="", "", IF(BD19&lt;=$B19, WORKDAY(DATE(YEAR($BB19), MONTH(BD19)+1, DAY(BD19)-1), 1, Settings!$AY$23:$AY$38), BD19))</f>
        <v/>
      </c>
      <c r="BU19" s="119" t="str">
        <f>IF(BE19="", "", IF(BE19&lt;=$B19, WORKDAY(DATE(YEAR($BB19), MONTH(BE19)+1, DAY(BE19)-1), 1, Settings!$AY$23:$AY$38), BE19))</f>
        <v/>
      </c>
      <c r="BV19" s="119" t="str">
        <f>IF(BF19="", "", IF(BF19&lt;=$B19, WORKDAY(DATE(YEAR($BB19), MONTH(BF19)+1, DAY(BF19)-1), 1, Settings!$AY$23:$AY$38), BF19))</f>
        <v/>
      </c>
      <c r="BW19" s="119" t="str">
        <f>IF(BG19="", "", IF(BG19&lt;=$B19, WORKDAY(DATE(YEAR($BB19), MONTH(BG19)+1, DAY(BG19)-1), 1, Settings!$AY$23:$AY$38), BG19))</f>
        <v/>
      </c>
      <c r="BX19" s="119" t="str">
        <f>IF(BH19="", "", IF(BH19&lt;=$B19, WORKDAY(DATE(YEAR($BB19), MONTH(BH19)+1, DAY(BH19)-1), 1, Settings!$AY$23:$AY$38), BH19))</f>
        <v/>
      </c>
      <c r="BY19" s="119" t="str">
        <f>IF(BI19="", "", IF(BI19&lt;=$B19, WORKDAY(DATE(YEAR($BB19), MONTH(BI19)+1, DAY(BI19)-1), 1, Settings!$AY$23:$AY$38), BI19))</f>
        <v/>
      </c>
      <c r="BZ19" s="119" t="str">
        <f>IF(BJ19="", "", IF(BJ19&lt;=$B19, WORKDAY(DATE(YEAR($BB19), MONTH(BJ19)+1, DAY(BJ19)-1), 1, Settings!$AY$23:$AY$38), BJ19))</f>
        <v/>
      </c>
      <c r="CA19" s="119" t="str">
        <f>IF(BK19="", "", IF(BK19&lt;=$B19, WORKDAY(DATE(YEAR($BB19), MONTH(BK19)+1, DAY(BK19)-1), 1, Settings!$AY$23:$AY$38), BK19))</f>
        <v/>
      </c>
      <c r="CB19" s="119" t="str">
        <f>IF(BL19="", "", IF(BL19&lt;=$B19, WORKDAY(DATE(YEAR($BB19), MONTH(BL19)+1, DAY(BL19)-1), 1, Settings!$AY$23:$AY$38), BL19))</f>
        <v/>
      </c>
      <c r="CC19" s="119" t="str">
        <f>IF(BM19="", "", IF(BM19&lt;=$B19, WORKDAY(DATE(YEAR($BB19), MONTH(BM19)+1, DAY(BM19)-1), 1, Settings!$AY$23:$AY$38), BM19))</f>
        <v/>
      </c>
      <c r="CD19" s="119" t="str">
        <f>IF(BN19="", "", IF(BN19&lt;=$B19, WORKDAY(DATE(YEAR($BB19), MONTH(BN19)+1, DAY(BN19)-1), 1, Settings!$AY$23:$AY$38), BN19))</f>
        <v/>
      </c>
      <c r="CE19" s="119" t="str">
        <f>IF(BO19="", "", IF(BO19&lt;=$B19, WORKDAY(DATE(YEAR($BB19), MONTH(BO19)+1, DAY(BO19)-1), 1, Settings!$AY$23:$AY$38), BO19))</f>
        <v/>
      </c>
      <c r="CF19" s="120" t="str">
        <f>IF(BP19="", "", IF(BP19&lt;=$B19, WORKDAY(DATE(YEAR($BB19), MONTH(BP19)+1, DAY(BP19)-1), 1, Settings!$AY$23:$AY$38), BP19))</f>
        <v/>
      </c>
      <c r="CH19" s="48" t="str">
        <f t="shared" si="4"/>
        <v/>
      </c>
      <c r="CI19" s="49" t="str">
        <f t="shared" si="5"/>
        <v/>
      </c>
      <c r="CJ19" s="49" t="str">
        <f t="shared" si="6"/>
        <v/>
      </c>
      <c r="CK19" s="49" t="str">
        <f t="shared" si="7"/>
        <v/>
      </c>
      <c r="CL19" s="49" t="str">
        <f t="shared" si="8"/>
        <v/>
      </c>
      <c r="CM19" s="49" t="str">
        <f t="shared" si="9"/>
        <v/>
      </c>
      <c r="CN19" s="49" t="str">
        <f t="shared" si="10"/>
        <v/>
      </c>
      <c r="CO19" s="49" t="str">
        <f t="shared" si="11"/>
        <v/>
      </c>
      <c r="CP19" s="49" t="str">
        <f t="shared" si="12"/>
        <v/>
      </c>
      <c r="CQ19" s="49" t="str">
        <f t="shared" si="13"/>
        <v/>
      </c>
      <c r="CR19" s="49" t="str">
        <f t="shared" si="14"/>
        <v/>
      </c>
      <c r="CS19" s="49" t="str">
        <f t="shared" si="15"/>
        <v/>
      </c>
      <c r="CT19" s="49" t="str">
        <f t="shared" si="16"/>
        <v/>
      </c>
      <c r="CU19" s="49" t="str">
        <f t="shared" si="17"/>
        <v/>
      </c>
      <c r="CV19" s="16" t="str">
        <f t="shared" si="18"/>
        <v/>
      </c>
      <c r="CX19" s="48" t="str">
        <f t="shared" si="19"/>
        <v/>
      </c>
      <c r="CY19" s="49" t="str">
        <f t="shared" si="20"/>
        <v/>
      </c>
      <c r="CZ19" s="49" t="str">
        <f t="shared" si="21"/>
        <v/>
      </c>
      <c r="DA19" s="49" t="str">
        <f t="shared" si="22"/>
        <v/>
      </c>
      <c r="DB19" s="49" t="str">
        <f t="shared" si="23"/>
        <v/>
      </c>
      <c r="DC19" s="49" t="str">
        <f t="shared" si="24"/>
        <v/>
      </c>
      <c r="DD19" s="49" t="str">
        <f t="shared" si="25"/>
        <v/>
      </c>
      <c r="DE19" s="49" t="str">
        <f t="shared" si="26"/>
        <v/>
      </c>
      <c r="DF19" s="49" t="str">
        <f t="shared" si="27"/>
        <v/>
      </c>
      <c r="DG19" s="49" t="str">
        <f t="shared" si="28"/>
        <v/>
      </c>
      <c r="DH19" s="49" t="str">
        <f t="shared" si="29"/>
        <v/>
      </c>
      <c r="DI19" s="49" t="str">
        <f t="shared" si="30"/>
        <v/>
      </c>
      <c r="DJ19" s="49" t="str">
        <f t="shared" si="31"/>
        <v/>
      </c>
      <c r="DK19" s="49" t="str">
        <f t="shared" si="32"/>
        <v/>
      </c>
      <c r="DL19" s="16" t="str">
        <f t="shared" si="33"/>
        <v/>
      </c>
      <c r="DN19" s="17" t="str">
        <f t="shared" si="34"/>
        <v>Jul 2019</v>
      </c>
    </row>
    <row r="20" spans="1:118" x14ac:dyDescent="0.25">
      <c r="A20" s="30"/>
      <c r="B20" s="102">
        <f>IF(B19="", "", IFERROR(IF(B19+1&gt;Settings!$G$25, "", B19+1), ""))</f>
        <v>43656</v>
      </c>
      <c r="C20" s="2"/>
      <c r="D20" s="3"/>
      <c r="E20" s="3"/>
      <c r="F20" s="3"/>
      <c r="G20" s="3"/>
      <c r="H20" s="3"/>
      <c r="I20" s="3"/>
      <c r="J20" s="3"/>
      <c r="K20" s="3"/>
      <c r="L20" s="3"/>
      <c r="M20" s="3"/>
      <c r="N20" s="3"/>
      <c r="O20" s="3"/>
      <c r="P20" s="3"/>
      <c r="Q20" s="4"/>
      <c r="R20" s="30"/>
      <c r="T20" s="17" t="str">
        <f>IF($B20="", "", IF($B20&lt;Settings!$G$23, "Old", "New"))</f>
        <v>Old</v>
      </c>
      <c r="AL20" s="118" t="str">
        <f>IF(OR($B20="", C20="", C$10="", AL$9), "", IFERROR($B20+INDEX(Settings!$AF$19:$AF$33, MATCH(C$10, Settings!$Y$19:$Y$33, 0))+IF(INDEX(Settings!$AI$19:$AI$33, MATCH(C$10, Settings!$Y$19:$Y$33, 0))="", 0, INDEX($AO$2:$AU$8, MATCH(TEXT($B20, "ddd"), $AN$2:$AN$8, 0), MATCH(INDEX(Settings!$AI$19:$AI$33, MATCH(C$10, Settings!$Y$19:$Y$33, 0)), $AO$1:$AU$1, 0))), 0))</f>
        <v/>
      </c>
      <c r="AM20" s="119" t="str">
        <f>IF(OR($B20="", D20="", D$10="", AM$9), "", IFERROR($B20+INDEX(Settings!$AF$19:$AF$33, MATCH(D$10, Settings!$Y$19:$Y$33, 0))+IF(INDEX(Settings!$AI$19:$AI$33, MATCH(D$10, Settings!$Y$19:$Y$33, 0))="", 0, INDEX($AO$2:$AU$8, MATCH(TEXT($B20, "ddd"), $AN$2:$AN$8, 0), MATCH(INDEX(Settings!$AI$19:$AI$33, MATCH(D$10, Settings!$Y$19:$Y$33, 0)), $AO$1:$AU$1, 0))), 0))</f>
        <v/>
      </c>
      <c r="AN20" s="119" t="str">
        <f>IF(OR($B20="", E20="", E$10="", AN$9), "", IFERROR($B20+INDEX(Settings!$AF$19:$AF$33, MATCH(E$10, Settings!$Y$19:$Y$33, 0))+IF(INDEX(Settings!$AI$19:$AI$33, MATCH(E$10, Settings!$Y$19:$Y$33, 0))="", 0, INDEX($AO$2:$AU$8, MATCH(TEXT($B20, "ddd"), $AN$2:$AN$8, 0), MATCH(INDEX(Settings!$AI$19:$AI$33, MATCH(E$10, Settings!$Y$19:$Y$33, 0)), $AO$1:$AU$1, 0))), 0))</f>
        <v/>
      </c>
      <c r="AO20" s="119" t="str">
        <f>IF(OR($B20="", F20="", F$10="", AO$9), "", IFERROR($B20+INDEX(Settings!$AF$19:$AF$33, MATCH(F$10, Settings!$Y$19:$Y$33, 0))+IF(INDEX(Settings!$AI$19:$AI$33, MATCH(F$10, Settings!$Y$19:$Y$33, 0))="", 0, INDEX($AO$2:$AU$8, MATCH(TEXT($B20, "ddd"), $AN$2:$AN$8, 0), MATCH(INDEX(Settings!$AI$19:$AI$33, MATCH(F$10, Settings!$Y$19:$Y$33, 0)), $AO$1:$AU$1, 0))), 0))</f>
        <v/>
      </c>
      <c r="AP20" s="119" t="str">
        <f>IF(OR($B20="", G20="", G$10="", AP$9), "", IFERROR($B20+INDEX(Settings!$AF$19:$AF$33, MATCH(G$10, Settings!$Y$19:$Y$33, 0))+IF(INDEX(Settings!$AI$19:$AI$33, MATCH(G$10, Settings!$Y$19:$Y$33, 0))="", 0, INDEX($AO$2:$AU$8, MATCH(TEXT($B20, "ddd"), $AN$2:$AN$8, 0), MATCH(INDEX(Settings!$AI$19:$AI$33, MATCH(G$10, Settings!$Y$19:$Y$33, 0)), $AO$1:$AU$1, 0))), 0))</f>
        <v/>
      </c>
      <c r="AQ20" s="119" t="str">
        <f>IF(OR($B20="", H20="", H$10="", AQ$9), "", IFERROR($B20+INDEX(Settings!$AF$19:$AF$33, MATCH(H$10, Settings!$Y$19:$Y$33, 0))+IF(INDEX(Settings!$AI$19:$AI$33, MATCH(H$10, Settings!$Y$19:$Y$33, 0))="", 0, INDEX($AO$2:$AU$8, MATCH(TEXT($B20, "ddd"), $AN$2:$AN$8, 0), MATCH(INDEX(Settings!$AI$19:$AI$33, MATCH(H$10, Settings!$Y$19:$Y$33, 0)), $AO$1:$AU$1, 0))), 0))</f>
        <v/>
      </c>
      <c r="AR20" s="119" t="str">
        <f>IF(OR($B20="", I20="", I$10="", AR$9), "", IFERROR($B20+INDEX(Settings!$AF$19:$AF$33, MATCH(I$10, Settings!$Y$19:$Y$33, 0))+IF(INDEX(Settings!$AI$19:$AI$33, MATCH(I$10, Settings!$Y$19:$Y$33, 0))="", 0, INDEX($AO$2:$AU$8, MATCH(TEXT($B20, "ddd"), $AN$2:$AN$8, 0), MATCH(INDEX(Settings!$AI$19:$AI$33, MATCH(I$10, Settings!$Y$19:$Y$33, 0)), $AO$1:$AU$1, 0))), 0))</f>
        <v/>
      </c>
      <c r="AS20" s="119" t="str">
        <f>IF(OR($B20="", J20="", J$10="", AS$9), "", IFERROR($B20+INDEX(Settings!$AF$19:$AF$33, MATCH(J$10, Settings!$Y$19:$Y$33, 0))+IF(INDEX(Settings!$AI$19:$AI$33, MATCH(J$10, Settings!$Y$19:$Y$33, 0))="", 0, INDEX($AO$2:$AU$8, MATCH(TEXT($B20, "ddd"), $AN$2:$AN$8, 0), MATCH(INDEX(Settings!$AI$19:$AI$33, MATCH(J$10, Settings!$Y$19:$Y$33, 0)), $AO$1:$AU$1, 0))), 0))</f>
        <v/>
      </c>
      <c r="AT20" s="119" t="str">
        <f>IF(OR($B20="", K20="", K$10="", AT$9), "", IFERROR($B20+INDEX(Settings!$AF$19:$AF$33, MATCH(K$10, Settings!$Y$19:$Y$33, 0))+IF(INDEX(Settings!$AI$19:$AI$33, MATCH(K$10, Settings!$Y$19:$Y$33, 0))="", 0, INDEX($AO$2:$AU$8, MATCH(TEXT($B20, "ddd"), $AN$2:$AN$8, 0), MATCH(INDEX(Settings!$AI$19:$AI$33, MATCH(K$10, Settings!$Y$19:$Y$33, 0)), $AO$1:$AU$1, 0))), 0))</f>
        <v/>
      </c>
      <c r="AU20" s="119" t="str">
        <f>IF(OR($B20="", L20="", L$10="", AU$9), "", IFERROR($B20+INDEX(Settings!$AF$19:$AF$33, MATCH(L$10, Settings!$Y$19:$Y$33, 0))+IF(INDEX(Settings!$AI$19:$AI$33, MATCH(L$10, Settings!$Y$19:$Y$33, 0))="", 0, INDEX($AO$2:$AU$8, MATCH(TEXT($B20, "ddd"), $AN$2:$AN$8, 0), MATCH(INDEX(Settings!$AI$19:$AI$33, MATCH(L$10, Settings!$Y$19:$Y$33, 0)), $AO$1:$AU$1, 0))), 0))</f>
        <v/>
      </c>
      <c r="AV20" s="119" t="str">
        <f>IF(OR($B20="", M20="", M$10="", AV$9), "", IFERROR($B20+INDEX(Settings!$AF$19:$AF$33, MATCH(M$10, Settings!$Y$19:$Y$33, 0))+IF(INDEX(Settings!$AI$19:$AI$33, MATCH(M$10, Settings!$Y$19:$Y$33, 0))="", 0, INDEX($AO$2:$AU$8, MATCH(TEXT($B20, "ddd"), $AN$2:$AN$8, 0), MATCH(INDEX(Settings!$AI$19:$AI$33, MATCH(M$10, Settings!$Y$19:$Y$33, 0)), $AO$1:$AU$1, 0))), 0))</f>
        <v/>
      </c>
      <c r="AW20" s="119" t="str">
        <f>IF(OR($B20="", N20="", N$10="", AW$9), "", IFERROR($B20+INDEX(Settings!$AF$19:$AF$33, MATCH(N$10, Settings!$Y$19:$Y$33, 0))+IF(INDEX(Settings!$AI$19:$AI$33, MATCH(N$10, Settings!$Y$19:$Y$33, 0))="", 0, INDEX($AO$2:$AU$8, MATCH(TEXT($B20, "ddd"), $AN$2:$AN$8, 0), MATCH(INDEX(Settings!$AI$19:$AI$33, MATCH(N$10, Settings!$Y$19:$Y$33, 0)), $AO$1:$AU$1, 0))), 0))</f>
        <v/>
      </c>
      <c r="AX20" s="119" t="str">
        <f>IF(OR($B20="", O20="", O$10="", AX$9), "", IFERROR($B20+INDEX(Settings!$AF$19:$AF$33, MATCH(O$10, Settings!$Y$19:$Y$33, 0))+IF(INDEX(Settings!$AI$19:$AI$33, MATCH(O$10, Settings!$Y$19:$Y$33, 0))="", 0, INDEX($AO$2:$AU$8, MATCH(TEXT($B20, "ddd"), $AN$2:$AN$8, 0), MATCH(INDEX(Settings!$AI$19:$AI$33, MATCH(O$10, Settings!$Y$19:$Y$33, 0)), $AO$1:$AU$1, 0))), 0))</f>
        <v/>
      </c>
      <c r="AY20" s="119" t="str">
        <f>IF(OR($B20="", P20="", P$10="", AY$9), "", IFERROR($B20+INDEX(Settings!$AF$19:$AF$33, MATCH(P$10, Settings!$Y$19:$Y$33, 0))+IF(INDEX(Settings!$AI$19:$AI$33, MATCH(P$10, Settings!$Y$19:$Y$33, 0))="", 0, INDEX($AO$2:$AU$8, MATCH(TEXT($B20, "ddd"), $AN$2:$AN$8, 0), MATCH(INDEX(Settings!$AI$19:$AI$33, MATCH(P$10, Settings!$Y$19:$Y$33, 0)), $AO$1:$AU$1, 0))), 0))</f>
        <v/>
      </c>
      <c r="AZ20" s="120" t="str">
        <f>IF(OR($B20="", Q20="", Q$10="", AZ$9), "", IFERROR($B20+INDEX(Settings!$AF$19:$AF$33, MATCH(Q$10, Settings!$Y$19:$Y$33, 0))+IF(INDEX(Settings!$AI$19:$AI$33, MATCH(Q$10, Settings!$Y$19:$Y$33, 0))="", 0, INDEX($AO$2:$AU$8, MATCH(TEXT($B20, "ddd"), $AN$2:$AN$8, 0), MATCH(INDEX(Settings!$AI$19:$AI$33, MATCH(Q$10, Settings!$Y$19:$Y$33, 0)), $AO$1:$AU$1, 0))), 0))</f>
        <v/>
      </c>
      <c r="BB20" s="118" t="str">
        <f>IF(OR(C$10="", $B20="", C20="", BB$9=""), "", IFERROR(WORKDAY((DATE(YEAR($B20), MONTH($B20)+INDEX(Settings!$AM$19:$AM$33, MATCH(C$10, Settings!$Y$19:$Y$33, 0)), IF(INDEX(Settings!$AQ$19:$AQ$33, MATCH(C$10, Settings!$Y$19:$Y$33, 0))=0, DAY($B20), INDEX(Settings!$AQ$19:$AQ$33, MATCH(C$10, Settings!$Y$19:$Y$33, 0))))-1), 1, Settings!$AY$23:$AY$38), ""))</f>
        <v/>
      </c>
      <c r="BC20" s="119" t="str">
        <f>IF(OR(D$10="", $B20="", D20="", BC$9=""), "", IFERROR(WORKDAY((DATE(YEAR($B20), MONTH($B20)+INDEX(Settings!$AM$19:$AM$33, MATCH(D$10, Settings!$Y$19:$Y$33, 0)), IF(INDEX(Settings!$AQ$19:$AQ$33, MATCH(D$10, Settings!$Y$19:$Y$33, 0))=0, DAY($B20), INDEX(Settings!$AQ$19:$AQ$33, MATCH(D$10, Settings!$Y$19:$Y$33, 0))))-1), 1, Settings!$AY$23:$AY$38), ""))</f>
        <v/>
      </c>
      <c r="BD20" s="119" t="str">
        <f>IF(OR(E$10="", $B20="", E20="", BD$9=""), "", IFERROR(WORKDAY((DATE(YEAR($B20), MONTH($B20)+INDEX(Settings!$AM$19:$AM$33, MATCH(E$10, Settings!$Y$19:$Y$33, 0)), IF(INDEX(Settings!$AQ$19:$AQ$33, MATCH(E$10, Settings!$Y$19:$Y$33, 0))=0, DAY($B20), INDEX(Settings!$AQ$19:$AQ$33, MATCH(E$10, Settings!$Y$19:$Y$33, 0))))-1), 1, Settings!$AY$23:$AY$38), ""))</f>
        <v/>
      </c>
      <c r="BE20" s="119" t="str">
        <f>IF(OR(F$10="", $B20="", F20="", BE$9=""), "", IFERROR(WORKDAY((DATE(YEAR($B20), MONTH($B20)+INDEX(Settings!$AM$19:$AM$33, MATCH(F$10, Settings!$Y$19:$Y$33, 0)), IF(INDEX(Settings!$AQ$19:$AQ$33, MATCH(F$10, Settings!$Y$19:$Y$33, 0))=0, DAY($B20), INDEX(Settings!$AQ$19:$AQ$33, MATCH(F$10, Settings!$Y$19:$Y$33, 0))))-1), 1, Settings!$AY$23:$AY$38), ""))</f>
        <v/>
      </c>
      <c r="BF20" s="119" t="str">
        <f>IF(OR(G$10="", $B20="", G20="", BF$9=""), "", IFERROR(WORKDAY((DATE(YEAR($B20), MONTH($B20)+INDEX(Settings!$AM$19:$AM$33, MATCH(G$10, Settings!$Y$19:$Y$33, 0)), IF(INDEX(Settings!$AQ$19:$AQ$33, MATCH(G$10, Settings!$Y$19:$Y$33, 0))=0, DAY($B20), INDEX(Settings!$AQ$19:$AQ$33, MATCH(G$10, Settings!$Y$19:$Y$33, 0))))-1), 1, Settings!$AY$23:$AY$38), ""))</f>
        <v/>
      </c>
      <c r="BG20" s="119" t="str">
        <f>IF(OR(H$10="", $B20="", H20="", BG$9=""), "", IFERROR(WORKDAY((DATE(YEAR($B20), MONTH($B20)+INDEX(Settings!$AM$19:$AM$33, MATCH(H$10, Settings!$Y$19:$Y$33, 0)), IF(INDEX(Settings!$AQ$19:$AQ$33, MATCH(H$10, Settings!$Y$19:$Y$33, 0))=0, DAY($B20), INDEX(Settings!$AQ$19:$AQ$33, MATCH(H$10, Settings!$Y$19:$Y$33, 0))))-1), 1, Settings!$AY$23:$AY$38), ""))</f>
        <v/>
      </c>
      <c r="BH20" s="119" t="str">
        <f>IF(OR(I$10="", $B20="", I20="", BH$9=""), "", IFERROR(WORKDAY((DATE(YEAR($B20), MONTH($B20)+INDEX(Settings!$AM$19:$AM$33, MATCH(I$10, Settings!$Y$19:$Y$33, 0)), IF(INDEX(Settings!$AQ$19:$AQ$33, MATCH(I$10, Settings!$Y$19:$Y$33, 0))=0, DAY($B20), INDEX(Settings!$AQ$19:$AQ$33, MATCH(I$10, Settings!$Y$19:$Y$33, 0))))-1), 1, Settings!$AY$23:$AY$38), ""))</f>
        <v/>
      </c>
      <c r="BI20" s="119" t="str">
        <f>IF(OR(J$10="", $B20="", J20="", BI$9=""), "", IFERROR(WORKDAY((DATE(YEAR($B20), MONTH($B20)+INDEX(Settings!$AM$19:$AM$33, MATCH(J$10, Settings!$Y$19:$Y$33, 0)), IF(INDEX(Settings!$AQ$19:$AQ$33, MATCH(J$10, Settings!$Y$19:$Y$33, 0))=0, DAY($B20), INDEX(Settings!$AQ$19:$AQ$33, MATCH(J$10, Settings!$Y$19:$Y$33, 0))))-1), 1, Settings!$AY$23:$AY$38), ""))</f>
        <v/>
      </c>
      <c r="BJ20" s="119" t="str">
        <f>IF(OR(K$10="", $B20="", K20="", BJ$9=""), "", IFERROR(WORKDAY((DATE(YEAR($B20), MONTH($B20)+INDEX(Settings!$AM$19:$AM$33, MATCH(K$10, Settings!$Y$19:$Y$33, 0)), IF(INDEX(Settings!$AQ$19:$AQ$33, MATCH(K$10, Settings!$Y$19:$Y$33, 0))=0, DAY($B20), INDEX(Settings!$AQ$19:$AQ$33, MATCH(K$10, Settings!$Y$19:$Y$33, 0))))-1), 1, Settings!$AY$23:$AY$38), ""))</f>
        <v/>
      </c>
      <c r="BK20" s="119" t="str">
        <f>IF(OR(L$10="", $B20="", L20="", BK$9=""), "", IFERROR(WORKDAY((DATE(YEAR($B20), MONTH($B20)+INDEX(Settings!$AM$19:$AM$33, MATCH(L$10, Settings!$Y$19:$Y$33, 0)), IF(INDEX(Settings!$AQ$19:$AQ$33, MATCH(L$10, Settings!$Y$19:$Y$33, 0))=0, DAY($B20), INDEX(Settings!$AQ$19:$AQ$33, MATCH(L$10, Settings!$Y$19:$Y$33, 0))))-1), 1, Settings!$AY$23:$AY$38), ""))</f>
        <v/>
      </c>
      <c r="BL20" s="119" t="str">
        <f>IF(OR(M$10="", $B20="", M20="", BL$9=""), "", IFERROR(WORKDAY((DATE(YEAR($B20), MONTH($B20)+INDEX(Settings!$AM$19:$AM$33, MATCH(M$10, Settings!$Y$19:$Y$33, 0)), IF(INDEX(Settings!$AQ$19:$AQ$33, MATCH(M$10, Settings!$Y$19:$Y$33, 0))=0, DAY($B20), INDEX(Settings!$AQ$19:$AQ$33, MATCH(M$10, Settings!$Y$19:$Y$33, 0))))-1), 1, Settings!$AY$23:$AY$38), ""))</f>
        <v/>
      </c>
      <c r="BM20" s="119" t="str">
        <f>IF(OR(N$10="", $B20="", N20="", BM$9=""), "", IFERROR(WORKDAY((DATE(YEAR($B20), MONTH($B20)+INDEX(Settings!$AM$19:$AM$33, MATCH(N$10, Settings!$Y$19:$Y$33, 0)), IF(INDEX(Settings!$AQ$19:$AQ$33, MATCH(N$10, Settings!$Y$19:$Y$33, 0))=0, DAY($B20), INDEX(Settings!$AQ$19:$AQ$33, MATCH(N$10, Settings!$Y$19:$Y$33, 0))))-1), 1, Settings!$AY$23:$AY$38), ""))</f>
        <v/>
      </c>
      <c r="BN20" s="119" t="str">
        <f>IF(OR(O$10="", $B20="", O20="", BN$9=""), "", IFERROR(WORKDAY((DATE(YEAR($B20), MONTH($B20)+INDEX(Settings!$AM$19:$AM$33, MATCH(O$10, Settings!$Y$19:$Y$33, 0)), IF(INDEX(Settings!$AQ$19:$AQ$33, MATCH(O$10, Settings!$Y$19:$Y$33, 0))=0, DAY($B20), INDEX(Settings!$AQ$19:$AQ$33, MATCH(O$10, Settings!$Y$19:$Y$33, 0))))-1), 1, Settings!$AY$23:$AY$38), ""))</f>
        <v/>
      </c>
      <c r="BO20" s="119" t="str">
        <f>IF(OR(P$10="", $B20="", P20="", BO$9=""), "", IFERROR(WORKDAY((DATE(YEAR($B20), MONTH($B20)+INDEX(Settings!$AM$19:$AM$33, MATCH(P$10, Settings!$Y$19:$Y$33, 0)), IF(INDEX(Settings!$AQ$19:$AQ$33, MATCH(P$10, Settings!$Y$19:$Y$33, 0))=0, DAY($B20), INDEX(Settings!$AQ$19:$AQ$33, MATCH(P$10, Settings!$Y$19:$Y$33, 0))))-1), 1, Settings!$AY$23:$AY$38), ""))</f>
        <v/>
      </c>
      <c r="BP20" s="120" t="str">
        <f>IF(OR(Q$10="", $B20="", Q20="", BP$9=""), "", IFERROR(WORKDAY((DATE(YEAR($B20), MONTH($B20)+INDEX(Settings!$AM$19:$AM$33, MATCH(Q$10, Settings!$Y$19:$Y$33, 0)), IF(INDEX(Settings!$AQ$19:$AQ$33, MATCH(Q$10, Settings!$Y$19:$Y$33, 0))=0, DAY($B20), INDEX(Settings!$AQ$19:$AQ$33, MATCH(Q$10, Settings!$Y$19:$Y$33, 0))))-1), 1, Settings!$AY$23:$AY$38), ""))</f>
        <v/>
      </c>
      <c r="BR20" s="118" t="str">
        <f>IF(BB20="", "", IF(BB20&lt;=$B20, WORKDAY(DATE(YEAR($BB20), MONTH(BB20)+1, DAY(BB20)-1), 1, Settings!$AY$23:$AY$38), BB20))</f>
        <v/>
      </c>
      <c r="BS20" s="119" t="str">
        <f>IF(BC20="", "", IF(BC20&lt;=$B20, WORKDAY(DATE(YEAR($BB20), MONTH(BC20)+1, DAY(BC20)-1), 1, Settings!$AY$23:$AY$38), BC20))</f>
        <v/>
      </c>
      <c r="BT20" s="119" t="str">
        <f>IF(BD20="", "", IF(BD20&lt;=$B20, WORKDAY(DATE(YEAR($BB20), MONTH(BD20)+1, DAY(BD20)-1), 1, Settings!$AY$23:$AY$38), BD20))</f>
        <v/>
      </c>
      <c r="BU20" s="119" t="str">
        <f>IF(BE20="", "", IF(BE20&lt;=$B20, WORKDAY(DATE(YEAR($BB20), MONTH(BE20)+1, DAY(BE20)-1), 1, Settings!$AY$23:$AY$38), BE20))</f>
        <v/>
      </c>
      <c r="BV20" s="119" t="str">
        <f>IF(BF20="", "", IF(BF20&lt;=$B20, WORKDAY(DATE(YEAR($BB20), MONTH(BF20)+1, DAY(BF20)-1), 1, Settings!$AY$23:$AY$38), BF20))</f>
        <v/>
      </c>
      <c r="BW20" s="119" t="str">
        <f>IF(BG20="", "", IF(BG20&lt;=$B20, WORKDAY(DATE(YEAR($BB20), MONTH(BG20)+1, DAY(BG20)-1), 1, Settings!$AY$23:$AY$38), BG20))</f>
        <v/>
      </c>
      <c r="BX20" s="119" t="str">
        <f>IF(BH20="", "", IF(BH20&lt;=$B20, WORKDAY(DATE(YEAR($BB20), MONTH(BH20)+1, DAY(BH20)-1), 1, Settings!$AY$23:$AY$38), BH20))</f>
        <v/>
      </c>
      <c r="BY20" s="119" t="str">
        <f>IF(BI20="", "", IF(BI20&lt;=$B20, WORKDAY(DATE(YEAR($BB20), MONTH(BI20)+1, DAY(BI20)-1), 1, Settings!$AY$23:$AY$38), BI20))</f>
        <v/>
      </c>
      <c r="BZ20" s="119" t="str">
        <f>IF(BJ20="", "", IF(BJ20&lt;=$B20, WORKDAY(DATE(YEAR($BB20), MONTH(BJ20)+1, DAY(BJ20)-1), 1, Settings!$AY$23:$AY$38), BJ20))</f>
        <v/>
      </c>
      <c r="CA20" s="119" t="str">
        <f>IF(BK20="", "", IF(BK20&lt;=$B20, WORKDAY(DATE(YEAR($BB20), MONTH(BK20)+1, DAY(BK20)-1), 1, Settings!$AY$23:$AY$38), BK20))</f>
        <v/>
      </c>
      <c r="CB20" s="119" t="str">
        <f>IF(BL20="", "", IF(BL20&lt;=$B20, WORKDAY(DATE(YEAR($BB20), MONTH(BL20)+1, DAY(BL20)-1), 1, Settings!$AY$23:$AY$38), BL20))</f>
        <v/>
      </c>
      <c r="CC20" s="119" t="str">
        <f>IF(BM20="", "", IF(BM20&lt;=$B20, WORKDAY(DATE(YEAR($BB20), MONTH(BM20)+1, DAY(BM20)-1), 1, Settings!$AY$23:$AY$38), BM20))</f>
        <v/>
      </c>
      <c r="CD20" s="119" t="str">
        <f>IF(BN20="", "", IF(BN20&lt;=$B20, WORKDAY(DATE(YEAR($BB20), MONTH(BN20)+1, DAY(BN20)-1), 1, Settings!$AY$23:$AY$38), BN20))</f>
        <v/>
      </c>
      <c r="CE20" s="119" t="str">
        <f>IF(BO20="", "", IF(BO20&lt;=$B20, WORKDAY(DATE(YEAR($BB20), MONTH(BO20)+1, DAY(BO20)-1), 1, Settings!$AY$23:$AY$38), BO20))</f>
        <v/>
      </c>
      <c r="CF20" s="120" t="str">
        <f>IF(BP20="", "", IF(BP20&lt;=$B20, WORKDAY(DATE(YEAR($BB20), MONTH(BP20)+1, DAY(BP20)-1), 1, Settings!$AY$23:$AY$38), BP20))</f>
        <v/>
      </c>
      <c r="CH20" s="48" t="str">
        <f t="shared" si="4"/>
        <v/>
      </c>
      <c r="CI20" s="49" t="str">
        <f t="shared" si="5"/>
        <v/>
      </c>
      <c r="CJ20" s="49" t="str">
        <f t="shared" si="6"/>
        <v/>
      </c>
      <c r="CK20" s="49" t="str">
        <f t="shared" si="7"/>
        <v/>
      </c>
      <c r="CL20" s="49" t="str">
        <f t="shared" si="8"/>
        <v/>
      </c>
      <c r="CM20" s="49" t="str">
        <f t="shared" si="9"/>
        <v/>
      </c>
      <c r="CN20" s="49" t="str">
        <f t="shared" si="10"/>
        <v/>
      </c>
      <c r="CO20" s="49" t="str">
        <f t="shared" si="11"/>
        <v/>
      </c>
      <c r="CP20" s="49" t="str">
        <f t="shared" si="12"/>
        <v/>
      </c>
      <c r="CQ20" s="49" t="str">
        <f t="shared" si="13"/>
        <v/>
      </c>
      <c r="CR20" s="49" t="str">
        <f t="shared" si="14"/>
        <v/>
      </c>
      <c r="CS20" s="49" t="str">
        <f t="shared" si="15"/>
        <v/>
      </c>
      <c r="CT20" s="49" t="str">
        <f t="shared" si="16"/>
        <v/>
      </c>
      <c r="CU20" s="49" t="str">
        <f t="shared" si="17"/>
        <v/>
      </c>
      <c r="CV20" s="16" t="str">
        <f t="shared" si="18"/>
        <v/>
      </c>
      <c r="CX20" s="48" t="str">
        <f t="shared" si="19"/>
        <v/>
      </c>
      <c r="CY20" s="49" t="str">
        <f t="shared" si="20"/>
        <v/>
      </c>
      <c r="CZ20" s="49" t="str">
        <f t="shared" si="21"/>
        <v/>
      </c>
      <c r="DA20" s="49" t="str">
        <f t="shared" si="22"/>
        <v/>
      </c>
      <c r="DB20" s="49" t="str">
        <f t="shared" si="23"/>
        <v/>
      </c>
      <c r="DC20" s="49" t="str">
        <f t="shared" si="24"/>
        <v/>
      </c>
      <c r="DD20" s="49" t="str">
        <f t="shared" si="25"/>
        <v/>
      </c>
      <c r="DE20" s="49" t="str">
        <f t="shared" si="26"/>
        <v/>
      </c>
      <c r="DF20" s="49" t="str">
        <f t="shared" si="27"/>
        <v/>
      </c>
      <c r="DG20" s="49" t="str">
        <f t="shared" si="28"/>
        <v/>
      </c>
      <c r="DH20" s="49" t="str">
        <f t="shared" si="29"/>
        <v/>
      </c>
      <c r="DI20" s="49" t="str">
        <f t="shared" si="30"/>
        <v/>
      </c>
      <c r="DJ20" s="49" t="str">
        <f t="shared" si="31"/>
        <v/>
      </c>
      <c r="DK20" s="49" t="str">
        <f t="shared" si="32"/>
        <v/>
      </c>
      <c r="DL20" s="16" t="str">
        <f t="shared" si="33"/>
        <v/>
      </c>
      <c r="DN20" s="17" t="str">
        <f t="shared" si="34"/>
        <v>Jul 2019</v>
      </c>
    </row>
    <row r="21" spans="1:118" x14ac:dyDescent="0.25">
      <c r="A21" s="30"/>
      <c r="B21" s="102">
        <f>IF(B20="", "", IFERROR(IF(B20+1&gt;Settings!$G$25, "", B20+1), ""))</f>
        <v>43657</v>
      </c>
      <c r="C21" s="2"/>
      <c r="D21" s="3"/>
      <c r="E21" s="3"/>
      <c r="F21" s="3"/>
      <c r="G21" s="3"/>
      <c r="H21" s="3"/>
      <c r="I21" s="3"/>
      <c r="J21" s="3"/>
      <c r="K21" s="3"/>
      <c r="L21" s="3"/>
      <c r="M21" s="3"/>
      <c r="N21" s="3"/>
      <c r="O21" s="3"/>
      <c r="P21" s="3"/>
      <c r="Q21" s="4"/>
      <c r="R21" s="30"/>
      <c r="T21" s="17" t="str">
        <f>IF($B21="", "", IF($B21&lt;Settings!$G$23, "Old", "New"))</f>
        <v>Old</v>
      </c>
      <c r="AL21" s="118" t="str">
        <f>IF(OR($B21="", C21="", C$10="", AL$9), "", IFERROR($B21+INDEX(Settings!$AF$19:$AF$33, MATCH(C$10, Settings!$Y$19:$Y$33, 0))+IF(INDEX(Settings!$AI$19:$AI$33, MATCH(C$10, Settings!$Y$19:$Y$33, 0))="", 0, INDEX($AO$2:$AU$8, MATCH(TEXT($B21, "ddd"), $AN$2:$AN$8, 0), MATCH(INDEX(Settings!$AI$19:$AI$33, MATCH(C$10, Settings!$Y$19:$Y$33, 0)), $AO$1:$AU$1, 0))), 0))</f>
        <v/>
      </c>
      <c r="AM21" s="119" t="str">
        <f>IF(OR($B21="", D21="", D$10="", AM$9), "", IFERROR($B21+INDEX(Settings!$AF$19:$AF$33, MATCH(D$10, Settings!$Y$19:$Y$33, 0))+IF(INDEX(Settings!$AI$19:$AI$33, MATCH(D$10, Settings!$Y$19:$Y$33, 0))="", 0, INDEX($AO$2:$AU$8, MATCH(TEXT($B21, "ddd"), $AN$2:$AN$8, 0), MATCH(INDEX(Settings!$AI$19:$AI$33, MATCH(D$10, Settings!$Y$19:$Y$33, 0)), $AO$1:$AU$1, 0))), 0))</f>
        <v/>
      </c>
      <c r="AN21" s="119" t="str">
        <f>IF(OR($B21="", E21="", E$10="", AN$9), "", IFERROR($B21+INDEX(Settings!$AF$19:$AF$33, MATCH(E$10, Settings!$Y$19:$Y$33, 0))+IF(INDEX(Settings!$AI$19:$AI$33, MATCH(E$10, Settings!$Y$19:$Y$33, 0))="", 0, INDEX($AO$2:$AU$8, MATCH(TEXT($B21, "ddd"), $AN$2:$AN$8, 0), MATCH(INDEX(Settings!$AI$19:$AI$33, MATCH(E$10, Settings!$Y$19:$Y$33, 0)), $AO$1:$AU$1, 0))), 0))</f>
        <v/>
      </c>
      <c r="AO21" s="119" t="str">
        <f>IF(OR($B21="", F21="", F$10="", AO$9), "", IFERROR($B21+INDEX(Settings!$AF$19:$AF$33, MATCH(F$10, Settings!$Y$19:$Y$33, 0))+IF(INDEX(Settings!$AI$19:$AI$33, MATCH(F$10, Settings!$Y$19:$Y$33, 0))="", 0, INDEX($AO$2:$AU$8, MATCH(TEXT($B21, "ddd"), $AN$2:$AN$8, 0), MATCH(INDEX(Settings!$AI$19:$AI$33, MATCH(F$10, Settings!$Y$19:$Y$33, 0)), $AO$1:$AU$1, 0))), 0))</f>
        <v/>
      </c>
      <c r="AP21" s="119" t="str">
        <f>IF(OR($B21="", G21="", G$10="", AP$9), "", IFERROR($B21+INDEX(Settings!$AF$19:$AF$33, MATCH(G$10, Settings!$Y$19:$Y$33, 0))+IF(INDEX(Settings!$AI$19:$AI$33, MATCH(G$10, Settings!$Y$19:$Y$33, 0))="", 0, INDEX($AO$2:$AU$8, MATCH(TEXT($B21, "ddd"), $AN$2:$AN$8, 0), MATCH(INDEX(Settings!$AI$19:$AI$33, MATCH(G$10, Settings!$Y$19:$Y$33, 0)), $AO$1:$AU$1, 0))), 0))</f>
        <v/>
      </c>
      <c r="AQ21" s="119" t="str">
        <f>IF(OR($B21="", H21="", H$10="", AQ$9), "", IFERROR($B21+INDEX(Settings!$AF$19:$AF$33, MATCH(H$10, Settings!$Y$19:$Y$33, 0))+IF(INDEX(Settings!$AI$19:$AI$33, MATCH(H$10, Settings!$Y$19:$Y$33, 0))="", 0, INDEX($AO$2:$AU$8, MATCH(TEXT($B21, "ddd"), $AN$2:$AN$8, 0), MATCH(INDEX(Settings!$AI$19:$AI$33, MATCH(H$10, Settings!$Y$19:$Y$33, 0)), $AO$1:$AU$1, 0))), 0))</f>
        <v/>
      </c>
      <c r="AR21" s="119" t="str">
        <f>IF(OR($B21="", I21="", I$10="", AR$9), "", IFERROR($B21+INDEX(Settings!$AF$19:$AF$33, MATCH(I$10, Settings!$Y$19:$Y$33, 0))+IF(INDEX(Settings!$AI$19:$AI$33, MATCH(I$10, Settings!$Y$19:$Y$33, 0))="", 0, INDEX($AO$2:$AU$8, MATCH(TEXT($B21, "ddd"), $AN$2:$AN$8, 0), MATCH(INDEX(Settings!$AI$19:$AI$33, MATCH(I$10, Settings!$Y$19:$Y$33, 0)), $AO$1:$AU$1, 0))), 0))</f>
        <v/>
      </c>
      <c r="AS21" s="119" t="str">
        <f>IF(OR($B21="", J21="", J$10="", AS$9), "", IFERROR($B21+INDEX(Settings!$AF$19:$AF$33, MATCH(J$10, Settings!$Y$19:$Y$33, 0))+IF(INDEX(Settings!$AI$19:$AI$33, MATCH(J$10, Settings!$Y$19:$Y$33, 0))="", 0, INDEX($AO$2:$AU$8, MATCH(TEXT($B21, "ddd"), $AN$2:$AN$8, 0), MATCH(INDEX(Settings!$AI$19:$AI$33, MATCH(J$10, Settings!$Y$19:$Y$33, 0)), $AO$1:$AU$1, 0))), 0))</f>
        <v/>
      </c>
      <c r="AT21" s="119" t="str">
        <f>IF(OR($B21="", K21="", K$10="", AT$9), "", IFERROR($B21+INDEX(Settings!$AF$19:$AF$33, MATCH(K$10, Settings!$Y$19:$Y$33, 0))+IF(INDEX(Settings!$AI$19:$AI$33, MATCH(K$10, Settings!$Y$19:$Y$33, 0))="", 0, INDEX($AO$2:$AU$8, MATCH(TEXT($B21, "ddd"), $AN$2:$AN$8, 0), MATCH(INDEX(Settings!$AI$19:$AI$33, MATCH(K$10, Settings!$Y$19:$Y$33, 0)), $AO$1:$AU$1, 0))), 0))</f>
        <v/>
      </c>
      <c r="AU21" s="119" t="str">
        <f>IF(OR($B21="", L21="", L$10="", AU$9), "", IFERROR($B21+INDEX(Settings!$AF$19:$AF$33, MATCH(L$10, Settings!$Y$19:$Y$33, 0))+IF(INDEX(Settings!$AI$19:$AI$33, MATCH(L$10, Settings!$Y$19:$Y$33, 0))="", 0, INDEX($AO$2:$AU$8, MATCH(TEXT($B21, "ddd"), $AN$2:$AN$8, 0), MATCH(INDEX(Settings!$AI$19:$AI$33, MATCH(L$10, Settings!$Y$19:$Y$33, 0)), $AO$1:$AU$1, 0))), 0))</f>
        <v/>
      </c>
      <c r="AV21" s="119" t="str">
        <f>IF(OR($B21="", M21="", M$10="", AV$9), "", IFERROR($B21+INDEX(Settings!$AF$19:$AF$33, MATCH(M$10, Settings!$Y$19:$Y$33, 0))+IF(INDEX(Settings!$AI$19:$AI$33, MATCH(M$10, Settings!$Y$19:$Y$33, 0))="", 0, INDEX($AO$2:$AU$8, MATCH(TEXT($B21, "ddd"), $AN$2:$AN$8, 0), MATCH(INDEX(Settings!$AI$19:$AI$33, MATCH(M$10, Settings!$Y$19:$Y$33, 0)), $AO$1:$AU$1, 0))), 0))</f>
        <v/>
      </c>
      <c r="AW21" s="119" t="str">
        <f>IF(OR($B21="", N21="", N$10="", AW$9), "", IFERROR($B21+INDEX(Settings!$AF$19:$AF$33, MATCH(N$10, Settings!$Y$19:$Y$33, 0))+IF(INDEX(Settings!$AI$19:$AI$33, MATCH(N$10, Settings!$Y$19:$Y$33, 0))="", 0, INDEX($AO$2:$AU$8, MATCH(TEXT($B21, "ddd"), $AN$2:$AN$8, 0), MATCH(INDEX(Settings!$AI$19:$AI$33, MATCH(N$10, Settings!$Y$19:$Y$33, 0)), $AO$1:$AU$1, 0))), 0))</f>
        <v/>
      </c>
      <c r="AX21" s="119" t="str">
        <f>IF(OR($B21="", O21="", O$10="", AX$9), "", IFERROR($B21+INDEX(Settings!$AF$19:$AF$33, MATCH(O$10, Settings!$Y$19:$Y$33, 0))+IF(INDEX(Settings!$AI$19:$AI$33, MATCH(O$10, Settings!$Y$19:$Y$33, 0))="", 0, INDEX($AO$2:$AU$8, MATCH(TEXT($B21, "ddd"), $AN$2:$AN$8, 0), MATCH(INDEX(Settings!$AI$19:$AI$33, MATCH(O$10, Settings!$Y$19:$Y$33, 0)), $AO$1:$AU$1, 0))), 0))</f>
        <v/>
      </c>
      <c r="AY21" s="119" t="str">
        <f>IF(OR($B21="", P21="", P$10="", AY$9), "", IFERROR($B21+INDEX(Settings!$AF$19:$AF$33, MATCH(P$10, Settings!$Y$19:$Y$33, 0))+IF(INDEX(Settings!$AI$19:$AI$33, MATCH(P$10, Settings!$Y$19:$Y$33, 0))="", 0, INDEX($AO$2:$AU$8, MATCH(TEXT($B21, "ddd"), $AN$2:$AN$8, 0), MATCH(INDEX(Settings!$AI$19:$AI$33, MATCH(P$10, Settings!$Y$19:$Y$33, 0)), $AO$1:$AU$1, 0))), 0))</f>
        <v/>
      </c>
      <c r="AZ21" s="120" t="str">
        <f>IF(OR($B21="", Q21="", Q$10="", AZ$9), "", IFERROR($B21+INDEX(Settings!$AF$19:$AF$33, MATCH(Q$10, Settings!$Y$19:$Y$33, 0))+IF(INDEX(Settings!$AI$19:$AI$33, MATCH(Q$10, Settings!$Y$19:$Y$33, 0))="", 0, INDEX($AO$2:$AU$8, MATCH(TEXT($B21, "ddd"), $AN$2:$AN$8, 0), MATCH(INDEX(Settings!$AI$19:$AI$33, MATCH(Q$10, Settings!$Y$19:$Y$33, 0)), $AO$1:$AU$1, 0))), 0))</f>
        <v/>
      </c>
      <c r="BB21" s="118" t="str">
        <f>IF(OR(C$10="", $B21="", C21="", BB$9=""), "", IFERROR(WORKDAY((DATE(YEAR($B21), MONTH($B21)+INDEX(Settings!$AM$19:$AM$33, MATCH(C$10, Settings!$Y$19:$Y$33, 0)), IF(INDEX(Settings!$AQ$19:$AQ$33, MATCH(C$10, Settings!$Y$19:$Y$33, 0))=0, DAY($B21), INDEX(Settings!$AQ$19:$AQ$33, MATCH(C$10, Settings!$Y$19:$Y$33, 0))))-1), 1, Settings!$AY$23:$AY$38), ""))</f>
        <v/>
      </c>
      <c r="BC21" s="119" t="str">
        <f>IF(OR(D$10="", $B21="", D21="", BC$9=""), "", IFERROR(WORKDAY((DATE(YEAR($B21), MONTH($B21)+INDEX(Settings!$AM$19:$AM$33, MATCH(D$10, Settings!$Y$19:$Y$33, 0)), IF(INDEX(Settings!$AQ$19:$AQ$33, MATCH(D$10, Settings!$Y$19:$Y$33, 0))=0, DAY($B21), INDEX(Settings!$AQ$19:$AQ$33, MATCH(D$10, Settings!$Y$19:$Y$33, 0))))-1), 1, Settings!$AY$23:$AY$38), ""))</f>
        <v/>
      </c>
      <c r="BD21" s="119" t="str">
        <f>IF(OR(E$10="", $B21="", E21="", BD$9=""), "", IFERROR(WORKDAY((DATE(YEAR($B21), MONTH($B21)+INDEX(Settings!$AM$19:$AM$33, MATCH(E$10, Settings!$Y$19:$Y$33, 0)), IF(INDEX(Settings!$AQ$19:$AQ$33, MATCH(E$10, Settings!$Y$19:$Y$33, 0))=0, DAY($B21), INDEX(Settings!$AQ$19:$AQ$33, MATCH(E$10, Settings!$Y$19:$Y$33, 0))))-1), 1, Settings!$AY$23:$AY$38), ""))</f>
        <v/>
      </c>
      <c r="BE21" s="119" t="str">
        <f>IF(OR(F$10="", $B21="", F21="", BE$9=""), "", IFERROR(WORKDAY((DATE(YEAR($B21), MONTH($B21)+INDEX(Settings!$AM$19:$AM$33, MATCH(F$10, Settings!$Y$19:$Y$33, 0)), IF(INDEX(Settings!$AQ$19:$AQ$33, MATCH(F$10, Settings!$Y$19:$Y$33, 0))=0, DAY($B21), INDEX(Settings!$AQ$19:$AQ$33, MATCH(F$10, Settings!$Y$19:$Y$33, 0))))-1), 1, Settings!$AY$23:$AY$38), ""))</f>
        <v/>
      </c>
      <c r="BF21" s="119" t="str">
        <f>IF(OR(G$10="", $B21="", G21="", BF$9=""), "", IFERROR(WORKDAY((DATE(YEAR($B21), MONTH($B21)+INDEX(Settings!$AM$19:$AM$33, MATCH(G$10, Settings!$Y$19:$Y$33, 0)), IF(INDEX(Settings!$AQ$19:$AQ$33, MATCH(G$10, Settings!$Y$19:$Y$33, 0))=0, DAY($B21), INDEX(Settings!$AQ$19:$AQ$33, MATCH(G$10, Settings!$Y$19:$Y$33, 0))))-1), 1, Settings!$AY$23:$AY$38), ""))</f>
        <v/>
      </c>
      <c r="BG21" s="119" t="str">
        <f>IF(OR(H$10="", $B21="", H21="", BG$9=""), "", IFERROR(WORKDAY((DATE(YEAR($B21), MONTH($B21)+INDEX(Settings!$AM$19:$AM$33, MATCH(H$10, Settings!$Y$19:$Y$33, 0)), IF(INDEX(Settings!$AQ$19:$AQ$33, MATCH(H$10, Settings!$Y$19:$Y$33, 0))=0, DAY($B21), INDEX(Settings!$AQ$19:$AQ$33, MATCH(H$10, Settings!$Y$19:$Y$33, 0))))-1), 1, Settings!$AY$23:$AY$38), ""))</f>
        <v/>
      </c>
      <c r="BH21" s="119" t="str">
        <f>IF(OR(I$10="", $B21="", I21="", BH$9=""), "", IFERROR(WORKDAY((DATE(YEAR($B21), MONTH($B21)+INDEX(Settings!$AM$19:$AM$33, MATCH(I$10, Settings!$Y$19:$Y$33, 0)), IF(INDEX(Settings!$AQ$19:$AQ$33, MATCH(I$10, Settings!$Y$19:$Y$33, 0))=0, DAY($B21), INDEX(Settings!$AQ$19:$AQ$33, MATCH(I$10, Settings!$Y$19:$Y$33, 0))))-1), 1, Settings!$AY$23:$AY$38), ""))</f>
        <v/>
      </c>
      <c r="BI21" s="119" t="str">
        <f>IF(OR(J$10="", $B21="", J21="", BI$9=""), "", IFERROR(WORKDAY((DATE(YEAR($B21), MONTH($B21)+INDEX(Settings!$AM$19:$AM$33, MATCH(J$10, Settings!$Y$19:$Y$33, 0)), IF(INDEX(Settings!$AQ$19:$AQ$33, MATCH(J$10, Settings!$Y$19:$Y$33, 0))=0, DAY($B21), INDEX(Settings!$AQ$19:$AQ$33, MATCH(J$10, Settings!$Y$19:$Y$33, 0))))-1), 1, Settings!$AY$23:$AY$38), ""))</f>
        <v/>
      </c>
      <c r="BJ21" s="119" t="str">
        <f>IF(OR(K$10="", $B21="", K21="", BJ$9=""), "", IFERROR(WORKDAY((DATE(YEAR($B21), MONTH($B21)+INDEX(Settings!$AM$19:$AM$33, MATCH(K$10, Settings!$Y$19:$Y$33, 0)), IF(INDEX(Settings!$AQ$19:$AQ$33, MATCH(K$10, Settings!$Y$19:$Y$33, 0))=0, DAY($B21), INDEX(Settings!$AQ$19:$AQ$33, MATCH(K$10, Settings!$Y$19:$Y$33, 0))))-1), 1, Settings!$AY$23:$AY$38), ""))</f>
        <v/>
      </c>
      <c r="BK21" s="119" t="str">
        <f>IF(OR(L$10="", $B21="", L21="", BK$9=""), "", IFERROR(WORKDAY((DATE(YEAR($B21), MONTH($B21)+INDEX(Settings!$AM$19:$AM$33, MATCH(L$10, Settings!$Y$19:$Y$33, 0)), IF(INDEX(Settings!$AQ$19:$AQ$33, MATCH(L$10, Settings!$Y$19:$Y$33, 0))=0, DAY($B21), INDEX(Settings!$AQ$19:$AQ$33, MATCH(L$10, Settings!$Y$19:$Y$33, 0))))-1), 1, Settings!$AY$23:$AY$38), ""))</f>
        <v/>
      </c>
      <c r="BL21" s="119" t="str">
        <f>IF(OR(M$10="", $B21="", M21="", BL$9=""), "", IFERROR(WORKDAY((DATE(YEAR($B21), MONTH($B21)+INDEX(Settings!$AM$19:$AM$33, MATCH(M$10, Settings!$Y$19:$Y$33, 0)), IF(INDEX(Settings!$AQ$19:$AQ$33, MATCH(M$10, Settings!$Y$19:$Y$33, 0))=0, DAY($B21), INDEX(Settings!$AQ$19:$AQ$33, MATCH(M$10, Settings!$Y$19:$Y$33, 0))))-1), 1, Settings!$AY$23:$AY$38), ""))</f>
        <v/>
      </c>
      <c r="BM21" s="119" t="str">
        <f>IF(OR(N$10="", $B21="", N21="", BM$9=""), "", IFERROR(WORKDAY((DATE(YEAR($B21), MONTH($B21)+INDEX(Settings!$AM$19:$AM$33, MATCH(N$10, Settings!$Y$19:$Y$33, 0)), IF(INDEX(Settings!$AQ$19:$AQ$33, MATCH(N$10, Settings!$Y$19:$Y$33, 0))=0, DAY($B21), INDEX(Settings!$AQ$19:$AQ$33, MATCH(N$10, Settings!$Y$19:$Y$33, 0))))-1), 1, Settings!$AY$23:$AY$38), ""))</f>
        <v/>
      </c>
      <c r="BN21" s="119" t="str">
        <f>IF(OR(O$10="", $B21="", O21="", BN$9=""), "", IFERROR(WORKDAY((DATE(YEAR($B21), MONTH($B21)+INDEX(Settings!$AM$19:$AM$33, MATCH(O$10, Settings!$Y$19:$Y$33, 0)), IF(INDEX(Settings!$AQ$19:$AQ$33, MATCH(O$10, Settings!$Y$19:$Y$33, 0))=0, DAY($B21), INDEX(Settings!$AQ$19:$AQ$33, MATCH(O$10, Settings!$Y$19:$Y$33, 0))))-1), 1, Settings!$AY$23:$AY$38), ""))</f>
        <v/>
      </c>
      <c r="BO21" s="119" t="str">
        <f>IF(OR(P$10="", $B21="", P21="", BO$9=""), "", IFERROR(WORKDAY((DATE(YEAR($B21), MONTH($B21)+INDEX(Settings!$AM$19:$AM$33, MATCH(P$10, Settings!$Y$19:$Y$33, 0)), IF(INDEX(Settings!$AQ$19:$AQ$33, MATCH(P$10, Settings!$Y$19:$Y$33, 0))=0, DAY($B21), INDEX(Settings!$AQ$19:$AQ$33, MATCH(P$10, Settings!$Y$19:$Y$33, 0))))-1), 1, Settings!$AY$23:$AY$38), ""))</f>
        <v/>
      </c>
      <c r="BP21" s="120" t="str">
        <f>IF(OR(Q$10="", $B21="", Q21="", BP$9=""), "", IFERROR(WORKDAY((DATE(YEAR($B21), MONTH($B21)+INDEX(Settings!$AM$19:$AM$33, MATCH(Q$10, Settings!$Y$19:$Y$33, 0)), IF(INDEX(Settings!$AQ$19:$AQ$33, MATCH(Q$10, Settings!$Y$19:$Y$33, 0))=0, DAY($B21), INDEX(Settings!$AQ$19:$AQ$33, MATCH(Q$10, Settings!$Y$19:$Y$33, 0))))-1), 1, Settings!$AY$23:$AY$38), ""))</f>
        <v/>
      </c>
      <c r="BR21" s="118" t="str">
        <f>IF(BB21="", "", IF(BB21&lt;=$B21, WORKDAY(DATE(YEAR($BB21), MONTH(BB21)+1, DAY(BB21)-1), 1, Settings!$AY$23:$AY$38), BB21))</f>
        <v/>
      </c>
      <c r="BS21" s="119" t="str">
        <f>IF(BC21="", "", IF(BC21&lt;=$B21, WORKDAY(DATE(YEAR($BB21), MONTH(BC21)+1, DAY(BC21)-1), 1, Settings!$AY$23:$AY$38), BC21))</f>
        <v/>
      </c>
      <c r="BT21" s="119" t="str">
        <f>IF(BD21="", "", IF(BD21&lt;=$B21, WORKDAY(DATE(YEAR($BB21), MONTH(BD21)+1, DAY(BD21)-1), 1, Settings!$AY$23:$AY$38), BD21))</f>
        <v/>
      </c>
      <c r="BU21" s="119" t="str">
        <f>IF(BE21="", "", IF(BE21&lt;=$B21, WORKDAY(DATE(YEAR($BB21), MONTH(BE21)+1, DAY(BE21)-1), 1, Settings!$AY$23:$AY$38), BE21))</f>
        <v/>
      </c>
      <c r="BV21" s="119" t="str">
        <f>IF(BF21="", "", IF(BF21&lt;=$B21, WORKDAY(DATE(YEAR($BB21), MONTH(BF21)+1, DAY(BF21)-1), 1, Settings!$AY$23:$AY$38), BF21))</f>
        <v/>
      </c>
      <c r="BW21" s="119" t="str">
        <f>IF(BG21="", "", IF(BG21&lt;=$B21, WORKDAY(DATE(YEAR($BB21), MONTH(BG21)+1, DAY(BG21)-1), 1, Settings!$AY$23:$AY$38), BG21))</f>
        <v/>
      </c>
      <c r="BX21" s="119" t="str">
        <f>IF(BH21="", "", IF(BH21&lt;=$B21, WORKDAY(DATE(YEAR($BB21), MONTH(BH21)+1, DAY(BH21)-1), 1, Settings!$AY$23:$AY$38), BH21))</f>
        <v/>
      </c>
      <c r="BY21" s="119" t="str">
        <f>IF(BI21="", "", IF(BI21&lt;=$B21, WORKDAY(DATE(YEAR($BB21), MONTH(BI21)+1, DAY(BI21)-1), 1, Settings!$AY$23:$AY$38), BI21))</f>
        <v/>
      </c>
      <c r="BZ21" s="119" t="str">
        <f>IF(BJ21="", "", IF(BJ21&lt;=$B21, WORKDAY(DATE(YEAR($BB21), MONTH(BJ21)+1, DAY(BJ21)-1), 1, Settings!$AY$23:$AY$38), BJ21))</f>
        <v/>
      </c>
      <c r="CA21" s="119" t="str">
        <f>IF(BK21="", "", IF(BK21&lt;=$B21, WORKDAY(DATE(YEAR($BB21), MONTH(BK21)+1, DAY(BK21)-1), 1, Settings!$AY$23:$AY$38), BK21))</f>
        <v/>
      </c>
      <c r="CB21" s="119" t="str">
        <f>IF(BL21="", "", IF(BL21&lt;=$B21, WORKDAY(DATE(YEAR($BB21), MONTH(BL21)+1, DAY(BL21)-1), 1, Settings!$AY$23:$AY$38), BL21))</f>
        <v/>
      </c>
      <c r="CC21" s="119" t="str">
        <f>IF(BM21="", "", IF(BM21&lt;=$B21, WORKDAY(DATE(YEAR($BB21), MONTH(BM21)+1, DAY(BM21)-1), 1, Settings!$AY$23:$AY$38), BM21))</f>
        <v/>
      </c>
      <c r="CD21" s="119" t="str">
        <f>IF(BN21="", "", IF(BN21&lt;=$B21, WORKDAY(DATE(YEAR($BB21), MONTH(BN21)+1, DAY(BN21)-1), 1, Settings!$AY$23:$AY$38), BN21))</f>
        <v/>
      </c>
      <c r="CE21" s="119" t="str">
        <f>IF(BO21="", "", IF(BO21&lt;=$B21, WORKDAY(DATE(YEAR($BB21), MONTH(BO21)+1, DAY(BO21)-1), 1, Settings!$AY$23:$AY$38), BO21))</f>
        <v/>
      </c>
      <c r="CF21" s="120" t="str">
        <f>IF(BP21="", "", IF(BP21&lt;=$B21, WORKDAY(DATE(YEAR($BB21), MONTH(BP21)+1, DAY(BP21)-1), 1, Settings!$AY$23:$AY$38), BP21))</f>
        <v/>
      </c>
      <c r="CH21" s="48" t="str">
        <f t="shared" si="4"/>
        <v/>
      </c>
      <c r="CI21" s="49" t="str">
        <f t="shared" si="5"/>
        <v/>
      </c>
      <c r="CJ21" s="49" t="str">
        <f t="shared" si="6"/>
        <v/>
      </c>
      <c r="CK21" s="49" t="str">
        <f t="shared" si="7"/>
        <v/>
      </c>
      <c r="CL21" s="49" t="str">
        <f t="shared" si="8"/>
        <v/>
      </c>
      <c r="CM21" s="49" t="str">
        <f t="shared" si="9"/>
        <v/>
      </c>
      <c r="CN21" s="49" t="str">
        <f t="shared" si="10"/>
        <v/>
      </c>
      <c r="CO21" s="49" t="str">
        <f t="shared" si="11"/>
        <v/>
      </c>
      <c r="CP21" s="49" t="str">
        <f t="shared" si="12"/>
        <v/>
      </c>
      <c r="CQ21" s="49" t="str">
        <f t="shared" si="13"/>
        <v/>
      </c>
      <c r="CR21" s="49" t="str">
        <f t="shared" si="14"/>
        <v/>
      </c>
      <c r="CS21" s="49" t="str">
        <f t="shared" si="15"/>
        <v/>
      </c>
      <c r="CT21" s="49" t="str">
        <f t="shared" si="16"/>
        <v/>
      </c>
      <c r="CU21" s="49" t="str">
        <f t="shared" si="17"/>
        <v/>
      </c>
      <c r="CV21" s="16" t="str">
        <f t="shared" si="18"/>
        <v/>
      </c>
      <c r="CX21" s="48" t="str">
        <f t="shared" si="19"/>
        <v/>
      </c>
      <c r="CY21" s="49" t="str">
        <f t="shared" si="20"/>
        <v/>
      </c>
      <c r="CZ21" s="49" t="str">
        <f t="shared" si="21"/>
        <v/>
      </c>
      <c r="DA21" s="49" t="str">
        <f t="shared" si="22"/>
        <v/>
      </c>
      <c r="DB21" s="49" t="str">
        <f t="shared" si="23"/>
        <v/>
      </c>
      <c r="DC21" s="49" t="str">
        <f t="shared" si="24"/>
        <v/>
      </c>
      <c r="DD21" s="49" t="str">
        <f t="shared" si="25"/>
        <v/>
      </c>
      <c r="DE21" s="49" t="str">
        <f t="shared" si="26"/>
        <v/>
      </c>
      <c r="DF21" s="49" t="str">
        <f t="shared" si="27"/>
        <v/>
      </c>
      <c r="DG21" s="49" t="str">
        <f t="shared" si="28"/>
        <v/>
      </c>
      <c r="DH21" s="49" t="str">
        <f t="shared" si="29"/>
        <v/>
      </c>
      <c r="DI21" s="49" t="str">
        <f t="shared" si="30"/>
        <v/>
      </c>
      <c r="DJ21" s="49" t="str">
        <f t="shared" si="31"/>
        <v/>
      </c>
      <c r="DK21" s="49" t="str">
        <f t="shared" si="32"/>
        <v/>
      </c>
      <c r="DL21" s="16" t="str">
        <f t="shared" si="33"/>
        <v/>
      </c>
      <c r="DN21" s="17" t="str">
        <f t="shared" si="34"/>
        <v>Jul 2019</v>
      </c>
    </row>
    <row r="22" spans="1:118" x14ac:dyDescent="0.25">
      <c r="A22" s="30"/>
      <c r="B22" s="102">
        <f>IF(B21="", "", IFERROR(IF(B21+1&gt;Settings!$G$25, "", B21+1), ""))</f>
        <v>43658</v>
      </c>
      <c r="C22" s="2"/>
      <c r="D22" s="3"/>
      <c r="E22" s="3"/>
      <c r="F22" s="3"/>
      <c r="G22" s="3"/>
      <c r="H22" s="3"/>
      <c r="I22" s="3"/>
      <c r="J22" s="3"/>
      <c r="K22" s="3"/>
      <c r="L22" s="3"/>
      <c r="M22" s="3"/>
      <c r="N22" s="3"/>
      <c r="O22" s="3"/>
      <c r="P22" s="3"/>
      <c r="Q22" s="4"/>
      <c r="R22" s="30"/>
      <c r="T22" s="17" t="str">
        <f>IF($B22="", "", IF($B22&lt;Settings!$G$23, "Old", "New"))</f>
        <v>Old</v>
      </c>
      <c r="AL22" s="118" t="str">
        <f>IF(OR($B22="", C22="", C$10="", AL$9), "", IFERROR($B22+INDEX(Settings!$AF$19:$AF$33, MATCH(C$10, Settings!$Y$19:$Y$33, 0))+IF(INDEX(Settings!$AI$19:$AI$33, MATCH(C$10, Settings!$Y$19:$Y$33, 0))="", 0, INDEX($AO$2:$AU$8, MATCH(TEXT($B22, "ddd"), $AN$2:$AN$8, 0), MATCH(INDEX(Settings!$AI$19:$AI$33, MATCH(C$10, Settings!$Y$19:$Y$33, 0)), $AO$1:$AU$1, 0))), 0))</f>
        <v/>
      </c>
      <c r="AM22" s="119" t="str">
        <f>IF(OR($B22="", D22="", D$10="", AM$9), "", IFERROR($B22+INDEX(Settings!$AF$19:$AF$33, MATCH(D$10, Settings!$Y$19:$Y$33, 0))+IF(INDEX(Settings!$AI$19:$AI$33, MATCH(D$10, Settings!$Y$19:$Y$33, 0))="", 0, INDEX($AO$2:$AU$8, MATCH(TEXT($B22, "ddd"), $AN$2:$AN$8, 0), MATCH(INDEX(Settings!$AI$19:$AI$33, MATCH(D$10, Settings!$Y$19:$Y$33, 0)), $AO$1:$AU$1, 0))), 0))</f>
        <v/>
      </c>
      <c r="AN22" s="119" t="str">
        <f>IF(OR($B22="", E22="", E$10="", AN$9), "", IFERROR($B22+INDEX(Settings!$AF$19:$AF$33, MATCH(E$10, Settings!$Y$19:$Y$33, 0))+IF(INDEX(Settings!$AI$19:$AI$33, MATCH(E$10, Settings!$Y$19:$Y$33, 0))="", 0, INDEX($AO$2:$AU$8, MATCH(TEXT($B22, "ddd"), $AN$2:$AN$8, 0), MATCH(INDEX(Settings!$AI$19:$AI$33, MATCH(E$10, Settings!$Y$19:$Y$33, 0)), $AO$1:$AU$1, 0))), 0))</f>
        <v/>
      </c>
      <c r="AO22" s="119" t="str">
        <f>IF(OR($B22="", F22="", F$10="", AO$9), "", IFERROR($B22+INDEX(Settings!$AF$19:$AF$33, MATCH(F$10, Settings!$Y$19:$Y$33, 0))+IF(INDEX(Settings!$AI$19:$AI$33, MATCH(F$10, Settings!$Y$19:$Y$33, 0))="", 0, INDEX($AO$2:$AU$8, MATCH(TEXT($B22, "ddd"), $AN$2:$AN$8, 0), MATCH(INDEX(Settings!$AI$19:$AI$33, MATCH(F$10, Settings!$Y$19:$Y$33, 0)), $AO$1:$AU$1, 0))), 0))</f>
        <v/>
      </c>
      <c r="AP22" s="119" t="str">
        <f>IF(OR($B22="", G22="", G$10="", AP$9), "", IFERROR($B22+INDEX(Settings!$AF$19:$AF$33, MATCH(G$10, Settings!$Y$19:$Y$33, 0))+IF(INDEX(Settings!$AI$19:$AI$33, MATCH(G$10, Settings!$Y$19:$Y$33, 0))="", 0, INDEX($AO$2:$AU$8, MATCH(TEXT($B22, "ddd"), $AN$2:$AN$8, 0), MATCH(INDEX(Settings!$AI$19:$AI$33, MATCH(G$10, Settings!$Y$19:$Y$33, 0)), $AO$1:$AU$1, 0))), 0))</f>
        <v/>
      </c>
      <c r="AQ22" s="119" t="str">
        <f>IF(OR($B22="", H22="", H$10="", AQ$9), "", IFERROR($B22+INDEX(Settings!$AF$19:$AF$33, MATCH(H$10, Settings!$Y$19:$Y$33, 0))+IF(INDEX(Settings!$AI$19:$AI$33, MATCH(H$10, Settings!$Y$19:$Y$33, 0))="", 0, INDEX($AO$2:$AU$8, MATCH(TEXT($B22, "ddd"), $AN$2:$AN$8, 0), MATCH(INDEX(Settings!$AI$19:$AI$33, MATCH(H$10, Settings!$Y$19:$Y$33, 0)), $AO$1:$AU$1, 0))), 0))</f>
        <v/>
      </c>
      <c r="AR22" s="119" t="str">
        <f>IF(OR($B22="", I22="", I$10="", AR$9), "", IFERROR($B22+INDEX(Settings!$AF$19:$AF$33, MATCH(I$10, Settings!$Y$19:$Y$33, 0))+IF(INDEX(Settings!$AI$19:$AI$33, MATCH(I$10, Settings!$Y$19:$Y$33, 0))="", 0, INDEX($AO$2:$AU$8, MATCH(TEXT($B22, "ddd"), $AN$2:$AN$8, 0), MATCH(INDEX(Settings!$AI$19:$AI$33, MATCH(I$10, Settings!$Y$19:$Y$33, 0)), $AO$1:$AU$1, 0))), 0))</f>
        <v/>
      </c>
      <c r="AS22" s="119" t="str">
        <f>IF(OR($B22="", J22="", J$10="", AS$9), "", IFERROR($B22+INDEX(Settings!$AF$19:$AF$33, MATCH(J$10, Settings!$Y$19:$Y$33, 0))+IF(INDEX(Settings!$AI$19:$AI$33, MATCH(J$10, Settings!$Y$19:$Y$33, 0))="", 0, INDEX($AO$2:$AU$8, MATCH(TEXT($B22, "ddd"), $AN$2:$AN$8, 0), MATCH(INDEX(Settings!$AI$19:$AI$33, MATCH(J$10, Settings!$Y$19:$Y$33, 0)), $AO$1:$AU$1, 0))), 0))</f>
        <v/>
      </c>
      <c r="AT22" s="119" t="str">
        <f>IF(OR($B22="", K22="", K$10="", AT$9), "", IFERROR($B22+INDEX(Settings!$AF$19:$AF$33, MATCH(K$10, Settings!$Y$19:$Y$33, 0))+IF(INDEX(Settings!$AI$19:$AI$33, MATCH(K$10, Settings!$Y$19:$Y$33, 0))="", 0, INDEX($AO$2:$AU$8, MATCH(TEXT($B22, "ddd"), $AN$2:$AN$8, 0), MATCH(INDEX(Settings!$AI$19:$AI$33, MATCH(K$10, Settings!$Y$19:$Y$33, 0)), $AO$1:$AU$1, 0))), 0))</f>
        <v/>
      </c>
      <c r="AU22" s="119" t="str">
        <f>IF(OR($B22="", L22="", L$10="", AU$9), "", IFERROR($B22+INDEX(Settings!$AF$19:$AF$33, MATCH(L$10, Settings!$Y$19:$Y$33, 0))+IF(INDEX(Settings!$AI$19:$AI$33, MATCH(L$10, Settings!$Y$19:$Y$33, 0))="", 0, INDEX($AO$2:$AU$8, MATCH(TEXT($B22, "ddd"), $AN$2:$AN$8, 0), MATCH(INDEX(Settings!$AI$19:$AI$33, MATCH(L$10, Settings!$Y$19:$Y$33, 0)), $AO$1:$AU$1, 0))), 0))</f>
        <v/>
      </c>
      <c r="AV22" s="119" t="str">
        <f>IF(OR($B22="", M22="", M$10="", AV$9), "", IFERROR($B22+INDEX(Settings!$AF$19:$AF$33, MATCH(M$10, Settings!$Y$19:$Y$33, 0))+IF(INDEX(Settings!$AI$19:$AI$33, MATCH(M$10, Settings!$Y$19:$Y$33, 0))="", 0, INDEX($AO$2:$AU$8, MATCH(TEXT($B22, "ddd"), $AN$2:$AN$8, 0), MATCH(INDEX(Settings!$AI$19:$AI$33, MATCH(M$10, Settings!$Y$19:$Y$33, 0)), $AO$1:$AU$1, 0))), 0))</f>
        <v/>
      </c>
      <c r="AW22" s="119" t="str">
        <f>IF(OR($B22="", N22="", N$10="", AW$9), "", IFERROR($B22+INDEX(Settings!$AF$19:$AF$33, MATCH(N$10, Settings!$Y$19:$Y$33, 0))+IF(INDEX(Settings!$AI$19:$AI$33, MATCH(N$10, Settings!$Y$19:$Y$33, 0))="", 0, INDEX($AO$2:$AU$8, MATCH(TEXT($B22, "ddd"), $AN$2:$AN$8, 0), MATCH(INDEX(Settings!$AI$19:$AI$33, MATCH(N$10, Settings!$Y$19:$Y$33, 0)), $AO$1:$AU$1, 0))), 0))</f>
        <v/>
      </c>
      <c r="AX22" s="119" t="str">
        <f>IF(OR($B22="", O22="", O$10="", AX$9), "", IFERROR($B22+INDEX(Settings!$AF$19:$AF$33, MATCH(O$10, Settings!$Y$19:$Y$33, 0))+IF(INDEX(Settings!$AI$19:$AI$33, MATCH(O$10, Settings!$Y$19:$Y$33, 0))="", 0, INDEX($AO$2:$AU$8, MATCH(TEXT($B22, "ddd"), $AN$2:$AN$8, 0), MATCH(INDEX(Settings!$AI$19:$AI$33, MATCH(O$10, Settings!$Y$19:$Y$33, 0)), $AO$1:$AU$1, 0))), 0))</f>
        <v/>
      </c>
      <c r="AY22" s="119" t="str">
        <f>IF(OR($B22="", P22="", P$10="", AY$9), "", IFERROR($B22+INDEX(Settings!$AF$19:$AF$33, MATCH(P$10, Settings!$Y$19:$Y$33, 0))+IF(INDEX(Settings!$AI$19:$AI$33, MATCH(P$10, Settings!$Y$19:$Y$33, 0))="", 0, INDEX($AO$2:$AU$8, MATCH(TEXT($B22, "ddd"), $AN$2:$AN$8, 0), MATCH(INDEX(Settings!$AI$19:$AI$33, MATCH(P$10, Settings!$Y$19:$Y$33, 0)), $AO$1:$AU$1, 0))), 0))</f>
        <v/>
      </c>
      <c r="AZ22" s="120" t="str">
        <f>IF(OR($B22="", Q22="", Q$10="", AZ$9), "", IFERROR($B22+INDEX(Settings!$AF$19:$AF$33, MATCH(Q$10, Settings!$Y$19:$Y$33, 0))+IF(INDEX(Settings!$AI$19:$AI$33, MATCH(Q$10, Settings!$Y$19:$Y$33, 0))="", 0, INDEX($AO$2:$AU$8, MATCH(TEXT($B22, "ddd"), $AN$2:$AN$8, 0), MATCH(INDEX(Settings!$AI$19:$AI$33, MATCH(Q$10, Settings!$Y$19:$Y$33, 0)), $AO$1:$AU$1, 0))), 0))</f>
        <v/>
      </c>
      <c r="BB22" s="118" t="str">
        <f>IF(OR(C$10="", $B22="", C22="", BB$9=""), "", IFERROR(WORKDAY((DATE(YEAR($B22), MONTH($B22)+INDEX(Settings!$AM$19:$AM$33, MATCH(C$10, Settings!$Y$19:$Y$33, 0)), IF(INDEX(Settings!$AQ$19:$AQ$33, MATCH(C$10, Settings!$Y$19:$Y$33, 0))=0, DAY($B22), INDEX(Settings!$AQ$19:$AQ$33, MATCH(C$10, Settings!$Y$19:$Y$33, 0))))-1), 1, Settings!$AY$23:$AY$38), ""))</f>
        <v/>
      </c>
      <c r="BC22" s="119" t="str">
        <f>IF(OR(D$10="", $B22="", D22="", BC$9=""), "", IFERROR(WORKDAY((DATE(YEAR($B22), MONTH($B22)+INDEX(Settings!$AM$19:$AM$33, MATCH(D$10, Settings!$Y$19:$Y$33, 0)), IF(INDEX(Settings!$AQ$19:$AQ$33, MATCH(D$10, Settings!$Y$19:$Y$33, 0))=0, DAY($B22), INDEX(Settings!$AQ$19:$AQ$33, MATCH(D$10, Settings!$Y$19:$Y$33, 0))))-1), 1, Settings!$AY$23:$AY$38), ""))</f>
        <v/>
      </c>
      <c r="BD22" s="119" t="str">
        <f>IF(OR(E$10="", $B22="", E22="", BD$9=""), "", IFERROR(WORKDAY((DATE(YEAR($B22), MONTH($B22)+INDEX(Settings!$AM$19:$AM$33, MATCH(E$10, Settings!$Y$19:$Y$33, 0)), IF(INDEX(Settings!$AQ$19:$AQ$33, MATCH(E$10, Settings!$Y$19:$Y$33, 0))=0, DAY($B22), INDEX(Settings!$AQ$19:$AQ$33, MATCH(E$10, Settings!$Y$19:$Y$33, 0))))-1), 1, Settings!$AY$23:$AY$38), ""))</f>
        <v/>
      </c>
      <c r="BE22" s="119" t="str">
        <f>IF(OR(F$10="", $B22="", F22="", BE$9=""), "", IFERROR(WORKDAY((DATE(YEAR($B22), MONTH($B22)+INDEX(Settings!$AM$19:$AM$33, MATCH(F$10, Settings!$Y$19:$Y$33, 0)), IF(INDEX(Settings!$AQ$19:$AQ$33, MATCH(F$10, Settings!$Y$19:$Y$33, 0))=0, DAY($B22), INDEX(Settings!$AQ$19:$AQ$33, MATCH(F$10, Settings!$Y$19:$Y$33, 0))))-1), 1, Settings!$AY$23:$AY$38), ""))</f>
        <v/>
      </c>
      <c r="BF22" s="119" t="str">
        <f>IF(OR(G$10="", $B22="", G22="", BF$9=""), "", IFERROR(WORKDAY((DATE(YEAR($B22), MONTH($B22)+INDEX(Settings!$AM$19:$AM$33, MATCH(G$10, Settings!$Y$19:$Y$33, 0)), IF(INDEX(Settings!$AQ$19:$AQ$33, MATCH(G$10, Settings!$Y$19:$Y$33, 0))=0, DAY($B22), INDEX(Settings!$AQ$19:$AQ$33, MATCH(G$10, Settings!$Y$19:$Y$33, 0))))-1), 1, Settings!$AY$23:$AY$38), ""))</f>
        <v/>
      </c>
      <c r="BG22" s="119" t="str">
        <f>IF(OR(H$10="", $B22="", H22="", BG$9=""), "", IFERROR(WORKDAY((DATE(YEAR($B22), MONTH($B22)+INDEX(Settings!$AM$19:$AM$33, MATCH(H$10, Settings!$Y$19:$Y$33, 0)), IF(INDEX(Settings!$AQ$19:$AQ$33, MATCH(H$10, Settings!$Y$19:$Y$33, 0))=0, DAY($B22), INDEX(Settings!$AQ$19:$AQ$33, MATCH(H$10, Settings!$Y$19:$Y$33, 0))))-1), 1, Settings!$AY$23:$AY$38), ""))</f>
        <v/>
      </c>
      <c r="BH22" s="119" t="str">
        <f>IF(OR(I$10="", $B22="", I22="", BH$9=""), "", IFERROR(WORKDAY((DATE(YEAR($B22), MONTH($B22)+INDEX(Settings!$AM$19:$AM$33, MATCH(I$10, Settings!$Y$19:$Y$33, 0)), IF(INDEX(Settings!$AQ$19:$AQ$33, MATCH(I$10, Settings!$Y$19:$Y$33, 0))=0, DAY($B22), INDEX(Settings!$AQ$19:$AQ$33, MATCH(I$10, Settings!$Y$19:$Y$33, 0))))-1), 1, Settings!$AY$23:$AY$38), ""))</f>
        <v/>
      </c>
      <c r="BI22" s="119" t="str">
        <f>IF(OR(J$10="", $B22="", J22="", BI$9=""), "", IFERROR(WORKDAY((DATE(YEAR($B22), MONTH($B22)+INDEX(Settings!$AM$19:$AM$33, MATCH(J$10, Settings!$Y$19:$Y$33, 0)), IF(INDEX(Settings!$AQ$19:$AQ$33, MATCH(J$10, Settings!$Y$19:$Y$33, 0))=0, DAY($B22), INDEX(Settings!$AQ$19:$AQ$33, MATCH(J$10, Settings!$Y$19:$Y$33, 0))))-1), 1, Settings!$AY$23:$AY$38), ""))</f>
        <v/>
      </c>
      <c r="BJ22" s="119" t="str">
        <f>IF(OR(K$10="", $B22="", K22="", BJ$9=""), "", IFERROR(WORKDAY((DATE(YEAR($B22), MONTH($B22)+INDEX(Settings!$AM$19:$AM$33, MATCH(K$10, Settings!$Y$19:$Y$33, 0)), IF(INDEX(Settings!$AQ$19:$AQ$33, MATCH(K$10, Settings!$Y$19:$Y$33, 0))=0, DAY($B22), INDEX(Settings!$AQ$19:$AQ$33, MATCH(K$10, Settings!$Y$19:$Y$33, 0))))-1), 1, Settings!$AY$23:$AY$38), ""))</f>
        <v/>
      </c>
      <c r="BK22" s="119" t="str">
        <f>IF(OR(L$10="", $B22="", L22="", BK$9=""), "", IFERROR(WORKDAY((DATE(YEAR($B22), MONTH($B22)+INDEX(Settings!$AM$19:$AM$33, MATCH(L$10, Settings!$Y$19:$Y$33, 0)), IF(INDEX(Settings!$AQ$19:$AQ$33, MATCH(L$10, Settings!$Y$19:$Y$33, 0))=0, DAY($B22), INDEX(Settings!$AQ$19:$AQ$33, MATCH(L$10, Settings!$Y$19:$Y$33, 0))))-1), 1, Settings!$AY$23:$AY$38), ""))</f>
        <v/>
      </c>
      <c r="BL22" s="119" t="str">
        <f>IF(OR(M$10="", $B22="", M22="", BL$9=""), "", IFERROR(WORKDAY((DATE(YEAR($B22), MONTH($B22)+INDEX(Settings!$AM$19:$AM$33, MATCH(M$10, Settings!$Y$19:$Y$33, 0)), IF(INDEX(Settings!$AQ$19:$AQ$33, MATCH(M$10, Settings!$Y$19:$Y$33, 0))=0, DAY($B22), INDEX(Settings!$AQ$19:$AQ$33, MATCH(M$10, Settings!$Y$19:$Y$33, 0))))-1), 1, Settings!$AY$23:$AY$38), ""))</f>
        <v/>
      </c>
      <c r="BM22" s="119" t="str">
        <f>IF(OR(N$10="", $B22="", N22="", BM$9=""), "", IFERROR(WORKDAY((DATE(YEAR($B22), MONTH($B22)+INDEX(Settings!$AM$19:$AM$33, MATCH(N$10, Settings!$Y$19:$Y$33, 0)), IF(INDEX(Settings!$AQ$19:$AQ$33, MATCH(N$10, Settings!$Y$19:$Y$33, 0))=0, DAY($B22), INDEX(Settings!$AQ$19:$AQ$33, MATCH(N$10, Settings!$Y$19:$Y$33, 0))))-1), 1, Settings!$AY$23:$AY$38), ""))</f>
        <v/>
      </c>
      <c r="BN22" s="119" t="str">
        <f>IF(OR(O$10="", $B22="", O22="", BN$9=""), "", IFERROR(WORKDAY((DATE(YEAR($B22), MONTH($B22)+INDEX(Settings!$AM$19:$AM$33, MATCH(O$10, Settings!$Y$19:$Y$33, 0)), IF(INDEX(Settings!$AQ$19:$AQ$33, MATCH(O$10, Settings!$Y$19:$Y$33, 0))=0, DAY($B22), INDEX(Settings!$AQ$19:$AQ$33, MATCH(O$10, Settings!$Y$19:$Y$33, 0))))-1), 1, Settings!$AY$23:$AY$38), ""))</f>
        <v/>
      </c>
      <c r="BO22" s="119" t="str">
        <f>IF(OR(P$10="", $B22="", P22="", BO$9=""), "", IFERROR(WORKDAY((DATE(YEAR($B22), MONTH($B22)+INDEX(Settings!$AM$19:$AM$33, MATCH(P$10, Settings!$Y$19:$Y$33, 0)), IF(INDEX(Settings!$AQ$19:$AQ$33, MATCH(P$10, Settings!$Y$19:$Y$33, 0))=0, DAY($B22), INDEX(Settings!$AQ$19:$AQ$33, MATCH(P$10, Settings!$Y$19:$Y$33, 0))))-1), 1, Settings!$AY$23:$AY$38), ""))</f>
        <v/>
      </c>
      <c r="BP22" s="120" t="str">
        <f>IF(OR(Q$10="", $B22="", Q22="", BP$9=""), "", IFERROR(WORKDAY((DATE(YEAR($B22), MONTH($B22)+INDEX(Settings!$AM$19:$AM$33, MATCH(Q$10, Settings!$Y$19:$Y$33, 0)), IF(INDEX(Settings!$AQ$19:$AQ$33, MATCH(Q$10, Settings!$Y$19:$Y$33, 0))=0, DAY($B22), INDEX(Settings!$AQ$19:$AQ$33, MATCH(Q$10, Settings!$Y$19:$Y$33, 0))))-1), 1, Settings!$AY$23:$AY$38), ""))</f>
        <v/>
      </c>
      <c r="BR22" s="118" t="str">
        <f>IF(BB22="", "", IF(BB22&lt;=$B22, WORKDAY(DATE(YEAR($BB22), MONTH(BB22)+1, DAY(BB22)-1), 1, Settings!$AY$23:$AY$38), BB22))</f>
        <v/>
      </c>
      <c r="BS22" s="119" t="str">
        <f>IF(BC22="", "", IF(BC22&lt;=$B22, WORKDAY(DATE(YEAR($BB22), MONTH(BC22)+1, DAY(BC22)-1), 1, Settings!$AY$23:$AY$38), BC22))</f>
        <v/>
      </c>
      <c r="BT22" s="119" t="str">
        <f>IF(BD22="", "", IF(BD22&lt;=$B22, WORKDAY(DATE(YEAR($BB22), MONTH(BD22)+1, DAY(BD22)-1), 1, Settings!$AY$23:$AY$38), BD22))</f>
        <v/>
      </c>
      <c r="BU22" s="119" t="str">
        <f>IF(BE22="", "", IF(BE22&lt;=$B22, WORKDAY(DATE(YEAR($BB22), MONTH(BE22)+1, DAY(BE22)-1), 1, Settings!$AY$23:$AY$38), BE22))</f>
        <v/>
      </c>
      <c r="BV22" s="119" t="str">
        <f>IF(BF22="", "", IF(BF22&lt;=$B22, WORKDAY(DATE(YEAR($BB22), MONTH(BF22)+1, DAY(BF22)-1), 1, Settings!$AY$23:$AY$38), BF22))</f>
        <v/>
      </c>
      <c r="BW22" s="119" t="str">
        <f>IF(BG22="", "", IF(BG22&lt;=$B22, WORKDAY(DATE(YEAR($BB22), MONTH(BG22)+1, DAY(BG22)-1), 1, Settings!$AY$23:$AY$38), BG22))</f>
        <v/>
      </c>
      <c r="BX22" s="119" t="str">
        <f>IF(BH22="", "", IF(BH22&lt;=$B22, WORKDAY(DATE(YEAR($BB22), MONTH(BH22)+1, DAY(BH22)-1), 1, Settings!$AY$23:$AY$38), BH22))</f>
        <v/>
      </c>
      <c r="BY22" s="119" t="str">
        <f>IF(BI22="", "", IF(BI22&lt;=$B22, WORKDAY(DATE(YEAR($BB22), MONTH(BI22)+1, DAY(BI22)-1), 1, Settings!$AY$23:$AY$38), BI22))</f>
        <v/>
      </c>
      <c r="BZ22" s="119" t="str">
        <f>IF(BJ22="", "", IF(BJ22&lt;=$B22, WORKDAY(DATE(YEAR($BB22), MONTH(BJ22)+1, DAY(BJ22)-1), 1, Settings!$AY$23:$AY$38), BJ22))</f>
        <v/>
      </c>
      <c r="CA22" s="119" t="str">
        <f>IF(BK22="", "", IF(BK22&lt;=$B22, WORKDAY(DATE(YEAR($BB22), MONTH(BK22)+1, DAY(BK22)-1), 1, Settings!$AY$23:$AY$38), BK22))</f>
        <v/>
      </c>
      <c r="CB22" s="119" t="str">
        <f>IF(BL22="", "", IF(BL22&lt;=$B22, WORKDAY(DATE(YEAR($BB22), MONTH(BL22)+1, DAY(BL22)-1), 1, Settings!$AY$23:$AY$38), BL22))</f>
        <v/>
      </c>
      <c r="CC22" s="119" t="str">
        <f>IF(BM22="", "", IF(BM22&lt;=$B22, WORKDAY(DATE(YEAR($BB22), MONTH(BM22)+1, DAY(BM22)-1), 1, Settings!$AY$23:$AY$38), BM22))</f>
        <v/>
      </c>
      <c r="CD22" s="119" t="str">
        <f>IF(BN22="", "", IF(BN22&lt;=$B22, WORKDAY(DATE(YEAR($BB22), MONTH(BN22)+1, DAY(BN22)-1), 1, Settings!$AY$23:$AY$38), BN22))</f>
        <v/>
      </c>
      <c r="CE22" s="119" t="str">
        <f>IF(BO22="", "", IF(BO22&lt;=$B22, WORKDAY(DATE(YEAR($BB22), MONTH(BO22)+1, DAY(BO22)-1), 1, Settings!$AY$23:$AY$38), BO22))</f>
        <v/>
      </c>
      <c r="CF22" s="120" t="str">
        <f>IF(BP22="", "", IF(BP22&lt;=$B22, WORKDAY(DATE(YEAR($BB22), MONTH(BP22)+1, DAY(BP22)-1), 1, Settings!$AY$23:$AY$38), BP22))</f>
        <v/>
      </c>
      <c r="CH22" s="48" t="str">
        <f t="shared" si="4"/>
        <v/>
      </c>
      <c r="CI22" s="49" t="str">
        <f t="shared" si="5"/>
        <v/>
      </c>
      <c r="CJ22" s="49" t="str">
        <f t="shared" si="6"/>
        <v/>
      </c>
      <c r="CK22" s="49" t="str">
        <f t="shared" si="7"/>
        <v/>
      </c>
      <c r="CL22" s="49" t="str">
        <f t="shared" si="8"/>
        <v/>
      </c>
      <c r="CM22" s="49" t="str">
        <f t="shared" si="9"/>
        <v/>
      </c>
      <c r="CN22" s="49" t="str">
        <f t="shared" si="10"/>
        <v/>
      </c>
      <c r="CO22" s="49" t="str">
        <f t="shared" si="11"/>
        <v/>
      </c>
      <c r="CP22" s="49" t="str">
        <f t="shared" si="12"/>
        <v/>
      </c>
      <c r="CQ22" s="49" t="str">
        <f t="shared" si="13"/>
        <v/>
      </c>
      <c r="CR22" s="49" t="str">
        <f t="shared" si="14"/>
        <v/>
      </c>
      <c r="CS22" s="49" t="str">
        <f t="shared" si="15"/>
        <v/>
      </c>
      <c r="CT22" s="49" t="str">
        <f t="shared" si="16"/>
        <v/>
      </c>
      <c r="CU22" s="49" t="str">
        <f t="shared" si="17"/>
        <v/>
      </c>
      <c r="CV22" s="16" t="str">
        <f t="shared" si="18"/>
        <v/>
      </c>
      <c r="CX22" s="48" t="str">
        <f t="shared" si="19"/>
        <v/>
      </c>
      <c r="CY22" s="49" t="str">
        <f t="shared" si="20"/>
        <v/>
      </c>
      <c r="CZ22" s="49" t="str">
        <f t="shared" si="21"/>
        <v/>
      </c>
      <c r="DA22" s="49" t="str">
        <f t="shared" si="22"/>
        <v/>
      </c>
      <c r="DB22" s="49" t="str">
        <f t="shared" si="23"/>
        <v/>
      </c>
      <c r="DC22" s="49" t="str">
        <f t="shared" si="24"/>
        <v/>
      </c>
      <c r="DD22" s="49" t="str">
        <f t="shared" si="25"/>
        <v/>
      </c>
      <c r="DE22" s="49" t="str">
        <f t="shared" si="26"/>
        <v/>
      </c>
      <c r="DF22" s="49" t="str">
        <f t="shared" si="27"/>
        <v/>
      </c>
      <c r="DG22" s="49" t="str">
        <f t="shared" si="28"/>
        <v/>
      </c>
      <c r="DH22" s="49" t="str">
        <f t="shared" si="29"/>
        <v/>
      </c>
      <c r="DI22" s="49" t="str">
        <f t="shared" si="30"/>
        <v/>
      </c>
      <c r="DJ22" s="49" t="str">
        <f t="shared" si="31"/>
        <v/>
      </c>
      <c r="DK22" s="49" t="str">
        <f t="shared" si="32"/>
        <v/>
      </c>
      <c r="DL22" s="16" t="str">
        <f t="shared" si="33"/>
        <v/>
      </c>
      <c r="DN22" s="17" t="str">
        <f t="shared" si="34"/>
        <v>Jul 2019</v>
      </c>
    </row>
    <row r="23" spans="1:118" x14ac:dyDescent="0.25">
      <c r="A23" s="30"/>
      <c r="B23" s="102">
        <f>IF(B22="", "", IFERROR(IF(B22+1&gt;Settings!$G$25, "", B22+1), ""))</f>
        <v>43659</v>
      </c>
      <c r="C23" s="2"/>
      <c r="D23" s="3"/>
      <c r="E23" s="3"/>
      <c r="F23" s="3"/>
      <c r="G23" s="3"/>
      <c r="H23" s="3"/>
      <c r="I23" s="3"/>
      <c r="J23" s="3"/>
      <c r="K23" s="3"/>
      <c r="L23" s="3"/>
      <c r="M23" s="3"/>
      <c r="N23" s="3"/>
      <c r="O23" s="3"/>
      <c r="P23" s="3"/>
      <c r="Q23" s="4"/>
      <c r="R23" s="30"/>
      <c r="T23" s="17" t="str">
        <f>IF($B23="", "", IF($B23&lt;Settings!$G$23, "Old", "New"))</f>
        <v>Old</v>
      </c>
      <c r="AL23" s="118" t="str">
        <f>IF(OR($B23="", C23="", C$10="", AL$9), "", IFERROR($B23+INDEX(Settings!$AF$19:$AF$33, MATCH(C$10, Settings!$Y$19:$Y$33, 0))+IF(INDEX(Settings!$AI$19:$AI$33, MATCH(C$10, Settings!$Y$19:$Y$33, 0))="", 0, INDEX($AO$2:$AU$8, MATCH(TEXT($B23, "ddd"), $AN$2:$AN$8, 0), MATCH(INDEX(Settings!$AI$19:$AI$33, MATCH(C$10, Settings!$Y$19:$Y$33, 0)), $AO$1:$AU$1, 0))), 0))</f>
        <v/>
      </c>
      <c r="AM23" s="119" t="str">
        <f>IF(OR($B23="", D23="", D$10="", AM$9), "", IFERROR($B23+INDEX(Settings!$AF$19:$AF$33, MATCH(D$10, Settings!$Y$19:$Y$33, 0))+IF(INDEX(Settings!$AI$19:$AI$33, MATCH(D$10, Settings!$Y$19:$Y$33, 0))="", 0, INDEX($AO$2:$AU$8, MATCH(TEXT($B23, "ddd"), $AN$2:$AN$8, 0), MATCH(INDEX(Settings!$AI$19:$AI$33, MATCH(D$10, Settings!$Y$19:$Y$33, 0)), $AO$1:$AU$1, 0))), 0))</f>
        <v/>
      </c>
      <c r="AN23" s="119" t="str">
        <f>IF(OR($B23="", E23="", E$10="", AN$9), "", IFERROR($B23+INDEX(Settings!$AF$19:$AF$33, MATCH(E$10, Settings!$Y$19:$Y$33, 0))+IF(INDEX(Settings!$AI$19:$AI$33, MATCH(E$10, Settings!$Y$19:$Y$33, 0))="", 0, INDEX($AO$2:$AU$8, MATCH(TEXT($B23, "ddd"), $AN$2:$AN$8, 0), MATCH(INDEX(Settings!$AI$19:$AI$33, MATCH(E$10, Settings!$Y$19:$Y$33, 0)), $AO$1:$AU$1, 0))), 0))</f>
        <v/>
      </c>
      <c r="AO23" s="119" t="str">
        <f>IF(OR($B23="", F23="", F$10="", AO$9), "", IFERROR($B23+INDEX(Settings!$AF$19:$AF$33, MATCH(F$10, Settings!$Y$19:$Y$33, 0))+IF(INDEX(Settings!$AI$19:$AI$33, MATCH(F$10, Settings!$Y$19:$Y$33, 0))="", 0, INDEX($AO$2:$AU$8, MATCH(TEXT($B23, "ddd"), $AN$2:$AN$8, 0), MATCH(INDEX(Settings!$AI$19:$AI$33, MATCH(F$10, Settings!$Y$19:$Y$33, 0)), $AO$1:$AU$1, 0))), 0))</f>
        <v/>
      </c>
      <c r="AP23" s="119" t="str">
        <f>IF(OR($B23="", G23="", G$10="", AP$9), "", IFERROR($B23+INDEX(Settings!$AF$19:$AF$33, MATCH(G$10, Settings!$Y$19:$Y$33, 0))+IF(INDEX(Settings!$AI$19:$AI$33, MATCH(G$10, Settings!$Y$19:$Y$33, 0))="", 0, INDEX($AO$2:$AU$8, MATCH(TEXT($B23, "ddd"), $AN$2:$AN$8, 0), MATCH(INDEX(Settings!$AI$19:$AI$33, MATCH(G$10, Settings!$Y$19:$Y$33, 0)), $AO$1:$AU$1, 0))), 0))</f>
        <v/>
      </c>
      <c r="AQ23" s="119" t="str">
        <f>IF(OR($B23="", H23="", H$10="", AQ$9), "", IFERROR($B23+INDEX(Settings!$AF$19:$AF$33, MATCH(H$10, Settings!$Y$19:$Y$33, 0))+IF(INDEX(Settings!$AI$19:$AI$33, MATCH(H$10, Settings!$Y$19:$Y$33, 0))="", 0, INDEX($AO$2:$AU$8, MATCH(TEXT($B23, "ddd"), $AN$2:$AN$8, 0), MATCH(INDEX(Settings!$AI$19:$AI$33, MATCH(H$10, Settings!$Y$19:$Y$33, 0)), $AO$1:$AU$1, 0))), 0))</f>
        <v/>
      </c>
      <c r="AR23" s="119" t="str">
        <f>IF(OR($B23="", I23="", I$10="", AR$9), "", IFERROR($B23+INDEX(Settings!$AF$19:$AF$33, MATCH(I$10, Settings!$Y$19:$Y$33, 0))+IF(INDEX(Settings!$AI$19:$AI$33, MATCH(I$10, Settings!$Y$19:$Y$33, 0))="", 0, INDEX($AO$2:$AU$8, MATCH(TEXT($B23, "ddd"), $AN$2:$AN$8, 0), MATCH(INDEX(Settings!$AI$19:$AI$33, MATCH(I$10, Settings!$Y$19:$Y$33, 0)), $AO$1:$AU$1, 0))), 0))</f>
        <v/>
      </c>
      <c r="AS23" s="119" t="str">
        <f>IF(OR($B23="", J23="", J$10="", AS$9), "", IFERROR($B23+INDEX(Settings!$AF$19:$AF$33, MATCH(J$10, Settings!$Y$19:$Y$33, 0))+IF(INDEX(Settings!$AI$19:$AI$33, MATCH(J$10, Settings!$Y$19:$Y$33, 0))="", 0, INDEX($AO$2:$AU$8, MATCH(TEXT($B23, "ddd"), $AN$2:$AN$8, 0), MATCH(INDEX(Settings!$AI$19:$AI$33, MATCH(J$10, Settings!$Y$19:$Y$33, 0)), $AO$1:$AU$1, 0))), 0))</f>
        <v/>
      </c>
      <c r="AT23" s="119" t="str">
        <f>IF(OR($B23="", K23="", K$10="", AT$9), "", IFERROR($B23+INDEX(Settings!$AF$19:$AF$33, MATCH(K$10, Settings!$Y$19:$Y$33, 0))+IF(INDEX(Settings!$AI$19:$AI$33, MATCH(K$10, Settings!$Y$19:$Y$33, 0))="", 0, INDEX($AO$2:$AU$8, MATCH(TEXT($B23, "ddd"), $AN$2:$AN$8, 0), MATCH(INDEX(Settings!$AI$19:$AI$33, MATCH(K$10, Settings!$Y$19:$Y$33, 0)), $AO$1:$AU$1, 0))), 0))</f>
        <v/>
      </c>
      <c r="AU23" s="119" t="str">
        <f>IF(OR($B23="", L23="", L$10="", AU$9), "", IFERROR($B23+INDEX(Settings!$AF$19:$AF$33, MATCH(L$10, Settings!$Y$19:$Y$33, 0))+IF(INDEX(Settings!$AI$19:$AI$33, MATCH(L$10, Settings!$Y$19:$Y$33, 0))="", 0, INDEX($AO$2:$AU$8, MATCH(TEXT($B23, "ddd"), $AN$2:$AN$8, 0), MATCH(INDEX(Settings!$AI$19:$AI$33, MATCH(L$10, Settings!$Y$19:$Y$33, 0)), $AO$1:$AU$1, 0))), 0))</f>
        <v/>
      </c>
      <c r="AV23" s="119" t="str">
        <f>IF(OR($B23="", M23="", M$10="", AV$9), "", IFERROR($B23+INDEX(Settings!$AF$19:$AF$33, MATCH(M$10, Settings!$Y$19:$Y$33, 0))+IF(INDEX(Settings!$AI$19:$AI$33, MATCH(M$10, Settings!$Y$19:$Y$33, 0))="", 0, INDEX($AO$2:$AU$8, MATCH(TEXT($B23, "ddd"), $AN$2:$AN$8, 0), MATCH(INDEX(Settings!$AI$19:$AI$33, MATCH(M$10, Settings!$Y$19:$Y$33, 0)), $AO$1:$AU$1, 0))), 0))</f>
        <v/>
      </c>
      <c r="AW23" s="119" t="str">
        <f>IF(OR($B23="", N23="", N$10="", AW$9), "", IFERROR($B23+INDEX(Settings!$AF$19:$AF$33, MATCH(N$10, Settings!$Y$19:$Y$33, 0))+IF(INDEX(Settings!$AI$19:$AI$33, MATCH(N$10, Settings!$Y$19:$Y$33, 0))="", 0, INDEX($AO$2:$AU$8, MATCH(TEXT($B23, "ddd"), $AN$2:$AN$8, 0), MATCH(INDEX(Settings!$AI$19:$AI$33, MATCH(N$10, Settings!$Y$19:$Y$33, 0)), $AO$1:$AU$1, 0))), 0))</f>
        <v/>
      </c>
      <c r="AX23" s="119" t="str">
        <f>IF(OR($B23="", O23="", O$10="", AX$9), "", IFERROR($B23+INDEX(Settings!$AF$19:$AF$33, MATCH(O$10, Settings!$Y$19:$Y$33, 0))+IF(INDEX(Settings!$AI$19:$AI$33, MATCH(O$10, Settings!$Y$19:$Y$33, 0))="", 0, INDEX($AO$2:$AU$8, MATCH(TEXT($B23, "ddd"), $AN$2:$AN$8, 0), MATCH(INDEX(Settings!$AI$19:$AI$33, MATCH(O$10, Settings!$Y$19:$Y$33, 0)), $AO$1:$AU$1, 0))), 0))</f>
        <v/>
      </c>
      <c r="AY23" s="119" t="str">
        <f>IF(OR($B23="", P23="", P$10="", AY$9), "", IFERROR($B23+INDEX(Settings!$AF$19:$AF$33, MATCH(P$10, Settings!$Y$19:$Y$33, 0))+IF(INDEX(Settings!$AI$19:$AI$33, MATCH(P$10, Settings!$Y$19:$Y$33, 0))="", 0, INDEX($AO$2:$AU$8, MATCH(TEXT($B23, "ddd"), $AN$2:$AN$8, 0), MATCH(INDEX(Settings!$AI$19:$AI$33, MATCH(P$10, Settings!$Y$19:$Y$33, 0)), $AO$1:$AU$1, 0))), 0))</f>
        <v/>
      </c>
      <c r="AZ23" s="120" t="str">
        <f>IF(OR($B23="", Q23="", Q$10="", AZ$9), "", IFERROR($B23+INDEX(Settings!$AF$19:$AF$33, MATCH(Q$10, Settings!$Y$19:$Y$33, 0))+IF(INDEX(Settings!$AI$19:$AI$33, MATCH(Q$10, Settings!$Y$19:$Y$33, 0))="", 0, INDEX($AO$2:$AU$8, MATCH(TEXT($B23, "ddd"), $AN$2:$AN$8, 0), MATCH(INDEX(Settings!$AI$19:$AI$33, MATCH(Q$10, Settings!$Y$19:$Y$33, 0)), $AO$1:$AU$1, 0))), 0))</f>
        <v/>
      </c>
      <c r="BB23" s="118" t="str">
        <f>IF(OR(C$10="", $B23="", C23="", BB$9=""), "", IFERROR(WORKDAY((DATE(YEAR($B23), MONTH($B23)+INDEX(Settings!$AM$19:$AM$33, MATCH(C$10, Settings!$Y$19:$Y$33, 0)), IF(INDEX(Settings!$AQ$19:$AQ$33, MATCH(C$10, Settings!$Y$19:$Y$33, 0))=0, DAY($B23), INDEX(Settings!$AQ$19:$AQ$33, MATCH(C$10, Settings!$Y$19:$Y$33, 0))))-1), 1, Settings!$AY$23:$AY$38), ""))</f>
        <v/>
      </c>
      <c r="BC23" s="119" t="str">
        <f>IF(OR(D$10="", $B23="", D23="", BC$9=""), "", IFERROR(WORKDAY((DATE(YEAR($B23), MONTH($B23)+INDEX(Settings!$AM$19:$AM$33, MATCH(D$10, Settings!$Y$19:$Y$33, 0)), IF(INDEX(Settings!$AQ$19:$AQ$33, MATCH(D$10, Settings!$Y$19:$Y$33, 0))=0, DAY($B23), INDEX(Settings!$AQ$19:$AQ$33, MATCH(D$10, Settings!$Y$19:$Y$33, 0))))-1), 1, Settings!$AY$23:$AY$38), ""))</f>
        <v/>
      </c>
      <c r="BD23" s="119" t="str">
        <f>IF(OR(E$10="", $B23="", E23="", BD$9=""), "", IFERROR(WORKDAY((DATE(YEAR($B23), MONTH($B23)+INDEX(Settings!$AM$19:$AM$33, MATCH(E$10, Settings!$Y$19:$Y$33, 0)), IF(INDEX(Settings!$AQ$19:$AQ$33, MATCH(E$10, Settings!$Y$19:$Y$33, 0))=0, DAY($B23), INDEX(Settings!$AQ$19:$AQ$33, MATCH(E$10, Settings!$Y$19:$Y$33, 0))))-1), 1, Settings!$AY$23:$AY$38), ""))</f>
        <v/>
      </c>
      <c r="BE23" s="119" t="str">
        <f>IF(OR(F$10="", $B23="", F23="", BE$9=""), "", IFERROR(WORKDAY((DATE(YEAR($B23), MONTH($B23)+INDEX(Settings!$AM$19:$AM$33, MATCH(F$10, Settings!$Y$19:$Y$33, 0)), IF(INDEX(Settings!$AQ$19:$AQ$33, MATCH(F$10, Settings!$Y$19:$Y$33, 0))=0, DAY($B23), INDEX(Settings!$AQ$19:$AQ$33, MATCH(F$10, Settings!$Y$19:$Y$33, 0))))-1), 1, Settings!$AY$23:$AY$38), ""))</f>
        <v/>
      </c>
      <c r="BF23" s="119" t="str">
        <f>IF(OR(G$10="", $B23="", G23="", BF$9=""), "", IFERROR(WORKDAY((DATE(YEAR($B23), MONTH($B23)+INDEX(Settings!$AM$19:$AM$33, MATCH(G$10, Settings!$Y$19:$Y$33, 0)), IF(INDEX(Settings!$AQ$19:$AQ$33, MATCH(G$10, Settings!$Y$19:$Y$33, 0))=0, DAY($B23), INDEX(Settings!$AQ$19:$AQ$33, MATCH(G$10, Settings!$Y$19:$Y$33, 0))))-1), 1, Settings!$AY$23:$AY$38), ""))</f>
        <v/>
      </c>
      <c r="BG23" s="119" t="str">
        <f>IF(OR(H$10="", $B23="", H23="", BG$9=""), "", IFERROR(WORKDAY((DATE(YEAR($B23), MONTH($B23)+INDEX(Settings!$AM$19:$AM$33, MATCH(H$10, Settings!$Y$19:$Y$33, 0)), IF(INDEX(Settings!$AQ$19:$AQ$33, MATCH(H$10, Settings!$Y$19:$Y$33, 0))=0, DAY($B23), INDEX(Settings!$AQ$19:$AQ$33, MATCH(H$10, Settings!$Y$19:$Y$33, 0))))-1), 1, Settings!$AY$23:$AY$38), ""))</f>
        <v/>
      </c>
      <c r="BH23" s="119" t="str">
        <f>IF(OR(I$10="", $B23="", I23="", BH$9=""), "", IFERROR(WORKDAY((DATE(YEAR($B23), MONTH($B23)+INDEX(Settings!$AM$19:$AM$33, MATCH(I$10, Settings!$Y$19:$Y$33, 0)), IF(INDEX(Settings!$AQ$19:$AQ$33, MATCH(I$10, Settings!$Y$19:$Y$33, 0))=0, DAY($B23), INDEX(Settings!$AQ$19:$AQ$33, MATCH(I$10, Settings!$Y$19:$Y$33, 0))))-1), 1, Settings!$AY$23:$AY$38), ""))</f>
        <v/>
      </c>
      <c r="BI23" s="119" t="str">
        <f>IF(OR(J$10="", $B23="", J23="", BI$9=""), "", IFERROR(WORKDAY((DATE(YEAR($B23), MONTH($B23)+INDEX(Settings!$AM$19:$AM$33, MATCH(J$10, Settings!$Y$19:$Y$33, 0)), IF(INDEX(Settings!$AQ$19:$AQ$33, MATCH(J$10, Settings!$Y$19:$Y$33, 0))=0, DAY($B23), INDEX(Settings!$AQ$19:$AQ$33, MATCH(J$10, Settings!$Y$19:$Y$33, 0))))-1), 1, Settings!$AY$23:$AY$38), ""))</f>
        <v/>
      </c>
      <c r="BJ23" s="119" t="str">
        <f>IF(OR(K$10="", $B23="", K23="", BJ$9=""), "", IFERROR(WORKDAY((DATE(YEAR($B23), MONTH($B23)+INDEX(Settings!$AM$19:$AM$33, MATCH(K$10, Settings!$Y$19:$Y$33, 0)), IF(INDEX(Settings!$AQ$19:$AQ$33, MATCH(K$10, Settings!$Y$19:$Y$33, 0))=0, DAY($B23), INDEX(Settings!$AQ$19:$AQ$33, MATCH(K$10, Settings!$Y$19:$Y$33, 0))))-1), 1, Settings!$AY$23:$AY$38), ""))</f>
        <v/>
      </c>
      <c r="BK23" s="119" t="str">
        <f>IF(OR(L$10="", $B23="", L23="", BK$9=""), "", IFERROR(WORKDAY((DATE(YEAR($B23), MONTH($B23)+INDEX(Settings!$AM$19:$AM$33, MATCH(L$10, Settings!$Y$19:$Y$33, 0)), IF(INDEX(Settings!$AQ$19:$AQ$33, MATCH(L$10, Settings!$Y$19:$Y$33, 0))=0, DAY($B23), INDEX(Settings!$AQ$19:$AQ$33, MATCH(L$10, Settings!$Y$19:$Y$33, 0))))-1), 1, Settings!$AY$23:$AY$38), ""))</f>
        <v/>
      </c>
      <c r="BL23" s="119" t="str">
        <f>IF(OR(M$10="", $B23="", M23="", BL$9=""), "", IFERROR(WORKDAY((DATE(YEAR($B23), MONTH($B23)+INDEX(Settings!$AM$19:$AM$33, MATCH(M$10, Settings!$Y$19:$Y$33, 0)), IF(INDEX(Settings!$AQ$19:$AQ$33, MATCH(M$10, Settings!$Y$19:$Y$33, 0))=0, DAY($B23), INDEX(Settings!$AQ$19:$AQ$33, MATCH(M$10, Settings!$Y$19:$Y$33, 0))))-1), 1, Settings!$AY$23:$AY$38), ""))</f>
        <v/>
      </c>
      <c r="BM23" s="119" t="str">
        <f>IF(OR(N$10="", $B23="", N23="", BM$9=""), "", IFERROR(WORKDAY((DATE(YEAR($B23), MONTH($B23)+INDEX(Settings!$AM$19:$AM$33, MATCH(N$10, Settings!$Y$19:$Y$33, 0)), IF(INDEX(Settings!$AQ$19:$AQ$33, MATCH(N$10, Settings!$Y$19:$Y$33, 0))=0, DAY($B23), INDEX(Settings!$AQ$19:$AQ$33, MATCH(N$10, Settings!$Y$19:$Y$33, 0))))-1), 1, Settings!$AY$23:$AY$38), ""))</f>
        <v/>
      </c>
      <c r="BN23" s="119" t="str">
        <f>IF(OR(O$10="", $B23="", O23="", BN$9=""), "", IFERROR(WORKDAY((DATE(YEAR($B23), MONTH($B23)+INDEX(Settings!$AM$19:$AM$33, MATCH(O$10, Settings!$Y$19:$Y$33, 0)), IF(INDEX(Settings!$AQ$19:$AQ$33, MATCH(O$10, Settings!$Y$19:$Y$33, 0))=0, DAY($B23), INDEX(Settings!$AQ$19:$AQ$33, MATCH(O$10, Settings!$Y$19:$Y$33, 0))))-1), 1, Settings!$AY$23:$AY$38), ""))</f>
        <v/>
      </c>
      <c r="BO23" s="119" t="str">
        <f>IF(OR(P$10="", $B23="", P23="", BO$9=""), "", IFERROR(WORKDAY((DATE(YEAR($B23), MONTH($B23)+INDEX(Settings!$AM$19:$AM$33, MATCH(P$10, Settings!$Y$19:$Y$33, 0)), IF(INDEX(Settings!$AQ$19:$AQ$33, MATCH(P$10, Settings!$Y$19:$Y$33, 0))=0, DAY($B23), INDEX(Settings!$AQ$19:$AQ$33, MATCH(P$10, Settings!$Y$19:$Y$33, 0))))-1), 1, Settings!$AY$23:$AY$38), ""))</f>
        <v/>
      </c>
      <c r="BP23" s="120" t="str">
        <f>IF(OR(Q$10="", $B23="", Q23="", BP$9=""), "", IFERROR(WORKDAY((DATE(YEAR($B23), MONTH($B23)+INDEX(Settings!$AM$19:$AM$33, MATCH(Q$10, Settings!$Y$19:$Y$33, 0)), IF(INDEX(Settings!$AQ$19:$AQ$33, MATCH(Q$10, Settings!$Y$19:$Y$33, 0))=0, DAY($B23), INDEX(Settings!$AQ$19:$AQ$33, MATCH(Q$10, Settings!$Y$19:$Y$33, 0))))-1), 1, Settings!$AY$23:$AY$38), ""))</f>
        <v/>
      </c>
      <c r="BR23" s="118" t="str">
        <f>IF(BB23="", "", IF(BB23&lt;=$B23, WORKDAY(DATE(YEAR($BB23), MONTH(BB23)+1, DAY(BB23)-1), 1, Settings!$AY$23:$AY$38), BB23))</f>
        <v/>
      </c>
      <c r="BS23" s="119" t="str">
        <f>IF(BC23="", "", IF(BC23&lt;=$B23, WORKDAY(DATE(YEAR($BB23), MONTH(BC23)+1, DAY(BC23)-1), 1, Settings!$AY$23:$AY$38), BC23))</f>
        <v/>
      </c>
      <c r="BT23" s="119" t="str">
        <f>IF(BD23="", "", IF(BD23&lt;=$B23, WORKDAY(DATE(YEAR($BB23), MONTH(BD23)+1, DAY(BD23)-1), 1, Settings!$AY$23:$AY$38), BD23))</f>
        <v/>
      </c>
      <c r="BU23" s="119" t="str">
        <f>IF(BE23="", "", IF(BE23&lt;=$B23, WORKDAY(DATE(YEAR($BB23), MONTH(BE23)+1, DAY(BE23)-1), 1, Settings!$AY$23:$AY$38), BE23))</f>
        <v/>
      </c>
      <c r="BV23" s="119" t="str">
        <f>IF(BF23="", "", IF(BF23&lt;=$B23, WORKDAY(DATE(YEAR($BB23), MONTH(BF23)+1, DAY(BF23)-1), 1, Settings!$AY$23:$AY$38), BF23))</f>
        <v/>
      </c>
      <c r="BW23" s="119" t="str">
        <f>IF(BG23="", "", IF(BG23&lt;=$B23, WORKDAY(DATE(YEAR($BB23), MONTH(BG23)+1, DAY(BG23)-1), 1, Settings!$AY$23:$AY$38), BG23))</f>
        <v/>
      </c>
      <c r="BX23" s="119" t="str">
        <f>IF(BH23="", "", IF(BH23&lt;=$B23, WORKDAY(DATE(YEAR($BB23), MONTH(BH23)+1, DAY(BH23)-1), 1, Settings!$AY$23:$AY$38), BH23))</f>
        <v/>
      </c>
      <c r="BY23" s="119" t="str">
        <f>IF(BI23="", "", IF(BI23&lt;=$B23, WORKDAY(DATE(YEAR($BB23), MONTH(BI23)+1, DAY(BI23)-1), 1, Settings!$AY$23:$AY$38), BI23))</f>
        <v/>
      </c>
      <c r="BZ23" s="119" t="str">
        <f>IF(BJ23="", "", IF(BJ23&lt;=$B23, WORKDAY(DATE(YEAR($BB23), MONTH(BJ23)+1, DAY(BJ23)-1), 1, Settings!$AY$23:$AY$38), BJ23))</f>
        <v/>
      </c>
      <c r="CA23" s="119" t="str">
        <f>IF(BK23="", "", IF(BK23&lt;=$B23, WORKDAY(DATE(YEAR($BB23), MONTH(BK23)+1, DAY(BK23)-1), 1, Settings!$AY$23:$AY$38), BK23))</f>
        <v/>
      </c>
      <c r="CB23" s="119" t="str">
        <f>IF(BL23="", "", IF(BL23&lt;=$B23, WORKDAY(DATE(YEAR($BB23), MONTH(BL23)+1, DAY(BL23)-1), 1, Settings!$AY$23:$AY$38), BL23))</f>
        <v/>
      </c>
      <c r="CC23" s="119" t="str">
        <f>IF(BM23="", "", IF(BM23&lt;=$B23, WORKDAY(DATE(YEAR($BB23), MONTH(BM23)+1, DAY(BM23)-1), 1, Settings!$AY$23:$AY$38), BM23))</f>
        <v/>
      </c>
      <c r="CD23" s="119" t="str">
        <f>IF(BN23="", "", IF(BN23&lt;=$B23, WORKDAY(DATE(YEAR($BB23), MONTH(BN23)+1, DAY(BN23)-1), 1, Settings!$AY$23:$AY$38), BN23))</f>
        <v/>
      </c>
      <c r="CE23" s="119" t="str">
        <f>IF(BO23="", "", IF(BO23&lt;=$B23, WORKDAY(DATE(YEAR($BB23), MONTH(BO23)+1, DAY(BO23)-1), 1, Settings!$AY$23:$AY$38), BO23))</f>
        <v/>
      </c>
      <c r="CF23" s="120" t="str">
        <f>IF(BP23="", "", IF(BP23&lt;=$B23, WORKDAY(DATE(YEAR($BB23), MONTH(BP23)+1, DAY(BP23)-1), 1, Settings!$AY$23:$AY$38), BP23))</f>
        <v/>
      </c>
      <c r="CH23" s="48" t="str">
        <f t="shared" si="4"/>
        <v/>
      </c>
      <c r="CI23" s="49" t="str">
        <f t="shared" si="5"/>
        <v/>
      </c>
      <c r="CJ23" s="49" t="str">
        <f t="shared" si="6"/>
        <v/>
      </c>
      <c r="CK23" s="49" t="str">
        <f t="shared" si="7"/>
        <v/>
      </c>
      <c r="CL23" s="49" t="str">
        <f t="shared" si="8"/>
        <v/>
      </c>
      <c r="CM23" s="49" t="str">
        <f t="shared" si="9"/>
        <v/>
      </c>
      <c r="CN23" s="49" t="str">
        <f t="shared" si="10"/>
        <v/>
      </c>
      <c r="CO23" s="49" t="str">
        <f t="shared" si="11"/>
        <v/>
      </c>
      <c r="CP23" s="49" t="str">
        <f t="shared" si="12"/>
        <v/>
      </c>
      <c r="CQ23" s="49" t="str">
        <f t="shared" si="13"/>
        <v/>
      </c>
      <c r="CR23" s="49" t="str">
        <f t="shared" si="14"/>
        <v/>
      </c>
      <c r="CS23" s="49" t="str">
        <f t="shared" si="15"/>
        <v/>
      </c>
      <c r="CT23" s="49" t="str">
        <f t="shared" si="16"/>
        <v/>
      </c>
      <c r="CU23" s="49" t="str">
        <f t="shared" si="17"/>
        <v/>
      </c>
      <c r="CV23" s="16" t="str">
        <f t="shared" si="18"/>
        <v/>
      </c>
      <c r="CX23" s="48" t="str">
        <f t="shared" si="19"/>
        <v/>
      </c>
      <c r="CY23" s="49" t="str">
        <f t="shared" si="20"/>
        <v/>
      </c>
      <c r="CZ23" s="49" t="str">
        <f t="shared" si="21"/>
        <v/>
      </c>
      <c r="DA23" s="49" t="str">
        <f t="shared" si="22"/>
        <v/>
      </c>
      <c r="DB23" s="49" t="str">
        <f t="shared" si="23"/>
        <v/>
      </c>
      <c r="DC23" s="49" t="str">
        <f t="shared" si="24"/>
        <v/>
      </c>
      <c r="DD23" s="49" t="str">
        <f t="shared" si="25"/>
        <v/>
      </c>
      <c r="DE23" s="49" t="str">
        <f t="shared" si="26"/>
        <v/>
      </c>
      <c r="DF23" s="49" t="str">
        <f t="shared" si="27"/>
        <v/>
      </c>
      <c r="DG23" s="49" t="str">
        <f t="shared" si="28"/>
        <v/>
      </c>
      <c r="DH23" s="49" t="str">
        <f t="shared" si="29"/>
        <v/>
      </c>
      <c r="DI23" s="49" t="str">
        <f t="shared" si="30"/>
        <v/>
      </c>
      <c r="DJ23" s="49" t="str">
        <f t="shared" si="31"/>
        <v/>
      </c>
      <c r="DK23" s="49" t="str">
        <f t="shared" si="32"/>
        <v/>
      </c>
      <c r="DL23" s="16" t="str">
        <f t="shared" si="33"/>
        <v/>
      </c>
      <c r="DN23" s="17" t="str">
        <f t="shared" si="34"/>
        <v>Jul 2019</v>
      </c>
    </row>
    <row r="24" spans="1:118" x14ac:dyDescent="0.25">
      <c r="A24" s="30"/>
      <c r="B24" s="102">
        <f>IF(B23="", "", IFERROR(IF(B23+1&gt;Settings!$G$25, "", B23+1), ""))</f>
        <v>43660</v>
      </c>
      <c r="C24" s="2"/>
      <c r="D24" s="3"/>
      <c r="E24" s="3"/>
      <c r="F24" s="3"/>
      <c r="G24" s="3"/>
      <c r="H24" s="3"/>
      <c r="I24" s="3"/>
      <c r="J24" s="3"/>
      <c r="K24" s="3"/>
      <c r="L24" s="3"/>
      <c r="M24" s="3"/>
      <c r="N24" s="3"/>
      <c r="O24" s="3"/>
      <c r="P24" s="3"/>
      <c r="Q24" s="4"/>
      <c r="R24" s="30"/>
      <c r="T24" s="17" t="str">
        <f>IF($B24="", "", IF($B24&lt;Settings!$G$23, "Old", "New"))</f>
        <v>Old</v>
      </c>
      <c r="AL24" s="118" t="str">
        <f>IF(OR($B24="", C24="", C$10="", AL$9), "", IFERROR($B24+INDEX(Settings!$AF$19:$AF$33, MATCH(C$10, Settings!$Y$19:$Y$33, 0))+IF(INDEX(Settings!$AI$19:$AI$33, MATCH(C$10, Settings!$Y$19:$Y$33, 0))="", 0, INDEX($AO$2:$AU$8, MATCH(TEXT($B24, "ddd"), $AN$2:$AN$8, 0), MATCH(INDEX(Settings!$AI$19:$AI$33, MATCH(C$10, Settings!$Y$19:$Y$33, 0)), $AO$1:$AU$1, 0))), 0))</f>
        <v/>
      </c>
      <c r="AM24" s="119" t="str">
        <f>IF(OR($B24="", D24="", D$10="", AM$9), "", IFERROR($B24+INDEX(Settings!$AF$19:$AF$33, MATCH(D$10, Settings!$Y$19:$Y$33, 0))+IF(INDEX(Settings!$AI$19:$AI$33, MATCH(D$10, Settings!$Y$19:$Y$33, 0))="", 0, INDEX($AO$2:$AU$8, MATCH(TEXT($B24, "ddd"), $AN$2:$AN$8, 0), MATCH(INDEX(Settings!$AI$19:$AI$33, MATCH(D$10, Settings!$Y$19:$Y$33, 0)), $AO$1:$AU$1, 0))), 0))</f>
        <v/>
      </c>
      <c r="AN24" s="119" t="str">
        <f>IF(OR($B24="", E24="", E$10="", AN$9), "", IFERROR($B24+INDEX(Settings!$AF$19:$AF$33, MATCH(E$10, Settings!$Y$19:$Y$33, 0))+IF(INDEX(Settings!$AI$19:$AI$33, MATCH(E$10, Settings!$Y$19:$Y$33, 0))="", 0, INDEX($AO$2:$AU$8, MATCH(TEXT($B24, "ddd"), $AN$2:$AN$8, 0), MATCH(INDEX(Settings!$AI$19:$AI$33, MATCH(E$10, Settings!$Y$19:$Y$33, 0)), $AO$1:$AU$1, 0))), 0))</f>
        <v/>
      </c>
      <c r="AO24" s="119" t="str">
        <f>IF(OR($B24="", F24="", F$10="", AO$9), "", IFERROR($B24+INDEX(Settings!$AF$19:$AF$33, MATCH(F$10, Settings!$Y$19:$Y$33, 0))+IF(INDEX(Settings!$AI$19:$AI$33, MATCH(F$10, Settings!$Y$19:$Y$33, 0))="", 0, INDEX($AO$2:$AU$8, MATCH(TEXT($B24, "ddd"), $AN$2:$AN$8, 0), MATCH(INDEX(Settings!$AI$19:$AI$33, MATCH(F$10, Settings!$Y$19:$Y$33, 0)), $AO$1:$AU$1, 0))), 0))</f>
        <v/>
      </c>
      <c r="AP24" s="119" t="str">
        <f>IF(OR($B24="", G24="", G$10="", AP$9), "", IFERROR($B24+INDEX(Settings!$AF$19:$AF$33, MATCH(G$10, Settings!$Y$19:$Y$33, 0))+IF(INDEX(Settings!$AI$19:$AI$33, MATCH(G$10, Settings!$Y$19:$Y$33, 0))="", 0, INDEX($AO$2:$AU$8, MATCH(TEXT($B24, "ddd"), $AN$2:$AN$8, 0), MATCH(INDEX(Settings!$AI$19:$AI$33, MATCH(G$10, Settings!$Y$19:$Y$33, 0)), $AO$1:$AU$1, 0))), 0))</f>
        <v/>
      </c>
      <c r="AQ24" s="119" t="str">
        <f>IF(OR($B24="", H24="", H$10="", AQ$9), "", IFERROR($B24+INDEX(Settings!$AF$19:$AF$33, MATCH(H$10, Settings!$Y$19:$Y$33, 0))+IF(INDEX(Settings!$AI$19:$AI$33, MATCH(H$10, Settings!$Y$19:$Y$33, 0))="", 0, INDEX($AO$2:$AU$8, MATCH(TEXT($B24, "ddd"), $AN$2:$AN$8, 0), MATCH(INDEX(Settings!$AI$19:$AI$33, MATCH(H$10, Settings!$Y$19:$Y$33, 0)), $AO$1:$AU$1, 0))), 0))</f>
        <v/>
      </c>
      <c r="AR24" s="119" t="str">
        <f>IF(OR($B24="", I24="", I$10="", AR$9), "", IFERROR($B24+INDEX(Settings!$AF$19:$AF$33, MATCH(I$10, Settings!$Y$19:$Y$33, 0))+IF(INDEX(Settings!$AI$19:$AI$33, MATCH(I$10, Settings!$Y$19:$Y$33, 0))="", 0, INDEX($AO$2:$AU$8, MATCH(TEXT($B24, "ddd"), $AN$2:$AN$8, 0), MATCH(INDEX(Settings!$AI$19:$AI$33, MATCH(I$10, Settings!$Y$19:$Y$33, 0)), $AO$1:$AU$1, 0))), 0))</f>
        <v/>
      </c>
      <c r="AS24" s="119" t="str">
        <f>IF(OR($B24="", J24="", J$10="", AS$9), "", IFERROR($B24+INDEX(Settings!$AF$19:$AF$33, MATCH(J$10, Settings!$Y$19:$Y$33, 0))+IF(INDEX(Settings!$AI$19:$AI$33, MATCH(J$10, Settings!$Y$19:$Y$33, 0))="", 0, INDEX($AO$2:$AU$8, MATCH(TEXT($B24, "ddd"), $AN$2:$AN$8, 0), MATCH(INDEX(Settings!$AI$19:$AI$33, MATCH(J$10, Settings!$Y$19:$Y$33, 0)), $AO$1:$AU$1, 0))), 0))</f>
        <v/>
      </c>
      <c r="AT24" s="119" t="str">
        <f>IF(OR($B24="", K24="", K$10="", AT$9), "", IFERROR($B24+INDEX(Settings!$AF$19:$AF$33, MATCH(K$10, Settings!$Y$19:$Y$33, 0))+IF(INDEX(Settings!$AI$19:$AI$33, MATCH(K$10, Settings!$Y$19:$Y$33, 0))="", 0, INDEX($AO$2:$AU$8, MATCH(TEXT($B24, "ddd"), $AN$2:$AN$8, 0), MATCH(INDEX(Settings!$AI$19:$AI$33, MATCH(K$10, Settings!$Y$19:$Y$33, 0)), $AO$1:$AU$1, 0))), 0))</f>
        <v/>
      </c>
      <c r="AU24" s="119" t="str">
        <f>IF(OR($B24="", L24="", L$10="", AU$9), "", IFERROR($B24+INDEX(Settings!$AF$19:$AF$33, MATCH(L$10, Settings!$Y$19:$Y$33, 0))+IF(INDEX(Settings!$AI$19:$AI$33, MATCH(L$10, Settings!$Y$19:$Y$33, 0))="", 0, INDEX($AO$2:$AU$8, MATCH(TEXT($B24, "ddd"), $AN$2:$AN$8, 0), MATCH(INDEX(Settings!$AI$19:$AI$33, MATCH(L$10, Settings!$Y$19:$Y$33, 0)), $AO$1:$AU$1, 0))), 0))</f>
        <v/>
      </c>
      <c r="AV24" s="119" t="str">
        <f>IF(OR($B24="", M24="", M$10="", AV$9), "", IFERROR($B24+INDEX(Settings!$AF$19:$AF$33, MATCH(M$10, Settings!$Y$19:$Y$33, 0))+IF(INDEX(Settings!$AI$19:$AI$33, MATCH(M$10, Settings!$Y$19:$Y$33, 0))="", 0, INDEX($AO$2:$AU$8, MATCH(TEXT($B24, "ddd"), $AN$2:$AN$8, 0), MATCH(INDEX(Settings!$AI$19:$AI$33, MATCH(M$10, Settings!$Y$19:$Y$33, 0)), $AO$1:$AU$1, 0))), 0))</f>
        <v/>
      </c>
      <c r="AW24" s="119" t="str">
        <f>IF(OR($B24="", N24="", N$10="", AW$9), "", IFERROR($B24+INDEX(Settings!$AF$19:$AF$33, MATCH(N$10, Settings!$Y$19:$Y$33, 0))+IF(INDEX(Settings!$AI$19:$AI$33, MATCH(N$10, Settings!$Y$19:$Y$33, 0))="", 0, INDEX($AO$2:$AU$8, MATCH(TEXT($B24, "ddd"), $AN$2:$AN$8, 0), MATCH(INDEX(Settings!$AI$19:$AI$33, MATCH(N$10, Settings!$Y$19:$Y$33, 0)), $AO$1:$AU$1, 0))), 0))</f>
        <v/>
      </c>
      <c r="AX24" s="119" t="str">
        <f>IF(OR($B24="", O24="", O$10="", AX$9), "", IFERROR($B24+INDEX(Settings!$AF$19:$AF$33, MATCH(O$10, Settings!$Y$19:$Y$33, 0))+IF(INDEX(Settings!$AI$19:$AI$33, MATCH(O$10, Settings!$Y$19:$Y$33, 0))="", 0, INDEX($AO$2:$AU$8, MATCH(TEXT($B24, "ddd"), $AN$2:$AN$8, 0), MATCH(INDEX(Settings!$AI$19:$AI$33, MATCH(O$10, Settings!$Y$19:$Y$33, 0)), $AO$1:$AU$1, 0))), 0))</f>
        <v/>
      </c>
      <c r="AY24" s="119" t="str">
        <f>IF(OR($B24="", P24="", P$10="", AY$9), "", IFERROR($B24+INDEX(Settings!$AF$19:$AF$33, MATCH(P$10, Settings!$Y$19:$Y$33, 0))+IF(INDEX(Settings!$AI$19:$AI$33, MATCH(P$10, Settings!$Y$19:$Y$33, 0))="", 0, INDEX($AO$2:$AU$8, MATCH(TEXT($B24, "ddd"), $AN$2:$AN$8, 0), MATCH(INDEX(Settings!$AI$19:$AI$33, MATCH(P$10, Settings!$Y$19:$Y$33, 0)), $AO$1:$AU$1, 0))), 0))</f>
        <v/>
      </c>
      <c r="AZ24" s="120" t="str">
        <f>IF(OR($B24="", Q24="", Q$10="", AZ$9), "", IFERROR($B24+INDEX(Settings!$AF$19:$AF$33, MATCH(Q$10, Settings!$Y$19:$Y$33, 0))+IF(INDEX(Settings!$AI$19:$AI$33, MATCH(Q$10, Settings!$Y$19:$Y$33, 0))="", 0, INDEX($AO$2:$AU$8, MATCH(TEXT($B24, "ddd"), $AN$2:$AN$8, 0), MATCH(INDEX(Settings!$AI$19:$AI$33, MATCH(Q$10, Settings!$Y$19:$Y$33, 0)), $AO$1:$AU$1, 0))), 0))</f>
        <v/>
      </c>
      <c r="BB24" s="118" t="str">
        <f>IF(OR(C$10="", $B24="", C24="", BB$9=""), "", IFERROR(WORKDAY((DATE(YEAR($B24), MONTH($B24)+INDEX(Settings!$AM$19:$AM$33, MATCH(C$10, Settings!$Y$19:$Y$33, 0)), IF(INDEX(Settings!$AQ$19:$AQ$33, MATCH(C$10, Settings!$Y$19:$Y$33, 0))=0, DAY($B24), INDEX(Settings!$AQ$19:$AQ$33, MATCH(C$10, Settings!$Y$19:$Y$33, 0))))-1), 1, Settings!$AY$23:$AY$38), ""))</f>
        <v/>
      </c>
      <c r="BC24" s="119" t="str">
        <f>IF(OR(D$10="", $B24="", D24="", BC$9=""), "", IFERROR(WORKDAY((DATE(YEAR($B24), MONTH($B24)+INDEX(Settings!$AM$19:$AM$33, MATCH(D$10, Settings!$Y$19:$Y$33, 0)), IF(INDEX(Settings!$AQ$19:$AQ$33, MATCH(D$10, Settings!$Y$19:$Y$33, 0))=0, DAY($B24), INDEX(Settings!$AQ$19:$AQ$33, MATCH(D$10, Settings!$Y$19:$Y$33, 0))))-1), 1, Settings!$AY$23:$AY$38), ""))</f>
        <v/>
      </c>
      <c r="BD24" s="119" t="str">
        <f>IF(OR(E$10="", $B24="", E24="", BD$9=""), "", IFERROR(WORKDAY((DATE(YEAR($B24), MONTH($B24)+INDEX(Settings!$AM$19:$AM$33, MATCH(E$10, Settings!$Y$19:$Y$33, 0)), IF(INDEX(Settings!$AQ$19:$AQ$33, MATCH(E$10, Settings!$Y$19:$Y$33, 0))=0, DAY($B24), INDEX(Settings!$AQ$19:$AQ$33, MATCH(E$10, Settings!$Y$19:$Y$33, 0))))-1), 1, Settings!$AY$23:$AY$38), ""))</f>
        <v/>
      </c>
      <c r="BE24" s="119" t="str">
        <f>IF(OR(F$10="", $B24="", F24="", BE$9=""), "", IFERROR(WORKDAY((DATE(YEAR($B24), MONTH($B24)+INDEX(Settings!$AM$19:$AM$33, MATCH(F$10, Settings!$Y$19:$Y$33, 0)), IF(INDEX(Settings!$AQ$19:$AQ$33, MATCH(F$10, Settings!$Y$19:$Y$33, 0))=0, DAY($B24), INDEX(Settings!$AQ$19:$AQ$33, MATCH(F$10, Settings!$Y$19:$Y$33, 0))))-1), 1, Settings!$AY$23:$AY$38), ""))</f>
        <v/>
      </c>
      <c r="BF24" s="119" t="str">
        <f>IF(OR(G$10="", $B24="", G24="", BF$9=""), "", IFERROR(WORKDAY((DATE(YEAR($B24), MONTH($B24)+INDEX(Settings!$AM$19:$AM$33, MATCH(G$10, Settings!$Y$19:$Y$33, 0)), IF(INDEX(Settings!$AQ$19:$AQ$33, MATCH(G$10, Settings!$Y$19:$Y$33, 0))=0, DAY($B24), INDEX(Settings!$AQ$19:$AQ$33, MATCH(G$10, Settings!$Y$19:$Y$33, 0))))-1), 1, Settings!$AY$23:$AY$38), ""))</f>
        <v/>
      </c>
      <c r="BG24" s="119" t="str">
        <f>IF(OR(H$10="", $B24="", H24="", BG$9=""), "", IFERROR(WORKDAY((DATE(YEAR($B24), MONTH($B24)+INDEX(Settings!$AM$19:$AM$33, MATCH(H$10, Settings!$Y$19:$Y$33, 0)), IF(INDEX(Settings!$AQ$19:$AQ$33, MATCH(H$10, Settings!$Y$19:$Y$33, 0))=0, DAY($B24), INDEX(Settings!$AQ$19:$AQ$33, MATCH(H$10, Settings!$Y$19:$Y$33, 0))))-1), 1, Settings!$AY$23:$AY$38), ""))</f>
        <v/>
      </c>
      <c r="BH24" s="119" t="str">
        <f>IF(OR(I$10="", $B24="", I24="", BH$9=""), "", IFERROR(WORKDAY((DATE(YEAR($B24), MONTH($B24)+INDEX(Settings!$AM$19:$AM$33, MATCH(I$10, Settings!$Y$19:$Y$33, 0)), IF(INDEX(Settings!$AQ$19:$AQ$33, MATCH(I$10, Settings!$Y$19:$Y$33, 0))=0, DAY($B24), INDEX(Settings!$AQ$19:$AQ$33, MATCH(I$10, Settings!$Y$19:$Y$33, 0))))-1), 1, Settings!$AY$23:$AY$38), ""))</f>
        <v/>
      </c>
      <c r="BI24" s="119" t="str">
        <f>IF(OR(J$10="", $B24="", J24="", BI$9=""), "", IFERROR(WORKDAY((DATE(YEAR($B24), MONTH($B24)+INDEX(Settings!$AM$19:$AM$33, MATCH(J$10, Settings!$Y$19:$Y$33, 0)), IF(INDEX(Settings!$AQ$19:$AQ$33, MATCH(J$10, Settings!$Y$19:$Y$33, 0))=0, DAY($B24), INDEX(Settings!$AQ$19:$AQ$33, MATCH(J$10, Settings!$Y$19:$Y$33, 0))))-1), 1, Settings!$AY$23:$AY$38), ""))</f>
        <v/>
      </c>
      <c r="BJ24" s="119" t="str">
        <f>IF(OR(K$10="", $B24="", K24="", BJ$9=""), "", IFERROR(WORKDAY((DATE(YEAR($B24), MONTH($B24)+INDEX(Settings!$AM$19:$AM$33, MATCH(K$10, Settings!$Y$19:$Y$33, 0)), IF(INDEX(Settings!$AQ$19:$AQ$33, MATCH(K$10, Settings!$Y$19:$Y$33, 0))=0, DAY($B24), INDEX(Settings!$AQ$19:$AQ$33, MATCH(K$10, Settings!$Y$19:$Y$33, 0))))-1), 1, Settings!$AY$23:$AY$38), ""))</f>
        <v/>
      </c>
      <c r="BK24" s="119" t="str">
        <f>IF(OR(L$10="", $B24="", L24="", BK$9=""), "", IFERROR(WORKDAY((DATE(YEAR($B24), MONTH($B24)+INDEX(Settings!$AM$19:$AM$33, MATCH(L$10, Settings!$Y$19:$Y$33, 0)), IF(INDEX(Settings!$AQ$19:$AQ$33, MATCH(L$10, Settings!$Y$19:$Y$33, 0))=0, DAY($B24), INDEX(Settings!$AQ$19:$AQ$33, MATCH(L$10, Settings!$Y$19:$Y$33, 0))))-1), 1, Settings!$AY$23:$AY$38), ""))</f>
        <v/>
      </c>
      <c r="BL24" s="119" t="str">
        <f>IF(OR(M$10="", $B24="", M24="", BL$9=""), "", IFERROR(WORKDAY((DATE(YEAR($B24), MONTH($B24)+INDEX(Settings!$AM$19:$AM$33, MATCH(M$10, Settings!$Y$19:$Y$33, 0)), IF(INDEX(Settings!$AQ$19:$AQ$33, MATCH(M$10, Settings!$Y$19:$Y$33, 0))=0, DAY($B24), INDEX(Settings!$AQ$19:$AQ$33, MATCH(M$10, Settings!$Y$19:$Y$33, 0))))-1), 1, Settings!$AY$23:$AY$38), ""))</f>
        <v/>
      </c>
      <c r="BM24" s="119" t="str">
        <f>IF(OR(N$10="", $B24="", N24="", BM$9=""), "", IFERROR(WORKDAY((DATE(YEAR($B24), MONTH($B24)+INDEX(Settings!$AM$19:$AM$33, MATCH(N$10, Settings!$Y$19:$Y$33, 0)), IF(INDEX(Settings!$AQ$19:$AQ$33, MATCH(N$10, Settings!$Y$19:$Y$33, 0))=0, DAY($B24), INDEX(Settings!$AQ$19:$AQ$33, MATCH(N$10, Settings!$Y$19:$Y$33, 0))))-1), 1, Settings!$AY$23:$AY$38), ""))</f>
        <v/>
      </c>
      <c r="BN24" s="119" t="str">
        <f>IF(OR(O$10="", $B24="", O24="", BN$9=""), "", IFERROR(WORKDAY((DATE(YEAR($B24), MONTH($B24)+INDEX(Settings!$AM$19:$AM$33, MATCH(O$10, Settings!$Y$19:$Y$33, 0)), IF(INDEX(Settings!$AQ$19:$AQ$33, MATCH(O$10, Settings!$Y$19:$Y$33, 0))=0, DAY($B24), INDEX(Settings!$AQ$19:$AQ$33, MATCH(O$10, Settings!$Y$19:$Y$33, 0))))-1), 1, Settings!$AY$23:$AY$38), ""))</f>
        <v/>
      </c>
      <c r="BO24" s="119" t="str">
        <f>IF(OR(P$10="", $B24="", P24="", BO$9=""), "", IFERROR(WORKDAY((DATE(YEAR($B24), MONTH($B24)+INDEX(Settings!$AM$19:$AM$33, MATCH(P$10, Settings!$Y$19:$Y$33, 0)), IF(INDEX(Settings!$AQ$19:$AQ$33, MATCH(P$10, Settings!$Y$19:$Y$33, 0))=0, DAY($B24), INDEX(Settings!$AQ$19:$AQ$33, MATCH(P$10, Settings!$Y$19:$Y$33, 0))))-1), 1, Settings!$AY$23:$AY$38), ""))</f>
        <v/>
      </c>
      <c r="BP24" s="120" t="str">
        <f>IF(OR(Q$10="", $B24="", Q24="", BP$9=""), "", IFERROR(WORKDAY((DATE(YEAR($B24), MONTH($B24)+INDEX(Settings!$AM$19:$AM$33, MATCH(Q$10, Settings!$Y$19:$Y$33, 0)), IF(INDEX(Settings!$AQ$19:$AQ$33, MATCH(Q$10, Settings!$Y$19:$Y$33, 0))=0, DAY($B24), INDEX(Settings!$AQ$19:$AQ$33, MATCH(Q$10, Settings!$Y$19:$Y$33, 0))))-1), 1, Settings!$AY$23:$AY$38), ""))</f>
        <v/>
      </c>
      <c r="BR24" s="118" t="str">
        <f>IF(BB24="", "", IF(BB24&lt;=$B24, WORKDAY(DATE(YEAR($BB24), MONTH(BB24)+1, DAY(BB24)-1), 1, Settings!$AY$23:$AY$38), BB24))</f>
        <v/>
      </c>
      <c r="BS24" s="119" t="str">
        <f>IF(BC24="", "", IF(BC24&lt;=$B24, WORKDAY(DATE(YEAR($BB24), MONTH(BC24)+1, DAY(BC24)-1), 1, Settings!$AY$23:$AY$38), BC24))</f>
        <v/>
      </c>
      <c r="BT24" s="119" t="str">
        <f>IF(BD24="", "", IF(BD24&lt;=$B24, WORKDAY(DATE(YEAR($BB24), MONTH(BD24)+1, DAY(BD24)-1), 1, Settings!$AY$23:$AY$38), BD24))</f>
        <v/>
      </c>
      <c r="BU24" s="119" t="str">
        <f>IF(BE24="", "", IF(BE24&lt;=$B24, WORKDAY(DATE(YEAR($BB24), MONTH(BE24)+1, DAY(BE24)-1), 1, Settings!$AY$23:$AY$38), BE24))</f>
        <v/>
      </c>
      <c r="BV24" s="119" t="str">
        <f>IF(BF24="", "", IF(BF24&lt;=$B24, WORKDAY(DATE(YEAR($BB24), MONTH(BF24)+1, DAY(BF24)-1), 1, Settings!$AY$23:$AY$38), BF24))</f>
        <v/>
      </c>
      <c r="BW24" s="119" t="str">
        <f>IF(BG24="", "", IF(BG24&lt;=$B24, WORKDAY(DATE(YEAR($BB24), MONTH(BG24)+1, DAY(BG24)-1), 1, Settings!$AY$23:$AY$38), BG24))</f>
        <v/>
      </c>
      <c r="BX24" s="119" t="str">
        <f>IF(BH24="", "", IF(BH24&lt;=$B24, WORKDAY(DATE(YEAR($BB24), MONTH(BH24)+1, DAY(BH24)-1), 1, Settings!$AY$23:$AY$38), BH24))</f>
        <v/>
      </c>
      <c r="BY24" s="119" t="str">
        <f>IF(BI24="", "", IF(BI24&lt;=$B24, WORKDAY(DATE(YEAR($BB24), MONTH(BI24)+1, DAY(BI24)-1), 1, Settings!$AY$23:$AY$38), BI24))</f>
        <v/>
      </c>
      <c r="BZ24" s="119" t="str">
        <f>IF(BJ24="", "", IF(BJ24&lt;=$B24, WORKDAY(DATE(YEAR($BB24), MONTH(BJ24)+1, DAY(BJ24)-1), 1, Settings!$AY$23:$AY$38), BJ24))</f>
        <v/>
      </c>
      <c r="CA24" s="119" t="str">
        <f>IF(BK24="", "", IF(BK24&lt;=$B24, WORKDAY(DATE(YEAR($BB24), MONTH(BK24)+1, DAY(BK24)-1), 1, Settings!$AY$23:$AY$38), BK24))</f>
        <v/>
      </c>
      <c r="CB24" s="119" t="str">
        <f>IF(BL24="", "", IF(BL24&lt;=$B24, WORKDAY(DATE(YEAR($BB24), MONTH(BL24)+1, DAY(BL24)-1), 1, Settings!$AY$23:$AY$38), BL24))</f>
        <v/>
      </c>
      <c r="CC24" s="119" t="str">
        <f>IF(BM24="", "", IF(BM24&lt;=$B24, WORKDAY(DATE(YEAR($BB24), MONTH(BM24)+1, DAY(BM24)-1), 1, Settings!$AY$23:$AY$38), BM24))</f>
        <v/>
      </c>
      <c r="CD24" s="119" t="str">
        <f>IF(BN24="", "", IF(BN24&lt;=$B24, WORKDAY(DATE(YEAR($BB24), MONTH(BN24)+1, DAY(BN24)-1), 1, Settings!$AY$23:$AY$38), BN24))</f>
        <v/>
      </c>
      <c r="CE24" s="119" t="str">
        <f>IF(BO24="", "", IF(BO24&lt;=$B24, WORKDAY(DATE(YEAR($BB24), MONTH(BO24)+1, DAY(BO24)-1), 1, Settings!$AY$23:$AY$38), BO24))</f>
        <v/>
      </c>
      <c r="CF24" s="120" t="str">
        <f>IF(BP24="", "", IF(BP24&lt;=$B24, WORKDAY(DATE(YEAR($BB24), MONTH(BP24)+1, DAY(BP24)-1), 1, Settings!$AY$23:$AY$38), BP24))</f>
        <v/>
      </c>
      <c r="CH24" s="48" t="str">
        <f t="shared" si="4"/>
        <v/>
      </c>
      <c r="CI24" s="49" t="str">
        <f t="shared" si="5"/>
        <v/>
      </c>
      <c r="CJ24" s="49" t="str">
        <f t="shared" si="6"/>
        <v/>
      </c>
      <c r="CK24" s="49" t="str">
        <f t="shared" si="7"/>
        <v/>
      </c>
      <c r="CL24" s="49" t="str">
        <f t="shared" si="8"/>
        <v/>
      </c>
      <c r="CM24" s="49" t="str">
        <f t="shared" si="9"/>
        <v/>
      </c>
      <c r="CN24" s="49" t="str">
        <f t="shared" si="10"/>
        <v/>
      </c>
      <c r="CO24" s="49" t="str">
        <f t="shared" si="11"/>
        <v/>
      </c>
      <c r="CP24" s="49" t="str">
        <f t="shared" si="12"/>
        <v/>
      </c>
      <c r="CQ24" s="49" t="str">
        <f t="shared" si="13"/>
        <v/>
      </c>
      <c r="CR24" s="49" t="str">
        <f t="shared" si="14"/>
        <v/>
      </c>
      <c r="CS24" s="49" t="str">
        <f t="shared" si="15"/>
        <v/>
      </c>
      <c r="CT24" s="49" t="str">
        <f t="shared" si="16"/>
        <v/>
      </c>
      <c r="CU24" s="49" t="str">
        <f t="shared" si="17"/>
        <v/>
      </c>
      <c r="CV24" s="16" t="str">
        <f t="shared" si="18"/>
        <v/>
      </c>
      <c r="CX24" s="48" t="str">
        <f t="shared" si="19"/>
        <v/>
      </c>
      <c r="CY24" s="49" t="str">
        <f t="shared" si="20"/>
        <v/>
      </c>
      <c r="CZ24" s="49" t="str">
        <f t="shared" si="21"/>
        <v/>
      </c>
      <c r="DA24" s="49" t="str">
        <f t="shared" si="22"/>
        <v/>
      </c>
      <c r="DB24" s="49" t="str">
        <f t="shared" si="23"/>
        <v/>
      </c>
      <c r="DC24" s="49" t="str">
        <f t="shared" si="24"/>
        <v/>
      </c>
      <c r="DD24" s="49" t="str">
        <f t="shared" si="25"/>
        <v/>
      </c>
      <c r="DE24" s="49" t="str">
        <f t="shared" si="26"/>
        <v/>
      </c>
      <c r="DF24" s="49" t="str">
        <f t="shared" si="27"/>
        <v/>
      </c>
      <c r="DG24" s="49" t="str">
        <f t="shared" si="28"/>
        <v/>
      </c>
      <c r="DH24" s="49" t="str">
        <f t="shared" si="29"/>
        <v/>
      </c>
      <c r="DI24" s="49" t="str">
        <f t="shared" si="30"/>
        <v/>
      </c>
      <c r="DJ24" s="49" t="str">
        <f t="shared" si="31"/>
        <v/>
      </c>
      <c r="DK24" s="49" t="str">
        <f t="shared" si="32"/>
        <v/>
      </c>
      <c r="DL24" s="16" t="str">
        <f t="shared" si="33"/>
        <v/>
      </c>
      <c r="DN24" s="17" t="str">
        <f t="shared" si="34"/>
        <v>Jul 2019</v>
      </c>
    </row>
    <row r="25" spans="1:118" x14ac:dyDescent="0.25">
      <c r="A25" s="30"/>
      <c r="B25" s="102">
        <f>IF(B24="", "", IFERROR(IF(B24+1&gt;Settings!$G$25, "", B24+1), ""))</f>
        <v>43661</v>
      </c>
      <c r="C25" s="2"/>
      <c r="D25" s="3"/>
      <c r="E25" s="3"/>
      <c r="F25" s="3"/>
      <c r="G25" s="3"/>
      <c r="H25" s="3"/>
      <c r="I25" s="3"/>
      <c r="J25" s="3"/>
      <c r="K25" s="3"/>
      <c r="L25" s="3"/>
      <c r="M25" s="3"/>
      <c r="N25" s="3"/>
      <c r="O25" s="3"/>
      <c r="P25" s="3"/>
      <c r="Q25" s="4"/>
      <c r="R25" s="30"/>
      <c r="T25" s="17" t="str">
        <f>IF($B25="", "", IF($B25&lt;Settings!$G$23, "Old", "New"))</f>
        <v>Old</v>
      </c>
      <c r="AL25" s="118" t="str">
        <f>IF(OR($B25="", C25="", C$10="", AL$9), "", IFERROR($B25+INDEX(Settings!$AF$19:$AF$33, MATCH(C$10, Settings!$Y$19:$Y$33, 0))+IF(INDEX(Settings!$AI$19:$AI$33, MATCH(C$10, Settings!$Y$19:$Y$33, 0))="", 0, INDEX($AO$2:$AU$8, MATCH(TEXT($B25, "ddd"), $AN$2:$AN$8, 0), MATCH(INDEX(Settings!$AI$19:$AI$33, MATCH(C$10, Settings!$Y$19:$Y$33, 0)), $AO$1:$AU$1, 0))), 0))</f>
        <v/>
      </c>
      <c r="AM25" s="119" t="str">
        <f>IF(OR($B25="", D25="", D$10="", AM$9), "", IFERROR($B25+INDEX(Settings!$AF$19:$AF$33, MATCH(D$10, Settings!$Y$19:$Y$33, 0))+IF(INDEX(Settings!$AI$19:$AI$33, MATCH(D$10, Settings!$Y$19:$Y$33, 0))="", 0, INDEX($AO$2:$AU$8, MATCH(TEXT($B25, "ddd"), $AN$2:$AN$8, 0), MATCH(INDEX(Settings!$AI$19:$AI$33, MATCH(D$10, Settings!$Y$19:$Y$33, 0)), $AO$1:$AU$1, 0))), 0))</f>
        <v/>
      </c>
      <c r="AN25" s="119" t="str">
        <f>IF(OR($B25="", E25="", E$10="", AN$9), "", IFERROR($B25+INDEX(Settings!$AF$19:$AF$33, MATCH(E$10, Settings!$Y$19:$Y$33, 0))+IF(INDEX(Settings!$AI$19:$AI$33, MATCH(E$10, Settings!$Y$19:$Y$33, 0))="", 0, INDEX($AO$2:$AU$8, MATCH(TEXT($B25, "ddd"), $AN$2:$AN$8, 0), MATCH(INDEX(Settings!$AI$19:$AI$33, MATCH(E$10, Settings!$Y$19:$Y$33, 0)), $AO$1:$AU$1, 0))), 0))</f>
        <v/>
      </c>
      <c r="AO25" s="119" t="str">
        <f>IF(OR($B25="", F25="", F$10="", AO$9), "", IFERROR($B25+INDEX(Settings!$AF$19:$AF$33, MATCH(F$10, Settings!$Y$19:$Y$33, 0))+IF(INDEX(Settings!$AI$19:$AI$33, MATCH(F$10, Settings!$Y$19:$Y$33, 0))="", 0, INDEX($AO$2:$AU$8, MATCH(TEXT($B25, "ddd"), $AN$2:$AN$8, 0), MATCH(INDEX(Settings!$AI$19:$AI$33, MATCH(F$10, Settings!$Y$19:$Y$33, 0)), $AO$1:$AU$1, 0))), 0))</f>
        <v/>
      </c>
      <c r="AP25" s="119" t="str">
        <f>IF(OR($B25="", G25="", G$10="", AP$9), "", IFERROR($B25+INDEX(Settings!$AF$19:$AF$33, MATCH(G$10, Settings!$Y$19:$Y$33, 0))+IF(INDEX(Settings!$AI$19:$AI$33, MATCH(G$10, Settings!$Y$19:$Y$33, 0))="", 0, INDEX($AO$2:$AU$8, MATCH(TEXT($B25, "ddd"), $AN$2:$AN$8, 0), MATCH(INDEX(Settings!$AI$19:$AI$33, MATCH(G$10, Settings!$Y$19:$Y$33, 0)), $AO$1:$AU$1, 0))), 0))</f>
        <v/>
      </c>
      <c r="AQ25" s="119" t="str">
        <f>IF(OR($B25="", H25="", H$10="", AQ$9), "", IFERROR($B25+INDEX(Settings!$AF$19:$AF$33, MATCH(H$10, Settings!$Y$19:$Y$33, 0))+IF(INDEX(Settings!$AI$19:$AI$33, MATCH(H$10, Settings!$Y$19:$Y$33, 0))="", 0, INDEX($AO$2:$AU$8, MATCH(TEXT($B25, "ddd"), $AN$2:$AN$8, 0), MATCH(INDEX(Settings!$AI$19:$AI$33, MATCH(H$10, Settings!$Y$19:$Y$33, 0)), $AO$1:$AU$1, 0))), 0))</f>
        <v/>
      </c>
      <c r="AR25" s="119" t="str">
        <f>IF(OR($B25="", I25="", I$10="", AR$9), "", IFERROR($B25+INDEX(Settings!$AF$19:$AF$33, MATCH(I$10, Settings!$Y$19:$Y$33, 0))+IF(INDEX(Settings!$AI$19:$AI$33, MATCH(I$10, Settings!$Y$19:$Y$33, 0))="", 0, INDEX($AO$2:$AU$8, MATCH(TEXT($B25, "ddd"), $AN$2:$AN$8, 0), MATCH(INDEX(Settings!$AI$19:$AI$33, MATCH(I$10, Settings!$Y$19:$Y$33, 0)), $AO$1:$AU$1, 0))), 0))</f>
        <v/>
      </c>
      <c r="AS25" s="119" t="str">
        <f>IF(OR($B25="", J25="", J$10="", AS$9), "", IFERROR($B25+INDEX(Settings!$AF$19:$AF$33, MATCH(J$10, Settings!$Y$19:$Y$33, 0))+IF(INDEX(Settings!$AI$19:$AI$33, MATCH(J$10, Settings!$Y$19:$Y$33, 0))="", 0, INDEX($AO$2:$AU$8, MATCH(TEXT($B25, "ddd"), $AN$2:$AN$8, 0), MATCH(INDEX(Settings!$AI$19:$AI$33, MATCH(J$10, Settings!$Y$19:$Y$33, 0)), $AO$1:$AU$1, 0))), 0))</f>
        <v/>
      </c>
      <c r="AT25" s="119" t="str">
        <f>IF(OR($B25="", K25="", K$10="", AT$9), "", IFERROR($B25+INDEX(Settings!$AF$19:$AF$33, MATCH(K$10, Settings!$Y$19:$Y$33, 0))+IF(INDEX(Settings!$AI$19:$AI$33, MATCH(K$10, Settings!$Y$19:$Y$33, 0))="", 0, INDEX($AO$2:$AU$8, MATCH(TEXT($B25, "ddd"), $AN$2:$AN$8, 0), MATCH(INDEX(Settings!$AI$19:$AI$33, MATCH(K$10, Settings!$Y$19:$Y$33, 0)), $AO$1:$AU$1, 0))), 0))</f>
        <v/>
      </c>
      <c r="AU25" s="119" t="str">
        <f>IF(OR($B25="", L25="", L$10="", AU$9), "", IFERROR($B25+INDEX(Settings!$AF$19:$AF$33, MATCH(L$10, Settings!$Y$19:$Y$33, 0))+IF(INDEX(Settings!$AI$19:$AI$33, MATCH(L$10, Settings!$Y$19:$Y$33, 0))="", 0, INDEX($AO$2:$AU$8, MATCH(TEXT($B25, "ddd"), $AN$2:$AN$8, 0), MATCH(INDEX(Settings!$AI$19:$AI$33, MATCH(L$10, Settings!$Y$19:$Y$33, 0)), $AO$1:$AU$1, 0))), 0))</f>
        <v/>
      </c>
      <c r="AV25" s="119" t="str">
        <f>IF(OR($B25="", M25="", M$10="", AV$9), "", IFERROR($B25+INDEX(Settings!$AF$19:$AF$33, MATCH(M$10, Settings!$Y$19:$Y$33, 0))+IF(INDEX(Settings!$AI$19:$AI$33, MATCH(M$10, Settings!$Y$19:$Y$33, 0))="", 0, INDEX($AO$2:$AU$8, MATCH(TEXT($B25, "ddd"), $AN$2:$AN$8, 0), MATCH(INDEX(Settings!$AI$19:$AI$33, MATCH(M$10, Settings!$Y$19:$Y$33, 0)), $AO$1:$AU$1, 0))), 0))</f>
        <v/>
      </c>
      <c r="AW25" s="119" t="str">
        <f>IF(OR($B25="", N25="", N$10="", AW$9), "", IFERROR($B25+INDEX(Settings!$AF$19:$AF$33, MATCH(N$10, Settings!$Y$19:$Y$33, 0))+IF(INDEX(Settings!$AI$19:$AI$33, MATCH(N$10, Settings!$Y$19:$Y$33, 0))="", 0, INDEX($AO$2:$AU$8, MATCH(TEXT($B25, "ddd"), $AN$2:$AN$8, 0), MATCH(INDEX(Settings!$AI$19:$AI$33, MATCH(N$10, Settings!$Y$19:$Y$33, 0)), $AO$1:$AU$1, 0))), 0))</f>
        <v/>
      </c>
      <c r="AX25" s="119" t="str">
        <f>IF(OR($B25="", O25="", O$10="", AX$9), "", IFERROR($B25+INDEX(Settings!$AF$19:$AF$33, MATCH(O$10, Settings!$Y$19:$Y$33, 0))+IF(INDEX(Settings!$AI$19:$AI$33, MATCH(O$10, Settings!$Y$19:$Y$33, 0))="", 0, INDEX($AO$2:$AU$8, MATCH(TEXT($B25, "ddd"), $AN$2:$AN$8, 0), MATCH(INDEX(Settings!$AI$19:$AI$33, MATCH(O$10, Settings!$Y$19:$Y$33, 0)), $AO$1:$AU$1, 0))), 0))</f>
        <v/>
      </c>
      <c r="AY25" s="119" t="str">
        <f>IF(OR($B25="", P25="", P$10="", AY$9), "", IFERROR($B25+INDEX(Settings!$AF$19:$AF$33, MATCH(P$10, Settings!$Y$19:$Y$33, 0))+IF(INDEX(Settings!$AI$19:$AI$33, MATCH(P$10, Settings!$Y$19:$Y$33, 0))="", 0, INDEX($AO$2:$AU$8, MATCH(TEXT($B25, "ddd"), $AN$2:$AN$8, 0), MATCH(INDEX(Settings!$AI$19:$AI$33, MATCH(P$10, Settings!$Y$19:$Y$33, 0)), $AO$1:$AU$1, 0))), 0))</f>
        <v/>
      </c>
      <c r="AZ25" s="120" t="str">
        <f>IF(OR($B25="", Q25="", Q$10="", AZ$9), "", IFERROR($B25+INDEX(Settings!$AF$19:$AF$33, MATCH(Q$10, Settings!$Y$19:$Y$33, 0))+IF(INDEX(Settings!$AI$19:$AI$33, MATCH(Q$10, Settings!$Y$19:$Y$33, 0))="", 0, INDEX($AO$2:$AU$8, MATCH(TEXT($B25, "ddd"), $AN$2:$AN$8, 0), MATCH(INDEX(Settings!$AI$19:$AI$33, MATCH(Q$10, Settings!$Y$19:$Y$33, 0)), $AO$1:$AU$1, 0))), 0))</f>
        <v/>
      </c>
      <c r="BB25" s="118" t="str">
        <f>IF(OR(C$10="", $B25="", C25="", BB$9=""), "", IFERROR(WORKDAY((DATE(YEAR($B25), MONTH($B25)+INDEX(Settings!$AM$19:$AM$33, MATCH(C$10, Settings!$Y$19:$Y$33, 0)), IF(INDEX(Settings!$AQ$19:$AQ$33, MATCH(C$10, Settings!$Y$19:$Y$33, 0))=0, DAY($B25), INDEX(Settings!$AQ$19:$AQ$33, MATCH(C$10, Settings!$Y$19:$Y$33, 0))))-1), 1, Settings!$AY$23:$AY$38), ""))</f>
        <v/>
      </c>
      <c r="BC25" s="119" t="str">
        <f>IF(OR(D$10="", $B25="", D25="", BC$9=""), "", IFERROR(WORKDAY((DATE(YEAR($B25), MONTH($B25)+INDEX(Settings!$AM$19:$AM$33, MATCH(D$10, Settings!$Y$19:$Y$33, 0)), IF(INDEX(Settings!$AQ$19:$AQ$33, MATCH(D$10, Settings!$Y$19:$Y$33, 0))=0, DAY($B25), INDEX(Settings!$AQ$19:$AQ$33, MATCH(D$10, Settings!$Y$19:$Y$33, 0))))-1), 1, Settings!$AY$23:$AY$38), ""))</f>
        <v/>
      </c>
      <c r="BD25" s="119" t="str">
        <f>IF(OR(E$10="", $B25="", E25="", BD$9=""), "", IFERROR(WORKDAY((DATE(YEAR($B25), MONTH($B25)+INDEX(Settings!$AM$19:$AM$33, MATCH(E$10, Settings!$Y$19:$Y$33, 0)), IF(INDEX(Settings!$AQ$19:$AQ$33, MATCH(E$10, Settings!$Y$19:$Y$33, 0))=0, DAY($B25), INDEX(Settings!$AQ$19:$AQ$33, MATCH(E$10, Settings!$Y$19:$Y$33, 0))))-1), 1, Settings!$AY$23:$AY$38), ""))</f>
        <v/>
      </c>
      <c r="BE25" s="119" t="str">
        <f>IF(OR(F$10="", $B25="", F25="", BE$9=""), "", IFERROR(WORKDAY((DATE(YEAR($B25), MONTH($B25)+INDEX(Settings!$AM$19:$AM$33, MATCH(F$10, Settings!$Y$19:$Y$33, 0)), IF(INDEX(Settings!$AQ$19:$AQ$33, MATCH(F$10, Settings!$Y$19:$Y$33, 0))=0, DAY($B25), INDEX(Settings!$AQ$19:$AQ$33, MATCH(F$10, Settings!$Y$19:$Y$33, 0))))-1), 1, Settings!$AY$23:$AY$38), ""))</f>
        <v/>
      </c>
      <c r="BF25" s="119" t="str">
        <f>IF(OR(G$10="", $B25="", G25="", BF$9=""), "", IFERROR(WORKDAY((DATE(YEAR($B25), MONTH($B25)+INDEX(Settings!$AM$19:$AM$33, MATCH(G$10, Settings!$Y$19:$Y$33, 0)), IF(INDEX(Settings!$AQ$19:$AQ$33, MATCH(G$10, Settings!$Y$19:$Y$33, 0))=0, DAY($B25), INDEX(Settings!$AQ$19:$AQ$33, MATCH(G$10, Settings!$Y$19:$Y$33, 0))))-1), 1, Settings!$AY$23:$AY$38), ""))</f>
        <v/>
      </c>
      <c r="BG25" s="119" t="str">
        <f>IF(OR(H$10="", $B25="", H25="", BG$9=""), "", IFERROR(WORKDAY((DATE(YEAR($B25), MONTH($B25)+INDEX(Settings!$AM$19:$AM$33, MATCH(H$10, Settings!$Y$19:$Y$33, 0)), IF(INDEX(Settings!$AQ$19:$AQ$33, MATCH(H$10, Settings!$Y$19:$Y$33, 0))=0, DAY($B25), INDEX(Settings!$AQ$19:$AQ$33, MATCH(H$10, Settings!$Y$19:$Y$33, 0))))-1), 1, Settings!$AY$23:$AY$38), ""))</f>
        <v/>
      </c>
      <c r="BH25" s="119" t="str">
        <f>IF(OR(I$10="", $B25="", I25="", BH$9=""), "", IFERROR(WORKDAY((DATE(YEAR($B25), MONTH($B25)+INDEX(Settings!$AM$19:$AM$33, MATCH(I$10, Settings!$Y$19:$Y$33, 0)), IF(INDEX(Settings!$AQ$19:$AQ$33, MATCH(I$10, Settings!$Y$19:$Y$33, 0))=0, DAY($B25), INDEX(Settings!$AQ$19:$AQ$33, MATCH(I$10, Settings!$Y$19:$Y$33, 0))))-1), 1, Settings!$AY$23:$AY$38), ""))</f>
        <v/>
      </c>
      <c r="BI25" s="119" t="str">
        <f>IF(OR(J$10="", $B25="", J25="", BI$9=""), "", IFERROR(WORKDAY((DATE(YEAR($B25), MONTH($B25)+INDEX(Settings!$AM$19:$AM$33, MATCH(J$10, Settings!$Y$19:$Y$33, 0)), IF(INDEX(Settings!$AQ$19:$AQ$33, MATCH(J$10, Settings!$Y$19:$Y$33, 0))=0, DAY($B25), INDEX(Settings!$AQ$19:$AQ$33, MATCH(J$10, Settings!$Y$19:$Y$33, 0))))-1), 1, Settings!$AY$23:$AY$38), ""))</f>
        <v/>
      </c>
      <c r="BJ25" s="119" t="str">
        <f>IF(OR(K$10="", $B25="", K25="", BJ$9=""), "", IFERROR(WORKDAY((DATE(YEAR($B25), MONTH($B25)+INDEX(Settings!$AM$19:$AM$33, MATCH(K$10, Settings!$Y$19:$Y$33, 0)), IF(INDEX(Settings!$AQ$19:$AQ$33, MATCH(K$10, Settings!$Y$19:$Y$33, 0))=0, DAY($B25), INDEX(Settings!$AQ$19:$AQ$33, MATCH(K$10, Settings!$Y$19:$Y$33, 0))))-1), 1, Settings!$AY$23:$AY$38), ""))</f>
        <v/>
      </c>
      <c r="BK25" s="119" t="str">
        <f>IF(OR(L$10="", $B25="", L25="", BK$9=""), "", IFERROR(WORKDAY((DATE(YEAR($B25), MONTH($B25)+INDEX(Settings!$AM$19:$AM$33, MATCH(L$10, Settings!$Y$19:$Y$33, 0)), IF(INDEX(Settings!$AQ$19:$AQ$33, MATCH(L$10, Settings!$Y$19:$Y$33, 0))=0, DAY($B25), INDEX(Settings!$AQ$19:$AQ$33, MATCH(L$10, Settings!$Y$19:$Y$33, 0))))-1), 1, Settings!$AY$23:$AY$38), ""))</f>
        <v/>
      </c>
      <c r="BL25" s="119" t="str">
        <f>IF(OR(M$10="", $B25="", M25="", BL$9=""), "", IFERROR(WORKDAY((DATE(YEAR($B25), MONTH($B25)+INDEX(Settings!$AM$19:$AM$33, MATCH(M$10, Settings!$Y$19:$Y$33, 0)), IF(INDEX(Settings!$AQ$19:$AQ$33, MATCH(M$10, Settings!$Y$19:$Y$33, 0))=0, DAY($B25), INDEX(Settings!$AQ$19:$AQ$33, MATCH(M$10, Settings!$Y$19:$Y$33, 0))))-1), 1, Settings!$AY$23:$AY$38), ""))</f>
        <v/>
      </c>
      <c r="BM25" s="119" t="str">
        <f>IF(OR(N$10="", $B25="", N25="", BM$9=""), "", IFERROR(WORKDAY((DATE(YEAR($B25), MONTH($B25)+INDEX(Settings!$AM$19:$AM$33, MATCH(N$10, Settings!$Y$19:$Y$33, 0)), IF(INDEX(Settings!$AQ$19:$AQ$33, MATCH(N$10, Settings!$Y$19:$Y$33, 0))=0, DAY($B25), INDEX(Settings!$AQ$19:$AQ$33, MATCH(N$10, Settings!$Y$19:$Y$33, 0))))-1), 1, Settings!$AY$23:$AY$38), ""))</f>
        <v/>
      </c>
      <c r="BN25" s="119" t="str">
        <f>IF(OR(O$10="", $B25="", O25="", BN$9=""), "", IFERROR(WORKDAY((DATE(YEAR($B25), MONTH($B25)+INDEX(Settings!$AM$19:$AM$33, MATCH(O$10, Settings!$Y$19:$Y$33, 0)), IF(INDEX(Settings!$AQ$19:$AQ$33, MATCH(O$10, Settings!$Y$19:$Y$33, 0))=0, DAY($B25), INDEX(Settings!$AQ$19:$AQ$33, MATCH(O$10, Settings!$Y$19:$Y$33, 0))))-1), 1, Settings!$AY$23:$AY$38), ""))</f>
        <v/>
      </c>
      <c r="BO25" s="119" t="str">
        <f>IF(OR(P$10="", $B25="", P25="", BO$9=""), "", IFERROR(WORKDAY((DATE(YEAR($B25), MONTH($B25)+INDEX(Settings!$AM$19:$AM$33, MATCH(P$10, Settings!$Y$19:$Y$33, 0)), IF(INDEX(Settings!$AQ$19:$AQ$33, MATCH(P$10, Settings!$Y$19:$Y$33, 0))=0, DAY($B25), INDEX(Settings!$AQ$19:$AQ$33, MATCH(P$10, Settings!$Y$19:$Y$33, 0))))-1), 1, Settings!$AY$23:$AY$38), ""))</f>
        <v/>
      </c>
      <c r="BP25" s="120" t="str">
        <f>IF(OR(Q$10="", $B25="", Q25="", BP$9=""), "", IFERROR(WORKDAY((DATE(YEAR($B25), MONTH($B25)+INDEX(Settings!$AM$19:$AM$33, MATCH(Q$10, Settings!$Y$19:$Y$33, 0)), IF(INDEX(Settings!$AQ$19:$AQ$33, MATCH(Q$10, Settings!$Y$19:$Y$33, 0))=0, DAY($B25), INDEX(Settings!$AQ$19:$AQ$33, MATCH(Q$10, Settings!$Y$19:$Y$33, 0))))-1), 1, Settings!$AY$23:$AY$38), ""))</f>
        <v/>
      </c>
      <c r="BR25" s="118" t="str">
        <f>IF(BB25="", "", IF(BB25&lt;=$B25, WORKDAY(DATE(YEAR($BB25), MONTH(BB25)+1, DAY(BB25)-1), 1, Settings!$AY$23:$AY$38), BB25))</f>
        <v/>
      </c>
      <c r="BS25" s="119" t="str">
        <f>IF(BC25="", "", IF(BC25&lt;=$B25, WORKDAY(DATE(YEAR($BB25), MONTH(BC25)+1, DAY(BC25)-1), 1, Settings!$AY$23:$AY$38), BC25))</f>
        <v/>
      </c>
      <c r="BT25" s="119" t="str">
        <f>IF(BD25="", "", IF(BD25&lt;=$B25, WORKDAY(DATE(YEAR($BB25), MONTH(BD25)+1, DAY(BD25)-1), 1, Settings!$AY$23:$AY$38), BD25))</f>
        <v/>
      </c>
      <c r="BU25" s="119" t="str">
        <f>IF(BE25="", "", IF(BE25&lt;=$B25, WORKDAY(DATE(YEAR($BB25), MONTH(BE25)+1, DAY(BE25)-1), 1, Settings!$AY$23:$AY$38), BE25))</f>
        <v/>
      </c>
      <c r="BV25" s="119" t="str">
        <f>IF(BF25="", "", IF(BF25&lt;=$B25, WORKDAY(DATE(YEAR($BB25), MONTH(BF25)+1, DAY(BF25)-1), 1, Settings!$AY$23:$AY$38), BF25))</f>
        <v/>
      </c>
      <c r="BW25" s="119" t="str">
        <f>IF(BG25="", "", IF(BG25&lt;=$B25, WORKDAY(DATE(YEAR($BB25), MONTH(BG25)+1, DAY(BG25)-1), 1, Settings!$AY$23:$AY$38), BG25))</f>
        <v/>
      </c>
      <c r="BX25" s="119" t="str">
        <f>IF(BH25="", "", IF(BH25&lt;=$B25, WORKDAY(DATE(YEAR($BB25), MONTH(BH25)+1, DAY(BH25)-1), 1, Settings!$AY$23:$AY$38), BH25))</f>
        <v/>
      </c>
      <c r="BY25" s="119" t="str">
        <f>IF(BI25="", "", IF(BI25&lt;=$B25, WORKDAY(DATE(YEAR($BB25), MONTH(BI25)+1, DAY(BI25)-1), 1, Settings!$AY$23:$AY$38), BI25))</f>
        <v/>
      </c>
      <c r="BZ25" s="119" t="str">
        <f>IF(BJ25="", "", IF(BJ25&lt;=$B25, WORKDAY(DATE(YEAR($BB25), MONTH(BJ25)+1, DAY(BJ25)-1), 1, Settings!$AY$23:$AY$38), BJ25))</f>
        <v/>
      </c>
      <c r="CA25" s="119" t="str">
        <f>IF(BK25="", "", IF(BK25&lt;=$B25, WORKDAY(DATE(YEAR($BB25), MONTH(BK25)+1, DAY(BK25)-1), 1, Settings!$AY$23:$AY$38), BK25))</f>
        <v/>
      </c>
      <c r="CB25" s="119" t="str">
        <f>IF(BL25="", "", IF(BL25&lt;=$B25, WORKDAY(DATE(YEAR($BB25), MONTH(BL25)+1, DAY(BL25)-1), 1, Settings!$AY$23:$AY$38), BL25))</f>
        <v/>
      </c>
      <c r="CC25" s="119" t="str">
        <f>IF(BM25="", "", IF(BM25&lt;=$B25, WORKDAY(DATE(YEAR($BB25), MONTH(BM25)+1, DAY(BM25)-1), 1, Settings!$AY$23:$AY$38), BM25))</f>
        <v/>
      </c>
      <c r="CD25" s="119" t="str">
        <f>IF(BN25="", "", IF(BN25&lt;=$B25, WORKDAY(DATE(YEAR($BB25), MONTH(BN25)+1, DAY(BN25)-1), 1, Settings!$AY$23:$AY$38), BN25))</f>
        <v/>
      </c>
      <c r="CE25" s="119" t="str">
        <f>IF(BO25="", "", IF(BO25&lt;=$B25, WORKDAY(DATE(YEAR($BB25), MONTH(BO25)+1, DAY(BO25)-1), 1, Settings!$AY$23:$AY$38), BO25))</f>
        <v/>
      </c>
      <c r="CF25" s="120" t="str">
        <f>IF(BP25="", "", IF(BP25&lt;=$B25, WORKDAY(DATE(YEAR($BB25), MONTH(BP25)+1, DAY(BP25)-1), 1, Settings!$AY$23:$AY$38), BP25))</f>
        <v/>
      </c>
      <c r="CH25" s="48" t="str">
        <f t="shared" si="4"/>
        <v/>
      </c>
      <c r="CI25" s="49" t="str">
        <f t="shared" si="5"/>
        <v/>
      </c>
      <c r="CJ25" s="49" t="str">
        <f t="shared" si="6"/>
        <v/>
      </c>
      <c r="CK25" s="49" t="str">
        <f t="shared" si="7"/>
        <v/>
      </c>
      <c r="CL25" s="49" t="str">
        <f t="shared" si="8"/>
        <v/>
      </c>
      <c r="CM25" s="49" t="str">
        <f t="shared" si="9"/>
        <v/>
      </c>
      <c r="CN25" s="49" t="str">
        <f t="shared" si="10"/>
        <v/>
      </c>
      <c r="CO25" s="49" t="str">
        <f t="shared" si="11"/>
        <v/>
      </c>
      <c r="CP25" s="49" t="str">
        <f t="shared" si="12"/>
        <v/>
      </c>
      <c r="CQ25" s="49" t="str">
        <f t="shared" si="13"/>
        <v/>
      </c>
      <c r="CR25" s="49" t="str">
        <f t="shared" si="14"/>
        <v/>
      </c>
      <c r="CS25" s="49" t="str">
        <f t="shared" si="15"/>
        <v/>
      </c>
      <c r="CT25" s="49" t="str">
        <f t="shared" si="16"/>
        <v/>
      </c>
      <c r="CU25" s="49" t="str">
        <f t="shared" si="17"/>
        <v/>
      </c>
      <c r="CV25" s="16" t="str">
        <f t="shared" si="18"/>
        <v/>
      </c>
      <c r="CX25" s="48" t="str">
        <f t="shared" si="19"/>
        <v/>
      </c>
      <c r="CY25" s="49" t="str">
        <f t="shared" si="20"/>
        <v/>
      </c>
      <c r="CZ25" s="49" t="str">
        <f t="shared" si="21"/>
        <v/>
      </c>
      <c r="DA25" s="49" t="str">
        <f t="shared" si="22"/>
        <v/>
      </c>
      <c r="DB25" s="49" t="str">
        <f t="shared" si="23"/>
        <v/>
      </c>
      <c r="DC25" s="49" t="str">
        <f t="shared" si="24"/>
        <v/>
      </c>
      <c r="DD25" s="49" t="str">
        <f t="shared" si="25"/>
        <v/>
      </c>
      <c r="DE25" s="49" t="str">
        <f t="shared" si="26"/>
        <v/>
      </c>
      <c r="DF25" s="49" t="str">
        <f t="shared" si="27"/>
        <v/>
      </c>
      <c r="DG25" s="49" t="str">
        <f t="shared" si="28"/>
        <v/>
      </c>
      <c r="DH25" s="49" t="str">
        <f t="shared" si="29"/>
        <v/>
      </c>
      <c r="DI25" s="49" t="str">
        <f t="shared" si="30"/>
        <v/>
      </c>
      <c r="DJ25" s="49" t="str">
        <f t="shared" si="31"/>
        <v/>
      </c>
      <c r="DK25" s="49" t="str">
        <f t="shared" si="32"/>
        <v/>
      </c>
      <c r="DL25" s="16" t="str">
        <f t="shared" si="33"/>
        <v/>
      </c>
      <c r="DN25" s="17" t="str">
        <f t="shared" si="34"/>
        <v>Jul 2019</v>
      </c>
    </row>
    <row r="26" spans="1:118" x14ac:dyDescent="0.25">
      <c r="A26" s="30"/>
      <c r="B26" s="102">
        <f>IF(B25="", "", IFERROR(IF(B25+1&gt;Settings!$G$25, "", B25+1), ""))</f>
        <v>43662</v>
      </c>
      <c r="C26" s="2"/>
      <c r="D26" s="3"/>
      <c r="E26" s="3"/>
      <c r="F26" s="3"/>
      <c r="G26" s="3"/>
      <c r="H26" s="3"/>
      <c r="I26" s="3"/>
      <c r="J26" s="3"/>
      <c r="K26" s="3"/>
      <c r="L26" s="3"/>
      <c r="M26" s="3"/>
      <c r="N26" s="3"/>
      <c r="O26" s="3"/>
      <c r="P26" s="3"/>
      <c r="Q26" s="4"/>
      <c r="R26" s="30"/>
      <c r="T26" s="17" t="str">
        <f>IF($B26="", "", IF($B26&lt;Settings!$G$23, "Old", "New"))</f>
        <v>Old</v>
      </c>
      <c r="AL26" s="118" t="str">
        <f>IF(OR($B26="", C26="", C$10="", AL$9), "", IFERROR($B26+INDEX(Settings!$AF$19:$AF$33, MATCH(C$10, Settings!$Y$19:$Y$33, 0))+IF(INDEX(Settings!$AI$19:$AI$33, MATCH(C$10, Settings!$Y$19:$Y$33, 0))="", 0, INDEX($AO$2:$AU$8, MATCH(TEXT($B26, "ddd"), $AN$2:$AN$8, 0), MATCH(INDEX(Settings!$AI$19:$AI$33, MATCH(C$10, Settings!$Y$19:$Y$33, 0)), $AO$1:$AU$1, 0))), 0))</f>
        <v/>
      </c>
      <c r="AM26" s="119" t="str">
        <f>IF(OR($B26="", D26="", D$10="", AM$9), "", IFERROR($B26+INDEX(Settings!$AF$19:$AF$33, MATCH(D$10, Settings!$Y$19:$Y$33, 0))+IF(INDEX(Settings!$AI$19:$AI$33, MATCH(D$10, Settings!$Y$19:$Y$33, 0))="", 0, INDEX($AO$2:$AU$8, MATCH(TEXT($B26, "ddd"), $AN$2:$AN$8, 0), MATCH(INDEX(Settings!$AI$19:$AI$33, MATCH(D$10, Settings!$Y$19:$Y$33, 0)), $AO$1:$AU$1, 0))), 0))</f>
        <v/>
      </c>
      <c r="AN26" s="119" t="str">
        <f>IF(OR($B26="", E26="", E$10="", AN$9), "", IFERROR($B26+INDEX(Settings!$AF$19:$AF$33, MATCH(E$10, Settings!$Y$19:$Y$33, 0))+IF(INDEX(Settings!$AI$19:$AI$33, MATCH(E$10, Settings!$Y$19:$Y$33, 0))="", 0, INDEX($AO$2:$AU$8, MATCH(TEXT($B26, "ddd"), $AN$2:$AN$8, 0), MATCH(INDEX(Settings!$AI$19:$AI$33, MATCH(E$10, Settings!$Y$19:$Y$33, 0)), $AO$1:$AU$1, 0))), 0))</f>
        <v/>
      </c>
      <c r="AO26" s="119" t="str">
        <f>IF(OR($B26="", F26="", F$10="", AO$9), "", IFERROR($B26+INDEX(Settings!$AF$19:$AF$33, MATCH(F$10, Settings!$Y$19:$Y$33, 0))+IF(INDEX(Settings!$AI$19:$AI$33, MATCH(F$10, Settings!$Y$19:$Y$33, 0))="", 0, INDEX($AO$2:$AU$8, MATCH(TEXT($B26, "ddd"), $AN$2:$AN$8, 0), MATCH(INDEX(Settings!$AI$19:$AI$33, MATCH(F$10, Settings!$Y$19:$Y$33, 0)), $AO$1:$AU$1, 0))), 0))</f>
        <v/>
      </c>
      <c r="AP26" s="119" t="str">
        <f>IF(OR($B26="", G26="", G$10="", AP$9), "", IFERROR($B26+INDEX(Settings!$AF$19:$AF$33, MATCH(G$10, Settings!$Y$19:$Y$33, 0))+IF(INDEX(Settings!$AI$19:$AI$33, MATCH(G$10, Settings!$Y$19:$Y$33, 0))="", 0, INDEX($AO$2:$AU$8, MATCH(TEXT($B26, "ddd"), $AN$2:$AN$8, 0), MATCH(INDEX(Settings!$AI$19:$AI$33, MATCH(G$10, Settings!$Y$19:$Y$33, 0)), $AO$1:$AU$1, 0))), 0))</f>
        <v/>
      </c>
      <c r="AQ26" s="119" t="str">
        <f>IF(OR($B26="", H26="", H$10="", AQ$9), "", IFERROR($B26+INDEX(Settings!$AF$19:$AF$33, MATCH(H$10, Settings!$Y$19:$Y$33, 0))+IF(INDEX(Settings!$AI$19:$AI$33, MATCH(H$10, Settings!$Y$19:$Y$33, 0))="", 0, INDEX($AO$2:$AU$8, MATCH(TEXT($B26, "ddd"), $AN$2:$AN$8, 0), MATCH(INDEX(Settings!$AI$19:$AI$33, MATCH(H$10, Settings!$Y$19:$Y$33, 0)), $AO$1:$AU$1, 0))), 0))</f>
        <v/>
      </c>
      <c r="AR26" s="119" t="str">
        <f>IF(OR($B26="", I26="", I$10="", AR$9), "", IFERROR($B26+INDEX(Settings!$AF$19:$AF$33, MATCH(I$10, Settings!$Y$19:$Y$33, 0))+IF(INDEX(Settings!$AI$19:$AI$33, MATCH(I$10, Settings!$Y$19:$Y$33, 0))="", 0, INDEX($AO$2:$AU$8, MATCH(TEXT($B26, "ddd"), $AN$2:$AN$8, 0), MATCH(INDEX(Settings!$AI$19:$AI$33, MATCH(I$10, Settings!$Y$19:$Y$33, 0)), $AO$1:$AU$1, 0))), 0))</f>
        <v/>
      </c>
      <c r="AS26" s="119" t="str">
        <f>IF(OR($B26="", J26="", J$10="", AS$9), "", IFERROR($B26+INDEX(Settings!$AF$19:$AF$33, MATCH(J$10, Settings!$Y$19:$Y$33, 0))+IF(INDEX(Settings!$AI$19:$AI$33, MATCH(J$10, Settings!$Y$19:$Y$33, 0))="", 0, INDEX($AO$2:$AU$8, MATCH(TEXT($B26, "ddd"), $AN$2:$AN$8, 0), MATCH(INDEX(Settings!$AI$19:$AI$33, MATCH(J$10, Settings!$Y$19:$Y$33, 0)), $AO$1:$AU$1, 0))), 0))</f>
        <v/>
      </c>
      <c r="AT26" s="119" t="str">
        <f>IF(OR($B26="", K26="", K$10="", AT$9), "", IFERROR($B26+INDEX(Settings!$AF$19:$AF$33, MATCH(K$10, Settings!$Y$19:$Y$33, 0))+IF(INDEX(Settings!$AI$19:$AI$33, MATCH(K$10, Settings!$Y$19:$Y$33, 0))="", 0, INDEX($AO$2:$AU$8, MATCH(TEXT($B26, "ddd"), $AN$2:$AN$8, 0), MATCH(INDEX(Settings!$AI$19:$AI$33, MATCH(K$10, Settings!$Y$19:$Y$33, 0)), $AO$1:$AU$1, 0))), 0))</f>
        <v/>
      </c>
      <c r="AU26" s="119" t="str">
        <f>IF(OR($B26="", L26="", L$10="", AU$9), "", IFERROR($B26+INDEX(Settings!$AF$19:$AF$33, MATCH(L$10, Settings!$Y$19:$Y$33, 0))+IF(INDEX(Settings!$AI$19:$AI$33, MATCH(L$10, Settings!$Y$19:$Y$33, 0))="", 0, INDEX($AO$2:$AU$8, MATCH(TEXT($B26, "ddd"), $AN$2:$AN$8, 0), MATCH(INDEX(Settings!$AI$19:$AI$33, MATCH(L$10, Settings!$Y$19:$Y$33, 0)), $AO$1:$AU$1, 0))), 0))</f>
        <v/>
      </c>
      <c r="AV26" s="119" t="str">
        <f>IF(OR($B26="", M26="", M$10="", AV$9), "", IFERROR($B26+INDEX(Settings!$AF$19:$AF$33, MATCH(M$10, Settings!$Y$19:$Y$33, 0))+IF(INDEX(Settings!$AI$19:$AI$33, MATCH(M$10, Settings!$Y$19:$Y$33, 0))="", 0, INDEX($AO$2:$AU$8, MATCH(TEXT($B26, "ddd"), $AN$2:$AN$8, 0), MATCH(INDEX(Settings!$AI$19:$AI$33, MATCH(M$10, Settings!$Y$19:$Y$33, 0)), $AO$1:$AU$1, 0))), 0))</f>
        <v/>
      </c>
      <c r="AW26" s="119" t="str">
        <f>IF(OR($B26="", N26="", N$10="", AW$9), "", IFERROR($B26+INDEX(Settings!$AF$19:$AF$33, MATCH(N$10, Settings!$Y$19:$Y$33, 0))+IF(INDEX(Settings!$AI$19:$AI$33, MATCH(N$10, Settings!$Y$19:$Y$33, 0))="", 0, INDEX($AO$2:$AU$8, MATCH(TEXT($B26, "ddd"), $AN$2:$AN$8, 0), MATCH(INDEX(Settings!$AI$19:$AI$33, MATCH(N$10, Settings!$Y$19:$Y$33, 0)), $AO$1:$AU$1, 0))), 0))</f>
        <v/>
      </c>
      <c r="AX26" s="119" t="str">
        <f>IF(OR($B26="", O26="", O$10="", AX$9), "", IFERROR($B26+INDEX(Settings!$AF$19:$AF$33, MATCH(O$10, Settings!$Y$19:$Y$33, 0))+IF(INDEX(Settings!$AI$19:$AI$33, MATCH(O$10, Settings!$Y$19:$Y$33, 0))="", 0, INDEX($AO$2:$AU$8, MATCH(TEXT($B26, "ddd"), $AN$2:$AN$8, 0), MATCH(INDEX(Settings!$AI$19:$AI$33, MATCH(O$10, Settings!$Y$19:$Y$33, 0)), $AO$1:$AU$1, 0))), 0))</f>
        <v/>
      </c>
      <c r="AY26" s="119" t="str">
        <f>IF(OR($B26="", P26="", P$10="", AY$9), "", IFERROR($B26+INDEX(Settings!$AF$19:$AF$33, MATCH(P$10, Settings!$Y$19:$Y$33, 0))+IF(INDEX(Settings!$AI$19:$AI$33, MATCH(P$10, Settings!$Y$19:$Y$33, 0))="", 0, INDEX($AO$2:$AU$8, MATCH(TEXT($B26, "ddd"), $AN$2:$AN$8, 0), MATCH(INDEX(Settings!$AI$19:$AI$33, MATCH(P$10, Settings!$Y$19:$Y$33, 0)), $AO$1:$AU$1, 0))), 0))</f>
        <v/>
      </c>
      <c r="AZ26" s="120" t="str">
        <f>IF(OR($B26="", Q26="", Q$10="", AZ$9), "", IFERROR($B26+INDEX(Settings!$AF$19:$AF$33, MATCH(Q$10, Settings!$Y$19:$Y$33, 0))+IF(INDEX(Settings!$AI$19:$AI$33, MATCH(Q$10, Settings!$Y$19:$Y$33, 0))="", 0, INDEX($AO$2:$AU$8, MATCH(TEXT($B26, "ddd"), $AN$2:$AN$8, 0), MATCH(INDEX(Settings!$AI$19:$AI$33, MATCH(Q$10, Settings!$Y$19:$Y$33, 0)), $AO$1:$AU$1, 0))), 0))</f>
        <v/>
      </c>
      <c r="BB26" s="118" t="str">
        <f>IF(OR(C$10="", $B26="", C26="", BB$9=""), "", IFERROR(WORKDAY((DATE(YEAR($B26), MONTH($B26)+INDEX(Settings!$AM$19:$AM$33, MATCH(C$10, Settings!$Y$19:$Y$33, 0)), IF(INDEX(Settings!$AQ$19:$AQ$33, MATCH(C$10, Settings!$Y$19:$Y$33, 0))=0, DAY($B26), INDEX(Settings!$AQ$19:$AQ$33, MATCH(C$10, Settings!$Y$19:$Y$33, 0))))-1), 1, Settings!$AY$23:$AY$38), ""))</f>
        <v/>
      </c>
      <c r="BC26" s="119" t="str">
        <f>IF(OR(D$10="", $B26="", D26="", BC$9=""), "", IFERROR(WORKDAY((DATE(YEAR($B26), MONTH($B26)+INDEX(Settings!$AM$19:$AM$33, MATCH(D$10, Settings!$Y$19:$Y$33, 0)), IF(INDEX(Settings!$AQ$19:$AQ$33, MATCH(D$10, Settings!$Y$19:$Y$33, 0))=0, DAY($B26), INDEX(Settings!$AQ$19:$AQ$33, MATCH(D$10, Settings!$Y$19:$Y$33, 0))))-1), 1, Settings!$AY$23:$AY$38), ""))</f>
        <v/>
      </c>
      <c r="BD26" s="119" t="str">
        <f>IF(OR(E$10="", $B26="", E26="", BD$9=""), "", IFERROR(WORKDAY((DATE(YEAR($B26), MONTH($B26)+INDEX(Settings!$AM$19:$AM$33, MATCH(E$10, Settings!$Y$19:$Y$33, 0)), IF(INDEX(Settings!$AQ$19:$AQ$33, MATCH(E$10, Settings!$Y$19:$Y$33, 0))=0, DAY($B26), INDEX(Settings!$AQ$19:$AQ$33, MATCH(E$10, Settings!$Y$19:$Y$33, 0))))-1), 1, Settings!$AY$23:$AY$38), ""))</f>
        <v/>
      </c>
      <c r="BE26" s="119" t="str">
        <f>IF(OR(F$10="", $B26="", F26="", BE$9=""), "", IFERROR(WORKDAY((DATE(YEAR($B26), MONTH($B26)+INDEX(Settings!$AM$19:$AM$33, MATCH(F$10, Settings!$Y$19:$Y$33, 0)), IF(INDEX(Settings!$AQ$19:$AQ$33, MATCH(F$10, Settings!$Y$19:$Y$33, 0))=0, DAY($B26), INDEX(Settings!$AQ$19:$AQ$33, MATCH(F$10, Settings!$Y$19:$Y$33, 0))))-1), 1, Settings!$AY$23:$AY$38), ""))</f>
        <v/>
      </c>
      <c r="BF26" s="119" t="str">
        <f>IF(OR(G$10="", $B26="", G26="", BF$9=""), "", IFERROR(WORKDAY((DATE(YEAR($B26), MONTH($B26)+INDEX(Settings!$AM$19:$AM$33, MATCH(G$10, Settings!$Y$19:$Y$33, 0)), IF(INDEX(Settings!$AQ$19:$AQ$33, MATCH(G$10, Settings!$Y$19:$Y$33, 0))=0, DAY($B26), INDEX(Settings!$AQ$19:$AQ$33, MATCH(G$10, Settings!$Y$19:$Y$33, 0))))-1), 1, Settings!$AY$23:$AY$38), ""))</f>
        <v/>
      </c>
      <c r="BG26" s="119" t="str">
        <f>IF(OR(H$10="", $B26="", H26="", BG$9=""), "", IFERROR(WORKDAY((DATE(YEAR($B26), MONTH($B26)+INDEX(Settings!$AM$19:$AM$33, MATCH(H$10, Settings!$Y$19:$Y$33, 0)), IF(INDEX(Settings!$AQ$19:$AQ$33, MATCH(H$10, Settings!$Y$19:$Y$33, 0))=0, DAY($B26), INDEX(Settings!$AQ$19:$AQ$33, MATCH(H$10, Settings!$Y$19:$Y$33, 0))))-1), 1, Settings!$AY$23:$AY$38), ""))</f>
        <v/>
      </c>
      <c r="BH26" s="119" t="str">
        <f>IF(OR(I$10="", $B26="", I26="", BH$9=""), "", IFERROR(WORKDAY((DATE(YEAR($B26), MONTH($B26)+INDEX(Settings!$AM$19:$AM$33, MATCH(I$10, Settings!$Y$19:$Y$33, 0)), IF(INDEX(Settings!$AQ$19:$AQ$33, MATCH(I$10, Settings!$Y$19:$Y$33, 0))=0, DAY($B26), INDEX(Settings!$AQ$19:$AQ$33, MATCH(I$10, Settings!$Y$19:$Y$33, 0))))-1), 1, Settings!$AY$23:$AY$38), ""))</f>
        <v/>
      </c>
      <c r="BI26" s="119" t="str">
        <f>IF(OR(J$10="", $B26="", J26="", BI$9=""), "", IFERROR(WORKDAY((DATE(YEAR($B26), MONTH($B26)+INDEX(Settings!$AM$19:$AM$33, MATCH(J$10, Settings!$Y$19:$Y$33, 0)), IF(INDEX(Settings!$AQ$19:$AQ$33, MATCH(J$10, Settings!$Y$19:$Y$33, 0))=0, DAY($B26), INDEX(Settings!$AQ$19:$AQ$33, MATCH(J$10, Settings!$Y$19:$Y$33, 0))))-1), 1, Settings!$AY$23:$AY$38), ""))</f>
        <v/>
      </c>
      <c r="BJ26" s="119" t="str">
        <f>IF(OR(K$10="", $B26="", K26="", BJ$9=""), "", IFERROR(WORKDAY((DATE(YEAR($B26), MONTH($B26)+INDEX(Settings!$AM$19:$AM$33, MATCH(K$10, Settings!$Y$19:$Y$33, 0)), IF(INDEX(Settings!$AQ$19:$AQ$33, MATCH(K$10, Settings!$Y$19:$Y$33, 0))=0, DAY($B26), INDEX(Settings!$AQ$19:$AQ$33, MATCH(K$10, Settings!$Y$19:$Y$33, 0))))-1), 1, Settings!$AY$23:$AY$38), ""))</f>
        <v/>
      </c>
      <c r="BK26" s="119" t="str">
        <f>IF(OR(L$10="", $B26="", L26="", BK$9=""), "", IFERROR(WORKDAY((DATE(YEAR($B26), MONTH($B26)+INDEX(Settings!$AM$19:$AM$33, MATCH(L$10, Settings!$Y$19:$Y$33, 0)), IF(INDEX(Settings!$AQ$19:$AQ$33, MATCH(L$10, Settings!$Y$19:$Y$33, 0))=0, DAY($B26), INDEX(Settings!$AQ$19:$AQ$33, MATCH(L$10, Settings!$Y$19:$Y$33, 0))))-1), 1, Settings!$AY$23:$AY$38), ""))</f>
        <v/>
      </c>
      <c r="BL26" s="119" t="str">
        <f>IF(OR(M$10="", $B26="", M26="", BL$9=""), "", IFERROR(WORKDAY((DATE(YEAR($B26), MONTH($B26)+INDEX(Settings!$AM$19:$AM$33, MATCH(M$10, Settings!$Y$19:$Y$33, 0)), IF(INDEX(Settings!$AQ$19:$AQ$33, MATCH(M$10, Settings!$Y$19:$Y$33, 0))=0, DAY($B26), INDEX(Settings!$AQ$19:$AQ$33, MATCH(M$10, Settings!$Y$19:$Y$33, 0))))-1), 1, Settings!$AY$23:$AY$38), ""))</f>
        <v/>
      </c>
      <c r="BM26" s="119" t="str">
        <f>IF(OR(N$10="", $B26="", N26="", BM$9=""), "", IFERROR(WORKDAY((DATE(YEAR($B26), MONTH($B26)+INDEX(Settings!$AM$19:$AM$33, MATCH(N$10, Settings!$Y$19:$Y$33, 0)), IF(INDEX(Settings!$AQ$19:$AQ$33, MATCH(N$10, Settings!$Y$19:$Y$33, 0))=0, DAY($B26), INDEX(Settings!$AQ$19:$AQ$33, MATCH(N$10, Settings!$Y$19:$Y$33, 0))))-1), 1, Settings!$AY$23:$AY$38), ""))</f>
        <v/>
      </c>
      <c r="BN26" s="119" t="str">
        <f>IF(OR(O$10="", $B26="", O26="", BN$9=""), "", IFERROR(WORKDAY((DATE(YEAR($B26), MONTH($B26)+INDEX(Settings!$AM$19:$AM$33, MATCH(O$10, Settings!$Y$19:$Y$33, 0)), IF(INDEX(Settings!$AQ$19:$AQ$33, MATCH(O$10, Settings!$Y$19:$Y$33, 0))=0, DAY($B26), INDEX(Settings!$AQ$19:$AQ$33, MATCH(O$10, Settings!$Y$19:$Y$33, 0))))-1), 1, Settings!$AY$23:$AY$38), ""))</f>
        <v/>
      </c>
      <c r="BO26" s="119" t="str">
        <f>IF(OR(P$10="", $B26="", P26="", BO$9=""), "", IFERROR(WORKDAY((DATE(YEAR($B26), MONTH($B26)+INDEX(Settings!$AM$19:$AM$33, MATCH(P$10, Settings!$Y$19:$Y$33, 0)), IF(INDEX(Settings!$AQ$19:$AQ$33, MATCH(P$10, Settings!$Y$19:$Y$33, 0))=0, DAY($B26), INDEX(Settings!$AQ$19:$AQ$33, MATCH(P$10, Settings!$Y$19:$Y$33, 0))))-1), 1, Settings!$AY$23:$AY$38), ""))</f>
        <v/>
      </c>
      <c r="BP26" s="120" t="str">
        <f>IF(OR(Q$10="", $B26="", Q26="", BP$9=""), "", IFERROR(WORKDAY((DATE(YEAR($B26), MONTH($B26)+INDEX(Settings!$AM$19:$AM$33, MATCH(Q$10, Settings!$Y$19:$Y$33, 0)), IF(INDEX(Settings!$AQ$19:$AQ$33, MATCH(Q$10, Settings!$Y$19:$Y$33, 0))=0, DAY($B26), INDEX(Settings!$AQ$19:$AQ$33, MATCH(Q$10, Settings!$Y$19:$Y$33, 0))))-1), 1, Settings!$AY$23:$AY$38), ""))</f>
        <v/>
      </c>
      <c r="BR26" s="118" t="str">
        <f>IF(BB26="", "", IF(BB26&lt;=$B26, WORKDAY(DATE(YEAR($BB26), MONTH(BB26)+1, DAY(BB26)-1), 1, Settings!$AY$23:$AY$38), BB26))</f>
        <v/>
      </c>
      <c r="BS26" s="119" t="str">
        <f>IF(BC26="", "", IF(BC26&lt;=$B26, WORKDAY(DATE(YEAR($BB26), MONTH(BC26)+1, DAY(BC26)-1), 1, Settings!$AY$23:$AY$38), BC26))</f>
        <v/>
      </c>
      <c r="BT26" s="119" t="str">
        <f>IF(BD26="", "", IF(BD26&lt;=$B26, WORKDAY(DATE(YEAR($BB26), MONTH(BD26)+1, DAY(BD26)-1), 1, Settings!$AY$23:$AY$38), BD26))</f>
        <v/>
      </c>
      <c r="BU26" s="119" t="str">
        <f>IF(BE26="", "", IF(BE26&lt;=$B26, WORKDAY(DATE(YEAR($BB26), MONTH(BE26)+1, DAY(BE26)-1), 1, Settings!$AY$23:$AY$38), BE26))</f>
        <v/>
      </c>
      <c r="BV26" s="119" t="str">
        <f>IF(BF26="", "", IF(BF26&lt;=$B26, WORKDAY(DATE(YEAR($BB26), MONTH(BF26)+1, DAY(BF26)-1), 1, Settings!$AY$23:$AY$38), BF26))</f>
        <v/>
      </c>
      <c r="BW26" s="119" t="str">
        <f>IF(BG26="", "", IF(BG26&lt;=$B26, WORKDAY(DATE(YEAR($BB26), MONTH(BG26)+1, DAY(BG26)-1), 1, Settings!$AY$23:$AY$38), BG26))</f>
        <v/>
      </c>
      <c r="BX26" s="119" t="str">
        <f>IF(BH26="", "", IF(BH26&lt;=$B26, WORKDAY(DATE(YEAR($BB26), MONTH(BH26)+1, DAY(BH26)-1), 1, Settings!$AY$23:$AY$38), BH26))</f>
        <v/>
      </c>
      <c r="BY26" s="119" t="str">
        <f>IF(BI26="", "", IF(BI26&lt;=$B26, WORKDAY(DATE(YEAR($BB26), MONTH(BI26)+1, DAY(BI26)-1), 1, Settings!$AY$23:$AY$38), BI26))</f>
        <v/>
      </c>
      <c r="BZ26" s="119" t="str">
        <f>IF(BJ26="", "", IF(BJ26&lt;=$B26, WORKDAY(DATE(YEAR($BB26), MONTH(BJ26)+1, DAY(BJ26)-1), 1, Settings!$AY$23:$AY$38), BJ26))</f>
        <v/>
      </c>
      <c r="CA26" s="119" t="str">
        <f>IF(BK26="", "", IF(BK26&lt;=$B26, WORKDAY(DATE(YEAR($BB26), MONTH(BK26)+1, DAY(BK26)-1), 1, Settings!$AY$23:$AY$38), BK26))</f>
        <v/>
      </c>
      <c r="CB26" s="119" t="str">
        <f>IF(BL26="", "", IF(BL26&lt;=$B26, WORKDAY(DATE(YEAR($BB26), MONTH(BL26)+1, DAY(BL26)-1), 1, Settings!$AY$23:$AY$38), BL26))</f>
        <v/>
      </c>
      <c r="CC26" s="119" t="str">
        <f>IF(BM26="", "", IF(BM26&lt;=$B26, WORKDAY(DATE(YEAR($BB26), MONTH(BM26)+1, DAY(BM26)-1), 1, Settings!$AY$23:$AY$38), BM26))</f>
        <v/>
      </c>
      <c r="CD26" s="119" t="str">
        <f>IF(BN26="", "", IF(BN26&lt;=$B26, WORKDAY(DATE(YEAR($BB26), MONTH(BN26)+1, DAY(BN26)-1), 1, Settings!$AY$23:$AY$38), BN26))</f>
        <v/>
      </c>
      <c r="CE26" s="119" t="str">
        <f>IF(BO26="", "", IF(BO26&lt;=$B26, WORKDAY(DATE(YEAR($BB26), MONTH(BO26)+1, DAY(BO26)-1), 1, Settings!$AY$23:$AY$38), BO26))</f>
        <v/>
      </c>
      <c r="CF26" s="120" t="str">
        <f>IF(BP26="", "", IF(BP26&lt;=$B26, WORKDAY(DATE(YEAR($BB26), MONTH(BP26)+1, DAY(BP26)-1), 1, Settings!$AY$23:$AY$38), BP26))</f>
        <v/>
      </c>
      <c r="CH26" s="48" t="str">
        <f t="shared" si="4"/>
        <v/>
      </c>
      <c r="CI26" s="49" t="str">
        <f t="shared" si="5"/>
        <v/>
      </c>
      <c r="CJ26" s="49" t="str">
        <f t="shared" si="6"/>
        <v/>
      </c>
      <c r="CK26" s="49" t="str">
        <f t="shared" si="7"/>
        <v/>
      </c>
      <c r="CL26" s="49" t="str">
        <f t="shared" si="8"/>
        <v/>
      </c>
      <c r="CM26" s="49" t="str">
        <f t="shared" si="9"/>
        <v/>
      </c>
      <c r="CN26" s="49" t="str">
        <f t="shared" si="10"/>
        <v/>
      </c>
      <c r="CO26" s="49" t="str">
        <f t="shared" si="11"/>
        <v/>
      </c>
      <c r="CP26" s="49" t="str">
        <f t="shared" si="12"/>
        <v/>
      </c>
      <c r="CQ26" s="49" t="str">
        <f t="shared" si="13"/>
        <v/>
      </c>
      <c r="CR26" s="49" t="str">
        <f t="shared" si="14"/>
        <v/>
      </c>
      <c r="CS26" s="49" t="str">
        <f t="shared" si="15"/>
        <v/>
      </c>
      <c r="CT26" s="49" t="str">
        <f t="shared" si="16"/>
        <v/>
      </c>
      <c r="CU26" s="49" t="str">
        <f t="shared" si="17"/>
        <v/>
      </c>
      <c r="CV26" s="16" t="str">
        <f t="shared" si="18"/>
        <v/>
      </c>
      <c r="CX26" s="48" t="str">
        <f t="shared" si="19"/>
        <v/>
      </c>
      <c r="CY26" s="49" t="str">
        <f t="shared" si="20"/>
        <v/>
      </c>
      <c r="CZ26" s="49" t="str">
        <f t="shared" si="21"/>
        <v/>
      </c>
      <c r="DA26" s="49" t="str">
        <f t="shared" si="22"/>
        <v/>
      </c>
      <c r="DB26" s="49" t="str">
        <f t="shared" si="23"/>
        <v/>
      </c>
      <c r="DC26" s="49" t="str">
        <f t="shared" si="24"/>
        <v/>
      </c>
      <c r="DD26" s="49" t="str">
        <f t="shared" si="25"/>
        <v/>
      </c>
      <c r="DE26" s="49" t="str">
        <f t="shared" si="26"/>
        <v/>
      </c>
      <c r="DF26" s="49" t="str">
        <f t="shared" si="27"/>
        <v/>
      </c>
      <c r="DG26" s="49" t="str">
        <f t="shared" si="28"/>
        <v/>
      </c>
      <c r="DH26" s="49" t="str">
        <f t="shared" si="29"/>
        <v/>
      </c>
      <c r="DI26" s="49" t="str">
        <f t="shared" si="30"/>
        <v/>
      </c>
      <c r="DJ26" s="49" t="str">
        <f t="shared" si="31"/>
        <v/>
      </c>
      <c r="DK26" s="49" t="str">
        <f t="shared" si="32"/>
        <v/>
      </c>
      <c r="DL26" s="16" t="str">
        <f t="shared" si="33"/>
        <v/>
      </c>
      <c r="DN26" s="17" t="str">
        <f t="shared" si="34"/>
        <v>Jul 2019</v>
      </c>
    </row>
    <row r="27" spans="1:118" x14ac:dyDescent="0.25">
      <c r="A27" s="30"/>
      <c r="B27" s="102">
        <f>IF(B26="", "", IFERROR(IF(B26+1&gt;Settings!$G$25, "", B26+1), ""))</f>
        <v>43663</v>
      </c>
      <c r="C27" s="2"/>
      <c r="D27" s="3"/>
      <c r="E27" s="3"/>
      <c r="F27" s="3"/>
      <c r="G27" s="3"/>
      <c r="H27" s="3"/>
      <c r="I27" s="3"/>
      <c r="J27" s="3"/>
      <c r="K27" s="3"/>
      <c r="L27" s="3"/>
      <c r="M27" s="3"/>
      <c r="N27" s="3"/>
      <c r="O27" s="3"/>
      <c r="P27" s="3"/>
      <c r="Q27" s="4"/>
      <c r="R27" s="30"/>
      <c r="T27" s="17" t="str">
        <f>IF($B27="", "", IF($B27&lt;Settings!$G$23, "Old", "New"))</f>
        <v>Old</v>
      </c>
      <c r="AL27" s="118" t="str">
        <f>IF(OR($B27="", C27="", C$10="", AL$9), "", IFERROR($B27+INDEX(Settings!$AF$19:$AF$33, MATCH(C$10, Settings!$Y$19:$Y$33, 0))+IF(INDEX(Settings!$AI$19:$AI$33, MATCH(C$10, Settings!$Y$19:$Y$33, 0))="", 0, INDEX($AO$2:$AU$8, MATCH(TEXT($B27, "ddd"), $AN$2:$AN$8, 0), MATCH(INDEX(Settings!$AI$19:$AI$33, MATCH(C$10, Settings!$Y$19:$Y$33, 0)), $AO$1:$AU$1, 0))), 0))</f>
        <v/>
      </c>
      <c r="AM27" s="119" t="str">
        <f>IF(OR($B27="", D27="", D$10="", AM$9), "", IFERROR($B27+INDEX(Settings!$AF$19:$AF$33, MATCH(D$10, Settings!$Y$19:$Y$33, 0))+IF(INDEX(Settings!$AI$19:$AI$33, MATCH(D$10, Settings!$Y$19:$Y$33, 0))="", 0, INDEX($AO$2:$AU$8, MATCH(TEXT($B27, "ddd"), $AN$2:$AN$8, 0), MATCH(INDEX(Settings!$AI$19:$AI$33, MATCH(D$10, Settings!$Y$19:$Y$33, 0)), $AO$1:$AU$1, 0))), 0))</f>
        <v/>
      </c>
      <c r="AN27" s="119" t="str">
        <f>IF(OR($B27="", E27="", E$10="", AN$9), "", IFERROR($B27+INDEX(Settings!$AF$19:$AF$33, MATCH(E$10, Settings!$Y$19:$Y$33, 0))+IF(INDEX(Settings!$AI$19:$AI$33, MATCH(E$10, Settings!$Y$19:$Y$33, 0))="", 0, INDEX($AO$2:$AU$8, MATCH(TEXT($B27, "ddd"), $AN$2:$AN$8, 0), MATCH(INDEX(Settings!$AI$19:$AI$33, MATCH(E$10, Settings!$Y$19:$Y$33, 0)), $AO$1:$AU$1, 0))), 0))</f>
        <v/>
      </c>
      <c r="AO27" s="119" t="str">
        <f>IF(OR($B27="", F27="", F$10="", AO$9), "", IFERROR($B27+INDEX(Settings!$AF$19:$AF$33, MATCH(F$10, Settings!$Y$19:$Y$33, 0))+IF(INDEX(Settings!$AI$19:$AI$33, MATCH(F$10, Settings!$Y$19:$Y$33, 0))="", 0, INDEX($AO$2:$AU$8, MATCH(TEXT($B27, "ddd"), $AN$2:$AN$8, 0), MATCH(INDEX(Settings!$AI$19:$AI$33, MATCH(F$10, Settings!$Y$19:$Y$33, 0)), $AO$1:$AU$1, 0))), 0))</f>
        <v/>
      </c>
      <c r="AP27" s="119" t="str">
        <f>IF(OR($B27="", G27="", G$10="", AP$9), "", IFERROR($B27+INDEX(Settings!$AF$19:$AF$33, MATCH(G$10, Settings!$Y$19:$Y$33, 0))+IF(INDEX(Settings!$AI$19:$AI$33, MATCH(G$10, Settings!$Y$19:$Y$33, 0))="", 0, INDEX($AO$2:$AU$8, MATCH(TEXT($B27, "ddd"), $AN$2:$AN$8, 0), MATCH(INDEX(Settings!$AI$19:$AI$33, MATCH(G$10, Settings!$Y$19:$Y$33, 0)), $AO$1:$AU$1, 0))), 0))</f>
        <v/>
      </c>
      <c r="AQ27" s="119" t="str">
        <f>IF(OR($B27="", H27="", H$10="", AQ$9), "", IFERROR($B27+INDEX(Settings!$AF$19:$AF$33, MATCH(H$10, Settings!$Y$19:$Y$33, 0))+IF(INDEX(Settings!$AI$19:$AI$33, MATCH(H$10, Settings!$Y$19:$Y$33, 0))="", 0, INDEX($AO$2:$AU$8, MATCH(TEXT($B27, "ddd"), $AN$2:$AN$8, 0), MATCH(INDEX(Settings!$AI$19:$AI$33, MATCH(H$10, Settings!$Y$19:$Y$33, 0)), $AO$1:$AU$1, 0))), 0))</f>
        <v/>
      </c>
      <c r="AR27" s="119" t="str">
        <f>IF(OR($B27="", I27="", I$10="", AR$9), "", IFERROR($B27+INDEX(Settings!$AF$19:$AF$33, MATCH(I$10, Settings!$Y$19:$Y$33, 0))+IF(INDEX(Settings!$AI$19:$AI$33, MATCH(I$10, Settings!$Y$19:$Y$33, 0))="", 0, INDEX($AO$2:$AU$8, MATCH(TEXT($B27, "ddd"), $AN$2:$AN$8, 0), MATCH(INDEX(Settings!$AI$19:$AI$33, MATCH(I$10, Settings!$Y$19:$Y$33, 0)), $AO$1:$AU$1, 0))), 0))</f>
        <v/>
      </c>
      <c r="AS27" s="119" t="str">
        <f>IF(OR($B27="", J27="", J$10="", AS$9), "", IFERROR($B27+INDEX(Settings!$AF$19:$AF$33, MATCH(J$10, Settings!$Y$19:$Y$33, 0))+IF(INDEX(Settings!$AI$19:$AI$33, MATCH(J$10, Settings!$Y$19:$Y$33, 0))="", 0, INDEX($AO$2:$AU$8, MATCH(TEXT($B27, "ddd"), $AN$2:$AN$8, 0), MATCH(INDEX(Settings!$AI$19:$AI$33, MATCH(J$10, Settings!$Y$19:$Y$33, 0)), $AO$1:$AU$1, 0))), 0))</f>
        <v/>
      </c>
      <c r="AT27" s="119" t="str">
        <f>IF(OR($B27="", K27="", K$10="", AT$9), "", IFERROR($B27+INDEX(Settings!$AF$19:$AF$33, MATCH(K$10, Settings!$Y$19:$Y$33, 0))+IF(INDEX(Settings!$AI$19:$AI$33, MATCH(K$10, Settings!$Y$19:$Y$33, 0))="", 0, INDEX($AO$2:$AU$8, MATCH(TEXT($B27, "ddd"), $AN$2:$AN$8, 0), MATCH(INDEX(Settings!$AI$19:$AI$33, MATCH(K$10, Settings!$Y$19:$Y$33, 0)), $AO$1:$AU$1, 0))), 0))</f>
        <v/>
      </c>
      <c r="AU27" s="119" t="str">
        <f>IF(OR($B27="", L27="", L$10="", AU$9), "", IFERROR($B27+INDEX(Settings!$AF$19:$AF$33, MATCH(L$10, Settings!$Y$19:$Y$33, 0))+IF(INDEX(Settings!$AI$19:$AI$33, MATCH(L$10, Settings!$Y$19:$Y$33, 0))="", 0, INDEX($AO$2:$AU$8, MATCH(TEXT($B27, "ddd"), $AN$2:$AN$8, 0), MATCH(INDEX(Settings!$AI$19:$AI$33, MATCH(L$10, Settings!$Y$19:$Y$33, 0)), $AO$1:$AU$1, 0))), 0))</f>
        <v/>
      </c>
      <c r="AV27" s="119" t="str">
        <f>IF(OR($B27="", M27="", M$10="", AV$9), "", IFERROR($B27+INDEX(Settings!$AF$19:$AF$33, MATCH(M$10, Settings!$Y$19:$Y$33, 0))+IF(INDEX(Settings!$AI$19:$AI$33, MATCH(M$10, Settings!$Y$19:$Y$33, 0))="", 0, INDEX($AO$2:$AU$8, MATCH(TEXT($B27, "ddd"), $AN$2:$AN$8, 0), MATCH(INDEX(Settings!$AI$19:$AI$33, MATCH(M$10, Settings!$Y$19:$Y$33, 0)), $AO$1:$AU$1, 0))), 0))</f>
        <v/>
      </c>
      <c r="AW27" s="119" t="str">
        <f>IF(OR($B27="", N27="", N$10="", AW$9), "", IFERROR($B27+INDEX(Settings!$AF$19:$AF$33, MATCH(N$10, Settings!$Y$19:$Y$33, 0))+IF(INDEX(Settings!$AI$19:$AI$33, MATCH(N$10, Settings!$Y$19:$Y$33, 0))="", 0, INDEX($AO$2:$AU$8, MATCH(TEXT($B27, "ddd"), $AN$2:$AN$8, 0), MATCH(INDEX(Settings!$AI$19:$AI$33, MATCH(N$10, Settings!$Y$19:$Y$33, 0)), $AO$1:$AU$1, 0))), 0))</f>
        <v/>
      </c>
      <c r="AX27" s="119" t="str">
        <f>IF(OR($B27="", O27="", O$10="", AX$9), "", IFERROR($B27+INDEX(Settings!$AF$19:$AF$33, MATCH(O$10, Settings!$Y$19:$Y$33, 0))+IF(INDEX(Settings!$AI$19:$AI$33, MATCH(O$10, Settings!$Y$19:$Y$33, 0))="", 0, INDEX($AO$2:$AU$8, MATCH(TEXT($B27, "ddd"), $AN$2:$AN$8, 0), MATCH(INDEX(Settings!$AI$19:$AI$33, MATCH(O$10, Settings!$Y$19:$Y$33, 0)), $AO$1:$AU$1, 0))), 0))</f>
        <v/>
      </c>
      <c r="AY27" s="119" t="str">
        <f>IF(OR($B27="", P27="", P$10="", AY$9), "", IFERROR($B27+INDEX(Settings!$AF$19:$AF$33, MATCH(P$10, Settings!$Y$19:$Y$33, 0))+IF(INDEX(Settings!$AI$19:$AI$33, MATCH(P$10, Settings!$Y$19:$Y$33, 0))="", 0, INDEX($AO$2:$AU$8, MATCH(TEXT($B27, "ddd"), $AN$2:$AN$8, 0), MATCH(INDEX(Settings!$AI$19:$AI$33, MATCH(P$10, Settings!$Y$19:$Y$33, 0)), $AO$1:$AU$1, 0))), 0))</f>
        <v/>
      </c>
      <c r="AZ27" s="120" t="str">
        <f>IF(OR($B27="", Q27="", Q$10="", AZ$9), "", IFERROR($B27+INDEX(Settings!$AF$19:$AF$33, MATCH(Q$10, Settings!$Y$19:$Y$33, 0))+IF(INDEX(Settings!$AI$19:$AI$33, MATCH(Q$10, Settings!$Y$19:$Y$33, 0))="", 0, INDEX($AO$2:$AU$8, MATCH(TEXT($B27, "ddd"), $AN$2:$AN$8, 0), MATCH(INDEX(Settings!$AI$19:$AI$33, MATCH(Q$10, Settings!$Y$19:$Y$33, 0)), $AO$1:$AU$1, 0))), 0))</f>
        <v/>
      </c>
      <c r="BB27" s="118" t="str">
        <f>IF(OR(C$10="", $B27="", C27="", BB$9=""), "", IFERROR(WORKDAY((DATE(YEAR($B27), MONTH($B27)+INDEX(Settings!$AM$19:$AM$33, MATCH(C$10, Settings!$Y$19:$Y$33, 0)), IF(INDEX(Settings!$AQ$19:$AQ$33, MATCH(C$10, Settings!$Y$19:$Y$33, 0))=0, DAY($B27), INDEX(Settings!$AQ$19:$AQ$33, MATCH(C$10, Settings!$Y$19:$Y$33, 0))))-1), 1, Settings!$AY$23:$AY$38), ""))</f>
        <v/>
      </c>
      <c r="BC27" s="119" t="str">
        <f>IF(OR(D$10="", $B27="", D27="", BC$9=""), "", IFERROR(WORKDAY((DATE(YEAR($B27), MONTH($B27)+INDEX(Settings!$AM$19:$AM$33, MATCH(D$10, Settings!$Y$19:$Y$33, 0)), IF(INDEX(Settings!$AQ$19:$AQ$33, MATCH(D$10, Settings!$Y$19:$Y$33, 0))=0, DAY($B27), INDEX(Settings!$AQ$19:$AQ$33, MATCH(D$10, Settings!$Y$19:$Y$33, 0))))-1), 1, Settings!$AY$23:$AY$38), ""))</f>
        <v/>
      </c>
      <c r="BD27" s="119" t="str">
        <f>IF(OR(E$10="", $B27="", E27="", BD$9=""), "", IFERROR(WORKDAY((DATE(YEAR($B27), MONTH($B27)+INDEX(Settings!$AM$19:$AM$33, MATCH(E$10, Settings!$Y$19:$Y$33, 0)), IF(INDEX(Settings!$AQ$19:$AQ$33, MATCH(E$10, Settings!$Y$19:$Y$33, 0))=0, DAY($B27), INDEX(Settings!$AQ$19:$AQ$33, MATCH(E$10, Settings!$Y$19:$Y$33, 0))))-1), 1, Settings!$AY$23:$AY$38), ""))</f>
        <v/>
      </c>
      <c r="BE27" s="119" t="str">
        <f>IF(OR(F$10="", $B27="", F27="", BE$9=""), "", IFERROR(WORKDAY((DATE(YEAR($B27), MONTH($B27)+INDEX(Settings!$AM$19:$AM$33, MATCH(F$10, Settings!$Y$19:$Y$33, 0)), IF(INDEX(Settings!$AQ$19:$AQ$33, MATCH(F$10, Settings!$Y$19:$Y$33, 0))=0, DAY($B27), INDEX(Settings!$AQ$19:$AQ$33, MATCH(F$10, Settings!$Y$19:$Y$33, 0))))-1), 1, Settings!$AY$23:$AY$38), ""))</f>
        <v/>
      </c>
      <c r="BF27" s="119" t="str">
        <f>IF(OR(G$10="", $B27="", G27="", BF$9=""), "", IFERROR(WORKDAY((DATE(YEAR($B27), MONTH($B27)+INDEX(Settings!$AM$19:$AM$33, MATCH(G$10, Settings!$Y$19:$Y$33, 0)), IF(INDEX(Settings!$AQ$19:$AQ$33, MATCH(G$10, Settings!$Y$19:$Y$33, 0))=0, DAY($B27), INDEX(Settings!$AQ$19:$AQ$33, MATCH(G$10, Settings!$Y$19:$Y$33, 0))))-1), 1, Settings!$AY$23:$AY$38), ""))</f>
        <v/>
      </c>
      <c r="BG27" s="119" t="str">
        <f>IF(OR(H$10="", $B27="", H27="", BG$9=""), "", IFERROR(WORKDAY((DATE(YEAR($B27), MONTH($B27)+INDEX(Settings!$AM$19:$AM$33, MATCH(H$10, Settings!$Y$19:$Y$33, 0)), IF(INDEX(Settings!$AQ$19:$AQ$33, MATCH(H$10, Settings!$Y$19:$Y$33, 0))=0, DAY($B27), INDEX(Settings!$AQ$19:$AQ$33, MATCH(H$10, Settings!$Y$19:$Y$33, 0))))-1), 1, Settings!$AY$23:$AY$38), ""))</f>
        <v/>
      </c>
      <c r="BH27" s="119" t="str">
        <f>IF(OR(I$10="", $B27="", I27="", BH$9=""), "", IFERROR(WORKDAY((DATE(YEAR($B27), MONTH($B27)+INDEX(Settings!$AM$19:$AM$33, MATCH(I$10, Settings!$Y$19:$Y$33, 0)), IF(INDEX(Settings!$AQ$19:$AQ$33, MATCH(I$10, Settings!$Y$19:$Y$33, 0))=0, DAY($B27), INDEX(Settings!$AQ$19:$AQ$33, MATCH(I$10, Settings!$Y$19:$Y$33, 0))))-1), 1, Settings!$AY$23:$AY$38), ""))</f>
        <v/>
      </c>
      <c r="BI27" s="119" t="str">
        <f>IF(OR(J$10="", $B27="", J27="", BI$9=""), "", IFERROR(WORKDAY((DATE(YEAR($B27), MONTH($B27)+INDEX(Settings!$AM$19:$AM$33, MATCH(J$10, Settings!$Y$19:$Y$33, 0)), IF(INDEX(Settings!$AQ$19:$AQ$33, MATCH(J$10, Settings!$Y$19:$Y$33, 0))=0, DAY($B27), INDEX(Settings!$AQ$19:$AQ$33, MATCH(J$10, Settings!$Y$19:$Y$33, 0))))-1), 1, Settings!$AY$23:$AY$38), ""))</f>
        <v/>
      </c>
      <c r="BJ27" s="119" t="str">
        <f>IF(OR(K$10="", $B27="", K27="", BJ$9=""), "", IFERROR(WORKDAY((DATE(YEAR($B27), MONTH($B27)+INDEX(Settings!$AM$19:$AM$33, MATCH(K$10, Settings!$Y$19:$Y$33, 0)), IF(INDEX(Settings!$AQ$19:$AQ$33, MATCH(K$10, Settings!$Y$19:$Y$33, 0))=0, DAY($B27), INDEX(Settings!$AQ$19:$AQ$33, MATCH(K$10, Settings!$Y$19:$Y$33, 0))))-1), 1, Settings!$AY$23:$AY$38), ""))</f>
        <v/>
      </c>
      <c r="BK27" s="119" t="str">
        <f>IF(OR(L$10="", $B27="", L27="", BK$9=""), "", IFERROR(WORKDAY((DATE(YEAR($B27), MONTH($B27)+INDEX(Settings!$AM$19:$AM$33, MATCH(L$10, Settings!$Y$19:$Y$33, 0)), IF(INDEX(Settings!$AQ$19:$AQ$33, MATCH(L$10, Settings!$Y$19:$Y$33, 0))=0, DAY($B27), INDEX(Settings!$AQ$19:$AQ$33, MATCH(L$10, Settings!$Y$19:$Y$33, 0))))-1), 1, Settings!$AY$23:$AY$38), ""))</f>
        <v/>
      </c>
      <c r="BL27" s="119" t="str">
        <f>IF(OR(M$10="", $B27="", M27="", BL$9=""), "", IFERROR(WORKDAY((DATE(YEAR($B27), MONTH($B27)+INDEX(Settings!$AM$19:$AM$33, MATCH(M$10, Settings!$Y$19:$Y$33, 0)), IF(INDEX(Settings!$AQ$19:$AQ$33, MATCH(M$10, Settings!$Y$19:$Y$33, 0))=0, DAY($B27), INDEX(Settings!$AQ$19:$AQ$33, MATCH(M$10, Settings!$Y$19:$Y$33, 0))))-1), 1, Settings!$AY$23:$AY$38), ""))</f>
        <v/>
      </c>
      <c r="BM27" s="119" t="str">
        <f>IF(OR(N$10="", $B27="", N27="", BM$9=""), "", IFERROR(WORKDAY((DATE(YEAR($B27), MONTH($B27)+INDEX(Settings!$AM$19:$AM$33, MATCH(N$10, Settings!$Y$19:$Y$33, 0)), IF(INDEX(Settings!$AQ$19:$AQ$33, MATCH(N$10, Settings!$Y$19:$Y$33, 0))=0, DAY($B27), INDEX(Settings!$AQ$19:$AQ$33, MATCH(N$10, Settings!$Y$19:$Y$33, 0))))-1), 1, Settings!$AY$23:$AY$38), ""))</f>
        <v/>
      </c>
      <c r="BN27" s="119" t="str">
        <f>IF(OR(O$10="", $B27="", O27="", BN$9=""), "", IFERROR(WORKDAY((DATE(YEAR($B27), MONTH($B27)+INDEX(Settings!$AM$19:$AM$33, MATCH(O$10, Settings!$Y$19:$Y$33, 0)), IF(INDEX(Settings!$AQ$19:$AQ$33, MATCH(O$10, Settings!$Y$19:$Y$33, 0))=0, DAY($B27), INDEX(Settings!$AQ$19:$AQ$33, MATCH(O$10, Settings!$Y$19:$Y$33, 0))))-1), 1, Settings!$AY$23:$AY$38), ""))</f>
        <v/>
      </c>
      <c r="BO27" s="119" t="str">
        <f>IF(OR(P$10="", $B27="", P27="", BO$9=""), "", IFERROR(WORKDAY((DATE(YEAR($B27), MONTH($B27)+INDEX(Settings!$AM$19:$AM$33, MATCH(P$10, Settings!$Y$19:$Y$33, 0)), IF(INDEX(Settings!$AQ$19:$AQ$33, MATCH(P$10, Settings!$Y$19:$Y$33, 0))=0, DAY($B27), INDEX(Settings!$AQ$19:$AQ$33, MATCH(P$10, Settings!$Y$19:$Y$33, 0))))-1), 1, Settings!$AY$23:$AY$38), ""))</f>
        <v/>
      </c>
      <c r="BP27" s="120" t="str">
        <f>IF(OR(Q$10="", $B27="", Q27="", BP$9=""), "", IFERROR(WORKDAY((DATE(YEAR($B27), MONTH($B27)+INDEX(Settings!$AM$19:$AM$33, MATCH(Q$10, Settings!$Y$19:$Y$33, 0)), IF(INDEX(Settings!$AQ$19:$AQ$33, MATCH(Q$10, Settings!$Y$19:$Y$33, 0))=0, DAY($B27), INDEX(Settings!$AQ$19:$AQ$33, MATCH(Q$10, Settings!$Y$19:$Y$33, 0))))-1), 1, Settings!$AY$23:$AY$38), ""))</f>
        <v/>
      </c>
      <c r="BR27" s="118" t="str">
        <f>IF(BB27="", "", IF(BB27&lt;=$B27, WORKDAY(DATE(YEAR($BB27), MONTH(BB27)+1, DAY(BB27)-1), 1, Settings!$AY$23:$AY$38), BB27))</f>
        <v/>
      </c>
      <c r="BS27" s="119" t="str">
        <f>IF(BC27="", "", IF(BC27&lt;=$B27, WORKDAY(DATE(YEAR($BB27), MONTH(BC27)+1, DAY(BC27)-1), 1, Settings!$AY$23:$AY$38), BC27))</f>
        <v/>
      </c>
      <c r="BT27" s="119" t="str">
        <f>IF(BD27="", "", IF(BD27&lt;=$B27, WORKDAY(DATE(YEAR($BB27), MONTH(BD27)+1, DAY(BD27)-1), 1, Settings!$AY$23:$AY$38), BD27))</f>
        <v/>
      </c>
      <c r="BU27" s="119" t="str">
        <f>IF(BE27="", "", IF(BE27&lt;=$B27, WORKDAY(DATE(YEAR($BB27), MONTH(BE27)+1, DAY(BE27)-1), 1, Settings!$AY$23:$AY$38), BE27))</f>
        <v/>
      </c>
      <c r="BV27" s="119" t="str">
        <f>IF(BF27="", "", IF(BF27&lt;=$B27, WORKDAY(DATE(YEAR($BB27), MONTH(BF27)+1, DAY(BF27)-1), 1, Settings!$AY$23:$AY$38), BF27))</f>
        <v/>
      </c>
      <c r="BW27" s="119" t="str">
        <f>IF(BG27="", "", IF(BG27&lt;=$B27, WORKDAY(DATE(YEAR($BB27), MONTH(BG27)+1, DAY(BG27)-1), 1, Settings!$AY$23:$AY$38), BG27))</f>
        <v/>
      </c>
      <c r="BX27" s="119" t="str">
        <f>IF(BH27="", "", IF(BH27&lt;=$B27, WORKDAY(DATE(YEAR($BB27), MONTH(BH27)+1, DAY(BH27)-1), 1, Settings!$AY$23:$AY$38), BH27))</f>
        <v/>
      </c>
      <c r="BY27" s="119" t="str">
        <f>IF(BI27="", "", IF(BI27&lt;=$B27, WORKDAY(DATE(YEAR($BB27), MONTH(BI27)+1, DAY(BI27)-1), 1, Settings!$AY$23:$AY$38), BI27))</f>
        <v/>
      </c>
      <c r="BZ27" s="119" t="str">
        <f>IF(BJ27="", "", IF(BJ27&lt;=$B27, WORKDAY(DATE(YEAR($BB27), MONTH(BJ27)+1, DAY(BJ27)-1), 1, Settings!$AY$23:$AY$38), BJ27))</f>
        <v/>
      </c>
      <c r="CA27" s="119" t="str">
        <f>IF(BK27="", "", IF(BK27&lt;=$B27, WORKDAY(DATE(YEAR($BB27), MONTH(BK27)+1, DAY(BK27)-1), 1, Settings!$AY$23:$AY$38), BK27))</f>
        <v/>
      </c>
      <c r="CB27" s="119" t="str">
        <f>IF(BL27="", "", IF(BL27&lt;=$B27, WORKDAY(DATE(YEAR($BB27), MONTH(BL27)+1, DAY(BL27)-1), 1, Settings!$AY$23:$AY$38), BL27))</f>
        <v/>
      </c>
      <c r="CC27" s="119" t="str">
        <f>IF(BM27="", "", IF(BM27&lt;=$B27, WORKDAY(DATE(YEAR($BB27), MONTH(BM27)+1, DAY(BM27)-1), 1, Settings!$AY$23:$AY$38), BM27))</f>
        <v/>
      </c>
      <c r="CD27" s="119" t="str">
        <f>IF(BN27="", "", IF(BN27&lt;=$B27, WORKDAY(DATE(YEAR($BB27), MONTH(BN27)+1, DAY(BN27)-1), 1, Settings!$AY$23:$AY$38), BN27))</f>
        <v/>
      </c>
      <c r="CE27" s="119" t="str">
        <f>IF(BO27="", "", IF(BO27&lt;=$B27, WORKDAY(DATE(YEAR($BB27), MONTH(BO27)+1, DAY(BO27)-1), 1, Settings!$AY$23:$AY$38), BO27))</f>
        <v/>
      </c>
      <c r="CF27" s="120" t="str">
        <f>IF(BP27="", "", IF(BP27&lt;=$B27, WORKDAY(DATE(YEAR($BB27), MONTH(BP27)+1, DAY(BP27)-1), 1, Settings!$AY$23:$AY$38), BP27))</f>
        <v/>
      </c>
      <c r="CH27" s="48" t="str">
        <f t="shared" si="4"/>
        <v/>
      </c>
      <c r="CI27" s="49" t="str">
        <f t="shared" si="5"/>
        <v/>
      </c>
      <c r="CJ27" s="49" t="str">
        <f t="shared" si="6"/>
        <v/>
      </c>
      <c r="CK27" s="49" t="str">
        <f t="shared" si="7"/>
        <v/>
      </c>
      <c r="CL27" s="49" t="str">
        <f t="shared" si="8"/>
        <v/>
      </c>
      <c r="CM27" s="49" t="str">
        <f t="shared" si="9"/>
        <v/>
      </c>
      <c r="CN27" s="49" t="str">
        <f t="shared" si="10"/>
        <v/>
      </c>
      <c r="CO27" s="49" t="str">
        <f t="shared" si="11"/>
        <v/>
      </c>
      <c r="CP27" s="49" t="str">
        <f t="shared" si="12"/>
        <v/>
      </c>
      <c r="CQ27" s="49" t="str">
        <f t="shared" si="13"/>
        <v/>
      </c>
      <c r="CR27" s="49" t="str">
        <f t="shared" si="14"/>
        <v/>
      </c>
      <c r="CS27" s="49" t="str">
        <f t="shared" si="15"/>
        <v/>
      </c>
      <c r="CT27" s="49" t="str">
        <f t="shared" si="16"/>
        <v/>
      </c>
      <c r="CU27" s="49" t="str">
        <f t="shared" si="17"/>
        <v/>
      </c>
      <c r="CV27" s="16" t="str">
        <f t="shared" si="18"/>
        <v/>
      </c>
      <c r="CX27" s="48" t="str">
        <f t="shared" si="19"/>
        <v/>
      </c>
      <c r="CY27" s="49" t="str">
        <f t="shared" si="20"/>
        <v/>
      </c>
      <c r="CZ27" s="49" t="str">
        <f t="shared" si="21"/>
        <v/>
      </c>
      <c r="DA27" s="49" t="str">
        <f t="shared" si="22"/>
        <v/>
      </c>
      <c r="DB27" s="49" t="str">
        <f t="shared" si="23"/>
        <v/>
      </c>
      <c r="DC27" s="49" t="str">
        <f t="shared" si="24"/>
        <v/>
      </c>
      <c r="DD27" s="49" t="str">
        <f t="shared" si="25"/>
        <v/>
      </c>
      <c r="DE27" s="49" t="str">
        <f t="shared" si="26"/>
        <v/>
      </c>
      <c r="DF27" s="49" t="str">
        <f t="shared" si="27"/>
        <v/>
      </c>
      <c r="DG27" s="49" t="str">
        <f t="shared" si="28"/>
        <v/>
      </c>
      <c r="DH27" s="49" t="str">
        <f t="shared" si="29"/>
        <v/>
      </c>
      <c r="DI27" s="49" t="str">
        <f t="shared" si="30"/>
        <v/>
      </c>
      <c r="DJ27" s="49" t="str">
        <f t="shared" si="31"/>
        <v/>
      </c>
      <c r="DK27" s="49" t="str">
        <f t="shared" si="32"/>
        <v/>
      </c>
      <c r="DL27" s="16" t="str">
        <f t="shared" si="33"/>
        <v/>
      </c>
      <c r="DN27" s="17" t="str">
        <f t="shared" si="34"/>
        <v>Jul 2019</v>
      </c>
    </row>
    <row r="28" spans="1:118" x14ac:dyDescent="0.25">
      <c r="A28" s="30"/>
      <c r="B28" s="102">
        <f>IF(B27="", "", IFERROR(IF(B27+1&gt;Settings!$G$25, "", B27+1), ""))</f>
        <v>43664</v>
      </c>
      <c r="C28" s="2"/>
      <c r="D28" s="3"/>
      <c r="E28" s="3"/>
      <c r="F28" s="3"/>
      <c r="G28" s="3"/>
      <c r="H28" s="3"/>
      <c r="I28" s="3"/>
      <c r="J28" s="3"/>
      <c r="K28" s="3"/>
      <c r="L28" s="3"/>
      <c r="M28" s="3"/>
      <c r="N28" s="3"/>
      <c r="O28" s="3"/>
      <c r="P28" s="3"/>
      <c r="Q28" s="4"/>
      <c r="R28" s="30"/>
      <c r="T28" s="17" t="str">
        <f>IF($B28="", "", IF($B28&lt;Settings!$G$23, "Old", "New"))</f>
        <v>Old</v>
      </c>
      <c r="AL28" s="118" t="str">
        <f>IF(OR($B28="", C28="", C$10="", AL$9), "", IFERROR($B28+INDEX(Settings!$AF$19:$AF$33, MATCH(C$10, Settings!$Y$19:$Y$33, 0))+IF(INDEX(Settings!$AI$19:$AI$33, MATCH(C$10, Settings!$Y$19:$Y$33, 0))="", 0, INDEX($AO$2:$AU$8, MATCH(TEXT($B28, "ddd"), $AN$2:$AN$8, 0), MATCH(INDEX(Settings!$AI$19:$AI$33, MATCH(C$10, Settings!$Y$19:$Y$33, 0)), $AO$1:$AU$1, 0))), 0))</f>
        <v/>
      </c>
      <c r="AM28" s="119" t="str">
        <f>IF(OR($B28="", D28="", D$10="", AM$9), "", IFERROR($B28+INDEX(Settings!$AF$19:$AF$33, MATCH(D$10, Settings!$Y$19:$Y$33, 0))+IF(INDEX(Settings!$AI$19:$AI$33, MATCH(D$10, Settings!$Y$19:$Y$33, 0))="", 0, INDEX($AO$2:$AU$8, MATCH(TEXT($B28, "ddd"), $AN$2:$AN$8, 0), MATCH(INDEX(Settings!$AI$19:$AI$33, MATCH(D$10, Settings!$Y$19:$Y$33, 0)), $AO$1:$AU$1, 0))), 0))</f>
        <v/>
      </c>
      <c r="AN28" s="119" t="str">
        <f>IF(OR($B28="", E28="", E$10="", AN$9), "", IFERROR($B28+INDEX(Settings!$AF$19:$AF$33, MATCH(E$10, Settings!$Y$19:$Y$33, 0))+IF(INDEX(Settings!$AI$19:$AI$33, MATCH(E$10, Settings!$Y$19:$Y$33, 0))="", 0, INDEX($AO$2:$AU$8, MATCH(TEXT($B28, "ddd"), $AN$2:$AN$8, 0), MATCH(INDEX(Settings!$AI$19:$AI$33, MATCH(E$10, Settings!$Y$19:$Y$33, 0)), $AO$1:$AU$1, 0))), 0))</f>
        <v/>
      </c>
      <c r="AO28" s="119" t="str">
        <f>IF(OR($B28="", F28="", F$10="", AO$9), "", IFERROR($B28+INDEX(Settings!$AF$19:$AF$33, MATCH(F$10, Settings!$Y$19:$Y$33, 0))+IF(INDEX(Settings!$AI$19:$AI$33, MATCH(F$10, Settings!$Y$19:$Y$33, 0))="", 0, INDEX($AO$2:$AU$8, MATCH(TEXT($B28, "ddd"), $AN$2:$AN$8, 0), MATCH(INDEX(Settings!$AI$19:$AI$33, MATCH(F$10, Settings!$Y$19:$Y$33, 0)), $AO$1:$AU$1, 0))), 0))</f>
        <v/>
      </c>
      <c r="AP28" s="119" t="str">
        <f>IF(OR($B28="", G28="", G$10="", AP$9), "", IFERROR($B28+INDEX(Settings!$AF$19:$AF$33, MATCH(G$10, Settings!$Y$19:$Y$33, 0))+IF(INDEX(Settings!$AI$19:$AI$33, MATCH(G$10, Settings!$Y$19:$Y$33, 0))="", 0, INDEX($AO$2:$AU$8, MATCH(TEXT($B28, "ddd"), $AN$2:$AN$8, 0), MATCH(INDEX(Settings!$AI$19:$AI$33, MATCH(G$10, Settings!$Y$19:$Y$33, 0)), $AO$1:$AU$1, 0))), 0))</f>
        <v/>
      </c>
      <c r="AQ28" s="119" t="str">
        <f>IF(OR($B28="", H28="", H$10="", AQ$9), "", IFERROR($B28+INDEX(Settings!$AF$19:$AF$33, MATCH(H$10, Settings!$Y$19:$Y$33, 0))+IF(INDEX(Settings!$AI$19:$AI$33, MATCH(H$10, Settings!$Y$19:$Y$33, 0))="", 0, INDEX($AO$2:$AU$8, MATCH(TEXT($B28, "ddd"), $AN$2:$AN$8, 0), MATCH(INDEX(Settings!$AI$19:$AI$33, MATCH(H$10, Settings!$Y$19:$Y$33, 0)), $AO$1:$AU$1, 0))), 0))</f>
        <v/>
      </c>
      <c r="AR28" s="119" t="str">
        <f>IF(OR($B28="", I28="", I$10="", AR$9), "", IFERROR($B28+INDEX(Settings!$AF$19:$AF$33, MATCH(I$10, Settings!$Y$19:$Y$33, 0))+IF(INDEX(Settings!$AI$19:$AI$33, MATCH(I$10, Settings!$Y$19:$Y$33, 0))="", 0, INDEX($AO$2:$AU$8, MATCH(TEXT($B28, "ddd"), $AN$2:$AN$8, 0), MATCH(INDEX(Settings!$AI$19:$AI$33, MATCH(I$10, Settings!$Y$19:$Y$33, 0)), $AO$1:$AU$1, 0))), 0))</f>
        <v/>
      </c>
      <c r="AS28" s="119" t="str">
        <f>IF(OR($B28="", J28="", J$10="", AS$9), "", IFERROR($B28+INDEX(Settings!$AF$19:$AF$33, MATCH(J$10, Settings!$Y$19:$Y$33, 0))+IF(INDEX(Settings!$AI$19:$AI$33, MATCH(J$10, Settings!$Y$19:$Y$33, 0))="", 0, INDEX($AO$2:$AU$8, MATCH(TEXT($B28, "ddd"), $AN$2:$AN$8, 0), MATCH(INDEX(Settings!$AI$19:$AI$33, MATCH(J$10, Settings!$Y$19:$Y$33, 0)), $AO$1:$AU$1, 0))), 0))</f>
        <v/>
      </c>
      <c r="AT28" s="119" t="str">
        <f>IF(OR($B28="", K28="", K$10="", AT$9), "", IFERROR($B28+INDEX(Settings!$AF$19:$AF$33, MATCH(K$10, Settings!$Y$19:$Y$33, 0))+IF(INDEX(Settings!$AI$19:$AI$33, MATCH(K$10, Settings!$Y$19:$Y$33, 0))="", 0, INDEX($AO$2:$AU$8, MATCH(TEXT($B28, "ddd"), $AN$2:$AN$8, 0), MATCH(INDEX(Settings!$AI$19:$AI$33, MATCH(K$10, Settings!$Y$19:$Y$33, 0)), $AO$1:$AU$1, 0))), 0))</f>
        <v/>
      </c>
      <c r="AU28" s="119" t="str">
        <f>IF(OR($B28="", L28="", L$10="", AU$9), "", IFERROR($B28+INDEX(Settings!$AF$19:$AF$33, MATCH(L$10, Settings!$Y$19:$Y$33, 0))+IF(INDEX(Settings!$AI$19:$AI$33, MATCH(L$10, Settings!$Y$19:$Y$33, 0))="", 0, INDEX($AO$2:$AU$8, MATCH(TEXT($B28, "ddd"), $AN$2:$AN$8, 0), MATCH(INDEX(Settings!$AI$19:$AI$33, MATCH(L$10, Settings!$Y$19:$Y$33, 0)), $AO$1:$AU$1, 0))), 0))</f>
        <v/>
      </c>
      <c r="AV28" s="119" t="str">
        <f>IF(OR($B28="", M28="", M$10="", AV$9), "", IFERROR($B28+INDEX(Settings!$AF$19:$AF$33, MATCH(M$10, Settings!$Y$19:$Y$33, 0))+IF(INDEX(Settings!$AI$19:$AI$33, MATCH(M$10, Settings!$Y$19:$Y$33, 0))="", 0, INDEX($AO$2:$AU$8, MATCH(TEXT($B28, "ddd"), $AN$2:$AN$8, 0), MATCH(INDEX(Settings!$AI$19:$AI$33, MATCH(M$10, Settings!$Y$19:$Y$33, 0)), $AO$1:$AU$1, 0))), 0))</f>
        <v/>
      </c>
      <c r="AW28" s="119" t="str">
        <f>IF(OR($B28="", N28="", N$10="", AW$9), "", IFERROR($B28+INDEX(Settings!$AF$19:$AF$33, MATCH(N$10, Settings!$Y$19:$Y$33, 0))+IF(INDEX(Settings!$AI$19:$AI$33, MATCH(N$10, Settings!$Y$19:$Y$33, 0))="", 0, INDEX($AO$2:$AU$8, MATCH(TEXT($B28, "ddd"), $AN$2:$AN$8, 0), MATCH(INDEX(Settings!$AI$19:$AI$33, MATCH(N$10, Settings!$Y$19:$Y$33, 0)), $AO$1:$AU$1, 0))), 0))</f>
        <v/>
      </c>
      <c r="AX28" s="119" t="str">
        <f>IF(OR($B28="", O28="", O$10="", AX$9), "", IFERROR($B28+INDEX(Settings!$AF$19:$AF$33, MATCH(O$10, Settings!$Y$19:$Y$33, 0))+IF(INDEX(Settings!$AI$19:$AI$33, MATCH(O$10, Settings!$Y$19:$Y$33, 0))="", 0, INDEX($AO$2:$AU$8, MATCH(TEXT($B28, "ddd"), $AN$2:$AN$8, 0), MATCH(INDEX(Settings!$AI$19:$AI$33, MATCH(O$10, Settings!$Y$19:$Y$33, 0)), $AO$1:$AU$1, 0))), 0))</f>
        <v/>
      </c>
      <c r="AY28" s="119" t="str">
        <f>IF(OR($B28="", P28="", P$10="", AY$9), "", IFERROR($B28+INDEX(Settings!$AF$19:$AF$33, MATCH(P$10, Settings!$Y$19:$Y$33, 0))+IF(INDEX(Settings!$AI$19:$AI$33, MATCH(P$10, Settings!$Y$19:$Y$33, 0))="", 0, INDEX($AO$2:$AU$8, MATCH(TEXT($B28, "ddd"), $AN$2:$AN$8, 0), MATCH(INDEX(Settings!$AI$19:$AI$33, MATCH(P$10, Settings!$Y$19:$Y$33, 0)), $AO$1:$AU$1, 0))), 0))</f>
        <v/>
      </c>
      <c r="AZ28" s="120" t="str">
        <f>IF(OR($B28="", Q28="", Q$10="", AZ$9), "", IFERROR($B28+INDEX(Settings!$AF$19:$AF$33, MATCH(Q$10, Settings!$Y$19:$Y$33, 0))+IF(INDEX(Settings!$AI$19:$AI$33, MATCH(Q$10, Settings!$Y$19:$Y$33, 0))="", 0, INDEX($AO$2:$AU$8, MATCH(TEXT($B28, "ddd"), $AN$2:$AN$8, 0), MATCH(INDEX(Settings!$AI$19:$AI$33, MATCH(Q$10, Settings!$Y$19:$Y$33, 0)), $AO$1:$AU$1, 0))), 0))</f>
        <v/>
      </c>
      <c r="BB28" s="118" t="str">
        <f>IF(OR(C$10="", $B28="", C28="", BB$9=""), "", IFERROR(WORKDAY((DATE(YEAR($B28), MONTH($B28)+INDEX(Settings!$AM$19:$AM$33, MATCH(C$10, Settings!$Y$19:$Y$33, 0)), IF(INDEX(Settings!$AQ$19:$AQ$33, MATCH(C$10, Settings!$Y$19:$Y$33, 0))=0, DAY($B28), INDEX(Settings!$AQ$19:$AQ$33, MATCH(C$10, Settings!$Y$19:$Y$33, 0))))-1), 1, Settings!$AY$23:$AY$38), ""))</f>
        <v/>
      </c>
      <c r="BC28" s="119" t="str">
        <f>IF(OR(D$10="", $B28="", D28="", BC$9=""), "", IFERROR(WORKDAY((DATE(YEAR($B28), MONTH($B28)+INDEX(Settings!$AM$19:$AM$33, MATCH(D$10, Settings!$Y$19:$Y$33, 0)), IF(INDEX(Settings!$AQ$19:$AQ$33, MATCH(D$10, Settings!$Y$19:$Y$33, 0))=0, DAY($B28), INDEX(Settings!$AQ$19:$AQ$33, MATCH(D$10, Settings!$Y$19:$Y$33, 0))))-1), 1, Settings!$AY$23:$AY$38), ""))</f>
        <v/>
      </c>
      <c r="BD28" s="119" t="str">
        <f>IF(OR(E$10="", $B28="", E28="", BD$9=""), "", IFERROR(WORKDAY((DATE(YEAR($B28), MONTH($B28)+INDEX(Settings!$AM$19:$AM$33, MATCH(E$10, Settings!$Y$19:$Y$33, 0)), IF(INDEX(Settings!$AQ$19:$AQ$33, MATCH(E$10, Settings!$Y$19:$Y$33, 0))=0, DAY($B28), INDEX(Settings!$AQ$19:$AQ$33, MATCH(E$10, Settings!$Y$19:$Y$33, 0))))-1), 1, Settings!$AY$23:$AY$38), ""))</f>
        <v/>
      </c>
      <c r="BE28" s="119" t="str">
        <f>IF(OR(F$10="", $B28="", F28="", BE$9=""), "", IFERROR(WORKDAY((DATE(YEAR($B28), MONTH($B28)+INDEX(Settings!$AM$19:$AM$33, MATCH(F$10, Settings!$Y$19:$Y$33, 0)), IF(INDEX(Settings!$AQ$19:$AQ$33, MATCH(F$10, Settings!$Y$19:$Y$33, 0))=0, DAY($B28), INDEX(Settings!$AQ$19:$AQ$33, MATCH(F$10, Settings!$Y$19:$Y$33, 0))))-1), 1, Settings!$AY$23:$AY$38), ""))</f>
        <v/>
      </c>
      <c r="BF28" s="119" t="str">
        <f>IF(OR(G$10="", $B28="", G28="", BF$9=""), "", IFERROR(WORKDAY((DATE(YEAR($B28), MONTH($B28)+INDEX(Settings!$AM$19:$AM$33, MATCH(G$10, Settings!$Y$19:$Y$33, 0)), IF(INDEX(Settings!$AQ$19:$AQ$33, MATCH(G$10, Settings!$Y$19:$Y$33, 0))=0, DAY($B28), INDEX(Settings!$AQ$19:$AQ$33, MATCH(G$10, Settings!$Y$19:$Y$33, 0))))-1), 1, Settings!$AY$23:$AY$38), ""))</f>
        <v/>
      </c>
      <c r="BG28" s="119" t="str">
        <f>IF(OR(H$10="", $B28="", H28="", BG$9=""), "", IFERROR(WORKDAY((DATE(YEAR($B28), MONTH($B28)+INDEX(Settings!$AM$19:$AM$33, MATCH(H$10, Settings!$Y$19:$Y$33, 0)), IF(INDEX(Settings!$AQ$19:$AQ$33, MATCH(H$10, Settings!$Y$19:$Y$33, 0))=0, DAY($B28), INDEX(Settings!$AQ$19:$AQ$33, MATCH(H$10, Settings!$Y$19:$Y$33, 0))))-1), 1, Settings!$AY$23:$AY$38), ""))</f>
        <v/>
      </c>
      <c r="BH28" s="119" t="str">
        <f>IF(OR(I$10="", $B28="", I28="", BH$9=""), "", IFERROR(WORKDAY((DATE(YEAR($B28), MONTH($B28)+INDEX(Settings!$AM$19:$AM$33, MATCH(I$10, Settings!$Y$19:$Y$33, 0)), IF(INDEX(Settings!$AQ$19:$AQ$33, MATCH(I$10, Settings!$Y$19:$Y$33, 0))=0, DAY($B28), INDEX(Settings!$AQ$19:$AQ$33, MATCH(I$10, Settings!$Y$19:$Y$33, 0))))-1), 1, Settings!$AY$23:$AY$38), ""))</f>
        <v/>
      </c>
      <c r="BI28" s="119" t="str">
        <f>IF(OR(J$10="", $B28="", J28="", BI$9=""), "", IFERROR(WORKDAY((DATE(YEAR($B28), MONTH($B28)+INDEX(Settings!$AM$19:$AM$33, MATCH(J$10, Settings!$Y$19:$Y$33, 0)), IF(INDEX(Settings!$AQ$19:$AQ$33, MATCH(J$10, Settings!$Y$19:$Y$33, 0))=0, DAY($B28), INDEX(Settings!$AQ$19:$AQ$33, MATCH(J$10, Settings!$Y$19:$Y$33, 0))))-1), 1, Settings!$AY$23:$AY$38), ""))</f>
        <v/>
      </c>
      <c r="BJ28" s="119" t="str">
        <f>IF(OR(K$10="", $B28="", K28="", BJ$9=""), "", IFERROR(WORKDAY((DATE(YEAR($B28), MONTH($B28)+INDEX(Settings!$AM$19:$AM$33, MATCH(K$10, Settings!$Y$19:$Y$33, 0)), IF(INDEX(Settings!$AQ$19:$AQ$33, MATCH(K$10, Settings!$Y$19:$Y$33, 0))=0, DAY($B28), INDEX(Settings!$AQ$19:$AQ$33, MATCH(K$10, Settings!$Y$19:$Y$33, 0))))-1), 1, Settings!$AY$23:$AY$38), ""))</f>
        <v/>
      </c>
      <c r="BK28" s="119" t="str">
        <f>IF(OR(L$10="", $B28="", L28="", BK$9=""), "", IFERROR(WORKDAY((DATE(YEAR($B28), MONTH($B28)+INDEX(Settings!$AM$19:$AM$33, MATCH(L$10, Settings!$Y$19:$Y$33, 0)), IF(INDEX(Settings!$AQ$19:$AQ$33, MATCH(L$10, Settings!$Y$19:$Y$33, 0))=0, DAY($B28), INDEX(Settings!$AQ$19:$AQ$33, MATCH(L$10, Settings!$Y$19:$Y$33, 0))))-1), 1, Settings!$AY$23:$AY$38), ""))</f>
        <v/>
      </c>
      <c r="BL28" s="119" t="str">
        <f>IF(OR(M$10="", $B28="", M28="", BL$9=""), "", IFERROR(WORKDAY((DATE(YEAR($B28), MONTH($B28)+INDEX(Settings!$AM$19:$AM$33, MATCH(M$10, Settings!$Y$19:$Y$33, 0)), IF(INDEX(Settings!$AQ$19:$AQ$33, MATCH(M$10, Settings!$Y$19:$Y$33, 0))=0, DAY($B28), INDEX(Settings!$AQ$19:$AQ$33, MATCH(M$10, Settings!$Y$19:$Y$33, 0))))-1), 1, Settings!$AY$23:$AY$38), ""))</f>
        <v/>
      </c>
      <c r="BM28" s="119" t="str">
        <f>IF(OR(N$10="", $B28="", N28="", BM$9=""), "", IFERROR(WORKDAY((DATE(YEAR($B28), MONTH($B28)+INDEX(Settings!$AM$19:$AM$33, MATCH(N$10, Settings!$Y$19:$Y$33, 0)), IF(INDEX(Settings!$AQ$19:$AQ$33, MATCH(N$10, Settings!$Y$19:$Y$33, 0))=0, DAY($B28), INDEX(Settings!$AQ$19:$AQ$33, MATCH(N$10, Settings!$Y$19:$Y$33, 0))))-1), 1, Settings!$AY$23:$AY$38), ""))</f>
        <v/>
      </c>
      <c r="BN28" s="119" t="str">
        <f>IF(OR(O$10="", $B28="", O28="", BN$9=""), "", IFERROR(WORKDAY((DATE(YEAR($B28), MONTH($B28)+INDEX(Settings!$AM$19:$AM$33, MATCH(O$10, Settings!$Y$19:$Y$33, 0)), IF(INDEX(Settings!$AQ$19:$AQ$33, MATCH(O$10, Settings!$Y$19:$Y$33, 0))=0, DAY($B28), INDEX(Settings!$AQ$19:$AQ$33, MATCH(O$10, Settings!$Y$19:$Y$33, 0))))-1), 1, Settings!$AY$23:$AY$38), ""))</f>
        <v/>
      </c>
      <c r="BO28" s="119" t="str">
        <f>IF(OR(P$10="", $B28="", P28="", BO$9=""), "", IFERROR(WORKDAY((DATE(YEAR($B28), MONTH($B28)+INDEX(Settings!$AM$19:$AM$33, MATCH(P$10, Settings!$Y$19:$Y$33, 0)), IF(INDEX(Settings!$AQ$19:$AQ$33, MATCH(P$10, Settings!$Y$19:$Y$33, 0))=0, DAY($B28), INDEX(Settings!$AQ$19:$AQ$33, MATCH(P$10, Settings!$Y$19:$Y$33, 0))))-1), 1, Settings!$AY$23:$AY$38), ""))</f>
        <v/>
      </c>
      <c r="BP28" s="120" t="str">
        <f>IF(OR(Q$10="", $B28="", Q28="", BP$9=""), "", IFERROR(WORKDAY((DATE(YEAR($B28), MONTH($B28)+INDEX(Settings!$AM$19:$AM$33, MATCH(Q$10, Settings!$Y$19:$Y$33, 0)), IF(INDEX(Settings!$AQ$19:$AQ$33, MATCH(Q$10, Settings!$Y$19:$Y$33, 0))=0, DAY($B28), INDEX(Settings!$AQ$19:$AQ$33, MATCH(Q$10, Settings!$Y$19:$Y$33, 0))))-1), 1, Settings!$AY$23:$AY$38), ""))</f>
        <v/>
      </c>
      <c r="BR28" s="118" t="str">
        <f>IF(BB28="", "", IF(BB28&lt;=$B28, WORKDAY(DATE(YEAR($BB28), MONTH(BB28)+1, DAY(BB28)-1), 1, Settings!$AY$23:$AY$38), BB28))</f>
        <v/>
      </c>
      <c r="BS28" s="119" t="str">
        <f>IF(BC28="", "", IF(BC28&lt;=$B28, WORKDAY(DATE(YEAR($BB28), MONTH(BC28)+1, DAY(BC28)-1), 1, Settings!$AY$23:$AY$38), BC28))</f>
        <v/>
      </c>
      <c r="BT28" s="119" t="str">
        <f>IF(BD28="", "", IF(BD28&lt;=$B28, WORKDAY(DATE(YEAR($BB28), MONTH(BD28)+1, DAY(BD28)-1), 1, Settings!$AY$23:$AY$38), BD28))</f>
        <v/>
      </c>
      <c r="BU28" s="119" t="str">
        <f>IF(BE28="", "", IF(BE28&lt;=$B28, WORKDAY(DATE(YEAR($BB28), MONTH(BE28)+1, DAY(BE28)-1), 1, Settings!$AY$23:$AY$38), BE28))</f>
        <v/>
      </c>
      <c r="BV28" s="119" t="str">
        <f>IF(BF28="", "", IF(BF28&lt;=$B28, WORKDAY(DATE(YEAR($BB28), MONTH(BF28)+1, DAY(BF28)-1), 1, Settings!$AY$23:$AY$38), BF28))</f>
        <v/>
      </c>
      <c r="BW28" s="119" t="str">
        <f>IF(BG28="", "", IF(BG28&lt;=$B28, WORKDAY(DATE(YEAR($BB28), MONTH(BG28)+1, DAY(BG28)-1), 1, Settings!$AY$23:$AY$38), BG28))</f>
        <v/>
      </c>
      <c r="BX28" s="119" t="str">
        <f>IF(BH28="", "", IF(BH28&lt;=$B28, WORKDAY(DATE(YEAR($BB28), MONTH(BH28)+1, DAY(BH28)-1), 1, Settings!$AY$23:$AY$38), BH28))</f>
        <v/>
      </c>
      <c r="BY28" s="119" t="str">
        <f>IF(BI28="", "", IF(BI28&lt;=$B28, WORKDAY(DATE(YEAR($BB28), MONTH(BI28)+1, DAY(BI28)-1), 1, Settings!$AY$23:$AY$38), BI28))</f>
        <v/>
      </c>
      <c r="BZ28" s="119" t="str">
        <f>IF(BJ28="", "", IF(BJ28&lt;=$B28, WORKDAY(DATE(YEAR($BB28), MONTH(BJ28)+1, DAY(BJ28)-1), 1, Settings!$AY$23:$AY$38), BJ28))</f>
        <v/>
      </c>
      <c r="CA28" s="119" t="str">
        <f>IF(BK28="", "", IF(BK28&lt;=$B28, WORKDAY(DATE(YEAR($BB28), MONTH(BK28)+1, DAY(BK28)-1), 1, Settings!$AY$23:$AY$38), BK28))</f>
        <v/>
      </c>
      <c r="CB28" s="119" t="str">
        <f>IF(BL28="", "", IF(BL28&lt;=$B28, WORKDAY(DATE(YEAR($BB28), MONTH(BL28)+1, DAY(BL28)-1), 1, Settings!$AY$23:$AY$38), BL28))</f>
        <v/>
      </c>
      <c r="CC28" s="119" t="str">
        <f>IF(BM28="", "", IF(BM28&lt;=$B28, WORKDAY(DATE(YEAR($BB28), MONTH(BM28)+1, DAY(BM28)-1), 1, Settings!$AY$23:$AY$38), BM28))</f>
        <v/>
      </c>
      <c r="CD28" s="119" t="str">
        <f>IF(BN28="", "", IF(BN28&lt;=$B28, WORKDAY(DATE(YEAR($BB28), MONTH(BN28)+1, DAY(BN28)-1), 1, Settings!$AY$23:$AY$38), BN28))</f>
        <v/>
      </c>
      <c r="CE28" s="119" t="str">
        <f>IF(BO28="", "", IF(BO28&lt;=$B28, WORKDAY(DATE(YEAR($BB28), MONTH(BO28)+1, DAY(BO28)-1), 1, Settings!$AY$23:$AY$38), BO28))</f>
        <v/>
      </c>
      <c r="CF28" s="120" t="str">
        <f>IF(BP28="", "", IF(BP28&lt;=$B28, WORKDAY(DATE(YEAR($BB28), MONTH(BP28)+1, DAY(BP28)-1), 1, Settings!$AY$23:$AY$38), BP28))</f>
        <v/>
      </c>
      <c r="CH28" s="48" t="str">
        <f t="shared" si="4"/>
        <v/>
      </c>
      <c r="CI28" s="49" t="str">
        <f t="shared" si="5"/>
        <v/>
      </c>
      <c r="CJ28" s="49" t="str">
        <f t="shared" si="6"/>
        <v/>
      </c>
      <c r="CK28" s="49" t="str">
        <f t="shared" si="7"/>
        <v/>
      </c>
      <c r="CL28" s="49" t="str">
        <f t="shared" si="8"/>
        <v/>
      </c>
      <c r="CM28" s="49" t="str">
        <f t="shared" si="9"/>
        <v/>
      </c>
      <c r="CN28" s="49" t="str">
        <f t="shared" si="10"/>
        <v/>
      </c>
      <c r="CO28" s="49" t="str">
        <f t="shared" si="11"/>
        <v/>
      </c>
      <c r="CP28" s="49" t="str">
        <f t="shared" si="12"/>
        <v/>
      </c>
      <c r="CQ28" s="49" t="str">
        <f t="shared" si="13"/>
        <v/>
      </c>
      <c r="CR28" s="49" t="str">
        <f t="shared" si="14"/>
        <v/>
      </c>
      <c r="CS28" s="49" t="str">
        <f t="shared" si="15"/>
        <v/>
      </c>
      <c r="CT28" s="49" t="str">
        <f t="shared" si="16"/>
        <v/>
      </c>
      <c r="CU28" s="49" t="str">
        <f t="shared" si="17"/>
        <v/>
      </c>
      <c r="CV28" s="16" t="str">
        <f t="shared" si="18"/>
        <v/>
      </c>
      <c r="CX28" s="48" t="str">
        <f t="shared" si="19"/>
        <v/>
      </c>
      <c r="CY28" s="49" t="str">
        <f t="shared" si="20"/>
        <v/>
      </c>
      <c r="CZ28" s="49" t="str">
        <f t="shared" si="21"/>
        <v/>
      </c>
      <c r="DA28" s="49" t="str">
        <f t="shared" si="22"/>
        <v/>
      </c>
      <c r="DB28" s="49" t="str">
        <f t="shared" si="23"/>
        <v/>
      </c>
      <c r="DC28" s="49" t="str">
        <f t="shared" si="24"/>
        <v/>
      </c>
      <c r="DD28" s="49" t="str">
        <f t="shared" si="25"/>
        <v/>
      </c>
      <c r="DE28" s="49" t="str">
        <f t="shared" si="26"/>
        <v/>
      </c>
      <c r="DF28" s="49" t="str">
        <f t="shared" si="27"/>
        <v/>
      </c>
      <c r="DG28" s="49" t="str">
        <f t="shared" si="28"/>
        <v/>
      </c>
      <c r="DH28" s="49" t="str">
        <f t="shared" si="29"/>
        <v/>
      </c>
      <c r="DI28" s="49" t="str">
        <f t="shared" si="30"/>
        <v/>
      </c>
      <c r="DJ28" s="49" t="str">
        <f t="shared" si="31"/>
        <v/>
      </c>
      <c r="DK28" s="49" t="str">
        <f t="shared" si="32"/>
        <v/>
      </c>
      <c r="DL28" s="16" t="str">
        <f t="shared" si="33"/>
        <v/>
      </c>
      <c r="DN28" s="17" t="str">
        <f t="shared" si="34"/>
        <v>Jul 2019</v>
      </c>
    </row>
    <row r="29" spans="1:118" x14ac:dyDescent="0.25">
      <c r="A29" s="30"/>
      <c r="B29" s="102">
        <f>IF(B28="", "", IFERROR(IF(B28+1&gt;Settings!$G$25, "", B28+1), ""))</f>
        <v>43665</v>
      </c>
      <c r="C29" s="2"/>
      <c r="D29" s="3"/>
      <c r="E29" s="3"/>
      <c r="F29" s="3"/>
      <c r="G29" s="3"/>
      <c r="H29" s="3"/>
      <c r="I29" s="3"/>
      <c r="J29" s="3"/>
      <c r="K29" s="3"/>
      <c r="L29" s="3"/>
      <c r="M29" s="3"/>
      <c r="N29" s="3"/>
      <c r="O29" s="3"/>
      <c r="P29" s="3"/>
      <c r="Q29" s="4"/>
      <c r="R29" s="30"/>
      <c r="T29" s="17" t="str">
        <f>IF($B29="", "", IF($B29&lt;Settings!$G$23, "Old", "New"))</f>
        <v>Old</v>
      </c>
      <c r="AL29" s="118" t="str">
        <f>IF(OR($B29="", C29="", C$10="", AL$9), "", IFERROR($B29+INDEX(Settings!$AF$19:$AF$33, MATCH(C$10, Settings!$Y$19:$Y$33, 0))+IF(INDEX(Settings!$AI$19:$AI$33, MATCH(C$10, Settings!$Y$19:$Y$33, 0))="", 0, INDEX($AO$2:$AU$8, MATCH(TEXT($B29, "ddd"), $AN$2:$AN$8, 0), MATCH(INDEX(Settings!$AI$19:$AI$33, MATCH(C$10, Settings!$Y$19:$Y$33, 0)), $AO$1:$AU$1, 0))), 0))</f>
        <v/>
      </c>
      <c r="AM29" s="119" t="str">
        <f>IF(OR($B29="", D29="", D$10="", AM$9), "", IFERROR($B29+INDEX(Settings!$AF$19:$AF$33, MATCH(D$10, Settings!$Y$19:$Y$33, 0))+IF(INDEX(Settings!$AI$19:$AI$33, MATCH(D$10, Settings!$Y$19:$Y$33, 0))="", 0, INDEX($AO$2:$AU$8, MATCH(TEXT($B29, "ddd"), $AN$2:$AN$8, 0), MATCH(INDEX(Settings!$AI$19:$AI$33, MATCH(D$10, Settings!$Y$19:$Y$33, 0)), $AO$1:$AU$1, 0))), 0))</f>
        <v/>
      </c>
      <c r="AN29" s="119" t="str">
        <f>IF(OR($B29="", E29="", E$10="", AN$9), "", IFERROR($B29+INDEX(Settings!$AF$19:$AF$33, MATCH(E$10, Settings!$Y$19:$Y$33, 0))+IF(INDEX(Settings!$AI$19:$AI$33, MATCH(E$10, Settings!$Y$19:$Y$33, 0))="", 0, INDEX($AO$2:$AU$8, MATCH(TEXT($B29, "ddd"), $AN$2:$AN$8, 0), MATCH(INDEX(Settings!$AI$19:$AI$33, MATCH(E$10, Settings!$Y$19:$Y$33, 0)), $AO$1:$AU$1, 0))), 0))</f>
        <v/>
      </c>
      <c r="AO29" s="119" t="str">
        <f>IF(OR($B29="", F29="", F$10="", AO$9), "", IFERROR($B29+INDEX(Settings!$AF$19:$AF$33, MATCH(F$10, Settings!$Y$19:$Y$33, 0))+IF(INDEX(Settings!$AI$19:$AI$33, MATCH(F$10, Settings!$Y$19:$Y$33, 0))="", 0, INDEX($AO$2:$AU$8, MATCH(TEXT($B29, "ddd"), $AN$2:$AN$8, 0), MATCH(INDEX(Settings!$AI$19:$AI$33, MATCH(F$10, Settings!$Y$19:$Y$33, 0)), $AO$1:$AU$1, 0))), 0))</f>
        <v/>
      </c>
      <c r="AP29" s="119" t="str">
        <f>IF(OR($B29="", G29="", G$10="", AP$9), "", IFERROR($B29+INDEX(Settings!$AF$19:$AF$33, MATCH(G$10, Settings!$Y$19:$Y$33, 0))+IF(INDEX(Settings!$AI$19:$AI$33, MATCH(G$10, Settings!$Y$19:$Y$33, 0))="", 0, INDEX($AO$2:$AU$8, MATCH(TEXT($B29, "ddd"), $AN$2:$AN$8, 0), MATCH(INDEX(Settings!$AI$19:$AI$33, MATCH(G$10, Settings!$Y$19:$Y$33, 0)), $AO$1:$AU$1, 0))), 0))</f>
        <v/>
      </c>
      <c r="AQ29" s="119" t="str">
        <f>IF(OR($B29="", H29="", H$10="", AQ$9), "", IFERROR($B29+INDEX(Settings!$AF$19:$AF$33, MATCH(H$10, Settings!$Y$19:$Y$33, 0))+IF(INDEX(Settings!$AI$19:$AI$33, MATCH(H$10, Settings!$Y$19:$Y$33, 0))="", 0, INDEX($AO$2:$AU$8, MATCH(TEXT($B29, "ddd"), $AN$2:$AN$8, 0), MATCH(INDEX(Settings!$AI$19:$AI$33, MATCH(H$10, Settings!$Y$19:$Y$33, 0)), $AO$1:$AU$1, 0))), 0))</f>
        <v/>
      </c>
      <c r="AR29" s="119" t="str">
        <f>IF(OR($B29="", I29="", I$10="", AR$9), "", IFERROR($B29+INDEX(Settings!$AF$19:$AF$33, MATCH(I$10, Settings!$Y$19:$Y$33, 0))+IF(INDEX(Settings!$AI$19:$AI$33, MATCH(I$10, Settings!$Y$19:$Y$33, 0))="", 0, INDEX($AO$2:$AU$8, MATCH(TEXT($B29, "ddd"), $AN$2:$AN$8, 0), MATCH(INDEX(Settings!$AI$19:$AI$33, MATCH(I$10, Settings!$Y$19:$Y$33, 0)), $AO$1:$AU$1, 0))), 0))</f>
        <v/>
      </c>
      <c r="AS29" s="119" t="str">
        <f>IF(OR($B29="", J29="", J$10="", AS$9), "", IFERROR($B29+INDEX(Settings!$AF$19:$AF$33, MATCH(J$10, Settings!$Y$19:$Y$33, 0))+IF(INDEX(Settings!$AI$19:$AI$33, MATCH(J$10, Settings!$Y$19:$Y$33, 0))="", 0, INDEX($AO$2:$AU$8, MATCH(TEXT($B29, "ddd"), $AN$2:$AN$8, 0), MATCH(INDEX(Settings!$AI$19:$AI$33, MATCH(J$10, Settings!$Y$19:$Y$33, 0)), $AO$1:$AU$1, 0))), 0))</f>
        <v/>
      </c>
      <c r="AT29" s="119" t="str">
        <f>IF(OR($B29="", K29="", K$10="", AT$9), "", IFERROR($B29+INDEX(Settings!$AF$19:$AF$33, MATCH(K$10, Settings!$Y$19:$Y$33, 0))+IF(INDEX(Settings!$AI$19:$AI$33, MATCH(K$10, Settings!$Y$19:$Y$33, 0))="", 0, INDEX($AO$2:$AU$8, MATCH(TEXT($B29, "ddd"), $AN$2:$AN$8, 0), MATCH(INDEX(Settings!$AI$19:$AI$33, MATCH(K$10, Settings!$Y$19:$Y$33, 0)), $AO$1:$AU$1, 0))), 0))</f>
        <v/>
      </c>
      <c r="AU29" s="119" t="str">
        <f>IF(OR($B29="", L29="", L$10="", AU$9), "", IFERROR($B29+INDEX(Settings!$AF$19:$AF$33, MATCH(L$10, Settings!$Y$19:$Y$33, 0))+IF(INDEX(Settings!$AI$19:$AI$33, MATCH(L$10, Settings!$Y$19:$Y$33, 0))="", 0, INDEX($AO$2:$AU$8, MATCH(TEXT($B29, "ddd"), $AN$2:$AN$8, 0), MATCH(INDEX(Settings!$AI$19:$AI$33, MATCH(L$10, Settings!$Y$19:$Y$33, 0)), $AO$1:$AU$1, 0))), 0))</f>
        <v/>
      </c>
      <c r="AV29" s="119" t="str">
        <f>IF(OR($B29="", M29="", M$10="", AV$9), "", IFERROR($B29+INDEX(Settings!$AF$19:$AF$33, MATCH(M$10, Settings!$Y$19:$Y$33, 0))+IF(INDEX(Settings!$AI$19:$AI$33, MATCH(M$10, Settings!$Y$19:$Y$33, 0))="", 0, INDEX($AO$2:$AU$8, MATCH(TEXT($B29, "ddd"), $AN$2:$AN$8, 0), MATCH(INDEX(Settings!$AI$19:$AI$33, MATCH(M$10, Settings!$Y$19:$Y$33, 0)), $AO$1:$AU$1, 0))), 0))</f>
        <v/>
      </c>
      <c r="AW29" s="119" t="str">
        <f>IF(OR($B29="", N29="", N$10="", AW$9), "", IFERROR($B29+INDEX(Settings!$AF$19:$AF$33, MATCH(N$10, Settings!$Y$19:$Y$33, 0))+IF(INDEX(Settings!$AI$19:$AI$33, MATCH(N$10, Settings!$Y$19:$Y$33, 0))="", 0, INDEX($AO$2:$AU$8, MATCH(TEXT($B29, "ddd"), $AN$2:$AN$8, 0), MATCH(INDEX(Settings!$AI$19:$AI$33, MATCH(N$10, Settings!$Y$19:$Y$33, 0)), $AO$1:$AU$1, 0))), 0))</f>
        <v/>
      </c>
      <c r="AX29" s="119" t="str">
        <f>IF(OR($B29="", O29="", O$10="", AX$9), "", IFERROR($B29+INDEX(Settings!$AF$19:$AF$33, MATCH(O$10, Settings!$Y$19:$Y$33, 0))+IF(INDEX(Settings!$AI$19:$AI$33, MATCH(O$10, Settings!$Y$19:$Y$33, 0))="", 0, INDEX($AO$2:$AU$8, MATCH(TEXT($B29, "ddd"), $AN$2:$AN$8, 0), MATCH(INDEX(Settings!$AI$19:$AI$33, MATCH(O$10, Settings!$Y$19:$Y$33, 0)), $AO$1:$AU$1, 0))), 0))</f>
        <v/>
      </c>
      <c r="AY29" s="119" t="str">
        <f>IF(OR($B29="", P29="", P$10="", AY$9), "", IFERROR($B29+INDEX(Settings!$AF$19:$AF$33, MATCH(P$10, Settings!$Y$19:$Y$33, 0))+IF(INDEX(Settings!$AI$19:$AI$33, MATCH(P$10, Settings!$Y$19:$Y$33, 0))="", 0, INDEX($AO$2:$AU$8, MATCH(TEXT($B29, "ddd"), $AN$2:$AN$8, 0), MATCH(INDEX(Settings!$AI$19:$AI$33, MATCH(P$10, Settings!$Y$19:$Y$33, 0)), $AO$1:$AU$1, 0))), 0))</f>
        <v/>
      </c>
      <c r="AZ29" s="120" t="str">
        <f>IF(OR($B29="", Q29="", Q$10="", AZ$9), "", IFERROR($B29+INDEX(Settings!$AF$19:$AF$33, MATCH(Q$10, Settings!$Y$19:$Y$33, 0))+IF(INDEX(Settings!$AI$19:$AI$33, MATCH(Q$10, Settings!$Y$19:$Y$33, 0))="", 0, INDEX($AO$2:$AU$8, MATCH(TEXT($B29, "ddd"), $AN$2:$AN$8, 0), MATCH(INDEX(Settings!$AI$19:$AI$33, MATCH(Q$10, Settings!$Y$19:$Y$33, 0)), $AO$1:$AU$1, 0))), 0))</f>
        <v/>
      </c>
      <c r="BB29" s="118" t="str">
        <f>IF(OR(C$10="", $B29="", C29="", BB$9=""), "", IFERROR(WORKDAY((DATE(YEAR($B29), MONTH($B29)+INDEX(Settings!$AM$19:$AM$33, MATCH(C$10, Settings!$Y$19:$Y$33, 0)), IF(INDEX(Settings!$AQ$19:$AQ$33, MATCH(C$10, Settings!$Y$19:$Y$33, 0))=0, DAY($B29), INDEX(Settings!$AQ$19:$AQ$33, MATCH(C$10, Settings!$Y$19:$Y$33, 0))))-1), 1, Settings!$AY$23:$AY$38), ""))</f>
        <v/>
      </c>
      <c r="BC29" s="119" t="str">
        <f>IF(OR(D$10="", $B29="", D29="", BC$9=""), "", IFERROR(WORKDAY((DATE(YEAR($B29), MONTH($B29)+INDEX(Settings!$AM$19:$AM$33, MATCH(D$10, Settings!$Y$19:$Y$33, 0)), IF(INDEX(Settings!$AQ$19:$AQ$33, MATCH(D$10, Settings!$Y$19:$Y$33, 0))=0, DAY($B29), INDEX(Settings!$AQ$19:$AQ$33, MATCH(D$10, Settings!$Y$19:$Y$33, 0))))-1), 1, Settings!$AY$23:$AY$38), ""))</f>
        <v/>
      </c>
      <c r="BD29" s="119" t="str">
        <f>IF(OR(E$10="", $B29="", E29="", BD$9=""), "", IFERROR(WORKDAY((DATE(YEAR($B29), MONTH($B29)+INDEX(Settings!$AM$19:$AM$33, MATCH(E$10, Settings!$Y$19:$Y$33, 0)), IF(INDEX(Settings!$AQ$19:$AQ$33, MATCH(E$10, Settings!$Y$19:$Y$33, 0))=0, DAY($B29), INDEX(Settings!$AQ$19:$AQ$33, MATCH(E$10, Settings!$Y$19:$Y$33, 0))))-1), 1, Settings!$AY$23:$AY$38), ""))</f>
        <v/>
      </c>
      <c r="BE29" s="119" t="str">
        <f>IF(OR(F$10="", $B29="", F29="", BE$9=""), "", IFERROR(WORKDAY((DATE(YEAR($B29), MONTH($B29)+INDEX(Settings!$AM$19:$AM$33, MATCH(F$10, Settings!$Y$19:$Y$33, 0)), IF(INDEX(Settings!$AQ$19:$AQ$33, MATCH(F$10, Settings!$Y$19:$Y$33, 0))=0, DAY($B29), INDEX(Settings!$AQ$19:$AQ$33, MATCH(F$10, Settings!$Y$19:$Y$33, 0))))-1), 1, Settings!$AY$23:$AY$38), ""))</f>
        <v/>
      </c>
      <c r="BF29" s="119" t="str">
        <f>IF(OR(G$10="", $B29="", G29="", BF$9=""), "", IFERROR(WORKDAY((DATE(YEAR($B29), MONTH($B29)+INDEX(Settings!$AM$19:$AM$33, MATCH(G$10, Settings!$Y$19:$Y$33, 0)), IF(INDEX(Settings!$AQ$19:$AQ$33, MATCH(G$10, Settings!$Y$19:$Y$33, 0))=0, DAY($B29), INDEX(Settings!$AQ$19:$AQ$33, MATCH(G$10, Settings!$Y$19:$Y$33, 0))))-1), 1, Settings!$AY$23:$AY$38), ""))</f>
        <v/>
      </c>
      <c r="BG29" s="119" t="str">
        <f>IF(OR(H$10="", $B29="", H29="", BG$9=""), "", IFERROR(WORKDAY((DATE(YEAR($B29), MONTH($B29)+INDEX(Settings!$AM$19:$AM$33, MATCH(H$10, Settings!$Y$19:$Y$33, 0)), IF(INDEX(Settings!$AQ$19:$AQ$33, MATCH(H$10, Settings!$Y$19:$Y$33, 0))=0, DAY($B29), INDEX(Settings!$AQ$19:$AQ$33, MATCH(H$10, Settings!$Y$19:$Y$33, 0))))-1), 1, Settings!$AY$23:$AY$38), ""))</f>
        <v/>
      </c>
      <c r="BH29" s="119" t="str">
        <f>IF(OR(I$10="", $B29="", I29="", BH$9=""), "", IFERROR(WORKDAY((DATE(YEAR($B29), MONTH($B29)+INDEX(Settings!$AM$19:$AM$33, MATCH(I$10, Settings!$Y$19:$Y$33, 0)), IF(INDEX(Settings!$AQ$19:$AQ$33, MATCH(I$10, Settings!$Y$19:$Y$33, 0))=0, DAY($B29), INDEX(Settings!$AQ$19:$AQ$33, MATCH(I$10, Settings!$Y$19:$Y$33, 0))))-1), 1, Settings!$AY$23:$AY$38), ""))</f>
        <v/>
      </c>
      <c r="BI29" s="119" t="str">
        <f>IF(OR(J$10="", $B29="", J29="", BI$9=""), "", IFERROR(WORKDAY((DATE(YEAR($B29), MONTH($B29)+INDEX(Settings!$AM$19:$AM$33, MATCH(J$10, Settings!$Y$19:$Y$33, 0)), IF(INDEX(Settings!$AQ$19:$AQ$33, MATCH(J$10, Settings!$Y$19:$Y$33, 0))=0, DAY($B29), INDEX(Settings!$AQ$19:$AQ$33, MATCH(J$10, Settings!$Y$19:$Y$33, 0))))-1), 1, Settings!$AY$23:$AY$38), ""))</f>
        <v/>
      </c>
      <c r="BJ29" s="119" t="str">
        <f>IF(OR(K$10="", $B29="", K29="", BJ$9=""), "", IFERROR(WORKDAY((DATE(YEAR($B29), MONTH($B29)+INDEX(Settings!$AM$19:$AM$33, MATCH(K$10, Settings!$Y$19:$Y$33, 0)), IF(INDEX(Settings!$AQ$19:$AQ$33, MATCH(K$10, Settings!$Y$19:$Y$33, 0))=0, DAY($B29), INDEX(Settings!$AQ$19:$AQ$33, MATCH(K$10, Settings!$Y$19:$Y$33, 0))))-1), 1, Settings!$AY$23:$AY$38), ""))</f>
        <v/>
      </c>
      <c r="BK29" s="119" t="str">
        <f>IF(OR(L$10="", $B29="", L29="", BK$9=""), "", IFERROR(WORKDAY((DATE(YEAR($B29), MONTH($B29)+INDEX(Settings!$AM$19:$AM$33, MATCH(L$10, Settings!$Y$19:$Y$33, 0)), IF(INDEX(Settings!$AQ$19:$AQ$33, MATCH(L$10, Settings!$Y$19:$Y$33, 0))=0, DAY($B29), INDEX(Settings!$AQ$19:$AQ$33, MATCH(L$10, Settings!$Y$19:$Y$33, 0))))-1), 1, Settings!$AY$23:$AY$38), ""))</f>
        <v/>
      </c>
      <c r="BL29" s="119" t="str">
        <f>IF(OR(M$10="", $B29="", M29="", BL$9=""), "", IFERROR(WORKDAY((DATE(YEAR($B29), MONTH($B29)+INDEX(Settings!$AM$19:$AM$33, MATCH(M$10, Settings!$Y$19:$Y$33, 0)), IF(INDEX(Settings!$AQ$19:$AQ$33, MATCH(M$10, Settings!$Y$19:$Y$33, 0))=0, DAY($B29), INDEX(Settings!$AQ$19:$AQ$33, MATCH(M$10, Settings!$Y$19:$Y$33, 0))))-1), 1, Settings!$AY$23:$AY$38), ""))</f>
        <v/>
      </c>
      <c r="BM29" s="119" t="str">
        <f>IF(OR(N$10="", $B29="", N29="", BM$9=""), "", IFERROR(WORKDAY((DATE(YEAR($B29), MONTH($B29)+INDEX(Settings!$AM$19:$AM$33, MATCH(N$10, Settings!$Y$19:$Y$33, 0)), IF(INDEX(Settings!$AQ$19:$AQ$33, MATCH(N$10, Settings!$Y$19:$Y$33, 0))=0, DAY($B29), INDEX(Settings!$AQ$19:$AQ$33, MATCH(N$10, Settings!$Y$19:$Y$33, 0))))-1), 1, Settings!$AY$23:$AY$38), ""))</f>
        <v/>
      </c>
      <c r="BN29" s="119" t="str">
        <f>IF(OR(O$10="", $B29="", O29="", BN$9=""), "", IFERROR(WORKDAY((DATE(YEAR($B29), MONTH($B29)+INDEX(Settings!$AM$19:$AM$33, MATCH(O$10, Settings!$Y$19:$Y$33, 0)), IF(INDEX(Settings!$AQ$19:$AQ$33, MATCH(O$10, Settings!$Y$19:$Y$33, 0))=0, DAY($B29), INDEX(Settings!$AQ$19:$AQ$33, MATCH(O$10, Settings!$Y$19:$Y$33, 0))))-1), 1, Settings!$AY$23:$AY$38), ""))</f>
        <v/>
      </c>
      <c r="BO29" s="119" t="str">
        <f>IF(OR(P$10="", $B29="", P29="", BO$9=""), "", IFERROR(WORKDAY((DATE(YEAR($B29), MONTH($B29)+INDEX(Settings!$AM$19:$AM$33, MATCH(P$10, Settings!$Y$19:$Y$33, 0)), IF(INDEX(Settings!$AQ$19:$AQ$33, MATCH(P$10, Settings!$Y$19:$Y$33, 0))=0, DAY($B29), INDEX(Settings!$AQ$19:$AQ$33, MATCH(P$10, Settings!$Y$19:$Y$33, 0))))-1), 1, Settings!$AY$23:$AY$38), ""))</f>
        <v/>
      </c>
      <c r="BP29" s="120" t="str">
        <f>IF(OR(Q$10="", $B29="", Q29="", BP$9=""), "", IFERROR(WORKDAY((DATE(YEAR($B29), MONTH($B29)+INDEX(Settings!$AM$19:$AM$33, MATCH(Q$10, Settings!$Y$19:$Y$33, 0)), IF(INDEX(Settings!$AQ$19:$AQ$33, MATCH(Q$10, Settings!$Y$19:$Y$33, 0))=0, DAY($B29), INDEX(Settings!$AQ$19:$AQ$33, MATCH(Q$10, Settings!$Y$19:$Y$33, 0))))-1), 1, Settings!$AY$23:$AY$38), ""))</f>
        <v/>
      </c>
      <c r="BR29" s="118" t="str">
        <f>IF(BB29="", "", IF(BB29&lt;=$B29, WORKDAY(DATE(YEAR($BB29), MONTH(BB29)+1, DAY(BB29)-1), 1, Settings!$AY$23:$AY$38), BB29))</f>
        <v/>
      </c>
      <c r="BS29" s="119" t="str">
        <f>IF(BC29="", "", IF(BC29&lt;=$B29, WORKDAY(DATE(YEAR($BB29), MONTH(BC29)+1, DAY(BC29)-1), 1, Settings!$AY$23:$AY$38), BC29))</f>
        <v/>
      </c>
      <c r="BT29" s="119" t="str">
        <f>IF(BD29="", "", IF(BD29&lt;=$B29, WORKDAY(DATE(YEAR($BB29), MONTH(BD29)+1, DAY(BD29)-1), 1, Settings!$AY$23:$AY$38), BD29))</f>
        <v/>
      </c>
      <c r="BU29" s="119" t="str">
        <f>IF(BE29="", "", IF(BE29&lt;=$B29, WORKDAY(DATE(YEAR($BB29), MONTH(BE29)+1, DAY(BE29)-1), 1, Settings!$AY$23:$AY$38), BE29))</f>
        <v/>
      </c>
      <c r="BV29" s="119" t="str">
        <f>IF(BF29="", "", IF(BF29&lt;=$B29, WORKDAY(DATE(YEAR($BB29), MONTH(BF29)+1, DAY(BF29)-1), 1, Settings!$AY$23:$AY$38), BF29))</f>
        <v/>
      </c>
      <c r="BW29" s="119" t="str">
        <f>IF(BG29="", "", IF(BG29&lt;=$B29, WORKDAY(DATE(YEAR($BB29), MONTH(BG29)+1, DAY(BG29)-1), 1, Settings!$AY$23:$AY$38), BG29))</f>
        <v/>
      </c>
      <c r="BX29" s="119" t="str">
        <f>IF(BH29="", "", IF(BH29&lt;=$B29, WORKDAY(DATE(YEAR($BB29), MONTH(BH29)+1, DAY(BH29)-1), 1, Settings!$AY$23:$AY$38), BH29))</f>
        <v/>
      </c>
      <c r="BY29" s="119" t="str">
        <f>IF(BI29="", "", IF(BI29&lt;=$B29, WORKDAY(DATE(YEAR($BB29), MONTH(BI29)+1, DAY(BI29)-1), 1, Settings!$AY$23:$AY$38), BI29))</f>
        <v/>
      </c>
      <c r="BZ29" s="119" t="str">
        <f>IF(BJ29="", "", IF(BJ29&lt;=$B29, WORKDAY(DATE(YEAR($BB29), MONTH(BJ29)+1, DAY(BJ29)-1), 1, Settings!$AY$23:$AY$38), BJ29))</f>
        <v/>
      </c>
      <c r="CA29" s="119" t="str">
        <f>IF(BK29="", "", IF(BK29&lt;=$B29, WORKDAY(DATE(YEAR($BB29), MONTH(BK29)+1, DAY(BK29)-1), 1, Settings!$AY$23:$AY$38), BK29))</f>
        <v/>
      </c>
      <c r="CB29" s="119" t="str">
        <f>IF(BL29="", "", IF(BL29&lt;=$B29, WORKDAY(DATE(YEAR($BB29), MONTH(BL29)+1, DAY(BL29)-1), 1, Settings!$AY$23:$AY$38), BL29))</f>
        <v/>
      </c>
      <c r="CC29" s="119" t="str">
        <f>IF(BM29="", "", IF(BM29&lt;=$B29, WORKDAY(DATE(YEAR($BB29), MONTH(BM29)+1, DAY(BM29)-1), 1, Settings!$AY$23:$AY$38), BM29))</f>
        <v/>
      </c>
      <c r="CD29" s="119" t="str">
        <f>IF(BN29="", "", IF(BN29&lt;=$B29, WORKDAY(DATE(YEAR($BB29), MONTH(BN29)+1, DAY(BN29)-1), 1, Settings!$AY$23:$AY$38), BN29))</f>
        <v/>
      </c>
      <c r="CE29" s="119" t="str">
        <f>IF(BO29="", "", IF(BO29&lt;=$B29, WORKDAY(DATE(YEAR($BB29), MONTH(BO29)+1, DAY(BO29)-1), 1, Settings!$AY$23:$AY$38), BO29))</f>
        <v/>
      </c>
      <c r="CF29" s="120" t="str">
        <f>IF(BP29="", "", IF(BP29&lt;=$B29, WORKDAY(DATE(YEAR($BB29), MONTH(BP29)+1, DAY(BP29)-1), 1, Settings!$AY$23:$AY$38), BP29))</f>
        <v/>
      </c>
      <c r="CH29" s="48" t="str">
        <f t="shared" si="4"/>
        <v/>
      </c>
      <c r="CI29" s="49" t="str">
        <f t="shared" si="5"/>
        <v/>
      </c>
      <c r="CJ29" s="49" t="str">
        <f t="shared" si="6"/>
        <v/>
      </c>
      <c r="CK29" s="49" t="str">
        <f t="shared" si="7"/>
        <v/>
      </c>
      <c r="CL29" s="49" t="str">
        <f t="shared" si="8"/>
        <v/>
      </c>
      <c r="CM29" s="49" t="str">
        <f t="shared" si="9"/>
        <v/>
      </c>
      <c r="CN29" s="49" t="str">
        <f t="shared" si="10"/>
        <v/>
      </c>
      <c r="CO29" s="49" t="str">
        <f t="shared" si="11"/>
        <v/>
      </c>
      <c r="CP29" s="49" t="str">
        <f t="shared" si="12"/>
        <v/>
      </c>
      <c r="CQ29" s="49" t="str">
        <f t="shared" si="13"/>
        <v/>
      </c>
      <c r="CR29" s="49" t="str">
        <f t="shared" si="14"/>
        <v/>
      </c>
      <c r="CS29" s="49" t="str">
        <f t="shared" si="15"/>
        <v/>
      </c>
      <c r="CT29" s="49" t="str">
        <f t="shared" si="16"/>
        <v/>
      </c>
      <c r="CU29" s="49" t="str">
        <f t="shared" si="17"/>
        <v/>
      </c>
      <c r="CV29" s="16" t="str">
        <f t="shared" si="18"/>
        <v/>
      </c>
      <c r="CX29" s="48" t="str">
        <f t="shared" si="19"/>
        <v/>
      </c>
      <c r="CY29" s="49" t="str">
        <f t="shared" si="20"/>
        <v/>
      </c>
      <c r="CZ29" s="49" t="str">
        <f t="shared" si="21"/>
        <v/>
      </c>
      <c r="DA29" s="49" t="str">
        <f t="shared" si="22"/>
        <v/>
      </c>
      <c r="DB29" s="49" t="str">
        <f t="shared" si="23"/>
        <v/>
      </c>
      <c r="DC29" s="49" t="str">
        <f t="shared" si="24"/>
        <v/>
      </c>
      <c r="DD29" s="49" t="str">
        <f t="shared" si="25"/>
        <v/>
      </c>
      <c r="DE29" s="49" t="str">
        <f t="shared" si="26"/>
        <v/>
      </c>
      <c r="DF29" s="49" t="str">
        <f t="shared" si="27"/>
        <v/>
      </c>
      <c r="DG29" s="49" t="str">
        <f t="shared" si="28"/>
        <v/>
      </c>
      <c r="DH29" s="49" t="str">
        <f t="shared" si="29"/>
        <v/>
      </c>
      <c r="DI29" s="49" t="str">
        <f t="shared" si="30"/>
        <v/>
      </c>
      <c r="DJ29" s="49" t="str">
        <f t="shared" si="31"/>
        <v/>
      </c>
      <c r="DK29" s="49" t="str">
        <f t="shared" si="32"/>
        <v/>
      </c>
      <c r="DL29" s="16" t="str">
        <f t="shared" si="33"/>
        <v/>
      </c>
      <c r="DN29" s="17" t="str">
        <f t="shared" si="34"/>
        <v>Jul 2019</v>
      </c>
    </row>
    <row r="30" spans="1:118" x14ac:dyDescent="0.25">
      <c r="A30" s="30"/>
      <c r="B30" s="102">
        <f>IF(B29="", "", IFERROR(IF(B29+1&gt;Settings!$G$25, "", B29+1), ""))</f>
        <v>43666</v>
      </c>
      <c r="C30" s="2"/>
      <c r="D30" s="3"/>
      <c r="E30" s="3"/>
      <c r="F30" s="3"/>
      <c r="G30" s="3"/>
      <c r="H30" s="3"/>
      <c r="I30" s="3"/>
      <c r="J30" s="3"/>
      <c r="K30" s="3"/>
      <c r="L30" s="3"/>
      <c r="M30" s="3"/>
      <c r="N30" s="3"/>
      <c r="O30" s="3"/>
      <c r="P30" s="3"/>
      <c r="Q30" s="4"/>
      <c r="R30" s="30"/>
      <c r="T30" s="17" t="str">
        <f>IF($B30="", "", IF($B30&lt;Settings!$G$23, "Old", "New"))</f>
        <v>Old</v>
      </c>
      <c r="AL30" s="118" t="str">
        <f>IF(OR($B30="", C30="", C$10="", AL$9), "", IFERROR($B30+INDEX(Settings!$AF$19:$AF$33, MATCH(C$10, Settings!$Y$19:$Y$33, 0))+IF(INDEX(Settings!$AI$19:$AI$33, MATCH(C$10, Settings!$Y$19:$Y$33, 0))="", 0, INDEX($AO$2:$AU$8, MATCH(TEXT($B30, "ddd"), $AN$2:$AN$8, 0), MATCH(INDEX(Settings!$AI$19:$AI$33, MATCH(C$10, Settings!$Y$19:$Y$33, 0)), $AO$1:$AU$1, 0))), 0))</f>
        <v/>
      </c>
      <c r="AM30" s="119" t="str">
        <f>IF(OR($B30="", D30="", D$10="", AM$9), "", IFERROR($B30+INDEX(Settings!$AF$19:$AF$33, MATCH(D$10, Settings!$Y$19:$Y$33, 0))+IF(INDEX(Settings!$AI$19:$AI$33, MATCH(D$10, Settings!$Y$19:$Y$33, 0))="", 0, INDEX($AO$2:$AU$8, MATCH(TEXT($B30, "ddd"), $AN$2:$AN$8, 0), MATCH(INDEX(Settings!$AI$19:$AI$33, MATCH(D$10, Settings!$Y$19:$Y$33, 0)), $AO$1:$AU$1, 0))), 0))</f>
        <v/>
      </c>
      <c r="AN30" s="119" t="str">
        <f>IF(OR($B30="", E30="", E$10="", AN$9), "", IFERROR($B30+INDEX(Settings!$AF$19:$AF$33, MATCH(E$10, Settings!$Y$19:$Y$33, 0))+IF(INDEX(Settings!$AI$19:$AI$33, MATCH(E$10, Settings!$Y$19:$Y$33, 0))="", 0, INDEX($AO$2:$AU$8, MATCH(TEXT($B30, "ddd"), $AN$2:$AN$8, 0), MATCH(INDEX(Settings!$AI$19:$AI$33, MATCH(E$10, Settings!$Y$19:$Y$33, 0)), $AO$1:$AU$1, 0))), 0))</f>
        <v/>
      </c>
      <c r="AO30" s="119" t="str">
        <f>IF(OR($B30="", F30="", F$10="", AO$9), "", IFERROR($B30+INDEX(Settings!$AF$19:$AF$33, MATCH(F$10, Settings!$Y$19:$Y$33, 0))+IF(INDEX(Settings!$AI$19:$AI$33, MATCH(F$10, Settings!$Y$19:$Y$33, 0))="", 0, INDEX($AO$2:$AU$8, MATCH(TEXT($B30, "ddd"), $AN$2:$AN$8, 0), MATCH(INDEX(Settings!$AI$19:$AI$33, MATCH(F$10, Settings!$Y$19:$Y$33, 0)), $AO$1:$AU$1, 0))), 0))</f>
        <v/>
      </c>
      <c r="AP30" s="119" t="str">
        <f>IF(OR($B30="", G30="", G$10="", AP$9), "", IFERROR($B30+INDEX(Settings!$AF$19:$AF$33, MATCH(G$10, Settings!$Y$19:$Y$33, 0))+IF(INDEX(Settings!$AI$19:$AI$33, MATCH(G$10, Settings!$Y$19:$Y$33, 0))="", 0, INDEX($AO$2:$AU$8, MATCH(TEXT($B30, "ddd"), $AN$2:$AN$8, 0), MATCH(INDEX(Settings!$AI$19:$AI$33, MATCH(G$10, Settings!$Y$19:$Y$33, 0)), $AO$1:$AU$1, 0))), 0))</f>
        <v/>
      </c>
      <c r="AQ30" s="119" t="str">
        <f>IF(OR($B30="", H30="", H$10="", AQ$9), "", IFERROR($B30+INDEX(Settings!$AF$19:$AF$33, MATCH(H$10, Settings!$Y$19:$Y$33, 0))+IF(INDEX(Settings!$AI$19:$AI$33, MATCH(H$10, Settings!$Y$19:$Y$33, 0))="", 0, INDEX($AO$2:$AU$8, MATCH(TEXT($B30, "ddd"), $AN$2:$AN$8, 0), MATCH(INDEX(Settings!$AI$19:$AI$33, MATCH(H$10, Settings!$Y$19:$Y$33, 0)), $AO$1:$AU$1, 0))), 0))</f>
        <v/>
      </c>
      <c r="AR30" s="119" t="str">
        <f>IF(OR($B30="", I30="", I$10="", AR$9), "", IFERROR($B30+INDEX(Settings!$AF$19:$AF$33, MATCH(I$10, Settings!$Y$19:$Y$33, 0))+IF(INDEX(Settings!$AI$19:$AI$33, MATCH(I$10, Settings!$Y$19:$Y$33, 0))="", 0, INDEX($AO$2:$AU$8, MATCH(TEXT($B30, "ddd"), $AN$2:$AN$8, 0), MATCH(INDEX(Settings!$AI$19:$AI$33, MATCH(I$10, Settings!$Y$19:$Y$33, 0)), $AO$1:$AU$1, 0))), 0))</f>
        <v/>
      </c>
      <c r="AS30" s="119" t="str">
        <f>IF(OR($B30="", J30="", J$10="", AS$9), "", IFERROR($B30+INDEX(Settings!$AF$19:$AF$33, MATCH(J$10, Settings!$Y$19:$Y$33, 0))+IF(INDEX(Settings!$AI$19:$AI$33, MATCH(J$10, Settings!$Y$19:$Y$33, 0))="", 0, INDEX($AO$2:$AU$8, MATCH(TEXT($B30, "ddd"), $AN$2:$AN$8, 0), MATCH(INDEX(Settings!$AI$19:$AI$33, MATCH(J$10, Settings!$Y$19:$Y$33, 0)), $AO$1:$AU$1, 0))), 0))</f>
        <v/>
      </c>
      <c r="AT30" s="119" t="str">
        <f>IF(OR($B30="", K30="", K$10="", AT$9), "", IFERROR($B30+INDEX(Settings!$AF$19:$AF$33, MATCH(K$10, Settings!$Y$19:$Y$33, 0))+IF(INDEX(Settings!$AI$19:$AI$33, MATCH(K$10, Settings!$Y$19:$Y$33, 0))="", 0, INDEX($AO$2:$AU$8, MATCH(TEXT($B30, "ddd"), $AN$2:$AN$8, 0), MATCH(INDEX(Settings!$AI$19:$AI$33, MATCH(K$10, Settings!$Y$19:$Y$33, 0)), $AO$1:$AU$1, 0))), 0))</f>
        <v/>
      </c>
      <c r="AU30" s="119" t="str">
        <f>IF(OR($B30="", L30="", L$10="", AU$9), "", IFERROR($B30+INDEX(Settings!$AF$19:$AF$33, MATCH(L$10, Settings!$Y$19:$Y$33, 0))+IF(INDEX(Settings!$AI$19:$AI$33, MATCH(L$10, Settings!$Y$19:$Y$33, 0))="", 0, INDEX($AO$2:$AU$8, MATCH(TEXT($B30, "ddd"), $AN$2:$AN$8, 0), MATCH(INDEX(Settings!$AI$19:$AI$33, MATCH(L$10, Settings!$Y$19:$Y$33, 0)), $AO$1:$AU$1, 0))), 0))</f>
        <v/>
      </c>
      <c r="AV30" s="119" t="str">
        <f>IF(OR($B30="", M30="", M$10="", AV$9), "", IFERROR($B30+INDEX(Settings!$AF$19:$AF$33, MATCH(M$10, Settings!$Y$19:$Y$33, 0))+IF(INDEX(Settings!$AI$19:$AI$33, MATCH(M$10, Settings!$Y$19:$Y$33, 0))="", 0, INDEX($AO$2:$AU$8, MATCH(TEXT($B30, "ddd"), $AN$2:$AN$8, 0), MATCH(INDEX(Settings!$AI$19:$AI$33, MATCH(M$10, Settings!$Y$19:$Y$33, 0)), $AO$1:$AU$1, 0))), 0))</f>
        <v/>
      </c>
      <c r="AW30" s="119" t="str">
        <f>IF(OR($B30="", N30="", N$10="", AW$9), "", IFERROR($B30+INDEX(Settings!$AF$19:$AF$33, MATCH(N$10, Settings!$Y$19:$Y$33, 0))+IF(INDEX(Settings!$AI$19:$AI$33, MATCH(N$10, Settings!$Y$19:$Y$33, 0))="", 0, INDEX($AO$2:$AU$8, MATCH(TEXT($B30, "ddd"), $AN$2:$AN$8, 0), MATCH(INDEX(Settings!$AI$19:$AI$33, MATCH(N$10, Settings!$Y$19:$Y$33, 0)), $AO$1:$AU$1, 0))), 0))</f>
        <v/>
      </c>
      <c r="AX30" s="119" t="str">
        <f>IF(OR($B30="", O30="", O$10="", AX$9), "", IFERROR($B30+INDEX(Settings!$AF$19:$AF$33, MATCH(O$10, Settings!$Y$19:$Y$33, 0))+IF(INDEX(Settings!$AI$19:$AI$33, MATCH(O$10, Settings!$Y$19:$Y$33, 0))="", 0, INDEX($AO$2:$AU$8, MATCH(TEXT($B30, "ddd"), $AN$2:$AN$8, 0), MATCH(INDEX(Settings!$AI$19:$AI$33, MATCH(O$10, Settings!$Y$19:$Y$33, 0)), $AO$1:$AU$1, 0))), 0))</f>
        <v/>
      </c>
      <c r="AY30" s="119" t="str">
        <f>IF(OR($B30="", P30="", P$10="", AY$9), "", IFERROR($B30+INDEX(Settings!$AF$19:$AF$33, MATCH(P$10, Settings!$Y$19:$Y$33, 0))+IF(INDEX(Settings!$AI$19:$AI$33, MATCH(P$10, Settings!$Y$19:$Y$33, 0))="", 0, INDEX($AO$2:$AU$8, MATCH(TEXT($B30, "ddd"), $AN$2:$AN$8, 0), MATCH(INDEX(Settings!$AI$19:$AI$33, MATCH(P$10, Settings!$Y$19:$Y$33, 0)), $AO$1:$AU$1, 0))), 0))</f>
        <v/>
      </c>
      <c r="AZ30" s="120" t="str">
        <f>IF(OR($B30="", Q30="", Q$10="", AZ$9), "", IFERROR($B30+INDEX(Settings!$AF$19:$AF$33, MATCH(Q$10, Settings!$Y$19:$Y$33, 0))+IF(INDEX(Settings!$AI$19:$AI$33, MATCH(Q$10, Settings!$Y$19:$Y$33, 0))="", 0, INDEX($AO$2:$AU$8, MATCH(TEXT($B30, "ddd"), $AN$2:$AN$8, 0), MATCH(INDEX(Settings!$AI$19:$AI$33, MATCH(Q$10, Settings!$Y$19:$Y$33, 0)), $AO$1:$AU$1, 0))), 0))</f>
        <v/>
      </c>
      <c r="BB30" s="118" t="str">
        <f>IF(OR(C$10="", $B30="", C30="", BB$9=""), "", IFERROR(WORKDAY((DATE(YEAR($B30), MONTH($B30)+INDEX(Settings!$AM$19:$AM$33, MATCH(C$10, Settings!$Y$19:$Y$33, 0)), IF(INDEX(Settings!$AQ$19:$AQ$33, MATCH(C$10, Settings!$Y$19:$Y$33, 0))=0, DAY($B30), INDEX(Settings!$AQ$19:$AQ$33, MATCH(C$10, Settings!$Y$19:$Y$33, 0))))-1), 1, Settings!$AY$23:$AY$38), ""))</f>
        <v/>
      </c>
      <c r="BC30" s="119" t="str">
        <f>IF(OR(D$10="", $B30="", D30="", BC$9=""), "", IFERROR(WORKDAY((DATE(YEAR($B30), MONTH($B30)+INDEX(Settings!$AM$19:$AM$33, MATCH(D$10, Settings!$Y$19:$Y$33, 0)), IF(INDEX(Settings!$AQ$19:$AQ$33, MATCH(D$10, Settings!$Y$19:$Y$33, 0))=0, DAY($B30), INDEX(Settings!$AQ$19:$AQ$33, MATCH(D$10, Settings!$Y$19:$Y$33, 0))))-1), 1, Settings!$AY$23:$AY$38), ""))</f>
        <v/>
      </c>
      <c r="BD30" s="119" t="str">
        <f>IF(OR(E$10="", $B30="", E30="", BD$9=""), "", IFERROR(WORKDAY((DATE(YEAR($B30), MONTH($B30)+INDEX(Settings!$AM$19:$AM$33, MATCH(E$10, Settings!$Y$19:$Y$33, 0)), IF(INDEX(Settings!$AQ$19:$AQ$33, MATCH(E$10, Settings!$Y$19:$Y$33, 0))=0, DAY($B30), INDEX(Settings!$AQ$19:$AQ$33, MATCH(E$10, Settings!$Y$19:$Y$33, 0))))-1), 1, Settings!$AY$23:$AY$38), ""))</f>
        <v/>
      </c>
      <c r="BE30" s="119" t="str">
        <f>IF(OR(F$10="", $B30="", F30="", BE$9=""), "", IFERROR(WORKDAY((DATE(YEAR($B30), MONTH($B30)+INDEX(Settings!$AM$19:$AM$33, MATCH(F$10, Settings!$Y$19:$Y$33, 0)), IF(INDEX(Settings!$AQ$19:$AQ$33, MATCH(F$10, Settings!$Y$19:$Y$33, 0))=0, DAY($B30), INDEX(Settings!$AQ$19:$AQ$33, MATCH(F$10, Settings!$Y$19:$Y$33, 0))))-1), 1, Settings!$AY$23:$AY$38), ""))</f>
        <v/>
      </c>
      <c r="BF30" s="119" t="str">
        <f>IF(OR(G$10="", $B30="", G30="", BF$9=""), "", IFERROR(WORKDAY((DATE(YEAR($B30), MONTH($B30)+INDEX(Settings!$AM$19:$AM$33, MATCH(G$10, Settings!$Y$19:$Y$33, 0)), IF(INDEX(Settings!$AQ$19:$AQ$33, MATCH(G$10, Settings!$Y$19:$Y$33, 0))=0, DAY($B30), INDEX(Settings!$AQ$19:$AQ$33, MATCH(G$10, Settings!$Y$19:$Y$33, 0))))-1), 1, Settings!$AY$23:$AY$38), ""))</f>
        <v/>
      </c>
      <c r="BG30" s="119" t="str">
        <f>IF(OR(H$10="", $B30="", H30="", BG$9=""), "", IFERROR(WORKDAY((DATE(YEAR($B30), MONTH($B30)+INDEX(Settings!$AM$19:$AM$33, MATCH(H$10, Settings!$Y$19:$Y$33, 0)), IF(INDEX(Settings!$AQ$19:$AQ$33, MATCH(H$10, Settings!$Y$19:$Y$33, 0))=0, DAY($B30), INDEX(Settings!$AQ$19:$AQ$33, MATCH(H$10, Settings!$Y$19:$Y$33, 0))))-1), 1, Settings!$AY$23:$AY$38), ""))</f>
        <v/>
      </c>
      <c r="BH30" s="119" t="str">
        <f>IF(OR(I$10="", $B30="", I30="", BH$9=""), "", IFERROR(WORKDAY((DATE(YEAR($B30), MONTH($B30)+INDEX(Settings!$AM$19:$AM$33, MATCH(I$10, Settings!$Y$19:$Y$33, 0)), IF(INDEX(Settings!$AQ$19:$AQ$33, MATCH(I$10, Settings!$Y$19:$Y$33, 0))=0, DAY($B30), INDEX(Settings!$AQ$19:$AQ$33, MATCH(I$10, Settings!$Y$19:$Y$33, 0))))-1), 1, Settings!$AY$23:$AY$38), ""))</f>
        <v/>
      </c>
      <c r="BI30" s="119" t="str">
        <f>IF(OR(J$10="", $B30="", J30="", BI$9=""), "", IFERROR(WORKDAY((DATE(YEAR($B30), MONTH($B30)+INDEX(Settings!$AM$19:$AM$33, MATCH(J$10, Settings!$Y$19:$Y$33, 0)), IF(INDEX(Settings!$AQ$19:$AQ$33, MATCH(J$10, Settings!$Y$19:$Y$33, 0))=0, DAY($B30), INDEX(Settings!$AQ$19:$AQ$33, MATCH(J$10, Settings!$Y$19:$Y$33, 0))))-1), 1, Settings!$AY$23:$AY$38), ""))</f>
        <v/>
      </c>
      <c r="BJ30" s="119" t="str">
        <f>IF(OR(K$10="", $B30="", K30="", BJ$9=""), "", IFERROR(WORKDAY((DATE(YEAR($B30), MONTH($B30)+INDEX(Settings!$AM$19:$AM$33, MATCH(K$10, Settings!$Y$19:$Y$33, 0)), IF(INDEX(Settings!$AQ$19:$AQ$33, MATCH(K$10, Settings!$Y$19:$Y$33, 0))=0, DAY($B30), INDEX(Settings!$AQ$19:$AQ$33, MATCH(K$10, Settings!$Y$19:$Y$33, 0))))-1), 1, Settings!$AY$23:$AY$38), ""))</f>
        <v/>
      </c>
      <c r="BK30" s="119" t="str">
        <f>IF(OR(L$10="", $B30="", L30="", BK$9=""), "", IFERROR(WORKDAY((DATE(YEAR($B30), MONTH($B30)+INDEX(Settings!$AM$19:$AM$33, MATCH(L$10, Settings!$Y$19:$Y$33, 0)), IF(INDEX(Settings!$AQ$19:$AQ$33, MATCH(L$10, Settings!$Y$19:$Y$33, 0))=0, DAY($B30), INDEX(Settings!$AQ$19:$AQ$33, MATCH(L$10, Settings!$Y$19:$Y$33, 0))))-1), 1, Settings!$AY$23:$AY$38), ""))</f>
        <v/>
      </c>
      <c r="BL30" s="119" t="str">
        <f>IF(OR(M$10="", $B30="", M30="", BL$9=""), "", IFERROR(WORKDAY((DATE(YEAR($B30), MONTH($B30)+INDEX(Settings!$AM$19:$AM$33, MATCH(M$10, Settings!$Y$19:$Y$33, 0)), IF(INDEX(Settings!$AQ$19:$AQ$33, MATCH(M$10, Settings!$Y$19:$Y$33, 0))=0, DAY($B30), INDEX(Settings!$AQ$19:$AQ$33, MATCH(M$10, Settings!$Y$19:$Y$33, 0))))-1), 1, Settings!$AY$23:$AY$38), ""))</f>
        <v/>
      </c>
      <c r="BM30" s="119" t="str">
        <f>IF(OR(N$10="", $B30="", N30="", BM$9=""), "", IFERROR(WORKDAY((DATE(YEAR($B30), MONTH($B30)+INDEX(Settings!$AM$19:$AM$33, MATCH(N$10, Settings!$Y$19:$Y$33, 0)), IF(INDEX(Settings!$AQ$19:$AQ$33, MATCH(N$10, Settings!$Y$19:$Y$33, 0))=0, DAY($B30), INDEX(Settings!$AQ$19:$AQ$33, MATCH(N$10, Settings!$Y$19:$Y$33, 0))))-1), 1, Settings!$AY$23:$AY$38), ""))</f>
        <v/>
      </c>
      <c r="BN30" s="119" t="str">
        <f>IF(OR(O$10="", $B30="", O30="", BN$9=""), "", IFERROR(WORKDAY((DATE(YEAR($B30), MONTH($B30)+INDEX(Settings!$AM$19:$AM$33, MATCH(O$10, Settings!$Y$19:$Y$33, 0)), IF(INDEX(Settings!$AQ$19:$AQ$33, MATCH(O$10, Settings!$Y$19:$Y$33, 0))=0, DAY($B30), INDEX(Settings!$AQ$19:$AQ$33, MATCH(O$10, Settings!$Y$19:$Y$33, 0))))-1), 1, Settings!$AY$23:$AY$38), ""))</f>
        <v/>
      </c>
      <c r="BO30" s="119" t="str">
        <f>IF(OR(P$10="", $B30="", P30="", BO$9=""), "", IFERROR(WORKDAY((DATE(YEAR($B30), MONTH($B30)+INDEX(Settings!$AM$19:$AM$33, MATCH(P$10, Settings!$Y$19:$Y$33, 0)), IF(INDEX(Settings!$AQ$19:$AQ$33, MATCH(P$10, Settings!$Y$19:$Y$33, 0))=0, DAY($B30), INDEX(Settings!$AQ$19:$AQ$33, MATCH(P$10, Settings!$Y$19:$Y$33, 0))))-1), 1, Settings!$AY$23:$AY$38), ""))</f>
        <v/>
      </c>
      <c r="BP30" s="120" t="str">
        <f>IF(OR(Q$10="", $B30="", Q30="", BP$9=""), "", IFERROR(WORKDAY((DATE(YEAR($B30), MONTH($B30)+INDEX(Settings!$AM$19:$AM$33, MATCH(Q$10, Settings!$Y$19:$Y$33, 0)), IF(INDEX(Settings!$AQ$19:$AQ$33, MATCH(Q$10, Settings!$Y$19:$Y$33, 0))=0, DAY($B30), INDEX(Settings!$AQ$19:$AQ$33, MATCH(Q$10, Settings!$Y$19:$Y$33, 0))))-1), 1, Settings!$AY$23:$AY$38), ""))</f>
        <v/>
      </c>
      <c r="BR30" s="118" t="str">
        <f>IF(BB30="", "", IF(BB30&lt;=$B30, WORKDAY(DATE(YEAR($BB30), MONTH(BB30)+1, DAY(BB30)-1), 1, Settings!$AY$23:$AY$38), BB30))</f>
        <v/>
      </c>
      <c r="BS30" s="119" t="str">
        <f>IF(BC30="", "", IF(BC30&lt;=$B30, WORKDAY(DATE(YEAR($BB30), MONTH(BC30)+1, DAY(BC30)-1), 1, Settings!$AY$23:$AY$38), BC30))</f>
        <v/>
      </c>
      <c r="BT30" s="119" t="str">
        <f>IF(BD30="", "", IF(BD30&lt;=$B30, WORKDAY(DATE(YEAR($BB30), MONTH(BD30)+1, DAY(BD30)-1), 1, Settings!$AY$23:$AY$38), BD30))</f>
        <v/>
      </c>
      <c r="BU30" s="119" t="str">
        <f>IF(BE30="", "", IF(BE30&lt;=$B30, WORKDAY(DATE(YEAR($BB30), MONTH(BE30)+1, DAY(BE30)-1), 1, Settings!$AY$23:$AY$38), BE30))</f>
        <v/>
      </c>
      <c r="BV30" s="119" t="str">
        <f>IF(BF30="", "", IF(BF30&lt;=$B30, WORKDAY(DATE(YEAR($BB30), MONTH(BF30)+1, DAY(BF30)-1), 1, Settings!$AY$23:$AY$38), BF30))</f>
        <v/>
      </c>
      <c r="BW30" s="119" t="str">
        <f>IF(BG30="", "", IF(BG30&lt;=$B30, WORKDAY(DATE(YEAR($BB30), MONTH(BG30)+1, DAY(BG30)-1), 1, Settings!$AY$23:$AY$38), BG30))</f>
        <v/>
      </c>
      <c r="BX30" s="119" t="str">
        <f>IF(BH30="", "", IF(BH30&lt;=$B30, WORKDAY(DATE(YEAR($BB30), MONTH(BH30)+1, DAY(BH30)-1), 1, Settings!$AY$23:$AY$38), BH30))</f>
        <v/>
      </c>
      <c r="BY30" s="119" t="str">
        <f>IF(BI30="", "", IF(BI30&lt;=$B30, WORKDAY(DATE(YEAR($BB30), MONTH(BI30)+1, DAY(BI30)-1), 1, Settings!$AY$23:$AY$38), BI30))</f>
        <v/>
      </c>
      <c r="BZ30" s="119" t="str">
        <f>IF(BJ30="", "", IF(BJ30&lt;=$B30, WORKDAY(DATE(YEAR($BB30), MONTH(BJ30)+1, DAY(BJ30)-1), 1, Settings!$AY$23:$AY$38), BJ30))</f>
        <v/>
      </c>
      <c r="CA30" s="119" t="str">
        <f>IF(BK30="", "", IF(BK30&lt;=$B30, WORKDAY(DATE(YEAR($BB30), MONTH(BK30)+1, DAY(BK30)-1), 1, Settings!$AY$23:$AY$38), BK30))</f>
        <v/>
      </c>
      <c r="CB30" s="119" t="str">
        <f>IF(BL30="", "", IF(BL30&lt;=$B30, WORKDAY(DATE(YEAR($BB30), MONTH(BL30)+1, DAY(BL30)-1), 1, Settings!$AY$23:$AY$38), BL30))</f>
        <v/>
      </c>
      <c r="CC30" s="119" t="str">
        <f>IF(BM30="", "", IF(BM30&lt;=$B30, WORKDAY(DATE(YEAR($BB30), MONTH(BM30)+1, DAY(BM30)-1), 1, Settings!$AY$23:$AY$38), BM30))</f>
        <v/>
      </c>
      <c r="CD30" s="119" t="str">
        <f>IF(BN30="", "", IF(BN30&lt;=$B30, WORKDAY(DATE(YEAR($BB30), MONTH(BN30)+1, DAY(BN30)-1), 1, Settings!$AY$23:$AY$38), BN30))</f>
        <v/>
      </c>
      <c r="CE30" s="119" t="str">
        <f>IF(BO30="", "", IF(BO30&lt;=$B30, WORKDAY(DATE(YEAR($BB30), MONTH(BO30)+1, DAY(BO30)-1), 1, Settings!$AY$23:$AY$38), BO30))</f>
        <v/>
      </c>
      <c r="CF30" s="120" t="str">
        <f>IF(BP30="", "", IF(BP30&lt;=$B30, WORKDAY(DATE(YEAR($BB30), MONTH(BP30)+1, DAY(BP30)-1), 1, Settings!$AY$23:$AY$38), BP30))</f>
        <v/>
      </c>
      <c r="CH30" s="48" t="str">
        <f t="shared" si="4"/>
        <v/>
      </c>
      <c r="CI30" s="49" t="str">
        <f t="shared" si="5"/>
        <v/>
      </c>
      <c r="CJ30" s="49" t="str">
        <f t="shared" si="6"/>
        <v/>
      </c>
      <c r="CK30" s="49" t="str">
        <f t="shared" si="7"/>
        <v/>
      </c>
      <c r="CL30" s="49" t="str">
        <f t="shared" si="8"/>
        <v/>
      </c>
      <c r="CM30" s="49" t="str">
        <f t="shared" si="9"/>
        <v/>
      </c>
      <c r="CN30" s="49" t="str">
        <f t="shared" si="10"/>
        <v/>
      </c>
      <c r="CO30" s="49" t="str">
        <f t="shared" si="11"/>
        <v/>
      </c>
      <c r="CP30" s="49" t="str">
        <f t="shared" si="12"/>
        <v/>
      </c>
      <c r="CQ30" s="49" t="str">
        <f t="shared" si="13"/>
        <v/>
      </c>
      <c r="CR30" s="49" t="str">
        <f t="shared" si="14"/>
        <v/>
      </c>
      <c r="CS30" s="49" t="str">
        <f t="shared" si="15"/>
        <v/>
      </c>
      <c r="CT30" s="49" t="str">
        <f t="shared" si="16"/>
        <v/>
      </c>
      <c r="CU30" s="49" t="str">
        <f t="shared" si="17"/>
        <v/>
      </c>
      <c r="CV30" s="16" t="str">
        <f t="shared" si="18"/>
        <v/>
      </c>
      <c r="CX30" s="48" t="str">
        <f t="shared" si="19"/>
        <v/>
      </c>
      <c r="CY30" s="49" t="str">
        <f t="shared" si="20"/>
        <v/>
      </c>
      <c r="CZ30" s="49" t="str">
        <f t="shared" si="21"/>
        <v/>
      </c>
      <c r="DA30" s="49" t="str">
        <f t="shared" si="22"/>
        <v/>
      </c>
      <c r="DB30" s="49" t="str">
        <f t="shared" si="23"/>
        <v/>
      </c>
      <c r="DC30" s="49" t="str">
        <f t="shared" si="24"/>
        <v/>
      </c>
      <c r="DD30" s="49" t="str">
        <f t="shared" si="25"/>
        <v/>
      </c>
      <c r="DE30" s="49" t="str">
        <f t="shared" si="26"/>
        <v/>
      </c>
      <c r="DF30" s="49" t="str">
        <f t="shared" si="27"/>
        <v/>
      </c>
      <c r="DG30" s="49" t="str">
        <f t="shared" si="28"/>
        <v/>
      </c>
      <c r="DH30" s="49" t="str">
        <f t="shared" si="29"/>
        <v/>
      </c>
      <c r="DI30" s="49" t="str">
        <f t="shared" si="30"/>
        <v/>
      </c>
      <c r="DJ30" s="49" t="str">
        <f t="shared" si="31"/>
        <v/>
      </c>
      <c r="DK30" s="49" t="str">
        <f t="shared" si="32"/>
        <v/>
      </c>
      <c r="DL30" s="16" t="str">
        <f t="shared" si="33"/>
        <v/>
      </c>
      <c r="DN30" s="17" t="str">
        <f t="shared" si="34"/>
        <v>Jul 2019</v>
      </c>
    </row>
    <row r="31" spans="1:118" x14ac:dyDescent="0.25">
      <c r="A31" s="30"/>
      <c r="B31" s="102">
        <f>IF(B30="", "", IFERROR(IF(B30+1&gt;Settings!$G$25, "", B30+1), ""))</f>
        <v>43667</v>
      </c>
      <c r="C31" s="2"/>
      <c r="D31" s="3"/>
      <c r="E31" s="3"/>
      <c r="F31" s="3"/>
      <c r="G31" s="3"/>
      <c r="H31" s="3"/>
      <c r="I31" s="3"/>
      <c r="J31" s="3"/>
      <c r="K31" s="3"/>
      <c r="L31" s="3"/>
      <c r="M31" s="3"/>
      <c r="N31" s="3"/>
      <c r="O31" s="3"/>
      <c r="P31" s="3"/>
      <c r="Q31" s="4"/>
      <c r="R31" s="30"/>
      <c r="T31" s="17" t="str">
        <f>IF($B31="", "", IF($B31&lt;Settings!$G$23, "Old", "New"))</f>
        <v>Old</v>
      </c>
      <c r="AL31" s="118" t="str">
        <f>IF(OR($B31="", C31="", C$10="", AL$9), "", IFERROR($B31+INDEX(Settings!$AF$19:$AF$33, MATCH(C$10, Settings!$Y$19:$Y$33, 0))+IF(INDEX(Settings!$AI$19:$AI$33, MATCH(C$10, Settings!$Y$19:$Y$33, 0))="", 0, INDEX($AO$2:$AU$8, MATCH(TEXT($B31, "ddd"), $AN$2:$AN$8, 0), MATCH(INDEX(Settings!$AI$19:$AI$33, MATCH(C$10, Settings!$Y$19:$Y$33, 0)), $AO$1:$AU$1, 0))), 0))</f>
        <v/>
      </c>
      <c r="AM31" s="119" t="str">
        <f>IF(OR($B31="", D31="", D$10="", AM$9), "", IFERROR($B31+INDEX(Settings!$AF$19:$AF$33, MATCH(D$10, Settings!$Y$19:$Y$33, 0))+IF(INDEX(Settings!$AI$19:$AI$33, MATCH(D$10, Settings!$Y$19:$Y$33, 0))="", 0, INDEX($AO$2:$AU$8, MATCH(TEXT($B31, "ddd"), $AN$2:$AN$8, 0), MATCH(INDEX(Settings!$AI$19:$AI$33, MATCH(D$10, Settings!$Y$19:$Y$33, 0)), $AO$1:$AU$1, 0))), 0))</f>
        <v/>
      </c>
      <c r="AN31" s="119" t="str">
        <f>IF(OR($B31="", E31="", E$10="", AN$9), "", IFERROR($B31+INDEX(Settings!$AF$19:$AF$33, MATCH(E$10, Settings!$Y$19:$Y$33, 0))+IF(INDEX(Settings!$AI$19:$AI$33, MATCH(E$10, Settings!$Y$19:$Y$33, 0))="", 0, INDEX($AO$2:$AU$8, MATCH(TEXT($B31, "ddd"), $AN$2:$AN$8, 0), MATCH(INDEX(Settings!$AI$19:$AI$33, MATCH(E$10, Settings!$Y$19:$Y$33, 0)), $AO$1:$AU$1, 0))), 0))</f>
        <v/>
      </c>
      <c r="AO31" s="119" t="str">
        <f>IF(OR($B31="", F31="", F$10="", AO$9), "", IFERROR($B31+INDEX(Settings!$AF$19:$AF$33, MATCH(F$10, Settings!$Y$19:$Y$33, 0))+IF(INDEX(Settings!$AI$19:$AI$33, MATCH(F$10, Settings!$Y$19:$Y$33, 0))="", 0, INDEX($AO$2:$AU$8, MATCH(TEXT($B31, "ddd"), $AN$2:$AN$8, 0), MATCH(INDEX(Settings!$AI$19:$AI$33, MATCH(F$10, Settings!$Y$19:$Y$33, 0)), $AO$1:$AU$1, 0))), 0))</f>
        <v/>
      </c>
      <c r="AP31" s="119" t="str">
        <f>IF(OR($B31="", G31="", G$10="", AP$9), "", IFERROR($B31+INDEX(Settings!$AF$19:$AF$33, MATCH(G$10, Settings!$Y$19:$Y$33, 0))+IF(INDEX(Settings!$AI$19:$AI$33, MATCH(G$10, Settings!$Y$19:$Y$33, 0))="", 0, INDEX($AO$2:$AU$8, MATCH(TEXT($B31, "ddd"), $AN$2:$AN$8, 0), MATCH(INDEX(Settings!$AI$19:$AI$33, MATCH(G$10, Settings!$Y$19:$Y$33, 0)), $AO$1:$AU$1, 0))), 0))</f>
        <v/>
      </c>
      <c r="AQ31" s="119" t="str">
        <f>IF(OR($B31="", H31="", H$10="", AQ$9), "", IFERROR($B31+INDEX(Settings!$AF$19:$AF$33, MATCH(H$10, Settings!$Y$19:$Y$33, 0))+IF(INDEX(Settings!$AI$19:$AI$33, MATCH(H$10, Settings!$Y$19:$Y$33, 0))="", 0, INDEX($AO$2:$AU$8, MATCH(TEXT($B31, "ddd"), $AN$2:$AN$8, 0), MATCH(INDEX(Settings!$AI$19:$AI$33, MATCH(H$10, Settings!$Y$19:$Y$33, 0)), $AO$1:$AU$1, 0))), 0))</f>
        <v/>
      </c>
      <c r="AR31" s="119" t="str">
        <f>IF(OR($B31="", I31="", I$10="", AR$9), "", IFERROR($B31+INDEX(Settings!$AF$19:$AF$33, MATCH(I$10, Settings!$Y$19:$Y$33, 0))+IF(INDEX(Settings!$AI$19:$AI$33, MATCH(I$10, Settings!$Y$19:$Y$33, 0))="", 0, INDEX($AO$2:$AU$8, MATCH(TEXT($B31, "ddd"), $AN$2:$AN$8, 0), MATCH(INDEX(Settings!$AI$19:$AI$33, MATCH(I$10, Settings!$Y$19:$Y$33, 0)), $AO$1:$AU$1, 0))), 0))</f>
        <v/>
      </c>
      <c r="AS31" s="119" t="str">
        <f>IF(OR($B31="", J31="", J$10="", AS$9), "", IFERROR($B31+INDEX(Settings!$AF$19:$AF$33, MATCH(J$10, Settings!$Y$19:$Y$33, 0))+IF(INDEX(Settings!$AI$19:$AI$33, MATCH(J$10, Settings!$Y$19:$Y$33, 0))="", 0, INDEX($AO$2:$AU$8, MATCH(TEXT($B31, "ddd"), $AN$2:$AN$8, 0), MATCH(INDEX(Settings!$AI$19:$AI$33, MATCH(J$10, Settings!$Y$19:$Y$33, 0)), $AO$1:$AU$1, 0))), 0))</f>
        <v/>
      </c>
      <c r="AT31" s="119" t="str">
        <f>IF(OR($B31="", K31="", K$10="", AT$9), "", IFERROR($B31+INDEX(Settings!$AF$19:$AF$33, MATCH(K$10, Settings!$Y$19:$Y$33, 0))+IF(INDEX(Settings!$AI$19:$AI$33, MATCH(K$10, Settings!$Y$19:$Y$33, 0))="", 0, INDEX($AO$2:$AU$8, MATCH(TEXT($B31, "ddd"), $AN$2:$AN$8, 0), MATCH(INDEX(Settings!$AI$19:$AI$33, MATCH(K$10, Settings!$Y$19:$Y$33, 0)), $AO$1:$AU$1, 0))), 0))</f>
        <v/>
      </c>
      <c r="AU31" s="119" t="str">
        <f>IF(OR($B31="", L31="", L$10="", AU$9), "", IFERROR($B31+INDEX(Settings!$AF$19:$AF$33, MATCH(L$10, Settings!$Y$19:$Y$33, 0))+IF(INDEX(Settings!$AI$19:$AI$33, MATCH(L$10, Settings!$Y$19:$Y$33, 0))="", 0, INDEX($AO$2:$AU$8, MATCH(TEXT($B31, "ddd"), $AN$2:$AN$8, 0), MATCH(INDEX(Settings!$AI$19:$AI$33, MATCH(L$10, Settings!$Y$19:$Y$33, 0)), $AO$1:$AU$1, 0))), 0))</f>
        <v/>
      </c>
      <c r="AV31" s="119" t="str">
        <f>IF(OR($B31="", M31="", M$10="", AV$9), "", IFERROR($B31+INDEX(Settings!$AF$19:$AF$33, MATCH(M$10, Settings!$Y$19:$Y$33, 0))+IF(INDEX(Settings!$AI$19:$AI$33, MATCH(M$10, Settings!$Y$19:$Y$33, 0))="", 0, INDEX($AO$2:$AU$8, MATCH(TEXT($B31, "ddd"), $AN$2:$AN$8, 0), MATCH(INDEX(Settings!$AI$19:$AI$33, MATCH(M$10, Settings!$Y$19:$Y$33, 0)), $AO$1:$AU$1, 0))), 0))</f>
        <v/>
      </c>
      <c r="AW31" s="119" t="str">
        <f>IF(OR($B31="", N31="", N$10="", AW$9), "", IFERROR($B31+INDEX(Settings!$AF$19:$AF$33, MATCH(N$10, Settings!$Y$19:$Y$33, 0))+IF(INDEX(Settings!$AI$19:$AI$33, MATCH(N$10, Settings!$Y$19:$Y$33, 0))="", 0, INDEX($AO$2:$AU$8, MATCH(TEXT($B31, "ddd"), $AN$2:$AN$8, 0), MATCH(INDEX(Settings!$AI$19:$AI$33, MATCH(N$10, Settings!$Y$19:$Y$33, 0)), $AO$1:$AU$1, 0))), 0))</f>
        <v/>
      </c>
      <c r="AX31" s="119" t="str">
        <f>IF(OR($B31="", O31="", O$10="", AX$9), "", IFERROR($B31+INDEX(Settings!$AF$19:$AF$33, MATCH(O$10, Settings!$Y$19:$Y$33, 0))+IF(INDEX(Settings!$AI$19:$AI$33, MATCH(O$10, Settings!$Y$19:$Y$33, 0))="", 0, INDEX($AO$2:$AU$8, MATCH(TEXT($B31, "ddd"), $AN$2:$AN$8, 0), MATCH(INDEX(Settings!$AI$19:$AI$33, MATCH(O$10, Settings!$Y$19:$Y$33, 0)), $AO$1:$AU$1, 0))), 0))</f>
        <v/>
      </c>
      <c r="AY31" s="119" t="str">
        <f>IF(OR($B31="", P31="", P$10="", AY$9), "", IFERROR($B31+INDEX(Settings!$AF$19:$AF$33, MATCH(P$10, Settings!$Y$19:$Y$33, 0))+IF(INDEX(Settings!$AI$19:$AI$33, MATCH(P$10, Settings!$Y$19:$Y$33, 0))="", 0, INDEX($AO$2:$AU$8, MATCH(TEXT($B31, "ddd"), $AN$2:$AN$8, 0), MATCH(INDEX(Settings!$AI$19:$AI$33, MATCH(P$10, Settings!$Y$19:$Y$33, 0)), $AO$1:$AU$1, 0))), 0))</f>
        <v/>
      </c>
      <c r="AZ31" s="120" t="str">
        <f>IF(OR($B31="", Q31="", Q$10="", AZ$9), "", IFERROR($B31+INDEX(Settings!$AF$19:$AF$33, MATCH(Q$10, Settings!$Y$19:$Y$33, 0))+IF(INDEX(Settings!$AI$19:$AI$33, MATCH(Q$10, Settings!$Y$19:$Y$33, 0))="", 0, INDEX($AO$2:$AU$8, MATCH(TEXT($B31, "ddd"), $AN$2:$AN$8, 0), MATCH(INDEX(Settings!$AI$19:$AI$33, MATCH(Q$10, Settings!$Y$19:$Y$33, 0)), $AO$1:$AU$1, 0))), 0))</f>
        <v/>
      </c>
      <c r="BB31" s="118" t="str">
        <f>IF(OR(C$10="", $B31="", C31="", BB$9=""), "", IFERROR(WORKDAY((DATE(YEAR($B31), MONTH($B31)+INDEX(Settings!$AM$19:$AM$33, MATCH(C$10, Settings!$Y$19:$Y$33, 0)), IF(INDEX(Settings!$AQ$19:$AQ$33, MATCH(C$10, Settings!$Y$19:$Y$33, 0))=0, DAY($B31), INDEX(Settings!$AQ$19:$AQ$33, MATCH(C$10, Settings!$Y$19:$Y$33, 0))))-1), 1, Settings!$AY$23:$AY$38), ""))</f>
        <v/>
      </c>
      <c r="BC31" s="119" t="str">
        <f>IF(OR(D$10="", $B31="", D31="", BC$9=""), "", IFERROR(WORKDAY((DATE(YEAR($B31), MONTH($B31)+INDEX(Settings!$AM$19:$AM$33, MATCH(D$10, Settings!$Y$19:$Y$33, 0)), IF(INDEX(Settings!$AQ$19:$AQ$33, MATCH(D$10, Settings!$Y$19:$Y$33, 0))=0, DAY($B31), INDEX(Settings!$AQ$19:$AQ$33, MATCH(D$10, Settings!$Y$19:$Y$33, 0))))-1), 1, Settings!$AY$23:$AY$38), ""))</f>
        <v/>
      </c>
      <c r="BD31" s="119" t="str">
        <f>IF(OR(E$10="", $B31="", E31="", BD$9=""), "", IFERROR(WORKDAY((DATE(YEAR($B31), MONTH($B31)+INDEX(Settings!$AM$19:$AM$33, MATCH(E$10, Settings!$Y$19:$Y$33, 0)), IF(INDEX(Settings!$AQ$19:$AQ$33, MATCH(E$10, Settings!$Y$19:$Y$33, 0))=0, DAY($B31), INDEX(Settings!$AQ$19:$AQ$33, MATCH(E$10, Settings!$Y$19:$Y$33, 0))))-1), 1, Settings!$AY$23:$AY$38), ""))</f>
        <v/>
      </c>
      <c r="BE31" s="119" t="str">
        <f>IF(OR(F$10="", $B31="", F31="", BE$9=""), "", IFERROR(WORKDAY((DATE(YEAR($B31), MONTH($B31)+INDEX(Settings!$AM$19:$AM$33, MATCH(F$10, Settings!$Y$19:$Y$33, 0)), IF(INDEX(Settings!$AQ$19:$AQ$33, MATCH(F$10, Settings!$Y$19:$Y$33, 0))=0, DAY($B31), INDEX(Settings!$AQ$19:$AQ$33, MATCH(F$10, Settings!$Y$19:$Y$33, 0))))-1), 1, Settings!$AY$23:$AY$38), ""))</f>
        <v/>
      </c>
      <c r="BF31" s="119" t="str">
        <f>IF(OR(G$10="", $B31="", G31="", BF$9=""), "", IFERROR(WORKDAY((DATE(YEAR($B31), MONTH($B31)+INDEX(Settings!$AM$19:$AM$33, MATCH(G$10, Settings!$Y$19:$Y$33, 0)), IF(INDEX(Settings!$AQ$19:$AQ$33, MATCH(G$10, Settings!$Y$19:$Y$33, 0))=0, DAY($B31), INDEX(Settings!$AQ$19:$AQ$33, MATCH(G$10, Settings!$Y$19:$Y$33, 0))))-1), 1, Settings!$AY$23:$AY$38), ""))</f>
        <v/>
      </c>
      <c r="BG31" s="119" t="str">
        <f>IF(OR(H$10="", $B31="", H31="", BG$9=""), "", IFERROR(WORKDAY((DATE(YEAR($B31), MONTH($B31)+INDEX(Settings!$AM$19:$AM$33, MATCH(H$10, Settings!$Y$19:$Y$33, 0)), IF(INDEX(Settings!$AQ$19:$AQ$33, MATCH(H$10, Settings!$Y$19:$Y$33, 0))=0, DAY($B31), INDEX(Settings!$AQ$19:$AQ$33, MATCH(H$10, Settings!$Y$19:$Y$33, 0))))-1), 1, Settings!$AY$23:$AY$38), ""))</f>
        <v/>
      </c>
      <c r="BH31" s="119" t="str">
        <f>IF(OR(I$10="", $B31="", I31="", BH$9=""), "", IFERROR(WORKDAY((DATE(YEAR($B31), MONTH($B31)+INDEX(Settings!$AM$19:$AM$33, MATCH(I$10, Settings!$Y$19:$Y$33, 0)), IF(INDEX(Settings!$AQ$19:$AQ$33, MATCH(I$10, Settings!$Y$19:$Y$33, 0))=0, DAY($B31), INDEX(Settings!$AQ$19:$AQ$33, MATCH(I$10, Settings!$Y$19:$Y$33, 0))))-1), 1, Settings!$AY$23:$AY$38), ""))</f>
        <v/>
      </c>
      <c r="BI31" s="119" t="str">
        <f>IF(OR(J$10="", $B31="", J31="", BI$9=""), "", IFERROR(WORKDAY((DATE(YEAR($B31), MONTH($B31)+INDEX(Settings!$AM$19:$AM$33, MATCH(J$10, Settings!$Y$19:$Y$33, 0)), IF(INDEX(Settings!$AQ$19:$AQ$33, MATCH(J$10, Settings!$Y$19:$Y$33, 0))=0, DAY($B31), INDEX(Settings!$AQ$19:$AQ$33, MATCH(J$10, Settings!$Y$19:$Y$33, 0))))-1), 1, Settings!$AY$23:$AY$38), ""))</f>
        <v/>
      </c>
      <c r="BJ31" s="119" t="str">
        <f>IF(OR(K$10="", $B31="", K31="", BJ$9=""), "", IFERROR(WORKDAY((DATE(YEAR($B31), MONTH($B31)+INDEX(Settings!$AM$19:$AM$33, MATCH(K$10, Settings!$Y$19:$Y$33, 0)), IF(INDEX(Settings!$AQ$19:$AQ$33, MATCH(K$10, Settings!$Y$19:$Y$33, 0))=0, DAY($B31), INDEX(Settings!$AQ$19:$AQ$33, MATCH(K$10, Settings!$Y$19:$Y$33, 0))))-1), 1, Settings!$AY$23:$AY$38), ""))</f>
        <v/>
      </c>
      <c r="BK31" s="119" t="str">
        <f>IF(OR(L$10="", $B31="", L31="", BK$9=""), "", IFERROR(WORKDAY((DATE(YEAR($B31), MONTH($B31)+INDEX(Settings!$AM$19:$AM$33, MATCH(L$10, Settings!$Y$19:$Y$33, 0)), IF(INDEX(Settings!$AQ$19:$AQ$33, MATCH(L$10, Settings!$Y$19:$Y$33, 0))=0, DAY($B31), INDEX(Settings!$AQ$19:$AQ$33, MATCH(L$10, Settings!$Y$19:$Y$33, 0))))-1), 1, Settings!$AY$23:$AY$38), ""))</f>
        <v/>
      </c>
      <c r="BL31" s="119" t="str">
        <f>IF(OR(M$10="", $B31="", M31="", BL$9=""), "", IFERROR(WORKDAY((DATE(YEAR($B31), MONTH($B31)+INDEX(Settings!$AM$19:$AM$33, MATCH(M$10, Settings!$Y$19:$Y$33, 0)), IF(INDEX(Settings!$AQ$19:$AQ$33, MATCH(M$10, Settings!$Y$19:$Y$33, 0))=0, DAY($B31), INDEX(Settings!$AQ$19:$AQ$33, MATCH(M$10, Settings!$Y$19:$Y$33, 0))))-1), 1, Settings!$AY$23:$AY$38), ""))</f>
        <v/>
      </c>
      <c r="BM31" s="119" t="str">
        <f>IF(OR(N$10="", $B31="", N31="", BM$9=""), "", IFERROR(WORKDAY((DATE(YEAR($B31), MONTH($B31)+INDEX(Settings!$AM$19:$AM$33, MATCH(N$10, Settings!$Y$19:$Y$33, 0)), IF(INDEX(Settings!$AQ$19:$AQ$33, MATCH(N$10, Settings!$Y$19:$Y$33, 0))=0, DAY($B31), INDEX(Settings!$AQ$19:$AQ$33, MATCH(N$10, Settings!$Y$19:$Y$33, 0))))-1), 1, Settings!$AY$23:$AY$38), ""))</f>
        <v/>
      </c>
      <c r="BN31" s="119" t="str">
        <f>IF(OR(O$10="", $B31="", O31="", BN$9=""), "", IFERROR(WORKDAY((DATE(YEAR($B31), MONTH($B31)+INDEX(Settings!$AM$19:$AM$33, MATCH(O$10, Settings!$Y$19:$Y$33, 0)), IF(INDEX(Settings!$AQ$19:$AQ$33, MATCH(O$10, Settings!$Y$19:$Y$33, 0))=0, DAY($B31), INDEX(Settings!$AQ$19:$AQ$33, MATCH(O$10, Settings!$Y$19:$Y$33, 0))))-1), 1, Settings!$AY$23:$AY$38), ""))</f>
        <v/>
      </c>
      <c r="BO31" s="119" t="str">
        <f>IF(OR(P$10="", $B31="", P31="", BO$9=""), "", IFERROR(WORKDAY((DATE(YEAR($B31), MONTH($B31)+INDEX(Settings!$AM$19:$AM$33, MATCH(P$10, Settings!$Y$19:$Y$33, 0)), IF(INDEX(Settings!$AQ$19:$AQ$33, MATCH(P$10, Settings!$Y$19:$Y$33, 0))=0, DAY($B31), INDEX(Settings!$AQ$19:$AQ$33, MATCH(P$10, Settings!$Y$19:$Y$33, 0))))-1), 1, Settings!$AY$23:$AY$38), ""))</f>
        <v/>
      </c>
      <c r="BP31" s="120" t="str">
        <f>IF(OR(Q$10="", $B31="", Q31="", BP$9=""), "", IFERROR(WORKDAY((DATE(YEAR($B31), MONTH($B31)+INDEX(Settings!$AM$19:$AM$33, MATCH(Q$10, Settings!$Y$19:$Y$33, 0)), IF(INDEX(Settings!$AQ$19:$AQ$33, MATCH(Q$10, Settings!$Y$19:$Y$33, 0))=0, DAY($B31), INDEX(Settings!$AQ$19:$AQ$33, MATCH(Q$10, Settings!$Y$19:$Y$33, 0))))-1), 1, Settings!$AY$23:$AY$38), ""))</f>
        <v/>
      </c>
      <c r="BR31" s="118" t="str">
        <f>IF(BB31="", "", IF(BB31&lt;=$B31, WORKDAY(DATE(YEAR($BB31), MONTH(BB31)+1, DAY(BB31)-1), 1, Settings!$AY$23:$AY$38), BB31))</f>
        <v/>
      </c>
      <c r="BS31" s="119" t="str">
        <f>IF(BC31="", "", IF(BC31&lt;=$B31, WORKDAY(DATE(YEAR($BB31), MONTH(BC31)+1, DAY(BC31)-1), 1, Settings!$AY$23:$AY$38), BC31))</f>
        <v/>
      </c>
      <c r="BT31" s="119" t="str">
        <f>IF(BD31="", "", IF(BD31&lt;=$B31, WORKDAY(DATE(YEAR($BB31), MONTH(BD31)+1, DAY(BD31)-1), 1, Settings!$AY$23:$AY$38), BD31))</f>
        <v/>
      </c>
      <c r="BU31" s="119" t="str">
        <f>IF(BE31="", "", IF(BE31&lt;=$B31, WORKDAY(DATE(YEAR($BB31), MONTH(BE31)+1, DAY(BE31)-1), 1, Settings!$AY$23:$AY$38), BE31))</f>
        <v/>
      </c>
      <c r="BV31" s="119" t="str">
        <f>IF(BF31="", "", IF(BF31&lt;=$B31, WORKDAY(DATE(YEAR($BB31), MONTH(BF31)+1, DAY(BF31)-1), 1, Settings!$AY$23:$AY$38), BF31))</f>
        <v/>
      </c>
      <c r="BW31" s="119" t="str">
        <f>IF(BG31="", "", IF(BG31&lt;=$B31, WORKDAY(DATE(YEAR($BB31), MONTH(BG31)+1, DAY(BG31)-1), 1, Settings!$AY$23:$AY$38), BG31))</f>
        <v/>
      </c>
      <c r="BX31" s="119" t="str">
        <f>IF(BH31="", "", IF(BH31&lt;=$B31, WORKDAY(DATE(YEAR($BB31), MONTH(BH31)+1, DAY(BH31)-1), 1, Settings!$AY$23:$AY$38), BH31))</f>
        <v/>
      </c>
      <c r="BY31" s="119" t="str">
        <f>IF(BI31="", "", IF(BI31&lt;=$B31, WORKDAY(DATE(YEAR($BB31), MONTH(BI31)+1, DAY(BI31)-1), 1, Settings!$AY$23:$AY$38), BI31))</f>
        <v/>
      </c>
      <c r="BZ31" s="119" t="str">
        <f>IF(BJ31="", "", IF(BJ31&lt;=$B31, WORKDAY(DATE(YEAR($BB31), MONTH(BJ31)+1, DAY(BJ31)-1), 1, Settings!$AY$23:$AY$38), BJ31))</f>
        <v/>
      </c>
      <c r="CA31" s="119" t="str">
        <f>IF(BK31="", "", IF(BK31&lt;=$B31, WORKDAY(DATE(YEAR($BB31), MONTH(BK31)+1, DAY(BK31)-1), 1, Settings!$AY$23:$AY$38), BK31))</f>
        <v/>
      </c>
      <c r="CB31" s="119" t="str">
        <f>IF(BL31="", "", IF(BL31&lt;=$B31, WORKDAY(DATE(YEAR($BB31), MONTH(BL31)+1, DAY(BL31)-1), 1, Settings!$AY$23:$AY$38), BL31))</f>
        <v/>
      </c>
      <c r="CC31" s="119" t="str">
        <f>IF(BM31="", "", IF(BM31&lt;=$B31, WORKDAY(DATE(YEAR($BB31), MONTH(BM31)+1, DAY(BM31)-1), 1, Settings!$AY$23:$AY$38), BM31))</f>
        <v/>
      </c>
      <c r="CD31" s="119" t="str">
        <f>IF(BN31="", "", IF(BN31&lt;=$B31, WORKDAY(DATE(YEAR($BB31), MONTH(BN31)+1, DAY(BN31)-1), 1, Settings!$AY$23:$AY$38), BN31))</f>
        <v/>
      </c>
      <c r="CE31" s="119" t="str">
        <f>IF(BO31="", "", IF(BO31&lt;=$B31, WORKDAY(DATE(YEAR($BB31), MONTH(BO31)+1, DAY(BO31)-1), 1, Settings!$AY$23:$AY$38), BO31))</f>
        <v/>
      </c>
      <c r="CF31" s="120" t="str">
        <f>IF(BP31="", "", IF(BP31&lt;=$B31, WORKDAY(DATE(YEAR($BB31), MONTH(BP31)+1, DAY(BP31)-1), 1, Settings!$AY$23:$AY$38), BP31))</f>
        <v/>
      </c>
      <c r="CH31" s="48" t="str">
        <f t="shared" si="4"/>
        <v/>
      </c>
      <c r="CI31" s="49" t="str">
        <f t="shared" si="5"/>
        <v/>
      </c>
      <c r="CJ31" s="49" t="str">
        <f t="shared" si="6"/>
        <v/>
      </c>
      <c r="CK31" s="49" t="str">
        <f t="shared" si="7"/>
        <v/>
      </c>
      <c r="CL31" s="49" t="str">
        <f t="shared" si="8"/>
        <v/>
      </c>
      <c r="CM31" s="49" t="str">
        <f t="shared" si="9"/>
        <v/>
      </c>
      <c r="CN31" s="49" t="str">
        <f t="shared" si="10"/>
        <v/>
      </c>
      <c r="CO31" s="49" t="str">
        <f t="shared" si="11"/>
        <v/>
      </c>
      <c r="CP31" s="49" t="str">
        <f t="shared" si="12"/>
        <v/>
      </c>
      <c r="CQ31" s="49" t="str">
        <f t="shared" si="13"/>
        <v/>
      </c>
      <c r="CR31" s="49" t="str">
        <f t="shared" si="14"/>
        <v/>
      </c>
      <c r="CS31" s="49" t="str">
        <f t="shared" si="15"/>
        <v/>
      </c>
      <c r="CT31" s="49" t="str">
        <f t="shared" si="16"/>
        <v/>
      </c>
      <c r="CU31" s="49" t="str">
        <f t="shared" si="17"/>
        <v/>
      </c>
      <c r="CV31" s="16" t="str">
        <f t="shared" si="18"/>
        <v/>
      </c>
      <c r="CX31" s="48" t="str">
        <f t="shared" si="19"/>
        <v/>
      </c>
      <c r="CY31" s="49" t="str">
        <f t="shared" si="20"/>
        <v/>
      </c>
      <c r="CZ31" s="49" t="str">
        <f t="shared" si="21"/>
        <v/>
      </c>
      <c r="DA31" s="49" t="str">
        <f t="shared" si="22"/>
        <v/>
      </c>
      <c r="DB31" s="49" t="str">
        <f t="shared" si="23"/>
        <v/>
      </c>
      <c r="DC31" s="49" t="str">
        <f t="shared" si="24"/>
        <v/>
      </c>
      <c r="DD31" s="49" t="str">
        <f t="shared" si="25"/>
        <v/>
      </c>
      <c r="DE31" s="49" t="str">
        <f t="shared" si="26"/>
        <v/>
      </c>
      <c r="DF31" s="49" t="str">
        <f t="shared" si="27"/>
        <v/>
      </c>
      <c r="DG31" s="49" t="str">
        <f t="shared" si="28"/>
        <v/>
      </c>
      <c r="DH31" s="49" t="str">
        <f t="shared" si="29"/>
        <v/>
      </c>
      <c r="DI31" s="49" t="str">
        <f t="shared" si="30"/>
        <v/>
      </c>
      <c r="DJ31" s="49" t="str">
        <f t="shared" si="31"/>
        <v/>
      </c>
      <c r="DK31" s="49" t="str">
        <f t="shared" si="32"/>
        <v/>
      </c>
      <c r="DL31" s="16" t="str">
        <f t="shared" si="33"/>
        <v/>
      </c>
      <c r="DN31" s="17" t="str">
        <f t="shared" si="34"/>
        <v>Jul 2019</v>
      </c>
    </row>
    <row r="32" spans="1:118" x14ac:dyDescent="0.25">
      <c r="A32" s="30"/>
      <c r="B32" s="102">
        <f>IF(B31="", "", IFERROR(IF(B31+1&gt;Settings!$G$25, "", B31+1), ""))</f>
        <v>43668</v>
      </c>
      <c r="C32" s="2"/>
      <c r="D32" s="3"/>
      <c r="E32" s="3"/>
      <c r="F32" s="3"/>
      <c r="G32" s="3"/>
      <c r="H32" s="3"/>
      <c r="I32" s="3"/>
      <c r="J32" s="3"/>
      <c r="K32" s="3"/>
      <c r="L32" s="3"/>
      <c r="M32" s="3"/>
      <c r="N32" s="3"/>
      <c r="O32" s="3"/>
      <c r="P32" s="3"/>
      <c r="Q32" s="4"/>
      <c r="R32" s="30"/>
      <c r="T32" s="17" t="str">
        <f>IF($B32="", "", IF($B32&lt;Settings!$G$23, "Old", "New"))</f>
        <v>Old</v>
      </c>
      <c r="AL32" s="118" t="str">
        <f>IF(OR($B32="", C32="", C$10="", AL$9), "", IFERROR($B32+INDEX(Settings!$AF$19:$AF$33, MATCH(C$10, Settings!$Y$19:$Y$33, 0))+IF(INDEX(Settings!$AI$19:$AI$33, MATCH(C$10, Settings!$Y$19:$Y$33, 0))="", 0, INDEX($AO$2:$AU$8, MATCH(TEXT($B32, "ddd"), $AN$2:$AN$8, 0), MATCH(INDEX(Settings!$AI$19:$AI$33, MATCH(C$10, Settings!$Y$19:$Y$33, 0)), $AO$1:$AU$1, 0))), 0))</f>
        <v/>
      </c>
      <c r="AM32" s="119" t="str">
        <f>IF(OR($B32="", D32="", D$10="", AM$9), "", IFERROR($B32+INDEX(Settings!$AF$19:$AF$33, MATCH(D$10, Settings!$Y$19:$Y$33, 0))+IF(INDEX(Settings!$AI$19:$AI$33, MATCH(D$10, Settings!$Y$19:$Y$33, 0))="", 0, INDEX($AO$2:$AU$8, MATCH(TEXT($B32, "ddd"), $AN$2:$AN$8, 0), MATCH(INDEX(Settings!$AI$19:$AI$33, MATCH(D$10, Settings!$Y$19:$Y$33, 0)), $AO$1:$AU$1, 0))), 0))</f>
        <v/>
      </c>
      <c r="AN32" s="119" t="str">
        <f>IF(OR($B32="", E32="", E$10="", AN$9), "", IFERROR($B32+INDEX(Settings!$AF$19:$AF$33, MATCH(E$10, Settings!$Y$19:$Y$33, 0))+IF(INDEX(Settings!$AI$19:$AI$33, MATCH(E$10, Settings!$Y$19:$Y$33, 0))="", 0, INDEX($AO$2:$AU$8, MATCH(TEXT($B32, "ddd"), $AN$2:$AN$8, 0), MATCH(INDEX(Settings!$AI$19:$AI$33, MATCH(E$10, Settings!$Y$19:$Y$33, 0)), $AO$1:$AU$1, 0))), 0))</f>
        <v/>
      </c>
      <c r="AO32" s="119" t="str">
        <f>IF(OR($B32="", F32="", F$10="", AO$9), "", IFERROR($B32+INDEX(Settings!$AF$19:$AF$33, MATCH(F$10, Settings!$Y$19:$Y$33, 0))+IF(INDEX(Settings!$AI$19:$AI$33, MATCH(F$10, Settings!$Y$19:$Y$33, 0))="", 0, INDEX($AO$2:$AU$8, MATCH(TEXT($B32, "ddd"), $AN$2:$AN$8, 0), MATCH(INDEX(Settings!$AI$19:$AI$33, MATCH(F$10, Settings!$Y$19:$Y$33, 0)), $AO$1:$AU$1, 0))), 0))</f>
        <v/>
      </c>
      <c r="AP32" s="119" t="str">
        <f>IF(OR($B32="", G32="", G$10="", AP$9), "", IFERROR($B32+INDEX(Settings!$AF$19:$AF$33, MATCH(G$10, Settings!$Y$19:$Y$33, 0))+IF(INDEX(Settings!$AI$19:$AI$33, MATCH(G$10, Settings!$Y$19:$Y$33, 0))="", 0, INDEX($AO$2:$AU$8, MATCH(TEXT($B32, "ddd"), $AN$2:$AN$8, 0), MATCH(INDEX(Settings!$AI$19:$AI$33, MATCH(G$10, Settings!$Y$19:$Y$33, 0)), $AO$1:$AU$1, 0))), 0))</f>
        <v/>
      </c>
      <c r="AQ32" s="119" t="str">
        <f>IF(OR($B32="", H32="", H$10="", AQ$9), "", IFERROR($B32+INDEX(Settings!$AF$19:$AF$33, MATCH(H$10, Settings!$Y$19:$Y$33, 0))+IF(INDEX(Settings!$AI$19:$AI$33, MATCH(H$10, Settings!$Y$19:$Y$33, 0))="", 0, INDEX($AO$2:$AU$8, MATCH(TEXT($B32, "ddd"), $AN$2:$AN$8, 0), MATCH(INDEX(Settings!$AI$19:$AI$33, MATCH(H$10, Settings!$Y$19:$Y$33, 0)), $AO$1:$AU$1, 0))), 0))</f>
        <v/>
      </c>
      <c r="AR32" s="119" t="str">
        <f>IF(OR($B32="", I32="", I$10="", AR$9), "", IFERROR($B32+INDEX(Settings!$AF$19:$AF$33, MATCH(I$10, Settings!$Y$19:$Y$33, 0))+IF(INDEX(Settings!$AI$19:$AI$33, MATCH(I$10, Settings!$Y$19:$Y$33, 0))="", 0, INDEX($AO$2:$AU$8, MATCH(TEXT($B32, "ddd"), $AN$2:$AN$8, 0), MATCH(INDEX(Settings!$AI$19:$AI$33, MATCH(I$10, Settings!$Y$19:$Y$33, 0)), $AO$1:$AU$1, 0))), 0))</f>
        <v/>
      </c>
      <c r="AS32" s="119" t="str">
        <f>IF(OR($B32="", J32="", J$10="", AS$9), "", IFERROR($B32+INDEX(Settings!$AF$19:$AF$33, MATCH(J$10, Settings!$Y$19:$Y$33, 0))+IF(INDEX(Settings!$AI$19:$AI$33, MATCH(J$10, Settings!$Y$19:$Y$33, 0))="", 0, INDEX($AO$2:$AU$8, MATCH(TEXT($B32, "ddd"), $AN$2:$AN$8, 0), MATCH(INDEX(Settings!$AI$19:$AI$33, MATCH(J$10, Settings!$Y$19:$Y$33, 0)), $AO$1:$AU$1, 0))), 0))</f>
        <v/>
      </c>
      <c r="AT32" s="119" t="str">
        <f>IF(OR($B32="", K32="", K$10="", AT$9), "", IFERROR($B32+INDEX(Settings!$AF$19:$AF$33, MATCH(K$10, Settings!$Y$19:$Y$33, 0))+IF(INDEX(Settings!$AI$19:$AI$33, MATCH(K$10, Settings!$Y$19:$Y$33, 0))="", 0, INDEX($AO$2:$AU$8, MATCH(TEXT($B32, "ddd"), $AN$2:$AN$8, 0), MATCH(INDEX(Settings!$AI$19:$AI$33, MATCH(K$10, Settings!$Y$19:$Y$33, 0)), $AO$1:$AU$1, 0))), 0))</f>
        <v/>
      </c>
      <c r="AU32" s="119" t="str">
        <f>IF(OR($B32="", L32="", L$10="", AU$9), "", IFERROR($B32+INDEX(Settings!$AF$19:$AF$33, MATCH(L$10, Settings!$Y$19:$Y$33, 0))+IF(INDEX(Settings!$AI$19:$AI$33, MATCH(L$10, Settings!$Y$19:$Y$33, 0))="", 0, INDEX($AO$2:$AU$8, MATCH(TEXT($B32, "ddd"), $AN$2:$AN$8, 0), MATCH(INDEX(Settings!$AI$19:$AI$33, MATCH(L$10, Settings!$Y$19:$Y$33, 0)), $AO$1:$AU$1, 0))), 0))</f>
        <v/>
      </c>
      <c r="AV32" s="119" t="str">
        <f>IF(OR($B32="", M32="", M$10="", AV$9), "", IFERROR($B32+INDEX(Settings!$AF$19:$AF$33, MATCH(M$10, Settings!$Y$19:$Y$33, 0))+IF(INDEX(Settings!$AI$19:$AI$33, MATCH(M$10, Settings!$Y$19:$Y$33, 0))="", 0, INDEX($AO$2:$AU$8, MATCH(TEXT($B32, "ddd"), $AN$2:$AN$8, 0), MATCH(INDEX(Settings!$AI$19:$AI$33, MATCH(M$10, Settings!$Y$19:$Y$33, 0)), $AO$1:$AU$1, 0))), 0))</f>
        <v/>
      </c>
      <c r="AW32" s="119" t="str">
        <f>IF(OR($B32="", N32="", N$10="", AW$9), "", IFERROR($B32+INDEX(Settings!$AF$19:$AF$33, MATCH(N$10, Settings!$Y$19:$Y$33, 0))+IF(INDEX(Settings!$AI$19:$AI$33, MATCH(N$10, Settings!$Y$19:$Y$33, 0))="", 0, INDEX($AO$2:$AU$8, MATCH(TEXT($B32, "ddd"), $AN$2:$AN$8, 0), MATCH(INDEX(Settings!$AI$19:$AI$33, MATCH(N$10, Settings!$Y$19:$Y$33, 0)), $AO$1:$AU$1, 0))), 0))</f>
        <v/>
      </c>
      <c r="AX32" s="119" t="str">
        <f>IF(OR($B32="", O32="", O$10="", AX$9), "", IFERROR($B32+INDEX(Settings!$AF$19:$AF$33, MATCH(O$10, Settings!$Y$19:$Y$33, 0))+IF(INDEX(Settings!$AI$19:$AI$33, MATCH(O$10, Settings!$Y$19:$Y$33, 0))="", 0, INDEX($AO$2:$AU$8, MATCH(TEXT($B32, "ddd"), $AN$2:$AN$8, 0), MATCH(INDEX(Settings!$AI$19:$AI$33, MATCH(O$10, Settings!$Y$19:$Y$33, 0)), $AO$1:$AU$1, 0))), 0))</f>
        <v/>
      </c>
      <c r="AY32" s="119" t="str">
        <f>IF(OR($B32="", P32="", P$10="", AY$9), "", IFERROR($B32+INDEX(Settings!$AF$19:$AF$33, MATCH(P$10, Settings!$Y$19:$Y$33, 0))+IF(INDEX(Settings!$AI$19:$AI$33, MATCH(P$10, Settings!$Y$19:$Y$33, 0))="", 0, INDEX($AO$2:$AU$8, MATCH(TEXT($B32, "ddd"), $AN$2:$AN$8, 0), MATCH(INDEX(Settings!$AI$19:$AI$33, MATCH(P$10, Settings!$Y$19:$Y$33, 0)), $AO$1:$AU$1, 0))), 0))</f>
        <v/>
      </c>
      <c r="AZ32" s="120" t="str">
        <f>IF(OR($B32="", Q32="", Q$10="", AZ$9), "", IFERROR($B32+INDEX(Settings!$AF$19:$AF$33, MATCH(Q$10, Settings!$Y$19:$Y$33, 0))+IF(INDEX(Settings!$AI$19:$AI$33, MATCH(Q$10, Settings!$Y$19:$Y$33, 0))="", 0, INDEX($AO$2:$AU$8, MATCH(TEXT($B32, "ddd"), $AN$2:$AN$8, 0), MATCH(INDEX(Settings!$AI$19:$AI$33, MATCH(Q$10, Settings!$Y$19:$Y$33, 0)), $AO$1:$AU$1, 0))), 0))</f>
        <v/>
      </c>
      <c r="BB32" s="118" t="str">
        <f>IF(OR(C$10="", $B32="", C32="", BB$9=""), "", IFERROR(WORKDAY((DATE(YEAR($B32), MONTH($B32)+INDEX(Settings!$AM$19:$AM$33, MATCH(C$10, Settings!$Y$19:$Y$33, 0)), IF(INDEX(Settings!$AQ$19:$AQ$33, MATCH(C$10, Settings!$Y$19:$Y$33, 0))=0, DAY($B32), INDEX(Settings!$AQ$19:$AQ$33, MATCH(C$10, Settings!$Y$19:$Y$33, 0))))-1), 1, Settings!$AY$23:$AY$38), ""))</f>
        <v/>
      </c>
      <c r="BC32" s="119" t="str">
        <f>IF(OR(D$10="", $B32="", D32="", BC$9=""), "", IFERROR(WORKDAY((DATE(YEAR($B32), MONTH($B32)+INDEX(Settings!$AM$19:$AM$33, MATCH(D$10, Settings!$Y$19:$Y$33, 0)), IF(INDEX(Settings!$AQ$19:$AQ$33, MATCH(D$10, Settings!$Y$19:$Y$33, 0))=0, DAY($B32), INDEX(Settings!$AQ$19:$AQ$33, MATCH(D$10, Settings!$Y$19:$Y$33, 0))))-1), 1, Settings!$AY$23:$AY$38), ""))</f>
        <v/>
      </c>
      <c r="BD32" s="119" t="str">
        <f>IF(OR(E$10="", $B32="", E32="", BD$9=""), "", IFERROR(WORKDAY((DATE(YEAR($B32), MONTH($B32)+INDEX(Settings!$AM$19:$AM$33, MATCH(E$10, Settings!$Y$19:$Y$33, 0)), IF(INDEX(Settings!$AQ$19:$AQ$33, MATCH(E$10, Settings!$Y$19:$Y$33, 0))=0, DAY($B32), INDEX(Settings!$AQ$19:$AQ$33, MATCH(E$10, Settings!$Y$19:$Y$33, 0))))-1), 1, Settings!$AY$23:$AY$38), ""))</f>
        <v/>
      </c>
      <c r="BE32" s="119" t="str">
        <f>IF(OR(F$10="", $B32="", F32="", BE$9=""), "", IFERROR(WORKDAY((DATE(YEAR($B32), MONTH($B32)+INDEX(Settings!$AM$19:$AM$33, MATCH(F$10, Settings!$Y$19:$Y$33, 0)), IF(INDEX(Settings!$AQ$19:$AQ$33, MATCH(F$10, Settings!$Y$19:$Y$33, 0))=0, DAY($B32), INDEX(Settings!$AQ$19:$AQ$33, MATCH(F$10, Settings!$Y$19:$Y$33, 0))))-1), 1, Settings!$AY$23:$AY$38), ""))</f>
        <v/>
      </c>
      <c r="BF32" s="119" t="str">
        <f>IF(OR(G$10="", $B32="", G32="", BF$9=""), "", IFERROR(WORKDAY((DATE(YEAR($B32), MONTH($B32)+INDEX(Settings!$AM$19:$AM$33, MATCH(G$10, Settings!$Y$19:$Y$33, 0)), IF(INDEX(Settings!$AQ$19:$AQ$33, MATCH(G$10, Settings!$Y$19:$Y$33, 0))=0, DAY($B32), INDEX(Settings!$AQ$19:$AQ$33, MATCH(G$10, Settings!$Y$19:$Y$33, 0))))-1), 1, Settings!$AY$23:$AY$38), ""))</f>
        <v/>
      </c>
      <c r="BG32" s="119" t="str">
        <f>IF(OR(H$10="", $B32="", H32="", BG$9=""), "", IFERROR(WORKDAY((DATE(YEAR($B32), MONTH($B32)+INDEX(Settings!$AM$19:$AM$33, MATCH(H$10, Settings!$Y$19:$Y$33, 0)), IF(INDEX(Settings!$AQ$19:$AQ$33, MATCH(H$10, Settings!$Y$19:$Y$33, 0))=0, DAY($B32), INDEX(Settings!$AQ$19:$AQ$33, MATCH(H$10, Settings!$Y$19:$Y$33, 0))))-1), 1, Settings!$AY$23:$AY$38), ""))</f>
        <v/>
      </c>
      <c r="BH32" s="119" t="str">
        <f>IF(OR(I$10="", $B32="", I32="", BH$9=""), "", IFERROR(WORKDAY((DATE(YEAR($B32), MONTH($B32)+INDEX(Settings!$AM$19:$AM$33, MATCH(I$10, Settings!$Y$19:$Y$33, 0)), IF(INDEX(Settings!$AQ$19:$AQ$33, MATCH(I$10, Settings!$Y$19:$Y$33, 0))=0, DAY($B32), INDEX(Settings!$AQ$19:$AQ$33, MATCH(I$10, Settings!$Y$19:$Y$33, 0))))-1), 1, Settings!$AY$23:$AY$38), ""))</f>
        <v/>
      </c>
      <c r="BI32" s="119" t="str">
        <f>IF(OR(J$10="", $B32="", J32="", BI$9=""), "", IFERROR(WORKDAY((DATE(YEAR($B32), MONTH($B32)+INDEX(Settings!$AM$19:$AM$33, MATCH(J$10, Settings!$Y$19:$Y$33, 0)), IF(INDEX(Settings!$AQ$19:$AQ$33, MATCH(J$10, Settings!$Y$19:$Y$33, 0))=0, DAY($B32), INDEX(Settings!$AQ$19:$AQ$33, MATCH(J$10, Settings!$Y$19:$Y$33, 0))))-1), 1, Settings!$AY$23:$AY$38), ""))</f>
        <v/>
      </c>
      <c r="BJ32" s="119" t="str">
        <f>IF(OR(K$10="", $B32="", K32="", BJ$9=""), "", IFERROR(WORKDAY((DATE(YEAR($B32), MONTH($B32)+INDEX(Settings!$AM$19:$AM$33, MATCH(K$10, Settings!$Y$19:$Y$33, 0)), IF(INDEX(Settings!$AQ$19:$AQ$33, MATCH(K$10, Settings!$Y$19:$Y$33, 0))=0, DAY($B32), INDEX(Settings!$AQ$19:$AQ$33, MATCH(K$10, Settings!$Y$19:$Y$33, 0))))-1), 1, Settings!$AY$23:$AY$38), ""))</f>
        <v/>
      </c>
      <c r="BK32" s="119" t="str">
        <f>IF(OR(L$10="", $B32="", L32="", BK$9=""), "", IFERROR(WORKDAY((DATE(YEAR($B32), MONTH($B32)+INDEX(Settings!$AM$19:$AM$33, MATCH(L$10, Settings!$Y$19:$Y$33, 0)), IF(INDEX(Settings!$AQ$19:$AQ$33, MATCH(L$10, Settings!$Y$19:$Y$33, 0))=0, DAY($B32), INDEX(Settings!$AQ$19:$AQ$33, MATCH(L$10, Settings!$Y$19:$Y$33, 0))))-1), 1, Settings!$AY$23:$AY$38), ""))</f>
        <v/>
      </c>
      <c r="BL32" s="119" t="str">
        <f>IF(OR(M$10="", $B32="", M32="", BL$9=""), "", IFERROR(WORKDAY((DATE(YEAR($B32), MONTH($B32)+INDEX(Settings!$AM$19:$AM$33, MATCH(M$10, Settings!$Y$19:$Y$33, 0)), IF(INDEX(Settings!$AQ$19:$AQ$33, MATCH(M$10, Settings!$Y$19:$Y$33, 0))=0, DAY($B32), INDEX(Settings!$AQ$19:$AQ$33, MATCH(M$10, Settings!$Y$19:$Y$33, 0))))-1), 1, Settings!$AY$23:$AY$38), ""))</f>
        <v/>
      </c>
      <c r="BM32" s="119" t="str">
        <f>IF(OR(N$10="", $B32="", N32="", BM$9=""), "", IFERROR(WORKDAY((DATE(YEAR($B32), MONTH($B32)+INDEX(Settings!$AM$19:$AM$33, MATCH(N$10, Settings!$Y$19:$Y$33, 0)), IF(INDEX(Settings!$AQ$19:$AQ$33, MATCH(N$10, Settings!$Y$19:$Y$33, 0))=0, DAY($B32), INDEX(Settings!$AQ$19:$AQ$33, MATCH(N$10, Settings!$Y$19:$Y$33, 0))))-1), 1, Settings!$AY$23:$AY$38), ""))</f>
        <v/>
      </c>
      <c r="BN32" s="119" t="str">
        <f>IF(OR(O$10="", $B32="", O32="", BN$9=""), "", IFERROR(WORKDAY((DATE(YEAR($B32), MONTH($B32)+INDEX(Settings!$AM$19:$AM$33, MATCH(O$10, Settings!$Y$19:$Y$33, 0)), IF(INDEX(Settings!$AQ$19:$AQ$33, MATCH(O$10, Settings!$Y$19:$Y$33, 0))=0, DAY($B32), INDEX(Settings!$AQ$19:$AQ$33, MATCH(O$10, Settings!$Y$19:$Y$33, 0))))-1), 1, Settings!$AY$23:$AY$38), ""))</f>
        <v/>
      </c>
      <c r="BO32" s="119" t="str">
        <f>IF(OR(P$10="", $B32="", P32="", BO$9=""), "", IFERROR(WORKDAY((DATE(YEAR($B32), MONTH($B32)+INDEX(Settings!$AM$19:$AM$33, MATCH(P$10, Settings!$Y$19:$Y$33, 0)), IF(INDEX(Settings!$AQ$19:$AQ$33, MATCH(P$10, Settings!$Y$19:$Y$33, 0))=0, DAY($B32), INDEX(Settings!$AQ$19:$AQ$33, MATCH(P$10, Settings!$Y$19:$Y$33, 0))))-1), 1, Settings!$AY$23:$AY$38), ""))</f>
        <v/>
      </c>
      <c r="BP32" s="120" t="str">
        <f>IF(OR(Q$10="", $B32="", Q32="", BP$9=""), "", IFERROR(WORKDAY((DATE(YEAR($B32), MONTH($B32)+INDEX(Settings!$AM$19:$AM$33, MATCH(Q$10, Settings!$Y$19:$Y$33, 0)), IF(INDEX(Settings!$AQ$19:$AQ$33, MATCH(Q$10, Settings!$Y$19:$Y$33, 0))=0, DAY($B32), INDEX(Settings!$AQ$19:$AQ$33, MATCH(Q$10, Settings!$Y$19:$Y$33, 0))))-1), 1, Settings!$AY$23:$AY$38), ""))</f>
        <v/>
      </c>
      <c r="BR32" s="118" t="str">
        <f>IF(BB32="", "", IF(BB32&lt;=$B32, WORKDAY(DATE(YEAR($BB32), MONTH(BB32)+1, DAY(BB32)-1), 1, Settings!$AY$23:$AY$38), BB32))</f>
        <v/>
      </c>
      <c r="BS32" s="119" t="str">
        <f>IF(BC32="", "", IF(BC32&lt;=$B32, WORKDAY(DATE(YEAR($BB32), MONTH(BC32)+1, DAY(BC32)-1), 1, Settings!$AY$23:$AY$38), BC32))</f>
        <v/>
      </c>
      <c r="BT32" s="119" t="str">
        <f>IF(BD32="", "", IF(BD32&lt;=$B32, WORKDAY(DATE(YEAR($BB32), MONTH(BD32)+1, DAY(BD32)-1), 1, Settings!$AY$23:$AY$38), BD32))</f>
        <v/>
      </c>
      <c r="BU32" s="119" t="str">
        <f>IF(BE32="", "", IF(BE32&lt;=$B32, WORKDAY(DATE(YEAR($BB32), MONTH(BE32)+1, DAY(BE32)-1), 1, Settings!$AY$23:$AY$38), BE32))</f>
        <v/>
      </c>
      <c r="BV32" s="119" t="str">
        <f>IF(BF32="", "", IF(BF32&lt;=$B32, WORKDAY(DATE(YEAR($BB32), MONTH(BF32)+1, DAY(BF32)-1), 1, Settings!$AY$23:$AY$38), BF32))</f>
        <v/>
      </c>
      <c r="BW32" s="119" t="str">
        <f>IF(BG32="", "", IF(BG32&lt;=$B32, WORKDAY(DATE(YEAR($BB32), MONTH(BG32)+1, DAY(BG32)-1), 1, Settings!$AY$23:$AY$38), BG32))</f>
        <v/>
      </c>
      <c r="BX32" s="119" t="str">
        <f>IF(BH32="", "", IF(BH32&lt;=$B32, WORKDAY(DATE(YEAR($BB32), MONTH(BH32)+1, DAY(BH32)-1), 1, Settings!$AY$23:$AY$38), BH32))</f>
        <v/>
      </c>
      <c r="BY32" s="119" t="str">
        <f>IF(BI32="", "", IF(BI32&lt;=$B32, WORKDAY(DATE(YEAR($BB32), MONTH(BI32)+1, DAY(BI32)-1), 1, Settings!$AY$23:$AY$38), BI32))</f>
        <v/>
      </c>
      <c r="BZ32" s="119" t="str">
        <f>IF(BJ32="", "", IF(BJ32&lt;=$B32, WORKDAY(DATE(YEAR($BB32), MONTH(BJ32)+1, DAY(BJ32)-1), 1, Settings!$AY$23:$AY$38), BJ32))</f>
        <v/>
      </c>
      <c r="CA32" s="119" t="str">
        <f>IF(BK32="", "", IF(BK32&lt;=$B32, WORKDAY(DATE(YEAR($BB32), MONTH(BK32)+1, DAY(BK32)-1), 1, Settings!$AY$23:$AY$38), BK32))</f>
        <v/>
      </c>
      <c r="CB32" s="119" t="str">
        <f>IF(BL32="", "", IF(BL32&lt;=$B32, WORKDAY(DATE(YEAR($BB32), MONTH(BL32)+1, DAY(BL32)-1), 1, Settings!$AY$23:$AY$38), BL32))</f>
        <v/>
      </c>
      <c r="CC32" s="119" t="str">
        <f>IF(BM32="", "", IF(BM32&lt;=$B32, WORKDAY(DATE(YEAR($BB32), MONTH(BM32)+1, DAY(BM32)-1), 1, Settings!$AY$23:$AY$38), BM32))</f>
        <v/>
      </c>
      <c r="CD32" s="119" t="str">
        <f>IF(BN32="", "", IF(BN32&lt;=$B32, WORKDAY(DATE(YEAR($BB32), MONTH(BN32)+1, DAY(BN32)-1), 1, Settings!$AY$23:$AY$38), BN32))</f>
        <v/>
      </c>
      <c r="CE32" s="119" t="str">
        <f>IF(BO32="", "", IF(BO32&lt;=$B32, WORKDAY(DATE(YEAR($BB32), MONTH(BO32)+1, DAY(BO32)-1), 1, Settings!$AY$23:$AY$38), BO32))</f>
        <v/>
      </c>
      <c r="CF32" s="120" t="str">
        <f>IF(BP32="", "", IF(BP32&lt;=$B32, WORKDAY(DATE(YEAR($BB32), MONTH(BP32)+1, DAY(BP32)-1), 1, Settings!$AY$23:$AY$38), BP32))</f>
        <v/>
      </c>
      <c r="CH32" s="48" t="str">
        <f t="shared" si="4"/>
        <v/>
      </c>
      <c r="CI32" s="49" t="str">
        <f t="shared" si="5"/>
        <v/>
      </c>
      <c r="CJ32" s="49" t="str">
        <f t="shared" si="6"/>
        <v/>
      </c>
      <c r="CK32" s="49" t="str">
        <f t="shared" si="7"/>
        <v/>
      </c>
      <c r="CL32" s="49" t="str">
        <f t="shared" si="8"/>
        <v/>
      </c>
      <c r="CM32" s="49" t="str">
        <f t="shared" si="9"/>
        <v/>
      </c>
      <c r="CN32" s="49" t="str">
        <f t="shared" si="10"/>
        <v/>
      </c>
      <c r="CO32" s="49" t="str">
        <f t="shared" si="11"/>
        <v/>
      </c>
      <c r="CP32" s="49" t="str">
        <f t="shared" si="12"/>
        <v/>
      </c>
      <c r="CQ32" s="49" t="str">
        <f t="shared" si="13"/>
        <v/>
      </c>
      <c r="CR32" s="49" t="str">
        <f t="shared" si="14"/>
        <v/>
      </c>
      <c r="CS32" s="49" t="str">
        <f t="shared" si="15"/>
        <v/>
      </c>
      <c r="CT32" s="49" t="str">
        <f t="shared" si="16"/>
        <v/>
      </c>
      <c r="CU32" s="49" t="str">
        <f t="shared" si="17"/>
        <v/>
      </c>
      <c r="CV32" s="16" t="str">
        <f t="shared" si="18"/>
        <v/>
      </c>
      <c r="CX32" s="48" t="str">
        <f t="shared" si="19"/>
        <v/>
      </c>
      <c r="CY32" s="49" t="str">
        <f t="shared" si="20"/>
        <v/>
      </c>
      <c r="CZ32" s="49" t="str">
        <f t="shared" si="21"/>
        <v/>
      </c>
      <c r="DA32" s="49" t="str">
        <f t="shared" si="22"/>
        <v/>
      </c>
      <c r="DB32" s="49" t="str">
        <f t="shared" si="23"/>
        <v/>
      </c>
      <c r="DC32" s="49" t="str">
        <f t="shared" si="24"/>
        <v/>
      </c>
      <c r="DD32" s="49" t="str">
        <f t="shared" si="25"/>
        <v/>
      </c>
      <c r="DE32" s="49" t="str">
        <f t="shared" si="26"/>
        <v/>
      </c>
      <c r="DF32" s="49" t="str">
        <f t="shared" si="27"/>
        <v/>
      </c>
      <c r="DG32" s="49" t="str">
        <f t="shared" si="28"/>
        <v/>
      </c>
      <c r="DH32" s="49" t="str">
        <f t="shared" si="29"/>
        <v/>
      </c>
      <c r="DI32" s="49" t="str">
        <f t="shared" si="30"/>
        <v/>
      </c>
      <c r="DJ32" s="49" t="str">
        <f t="shared" si="31"/>
        <v/>
      </c>
      <c r="DK32" s="49" t="str">
        <f t="shared" si="32"/>
        <v/>
      </c>
      <c r="DL32" s="16" t="str">
        <f t="shared" si="33"/>
        <v/>
      </c>
      <c r="DN32" s="17" t="str">
        <f t="shared" si="34"/>
        <v>Jul 2019</v>
      </c>
    </row>
    <row r="33" spans="1:118" x14ac:dyDescent="0.25">
      <c r="A33" s="30"/>
      <c r="B33" s="102">
        <f>IF(B32="", "", IFERROR(IF(B32+1&gt;Settings!$G$25, "", B32+1), ""))</f>
        <v>43669</v>
      </c>
      <c r="C33" s="2"/>
      <c r="D33" s="3"/>
      <c r="E33" s="3"/>
      <c r="F33" s="3"/>
      <c r="G33" s="3"/>
      <c r="H33" s="3"/>
      <c r="I33" s="3"/>
      <c r="J33" s="3"/>
      <c r="K33" s="3"/>
      <c r="L33" s="3"/>
      <c r="M33" s="3"/>
      <c r="N33" s="3"/>
      <c r="O33" s="3"/>
      <c r="P33" s="3"/>
      <c r="Q33" s="4"/>
      <c r="R33" s="30"/>
      <c r="T33" s="17" t="str">
        <f>IF($B33="", "", IF($B33&lt;Settings!$G$23, "Old", "New"))</f>
        <v>Old</v>
      </c>
      <c r="AL33" s="118" t="str">
        <f>IF(OR($B33="", C33="", C$10="", AL$9), "", IFERROR($B33+INDEX(Settings!$AF$19:$AF$33, MATCH(C$10, Settings!$Y$19:$Y$33, 0))+IF(INDEX(Settings!$AI$19:$AI$33, MATCH(C$10, Settings!$Y$19:$Y$33, 0))="", 0, INDEX($AO$2:$AU$8, MATCH(TEXT($B33, "ddd"), $AN$2:$AN$8, 0), MATCH(INDEX(Settings!$AI$19:$AI$33, MATCH(C$10, Settings!$Y$19:$Y$33, 0)), $AO$1:$AU$1, 0))), 0))</f>
        <v/>
      </c>
      <c r="AM33" s="119" t="str">
        <f>IF(OR($B33="", D33="", D$10="", AM$9), "", IFERROR($B33+INDEX(Settings!$AF$19:$AF$33, MATCH(D$10, Settings!$Y$19:$Y$33, 0))+IF(INDEX(Settings!$AI$19:$AI$33, MATCH(D$10, Settings!$Y$19:$Y$33, 0))="", 0, INDEX($AO$2:$AU$8, MATCH(TEXT($B33, "ddd"), $AN$2:$AN$8, 0), MATCH(INDEX(Settings!$AI$19:$AI$33, MATCH(D$10, Settings!$Y$19:$Y$33, 0)), $AO$1:$AU$1, 0))), 0))</f>
        <v/>
      </c>
      <c r="AN33" s="119" t="str">
        <f>IF(OR($B33="", E33="", E$10="", AN$9), "", IFERROR($B33+INDEX(Settings!$AF$19:$AF$33, MATCH(E$10, Settings!$Y$19:$Y$33, 0))+IF(INDEX(Settings!$AI$19:$AI$33, MATCH(E$10, Settings!$Y$19:$Y$33, 0))="", 0, INDEX($AO$2:$AU$8, MATCH(TEXT($B33, "ddd"), $AN$2:$AN$8, 0), MATCH(INDEX(Settings!$AI$19:$AI$33, MATCH(E$10, Settings!$Y$19:$Y$33, 0)), $AO$1:$AU$1, 0))), 0))</f>
        <v/>
      </c>
      <c r="AO33" s="119" t="str">
        <f>IF(OR($B33="", F33="", F$10="", AO$9), "", IFERROR($B33+INDEX(Settings!$AF$19:$AF$33, MATCH(F$10, Settings!$Y$19:$Y$33, 0))+IF(INDEX(Settings!$AI$19:$AI$33, MATCH(F$10, Settings!$Y$19:$Y$33, 0))="", 0, INDEX($AO$2:$AU$8, MATCH(TEXT($B33, "ddd"), $AN$2:$AN$8, 0), MATCH(INDEX(Settings!$AI$19:$AI$33, MATCH(F$10, Settings!$Y$19:$Y$33, 0)), $AO$1:$AU$1, 0))), 0))</f>
        <v/>
      </c>
      <c r="AP33" s="119" t="str">
        <f>IF(OR($B33="", G33="", G$10="", AP$9), "", IFERROR($B33+INDEX(Settings!$AF$19:$AF$33, MATCH(G$10, Settings!$Y$19:$Y$33, 0))+IF(INDEX(Settings!$AI$19:$AI$33, MATCH(G$10, Settings!$Y$19:$Y$33, 0))="", 0, INDEX($AO$2:$AU$8, MATCH(TEXT($B33, "ddd"), $AN$2:$AN$8, 0), MATCH(INDEX(Settings!$AI$19:$AI$33, MATCH(G$10, Settings!$Y$19:$Y$33, 0)), $AO$1:$AU$1, 0))), 0))</f>
        <v/>
      </c>
      <c r="AQ33" s="119" t="str">
        <f>IF(OR($B33="", H33="", H$10="", AQ$9), "", IFERROR($B33+INDEX(Settings!$AF$19:$AF$33, MATCH(H$10, Settings!$Y$19:$Y$33, 0))+IF(INDEX(Settings!$AI$19:$AI$33, MATCH(H$10, Settings!$Y$19:$Y$33, 0))="", 0, INDEX($AO$2:$AU$8, MATCH(TEXT($B33, "ddd"), $AN$2:$AN$8, 0), MATCH(INDEX(Settings!$AI$19:$AI$33, MATCH(H$10, Settings!$Y$19:$Y$33, 0)), $AO$1:$AU$1, 0))), 0))</f>
        <v/>
      </c>
      <c r="AR33" s="119" t="str">
        <f>IF(OR($B33="", I33="", I$10="", AR$9), "", IFERROR($B33+INDEX(Settings!$AF$19:$AF$33, MATCH(I$10, Settings!$Y$19:$Y$33, 0))+IF(INDEX(Settings!$AI$19:$AI$33, MATCH(I$10, Settings!$Y$19:$Y$33, 0))="", 0, INDEX($AO$2:$AU$8, MATCH(TEXT($B33, "ddd"), $AN$2:$AN$8, 0), MATCH(INDEX(Settings!$AI$19:$AI$33, MATCH(I$10, Settings!$Y$19:$Y$33, 0)), $AO$1:$AU$1, 0))), 0))</f>
        <v/>
      </c>
      <c r="AS33" s="119" t="str">
        <f>IF(OR($B33="", J33="", J$10="", AS$9), "", IFERROR($B33+INDEX(Settings!$AF$19:$AF$33, MATCH(J$10, Settings!$Y$19:$Y$33, 0))+IF(INDEX(Settings!$AI$19:$AI$33, MATCH(J$10, Settings!$Y$19:$Y$33, 0))="", 0, INDEX($AO$2:$AU$8, MATCH(TEXT($B33, "ddd"), $AN$2:$AN$8, 0), MATCH(INDEX(Settings!$AI$19:$AI$33, MATCH(J$10, Settings!$Y$19:$Y$33, 0)), $AO$1:$AU$1, 0))), 0))</f>
        <v/>
      </c>
      <c r="AT33" s="119" t="str">
        <f>IF(OR($B33="", K33="", K$10="", AT$9), "", IFERROR($B33+INDEX(Settings!$AF$19:$AF$33, MATCH(K$10, Settings!$Y$19:$Y$33, 0))+IF(INDEX(Settings!$AI$19:$AI$33, MATCH(K$10, Settings!$Y$19:$Y$33, 0))="", 0, INDEX($AO$2:$AU$8, MATCH(TEXT($B33, "ddd"), $AN$2:$AN$8, 0), MATCH(INDEX(Settings!$AI$19:$AI$33, MATCH(K$10, Settings!$Y$19:$Y$33, 0)), $AO$1:$AU$1, 0))), 0))</f>
        <v/>
      </c>
      <c r="AU33" s="119" t="str">
        <f>IF(OR($B33="", L33="", L$10="", AU$9), "", IFERROR($B33+INDEX(Settings!$AF$19:$AF$33, MATCH(L$10, Settings!$Y$19:$Y$33, 0))+IF(INDEX(Settings!$AI$19:$AI$33, MATCH(L$10, Settings!$Y$19:$Y$33, 0))="", 0, INDEX($AO$2:$AU$8, MATCH(TEXT($B33, "ddd"), $AN$2:$AN$8, 0), MATCH(INDEX(Settings!$AI$19:$AI$33, MATCH(L$10, Settings!$Y$19:$Y$33, 0)), $AO$1:$AU$1, 0))), 0))</f>
        <v/>
      </c>
      <c r="AV33" s="119" t="str">
        <f>IF(OR($B33="", M33="", M$10="", AV$9), "", IFERROR($B33+INDEX(Settings!$AF$19:$AF$33, MATCH(M$10, Settings!$Y$19:$Y$33, 0))+IF(INDEX(Settings!$AI$19:$AI$33, MATCH(M$10, Settings!$Y$19:$Y$33, 0))="", 0, INDEX($AO$2:$AU$8, MATCH(TEXT($B33, "ddd"), $AN$2:$AN$8, 0), MATCH(INDEX(Settings!$AI$19:$AI$33, MATCH(M$10, Settings!$Y$19:$Y$33, 0)), $AO$1:$AU$1, 0))), 0))</f>
        <v/>
      </c>
      <c r="AW33" s="119" t="str">
        <f>IF(OR($B33="", N33="", N$10="", AW$9), "", IFERROR($B33+INDEX(Settings!$AF$19:$AF$33, MATCH(N$10, Settings!$Y$19:$Y$33, 0))+IF(INDEX(Settings!$AI$19:$AI$33, MATCH(N$10, Settings!$Y$19:$Y$33, 0))="", 0, INDEX($AO$2:$AU$8, MATCH(TEXT($B33, "ddd"), $AN$2:$AN$8, 0), MATCH(INDEX(Settings!$AI$19:$AI$33, MATCH(N$10, Settings!$Y$19:$Y$33, 0)), $AO$1:$AU$1, 0))), 0))</f>
        <v/>
      </c>
      <c r="AX33" s="119" t="str">
        <f>IF(OR($B33="", O33="", O$10="", AX$9), "", IFERROR($B33+INDEX(Settings!$AF$19:$AF$33, MATCH(O$10, Settings!$Y$19:$Y$33, 0))+IF(INDEX(Settings!$AI$19:$AI$33, MATCH(O$10, Settings!$Y$19:$Y$33, 0))="", 0, INDEX($AO$2:$AU$8, MATCH(TEXT($B33, "ddd"), $AN$2:$AN$8, 0), MATCH(INDEX(Settings!$AI$19:$AI$33, MATCH(O$10, Settings!$Y$19:$Y$33, 0)), $AO$1:$AU$1, 0))), 0))</f>
        <v/>
      </c>
      <c r="AY33" s="119" t="str">
        <f>IF(OR($B33="", P33="", P$10="", AY$9), "", IFERROR($B33+INDEX(Settings!$AF$19:$AF$33, MATCH(P$10, Settings!$Y$19:$Y$33, 0))+IF(INDEX(Settings!$AI$19:$AI$33, MATCH(P$10, Settings!$Y$19:$Y$33, 0))="", 0, INDEX($AO$2:$AU$8, MATCH(TEXT($B33, "ddd"), $AN$2:$AN$8, 0), MATCH(INDEX(Settings!$AI$19:$AI$33, MATCH(P$10, Settings!$Y$19:$Y$33, 0)), $AO$1:$AU$1, 0))), 0))</f>
        <v/>
      </c>
      <c r="AZ33" s="120" t="str">
        <f>IF(OR($B33="", Q33="", Q$10="", AZ$9), "", IFERROR($B33+INDEX(Settings!$AF$19:$AF$33, MATCH(Q$10, Settings!$Y$19:$Y$33, 0))+IF(INDEX(Settings!$AI$19:$AI$33, MATCH(Q$10, Settings!$Y$19:$Y$33, 0))="", 0, INDEX($AO$2:$AU$8, MATCH(TEXT($B33, "ddd"), $AN$2:$AN$8, 0), MATCH(INDEX(Settings!$AI$19:$AI$33, MATCH(Q$10, Settings!$Y$19:$Y$33, 0)), $AO$1:$AU$1, 0))), 0))</f>
        <v/>
      </c>
      <c r="BB33" s="118" t="str">
        <f>IF(OR(C$10="", $B33="", C33="", BB$9=""), "", IFERROR(WORKDAY((DATE(YEAR($B33), MONTH($B33)+INDEX(Settings!$AM$19:$AM$33, MATCH(C$10, Settings!$Y$19:$Y$33, 0)), IF(INDEX(Settings!$AQ$19:$AQ$33, MATCH(C$10, Settings!$Y$19:$Y$33, 0))=0, DAY($B33), INDEX(Settings!$AQ$19:$AQ$33, MATCH(C$10, Settings!$Y$19:$Y$33, 0))))-1), 1, Settings!$AY$23:$AY$38), ""))</f>
        <v/>
      </c>
      <c r="BC33" s="119" t="str">
        <f>IF(OR(D$10="", $B33="", D33="", BC$9=""), "", IFERROR(WORKDAY((DATE(YEAR($B33), MONTH($B33)+INDEX(Settings!$AM$19:$AM$33, MATCH(D$10, Settings!$Y$19:$Y$33, 0)), IF(INDEX(Settings!$AQ$19:$AQ$33, MATCH(D$10, Settings!$Y$19:$Y$33, 0))=0, DAY($B33), INDEX(Settings!$AQ$19:$AQ$33, MATCH(D$10, Settings!$Y$19:$Y$33, 0))))-1), 1, Settings!$AY$23:$AY$38), ""))</f>
        <v/>
      </c>
      <c r="BD33" s="119" t="str">
        <f>IF(OR(E$10="", $B33="", E33="", BD$9=""), "", IFERROR(WORKDAY((DATE(YEAR($B33), MONTH($B33)+INDEX(Settings!$AM$19:$AM$33, MATCH(E$10, Settings!$Y$19:$Y$33, 0)), IF(INDEX(Settings!$AQ$19:$AQ$33, MATCH(E$10, Settings!$Y$19:$Y$33, 0))=0, DAY($B33), INDEX(Settings!$AQ$19:$AQ$33, MATCH(E$10, Settings!$Y$19:$Y$33, 0))))-1), 1, Settings!$AY$23:$AY$38), ""))</f>
        <v/>
      </c>
      <c r="BE33" s="119" t="str">
        <f>IF(OR(F$10="", $B33="", F33="", BE$9=""), "", IFERROR(WORKDAY((DATE(YEAR($B33), MONTH($B33)+INDEX(Settings!$AM$19:$AM$33, MATCH(F$10, Settings!$Y$19:$Y$33, 0)), IF(INDEX(Settings!$AQ$19:$AQ$33, MATCH(F$10, Settings!$Y$19:$Y$33, 0))=0, DAY($B33), INDEX(Settings!$AQ$19:$AQ$33, MATCH(F$10, Settings!$Y$19:$Y$33, 0))))-1), 1, Settings!$AY$23:$AY$38), ""))</f>
        <v/>
      </c>
      <c r="BF33" s="119" t="str">
        <f>IF(OR(G$10="", $B33="", G33="", BF$9=""), "", IFERROR(WORKDAY((DATE(YEAR($B33), MONTH($B33)+INDEX(Settings!$AM$19:$AM$33, MATCH(G$10, Settings!$Y$19:$Y$33, 0)), IF(INDEX(Settings!$AQ$19:$AQ$33, MATCH(G$10, Settings!$Y$19:$Y$33, 0))=0, DAY($B33), INDEX(Settings!$AQ$19:$AQ$33, MATCH(G$10, Settings!$Y$19:$Y$33, 0))))-1), 1, Settings!$AY$23:$AY$38), ""))</f>
        <v/>
      </c>
      <c r="BG33" s="119" t="str">
        <f>IF(OR(H$10="", $B33="", H33="", BG$9=""), "", IFERROR(WORKDAY((DATE(YEAR($B33), MONTH($B33)+INDEX(Settings!$AM$19:$AM$33, MATCH(H$10, Settings!$Y$19:$Y$33, 0)), IF(INDEX(Settings!$AQ$19:$AQ$33, MATCH(H$10, Settings!$Y$19:$Y$33, 0))=0, DAY($B33), INDEX(Settings!$AQ$19:$AQ$33, MATCH(H$10, Settings!$Y$19:$Y$33, 0))))-1), 1, Settings!$AY$23:$AY$38), ""))</f>
        <v/>
      </c>
      <c r="BH33" s="119" t="str">
        <f>IF(OR(I$10="", $B33="", I33="", BH$9=""), "", IFERROR(WORKDAY((DATE(YEAR($B33), MONTH($B33)+INDEX(Settings!$AM$19:$AM$33, MATCH(I$10, Settings!$Y$19:$Y$33, 0)), IF(INDEX(Settings!$AQ$19:$AQ$33, MATCH(I$10, Settings!$Y$19:$Y$33, 0))=0, DAY($B33), INDEX(Settings!$AQ$19:$AQ$33, MATCH(I$10, Settings!$Y$19:$Y$33, 0))))-1), 1, Settings!$AY$23:$AY$38), ""))</f>
        <v/>
      </c>
      <c r="BI33" s="119" t="str">
        <f>IF(OR(J$10="", $B33="", J33="", BI$9=""), "", IFERROR(WORKDAY((DATE(YEAR($B33), MONTH($B33)+INDEX(Settings!$AM$19:$AM$33, MATCH(J$10, Settings!$Y$19:$Y$33, 0)), IF(INDEX(Settings!$AQ$19:$AQ$33, MATCH(J$10, Settings!$Y$19:$Y$33, 0))=0, DAY($B33), INDEX(Settings!$AQ$19:$AQ$33, MATCH(J$10, Settings!$Y$19:$Y$33, 0))))-1), 1, Settings!$AY$23:$AY$38), ""))</f>
        <v/>
      </c>
      <c r="BJ33" s="119" t="str">
        <f>IF(OR(K$10="", $B33="", K33="", BJ$9=""), "", IFERROR(WORKDAY((DATE(YEAR($B33), MONTH($B33)+INDEX(Settings!$AM$19:$AM$33, MATCH(K$10, Settings!$Y$19:$Y$33, 0)), IF(INDEX(Settings!$AQ$19:$AQ$33, MATCH(K$10, Settings!$Y$19:$Y$33, 0))=0, DAY($B33), INDEX(Settings!$AQ$19:$AQ$33, MATCH(K$10, Settings!$Y$19:$Y$33, 0))))-1), 1, Settings!$AY$23:$AY$38), ""))</f>
        <v/>
      </c>
      <c r="BK33" s="119" t="str">
        <f>IF(OR(L$10="", $B33="", L33="", BK$9=""), "", IFERROR(WORKDAY((DATE(YEAR($B33), MONTH($B33)+INDEX(Settings!$AM$19:$AM$33, MATCH(L$10, Settings!$Y$19:$Y$33, 0)), IF(INDEX(Settings!$AQ$19:$AQ$33, MATCH(L$10, Settings!$Y$19:$Y$33, 0))=0, DAY($B33), INDEX(Settings!$AQ$19:$AQ$33, MATCH(L$10, Settings!$Y$19:$Y$33, 0))))-1), 1, Settings!$AY$23:$AY$38), ""))</f>
        <v/>
      </c>
      <c r="BL33" s="119" t="str">
        <f>IF(OR(M$10="", $B33="", M33="", BL$9=""), "", IFERROR(WORKDAY((DATE(YEAR($B33), MONTH($B33)+INDEX(Settings!$AM$19:$AM$33, MATCH(M$10, Settings!$Y$19:$Y$33, 0)), IF(INDEX(Settings!$AQ$19:$AQ$33, MATCH(M$10, Settings!$Y$19:$Y$33, 0))=0, DAY($B33), INDEX(Settings!$AQ$19:$AQ$33, MATCH(M$10, Settings!$Y$19:$Y$33, 0))))-1), 1, Settings!$AY$23:$AY$38), ""))</f>
        <v/>
      </c>
      <c r="BM33" s="119" t="str">
        <f>IF(OR(N$10="", $B33="", N33="", BM$9=""), "", IFERROR(WORKDAY((DATE(YEAR($B33), MONTH($B33)+INDEX(Settings!$AM$19:$AM$33, MATCH(N$10, Settings!$Y$19:$Y$33, 0)), IF(INDEX(Settings!$AQ$19:$AQ$33, MATCH(N$10, Settings!$Y$19:$Y$33, 0))=0, DAY($B33), INDEX(Settings!$AQ$19:$AQ$33, MATCH(N$10, Settings!$Y$19:$Y$33, 0))))-1), 1, Settings!$AY$23:$AY$38), ""))</f>
        <v/>
      </c>
      <c r="BN33" s="119" t="str">
        <f>IF(OR(O$10="", $B33="", O33="", BN$9=""), "", IFERROR(WORKDAY((DATE(YEAR($B33), MONTH($B33)+INDEX(Settings!$AM$19:$AM$33, MATCH(O$10, Settings!$Y$19:$Y$33, 0)), IF(INDEX(Settings!$AQ$19:$AQ$33, MATCH(O$10, Settings!$Y$19:$Y$33, 0))=0, DAY($B33), INDEX(Settings!$AQ$19:$AQ$33, MATCH(O$10, Settings!$Y$19:$Y$33, 0))))-1), 1, Settings!$AY$23:$AY$38), ""))</f>
        <v/>
      </c>
      <c r="BO33" s="119" t="str">
        <f>IF(OR(P$10="", $B33="", P33="", BO$9=""), "", IFERROR(WORKDAY((DATE(YEAR($B33), MONTH($B33)+INDEX(Settings!$AM$19:$AM$33, MATCH(P$10, Settings!$Y$19:$Y$33, 0)), IF(INDEX(Settings!$AQ$19:$AQ$33, MATCH(P$10, Settings!$Y$19:$Y$33, 0))=0, DAY($B33), INDEX(Settings!$AQ$19:$AQ$33, MATCH(P$10, Settings!$Y$19:$Y$33, 0))))-1), 1, Settings!$AY$23:$AY$38), ""))</f>
        <v/>
      </c>
      <c r="BP33" s="120" t="str">
        <f>IF(OR(Q$10="", $B33="", Q33="", BP$9=""), "", IFERROR(WORKDAY((DATE(YEAR($B33), MONTH($B33)+INDEX(Settings!$AM$19:$AM$33, MATCH(Q$10, Settings!$Y$19:$Y$33, 0)), IF(INDEX(Settings!$AQ$19:$AQ$33, MATCH(Q$10, Settings!$Y$19:$Y$33, 0))=0, DAY($B33), INDEX(Settings!$AQ$19:$AQ$33, MATCH(Q$10, Settings!$Y$19:$Y$33, 0))))-1), 1, Settings!$AY$23:$AY$38), ""))</f>
        <v/>
      </c>
      <c r="BR33" s="118" t="str">
        <f>IF(BB33="", "", IF(BB33&lt;=$B33, WORKDAY(DATE(YEAR($BB33), MONTH(BB33)+1, DAY(BB33)-1), 1, Settings!$AY$23:$AY$38), BB33))</f>
        <v/>
      </c>
      <c r="BS33" s="119" t="str">
        <f>IF(BC33="", "", IF(BC33&lt;=$B33, WORKDAY(DATE(YEAR($BB33), MONTH(BC33)+1, DAY(BC33)-1), 1, Settings!$AY$23:$AY$38), BC33))</f>
        <v/>
      </c>
      <c r="BT33" s="119" t="str">
        <f>IF(BD33="", "", IF(BD33&lt;=$B33, WORKDAY(DATE(YEAR($BB33), MONTH(BD33)+1, DAY(BD33)-1), 1, Settings!$AY$23:$AY$38), BD33))</f>
        <v/>
      </c>
      <c r="BU33" s="119" t="str">
        <f>IF(BE33="", "", IF(BE33&lt;=$B33, WORKDAY(DATE(YEAR($BB33), MONTH(BE33)+1, DAY(BE33)-1), 1, Settings!$AY$23:$AY$38), BE33))</f>
        <v/>
      </c>
      <c r="BV33" s="119" t="str">
        <f>IF(BF33="", "", IF(BF33&lt;=$B33, WORKDAY(DATE(YEAR($BB33), MONTH(BF33)+1, DAY(BF33)-1), 1, Settings!$AY$23:$AY$38), BF33))</f>
        <v/>
      </c>
      <c r="BW33" s="119" t="str">
        <f>IF(BG33="", "", IF(BG33&lt;=$B33, WORKDAY(DATE(YEAR($BB33), MONTH(BG33)+1, DAY(BG33)-1), 1, Settings!$AY$23:$AY$38), BG33))</f>
        <v/>
      </c>
      <c r="BX33" s="119" t="str">
        <f>IF(BH33="", "", IF(BH33&lt;=$B33, WORKDAY(DATE(YEAR($BB33), MONTH(BH33)+1, DAY(BH33)-1), 1, Settings!$AY$23:$AY$38), BH33))</f>
        <v/>
      </c>
      <c r="BY33" s="119" t="str">
        <f>IF(BI33="", "", IF(BI33&lt;=$B33, WORKDAY(DATE(YEAR($BB33), MONTH(BI33)+1, DAY(BI33)-1), 1, Settings!$AY$23:$AY$38), BI33))</f>
        <v/>
      </c>
      <c r="BZ33" s="119" t="str">
        <f>IF(BJ33="", "", IF(BJ33&lt;=$B33, WORKDAY(DATE(YEAR($BB33), MONTH(BJ33)+1, DAY(BJ33)-1), 1, Settings!$AY$23:$AY$38), BJ33))</f>
        <v/>
      </c>
      <c r="CA33" s="119" t="str">
        <f>IF(BK33="", "", IF(BK33&lt;=$B33, WORKDAY(DATE(YEAR($BB33), MONTH(BK33)+1, DAY(BK33)-1), 1, Settings!$AY$23:$AY$38), BK33))</f>
        <v/>
      </c>
      <c r="CB33" s="119" t="str">
        <f>IF(BL33="", "", IF(BL33&lt;=$B33, WORKDAY(DATE(YEAR($BB33), MONTH(BL33)+1, DAY(BL33)-1), 1, Settings!$AY$23:$AY$38), BL33))</f>
        <v/>
      </c>
      <c r="CC33" s="119" t="str">
        <f>IF(BM33="", "", IF(BM33&lt;=$B33, WORKDAY(DATE(YEAR($BB33), MONTH(BM33)+1, DAY(BM33)-1), 1, Settings!$AY$23:$AY$38), BM33))</f>
        <v/>
      </c>
      <c r="CD33" s="119" t="str">
        <f>IF(BN33="", "", IF(BN33&lt;=$B33, WORKDAY(DATE(YEAR($BB33), MONTH(BN33)+1, DAY(BN33)-1), 1, Settings!$AY$23:$AY$38), BN33))</f>
        <v/>
      </c>
      <c r="CE33" s="119" t="str">
        <f>IF(BO33="", "", IF(BO33&lt;=$B33, WORKDAY(DATE(YEAR($BB33), MONTH(BO33)+1, DAY(BO33)-1), 1, Settings!$AY$23:$AY$38), BO33))</f>
        <v/>
      </c>
      <c r="CF33" s="120" t="str">
        <f>IF(BP33="", "", IF(BP33&lt;=$B33, WORKDAY(DATE(YEAR($BB33), MONTH(BP33)+1, DAY(BP33)-1), 1, Settings!$AY$23:$AY$38), BP33))</f>
        <v/>
      </c>
      <c r="CH33" s="48" t="str">
        <f t="shared" si="4"/>
        <v/>
      </c>
      <c r="CI33" s="49" t="str">
        <f t="shared" si="5"/>
        <v/>
      </c>
      <c r="CJ33" s="49" t="str">
        <f t="shared" si="6"/>
        <v/>
      </c>
      <c r="CK33" s="49" t="str">
        <f t="shared" si="7"/>
        <v/>
      </c>
      <c r="CL33" s="49" t="str">
        <f t="shared" si="8"/>
        <v/>
      </c>
      <c r="CM33" s="49" t="str">
        <f t="shared" si="9"/>
        <v/>
      </c>
      <c r="CN33" s="49" t="str">
        <f t="shared" si="10"/>
        <v/>
      </c>
      <c r="CO33" s="49" t="str">
        <f t="shared" si="11"/>
        <v/>
      </c>
      <c r="CP33" s="49" t="str">
        <f t="shared" si="12"/>
        <v/>
      </c>
      <c r="CQ33" s="49" t="str">
        <f t="shared" si="13"/>
        <v/>
      </c>
      <c r="CR33" s="49" t="str">
        <f t="shared" si="14"/>
        <v/>
      </c>
      <c r="CS33" s="49" t="str">
        <f t="shared" si="15"/>
        <v/>
      </c>
      <c r="CT33" s="49" t="str">
        <f t="shared" si="16"/>
        <v/>
      </c>
      <c r="CU33" s="49" t="str">
        <f t="shared" si="17"/>
        <v/>
      </c>
      <c r="CV33" s="16" t="str">
        <f t="shared" si="18"/>
        <v/>
      </c>
      <c r="CX33" s="48" t="str">
        <f t="shared" si="19"/>
        <v/>
      </c>
      <c r="CY33" s="49" t="str">
        <f t="shared" si="20"/>
        <v/>
      </c>
      <c r="CZ33" s="49" t="str">
        <f t="shared" si="21"/>
        <v/>
      </c>
      <c r="DA33" s="49" t="str">
        <f t="shared" si="22"/>
        <v/>
      </c>
      <c r="DB33" s="49" t="str">
        <f t="shared" si="23"/>
        <v/>
      </c>
      <c r="DC33" s="49" t="str">
        <f t="shared" si="24"/>
        <v/>
      </c>
      <c r="DD33" s="49" t="str">
        <f t="shared" si="25"/>
        <v/>
      </c>
      <c r="DE33" s="49" t="str">
        <f t="shared" si="26"/>
        <v/>
      </c>
      <c r="DF33" s="49" t="str">
        <f t="shared" si="27"/>
        <v/>
      </c>
      <c r="DG33" s="49" t="str">
        <f t="shared" si="28"/>
        <v/>
      </c>
      <c r="DH33" s="49" t="str">
        <f t="shared" si="29"/>
        <v/>
      </c>
      <c r="DI33" s="49" t="str">
        <f t="shared" si="30"/>
        <v/>
      </c>
      <c r="DJ33" s="49" t="str">
        <f t="shared" si="31"/>
        <v/>
      </c>
      <c r="DK33" s="49" t="str">
        <f t="shared" si="32"/>
        <v/>
      </c>
      <c r="DL33" s="16" t="str">
        <f t="shared" si="33"/>
        <v/>
      </c>
      <c r="DN33" s="17" t="str">
        <f t="shared" si="34"/>
        <v>Jul 2019</v>
      </c>
    </row>
    <row r="34" spans="1:118" x14ac:dyDescent="0.25">
      <c r="A34" s="30"/>
      <c r="B34" s="102">
        <f>IF(B33="", "", IFERROR(IF(B33+1&gt;Settings!$G$25, "", B33+1), ""))</f>
        <v>43670</v>
      </c>
      <c r="C34" s="2"/>
      <c r="D34" s="3"/>
      <c r="E34" s="3"/>
      <c r="F34" s="3"/>
      <c r="G34" s="3"/>
      <c r="H34" s="3"/>
      <c r="I34" s="3"/>
      <c r="J34" s="3"/>
      <c r="K34" s="3"/>
      <c r="L34" s="3"/>
      <c r="M34" s="3"/>
      <c r="N34" s="3"/>
      <c r="O34" s="3"/>
      <c r="P34" s="3"/>
      <c r="Q34" s="4"/>
      <c r="R34" s="30"/>
      <c r="T34" s="17" t="str">
        <f>IF($B34="", "", IF($B34&lt;Settings!$G$23, "Old", "New"))</f>
        <v>Old</v>
      </c>
      <c r="AL34" s="118" t="str">
        <f>IF(OR($B34="", C34="", C$10="", AL$9), "", IFERROR($B34+INDEX(Settings!$AF$19:$AF$33, MATCH(C$10, Settings!$Y$19:$Y$33, 0))+IF(INDEX(Settings!$AI$19:$AI$33, MATCH(C$10, Settings!$Y$19:$Y$33, 0))="", 0, INDEX($AO$2:$AU$8, MATCH(TEXT($B34, "ddd"), $AN$2:$AN$8, 0), MATCH(INDEX(Settings!$AI$19:$AI$33, MATCH(C$10, Settings!$Y$19:$Y$33, 0)), $AO$1:$AU$1, 0))), 0))</f>
        <v/>
      </c>
      <c r="AM34" s="119" t="str">
        <f>IF(OR($B34="", D34="", D$10="", AM$9), "", IFERROR($B34+INDEX(Settings!$AF$19:$AF$33, MATCH(D$10, Settings!$Y$19:$Y$33, 0))+IF(INDEX(Settings!$AI$19:$AI$33, MATCH(D$10, Settings!$Y$19:$Y$33, 0))="", 0, INDEX($AO$2:$AU$8, MATCH(TEXT($B34, "ddd"), $AN$2:$AN$8, 0), MATCH(INDEX(Settings!$AI$19:$AI$33, MATCH(D$10, Settings!$Y$19:$Y$33, 0)), $AO$1:$AU$1, 0))), 0))</f>
        <v/>
      </c>
      <c r="AN34" s="119" t="str">
        <f>IF(OR($B34="", E34="", E$10="", AN$9), "", IFERROR($B34+INDEX(Settings!$AF$19:$AF$33, MATCH(E$10, Settings!$Y$19:$Y$33, 0))+IF(INDEX(Settings!$AI$19:$AI$33, MATCH(E$10, Settings!$Y$19:$Y$33, 0))="", 0, INDEX($AO$2:$AU$8, MATCH(TEXT($B34, "ddd"), $AN$2:$AN$8, 0), MATCH(INDEX(Settings!$AI$19:$AI$33, MATCH(E$10, Settings!$Y$19:$Y$33, 0)), $AO$1:$AU$1, 0))), 0))</f>
        <v/>
      </c>
      <c r="AO34" s="119" t="str">
        <f>IF(OR($B34="", F34="", F$10="", AO$9), "", IFERROR($B34+INDEX(Settings!$AF$19:$AF$33, MATCH(F$10, Settings!$Y$19:$Y$33, 0))+IF(INDEX(Settings!$AI$19:$AI$33, MATCH(F$10, Settings!$Y$19:$Y$33, 0))="", 0, INDEX($AO$2:$AU$8, MATCH(TEXT($B34, "ddd"), $AN$2:$AN$8, 0), MATCH(INDEX(Settings!$AI$19:$AI$33, MATCH(F$10, Settings!$Y$19:$Y$33, 0)), $AO$1:$AU$1, 0))), 0))</f>
        <v/>
      </c>
      <c r="AP34" s="119" t="str">
        <f>IF(OR($B34="", G34="", G$10="", AP$9), "", IFERROR($B34+INDEX(Settings!$AF$19:$AF$33, MATCH(G$10, Settings!$Y$19:$Y$33, 0))+IF(INDEX(Settings!$AI$19:$AI$33, MATCH(G$10, Settings!$Y$19:$Y$33, 0))="", 0, INDEX($AO$2:$AU$8, MATCH(TEXT($B34, "ddd"), $AN$2:$AN$8, 0), MATCH(INDEX(Settings!$AI$19:$AI$33, MATCH(G$10, Settings!$Y$19:$Y$33, 0)), $AO$1:$AU$1, 0))), 0))</f>
        <v/>
      </c>
      <c r="AQ34" s="119" t="str">
        <f>IF(OR($B34="", H34="", H$10="", AQ$9), "", IFERROR($B34+INDEX(Settings!$AF$19:$AF$33, MATCH(H$10, Settings!$Y$19:$Y$33, 0))+IF(INDEX(Settings!$AI$19:$AI$33, MATCH(H$10, Settings!$Y$19:$Y$33, 0))="", 0, INDEX($AO$2:$AU$8, MATCH(TEXT($B34, "ddd"), $AN$2:$AN$8, 0), MATCH(INDEX(Settings!$AI$19:$AI$33, MATCH(H$10, Settings!$Y$19:$Y$33, 0)), $AO$1:$AU$1, 0))), 0))</f>
        <v/>
      </c>
      <c r="AR34" s="119" t="str">
        <f>IF(OR($B34="", I34="", I$10="", AR$9), "", IFERROR($B34+INDEX(Settings!$AF$19:$AF$33, MATCH(I$10, Settings!$Y$19:$Y$33, 0))+IF(INDEX(Settings!$AI$19:$AI$33, MATCH(I$10, Settings!$Y$19:$Y$33, 0))="", 0, INDEX($AO$2:$AU$8, MATCH(TEXT($B34, "ddd"), $AN$2:$AN$8, 0), MATCH(INDEX(Settings!$AI$19:$AI$33, MATCH(I$10, Settings!$Y$19:$Y$33, 0)), $AO$1:$AU$1, 0))), 0))</f>
        <v/>
      </c>
      <c r="AS34" s="119" t="str">
        <f>IF(OR($B34="", J34="", J$10="", AS$9), "", IFERROR($B34+INDEX(Settings!$AF$19:$AF$33, MATCH(J$10, Settings!$Y$19:$Y$33, 0))+IF(INDEX(Settings!$AI$19:$AI$33, MATCH(J$10, Settings!$Y$19:$Y$33, 0))="", 0, INDEX($AO$2:$AU$8, MATCH(TEXT($B34, "ddd"), $AN$2:$AN$8, 0), MATCH(INDEX(Settings!$AI$19:$AI$33, MATCH(J$10, Settings!$Y$19:$Y$33, 0)), $AO$1:$AU$1, 0))), 0))</f>
        <v/>
      </c>
      <c r="AT34" s="119" t="str">
        <f>IF(OR($B34="", K34="", K$10="", AT$9), "", IFERROR($B34+INDEX(Settings!$AF$19:$AF$33, MATCH(K$10, Settings!$Y$19:$Y$33, 0))+IF(INDEX(Settings!$AI$19:$AI$33, MATCH(K$10, Settings!$Y$19:$Y$33, 0))="", 0, INDEX($AO$2:$AU$8, MATCH(TEXT($B34, "ddd"), $AN$2:$AN$8, 0), MATCH(INDEX(Settings!$AI$19:$AI$33, MATCH(K$10, Settings!$Y$19:$Y$33, 0)), $AO$1:$AU$1, 0))), 0))</f>
        <v/>
      </c>
      <c r="AU34" s="119" t="str">
        <f>IF(OR($B34="", L34="", L$10="", AU$9), "", IFERROR($B34+INDEX(Settings!$AF$19:$AF$33, MATCH(L$10, Settings!$Y$19:$Y$33, 0))+IF(INDEX(Settings!$AI$19:$AI$33, MATCH(L$10, Settings!$Y$19:$Y$33, 0))="", 0, INDEX($AO$2:$AU$8, MATCH(TEXT($B34, "ddd"), $AN$2:$AN$8, 0), MATCH(INDEX(Settings!$AI$19:$AI$33, MATCH(L$10, Settings!$Y$19:$Y$33, 0)), $AO$1:$AU$1, 0))), 0))</f>
        <v/>
      </c>
      <c r="AV34" s="119" t="str">
        <f>IF(OR($B34="", M34="", M$10="", AV$9), "", IFERROR($B34+INDEX(Settings!$AF$19:$AF$33, MATCH(M$10, Settings!$Y$19:$Y$33, 0))+IF(INDEX(Settings!$AI$19:$AI$33, MATCH(M$10, Settings!$Y$19:$Y$33, 0))="", 0, INDEX($AO$2:$AU$8, MATCH(TEXT($B34, "ddd"), $AN$2:$AN$8, 0), MATCH(INDEX(Settings!$AI$19:$AI$33, MATCH(M$10, Settings!$Y$19:$Y$33, 0)), $AO$1:$AU$1, 0))), 0))</f>
        <v/>
      </c>
      <c r="AW34" s="119" t="str">
        <f>IF(OR($B34="", N34="", N$10="", AW$9), "", IFERROR($B34+INDEX(Settings!$AF$19:$AF$33, MATCH(N$10, Settings!$Y$19:$Y$33, 0))+IF(INDEX(Settings!$AI$19:$AI$33, MATCH(N$10, Settings!$Y$19:$Y$33, 0))="", 0, INDEX($AO$2:$AU$8, MATCH(TEXT($B34, "ddd"), $AN$2:$AN$8, 0), MATCH(INDEX(Settings!$AI$19:$AI$33, MATCH(N$10, Settings!$Y$19:$Y$33, 0)), $AO$1:$AU$1, 0))), 0))</f>
        <v/>
      </c>
      <c r="AX34" s="119" t="str">
        <f>IF(OR($B34="", O34="", O$10="", AX$9), "", IFERROR($B34+INDEX(Settings!$AF$19:$AF$33, MATCH(O$10, Settings!$Y$19:$Y$33, 0))+IF(INDEX(Settings!$AI$19:$AI$33, MATCH(O$10, Settings!$Y$19:$Y$33, 0))="", 0, INDEX($AO$2:$AU$8, MATCH(TEXT($B34, "ddd"), $AN$2:$AN$8, 0), MATCH(INDEX(Settings!$AI$19:$AI$33, MATCH(O$10, Settings!$Y$19:$Y$33, 0)), $AO$1:$AU$1, 0))), 0))</f>
        <v/>
      </c>
      <c r="AY34" s="119" t="str">
        <f>IF(OR($B34="", P34="", P$10="", AY$9), "", IFERROR($B34+INDEX(Settings!$AF$19:$AF$33, MATCH(P$10, Settings!$Y$19:$Y$33, 0))+IF(INDEX(Settings!$AI$19:$AI$33, MATCH(P$10, Settings!$Y$19:$Y$33, 0))="", 0, INDEX($AO$2:$AU$8, MATCH(TEXT($B34, "ddd"), $AN$2:$AN$8, 0), MATCH(INDEX(Settings!$AI$19:$AI$33, MATCH(P$10, Settings!$Y$19:$Y$33, 0)), $AO$1:$AU$1, 0))), 0))</f>
        <v/>
      </c>
      <c r="AZ34" s="120" t="str">
        <f>IF(OR($B34="", Q34="", Q$10="", AZ$9), "", IFERROR($B34+INDEX(Settings!$AF$19:$AF$33, MATCH(Q$10, Settings!$Y$19:$Y$33, 0))+IF(INDEX(Settings!$AI$19:$AI$33, MATCH(Q$10, Settings!$Y$19:$Y$33, 0))="", 0, INDEX($AO$2:$AU$8, MATCH(TEXT($B34, "ddd"), $AN$2:$AN$8, 0), MATCH(INDEX(Settings!$AI$19:$AI$33, MATCH(Q$10, Settings!$Y$19:$Y$33, 0)), $AO$1:$AU$1, 0))), 0))</f>
        <v/>
      </c>
      <c r="BB34" s="118" t="str">
        <f>IF(OR(C$10="", $B34="", C34="", BB$9=""), "", IFERROR(WORKDAY((DATE(YEAR($B34), MONTH($B34)+INDEX(Settings!$AM$19:$AM$33, MATCH(C$10, Settings!$Y$19:$Y$33, 0)), IF(INDEX(Settings!$AQ$19:$AQ$33, MATCH(C$10, Settings!$Y$19:$Y$33, 0))=0, DAY($B34), INDEX(Settings!$AQ$19:$AQ$33, MATCH(C$10, Settings!$Y$19:$Y$33, 0))))-1), 1, Settings!$AY$23:$AY$38), ""))</f>
        <v/>
      </c>
      <c r="BC34" s="119" t="str">
        <f>IF(OR(D$10="", $B34="", D34="", BC$9=""), "", IFERROR(WORKDAY((DATE(YEAR($B34), MONTH($B34)+INDEX(Settings!$AM$19:$AM$33, MATCH(D$10, Settings!$Y$19:$Y$33, 0)), IF(INDEX(Settings!$AQ$19:$AQ$33, MATCH(D$10, Settings!$Y$19:$Y$33, 0))=0, DAY($B34), INDEX(Settings!$AQ$19:$AQ$33, MATCH(D$10, Settings!$Y$19:$Y$33, 0))))-1), 1, Settings!$AY$23:$AY$38), ""))</f>
        <v/>
      </c>
      <c r="BD34" s="119" t="str">
        <f>IF(OR(E$10="", $B34="", E34="", BD$9=""), "", IFERROR(WORKDAY((DATE(YEAR($B34), MONTH($B34)+INDEX(Settings!$AM$19:$AM$33, MATCH(E$10, Settings!$Y$19:$Y$33, 0)), IF(INDEX(Settings!$AQ$19:$AQ$33, MATCH(E$10, Settings!$Y$19:$Y$33, 0))=0, DAY($B34), INDEX(Settings!$AQ$19:$AQ$33, MATCH(E$10, Settings!$Y$19:$Y$33, 0))))-1), 1, Settings!$AY$23:$AY$38), ""))</f>
        <v/>
      </c>
      <c r="BE34" s="119" t="str">
        <f>IF(OR(F$10="", $B34="", F34="", BE$9=""), "", IFERROR(WORKDAY((DATE(YEAR($B34), MONTH($B34)+INDEX(Settings!$AM$19:$AM$33, MATCH(F$10, Settings!$Y$19:$Y$33, 0)), IF(INDEX(Settings!$AQ$19:$AQ$33, MATCH(F$10, Settings!$Y$19:$Y$33, 0))=0, DAY($B34), INDEX(Settings!$AQ$19:$AQ$33, MATCH(F$10, Settings!$Y$19:$Y$33, 0))))-1), 1, Settings!$AY$23:$AY$38), ""))</f>
        <v/>
      </c>
      <c r="BF34" s="119" t="str">
        <f>IF(OR(G$10="", $B34="", G34="", BF$9=""), "", IFERROR(WORKDAY((DATE(YEAR($B34), MONTH($B34)+INDEX(Settings!$AM$19:$AM$33, MATCH(G$10, Settings!$Y$19:$Y$33, 0)), IF(INDEX(Settings!$AQ$19:$AQ$33, MATCH(G$10, Settings!$Y$19:$Y$33, 0))=0, DAY($B34), INDEX(Settings!$AQ$19:$AQ$33, MATCH(G$10, Settings!$Y$19:$Y$33, 0))))-1), 1, Settings!$AY$23:$AY$38), ""))</f>
        <v/>
      </c>
      <c r="BG34" s="119" t="str">
        <f>IF(OR(H$10="", $B34="", H34="", BG$9=""), "", IFERROR(WORKDAY((DATE(YEAR($B34), MONTH($B34)+INDEX(Settings!$AM$19:$AM$33, MATCH(H$10, Settings!$Y$19:$Y$33, 0)), IF(INDEX(Settings!$AQ$19:$AQ$33, MATCH(H$10, Settings!$Y$19:$Y$33, 0))=0, DAY($B34), INDEX(Settings!$AQ$19:$AQ$33, MATCH(H$10, Settings!$Y$19:$Y$33, 0))))-1), 1, Settings!$AY$23:$AY$38), ""))</f>
        <v/>
      </c>
      <c r="BH34" s="119" t="str">
        <f>IF(OR(I$10="", $B34="", I34="", BH$9=""), "", IFERROR(WORKDAY((DATE(YEAR($B34), MONTH($B34)+INDEX(Settings!$AM$19:$AM$33, MATCH(I$10, Settings!$Y$19:$Y$33, 0)), IF(INDEX(Settings!$AQ$19:$AQ$33, MATCH(I$10, Settings!$Y$19:$Y$33, 0))=0, DAY($B34), INDEX(Settings!$AQ$19:$AQ$33, MATCH(I$10, Settings!$Y$19:$Y$33, 0))))-1), 1, Settings!$AY$23:$AY$38), ""))</f>
        <v/>
      </c>
      <c r="BI34" s="119" t="str">
        <f>IF(OR(J$10="", $B34="", J34="", BI$9=""), "", IFERROR(WORKDAY((DATE(YEAR($B34), MONTH($B34)+INDEX(Settings!$AM$19:$AM$33, MATCH(J$10, Settings!$Y$19:$Y$33, 0)), IF(INDEX(Settings!$AQ$19:$AQ$33, MATCH(J$10, Settings!$Y$19:$Y$33, 0))=0, DAY($B34), INDEX(Settings!$AQ$19:$AQ$33, MATCH(J$10, Settings!$Y$19:$Y$33, 0))))-1), 1, Settings!$AY$23:$AY$38), ""))</f>
        <v/>
      </c>
      <c r="BJ34" s="119" t="str">
        <f>IF(OR(K$10="", $B34="", K34="", BJ$9=""), "", IFERROR(WORKDAY((DATE(YEAR($B34), MONTH($B34)+INDEX(Settings!$AM$19:$AM$33, MATCH(K$10, Settings!$Y$19:$Y$33, 0)), IF(INDEX(Settings!$AQ$19:$AQ$33, MATCH(K$10, Settings!$Y$19:$Y$33, 0))=0, DAY($B34), INDEX(Settings!$AQ$19:$AQ$33, MATCH(K$10, Settings!$Y$19:$Y$33, 0))))-1), 1, Settings!$AY$23:$AY$38), ""))</f>
        <v/>
      </c>
      <c r="BK34" s="119" t="str">
        <f>IF(OR(L$10="", $B34="", L34="", BK$9=""), "", IFERROR(WORKDAY((DATE(YEAR($B34), MONTH($B34)+INDEX(Settings!$AM$19:$AM$33, MATCH(L$10, Settings!$Y$19:$Y$33, 0)), IF(INDEX(Settings!$AQ$19:$AQ$33, MATCH(L$10, Settings!$Y$19:$Y$33, 0))=0, DAY($B34), INDEX(Settings!$AQ$19:$AQ$33, MATCH(L$10, Settings!$Y$19:$Y$33, 0))))-1), 1, Settings!$AY$23:$AY$38), ""))</f>
        <v/>
      </c>
      <c r="BL34" s="119" t="str">
        <f>IF(OR(M$10="", $B34="", M34="", BL$9=""), "", IFERROR(WORKDAY((DATE(YEAR($B34), MONTH($B34)+INDEX(Settings!$AM$19:$AM$33, MATCH(M$10, Settings!$Y$19:$Y$33, 0)), IF(INDEX(Settings!$AQ$19:$AQ$33, MATCH(M$10, Settings!$Y$19:$Y$33, 0))=0, DAY($B34), INDEX(Settings!$AQ$19:$AQ$33, MATCH(M$10, Settings!$Y$19:$Y$33, 0))))-1), 1, Settings!$AY$23:$AY$38), ""))</f>
        <v/>
      </c>
      <c r="BM34" s="119" t="str">
        <f>IF(OR(N$10="", $B34="", N34="", BM$9=""), "", IFERROR(WORKDAY((DATE(YEAR($B34), MONTH($B34)+INDEX(Settings!$AM$19:$AM$33, MATCH(N$10, Settings!$Y$19:$Y$33, 0)), IF(INDEX(Settings!$AQ$19:$AQ$33, MATCH(N$10, Settings!$Y$19:$Y$33, 0))=0, DAY($B34), INDEX(Settings!$AQ$19:$AQ$33, MATCH(N$10, Settings!$Y$19:$Y$33, 0))))-1), 1, Settings!$AY$23:$AY$38), ""))</f>
        <v/>
      </c>
      <c r="BN34" s="119" t="str">
        <f>IF(OR(O$10="", $B34="", O34="", BN$9=""), "", IFERROR(WORKDAY((DATE(YEAR($B34), MONTH($B34)+INDEX(Settings!$AM$19:$AM$33, MATCH(O$10, Settings!$Y$19:$Y$33, 0)), IF(INDEX(Settings!$AQ$19:$AQ$33, MATCH(O$10, Settings!$Y$19:$Y$33, 0))=0, DAY($B34), INDEX(Settings!$AQ$19:$AQ$33, MATCH(O$10, Settings!$Y$19:$Y$33, 0))))-1), 1, Settings!$AY$23:$AY$38), ""))</f>
        <v/>
      </c>
      <c r="BO34" s="119" t="str">
        <f>IF(OR(P$10="", $B34="", P34="", BO$9=""), "", IFERROR(WORKDAY((DATE(YEAR($B34), MONTH($B34)+INDEX(Settings!$AM$19:$AM$33, MATCH(P$10, Settings!$Y$19:$Y$33, 0)), IF(INDEX(Settings!$AQ$19:$AQ$33, MATCH(P$10, Settings!$Y$19:$Y$33, 0))=0, DAY($B34), INDEX(Settings!$AQ$19:$AQ$33, MATCH(P$10, Settings!$Y$19:$Y$33, 0))))-1), 1, Settings!$AY$23:$AY$38), ""))</f>
        <v/>
      </c>
      <c r="BP34" s="120" t="str">
        <f>IF(OR(Q$10="", $B34="", Q34="", BP$9=""), "", IFERROR(WORKDAY((DATE(YEAR($B34), MONTH($B34)+INDEX(Settings!$AM$19:$AM$33, MATCH(Q$10, Settings!$Y$19:$Y$33, 0)), IF(INDEX(Settings!$AQ$19:$AQ$33, MATCH(Q$10, Settings!$Y$19:$Y$33, 0))=0, DAY($B34), INDEX(Settings!$AQ$19:$AQ$33, MATCH(Q$10, Settings!$Y$19:$Y$33, 0))))-1), 1, Settings!$AY$23:$AY$38), ""))</f>
        <v/>
      </c>
      <c r="BR34" s="118" t="str">
        <f>IF(BB34="", "", IF(BB34&lt;=$B34, WORKDAY(DATE(YEAR($BB34), MONTH(BB34)+1, DAY(BB34)-1), 1, Settings!$AY$23:$AY$38), BB34))</f>
        <v/>
      </c>
      <c r="BS34" s="119" t="str">
        <f>IF(BC34="", "", IF(BC34&lt;=$B34, WORKDAY(DATE(YEAR($BB34), MONTH(BC34)+1, DAY(BC34)-1), 1, Settings!$AY$23:$AY$38), BC34))</f>
        <v/>
      </c>
      <c r="BT34" s="119" t="str">
        <f>IF(BD34="", "", IF(BD34&lt;=$B34, WORKDAY(DATE(YEAR($BB34), MONTH(BD34)+1, DAY(BD34)-1), 1, Settings!$AY$23:$AY$38), BD34))</f>
        <v/>
      </c>
      <c r="BU34" s="119" t="str">
        <f>IF(BE34="", "", IF(BE34&lt;=$B34, WORKDAY(DATE(YEAR($BB34), MONTH(BE34)+1, DAY(BE34)-1), 1, Settings!$AY$23:$AY$38), BE34))</f>
        <v/>
      </c>
      <c r="BV34" s="119" t="str">
        <f>IF(BF34="", "", IF(BF34&lt;=$B34, WORKDAY(DATE(YEAR($BB34), MONTH(BF34)+1, DAY(BF34)-1), 1, Settings!$AY$23:$AY$38), BF34))</f>
        <v/>
      </c>
      <c r="BW34" s="119" t="str">
        <f>IF(BG34="", "", IF(BG34&lt;=$B34, WORKDAY(DATE(YEAR($BB34), MONTH(BG34)+1, DAY(BG34)-1), 1, Settings!$AY$23:$AY$38), BG34))</f>
        <v/>
      </c>
      <c r="BX34" s="119" t="str">
        <f>IF(BH34="", "", IF(BH34&lt;=$B34, WORKDAY(DATE(YEAR($BB34), MONTH(BH34)+1, DAY(BH34)-1), 1, Settings!$AY$23:$AY$38), BH34))</f>
        <v/>
      </c>
      <c r="BY34" s="119" t="str">
        <f>IF(BI34="", "", IF(BI34&lt;=$B34, WORKDAY(DATE(YEAR($BB34), MONTH(BI34)+1, DAY(BI34)-1), 1, Settings!$AY$23:$AY$38), BI34))</f>
        <v/>
      </c>
      <c r="BZ34" s="119" t="str">
        <f>IF(BJ34="", "", IF(BJ34&lt;=$B34, WORKDAY(DATE(YEAR($BB34), MONTH(BJ34)+1, DAY(BJ34)-1), 1, Settings!$AY$23:$AY$38), BJ34))</f>
        <v/>
      </c>
      <c r="CA34" s="119" t="str">
        <f>IF(BK34="", "", IF(BK34&lt;=$B34, WORKDAY(DATE(YEAR($BB34), MONTH(BK34)+1, DAY(BK34)-1), 1, Settings!$AY$23:$AY$38), BK34))</f>
        <v/>
      </c>
      <c r="CB34" s="119" t="str">
        <f>IF(BL34="", "", IF(BL34&lt;=$B34, WORKDAY(DATE(YEAR($BB34), MONTH(BL34)+1, DAY(BL34)-1), 1, Settings!$AY$23:$AY$38), BL34))</f>
        <v/>
      </c>
      <c r="CC34" s="119" t="str">
        <f>IF(BM34="", "", IF(BM34&lt;=$B34, WORKDAY(DATE(YEAR($BB34), MONTH(BM34)+1, DAY(BM34)-1), 1, Settings!$AY$23:$AY$38), BM34))</f>
        <v/>
      </c>
      <c r="CD34" s="119" t="str">
        <f>IF(BN34="", "", IF(BN34&lt;=$B34, WORKDAY(DATE(YEAR($BB34), MONTH(BN34)+1, DAY(BN34)-1), 1, Settings!$AY$23:$AY$38), BN34))</f>
        <v/>
      </c>
      <c r="CE34" s="119" t="str">
        <f>IF(BO34="", "", IF(BO34&lt;=$B34, WORKDAY(DATE(YEAR($BB34), MONTH(BO34)+1, DAY(BO34)-1), 1, Settings!$AY$23:$AY$38), BO34))</f>
        <v/>
      </c>
      <c r="CF34" s="120" t="str">
        <f>IF(BP34="", "", IF(BP34&lt;=$B34, WORKDAY(DATE(YEAR($BB34), MONTH(BP34)+1, DAY(BP34)-1), 1, Settings!$AY$23:$AY$38), BP34))</f>
        <v/>
      </c>
      <c r="CH34" s="48" t="str">
        <f t="shared" si="4"/>
        <v/>
      </c>
      <c r="CI34" s="49" t="str">
        <f t="shared" si="5"/>
        <v/>
      </c>
      <c r="CJ34" s="49" t="str">
        <f t="shared" si="6"/>
        <v/>
      </c>
      <c r="CK34" s="49" t="str">
        <f t="shared" si="7"/>
        <v/>
      </c>
      <c r="CL34" s="49" t="str">
        <f t="shared" si="8"/>
        <v/>
      </c>
      <c r="CM34" s="49" t="str">
        <f t="shared" si="9"/>
        <v/>
      </c>
      <c r="CN34" s="49" t="str">
        <f t="shared" si="10"/>
        <v/>
      </c>
      <c r="CO34" s="49" t="str">
        <f t="shared" si="11"/>
        <v/>
      </c>
      <c r="CP34" s="49" t="str">
        <f t="shared" si="12"/>
        <v/>
      </c>
      <c r="CQ34" s="49" t="str">
        <f t="shared" si="13"/>
        <v/>
      </c>
      <c r="CR34" s="49" t="str">
        <f t="shared" si="14"/>
        <v/>
      </c>
      <c r="CS34" s="49" t="str">
        <f t="shared" si="15"/>
        <v/>
      </c>
      <c r="CT34" s="49" t="str">
        <f t="shared" si="16"/>
        <v/>
      </c>
      <c r="CU34" s="49" t="str">
        <f t="shared" si="17"/>
        <v/>
      </c>
      <c r="CV34" s="16" t="str">
        <f t="shared" si="18"/>
        <v/>
      </c>
      <c r="CX34" s="48" t="str">
        <f t="shared" si="19"/>
        <v/>
      </c>
      <c r="CY34" s="49" t="str">
        <f t="shared" si="20"/>
        <v/>
      </c>
      <c r="CZ34" s="49" t="str">
        <f t="shared" si="21"/>
        <v/>
      </c>
      <c r="DA34" s="49" t="str">
        <f t="shared" si="22"/>
        <v/>
      </c>
      <c r="DB34" s="49" t="str">
        <f t="shared" si="23"/>
        <v/>
      </c>
      <c r="DC34" s="49" t="str">
        <f t="shared" si="24"/>
        <v/>
      </c>
      <c r="DD34" s="49" t="str">
        <f t="shared" si="25"/>
        <v/>
      </c>
      <c r="DE34" s="49" t="str">
        <f t="shared" si="26"/>
        <v/>
      </c>
      <c r="DF34" s="49" t="str">
        <f t="shared" si="27"/>
        <v/>
      </c>
      <c r="DG34" s="49" t="str">
        <f t="shared" si="28"/>
        <v/>
      </c>
      <c r="DH34" s="49" t="str">
        <f t="shared" si="29"/>
        <v/>
      </c>
      <c r="DI34" s="49" t="str">
        <f t="shared" si="30"/>
        <v/>
      </c>
      <c r="DJ34" s="49" t="str">
        <f t="shared" si="31"/>
        <v/>
      </c>
      <c r="DK34" s="49" t="str">
        <f t="shared" si="32"/>
        <v/>
      </c>
      <c r="DL34" s="16" t="str">
        <f t="shared" si="33"/>
        <v/>
      </c>
      <c r="DN34" s="17" t="str">
        <f t="shared" si="34"/>
        <v>Jul 2019</v>
      </c>
    </row>
    <row r="35" spans="1:118" x14ac:dyDescent="0.25">
      <c r="A35" s="30"/>
      <c r="B35" s="102">
        <f>IF(B34="", "", IFERROR(IF(B34+1&gt;Settings!$G$25, "", B34+1), ""))</f>
        <v>43671</v>
      </c>
      <c r="C35" s="2"/>
      <c r="D35" s="3"/>
      <c r="E35" s="3"/>
      <c r="F35" s="3"/>
      <c r="G35" s="3"/>
      <c r="H35" s="3"/>
      <c r="I35" s="3"/>
      <c r="J35" s="3"/>
      <c r="K35" s="3"/>
      <c r="L35" s="3"/>
      <c r="M35" s="3"/>
      <c r="N35" s="3"/>
      <c r="O35" s="3"/>
      <c r="P35" s="3"/>
      <c r="Q35" s="4"/>
      <c r="R35" s="30"/>
      <c r="T35" s="17" t="str">
        <f>IF($B35="", "", IF($B35&lt;Settings!$G$23, "Old", "New"))</f>
        <v>Old</v>
      </c>
      <c r="AL35" s="118" t="str">
        <f>IF(OR($B35="", C35="", C$10="", AL$9), "", IFERROR($B35+INDEX(Settings!$AF$19:$AF$33, MATCH(C$10, Settings!$Y$19:$Y$33, 0))+IF(INDEX(Settings!$AI$19:$AI$33, MATCH(C$10, Settings!$Y$19:$Y$33, 0))="", 0, INDEX($AO$2:$AU$8, MATCH(TEXT($B35, "ddd"), $AN$2:$AN$8, 0), MATCH(INDEX(Settings!$AI$19:$AI$33, MATCH(C$10, Settings!$Y$19:$Y$33, 0)), $AO$1:$AU$1, 0))), 0))</f>
        <v/>
      </c>
      <c r="AM35" s="119" t="str">
        <f>IF(OR($B35="", D35="", D$10="", AM$9), "", IFERROR($B35+INDEX(Settings!$AF$19:$AF$33, MATCH(D$10, Settings!$Y$19:$Y$33, 0))+IF(INDEX(Settings!$AI$19:$AI$33, MATCH(D$10, Settings!$Y$19:$Y$33, 0))="", 0, INDEX($AO$2:$AU$8, MATCH(TEXT($B35, "ddd"), $AN$2:$AN$8, 0), MATCH(INDEX(Settings!$AI$19:$AI$33, MATCH(D$10, Settings!$Y$19:$Y$33, 0)), $AO$1:$AU$1, 0))), 0))</f>
        <v/>
      </c>
      <c r="AN35" s="119" t="str">
        <f>IF(OR($B35="", E35="", E$10="", AN$9), "", IFERROR($B35+INDEX(Settings!$AF$19:$AF$33, MATCH(E$10, Settings!$Y$19:$Y$33, 0))+IF(INDEX(Settings!$AI$19:$AI$33, MATCH(E$10, Settings!$Y$19:$Y$33, 0))="", 0, INDEX($AO$2:$AU$8, MATCH(TEXT($B35, "ddd"), $AN$2:$AN$8, 0), MATCH(INDEX(Settings!$AI$19:$AI$33, MATCH(E$10, Settings!$Y$19:$Y$33, 0)), $AO$1:$AU$1, 0))), 0))</f>
        <v/>
      </c>
      <c r="AO35" s="119" t="str">
        <f>IF(OR($B35="", F35="", F$10="", AO$9), "", IFERROR($B35+INDEX(Settings!$AF$19:$AF$33, MATCH(F$10, Settings!$Y$19:$Y$33, 0))+IF(INDEX(Settings!$AI$19:$AI$33, MATCH(F$10, Settings!$Y$19:$Y$33, 0))="", 0, INDEX($AO$2:$AU$8, MATCH(TEXT($B35, "ddd"), $AN$2:$AN$8, 0), MATCH(INDEX(Settings!$AI$19:$AI$33, MATCH(F$10, Settings!$Y$19:$Y$33, 0)), $AO$1:$AU$1, 0))), 0))</f>
        <v/>
      </c>
      <c r="AP35" s="119" t="str">
        <f>IF(OR($B35="", G35="", G$10="", AP$9), "", IFERROR($B35+INDEX(Settings!$AF$19:$AF$33, MATCH(G$10, Settings!$Y$19:$Y$33, 0))+IF(INDEX(Settings!$AI$19:$AI$33, MATCH(G$10, Settings!$Y$19:$Y$33, 0))="", 0, INDEX($AO$2:$AU$8, MATCH(TEXT($B35, "ddd"), $AN$2:$AN$8, 0), MATCH(INDEX(Settings!$AI$19:$AI$33, MATCH(G$10, Settings!$Y$19:$Y$33, 0)), $AO$1:$AU$1, 0))), 0))</f>
        <v/>
      </c>
      <c r="AQ35" s="119" t="str">
        <f>IF(OR($B35="", H35="", H$10="", AQ$9), "", IFERROR($B35+INDEX(Settings!$AF$19:$AF$33, MATCH(H$10, Settings!$Y$19:$Y$33, 0))+IF(INDEX(Settings!$AI$19:$AI$33, MATCH(H$10, Settings!$Y$19:$Y$33, 0))="", 0, INDEX($AO$2:$AU$8, MATCH(TEXT($B35, "ddd"), $AN$2:$AN$8, 0), MATCH(INDEX(Settings!$AI$19:$AI$33, MATCH(H$10, Settings!$Y$19:$Y$33, 0)), $AO$1:$AU$1, 0))), 0))</f>
        <v/>
      </c>
      <c r="AR35" s="119" t="str">
        <f>IF(OR($B35="", I35="", I$10="", AR$9), "", IFERROR($B35+INDEX(Settings!$AF$19:$AF$33, MATCH(I$10, Settings!$Y$19:$Y$33, 0))+IF(INDEX(Settings!$AI$19:$AI$33, MATCH(I$10, Settings!$Y$19:$Y$33, 0))="", 0, INDEX($AO$2:$AU$8, MATCH(TEXT($B35, "ddd"), $AN$2:$AN$8, 0), MATCH(INDEX(Settings!$AI$19:$AI$33, MATCH(I$10, Settings!$Y$19:$Y$33, 0)), $AO$1:$AU$1, 0))), 0))</f>
        <v/>
      </c>
      <c r="AS35" s="119" t="str">
        <f>IF(OR($B35="", J35="", J$10="", AS$9), "", IFERROR($B35+INDEX(Settings!$AF$19:$AF$33, MATCH(J$10, Settings!$Y$19:$Y$33, 0))+IF(INDEX(Settings!$AI$19:$AI$33, MATCH(J$10, Settings!$Y$19:$Y$33, 0))="", 0, INDEX($AO$2:$AU$8, MATCH(TEXT($B35, "ddd"), $AN$2:$AN$8, 0), MATCH(INDEX(Settings!$AI$19:$AI$33, MATCH(J$10, Settings!$Y$19:$Y$33, 0)), $AO$1:$AU$1, 0))), 0))</f>
        <v/>
      </c>
      <c r="AT35" s="119" t="str">
        <f>IF(OR($B35="", K35="", K$10="", AT$9), "", IFERROR($B35+INDEX(Settings!$AF$19:$AF$33, MATCH(K$10, Settings!$Y$19:$Y$33, 0))+IF(INDEX(Settings!$AI$19:$AI$33, MATCH(K$10, Settings!$Y$19:$Y$33, 0))="", 0, INDEX($AO$2:$AU$8, MATCH(TEXT($B35, "ddd"), $AN$2:$AN$8, 0), MATCH(INDEX(Settings!$AI$19:$AI$33, MATCH(K$10, Settings!$Y$19:$Y$33, 0)), $AO$1:$AU$1, 0))), 0))</f>
        <v/>
      </c>
      <c r="AU35" s="119" t="str">
        <f>IF(OR($B35="", L35="", L$10="", AU$9), "", IFERROR($B35+INDEX(Settings!$AF$19:$AF$33, MATCH(L$10, Settings!$Y$19:$Y$33, 0))+IF(INDEX(Settings!$AI$19:$AI$33, MATCH(L$10, Settings!$Y$19:$Y$33, 0))="", 0, INDEX($AO$2:$AU$8, MATCH(TEXT($B35, "ddd"), $AN$2:$AN$8, 0), MATCH(INDEX(Settings!$AI$19:$AI$33, MATCH(L$10, Settings!$Y$19:$Y$33, 0)), $AO$1:$AU$1, 0))), 0))</f>
        <v/>
      </c>
      <c r="AV35" s="119" t="str">
        <f>IF(OR($B35="", M35="", M$10="", AV$9), "", IFERROR($B35+INDEX(Settings!$AF$19:$AF$33, MATCH(M$10, Settings!$Y$19:$Y$33, 0))+IF(INDEX(Settings!$AI$19:$AI$33, MATCH(M$10, Settings!$Y$19:$Y$33, 0))="", 0, INDEX($AO$2:$AU$8, MATCH(TEXT($B35, "ddd"), $AN$2:$AN$8, 0), MATCH(INDEX(Settings!$AI$19:$AI$33, MATCH(M$10, Settings!$Y$19:$Y$33, 0)), $AO$1:$AU$1, 0))), 0))</f>
        <v/>
      </c>
      <c r="AW35" s="119" t="str">
        <f>IF(OR($B35="", N35="", N$10="", AW$9), "", IFERROR($B35+INDEX(Settings!$AF$19:$AF$33, MATCH(N$10, Settings!$Y$19:$Y$33, 0))+IF(INDEX(Settings!$AI$19:$AI$33, MATCH(N$10, Settings!$Y$19:$Y$33, 0))="", 0, INDEX($AO$2:$AU$8, MATCH(TEXT($B35, "ddd"), $AN$2:$AN$8, 0), MATCH(INDEX(Settings!$AI$19:$AI$33, MATCH(N$10, Settings!$Y$19:$Y$33, 0)), $AO$1:$AU$1, 0))), 0))</f>
        <v/>
      </c>
      <c r="AX35" s="119" t="str">
        <f>IF(OR($B35="", O35="", O$10="", AX$9), "", IFERROR($B35+INDEX(Settings!$AF$19:$AF$33, MATCH(O$10, Settings!$Y$19:$Y$33, 0))+IF(INDEX(Settings!$AI$19:$AI$33, MATCH(O$10, Settings!$Y$19:$Y$33, 0))="", 0, INDEX($AO$2:$AU$8, MATCH(TEXT($B35, "ddd"), $AN$2:$AN$8, 0), MATCH(INDEX(Settings!$AI$19:$AI$33, MATCH(O$10, Settings!$Y$19:$Y$33, 0)), $AO$1:$AU$1, 0))), 0))</f>
        <v/>
      </c>
      <c r="AY35" s="119" t="str">
        <f>IF(OR($B35="", P35="", P$10="", AY$9), "", IFERROR($B35+INDEX(Settings!$AF$19:$AF$33, MATCH(P$10, Settings!$Y$19:$Y$33, 0))+IF(INDEX(Settings!$AI$19:$AI$33, MATCH(P$10, Settings!$Y$19:$Y$33, 0))="", 0, INDEX($AO$2:$AU$8, MATCH(TEXT($B35, "ddd"), $AN$2:$AN$8, 0), MATCH(INDEX(Settings!$AI$19:$AI$33, MATCH(P$10, Settings!$Y$19:$Y$33, 0)), $AO$1:$AU$1, 0))), 0))</f>
        <v/>
      </c>
      <c r="AZ35" s="120" t="str">
        <f>IF(OR($B35="", Q35="", Q$10="", AZ$9), "", IFERROR($B35+INDEX(Settings!$AF$19:$AF$33, MATCH(Q$10, Settings!$Y$19:$Y$33, 0))+IF(INDEX(Settings!$AI$19:$AI$33, MATCH(Q$10, Settings!$Y$19:$Y$33, 0))="", 0, INDEX($AO$2:$AU$8, MATCH(TEXT($B35, "ddd"), $AN$2:$AN$8, 0), MATCH(INDEX(Settings!$AI$19:$AI$33, MATCH(Q$10, Settings!$Y$19:$Y$33, 0)), $AO$1:$AU$1, 0))), 0))</f>
        <v/>
      </c>
      <c r="BB35" s="118" t="str">
        <f>IF(OR(C$10="", $B35="", C35="", BB$9=""), "", IFERROR(WORKDAY((DATE(YEAR($B35), MONTH($B35)+INDEX(Settings!$AM$19:$AM$33, MATCH(C$10, Settings!$Y$19:$Y$33, 0)), IF(INDEX(Settings!$AQ$19:$AQ$33, MATCH(C$10, Settings!$Y$19:$Y$33, 0))=0, DAY($B35), INDEX(Settings!$AQ$19:$AQ$33, MATCH(C$10, Settings!$Y$19:$Y$33, 0))))-1), 1, Settings!$AY$23:$AY$38), ""))</f>
        <v/>
      </c>
      <c r="BC35" s="119" t="str">
        <f>IF(OR(D$10="", $B35="", D35="", BC$9=""), "", IFERROR(WORKDAY((DATE(YEAR($B35), MONTH($B35)+INDEX(Settings!$AM$19:$AM$33, MATCH(D$10, Settings!$Y$19:$Y$33, 0)), IF(INDEX(Settings!$AQ$19:$AQ$33, MATCH(D$10, Settings!$Y$19:$Y$33, 0))=0, DAY($B35), INDEX(Settings!$AQ$19:$AQ$33, MATCH(D$10, Settings!$Y$19:$Y$33, 0))))-1), 1, Settings!$AY$23:$AY$38), ""))</f>
        <v/>
      </c>
      <c r="BD35" s="119" t="str">
        <f>IF(OR(E$10="", $B35="", E35="", BD$9=""), "", IFERROR(WORKDAY((DATE(YEAR($B35), MONTH($B35)+INDEX(Settings!$AM$19:$AM$33, MATCH(E$10, Settings!$Y$19:$Y$33, 0)), IF(INDEX(Settings!$AQ$19:$AQ$33, MATCH(E$10, Settings!$Y$19:$Y$33, 0))=0, DAY($B35), INDEX(Settings!$AQ$19:$AQ$33, MATCH(E$10, Settings!$Y$19:$Y$33, 0))))-1), 1, Settings!$AY$23:$AY$38), ""))</f>
        <v/>
      </c>
      <c r="BE35" s="119" t="str">
        <f>IF(OR(F$10="", $B35="", F35="", BE$9=""), "", IFERROR(WORKDAY((DATE(YEAR($B35), MONTH($B35)+INDEX(Settings!$AM$19:$AM$33, MATCH(F$10, Settings!$Y$19:$Y$33, 0)), IF(INDEX(Settings!$AQ$19:$AQ$33, MATCH(F$10, Settings!$Y$19:$Y$33, 0))=0, DAY($B35), INDEX(Settings!$AQ$19:$AQ$33, MATCH(F$10, Settings!$Y$19:$Y$33, 0))))-1), 1, Settings!$AY$23:$AY$38), ""))</f>
        <v/>
      </c>
      <c r="BF35" s="119" t="str">
        <f>IF(OR(G$10="", $B35="", G35="", BF$9=""), "", IFERROR(WORKDAY((DATE(YEAR($B35), MONTH($B35)+INDEX(Settings!$AM$19:$AM$33, MATCH(G$10, Settings!$Y$19:$Y$33, 0)), IF(INDEX(Settings!$AQ$19:$AQ$33, MATCH(G$10, Settings!$Y$19:$Y$33, 0))=0, DAY($B35), INDEX(Settings!$AQ$19:$AQ$33, MATCH(G$10, Settings!$Y$19:$Y$33, 0))))-1), 1, Settings!$AY$23:$AY$38), ""))</f>
        <v/>
      </c>
      <c r="BG35" s="119" t="str">
        <f>IF(OR(H$10="", $B35="", H35="", BG$9=""), "", IFERROR(WORKDAY((DATE(YEAR($B35), MONTH($B35)+INDEX(Settings!$AM$19:$AM$33, MATCH(H$10, Settings!$Y$19:$Y$33, 0)), IF(INDEX(Settings!$AQ$19:$AQ$33, MATCH(H$10, Settings!$Y$19:$Y$33, 0))=0, DAY($B35), INDEX(Settings!$AQ$19:$AQ$33, MATCH(H$10, Settings!$Y$19:$Y$33, 0))))-1), 1, Settings!$AY$23:$AY$38), ""))</f>
        <v/>
      </c>
      <c r="BH35" s="119" t="str">
        <f>IF(OR(I$10="", $B35="", I35="", BH$9=""), "", IFERROR(WORKDAY((DATE(YEAR($B35), MONTH($B35)+INDEX(Settings!$AM$19:$AM$33, MATCH(I$10, Settings!$Y$19:$Y$33, 0)), IF(INDEX(Settings!$AQ$19:$AQ$33, MATCH(I$10, Settings!$Y$19:$Y$33, 0))=0, DAY($B35), INDEX(Settings!$AQ$19:$AQ$33, MATCH(I$10, Settings!$Y$19:$Y$33, 0))))-1), 1, Settings!$AY$23:$AY$38), ""))</f>
        <v/>
      </c>
      <c r="BI35" s="119" t="str">
        <f>IF(OR(J$10="", $B35="", J35="", BI$9=""), "", IFERROR(WORKDAY((DATE(YEAR($B35), MONTH($B35)+INDEX(Settings!$AM$19:$AM$33, MATCH(J$10, Settings!$Y$19:$Y$33, 0)), IF(INDEX(Settings!$AQ$19:$AQ$33, MATCH(J$10, Settings!$Y$19:$Y$33, 0))=0, DAY($B35), INDEX(Settings!$AQ$19:$AQ$33, MATCH(J$10, Settings!$Y$19:$Y$33, 0))))-1), 1, Settings!$AY$23:$AY$38), ""))</f>
        <v/>
      </c>
      <c r="BJ35" s="119" t="str">
        <f>IF(OR(K$10="", $B35="", K35="", BJ$9=""), "", IFERROR(WORKDAY((DATE(YEAR($B35), MONTH($B35)+INDEX(Settings!$AM$19:$AM$33, MATCH(K$10, Settings!$Y$19:$Y$33, 0)), IF(INDEX(Settings!$AQ$19:$AQ$33, MATCH(K$10, Settings!$Y$19:$Y$33, 0))=0, DAY($B35), INDEX(Settings!$AQ$19:$AQ$33, MATCH(K$10, Settings!$Y$19:$Y$33, 0))))-1), 1, Settings!$AY$23:$AY$38), ""))</f>
        <v/>
      </c>
      <c r="BK35" s="119" t="str">
        <f>IF(OR(L$10="", $B35="", L35="", BK$9=""), "", IFERROR(WORKDAY((DATE(YEAR($B35), MONTH($B35)+INDEX(Settings!$AM$19:$AM$33, MATCH(L$10, Settings!$Y$19:$Y$33, 0)), IF(INDEX(Settings!$AQ$19:$AQ$33, MATCH(L$10, Settings!$Y$19:$Y$33, 0))=0, DAY($B35), INDEX(Settings!$AQ$19:$AQ$33, MATCH(L$10, Settings!$Y$19:$Y$33, 0))))-1), 1, Settings!$AY$23:$AY$38), ""))</f>
        <v/>
      </c>
      <c r="BL35" s="119" t="str">
        <f>IF(OR(M$10="", $B35="", M35="", BL$9=""), "", IFERROR(WORKDAY((DATE(YEAR($B35), MONTH($B35)+INDEX(Settings!$AM$19:$AM$33, MATCH(M$10, Settings!$Y$19:$Y$33, 0)), IF(INDEX(Settings!$AQ$19:$AQ$33, MATCH(M$10, Settings!$Y$19:$Y$33, 0))=0, DAY($B35), INDEX(Settings!$AQ$19:$AQ$33, MATCH(M$10, Settings!$Y$19:$Y$33, 0))))-1), 1, Settings!$AY$23:$AY$38), ""))</f>
        <v/>
      </c>
      <c r="BM35" s="119" t="str">
        <f>IF(OR(N$10="", $B35="", N35="", BM$9=""), "", IFERROR(WORKDAY((DATE(YEAR($B35), MONTH($B35)+INDEX(Settings!$AM$19:$AM$33, MATCH(N$10, Settings!$Y$19:$Y$33, 0)), IF(INDEX(Settings!$AQ$19:$AQ$33, MATCH(N$10, Settings!$Y$19:$Y$33, 0))=0, DAY($B35), INDEX(Settings!$AQ$19:$AQ$33, MATCH(N$10, Settings!$Y$19:$Y$33, 0))))-1), 1, Settings!$AY$23:$AY$38), ""))</f>
        <v/>
      </c>
      <c r="BN35" s="119" t="str">
        <f>IF(OR(O$10="", $B35="", O35="", BN$9=""), "", IFERROR(WORKDAY((DATE(YEAR($B35), MONTH($B35)+INDEX(Settings!$AM$19:$AM$33, MATCH(O$10, Settings!$Y$19:$Y$33, 0)), IF(INDEX(Settings!$AQ$19:$AQ$33, MATCH(O$10, Settings!$Y$19:$Y$33, 0))=0, DAY($B35), INDEX(Settings!$AQ$19:$AQ$33, MATCH(O$10, Settings!$Y$19:$Y$33, 0))))-1), 1, Settings!$AY$23:$AY$38), ""))</f>
        <v/>
      </c>
      <c r="BO35" s="119" t="str">
        <f>IF(OR(P$10="", $B35="", P35="", BO$9=""), "", IFERROR(WORKDAY((DATE(YEAR($B35), MONTH($B35)+INDEX(Settings!$AM$19:$AM$33, MATCH(P$10, Settings!$Y$19:$Y$33, 0)), IF(INDEX(Settings!$AQ$19:$AQ$33, MATCH(P$10, Settings!$Y$19:$Y$33, 0))=0, DAY($B35), INDEX(Settings!$AQ$19:$AQ$33, MATCH(P$10, Settings!$Y$19:$Y$33, 0))))-1), 1, Settings!$AY$23:$AY$38), ""))</f>
        <v/>
      </c>
      <c r="BP35" s="120" t="str">
        <f>IF(OR(Q$10="", $B35="", Q35="", BP$9=""), "", IFERROR(WORKDAY((DATE(YEAR($B35), MONTH($B35)+INDEX(Settings!$AM$19:$AM$33, MATCH(Q$10, Settings!$Y$19:$Y$33, 0)), IF(INDEX(Settings!$AQ$19:$AQ$33, MATCH(Q$10, Settings!$Y$19:$Y$33, 0))=0, DAY($B35), INDEX(Settings!$AQ$19:$AQ$33, MATCH(Q$10, Settings!$Y$19:$Y$33, 0))))-1), 1, Settings!$AY$23:$AY$38), ""))</f>
        <v/>
      </c>
      <c r="BR35" s="118" t="str">
        <f>IF(BB35="", "", IF(BB35&lt;=$B35, WORKDAY(DATE(YEAR($BB35), MONTH(BB35)+1, DAY(BB35)-1), 1, Settings!$AY$23:$AY$38), BB35))</f>
        <v/>
      </c>
      <c r="BS35" s="119" t="str">
        <f>IF(BC35="", "", IF(BC35&lt;=$B35, WORKDAY(DATE(YEAR($BB35), MONTH(BC35)+1, DAY(BC35)-1), 1, Settings!$AY$23:$AY$38), BC35))</f>
        <v/>
      </c>
      <c r="BT35" s="119" t="str">
        <f>IF(BD35="", "", IF(BD35&lt;=$B35, WORKDAY(DATE(YEAR($BB35), MONTH(BD35)+1, DAY(BD35)-1), 1, Settings!$AY$23:$AY$38), BD35))</f>
        <v/>
      </c>
      <c r="BU35" s="119" t="str">
        <f>IF(BE35="", "", IF(BE35&lt;=$B35, WORKDAY(DATE(YEAR($BB35), MONTH(BE35)+1, DAY(BE35)-1), 1, Settings!$AY$23:$AY$38), BE35))</f>
        <v/>
      </c>
      <c r="BV35" s="119" t="str">
        <f>IF(BF35="", "", IF(BF35&lt;=$B35, WORKDAY(DATE(YEAR($BB35), MONTH(BF35)+1, DAY(BF35)-1), 1, Settings!$AY$23:$AY$38), BF35))</f>
        <v/>
      </c>
      <c r="BW35" s="119" t="str">
        <f>IF(BG35="", "", IF(BG35&lt;=$B35, WORKDAY(DATE(YEAR($BB35), MONTH(BG35)+1, DAY(BG35)-1), 1, Settings!$AY$23:$AY$38), BG35))</f>
        <v/>
      </c>
      <c r="BX35" s="119" t="str">
        <f>IF(BH35="", "", IF(BH35&lt;=$B35, WORKDAY(DATE(YEAR($BB35), MONTH(BH35)+1, DAY(BH35)-1), 1, Settings!$AY$23:$AY$38), BH35))</f>
        <v/>
      </c>
      <c r="BY35" s="119" t="str">
        <f>IF(BI35="", "", IF(BI35&lt;=$B35, WORKDAY(DATE(YEAR($BB35), MONTH(BI35)+1, DAY(BI35)-1), 1, Settings!$AY$23:$AY$38), BI35))</f>
        <v/>
      </c>
      <c r="BZ35" s="119" t="str">
        <f>IF(BJ35="", "", IF(BJ35&lt;=$B35, WORKDAY(DATE(YEAR($BB35), MONTH(BJ35)+1, DAY(BJ35)-1), 1, Settings!$AY$23:$AY$38), BJ35))</f>
        <v/>
      </c>
      <c r="CA35" s="119" t="str">
        <f>IF(BK35="", "", IF(BK35&lt;=$B35, WORKDAY(DATE(YEAR($BB35), MONTH(BK35)+1, DAY(BK35)-1), 1, Settings!$AY$23:$AY$38), BK35))</f>
        <v/>
      </c>
      <c r="CB35" s="119" t="str">
        <f>IF(BL35="", "", IF(BL35&lt;=$B35, WORKDAY(DATE(YEAR($BB35), MONTH(BL35)+1, DAY(BL35)-1), 1, Settings!$AY$23:$AY$38), BL35))</f>
        <v/>
      </c>
      <c r="CC35" s="119" t="str">
        <f>IF(BM35="", "", IF(BM35&lt;=$B35, WORKDAY(DATE(YEAR($BB35), MONTH(BM35)+1, DAY(BM35)-1), 1, Settings!$AY$23:$AY$38), BM35))</f>
        <v/>
      </c>
      <c r="CD35" s="119" t="str">
        <f>IF(BN35="", "", IF(BN35&lt;=$B35, WORKDAY(DATE(YEAR($BB35), MONTH(BN35)+1, DAY(BN35)-1), 1, Settings!$AY$23:$AY$38), BN35))</f>
        <v/>
      </c>
      <c r="CE35" s="119" t="str">
        <f>IF(BO35="", "", IF(BO35&lt;=$B35, WORKDAY(DATE(YEAR($BB35), MONTH(BO35)+1, DAY(BO35)-1), 1, Settings!$AY$23:$AY$38), BO35))</f>
        <v/>
      </c>
      <c r="CF35" s="120" t="str">
        <f>IF(BP35="", "", IF(BP35&lt;=$B35, WORKDAY(DATE(YEAR($BB35), MONTH(BP35)+1, DAY(BP35)-1), 1, Settings!$AY$23:$AY$38), BP35))</f>
        <v/>
      </c>
      <c r="CH35" s="48" t="str">
        <f t="shared" si="4"/>
        <v/>
      </c>
      <c r="CI35" s="49" t="str">
        <f t="shared" si="5"/>
        <v/>
      </c>
      <c r="CJ35" s="49" t="str">
        <f t="shared" si="6"/>
        <v/>
      </c>
      <c r="CK35" s="49" t="str">
        <f t="shared" si="7"/>
        <v/>
      </c>
      <c r="CL35" s="49" t="str">
        <f t="shared" si="8"/>
        <v/>
      </c>
      <c r="CM35" s="49" t="str">
        <f t="shared" si="9"/>
        <v/>
      </c>
      <c r="CN35" s="49" t="str">
        <f t="shared" si="10"/>
        <v/>
      </c>
      <c r="CO35" s="49" t="str">
        <f t="shared" si="11"/>
        <v/>
      </c>
      <c r="CP35" s="49" t="str">
        <f t="shared" si="12"/>
        <v/>
      </c>
      <c r="CQ35" s="49" t="str">
        <f t="shared" si="13"/>
        <v/>
      </c>
      <c r="CR35" s="49" t="str">
        <f t="shared" si="14"/>
        <v/>
      </c>
      <c r="CS35" s="49" t="str">
        <f t="shared" si="15"/>
        <v/>
      </c>
      <c r="CT35" s="49" t="str">
        <f t="shared" si="16"/>
        <v/>
      </c>
      <c r="CU35" s="49" t="str">
        <f t="shared" si="17"/>
        <v/>
      </c>
      <c r="CV35" s="16" t="str">
        <f t="shared" si="18"/>
        <v/>
      </c>
      <c r="CX35" s="48" t="str">
        <f t="shared" si="19"/>
        <v/>
      </c>
      <c r="CY35" s="49" t="str">
        <f t="shared" si="20"/>
        <v/>
      </c>
      <c r="CZ35" s="49" t="str">
        <f t="shared" si="21"/>
        <v/>
      </c>
      <c r="DA35" s="49" t="str">
        <f t="shared" si="22"/>
        <v/>
      </c>
      <c r="DB35" s="49" t="str">
        <f t="shared" si="23"/>
        <v/>
      </c>
      <c r="DC35" s="49" t="str">
        <f t="shared" si="24"/>
        <v/>
      </c>
      <c r="DD35" s="49" t="str">
        <f t="shared" si="25"/>
        <v/>
      </c>
      <c r="DE35" s="49" t="str">
        <f t="shared" si="26"/>
        <v/>
      </c>
      <c r="DF35" s="49" t="str">
        <f t="shared" si="27"/>
        <v/>
      </c>
      <c r="DG35" s="49" t="str">
        <f t="shared" si="28"/>
        <v/>
      </c>
      <c r="DH35" s="49" t="str">
        <f t="shared" si="29"/>
        <v/>
      </c>
      <c r="DI35" s="49" t="str">
        <f t="shared" si="30"/>
        <v/>
      </c>
      <c r="DJ35" s="49" t="str">
        <f t="shared" si="31"/>
        <v/>
      </c>
      <c r="DK35" s="49" t="str">
        <f t="shared" si="32"/>
        <v/>
      </c>
      <c r="DL35" s="16" t="str">
        <f t="shared" si="33"/>
        <v/>
      </c>
      <c r="DN35" s="17" t="str">
        <f t="shared" si="34"/>
        <v>Jul 2019</v>
      </c>
    </row>
    <row r="36" spans="1:118" x14ac:dyDescent="0.25">
      <c r="A36" s="30"/>
      <c r="B36" s="102">
        <f>IF(B35="", "", IFERROR(IF(B35+1&gt;Settings!$G$25, "", B35+1), ""))</f>
        <v>43672</v>
      </c>
      <c r="C36" s="2"/>
      <c r="D36" s="3"/>
      <c r="E36" s="3"/>
      <c r="F36" s="3"/>
      <c r="G36" s="3"/>
      <c r="H36" s="3"/>
      <c r="I36" s="3"/>
      <c r="J36" s="3"/>
      <c r="K36" s="3"/>
      <c r="L36" s="3"/>
      <c r="M36" s="3"/>
      <c r="N36" s="3"/>
      <c r="O36" s="3"/>
      <c r="P36" s="3"/>
      <c r="Q36" s="4"/>
      <c r="R36" s="30"/>
      <c r="T36" s="17" t="str">
        <f>IF($B36="", "", IF($B36&lt;Settings!$G$23, "Old", "New"))</f>
        <v>Old</v>
      </c>
      <c r="AL36" s="118" t="str">
        <f>IF(OR($B36="", C36="", C$10="", AL$9), "", IFERROR($B36+INDEX(Settings!$AF$19:$AF$33, MATCH(C$10, Settings!$Y$19:$Y$33, 0))+IF(INDEX(Settings!$AI$19:$AI$33, MATCH(C$10, Settings!$Y$19:$Y$33, 0))="", 0, INDEX($AO$2:$AU$8, MATCH(TEXT($B36, "ddd"), $AN$2:$AN$8, 0), MATCH(INDEX(Settings!$AI$19:$AI$33, MATCH(C$10, Settings!$Y$19:$Y$33, 0)), $AO$1:$AU$1, 0))), 0))</f>
        <v/>
      </c>
      <c r="AM36" s="119" t="str">
        <f>IF(OR($B36="", D36="", D$10="", AM$9), "", IFERROR($B36+INDEX(Settings!$AF$19:$AF$33, MATCH(D$10, Settings!$Y$19:$Y$33, 0))+IF(INDEX(Settings!$AI$19:$AI$33, MATCH(D$10, Settings!$Y$19:$Y$33, 0))="", 0, INDEX($AO$2:$AU$8, MATCH(TEXT($B36, "ddd"), $AN$2:$AN$8, 0), MATCH(INDEX(Settings!$AI$19:$AI$33, MATCH(D$10, Settings!$Y$19:$Y$33, 0)), $AO$1:$AU$1, 0))), 0))</f>
        <v/>
      </c>
      <c r="AN36" s="119" t="str">
        <f>IF(OR($B36="", E36="", E$10="", AN$9), "", IFERROR($B36+INDEX(Settings!$AF$19:$AF$33, MATCH(E$10, Settings!$Y$19:$Y$33, 0))+IF(INDEX(Settings!$AI$19:$AI$33, MATCH(E$10, Settings!$Y$19:$Y$33, 0))="", 0, INDEX($AO$2:$AU$8, MATCH(TEXT($B36, "ddd"), $AN$2:$AN$8, 0), MATCH(INDEX(Settings!$AI$19:$AI$33, MATCH(E$10, Settings!$Y$19:$Y$33, 0)), $AO$1:$AU$1, 0))), 0))</f>
        <v/>
      </c>
      <c r="AO36" s="119" t="str">
        <f>IF(OR($B36="", F36="", F$10="", AO$9), "", IFERROR($B36+INDEX(Settings!$AF$19:$AF$33, MATCH(F$10, Settings!$Y$19:$Y$33, 0))+IF(INDEX(Settings!$AI$19:$AI$33, MATCH(F$10, Settings!$Y$19:$Y$33, 0))="", 0, INDEX($AO$2:$AU$8, MATCH(TEXT($B36, "ddd"), $AN$2:$AN$8, 0), MATCH(INDEX(Settings!$AI$19:$AI$33, MATCH(F$10, Settings!$Y$19:$Y$33, 0)), $AO$1:$AU$1, 0))), 0))</f>
        <v/>
      </c>
      <c r="AP36" s="119" t="str">
        <f>IF(OR($B36="", G36="", G$10="", AP$9), "", IFERROR($B36+INDEX(Settings!$AF$19:$AF$33, MATCH(G$10, Settings!$Y$19:$Y$33, 0))+IF(INDEX(Settings!$AI$19:$AI$33, MATCH(G$10, Settings!$Y$19:$Y$33, 0))="", 0, INDEX($AO$2:$AU$8, MATCH(TEXT($B36, "ddd"), $AN$2:$AN$8, 0), MATCH(INDEX(Settings!$AI$19:$AI$33, MATCH(G$10, Settings!$Y$19:$Y$33, 0)), $AO$1:$AU$1, 0))), 0))</f>
        <v/>
      </c>
      <c r="AQ36" s="119" t="str">
        <f>IF(OR($B36="", H36="", H$10="", AQ$9), "", IFERROR($B36+INDEX(Settings!$AF$19:$AF$33, MATCH(H$10, Settings!$Y$19:$Y$33, 0))+IF(INDEX(Settings!$AI$19:$AI$33, MATCH(H$10, Settings!$Y$19:$Y$33, 0))="", 0, INDEX($AO$2:$AU$8, MATCH(TEXT($B36, "ddd"), $AN$2:$AN$8, 0), MATCH(INDEX(Settings!$AI$19:$AI$33, MATCH(H$10, Settings!$Y$19:$Y$33, 0)), $AO$1:$AU$1, 0))), 0))</f>
        <v/>
      </c>
      <c r="AR36" s="119" t="str">
        <f>IF(OR($B36="", I36="", I$10="", AR$9), "", IFERROR($B36+INDEX(Settings!$AF$19:$AF$33, MATCH(I$10, Settings!$Y$19:$Y$33, 0))+IF(INDEX(Settings!$AI$19:$AI$33, MATCH(I$10, Settings!$Y$19:$Y$33, 0))="", 0, INDEX($AO$2:$AU$8, MATCH(TEXT($B36, "ddd"), $AN$2:$AN$8, 0), MATCH(INDEX(Settings!$AI$19:$AI$33, MATCH(I$10, Settings!$Y$19:$Y$33, 0)), $AO$1:$AU$1, 0))), 0))</f>
        <v/>
      </c>
      <c r="AS36" s="119" t="str">
        <f>IF(OR($B36="", J36="", J$10="", AS$9), "", IFERROR($B36+INDEX(Settings!$AF$19:$AF$33, MATCH(J$10, Settings!$Y$19:$Y$33, 0))+IF(INDEX(Settings!$AI$19:$AI$33, MATCH(J$10, Settings!$Y$19:$Y$33, 0))="", 0, INDEX($AO$2:$AU$8, MATCH(TEXT($B36, "ddd"), $AN$2:$AN$8, 0), MATCH(INDEX(Settings!$AI$19:$AI$33, MATCH(J$10, Settings!$Y$19:$Y$33, 0)), $AO$1:$AU$1, 0))), 0))</f>
        <v/>
      </c>
      <c r="AT36" s="119" t="str">
        <f>IF(OR($B36="", K36="", K$10="", AT$9), "", IFERROR($B36+INDEX(Settings!$AF$19:$AF$33, MATCH(K$10, Settings!$Y$19:$Y$33, 0))+IF(INDEX(Settings!$AI$19:$AI$33, MATCH(K$10, Settings!$Y$19:$Y$33, 0))="", 0, INDEX($AO$2:$AU$8, MATCH(TEXT($B36, "ddd"), $AN$2:$AN$8, 0), MATCH(INDEX(Settings!$AI$19:$AI$33, MATCH(K$10, Settings!$Y$19:$Y$33, 0)), $AO$1:$AU$1, 0))), 0))</f>
        <v/>
      </c>
      <c r="AU36" s="119" t="str">
        <f>IF(OR($B36="", L36="", L$10="", AU$9), "", IFERROR($B36+INDEX(Settings!$AF$19:$AF$33, MATCH(L$10, Settings!$Y$19:$Y$33, 0))+IF(INDEX(Settings!$AI$19:$AI$33, MATCH(L$10, Settings!$Y$19:$Y$33, 0))="", 0, INDEX($AO$2:$AU$8, MATCH(TEXT($B36, "ddd"), $AN$2:$AN$8, 0), MATCH(INDEX(Settings!$AI$19:$AI$33, MATCH(L$10, Settings!$Y$19:$Y$33, 0)), $AO$1:$AU$1, 0))), 0))</f>
        <v/>
      </c>
      <c r="AV36" s="119" t="str">
        <f>IF(OR($B36="", M36="", M$10="", AV$9), "", IFERROR($B36+INDEX(Settings!$AF$19:$AF$33, MATCH(M$10, Settings!$Y$19:$Y$33, 0))+IF(INDEX(Settings!$AI$19:$AI$33, MATCH(M$10, Settings!$Y$19:$Y$33, 0))="", 0, INDEX($AO$2:$AU$8, MATCH(TEXT($B36, "ddd"), $AN$2:$AN$8, 0), MATCH(INDEX(Settings!$AI$19:$AI$33, MATCH(M$10, Settings!$Y$19:$Y$33, 0)), $AO$1:$AU$1, 0))), 0))</f>
        <v/>
      </c>
      <c r="AW36" s="119" t="str">
        <f>IF(OR($B36="", N36="", N$10="", AW$9), "", IFERROR($B36+INDEX(Settings!$AF$19:$AF$33, MATCH(N$10, Settings!$Y$19:$Y$33, 0))+IF(INDEX(Settings!$AI$19:$AI$33, MATCH(N$10, Settings!$Y$19:$Y$33, 0))="", 0, INDEX($AO$2:$AU$8, MATCH(TEXT($B36, "ddd"), $AN$2:$AN$8, 0), MATCH(INDEX(Settings!$AI$19:$AI$33, MATCH(N$10, Settings!$Y$19:$Y$33, 0)), $AO$1:$AU$1, 0))), 0))</f>
        <v/>
      </c>
      <c r="AX36" s="119" t="str">
        <f>IF(OR($B36="", O36="", O$10="", AX$9), "", IFERROR($B36+INDEX(Settings!$AF$19:$AF$33, MATCH(O$10, Settings!$Y$19:$Y$33, 0))+IF(INDEX(Settings!$AI$19:$AI$33, MATCH(O$10, Settings!$Y$19:$Y$33, 0))="", 0, INDEX($AO$2:$AU$8, MATCH(TEXT($B36, "ddd"), $AN$2:$AN$8, 0), MATCH(INDEX(Settings!$AI$19:$AI$33, MATCH(O$10, Settings!$Y$19:$Y$33, 0)), $AO$1:$AU$1, 0))), 0))</f>
        <v/>
      </c>
      <c r="AY36" s="119" t="str">
        <f>IF(OR($B36="", P36="", P$10="", AY$9), "", IFERROR($B36+INDEX(Settings!$AF$19:$AF$33, MATCH(P$10, Settings!$Y$19:$Y$33, 0))+IF(INDEX(Settings!$AI$19:$AI$33, MATCH(P$10, Settings!$Y$19:$Y$33, 0))="", 0, INDEX($AO$2:$AU$8, MATCH(TEXT($B36, "ddd"), $AN$2:$AN$8, 0), MATCH(INDEX(Settings!$AI$19:$AI$33, MATCH(P$10, Settings!$Y$19:$Y$33, 0)), $AO$1:$AU$1, 0))), 0))</f>
        <v/>
      </c>
      <c r="AZ36" s="120" t="str">
        <f>IF(OR($B36="", Q36="", Q$10="", AZ$9), "", IFERROR($B36+INDEX(Settings!$AF$19:$AF$33, MATCH(Q$10, Settings!$Y$19:$Y$33, 0))+IF(INDEX(Settings!$AI$19:$AI$33, MATCH(Q$10, Settings!$Y$19:$Y$33, 0))="", 0, INDEX($AO$2:$AU$8, MATCH(TEXT($B36, "ddd"), $AN$2:$AN$8, 0), MATCH(INDEX(Settings!$AI$19:$AI$33, MATCH(Q$10, Settings!$Y$19:$Y$33, 0)), $AO$1:$AU$1, 0))), 0))</f>
        <v/>
      </c>
      <c r="BB36" s="118" t="str">
        <f>IF(OR(C$10="", $B36="", C36="", BB$9=""), "", IFERROR(WORKDAY((DATE(YEAR($B36), MONTH($B36)+INDEX(Settings!$AM$19:$AM$33, MATCH(C$10, Settings!$Y$19:$Y$33, 0)), IF(INDEX(Settings!$AQ$19:$AQ$33, MATCH(C$10, Settings!$Y$19:$Y$33, 0))=0, DAY($B36), INDEX(Settings!$AQ$19:$AQ$33, MATCH(C$10, Settings!$Y$19:$Y$33, 0))))-1), 1, Settings!$AY$23:$AY$38), ""))</f>
        <v/>
      </c>
      <c r="BC36" s="119" t="str">
        <f>IF(OR(D$10="", $B36="", D36="", BC$9=""), "", IFERROR(WORKDAY((DATE(YEAR($B36), MONTH($B36)+INDEX(Settings!$AM$19:$AM$33, MATCH(D$10, Settings!$Y$19:$Y$33, 0)), IF(INDEX(Settings!$AQ$19:$AQ$33, MATCH(D$10, Settings!$Y$19:$Y$33, 0))=0, DAY($B36), INDEX(Settings!$AQ$19:$AQ$33, MATCH(D$10, Settings!$Y$19:$Y$33, 0))))-1), 1, Settings!$AY$23:$AY$38), ""))</f>
        <v/>
      </c>
      <c r="BD36" s="119" t="str">
        <f>IF(OR(E$10="", $B36="", E36="", BD$9=""), "", IFERROR(WORKDAY((DATE(YEAR($B36), MONTH($B36)+INDEX(Settings!$AM$19:$AM$33, MATCH(E$10, Settings!$Y$19:$Y$33, 0)), IF(INDEX(Settings!$AQ$19:$AQ$33, MATCH(E$10, Settings!$Y$19:$Y$33, 0))=0, DAY($B36), INDEX(Settings!$AQ$19:$AQ$33, MATCH(E$10, Settings!$Y$19:$Y$33, 0))))-1), 1, Settings!$AY$23:$AY$38), ""))</f>
        <v/>
      </c>
      <c r="BE36" s="119" t="str">
        <f>IF(OR(F$10="", $B36="", F36="", BE$9=""), "", IFERROR(WORKDAY((DATE(YEAR($B36), MONTH($B36)+INDEX(Settings!$AM$19:$AM$33, MATCH(F$10, Settings!$Y$19:$Y$33, 0)), IF(INDEX(Settings!$AQ$19:$AQ$33, MATCH(F$10, Settings!$Y$19:$Y$33, 0))=0, DAY($B36), INDEX(Settings!$AQ$19:$AQ$33, MATCH(F$10, Settings!$Y$19:$Y$33, 0))))-1), 1, Settings!$AY$23:$AY$38), ""))</f>
        <v/>
      </c>
      <c r="BF36" s="119" t="str">
        <f>IF(OR(G$10="", $B36="", G36="", BF$9=""), "", IFERROR(WORKDAY((DATE(YEAR($B36), MONTH($B36)+INDEX(Settings!$AM$19:$AM$33, MATCH(G$10, Settings!$Y$19:$Y$33, 0)), IF(INDEX(Settings!$AQ$19:$AQ$33, MATCH(G$10, Settings!$Y$19:$Y$33, 0))=0, DAY($B36), INDEX(Settings!$AQ$19:$AQ$33, MATCH(G$10, Settings!$Y$19:$Y$33, 0))))-1), 1, Settings!$AY$23:$AY$38), ""))</f>
        <v/>
      </c>
      <c r="BG36" s="119" t="str">
        <f>IF(OR(H$10="", $B36="", H36="", BG$9=""), "", IFERROR(WORKDAY((DATE(YEAR($B36), MONTH($B36)+INDEX(Settings!$AM$19:$AM$33, MATCH(H$10, Settings!$Y$19:$Y$33, 0)), IF(INDEX(Settings!$AQ$19:$AQ$33, MATCH(H$10, Settings!$Y$19:$Y$33, 0))=0, DAY($B36), INDEX(Settings!$AQ$19:$AQ$33, MATCH(H$10, Settings!$Y$19:$Y$33, 0))))-1), 1, Settings!$AY$23:$AY$38), ""))</f>
        <v/>
      </c>
      <c r="BH36" s="119" t="str">
        <f>IF(OR(I$10="", $B36="", I36="", BH$9=""), "", IFERROR(WORKDAY((DATE(YEAR($B36), MONTH($B36)+INDEX(Settings!$AM$19:$AM$33, MATCH(I$10, Settings!$Y$19:$Y$33, 0)), IF(INDEX(Settings!$AQ$19:$AQ$33, MATCH(I$10, Settings!$Y$19:$Y$33, 0))=0, DAY($B36), INDEX(Settings!$AQ$19:$AQ$33, MATCH(I$10, Settings!$Y$19:$Y$33, 0))))-1), 1, Settings!$AY$23:$AY$38), ""))</f>
        <v/>
      </c>
      <c r="BI36" s="119" t="str">
        <f>IF(OR(J$10="", $B36="", J36="", BI$9=""), "", IFERROR(WORKDAY((DATE(YEAR($B36), MONTH($B36)+INDEX(Settings!$AM$19:$AM$33, MATCH(J$10, Settings!$Y$19:$Y$33, 0)), IF(INDEX(Settings!$AQ$19:$AQ$33, MATCH(J$10, Settings!$Y$19:$Y$33, 0))=0, DAY($B36), INDEX(Settings!$AQ$19:$AQ$33, MATCH(J$10, Settings!$Y$19:$Y$33, 0))))-1), 1, Settings!$AY$23:$AY$38), ""))</f>
        <v/>
      </c>
      <c r="BJ36" s="119" t="str">
        <f>IF(OR(K$10="", $B36="", K36="", BJ$9=""), "", IFERROR(WORKDAY((DATE(YEAR($B36), MONTH($B36)+INDEX(Settings!$AM$19:$AM$33, MATCH(K$10, Settings!$Y$19:$Y$33, 0)), IF(INDEX(Settings!$AQ$19:$AQ$33, MATCH(K$10, Settings!$Y$19:$Y$33, 0))=0, DAY($B36), INDEX(Settings!$AQ$19:$AQ$33, MATCH(K$10, Settings!$Y$19:$Y$33, 0))))-1), 1, Settings!$AY$23:$AY$38), ""))</f>
        <v/>
      </c>
      <c r="BK36" s="119" t="str">
        <f>IF(OR(L$10="", $B36="", L36="", BK$9=""), "", IFERROR(WORKDAY((DATE(YEAR($B36), MONTH($B36)+INDEX(Settings!$AM$19:$AM$33, MATCH(L$10, Settings!$Y$19:$Y$33, 0)), IF(INDEX(Settings!$AQ$19:$AQ$33, MATCH(L$10, Settings!$Y$19:$Y$33, 0))=0, DAY($B36), INDEX(Settings!$AQ$19:$AQ$33, MATCH(L$10, Settings!$Y$19:$Y$33, 0))))-1), 1, Settings!$AY$23:$AY$38), ""))</f>
        <v/>
      </c>
      <c r="BL36" s="119" t="str">
        <f>IF(OR(M$10="", $B36="", M36="", BL$9=""), "", IFERROR(WORKDAY((DATE(YEAR($B36), MONTH($B36)+INDEX(Settings!$AM$19:$AM$33, MATCH(M$10, Settings!$Y$19:$Y$33, 0)), IF(INDEX(Settings!$AQ$19:$AQ$33, MATCH(M$10, Settings!$Y$19:$Y$33, 0))=0, DAY($B36), INDEX(Settings!$AQ$19:$AQ$33, MATCH(M$10, Settings!$Y$19:$Y$33, 0))))-1), 1, Settings!$AY$23:$AY$38), ""))</f>
        <v/>
      </c>
      <c r="BM36" s="119" t="str">
        <f>IF(OR(N$10="", $B36="", N36="", BM$9=""), "", IFERROR(WORKDAY((DATE(YEAR($B36), MONTH($B36)+INDEX(Settings!$AM$19:$AM$33, MATCH(N$10, Settings!$Y$19:$Y$33, 0)), IF(INDEX(Settings!$AQ$19:$AQ$33, MATCH(N$10, Settings!$Y$19:$Y$33, 0))=0, DAY($B36), INDEX(Settings!$AQ$19:$AQ$33, MATCH(N$10, Settings!$Y$19:$Y$33, 0))))-1), 1, Settings!$AY$23:$AY$38), ""))</f>
        <v/>
      </c>
      <c r="BN36" s="119" t="str">
        <f>IF(OR(O$10="", $B36="", O36="", BN$9=""), "", IFERROR(WORKDAY((DATE(YEAR($B36), MONTH($B36)+INDEX(Settings!$AM$19:$AM$33, MATCH(O$10, Settings!$Y$19:$Y$33, 0)), IF(INDEX(Settings!$AQ$19:$AQ$33, MATCH(O$10, Settings!$Y$19:$Y$33, 0))=0, DAY($B36), INDEX(Settings!$AQ$19:$AQ$33, MATCH(O$10, Settings!$Y$19:$Y$33, 0))))-1), 1, Settings!$AY$23:$AY$38), ""))</f>
        <v/>
      </c>
      <c r="BO36" s="119" t="str">
        <f>IF(OR(P$10="", $B36="", P36="", BO$9=""), "", IFERROR(WORKDAY((DATE(YEAR($B36), MONTH($B36)+INDEX(Settings!$AM$19:$AM$33, MATCH(P$10, Settings!$Y$19:$Y$33, 0)), IF(INDEX(Settings!$AQ$19:$AQ$33, MATCH(P$10, Settings!$Y$19:$Y$33, 0))=0, DAY($B36), INDEX(Settings!$AQ$19:$AQ$33, MATCH(P$10, Settings!$Y$19:$Y$33, 0))))-1), 1, Settings!$AY$23:$AY$38), ""))</f>
        <v/>
      </c>
      <c r="BP36" s="120" t="str">
        <f>IF(OR(Q$10="", $B36="", Q36="", BP$9=""), "", IFERROR(WORKDAY((DATE(YEAR($B36), MONTH($B36)+INDEX(Settings!$AM$19:$AM$33, MATCH(Q$10, Settings!$Y$19:$Y$33, 0)), IF(INDEX(Settings!$AQ$19:$AQ$33, MATCH(Q$10, Settings!$Y$19:$Y$33, 0))=0, DAY($B36), INDEX(Settings!$AQ$19:$AQ$33, MATCH(Q$10, Settings!$Y$19:$Y$33, 0))))-1), 1, Settings!$AY$23:$AY$38), ""))</f>
        <v/>
      </c>
      <c r="BR36" s="118" t="str">
        <f>IF(BB36="", "", IF(BB36&lt;=$B36, WORKDAY(DATE(YEAR($BB36), MONTH(BB36)+1, DAY(BB36)-1), 1, Settings!$AY$23:$AY$38), BB36))</f>
        <v/>
      </c>
      <c r="BS36" s="119" t="str">
        <f>IF(BC36="", "", IF(BC36&lt;=$B36, WORKDAY(DATE(YEAR($BB36), MONTH(BC36)+1, DAY(BC36)-1), 1, Settings!$AY$23:$AY$38), BC36))</f>
        <v/>
      </c>
      <c r="BT36" s="119" t="str">
        <f>IF(BD36="", "", IF(BD36&lt;=$B36, WORKDAY(DATE(YEAR($BB36), MONTH(BD36)+1, DAY(BD36)-1), 1, Settings!$AY$23:$AY$38), BD36))</f>
        <v/>
      </c>
      <c r="BU36" s="119" t="str">
        <f>IF(BE36="", "", IF(BE36&lt;=$B36, WORKDAY(DATE(YEAR($BB36), MONTH(BE36)+1, DAY(BE36)-1), 1, Settings!$AY$23:$AY$38), BE36))</f>
        <v/>
      </c>
      <c r="BV36" s="119" t="str">
        <f>IF(BF36="", "", IF(BF36&lt;=$B36, WORKDAY(DATE(YEAR($BB36), MONTH(BF36)+1, DAY(BF36)-1), 1, Settings!$AY$23:$AY$38), BF36))</f>
        <v/>
      </c>
      <c r="BW36" s="119" t="str">
        <f>IF(BG36="", "", IF(BG36&lt;=$B36, WORKDAY(DATE(YEAR($BB36), MONTH(BG36)+1, DAY(BG36)-1), 1, Settings!$AY$23:$AY$38), BG36))</f>
        <v/>
      </c>
      <c r="BX36" s="119" t="str">
        <f>IF(BH36="", "", IF(BH36&lt;=$B36, WORKDAY(DATE(YEAR($BB36), MONTH(BH36)+1, DAY(BH36)-1), 1, Settings!$AY$23:$AY$38), BH36))</f>
        <v/>
      </c>
      <c r="BY36" s="119" t="str">
        <f>IF(BI36="", "", IF(BI36&lt;=$B36, WORKDAY(DATE(YEAR($BB36), MONTH(BI36)+1, DAY(BI36)-1), 1, Settings!$AY$23:$AY$38), BI36))</f>
        <v/>
      </c>
      <c r="BZ36" s="119" t="str">
        <f>IF(BJ36="", "", IF(BJ36&lt;=$B36, WORKDAY(DATE(YEAR($BB36), MONTH(BJ36)+1, DAY(BJ36)-1), 1, Settings!$AY$23:$AY$38), BJ36))</f>
        <v/>
      </c>
      <c r="CA36" s="119" t="str">
        <f>IF(BK36="", "", IF(BK36&lt;=$B36, WORKDAY(DATE(YEAR($BB36), MONTH(BK36)+1, DAY(BK36)-1), 1, Settings!$AY$23:$AY$38), BK36))</f>
        <v/>
      </c>
      <c r="CB36" s="119" t="str">
        <f>IF(BL36="", "", IF(BL36&lt;=$B36, WORKDAY(DATE(YEAR($BB36), MONTH(BL36)+1, DAY(BL36)-1), 1, Settings!$AY$23:$AY$38), BL36))</f>
        <v/>
      </c>
      <c r="CC36" s="119" t="str">
        <f>IF(BM36="", "", IF(BM36&lt;=$B36, WORKDAY(DATE(YEAR($BB36), MONTH(BM36)+1, DAY(BM36)-1), 1, Settings!$AY$23:$AY$38), BM36))</f>
        <v/>
      </c>
      <c r="CD36" s="119" t="str">
        <f>IF(BN36="", "", IF(BN36&lt;=$B36, WORKDAY(DATE(YEAR($BB36), MONTH(BN36)+1, DAY(BN36)-1), 1, Settings!$AY$23:$AY$38), BN36))</f>
        <v/>
      </c>
      <c r="CE36" s="119" t="str">
        <f>IF(BO36="", "", IF(BO36&lt;=$B36, WORKDAY(DATE(YEAR($BB36), MONTH(BO36)+1, DAY(BO36)-1), 1, Settings!$AY$23:$AY$38), BO36))</f>
        <v/>
      </c>
      <c r="CF36" s="120" t="str">
        <f>IF(BP36="", "", IF(BP36&lt;=$B36, WORKDAY(DATE(YEAR($BB36), MONTH(BP36)+1, DAY(BP36)-1), 1, Settings!$AY$23:$AY$38), BP36))</f>
        <v/>
      </c>
      <c r="CH36" s="48" t="str">
        <f t="shared" si="4"/>
        <v/>
      </c>
      <c r="CI36" s="49" t="str">
        <f t="shared" si="5"/>
        <v/>
      </c>
      <c r="CJ36" s="49" t="str">
        <f t="shared" si="6"/>
        <v/>
      </c>
      <c r="CK36" s="49" t="str">
        <f t="shared" si="7"/>
        <v/>
      </c>
      <c r="CL36" s="49" t="str">
        <f t="shared" si="8"/>
        <v/>
      </c>
      <c r="CM36" s="49" t="str">
        <f t="shared" si="9"/>
        <v/>
      </c>
      <c r="CN36" s="49" t="str">
        <f t="shared" si="10"/>
        <v/>
      </c>
      <c r="CO36" s="49" t="str">
        <f t="shared" si="11"/>
        <v/>
      </c>
      <c r="CP36" s="49" t="str">
        <f t="shared" si="12"/>
        <v/>
      </c>
      <c r="CQ36" s="49" t="str">
        <f t="shared" si="13"/>
        <v/>
      </c>
      <c r="CR36" s="49" t="str">
        <f t="shared" si="14"/>
        <v/>
      </c>
      <c r="CS36" s="49" t="str">
        <f t="shared" si="15"/>
        <v/>
      </c>
      <c r="CT36" s="49" t="str">
        <f t="shared" si="16"/>
        <v/>
      </c>
      <c r="CU36" s="49" t="str">
        <f t="shared" si="17"/>
        <v/>
      </c>
      <c r="CV36" s="16" t="str">
        <f t="shared" si="18"/>
        <v/>
      </c>
      <c r="CX36" s="48" t="str">
        <f t="shared" si="19"/>
        <v/>
      </c>
      <c r="CY36" s="49" t="str">
        <f t="shared" si="20"/>
        <v/>
      </c>
      <c r="CZ36" s="49" t="str">
        <f t="shared" si="21"/>
        <v/>
      </c>
      <c r="DA36" s="49" t="str">
        <f t="shared" si="22"/>
        <v/>
      </c>
      <c r="DB36" s="49" t="str">
        <f t="shared" si="23"/>
        <v/>
      </c>
      <c r="DC36" s="49" t="str">
        <f t="shared" si="24"/>
        <v/>
      </c>
      <c r="DD36" s="49" t="str">
        <f t="shared" si="25"/>
        <v/>
      </c>
      <c r="DE36" s="49" t="str">
        <f t="shared" si="26"/>
        <v/>
      </c>
      <c r="DF36" s="49" t="str">
        <f t="shared" si="27"/>
        <v/>
      </c>
      <c r="DG36" s="49" t="str">
        <f t="shared" si="28"/>
        <v/>
      </c>
      <c r="DH36" s="49" t="str">
        <f t="shared" si="29"/>
        <v/>
      </c>
      <c r="DI36" s="49" t="str">
        <f t="shared" si="30"/>
        <v/>
      </c>
      <c r="DJ36" s="49" t="str">
        <f t="shared" si="31"/>
        <v/>
      </c>
      <c r="DK36" s="49" t="str">
        <f t="shared" si="32"/>
        <v/>
      </c>
      <c r="DL36" s="16" t="str">
        <f t="shared" si="33"/>
        <v/>
      </c>
      <c r="DN36" s="17" t="str">
        <f t="shared" si="34"/>
        <v>Jul 2019</v>
      </c>
    </row>
    <row r="37" spans="1:118" x14ac:dyDescent="0.25">
      <c r="A37" s="30"/>
      <c r="B37" s="102">
        <f>IF(B36="", "", IFERROR(IF(B36+1&gt;Settings!$G$25, "", B36+1), ""))</f>
        <v>43673</v>
      </c>
      <c r="C37" s="2"/>
      <c r="D37" s="3"/>
      <c r="E37" s="3"/>
      <c r="F37" s="3"/>
      <c r="G37" s="3"/>
      <c r="H37" s="3"/>
      <c r="I37" s="3"/>
      <c r="J37" s="3"/>
      <c r="K37" s="3"/>
      <c r="L37" s="3"/>
      <c r="M37" s="3"/>
      <c r="N37" s="3"/>
      <c r="O37" s="3"/>
      <c r="P37" s="3"/>
      <c r="Q37" s="4"/>
      <c r="R37" s="30"/>
      <c r="T37" s="17" t="str">
        <f>IF($B37="", "", IF($B37&lt;Settings!$G$23, "Old", "New"))</f>
        <v>Old</v>
      </c>
      <c r="AL37" s="118" t="str">
        <f>IF(OR($B37="", C37="", C$10="", AL$9), "", IFERROR($B37+INDEX(Settings!$AF$19:$AF$33, MATCH(C$10, Settings!$Y$19:$Y$33, 0))+IF(INDEX(Settings!$AI$19:$AI$33, MATCH(C$10, Settings!$Y$19:$Y$33, 0))="", 0, INDEX($AO$2:$AU$8, MATCH(TEXT($B37, "ddd"), $AN$2:$AN$8, 0), MATCH(INDEX(Settings!$AI$19:$AI$33, MATCH(C$10, Settings!$Y$19:$Y$33, 0)), $AO$1:$AU$1, 0))), 0))</f>
        <v/>
      </c>
      <c r="AM37" s="119" t="str">
        <f>IF(OR($B37="", D37="", D$10="", AM$9), "", IFERROR($B37+INDEX(Settings!$AF$19:$AF$33, MATCH(D$10, Settings!$Y$19:$Y$33, 0))+IF(INDEX(Settings!$AI$19:$AI$33, MATCH(D$10, Settings!$Y$19:$Y$33, 0))="", 0, INDEX($AO$2:$AU$8, MATCH(TEXT($B37, "ddd"), $AN$2:$AN$8, 0), MATCH(INDEX(Settings!$AI$19:$AI$33, MATCH(D$10, Settings!$Y$19:$Y$33, 0)), $AO$1:$AU$1, 0))), 0))</f>
        <v/>
      </c>
      <c r="AN37" s="119" t="str">
        <f>IF(OR($B37="", E37="", E$10="", AN$9), "", IFERROR($B37+INDEX(Settings!$AF$19:$AF$33, MATCH(E$10, Settings!$Y$19:$Y$33, 0))+IF(INDEX(Settings!$AI$19:$AI$33, MATCH(E$10, Settings!$Y$19:$Y$33, 0))="", 0, INDEX($AO$2:$AU$8, MATCH(TEXT($B37, "ddd"), $AN$2:$AN$8, 0), MATCH(INDEX(Settings!$AI$19:$AI$33, MATCH(E$10, Settings!$Y$19:$Y$33, 0)), $AO$1:$AU$1, 0))), 0))</f>
        <v/>
      </c>
      <c r="AO37" s="119" t="str">
        <f>IF(OR($B37="", F37="", F$10="", AO$9), "", IFERROR($B37+INDEX(Settings!$AF$19:$AF$33, MATCH(F$10, Settings!$Y$19:$Y$33, 0))+IF(INDEX(Settings!$AI$19:$AI$33, MATCH(F$10, Settings!$Y$19:$Y$33, 0))="", 0, INDEX($AO$2:$AU$8, MATCH(TEXT($B37, "ddd"), $AN$2:$AN$8, 0), MATCH(INDEX(Settings!$AI$19:$AI$33, MATCH(F$10, Settings!$Y$19:$Y$33, 0)), $AO$1:$AU$1, 0))), 0))</f>
        <v/>
      </c>
      <c r="AP37" s="119" t="str">
        <f>IF(OR($B37="", G37="", G$10="", AP$9), "", IFERROR($B37+INDEX(Settings!$AF$19:$AF$33, MATCH(G$10, Settings!$Y$19:$Y$33, 0))+IF(INDEX(Settings!$AI$19:$AI$33, MATCH(G$10, Settings!$Y$19:$Y$33, 0))="", 0, INDEX($AO$2:$AU$8, MATCH(TEXT($B37, "ddd"), $AN$2:$AN$8, 0), MATCH(INDEX(Settings!$AI$19:$AI$33, MATCH(G$10, Settings!$Y$19:$Y$33, 0)), $AO$1:$AU$1, 0))), 0))</f>
        <v/>
      </c>
      <c r="AQ37" s="119" t="str">
        <f>IF(OR($B37="", H37="", H$10="", AQ$9), "", IFERROR($B37+INDEX(Settings!$AF$19:$AF$33, MATCH(H$10, Settings!$Y$19:$Y$33, 0))+IF(INDEX(Settings!$AI$19:$AI$33, MATCH(H$10, Settings!$Y$19:$Y$33, 0))="", 0, INDEX($AO$2:$AU$8, MATCH(TEXT($B37, "ddd"), $AN$2:$AN$8, 0), MATCH(INDEX(Settings!$AI$19:$AI$33, MATCH(H$10, Settings!$Y$19:$Y$33, 0)), $AO$1:$AU$1, 0))), 0))</f>
        <v/>
      </c>
      <c r="AR37" s="119" t="str">
        <f>IF(OR($B37="", I37="", I$10="", AR$9), "", IFERROR($B37+INDEX(Settings!$AF$19:$AF$33, MATCH(I$10, Settings!$Y$19:$Y$33, 0))+IF(INDEX(Settings!$AI$19:$AI$33, MATCH(I$10, Settings!$Y$19:$Y$33, 0))="", 0, INDEX($AO$2:$AU$8, MATCH(TEXT($B37, "ddd"), $AN$2:$AN$8, 0), MATCH(INDEX(Settings!$AI$19:$AI$33, MATCH(I$10, Settings!$Y$19:$Y$33, 0)), $AO$1:$AU$1, 0))), 0))</f>
        <v/>
      </c>
      <c r="AS37" s="119" t="str">
        <f>IF(OR($B37="", J37="", J$10="", AS$9), "", IFERROR($B37+INDEX(Settings!$AF$19:$AF$33, MATCH(J$10, Settings!$Y$19:$Y$33, 0))+IF(INDEX(Settings!$AI$19:$AI$33, MATCH(J$10, Settings!$Y$19:$Y$33, 0))="", 0, INDEX($AO$2:$AU$8, MATCH(TEXT($B37, "ddd"), $AN$2:$AN$8, 0), MATCH(INDEX(Settings!$AI$19:$AI$33, MATCH(J$10, Settings!$Y$19:$Y$33, 0)), $AO$1:$AU$1, 0))), 0))</f>
        <v/>
      </c>
      <c r="AT37" s="119" t="str">
        <f>IF(OR($B37="", K37="", K$10="", AT$9), "", IFERROR($B37+INDEX(Settings!$AF$19:$AF$33, MATCH(K$10, Settings!$Y$19:$Y$33, 0))+IF(INDEX(Settings!$AI$19:$AI$33, MATCH(K$10, Settings!$Y$19:$Y$33, 0))="", 0, INDEX($AO$2:$AU$8, MATCH(TEXT($B37, "ddd"), $AN$2:$AN$8, 0), MATCH(INDEX(Settings!$AI$19:$AI$33, MATCH(K$10, Settings!$Y$19:$Y$33, 0)), $AO$1:$AU$1, 0))), 0))</f>
        <v/>
      </c>
      <c r="AU37" s="119" t="str">
        <f>IF(OR($B37="", L37="", L$10="", AU$9), "", IFERROR($B37+INDEX(Settings!$AF$19:$AF$33, MATCH(L$10, Settings!$Y$19:$Y$33, 0))+IF(INDEX(Settings!$AI$19:$AI$33, MATCH(L$10, Settings!$Y$19:$Y$33, 0))="", 0, INDEX($AO$2:$AU$8, MATCH(TEXT($B37, "ddd"), $AN$2:$AN$8, 0), MATCH(INDEX(Settings!$AI$19:$AI$33, MATCH(L$10, Settings!$Y$19:$Y$33, 0)), $AO$1:$AU$1, 0))), 0))</f>
        <v/>
      </c>
      <c r="AV37" s="119" t="str">
        <f>IF(OR($B37="", M37="", M$10="", AV$9), "", IFERROR($B37+INDEX(Settings!$AF$19:$AF$33, MATCH(M$10, Settings!$Y$19:$Y$33, 0))+IF(INDEX(Settings!$AI$19:$AI$33, MATCH(M$10, Settings!$Y$19:$Y$33, 0))="", 0, INDEX($AO$2:$AU$8, MATCH(TEXT($B37, "ddd"), $AN$2:$AN$8, 0), MATCH(INDEX(Settings!$AI$19:$AI$33, MATCH(M$10, Settings!$Y$19:$Y$33, 0)), $AO$1:$AU$1, 0))), 0))</f>
        <v/>
      </c>
      <c r="AW37" s="119" t="str">
        <f>IF(OR($B37="", N37="", N$10="", AW$9), "", IFERROR($B37+INDEX(Settings!$AF$19:$AF$33, MATCH(N$10, Settings!$Y$19:$Y$33, 0))+IF(INDEX(Settings!$AI$19:$AI$33, MATCH(N$10, Settings!$Y$19:$Y$33, 0))="", 0, INDEX($AO$2:$AU$8, MATCH(TEXT($B37, "ddd"), $AN$2:$AN$8, 0), MATCH(INDEX(Settings!$AI$19:$AI$33, MATCH(N$10, Settings!$Y$19:$Y$33, 0)), $AO$1:$AU$1, 0))), 0))</f>
        <v/>
      </c>
      <c r="AX37" s="119" t="str">
        <f>IF(OR($B37="", O37="", O$10="", AX$9), "", IFERROR($B37+INDEX(Settings!$AF$19:$AF$33, MATCH(O$10, Settings!$Y$19:$Y$33, 0))+IF(INDEX(Settings!$AI$19:$AI$33, MATCH(O$10, Settings!$Y$19:$Y$33, 0))="", 0, INDEX($AO$2:$AU$8, MATCH(TEXT($B37, "ddd"), $AN$2:$AN$8, 0), MATCH(INDEX(Settings!$AI$19:$AI$33, MATCH(O$10, Settings!$Y$19:$Y$33, 0)), $AO$1:$AU$1, 0))), 0))</f>
        <v/>
      </c>
      <c r="AY37" s="119" t="str">
        <f>IF(OR($B37="", P37="", P$10="", AY$9), "", IFERROR($B37+INDEX(Settings!$AF$19:$AF$33, MATCH(P$10, Settings!$Y$19:$Y$33, 0))+IF(INDEX(Settings!$AI$19:$AI$33, MATCH(P$10, Settings!$Y$19:$Y$33, 0))="", 0, INDEX($AO$2:$AU$8, MATCH(TEXT($B37, "ddd"), $AN$2:$AN$8, 0), MATCH(INDEX(Settings!$AI$19:$AI$33, MATCH(P$10, Settings!$Y$19:$Y$33, 0)), $AO$1:$AU$1, 0))), 0))</f>
        <v/>
      </c>
      <c r="AZ37" s="120" t="str">
        <f>IF(OR($B37="", Q37="", Q$10="", AZ$9), "", IFERROR($B37+INDEX(Settings!$AF$19:$AF$33, MATCH(Q$10, Settings!$Y$19:$Y$33, 0))+IF(INDEX(Settings!$AI$19:$AI$33, MATCH(Q$10, Settings!$Y$19:$Y$33, 0))="", 0, INDEX($AO$2:$AU$8, MATCH(TEXT($B37, "ddd"), $AN$2:$AN$8, 0), MATCH(INDEX(Settings!$AI$19:$AI$33, MATCH(Q$10, Settings!$Y$19:$Y$33, 0)), $AO$1:$AU$1, 0))), 0))</f>
        <v/>
      </c>
      <c r="BB37" s="118" t="str">
        <f>IF(OR(C$10="", $B37="", C37="", BB$9=""), "", IFERROR(WORKDAY((DATE(YEAR($B37), MONTH($B37)+INDEX(Settings!$AM$19:$AM$33, MATCH(C$10, Settings!$Y$19:$Y$33, 0)), IF(INDEX(Settings!$AQ$19:$AQ$33, MATCH(C$10, Settings!$Y$19:$Y$33, 0))=0, DAY($B37), INDEX(Settings!$AQ$19:$AQ$33, MATCH(C$10, Settings!$Y$19:$Y$33, 0))))-1), 1, Settings!$AY$23:$AY$38), ""))</f>
        <v/>
      </c>
      <c r="BC37" s="119" t="str">
        <f>IF(OR(D$10="", $B37="", D37="", BC$9=""), "", IFERROR(WORKDAY((DATE(YEAR($B37), MONTH($B37)+INDEX(Settings!$AM$19:$AM$33, MATCH(D$10, Settings!$Y$19:$Y$33, 0)), IF(INDEX(Settings!$AQ$19:$AQ$33, MATCH(D$10, Settings!$Y$19:$Y$33, 0))=0, DAY($B37), INDEX(Settings!$AQ$19:$AQ$33, MATCH(D$10, Settings!$Y$19:$Y$33, 0))))-1), 1, Settings!$AY$23:$AY$38), ""))</f>
        <v/>
      </c>
      <c r="BD37" s="119" t="str">
        <f>IF(OR(E$10="", $B37="", E37="", BD$9=""), "", IFERROR(WORKDAY((DATE(YEAR($B37), MONTH($B37)+INDEX(Settings!$AM$19:$AM$33, MATCH(E$10, Settings!$Y$19:$Y$33, 0)), IF(INDEX(Settings!$AQ$19:$AQ$33, MATCH(E$10, Settings!$Y$19:$Y$33, 0))=0, DAY($B37), INDEX(Settings!$AQ$19:$AQ$33, MATCH(E$10, Settings!$Y$19:$Y$33, 0))))-1), 1, Settings!$AY$23:$AY$38), ""))</f>
        <v/>
      </c>
      <c r="BE37" s="119" t="str">
        <f>IF(OR(F$10="", $B37="", F37="", BE$9=""), "", IFERROR(WORKDAY((DATE(YEAR($B37), MONTH($B37)+INDEX(Settings!$AM$19:$AM$33, MATCH(F$10, Settings!$Y$19:$Y$33, 0)), IF(INDEX(Settings!$AQ$19:$AQ$33, MATCH(F$10, Settings!$Y$19:$Y$33, 0))=0, DAY($B37), INDEX(Settings!$AQ$19:$AQ$33, MATCH(F$10, Settings!$Y$19:$Y$33, 0))))-1), 1, Settings!$AY$23:$AY$38), ""))</f>
        <v/>
      </c>
      <c r="BF37" s="119" t="str">
        <f>IF(OR(G$10="", $B37="", G37="", BF$9=""), "", IFERROR(WORKDAY((DATE(YEAR($B37), MONTH($B37)+INDEX(Settings!$AM$19:$AM$33, MATCH(G$10, Settings!$Y$19:$Y$33, 0)), IF(INDEX(Settings!$AQ$19:$AQ$33, MATCH(G$10, Settings!$Y$19:$Y$33, 0))=0, DAY($B37), INDEX(Settings!$AQ$19:$AQ$33, MATCH(G$10, Settings!$Y$19:$Y$33, 0))))-1), 1, Settings!$AY$23:$AY$38), ""))</f>
        <v/>
      </c>
      <c r="BG37" s="119" t="str">
        <f>IF(OR(H$10="", $B37="", H37="", BG$9=""), "", IFERROR(WORKDAY((DATE(YEAR($B37), MONTH($B37)+INDEX(Settings!$AM$19:$AM$33, MATCH(H$10, Settings!$Y$19:$Y$33, 0)), IF(INDEX(Settings!$AQ$19:$AQ$33, MATCH(H$10, Settings!$Y$19:$Y$33, 0))=0, DAY($B37), INDEX(Settings!$AQ$19:$AQ$33, MATCH(H$10, Settings!$Y$19:$Y$33, 0))))-1), 1, Settings!$AY$23:$AY$38), ""))</f>
        <v/>
      </c>
      <c r="BH37" s="119" t="str">
        <f>IF(OR(I$10="", $B37="", I37="", BH$9=""), "", IFERROR(WORKDAY((DATE(YEAR($B37), MONTH($B37)+INDEX(Settings!$AM$19:$AM$33, MATCH(I$10, Settings!$Y$19:$Y$33, 0)), IF(INDEX(Settings!$AQ$19:$AQ$33, MATCH(I$10, Settings!$Y$19:$Y$33, 0))=0, DAY($B37), INDEX(Settings!$AQ$19:$AQ$33, MATCH(I$10, Settings!$Y$19:$Y$33, 0))))-1), 1, Settings!$AY$23:$AY$38), ""))</f>
        <v/>
      </c>
      <c r="BI37" s="119" t="str">
        <f>IF(OR(J$10="", $B37="", J37="", BI$9=""), "", IFERROR(WORKDAY((DATE(YEAR($B37), MONTH($B37)+INDEX(Settings!$AM$19:$AM$33, MATCH(J$10, Settings!$Y$19:$Y$33, 0)), IF(INDEX(Settings!$AQ$19:$AQ$33, MATCH(J$10, Settings!$Y$19:$Y$33, 0))=0, DAY($B37), INDEX(Settings!$AQ$19:$AQ$33, MATCH(J$10, Settings!$Y$19:$Y$33, 0))))-1), 1, Settings!$AY$23:$AY$38), ""))</f>
        <v/>
      </c>
      <c r="BJ37" s="119" t="str">
        <f>IF(OR(K$10="", $B37="", K37="", BJ$9=""), "", IFERROR(WORKDAY((DATE(YEAR($B37), MONTH($B37)+INDEX(Settings!$AM$19:$AM$33, MATCH(K$10, Settings!$Y$19:$Y$33, 0)), IF(INDEX(Settings!$AQ$19:$AQ$33, MATCH(K$10, Settings!$Y$19:$Y$33, 0))=0, DAY($B37), INDEX(Settings!$AQ$19:$AQ$33, MATCH(K$10, Settings!$Y$19:$Y$33, 0))))-1), 1, Settings!$AY$23:$AY$38), ""))</f>
        <v/>
      </c>
      <c r="BK37" s="119" t="str">
        <f>IF(OR(L$10="", $B37="", L37="", BK$9=""), "", IFERROR(WORKDAY((DATE(YEAR($B37), MONTH($B37)+INDEX(Settings!$AM$19:$AM$33, MATCH(L$10, Settings!$Y$19:$Y$33, 0)), IF(INDEX(Settings!$AQ$19:$AQ$33, MATCH(L$10, Settings!$Y$19:$Y$33, 0))=0, DAY($B37), INDEX(Settings!$AQ$19:$AQ$33, MATCH(L$10, Settings!$Y$19:$Y$33, 0))))-1), 1, Settings!$AY$23:$AY$38), ""))</f>
        <v/>
      </c>
      <c r="BL37" s="119" t="str">
        <f>IF(OR(M$10="", $B37="", M37="", BL$9=""), "", IFERROR(WORKDAY((DATE(YEAR($B37), MONTH($B37)+INDEX(Settings!$AM$19:$AM$33, MATCH(M$10, Settings!$Y$19:$Y$33, 0)), IF(INDEX(Settings!$AQ$19:$AQ$33, MATCH(M$10, Settings!$Y$19:$Y$33, 0))=0, DAY($B37), INDEX(Settings!$AQ$19:$AQ$33, MATCH(M$10, Settings!$Y$19:$Y$33, 0))))-1), 1, Settings!$AY$23:$AY$38), ""))</f>
        <v/>
      </c>
      <c r="BM37" s="119" t="str">
        <f>IF(OR(N$10="", $B37="", N37="", BM$9=""), "", IFERROR(WORKDAY((DATE(YEAR($B37), MONTH($B37)+INDEX(Settings!$AM$19:$AM$33, MATCH(N$10, Settings!$Y$19:$Y$33, 0)), IF(INDEX(Settings!$AQ$19:$AQ$33, MATCH(N$10, Settings!$Y$19:$Y$33, 0))=0, DAY($B37), INDEX(Settings!$AQ$19:$AQ$33, MATCH(N$10, Settings!$Y$19:$Y$33, 0))))-1), 1, Settings!$AY$23:$AY$38), ""))</f>
        <v/>
      </c>
      <c r="BN37" s="119" t="str">
        <f>IF(OR(O$10="", $B37="", O37="", BN$9=""), "", IFERROR(WORKDAY((DATE(YEAR($B37), MONTH($B37)+INDEX(Settings!$AM$19:$AM$33, MATCH(O$10, Settings!$Y$19:$Y$33, 0)), IF(INDEX(Settings!$AQ$19:$AQ$33, MATCH(O$10, Settings!$Y$19:$Y$33, 0))=0, DAY($B37), INDEX(Settings!$AQ$19:$AQ$33, MATCH(O$10, Settings!$Y$19:$Y$33, 0))))-1), 1, Settings!$AY$23:$AY$38), ""))</f>
        <v/>
      </c>
      <c r="BO37" s="119" t="str">
        <f>IF(OR(P$10="", $B37="", P37="", BO$9=""), "", IFERROR(WORKDAY((DATE(YEAR($B37), MONTH($B37)+INDEX(Settings!$AM$19:$AM$33, MATCH(P$10, Settings!$Y$19:$Y$33, 0)), IF(INDEX(Settings!$AQ$19:$AQ$33, MATCH(P$10, Settings!$Y$19:$Y$33, 0))=0, DAY($B37), INDEX(Settings!$AQ$19:$AQ$33, MATCH(P$10, Settings!$Y$19:$Y$33, 0))))-1), 1, Settings!$AY$23:$AY$38), ""))</f>
        <v/>
      </c>
      <c r="BP37" s="120" t="str">
        <f>IF(OR(Q$10="", $B37="", Q37="", BP$9=""), "", IFERROR(WORKDAY((DATE(YEAR($B37), MONTH($B37)+INDEX(Settings!$AM$19:$AM$33, MATCH(Q$10, Settings!$Y$19:$Y$33, 0)), IF(INDEX(Settings!$AQ$19:$AQ$33, MATCH(Q$10, Settings!$Y$19:$Y$33, 0))=0, DAY($B37), INDEX(Settings!$AQ$19:$AQ$33, MATCH(Q$10, Settings!$Y$19:$Y$33, 0))))-1), 1, Settings!$AY$23:$AY$38), ""))</f>
        <v/>
      </c>
      <c r="BR37" s="118" t="str">
        <f>IF(BB37="", "", IF(BB37&lt;=$B37, WORKDAY(DATE(YEAR($BB37), MONTH(BB37)+1, DAY(BB37)-1), 1, Settings!$AY$23:$AY$38), BB37))</f>
        <v/>
      </c>
      <c r="BS37" s="119" t="str">
        <f>IF(BC37="", "", IF(BC37&lt;=$B37, WORKDAY(DATE(YEAR($BB37), MONTH(BC37)+1, DAY(BC37)-1), 1, Settings!$AY$23:$AY$38), BC37))</f>
        <v/>
      </c>
      <c r="BT37" s="119" t="str">
        <f>IF(BD37="", "", IF(BD37&lt;=$B37, WORKDAY(DATE(YEAR($BB37), MONTH(BD37)+1, DAY(BD37)-1), 1, Settings!$AY$23:$AY$38), BD37))</f>
        <v/>
      </c>
      <c r="BU37" s="119" t="str">
        <f>IF(BE37="", "", IF(BE37&lt;=$B37, WORKDAY(DATE(YEAR($BB37), MONTH(BE37)+1, DAY(BE37)-1), 1, Settings!$AY$23:$AY$38), BE37))</f>
        <v/>
      </c>
      <c r="BV37" s="119" t="str">
        <f>IF(BF37="", "", IF(BF37&lt;=$B37, WORKDAY(DATE(YEAR($BB37), MONTH(BF37)+1, DAY(BF37)-1), 1, Settings!$AY$23:$AY$38), BF37))</f>
        <v/>
      </c>
      <c r="BW37" s="119" t="str">
        <f>IF(BG37="", "", IF(BG37&lt;=$B37, WORKDAY(DATE(YEAR($BB37), MONTH(BG37)+1, DAY(BG37)-1), 1, Settings!$AY$23:$AY$38), BG37))</f>
        <v/>
      </c>
      <c r="BX37" s="119" t="str">
        <f>IF(BH37="", "", IF(BH37&lt;=$B37, WORKDAY(DATE(YEAR($BB37), MONTH(BH37)+1, DAY(BH37)-1), 1, Settings!$AY$23:$AY$38), BH37))</f>
        <v/>
      </c>
      <c r="BY37" s="119" t="str">
        <f>IF(BI37="", "", IF(BI37&lt;=$B37, WORKDAY(DATE(YEAR($BB37), MONTH(BI37)+1, DAY(BI37)-1), 1, Settings!$AY$23:$AY$38), BI37))</f>
        <v/>
      </c>
      <c r="BZ37" s="119" t="str">
        <f>IF(BJ37="", "", IF(BJ37&lt;=$B37, WORKDAY(DATE(YEAR($BB37), MONTH(BJ37)+1, DAY(BJ37)-1), 1, Settings!$AY$23:$AY$38), BJ37))</f>
        <v/>
      </c>
      <c r="CA37" s="119" t="str">
        <f>IF(BK37="", "", IF(BK37&lt;=$B37, WORKDAY(DATE(YEAR($BB37), MONTH(BK37)+1, DAY(BK37)-1), 1, Settings!$AY$23:$AY$38), BK37))</f>
        <v/>
      </c>
      <c r="CB37" s="119" t="str">
        <f>IF(BL37="", "", IF(BL37&lt;=$B37, WORKDAY(DATE(YEAR($BB37), MONTH(BL37)+1, DAY(BL37)-1), 1, Settings!$AY$23:$AY$38), BL37))</f>
        <v/>
      </c>
      <c r="CC37" s="119" t="str">
        <f>IF(BM37="", "", IF(BM37&lt;=$B37, WORKDAY(DATE(YEAR($BB37), MONTH(BM37)+1, DAY(BM37)-1), 1, Settings!$AY$23:$AY$38), BM37))</f>
        <v/>
      </c>
      <c r="CD37" s="119" t="str">
        <f>IF(BN37="", "", IF(BN37&lt;=$B37, WORKDAY(DATE(YEAR($BB37), MONTH(BN37)+1, DAY(BN37)-1), 1, Settings!$AY$23:$AY$38), BN37))</f>
        <v/>
      </c>
      <c r="CE37" s="119" t="str">
        <f>IF(BO37="", "", IF(BO37&lt;=$B37, WORKDAY(DATE(YEAR($BB37), MONTH(BO37)+1, DAY(BO37)-1), 1, Settings!$AY$23:$AY$38), BO37))</f>
        <v/>
      </c>
      <c r="CF37" s="120" t="str">
        <f>IF(BP37="", "", IF(BP37&lt;=$B37, WORKDAY(DATE(YEAR($BB37), MONTH(BP37)+1, DAY(BP37)-1), 1, Settings!$AY$23:$AY$38), BP37))</f>
        <v/>
      </c>
      <c r="CH37" s="48" t="str">
        <f t="shared" si="4"/>
        <v/>
      </c>
      <c r="CI37" s="49" t="str">
        <f t="shared" si="5"/>
        <v/>
      </c>
      <c r="CJ37" s="49" t="str">
        <f t="shared" si="6"/>
        <v/>
      </c>
      <c r="CK37" s="49" t="str">
        <f t="shared" si="7"/>
        <v/>
      </c>
      <c r="CL37" s="49" t="str">
        <f t="shared" si="8"/>
        <v/>
      </c>
      <c r="CM37" s="49" t="str">
        <f t="shared" si="9"/>
        <v/>
      </c>
      <c r="CN37" s="49" t="str">
        <f t="shared" si="10"/>
        <v/>
      </c>
      <c r="CO37" s="49" t="str">
        <f t="shared" si="11"/>
        <v/>
      </c>
      <c r="CP37" s="49" t="str">
        <f t="shared" si="12"/>
        <v/>
      </c>
      <c r="CQ37" s="49" t="str">
        <f t="shared" si="13"/>
        <v/>
      </c>
      <c r="CR37" s="49" t="str">
        <f t="shared" si="14"/>
        <v/>
      </c>
      <c r="CS37" s="49" t="str">
        <f t="shared" si="15"/>
        <v/>
      </c>
      <c r="CT37" s="49" t="str">
        <f t="shared" si="16"/>
        <v/>
      </c>
      <c r="CU37" s="49" t="str">
        <f t="shared" si="17"/>
        <v/>
      </c>
      <c r="CV37" s="16" t="str">
        <f t="shared" si="18"/>
        <v/>
      </c>
      <c r="CX37" s="48" t="str">
        <f t="shared" si="19"/>
        <v/>
      </c>
      <c r="CY37" s="49" t="str">
        <f t="shared" si="20"/>
        <v/>
      </c>
      <c r="CZ37" s="49" t="str">
        <f t="shared" si="21"/>
        <v/>
      </c>
      <c r="DA37" s="49" t="str">
        <f t="shared" si="22"/>
        <v/>
      </c>
      <c r="DB37" s="49" t="str">
        <f t="shared" si="23"/>
        <v/>
      </c>
      <c r="DC37" s="49" t="str">
        <f t="shared" si="24"/>
        <v/>
      </c>
      <c r="DD37" s="49" t="str">
        <f t="shared" si="25"/>
        <v/>
      </c>
      <c r="DE37" s="49" t="str">
        <f t="shared" si="26"/>
        <v/>
      </c>
      <c r="DF37" s="49" t="str">
        <f t="shared" si="27"/>
        <v/>
      </c>
      <c r="DG37" s="49" t="str">
        <f t="shared" si="28"/>
        <v/>
      </c>
      <c r="DH37" s="49" t="str">
        <f t="shared" si="29"/>
        <v/>
      </c>
      <c r="DI37" s="49" t="str">
        <f t="shared" si="30"/>
        <v/>
      </c>
      <c r="DJ37" s="49" t="str">
        <f t="shared" si="31"/>
        <v/>
      </c>
      <c r="DK37" s="49" t="str">
        <f t="shared" si="32"/>
        <v/>
      </c>
      <c r="DL37" s="16" t="str">
        <f t="shared" si="33"/>
        <v/>
      </c>
      <c r="DN37" s="17" t="str">
        <f t="shared" si="34"/>
        <v>Jul 2019</v>
      </c>
    </row>
    <row r="38" spans="1:118" x14ac:dyDescent="0.25">
      <c r="A38" s="30"/>
      <c r="B38" s="102">
        <f>IF(B37="", "", IFERROR(IF(B37+1&gt;Settings!$G$25, "", B37+1), ""))</f>
        <v>43674</v>
      </c>
      <c r="C38" s="2"/>
      <c r="D38" s="3"/>
      <c r="E38" s="3"/>
      <c r="F38" s="3"/>
      <c r="G38" s="3"/>
      <c r="H38" s="3"/>
      <c r="I38" s="3"/>
      <c r="J38" s="3"/>
      <c r="K38" s="3"/>
      <c r="L38" s="3"/>
      <c r="M38" s="3"/>
      <c r="N38" s="3"/>
      <c r="O38" s="3"/>
      <c r="P38" s="3"/>
      <c r="Q38" s="4"/>
      <c r="R38" s="30"/>
      <c r="T38" s="17" t="str">
        <f>IF($B38="", "", IF($B38&lt;Settings!$G$23, "Old", "New"))</f>
        <v>Old</v>
      </c>
      <c r="AL38" s="118" t="str">
        <f>IF(OR($B38="", C38="", C$10="", AL$9), "", IFERROR($B38+INDEX(Settings!$AF$19:$AF$33, MATCH(C$10, Settings!$Y$19:$Y$33, 0))+IF(INDEX(Settings!$AI$19:$AI$33, MATCH(C$10, Settings!$Y$19:$Y$33, 0))="", 0, INDEX($AO$2:$AU$8, MATCH(TEXT($B38, "ddd"), $AN$2:$AN$8, 0), MATCH(INDEX(Settings!$AI$19:$AI$33, MATCH(C$10, Settings!$Y$19:$Y$33, 0)), $AO$1:$AU$1, 0))), 0))</f>
        <v/>
      </c>
      <c r="AM38" s="119" t="str">
        <f>IF(OR($B38="", D38="", D$10="", AM$9), "", IFERROR($B38+INDEX(Settings!$AF$19:$AF$33, MATCH(D$10, Settings!$Y$19:$Y$33, 0))+IF(INDEX(Settings!$AI$19:$AI$33, MATCH(D$10, Settings!$Y$19:$Y$33, 0))="", 0, INDEX($AO$2:$AU$8, MATCH(TEXT($B38, "ddd"), $AN$2:$AN$8, 0), MATCH(INDEX(Settings!$AI$19:$AI$33, MATCH(D$10, Settings!$Y$19:$Y$33, 0)), $AO$1:$AU$1, 0))), 0))</f>
        <v/>
      </c>
      <c r="AN38" s="119" t="str">
        <f>IF(OR($B38="", E38="", E$10="", AN$9), "", IFERROR($B38+INDEX(Settings!$AF$19:$AF$33, MATCH(E$10, Settings!$Y$19:$Y$33, 0))+IF(INDEX(Settings!$AI$19:$AI$33, MATCH(E$10, Settings!$Y$19:$Y$33, 0))="", 0, INDEX($AO$2:$AU$8, MATCH(TEXT($B38, "ddd"), $AN$2:$AN$8, 0), MATCH(INDEX(Settings!$AI$19:$AI$33, MATCH(E$10, Settings!$Y$19:$Y$33, 0)), $AO$1:$AU$1, 0))), 0))</f>
        <v/>
      </c>
      <c r="AO38" s="119" t="str">
        <f>IF(OR($B38="", F38="", F$10="", AO$9), "", IFERROR($B38+INDEX(Settings!$AF$19:$AF$33, MATCH(F$10, Settings!$Y$19:$Y$33, 0))+IF(INDEX(Settings!$AI$19:$AI$33, MATCH(F$10, Settings!$Y$19:$Y$33, 0))="", 0, INDEX($AO$2:$AU$8, MATCH(TEXT($B38, "ddd"), $AN$2:$AN$8, 0), MATCH(INDEX(Settings!$AI$19:$AI$33, MATCH(F$10, Settings!$Y$19:$Y$33, 0)), $AO$1:$AU$1, 0))), 0))</f>
        <v/>
      </c>
      <c r="AP38" s="119" t="str">
        <f>IF(OR($B38="", G38="", G$10="", AP$9), "", IFERROR($B38+INDEX(Settings!$AF$19:$AF$33, MATCH(G$10, Settings!$Y$19:$Y$33, 0))+IF(INDEX(Settings!$AI$19:$AI$33, MATCH(G$10, Settings!$Y$19:$Y$33, 0))="", 0, INDEX($AO$2:$AU$8, MATCH(TEXT($B38, "ddd"), $AN$2:$AN$8, 0), MATCH(INDEX(Settings!$AI$19:$AI$33, MATCH(G$10, Settings!$Y$19:$Y$33, 0)), $AO$1:$AU$1, 0))), 0))</f>
        <v/>
      </c>
      <c r="AQ38" s="119" t="str">
        <f>IF(OR($B38="", H38="", H$10="", AQ$9), "", IFERROR($B38+INDEX(Settings!$AF$19:$AF$33, MATCH(H$10, Settings!$Y$19:$Y$33, 0))+IF(INDEX(Settings!$AI$19:$AI$33, MATCH(H$10, Settings!$Y$19:$Y$33, 0))="", 0, INDEX($AO$2:$AU$8, MATCH(TEXT($B38, "ddd"), $AN$2:$AN$8, 0), MATCH(INDEX(Settings!$AI$19:$AI$33, MATCH(H$10, Settings!$Y$19:$Y$33, 0)), $AO$1:$AU$1, 0))), 0))</f>
        <v/>
      </c>
      <c r="AR38" s="119" t="str">
        <f>IF(OR($B38="", I38="", I$10="", AR$9), "", IFERROR($B38+INDEX(Settings!$AF$19:$AF$33, MATCH(I$10, Settings!$Y$19:$Y$33, 0))+IF(INDEX(Settings!$AI$19:$AI$33, MATCH(I$10, Settings!$Y$19:$Y$33, 0))="", 0, INDEX($AO$2:$AU$8, MATCH(TEXT($B38, "ddd"), $AN$2:$AN$8, 0), MATCH(INDEX(Settings!$AI$19:$AI$33, MATCH(I$10, Settings!$Y$19:$Y$33, 0)), $AO$1:$AU$1, 0))), 0))</f>
        <v/>
      </c>
      <c r="AS38" s="119" t="str">
        <f>IF(OR($B38="", J38="", J$10="", AS$9), "", IFERROR($B38+INDEX(Settings!$AF$19:$AF$33, MATCH(J$10, Settings!$Y$19:$Y$33, 0))+IF(INDEX(Settings!$AI$19:$AI$33, MATCH(J$10, Settings!$Y$19:$Y$33, 0))="", 0, INDEX($AO$2:$AU$8, MATCH(TEXT($B38, "ddd"), $AN$2:$AN$8, 0), MATCH(INDEX(Settings!$AI$19:$AI$33, MATCH(J$10, Settings!$Y$19:$Y$33, 0)), $AO$1:$AU$1, 0))), 0))</f>
        <v/>
      </c>
      <c r="AT38" s="119" t="str">
        <f>IF(OR($B38="", K38="", K$10="", AT$9), "", IFERROR($B38+INDEX(Settings!$AF$19:$AF$33, MATCH(K$10, Settings!$Y$19:$Y$33, 0))+IF(INDEX(Settings!$AI$19:$AI$33, MATCH(K$10, Settings!$Y$19:$Y$33, 0))="", 0, INDEX($AO$2:$AU$8, MATCH(TEXT($B38, "ddd"), $AN$2:$AN$8, 0), MATCH(INDEX(Settings!$AI$19:$AI$33, MATCH(K$10, Settings!$Y$19:$Y$33, 0)), $AO$1:$AU$1, 0))), 0))</f>
        <v/>
      </c>
      <c r="AU38" s="119" t="str">
        <f>IF(OR($B38="", L38="", L$10="", AU$9), "", IFERROR($B38+INDEX(Settings!$AF$19:$AF$33, MATCH(L$10, Settings!$Y$19:$Y$33, 0))+IF(INDEX(Settings!$AI$19:$AI$33, MATCH(L$10, Settings!$Y$19:$Y$33, 0))="", 0, INDEX($AO$2:$AU$8, MATCH(TEXT($B38, "ddd"), $AN$2:$AN$8, 0), MATCH(INDEX(Settings!$AI$19:$AI$33, MATCH(L$10, Settings!$Y$19:$Y$33, 0)), $AO$1:$AU$1, 0))), 0))</f>
        <v/>
      </c>
      <c r="AV38" s="119" t="str">
        <f>IF(OR($B38="", M38="", M$10="", AV$9), "", IFERROR($B38+INDEX(Settings!$AF$19:$AF$33, MATCH(M$10, Settings!$Y$19:$Y$33, 0))+IF(INDEX(Settings!$AI$19:$AI$33, MATCH(M$10, Settings!$Y$19:$Y$33, 0))="", 0, INDEX($AO$2:$AU$8, MATCH(TEXT($B38, "ddd"), $AN$2:$AN$8, 0), MATCH(INDEX(Settings!$AI$19:$AI$33, MATCH(M$10, Settings!$Y$19:$Y$33, 0)), $AO$1:$AU$1, 0))), 0))</f>
        <v/>
      </c>
      <c r="AW38" s="119" t="str">
        <f>IF(OR($B38="", N38="", N$10="", AW$9), "", IFERROR($B38+INDEX(Settings!$AF$19:$AF$33, MATCH(N$10, Settings!$Y$19:$Y$33, 0))+IF(INDEX(Settings!$AI$19:$AI$33, MATCH(N$10, Settings!$Y$19:$Y$33, 0))="", 0, INDEX($AO$2:$AU$8, MATCH(TEXT($B38, "ddd"), $AN$2:$AN$8, 0), MATCH(INDEX(Settings!$AI$19:$AI$33, MATCH(N$10, Settings!$Y$19:$Y$33, 0)), $AO$1:$AU$1, 0))), 0))</f>
        <v/>
      </c>
      <c r="AX38" s="119" t="str">
        <f>IF(OR($B38="", O38="", O$10="", AX$9), "", IFERROR($B38+INDEX(Settings!$AF$19:$AF$33, MATCH(O$10, Settings!$Y$19:$Y$33, 0))+IF(INDEX(Settings!$AI$19:$AI$33, MATCH(O$10, Settings!$Y$19:$Y$33, 0))="", 0, INDEX($AO$2:$AU$8, MATCH(TEXT($B38, "ddd"), $AN$2:$AN$8, 0), MATCH(INDEX(Settings!$AI$19:$AI$33, MATCH(O$10, Settings!$Y$19:$Y$33, 0)), $AO$1:$AU$1, 0))), 0))</f>
        <v/>
      </c>
      <c r="AY38" s="119" t="str">
        <f>IF(OR($B38="", P38="", P$10="", AY$9), "", IFERROR($B38+INDEX(Settings!$AF$19:$AF$33, MATCH(P$10, Settings!$Y$19:$Y$33, 0))+IF(INDEX(Settings!$AI$19:$AI$33, MATCH(P$10, Settings!$Y$19:$Y$33, 0))="", 0, INDEX($AO$2:$AU$8, MATCH(TEXT($B38, "ddd"), $AN$2:$AN$8, 0), MATCH(INDEX(Settings!$AI$19:$AI$33, MATCH(P$10, Settings!$Y$19:$Y$33, 0)), $AO$1:$AU$1, 0))), 0))</f>
        <v/>
      </c>
      <c r="AZ38" s="120" t="str">
        <f>IF(OR($B38="", Q38="", Q$10="", AZ$9), "", IFERROR($B38+INDEX(Settings!$AF$19:$AF$33, MATCH(Q$10, Settings!$Y$19:$Y$33, 0))+IF(INDEX(Settings!$AI$19:$AI$33, MATCH(Q$10, Settings!$Y$19:$Y$33, 0))="", 0, INDEX($AO$2:$AU$8, MATCH(TEXT($B38, "ddd"), $AN$2:$AN$8, 0), MATCH(INDEX(Settings!$AI$19:$AI$33, MATCH(Q$10, Settings!$Y$19:$Y$33, 0)), $AO$1:$AU$1, 0))), 0))</f>
        <v/>
      </c>
      <c r="BB38" s="118" t="str">
        <f>IF(OR(C$10="", $B38="", C38="", BB$9=""), "", IFERROR(WORKDAY((DATE(YEAR($B38), MONTH($B38)+INDEX(Settings!$AM$19:$AM$33, MATCH(C$10, Settings!$Y$19:$Y$33, 0)), IF(INDEX(Settings!$AQ$19:$AQ$33, MATCH(C$10, Settings!$Y$19:$Y$33, 0))=0, DAY($B38), INDEX(Settings!$AQ$19:$AQ$33, MATCH(C$10, Settings!$Y$19:$Y$33, 0))))-1), 1, Settings!$AY$23:$AY$38), ""))</f>
        <v/>
      </c>
      <c r="BC38" s="119" t="str">
        <f>IF(OR(D$10="", $B38="", D38="", BC$9=""), "", IFERROR(WORKDAY((DATE(YEAR($B38), MONTH($B38)+INDEX(Settings!$AM$19:$AM$33, MATCH(D$10, Settings!$Y$19:$Y$33, 0)), IF(INDEX(Settings!$AQ$19:$AQ$33, MATCH(D$10, Settings!$Y$19:$Y$33, 0))=0, DAY($B38), INDEX(Settings!$AQ$19:$AQ$33, MATCH(D$10, Settings!$Y$19:$Y$33, 0))))-1), 1, Settings!$AY$23:$AY$38), ""))</f>
        <v/>
      </c>
      <c r="BD38" s="119" t="str">
        <f>IF(OR(E$10="", $B38="", E38="", BD$9=""), "", IFERROR(WORKDAY((DATE(YEAR($B38), MONTH($B38)+INDEX(Settings!$AM$19:$AM$33, MATCH(E$10, Settings!$Y$19:$Y$33, 0)), IF(INDEX(Settings!$AQ$19:$AQ$33, MATCH(E$10, Settings!$Y$19:$Y$33, 0))=0, DAY($B38), INDEX(Settings!$AQ$19:$AQ$33, MATCH(E$10, Settings!$Y$19:$Y$33, 0))))-1), 1, Settings!$AY$23:$AY$38), ""))</f>
        <v/>
      </c>
      <c r="BE38" s="119" t="str">
        <f>IF(OR(F$10="", $B38="", F38="", BE$9=""), "", IFERROR(WORKDAY((DATE(YEAR($B38), MONTH($B38)+INDEX(Settings!$AM$19:$AM$33, MATCH(F$10, Settings!$Y$19:$Y$33, 0)), IF(INDEX(Settings!$AQ$19:$AQ$33, MATCH(F$10, Settings!$Y$19:$Y$33, 0))=0, DAY($B38), INDEX(Settings!$AQ$19:$AQ$33, MATCH(F$10, Settings!$Y$19:$Y$33, 0))))-1), 1, Settings!$AY$23:$AY$38), ""))</f>
        <v/>
      </c>
      <c r="BF38" s="119" t="str">
        <f>IF(OR(G$10="", $B38="", G38="", BF$9=""), "", IFERROR(WORKDAY((DATE(YEAR($B38), MONTH($B38)+INDEX(Settings!$AM$19:$AM$33, MATCH(G$10, Settings!$Y$19:$Y$33, 0)), IF(INDEX(Settings!$AQ$19:$AQ$33, MATCH(G$10, Settings!$Y$19:$Y$33, 0))=0, DAY($B38), INDEX(Settings!$AQ$19:$AQ$33, MATCH(G$10, Settings!$Y$19:$Y$33, 0))))-1), 1, Settings!$AY$23:$AY$38), ""))</f>
        <v/>
      </c>
      <c r="BG38" s="119" t="str">
        <f>IF(OR(H$10="", $B38="", H38="", BG$9=""), "", IFERROR(WORKDAY((DATE(YEAR($B38), MONTH($B38)+INDEX(Settings!$AM$19:$AM$33, MATCH(H$10, Settings!$Y$19:$Y$33, 0)), IF(INDEX(Settings!$AQ$19:$AQ$33, MATCH(H$10, Settings!$Y$19:$Y$33, 0))=0, DAY($B38), INDEX(Settings!$AQ$19:$AQ$33, MATCH(H$10, Settings!$Y$19:$Y$33, 0))))-1), 1, Settings!$AY$23:$AY$38), ""))</f>
        <v/>
      </c>
      <c r="BH38" s="119" t="str">
        <f>IF(OR(I$10="", $B38="", I38="", BH$9=""), "", IFERROR(WORKDAY((DATE(YEAR($B38), MONTH($B38)+INDEX(Settings!$AM$19:$AM$33, MATCH(I$10, Settings!$Y$19:$Y$33, 0)), IF(INDEX(Settings!$AQ$19:$AQ$33, MATCH(I$10, Settings!$Y$19:$Y$33, 0))=0, DAY($B38), INDEX(Settings!$AQ$19:$AQ$33, MATCH(I$10, Settings!$Y$19:$Y$33, 0))))-1), 1, Settings!$AY$23:$AY$38), ""))</f>
        <v/>
      </c>
      <c r="BI38" s="119" t="str">
        <f>IF(OR(J$10="", $B38="", J38="", BI$9=""), "", IFERROR(WORKDAY((DATE(YEAR($B38), MONTH($B38)+INDEX(Settings!$AM$19:$AM$33, MATCH(J$10, Settings!$Y$19:$Y$33, 0)), IF(INDEX(Settings!$AQ$19:$AQ$33, MATCH(J$10, Settings!$Y$19:$Y$33, 0))=0, DAY($B38), INDEX(Settings!$AQ$19:$AQ$33, MATCH(J$10, Settings!$Y$19:$Y$33, 0))))-1), 1, Settings!$AY$23:$AY$38), ""))</f>
        <v/>
      </c>
      <c r="BJ38" s="119" t="str">
        <f>IF(OR(K$10="", $B38="", K38="", BJ$9=""), "", IFERROR(WORKDAY((DATE(YEAR($B38), MONTH($B38)+INDEX(Settings!$AM$19:$AM$33, MATCH(K$10, Settings!$Y$19:$Y$33, 0)), IF(INDEX(Settings!$AQ$19:$AQ$33, MATCH(K$10, Settings!$Y$19:$Y$33, 0))=0, DAY($B38), INDEX(Settings!$AQ$19:$AQ$33, MATCH(K$10, Settings!$Y$19:$Y$33, 0))))-1), 1, Settings!$AY$23:$AY$38), ""))</f>
        <v/>
      </c>
      <c r="BK38" s="119" t="str">
        <f>IF(OR(L$10="", $B38="", L38="", BK$9=""), "", IFERROR(WORKDAY((DATE(YEAR($B38), MONTH($B38)+INDEX(Settings!$AM$19:$AM$33, MATCH(L$10, Settings!$Y$19:$Y$33, 0)), IF(INDEX(Settings!$AQ$19:$AQ$33, MATCH(L$10, Settings!$Y$19:$Y$33, 0))=0, DAY($B38), INDEX(Settings!$AQ$19:$AQ$33, MATCH(L$10, Settings!$Y$19:$Y$33, 0))))-1), 1, Settings!$AY$23:$AY$38), ""))</f>
        <v/>
      </c>
      <c r="BL38" s="119" t="str">
        <f>IF(OR(M$10="", $B38="", M38="", BL$9=""), "", IFERROR(WORKDAY((DATE(YEAR($B38), MONTH($B38)+INDEX(Settings!$AM$19:$AM$33, MATCH(M$10, Settings!$Y$19:$Y$33, 0)), IF(INDEX(Settings!$AQ$19:$AQ$33, MATCH(M$10, Settings!$Y$19:$Y$33, 0))=0, DAY($B38), INDEX(Settings!$AQ$19:$AQ$33, MATCH(M$10, Settings!$Y$19:$Y$33, 0))))-1), 1, Settings!$AY$23:$AY$38), ""))</f>
        <v/>
      </c>
      <c r="BM38" s="119" t="str">
        <f>IF(OR(N$10="", $B38="", N38="", BM$9=""), "", IFERROR(WORKDAY((DATE(YEAR($B38), MONTH($B38)+INDEX(Settings!$AM$19:$AM$33, MATCH(N$10, Settings!$Y$19:$Y$33, 0)), IF(INDEX(Settings!$AQ$19:$AQ$33, MATCH(N$10, Settings!$Y$19:$Y$33, 0))=0, DAY($B38), INDEX(Settings!$AQ$19:$AQ$33, MATCH(N$10, Settings!$Y$19:$Y$33, 0))))-1), 1, Settings!$AY$23:$AY$38), ""))</f>
        <v/>
      </c>
      <c r="BN38" s="119" t="str">
        <f>IF(OR(O$10="", $B38="", O38="", BN$9=""), "", IFERROR(WORKDAY((DATE(YEAR($B38), MONTH($B38)+INDEX(Settings!$AM$19:$AM$33, MATCH(O$10, Settings!$Y$19:$Y$33, 0)), IF(INDEX(Settings!$AQ$19:$AQ$33, MATCH(O$10, Settings!$Y$19:$Y$33, 0))=0, DAY($B38), INDEX(Settings!$AQ$19:$AQ$33, MATCH(O$10, Settings!$Y$19:$Y$33, 0))))-1), 1, Settings!$AY$23:$AY$38), ""))</f>
        <v/>
      </c>
      <c r="BO38" s="119" t="str">
        <f>IF(OR(P$10="", $B38="", P38="", BO$9=""), "", IFERROR(WORKDAY((DATE(YEAR($B38), MONTH($B38)+INDEX(Settings!$AM$19:$AM$33, MATCH(P$10, Settings!$Y$19:$Y$33, 0)), IF(INDEX(Settings!$AQ$19:$AQ$33, MATCH(P$10, Settings!$Y$19:$Y$33, 0))=0, DAY($B38), INDEX(Settings!$AQ$19:$AQ$33, MATCH(P$10, Settings!$Y$19:$Y$33, 0))))-1), 1, Settings!$AY$23:$AY$38), ""))</f>
        <v/>
      </c>
      <c r="BP38" s="120" t="str">
        <f>IF(OR(Q$10="", $B38="", Q38="", BP$9=""), "", IFERROR(WORKDAY((DATE(YEAR($B38), MONTH($B38)+INDEX(Settings!$AM$19:$AM$33, MATCH(Q$10, Settings!$Y$19:$Y$33, 0)), IF(INDEX(Settings!$AQ$19:$AQ$33, MATCH(Q$10, Settings!$Y$19:$Y$33, 0))=0, DAY($B38), INDEX(Settings!$AQ$19:$AQ$33, MATCH(Q$10, Settings!$Y$19:$Y$33, 0))))-1), 1, Settings!$AY$23:$AY$38), ""))</f>
        <v/>
      </c>
      <c r="BR38" s="118" t="str">
        <f>IF(BB38="", "", IF(BB38&lt;=$B38, WORKDAY(DATE(YEAR($BB38), MONTH(BB38)+1, DAY(BB38)-1), 1, Settings!$AY$23:$AY$38), BB38))</f>
        <v/>
      </c>
      <c r="BS38" s="119" t="str">
        <f>IF(BC38="", "", IF(BC38&lt;=$B38, WORKDAY(DATE(YEAR($BB38), MONTH(BC38)+1, DAY(BC38)-1), 1, Settings!$AY$23:$AY$38), BC38))</f>
        <v/>
      </c>
      <c r="BT38" s="119" t="str">
        <f>IF(BD38="", "", IF(BD38&lt;=$B38, WORKDAY(DATE(YEAR($BB38), MONTH(BD38)+1, DAY(BD38)-1), 1, Settings!$AY$23:$AY$38), BD38))</f>
        <v/>
      </c>
      <c r="BU38" s="119" t="str">
        <f>IF(BE38="", "", IF(BE38&lt;=$B38, WORKDAY(DATE(YEAR($BB38), MONTH(BE38)+1, DAY(BE38)-1), 1, Settings!$AY$23:$AY$38), BE38))</f>
        <v/>
      </c>
      <c r="BV38" s="119" t="str">
        <f>IF(BF38="", "", IF(BF38&lt;=$B38, WORKDAY(DATE(YEAR($BB38), MONTH(BF38)+1, DAY(BF38)-1), 1, Settings!$AY$23:$AY$38), BF38))</f>
        <v/>
      </c>
      <c r="BW38" s="119" t="str">
        <f>IF(BG38="", "", IF(BG38&lt;=$B38, WORKDAY(DATE(YEAR($BB38), MONTH(BG38)+1, DAY(BG38)-1), 1, Settings!$AY$23:$AY$38), BG38))</f>
        <v/>
      </c>
      <c r="BX38" s="119" t="str">
        <f>IF(BH38="", "", IF(BH38&lt;=$B38, WORKDAY(DATE(YEAR($BB38), MONTH(BH38)+1, DAY(BH38)-1), 1, Settings!$AY$23:$AY$38), BH38))</f>
        <v/>
      </c>
      <c r="BY38" s="119" t="str">
        <f>IF(BI38="", "", IF(BI38&lt;=$B38, WORKDAY(DATE(YEAR($BB38), MONTH(BI38)+1, DAY(BI38)-1), 1, Settings!$AY$23:$AY$38), BI38))</f>
        <v/>
      </c>
      <c r="BZ38" s="119" t="str">
        <f>IF(BJ38="", "", IF(BJ38&lt;=$B38, WORKDAY(DATE(YEAR($BB38), MONTH(BJ38)+1, DAY(BJ38)-1), 1, Settings!$AY$23:$AY$38), BJ38))</f>
        <v/>
      </c>
      <c r="CA38" s="119" t="str">
        <f>IF(BK38="", "", IF(BK38&lt;=$B38, WORKDAY(DATE(YEAR($BB38), MONTH(BK38)+1, DAY(BK38)-1), 1, Settings!$AY$23:$AY$38), BK38))</f>
        <v/>
      </c>
      <c r="CB38" s="119" t="str">
        <f>IF(BL38="", "", IF(BL38&lt;=$B38, WORKDAY(DATE(YEAR($BB38), MONTH(BL38)+1, DAY(BL38)-1), 1, Settings!$AY$23:$AY$38), BL38))</f>
        <v/>
      </c>
      <c r="CC38" s="119" t="str">
        <f>IF(BM38="", "", IF(BM38&lt;=$B38, WORKDAY(DATE(YEAR($BB38), MONTH(BM38)+1, DAY(BM38)-1), 1, Settings!$AY$23:$AY$38), BM38))</f>
        <v/>
      </c>
      <c r="CD38" s="119" t="str">
        <f>IF(BN38="", "", IF(BN38&lt;=$B38, WORKDAY(DATE(YEAR($BB38), MONTH(BN38)+1, DAY(BN38)-1), 1, Settings!$AY$23:$AY$38), BN38))</f>
        <v/>
      </c>
      <c r="CE38" s="119" t="str">
        <f>IF(BO38="", "", IF(BO38&lt;=$B38, WORKDAY(DATE(YEAR($BB38), MONTH(BO38)+1, DAY(BO38)-1), 1, Settings!$AY$23:$AY$38), BO38))</f>
        <v/>
      </c>
      <c r="CF38" s="120" t="str">
        <f>IF(BP38="", "", IF(BP38&lt;=$B38, WORKDAY(DATE(YEAR($BB38), MONTH(BP38)+1, DAY(BP38)-1), 1, Settings!$AY$23:$AY$38), BP38))</f>
        <v/>
      </c>
      <c r="CH38" s="48" t="str">
        <f t="shared" si="4"/>
        <v/>
      </c>
      <c r="CI38" s="49" t="str">
        <f t="shared" si="5"/>
        <v/>
      </c>
      <c r="CJ38" s="49" t="str">
        <f t="shared" si="6"/>
        <v/>
      </c>
      <c r="CK38" s="49" t="str">
        <f t="shared" si="7"/>
        <v/>
      </c>
      <c r="CL38" s="49" t="str">
        <f t="shared" si="8"/>
        <v/>
      </c>
      <c r="CM38" s="49" t="str">
        <f t="shared" si="9"/>
        <v/>
      </c>
      <c r="CN38" s="49" t="str">
        <f t="shared" si="10"/>
        <v/>
      </c>
      <c r="CO38" s="49" t="str">
        <f t="shared" si="11"/>
        <v/>
      </c>
      <c r="CP38" s="49" t="str">
        <f t="shared" si="12"/>
        <v/>
      </c>
      <c r="CQ38" s="49" t="str">
        <f t="shared" si="13"/>
        <v/>
      </c>
      <c r="CR38" s="49" t="str">
        <f t="shared" si="14"/>
        <v/>
      </c>
      <c r="CS38" s="49" t="str">
        <f t="shared" si="15"/>
        <v/>
      </c>
      <c r="CT38" s="49" t="str">
        <f t="shared" si="16"/>
        <v/>
      </c>
      <c r="CU38" s="49" t="str">
        <f t="shared" si="17"/>
        <v/>
      </c>
      <c r="CV38" s="16" t="str">
        <f t="shared" si="18"/>
        <v/>
      </c>
      <c r="CX38" s="48" t="str">
        <f t="shared" si="19"/>
        <v/>
      </c>
      <c r="CY38" s="49" t="str">
        <f t="shared" si="20"/>
        <v/>
      </c>
      <c r="CZ38" s="49" t="str">
        <f t="shared" si="21"/>
        <v/>
      </c>
      <c r="DA38" s="49" t="str">
        <f t="shared" si="22"/>
        <v/>
      </c>
      <c r="DB38" s="49" t="str">
        <f t="shared" si="23"/>
        <v/>
      </c>
      <c r="DC38" s="49" t="str">
        <f t="shared" si="24"/>
        <v/>
      </c>
      <c r="DD38" s="49" t="str">
        <f t="shared" si="25"/>
        <v/>
      </c>
      <c r="DE38" s="49" t="str">
        <f t="shared" si="26"/>
        <v/>
      </c>
      <c r="DF38" s="49" t="str">
        <f t="shared" si="27"/>
        <v/>
      </c>
      <c r="DG38" s="49" t="str">
        <f t="shared" si="28"/>
        <v/>
      </c>
      <c r="DH38" s="49" t="str">
        <f t="shared" si="29"/>
        <v/>
      </c>
      <c r="DI38" s="49" t="str">
        <f t="shared" si="30"/>
        <v/>
      </c>
      <c r="DJ38" s="49" t="str">
        <f t="shared" si="31"/>
        <v/>
      </c>
      <c r="DK38" s="49" t="str">
        <f t="shared" si="32"/>
        <v/>
      </c>
      <c r="DL38" s="16" t="str">
        <f t="shared" si="33"/>
        <v/>
      </c>
      <c r="DN38" s="17" t="str">
        <f t="shared" si="34"/>
        <v>Jul 2019</v>
      </c>
    </row>
    <row r="39" spans="1:118" x14ac:dyDescent="0.25">
      <c r="A39" s="30"/>
      <c r="B39" s="102">
        <f>IF(B38="", "", IFERROR(IF(B38+1&gt;Settings!$G$25, "", B38+1), ""))</f>
        <v>43675</v>
      </c>
      <c r="C39" s="2"/>
      <c r="D39" s="3"/>
      <c r="E39" s="3"/>
      <c r="F39" s="3"/>
      <c r="G39" s="3"/>
      <c r="H39" s="3"/>
      <c r="I39" s="3"/>
      <c r="J39" s="3"/>
      <c r="K39" s="3"/>
      <c r="L39" s="3"/>
      <c r="M39" s="3"/>
      <c r="N39" s="3"/>
      <c r="O39" s="3"/>
      <c r="P39" s="3"/>
      <c r="Q39" s="4"/>
      <c r="R39" s="30"/>
      <c r="T39" s="17" t="str">
        <f>IF($B39="", "", IF($B39&lt;Settings!$G$23, "Old", "New"))</f>
        <v>Old</v>
      </c>
      <c r="AL39" s="118" t="str">
        <f>IF(OR($B39="", C39="", C$10="", AL$9), "", IFERROR($B39+INDEX(Settings!$AF$19:$AF$33, MATCH(C$10, Settings!$Y$19:$Y$33, 0))+IF(INDEX(Settings!$AI$19:$AI$33, MATCH(C$10, Settings!$Y$19:$Y$33, 0))="", 0, INDEX($AO$2:$AU$8, MATCH(TEXT($B39, "ddd"), $AN$2:$AN$8, 0), MATCH(INDEX(Settings!$AI$19:$AI$33, MATCH(C$10, Settings!$Y$19:$Y$33, 0)), $AO$1:$AU$1, 0))), 0))</f>
        <v/>
      </c>
      <c r="AM39" s="119" t="str">
        <f>IF(OR($B39="", D39="", D$10="", AM$9), "", IFERROR($B39+INDEX(Settings!$AF$19:$AF$33, MATCH(D$10, Settings!$Y$19:$Y$33, 0))+IF(INDEX(Settings!$AI$19:$AI$33, MATCH(D$10, Settings!$Y$19:$Y$33, 0))="", 0, INDEX($AO$2:$AU$8, MATCH(TEXT($B39, "ddd"), $AN$2:$AN$8, 0), MATCH(INDEX(Settings!$AI$19:$AI$33, MATCH(D$10, Settings!$Y$19:$Y$33, 0)), $AO$1:$AU$1, 0))), 0))</f>
        <v/>
      </c>
      <c r="AN39" s="119" t="str">
        <f>IF(OR($B39="", E39="", E$10="", AN$9), "", IFERROR($B39+INDEX(Settings!$AF$19:$AF$33, MATCH(E$10, Settings!$Y$19:$Y$33, 0))+IF(INDEX(Settings!$AI$19:$AI$33, MATCH(E$10, Settings!$Y$19:$Y$33, 0))="", 0, INDEX($AO$2:$AU$8, MATCH(TEXT($B39, "ddd"), $AN$2:$AN$8, 0), MATCH(INDEX(Settings!$AI$19:$AI$33, MATCH(E$10, Settings!$Y$19:$Y$33, 0)), $AO$1:$AU$1, 0))), 0))</f>
        <v/>
      </c>
      <c r="AO39" s="119" t="str">
        <f>IF(OR($B39="", F39="", F$10="", AO$9), "", IFERROR($B39+INDEX(Settings!$AF$19:$AF$33, MATCH(F$10, Settings!$Y$19:$Y$33, 0))+IF(INDEX(Settings!$AI$19:$AI$33, MATCH(F$10, Settings!$Y$19:$Y$33, 0))="", 0, INDEX($AO$2:$AU$8, MATCH(TEXT($B39, "ddd"), $AN$2:$AN$8, 0), MATCH(INDEX(Settings!$AI$19:$AI$33, MATCH(F$10, Settings!$Y$19:$Y$33, 0)), $AO$1:$AU$1, 0))), 0))</f>
        <v/>
      </c>
      <c r="AP39" s="119" t="str">
        <f>IF(OR($B39="", G39="", G$10="", AP$9), "", IFERROR($B39+INDEX(Settings!$AF$19:$AF$33, MATCH(G$10, Settings!$Y$19:$Y$33, 0))+IF(INDEX(Settings!$AI$19:$AI$33, MATCH(G$10, Settings!$Y$19:$Y$33, 0))="", 0, INDEX($AO$2:$AU$8, MATCH(TEXT($B39, "ddd"), $AN$2:$AN$8, 0), MATCH(INDEX(Settings!$AI$19:$AI$33, MATCH(G$10, Settings!$Y$19:$Y$33, 0)), $AO$1:$AU$1, 0))), 0))</f>
        <v/>
      </c>
      <c r="AQ39" s="119" t="str">
        <f>IF(OR($B39="", H39="", H$10="", AQ$9), "", IFERROR($B39+INDEX(Settings!$AF$19:$AF$33, MATCH(H$10, Settings!$Y$19:$Y$33, 0))+IF(INDEX(Settings!$AI$19:$AI$33, MATCH(H$10, Settings!$Y$19:$Y$33, 0))="", 0, INDEX($AO$2:$AU$8, MATCH(TEXT($B39, "ddd"), $AN$2:$AN$8, 0), MATCH(INDEX(Settings!$AI$19:$AI$33, MATCH(H$10, Settings!$Y$19:$Y$33, 0)), $AO$1:$AU$1, 0))), 0))</f>
        <v/>
      </c>
      <c r="AR39" s="119" t="str">
        <f>IF(OR($B39="", I39="", I$10="", AR$9), "", IFERROR($B39+INDEX(Settings!$AF$19:$AF$33, MATCH(I$10, Settings!$Y$19:$Y$33, 0))+IF(INDEX(Settings!$AI$19:$AI$33, MATCH(I$10, Settings!$Y$19:$Y$33, 0))="", 0, INDEX($AO$2:$AU$8, MATCH(TEXT($B39, "ddd"), $AN$2:$AN$8, 0), MATCH(INDEX(Settings!$AI$19:$AI$33, MATCH(I$10, Settings!$Y$19:$Y$33, 0)), $AO$1:$AU$1, 0))), 0))</f>
        <v/>
      </c>
      <c r="AS39" s="119" t="str">
        <f>IF(OR($B39="", J39="", J$10="", AS$9), "", IFERROR($B39+INDEX(Settings!$AF$19:$AF$33, MATCH(J$10, Settings!$Y$19:$Y$33, 0))+IF(INDEX(Settings!$AI$19:$AI$33, MATCH(J$10, Settings!$Y$19:$Y$33, 0))="", 0, INDEX($AO$2:$AU$8, MATCH(TEXT($B39, "ddd"), $AN$2:$AN$8, 0), MATCH(INDEX(Settings!$AI$19:$AI$33, MATCH(J$10, Settings!$Y$19:$Y$33, 0)), $AO$1:$AU$1, 0))), 0))</f>
        <v/>
      </c>
      <c r="AT39" s="119" t="str">
        <f>IF(OR($B39="", K39="", K$10="", AT$9), "", IFERROR($B39+INDEX(Settings!$AF$19:$AF$33, MATCH(K$10, Settings!$Y$19:$Y$33, 0))+IF(INDEX(Settings!$AI$19:$AI$33, MATCH(K$10, Settings!$Y$19:$Y$33, 0))="", 0, INDEX($AO$2:$AU$8, MATCH(TEXT($B39, "ddd"), $AN$2:$AN$8, 0), MATCH(INDEX(Settings!$AI$19:$AI$33, MATCH(K$10, Settings!$Y$19:$Y$33, 0)), $AO$1:$AU$1, 0))), 0))</f>
        <v/>
      </c>
      <c r="AU39" s="119" t="str">
        <f>IF(OR($B39="", L39="", L$10="", AU$9), "", IFERROR($B39+INDEX(Settings!$AF$19:$AF$33, MATCH(L$10, Settings!$Y$19:$Y$33, 0))+IF(INDEX(Settings!$AI$19:$AI$33, MATCH(L$10, Settings!$Y$19:$Y$33, 0))="", 0, INDEX($AO$2:$AU$8, MATCH(TEXT($B39, "ddd"), $AN$2:$AN$8, 0), MATCH(INDEX(Settings!$AI$19:$AI$33, MATCH(L$10, Settings!$Y$19:$Y$33, 0)), $AO$1:$AU$1, 0))), 0))</f>
        <v/>
      </c>
      <c r="AV39" s="119" t="str">
        <f>IF(OR($B39="", M39="", M$10="", AV$9), "", IFERROR($B39+INDEX(Settings!$AF$19:$AF$33, MATCH(M$10, Settings!$Y$19:$Y$33, 0))+IF(INDEX(Settings!$AI$19:$AI$33, MATCH(M$10, Settings!$Y$19:$Y$33, 0))="", 0, INDEX($AO$2:$AU$8, MATCH(TEXT($B39, "ddd"), $AN$2:$AN$8, 0), MATCH(INDEX(Settings!$AI$19:$AI$33, MATCH(M$10, Settings!$Y$19:$Y$33, 0)), $AO$1:$AU$1, 0))), 0))</f>
        <v/>
      </c>
      <c r="AW39" s="119" t="str">
        <f>IF(OR($B39="", N39="", N$10="", AW$9), "", IFERROR($B39+INDEX(Settings!$AF$19:$AF$33, MATCH(N$10, Settings!$Y$19:$Y$33, 0))+IF(INDEX(Settings!$AI$19:$AI$33, MATCH(N$10, Settings!$Y$19:$Y$33, 0))="", 0, INDEX($AO$2:$AU$8, MATCH(TEXT($B39, "ddd"), $AN$2:$AN$8, 0), MATCH(INDEX(Settings!$AI$19:$AI$33, MATCH(N$10, Settings!$Y$19:$Y$33, 0)), $AO$1:$AU$1, 0))), 0))</f>
        <v/>
      </c>
      <c r="AX39" s="119" t="str">
        <f>IF(OR($B39="", O39="", O$10="", AX$9), "", IFERROR($B39+INDEX(Settings!$AF$19:$AF$33, MATCH(O$10, Settings!$Y$19:$Y$33, 0))+IF(INDEX(Settings!$AI$19:$AI$33, MATCH(O$10, Settings!$Y$19:$Y$33, 0))="", 0, INDEX($AO$2:$AU$8, MATCH(TEXT($B39, "ddd"), $AN$2:$AN$8, 0), MATCH(INDEX(Settings!$AI$19:$AI$33, MATCH(O$10, Settings!$Y$19:$Y$33, 0)), $AO$1:$AU$1, 0))), 0))</f>
        <v/>
      </c>
      <c r="AY39" s="119" t="str">
        <f>IF(OR($B39="", P39="", P$10="", AY$9), "", IFERROR($B39+INDEX(Settings!$AF$19:$AF$33, MATCH(P$10, Settings!$Y$19:$Y$33, 0))+IF(INDEX(Settings!$AI$19:$AI$33, MATCH(P$10, Settings!$Y$19:$Y$33, 0))="", 0, INDEX($AO$2:$AU$8, MATCH(TEXT($B39, "ddd"), $AN$2:$AN$8, 0), MATCH(INDEX(Settings!$AI$19:$AI$33, MATCH(P$10, Settings!$Y$19:$Y$33, 0)), $AO$1:$AU$1, 0))), 0))</f>
        <v/>
      </c>
      <c r="AZ39" s="120" t="str">
        <f>IF(OR($B39="", Q39="", Q$10="", AZ$9), "", IFERROR($B39+INDEX(Settings!$AF$19:$AF$33, MATCH(Q$10, Settings!$Y$19:$Y$33, 0))+IF(INDEX(Settings!$AI$19:$AI$33, MATCH(Q$10, Settings!$Y$19:$Y$33, 0))="", 0, INDEX($AO$2:$AU$8, MATCH(TEXT($B39, "ddd"), $AN$2:$AN$8, 0), MATCH(INDEX(Settings!$AI$19:$AI$33, MATCH(Q$10, Settings!$Y$19:$Y$33, 0)), $AO$1:$AU$1, 0))), 0))</f>
        <v/>
      </c>
      <c r="BB39" s="118" t="str">
        <f>IF(OR(C$10="", $B39="", C39="", BB$9=""), "", IFERROR(WORKDAY((DATE(YEAR($B39), MONTH($B39)+INDEX(Settings!$AM$19:$AM$33, MATCH(C$10, Settings!$Y$19:$Y$33, 0)), IF(INDEX(Settings!$AQ$19:$AQ$33, MATCH(C$10, Settings!$Y$19:$Y$33, 0))=0, DAY($B39), INDEX(Settings!$AQ$19:$AQ$33, MATCH(C$10, Settings!$Y$19:$Y$33, 0))))-1), 1, Settings!$AY$23:$AY$38), ""))</f>
        <v/>
      </c>
      <c r="BC39" s="119" t="str">
        <f>IF(OR(D$10="", $B39="", D39="", BC$9=""), "", IFERROR(WORKDAY((DATE(YEAR($B39), MONTH($B39)+INDEX(Settings!$AM$19:$AM$33, MATCH(D$10, Settings!$Y$19:$Y$33, 0)), IF(INDEX(Settings!$AQ$19:$AQ$33, MATCH(D$10, Settings!$Y$19:$Y$33, 0))=0, DAY($B39), INDEX(Settings!$AQ$19:$AQ$33, MATCH(D$10, Settings!$Y$19:$Y$33, 0))))-1), 1, Settings!$AY$23:$AY$38), ""))</f>
        <v/>
      </c>
      <c r="BD39" s="119" t="str">
        <f>IF(OR(E$10="", $B39="", E39="", BD$9=""), "", IFERROR(WORKDAY((DATE(YEAR($B39), MONTH($B39)+INDEX(Settings!$AM$19:$AM$33, MATCH(E$10, Settings!$Y$19:$Y$33, 0)), IF(INDEX(Settings!$AQ$19:$AQ$33, MATCH(E$10, Settings!$Y$19:$Y$33, 0))=0, DAY($B39), INDEX(Settings!$AQ$19:$AQ$33, MATCH(E$10, Settings!$Y$19:$Y$33, 0))))-1), 1, Settings!$AY$23:$AY$38), ""))</f>
        <v/>
      </c>
      <c r="BE39" s="119" t="str">
        <f>IF(OR(F$10="", $B39="", F39="", BE$9=""), "", IFERROR(WORKDAY((DATE(YEAR($B39), MONTH($B39)+INDEX(Settings!$AM$19:$AM$33, MATCH(F$10, Settings!$Y$19:$Y$33, 0)), IF(INDEX(Settings!$AQ$19:$AQ$33, MATCH(F$10, Settings!$Y$19:$Y$33, 0))=0, DAY($B39), INDEX(Settings!$AQ$19:$AQ$33, MATCH(F$10, Settings!$Y$19:$Y$33, 0))))-1), 1, Settings!$AY$23:$AY$38), ""))</f>
        <v/>
      </c>
      <c r="BF39" s="119" t="str">
        <f>IF(OR(G$10="", $B39="", G39="", BF$9=""), "", IFERROR(WORKDAY((DATE(YEAR($B39), MONTH($B39)+INDEX(Settings!$AM$19:$AM$33, MATCH(G$10, Settings!$Y$19:$Y$33, 0)), IF(INDEX(Settings!$AQ$19:$AQ$33, MATCH(G$10, Settings!$Y$19:$Y$33, 0))=0, DAY($B39), INDEX(Settings!$AQ$19:$AQ$33, MATCH(G$10, Settings!$Y$19:$Y$33, 0))))-1), 1, Settings!$AY$23:$AY$38), ""))</f>
        <v/>
      </c>
      <c r="BG39" s="119" t="str">
        <f>IF(OR(H$10="", $B39="", H39="", BG$9=""), "", IFERROR(WORKDAY((DATE(YEAR($B39), MONTH($B39)+INDEX(Settings!$AM$19:$AM$33, MATCH(H$10, Settings!$Y$19:$Y$33, 0)), IF(INDEX(Settings!$AQ$19:$AQ$33, MATCH(H$10, Settings!$Y$19:$Y$33, 0))=0, DAY($B39), INDEX(Settings!$AQ$19:$AQ$33, MATCH(H$10, Settings!$Y$19:$Y$33, 0))))-1), 1, Settings!$AY$23:$AY$38), ""))</f>
        <v/>
      </c>
      <c r="BH39" s="119" t="str">
        <f>IF(OR(I$10="", $B39="", I39="", BH$9=""), "", IFERROR(WORKDAY((DATE(YEAR($B39), MONTH($B39)+INDEX(Settings!$AM$19:$AM$33, MATCH(I$10, Settings!$Y$19:$Y$33, 0)), IF(INDEX(Settings!$AQ$19:$AQ$33, MATCH(I$10, Settings!$Y$19:$Y$33, 0))=0, DAY($B39), INDEX(Settings!$AQ$19:$AQ$33, MATCH(I$10, Settings!$Y$19:$Y$33, 0))))-1), 1, Settings!$AY$23:$AY$38), ""))</f>
        <v/>
      </c>
      <c r="BI39" s="119" t="str">
        <f>IF(OR(J$10="", $B39="", J39="", BI$9=""), "", IFERROR(WORKDAY((DATE(YEAR($B39), MONTH($B39)+INDEX(Settings!$AM$19:$AM$33, MATCH(J$10, Settings!$Y$19:$Y$33, 0)), IF(INDEX(Settings!$AQ$19:$AQ$33, MATCH(J$10, Settings!$Y$19:$Y$33, 0))=0, DAY($B39), INDEX(Settings!$AQ$19:$AQ$33, MATCH(J$10, Settings!$Y$19:$Y$33, 0))))-1), 1, Settings!$AY$23:$AY$38), ""))</f>
        <v/>
      </c>
      <c r="BJ39" s="119" t="str">
        <f>IF(OR(K$10="", $B39="", K39="", BJ$9=""), "", IFERROR(WORKDAY((DATE(YEAR($B39), MONTH($B39)+INDEX(Settings!$AM$19:$AM$33, MATCH(K$10, Settings!$Y$19:$Y$33, 0)), IF(INDEX(Settings!$AQ$19:$AQ$33, MATCH(K$10, Settings!$Y$19:$Y$33, 0))=0, DAY($B39), INDEX(Settings!$AQ$19:$AQ$33, MATCH(K$10, Settings!$Y$19:$Y$33, 0))))-1), 1, Settings!$AY$23:$AY$38), ""))</f>
        <v/>
      </c>
      <c r="BK39" s="119" t="str">
        <f>IF(OR(L$10="", $B39="", L39="", BK$9=""), "", IFERROR(WORKDAY((DATE(YEAR($B39), MONTH($B39)+INDEX(Settings!$AM$19:$AM$33, MATCH(L$10, Settings!$Y$19:$Y$33, 0)), IF(INDEX(Settings!$AQ$19:$AQ$33, MATCH(L$10, Settings!$Y$19:$Y$33, 0))=0, DAY($B39), INDEX(Settings!$AQ$19:$AQ$33, MATCH(L$10, Settings!$Y$19:$Y$33, 0))))-1), 1, Settings!$AY$23:$AY$38), ""))</f>
        <v/>
      </c>
      <c r="BL39" s="119" t="str">
        <f>IF(OR(M$10="", $B39="", M39="", BL$9=""), "", IFERROR(WORKDAY((DATE(YEAR($B39), MONTH($B39)+INDEX(Settings!$AM$19:$AM$33, MATCH(M$10, Settings!$Y$19:$Y$33, 0)), IF(INDEX(Settings!$AQ$19:$AQ$33, MATCH(M$10, Settings!$Y$19:$Y$33, 0))=0, DAY($B39), INDEX(Settings!$AQ$19:$AQ$33, MATCH(M$10, Settings!$Y$19:$Y$33, 0))))-1), 1, Settings!$AY$23:$AY$38), ""))</f>
        <v/>
      </c>
      <c r="BM39" s="119" t="str">
        <f>IF(OR(N$10="", $B39="", N39="", BM$9=""), "", IFERROR(WORKDAY((DATE(YEAR($B39), MONTH($B39)+INDEX(Settings!$AM$19:$AM$33, MATCH(N$10, Settings!$Y$19:$Y$33, 0)), IF(INDEX(Settings!$AQ$19:$AQ$33, MATCH(N$10, Settings!$Y$19:$Y$33, 0))=0, DAY($B39), INDEX(Settings!$AQ$19:$AQ$33, MATCH(N$10, Settings!$Y$19:$Y$33, 0))))-1), 1, Settings!$AY$23:$AY$38), ""))</f>
        <v/>
      </c>
      <c r="BN39" s="119" t="str">
        <f>IF(OR(O$10="", $B39="", O39="", BN$9=""), "", IFERROR(WORKDAY((DATE(YEAR($B39), MONTH($B39)+INDEX(Settings!$AM$19:$AM$33, MATCH(O$10, Settings!$Y$19:$Y$33, 0)), IF(INDEX(Settings!$AQ$19:$AQ$33, MATCH(O$10, Settings!$Y$19:$Y$33, 0))=0, DAY($B39), INDEX(Settings!$AQ$19:$AQ$33, MATCH(O$10, Settings!$Y$19:$Y$33, 0))))-1), 1, Settings!$AY$23:$AY$38), ""))</f>
        <v/>
      </c>
      <c r="BO39" s="119" t="str">
        <f>IF(OR(P$10="", $B39="", P39="", BO$9=""), "", IFERROR(WORKDAY((DATE(YEAR($B39), MONTH($B39)+INDEX(Settings!$AM$19:$AM$33, MATCH(P$10, Settings!$Y$19:$Y$33, 0)), IF(INDEX(Settings!$AQ$19:$AQ$33, MATCH(P$10, Settings!$Y$19:$Y$33, 0))=0, DAY($B39), INDEX(Settings!$AQ$19:$AQ$33, MATCH(P$10, Settings!$Y$19:$Y$33, 0))))-1), 1, Settings!$AY$23:$AY$38), ""))</f>
        <v/>
      </c>
      <c r="BP39" s="120" t="str">
        <f>IF(OR(Q$10="", $B39="", Q39="", BP$9=""), "", IFERROR(WORKDAY((DATE(YEAR($B39), MONTH($B39)+INDEX(Settings!$AM$19:$AM$33, MATCH(Q$10, Settings!$Y$19:$Y$33, 0)), IF(INDEX(Settings!$AQ$19:$AQ$33, MATCH(Q$10, Settings!$Y$19:$Y$33, 0))=0, DAY($B39), INDEX(Settings!$AQ$19:$AQ$33, MATCH(Q$10, Settings!$Y$19:$Y$33, 0))))-1), 1, Settings!$AY$23:$AY$38), ""))</f>
        <v/>
      </c>
      <c r="BR39" s="118" t="str">
        <f>IF(BB39="", "", IF(BB39&lt;=$B39, WORKDAY(DATE(YEAR($BB39), MONTH(BB39)+1, DAY(BB39)-1), 1, Settings!$AY$23:$AY$38), BB39))</f>
        <v/>
      </c>
      <c r="BS39" s="119" t="str">
        <f>IF(BC39="", "", IF(BC39&lt;=$B39, WORKDAY(DATE(YEAR($BB39), MONTH(BC39)+1, DAY(BC39)-1), 1, Settings!$AY$23:$AY$38), BC39))</f>
        <v/>
      </c>
      <c r="BT39" s="119" t="str">
        <f>IF(BD39="", "", IF(BD39&lt;=$B39, WORKDAY(DATE(YEAR($BB39), MONTH(BD39)+1, DAY(BD39)-1), 1, Settings!$AY$23:$AY$38), BD39))</f>
        <v/>
      </c>
      <c r="BU39" s="119" t="str">
        <f>IF(BE39="", "", IF(BE39&lt;=$B39, WORKDAY(DATE(YEAR($BB39), MONTH(BE39)+1, DAY(BE39)-1), 1, Settings!$AY$23:$AY$38), BE39))</f>
        <v/>
      </c>
      <c r="BV39" s="119" t="str">
        <f>IF(BF39="", "", IF(BF39&lt;=$B39, WORKDAY(DATE(YEAR($BB39), MONTH(BF39)+1, DAY(BF39)-1), 1, Settings!$AY$23:$AY$38), BF39))</f>
        <v/>
      </c>
      <c r="BW39" s="119" t="str">
        <f>IF(BG39="", "", IF(BG39&lt;=$B39, WORKDAY(DATE(YEAR($BB39), MONTH(BG39)+1, DAY(BG39)-1), 1, Settings!$AY$23:$AY$38), BG39))</f>
        <v/>
      </c>
      <c r="BX39" s="119" t="str">
        <f>IF(BH39="", "", IF(BH39&lt;=$B39, WORKDAY(DATE(YEAR($BB39), MONTH(BH39)+1, DAY(BH39)-1), 1, Settings!$AY$23:$AY$38), BH39))</f>
        <v/>
      </c>
      <c r="BY39" s="119" t="str">
        <f>IF(BI39="", "", IF(BI39&lt;=$B39, WORKDAY(DATE(YEAR($BB39), MONTH(BI39)+1, DAY(BI39)-1), 1, Settings!$AY$23:$AY$38), BI39))</f>
        <v/>
      </c>
      <c r="BZ39" s="119" t="str">
        <f>IF(BJ39="", "", IF(BJ39&lt;=$B39, WORKDAY(DATE(YEAR($BB39), MONTH(BJ39)+1, DAY(BJ39)-1), 1, Settings!$AY$23:$AY$38), BJ39))</f>
        <v/>
      </c>
      <c r="CA39" s="119" t="str">
        <f>IF(BK39="", "", IF(BK39&lt;=$B39, WORKDAY(DATE(YEAR($BB39), MONTH(BK39)+1, DAY(BK39)-1), 1, Settings!$AY$23:$AY$38), BK39))</f>
        <v/>
      </c>
      <c r="CB39" s="119" t="str">
        <f>IF(BL39="", "", IF(BL39&lt;=$B39, WORKDAY(DATE(YEAR($BB39), MONTH(BL39)+1, DAY(BL39)-1), 1, Settings!$AY$23:$AY$38), BL39))</f>
        <v/>
      </c>
      <c r="CC39" s="119" t="str">
        <f>IF(BM39="", "", IF(BM39&lt;=$B39, WORKDAY(DATE(YEAR($BB39), MONTH(BM39)+1, DAY(BM39)-1), 1, Settings!$AY$23:$AY$38), BM39))</f>
        <v/>
      </c>
      <c r="CD39" s="119" t="str">
        <f>IF(BN39="", "", IF(BN39&lt;=$B39, WORKDAY(DATE(YEAR($BB39), MONTH(BN39)+1, DAY(BN39)-1), 1, Settings!$AY$23:$AY$38), BN39))</f>
        <v/>
      </c>
      <c r="CE39" s="119" t="str">
        <f>IF(BO39="", "", IF(BO39&lt;=$B39, WORKDAY(DATE(YEAR($BB39), MONTH(BO39)+1, DAY(BO39)-1), 1, Settings!$AY$23:$AY$38), BO39))</f>
        <v/>
      </c>
      <c r="CF39" s="120" t="str">
        <f>IF(BP39="", "", IF(BP39&lt;=$B39, WORKDAY(DATE(YEAR($BB39), MONTH(BP39)+1, DAY(BP39)-1), 1, Settings!$AY$23:$AY$38), BP39))</f>
        <v/>
      </c>
      <c r="CH39" s="48" t="str">
        <f t="shared" si="4"/>
        <v/>
      </c>
      <c r="CI39" s="49" t="str">
        <f t="shared" si="5"/>
        <v/>
      </c>
      <c r="CJ39" s="49" t="str">
        <f t="shared" si="6"/>
        <v/>
      </c>
      <c r="CK39" s="49" t="str">
        <f t="shared" si="7"/>
        <v/>
      </c>
      <c r="CL39" s="49" t="str">
        <f t="shared" si="8"/>
        <v/>
      </c>
      <c r="CM39" s="49" t="str">
        <f t="shared" si="9"/>
        <v/>
      </c>
      <c r="CN39" s="49" t="str">
        <f t="shared" si="10"/>
        <v/>
      </c>
      <c r="CO39" s="49" t="str">
        <f t="shared" si="11"/>
        <v/>
      </c>
      <c r="CP39" s="49" t="str">
        <f t="shared" si="12"/>
        <v/>
      </c>
      <c r="CQ39" s="49" t="str">
        <f t="shared" si="13"/>
        <v/>
      </c>
      <c r="CR39" s="49" t="str">
        <f t="shared" si="14"/>
        <v/>
      </c>
      <c r="CS39" s="49" t="str">
        <f t="shared" si="15"/>
        <v/>
      </c>
      <c r="CT39" s="49" t="str">
        <f t="shared" si="16"/>
        <v/>
      </c>
      <c r="CU39" s="49" t="str">
        <f t="shared" si="17"/>
        <v/>
      </c>
      <c r="CV39" s="16" t="str">
        <f t="shared" si="18"/>
        <v/>
      </c>
      <c r="CX39" s="48" t="str">
        <f t="shared" si="19"/>
        <v/>
      </c>
      <c r="CY39" s="49" t="str">
        <f t="shared" si="20"/>
        <v/>
      </c>
      <c r="CZ39" s="49" t="str">
        <f t="shared" si="21"/>
        <v/>
      </c>
      <c r="DA39" s="49" t="str">
        <f t="shared" si="22"/>
        <v/>
      </c>
      <c r="DB39" s="49" t="str">
        <f t="shared" si="23"/>
        <v/>
      </c>
      <c r="DC39" s="49" t="str">
        <f t="shared" si="24"/>
        <v/>
      </c>
      <c r="DD39" s="49" t="str">
        <f t="shared" si="25"/>
        <v/>
      </c>
      <c r="DE39" s="49" t="str">
        <f t="shared" si="26"/>
        <v/>
      </c>
      <c r="DF39" s="49" t="str">
        <f t="shared" si="27"/>
        <v/>
      </c>
      <c r="DG39" s="49" t="str">
        <f t="shared" si="28"/>
        <v/>
      </c>
      <c r="DH39" s="49" t="str">
        <f t="shared" si="29"/>
        <v/>
      </c>
      <c r="DI39" s="49" t="str">
        <f t="shared" si="30"/>
        <v/>
      </c>
      <c r="DJ39" s="49" t="str">
        <f t="shared" si="31"/>
        <v/>
      </c>
      <c r="DK39" s="49" t="str">
        <f t="shared" si="32"/>
        <v/>
      </c>
      <c r="DL39" s="16" t="str">
        <f t="shared" si="33"/>
        <v/>
      </c>
      <c r="DN39" s="17" t="str">
        <f t="shared" si="34"/>
        <v>Jul 2019</v>
      </c>
    </row>
    <row r="40" spans="1:118" x14ac:dyDescent="0.25">
      <c r="A40" s="30"/>
      <c r="B40" s="102">
        <f>IF(B39="", "", IFERROR(IF(B39+1&gt;Settings!$G$25, "", B39+1), ""))</f>
        <v>43676</v>
      </c>
      <c r="C40" s="2"/>
      <c r="D40" s="3"/>
      <c r="E40" s="3"/>
      <c r="F40" s="3"/>
      <c r="G40" s="3"/>
      <c r="H40" s="3"/>
      <c r="I40" s="3"/>
      <c r="J40" s="3"/>
      <c r="K40" s="3"/>
      <c r="L40" s="3"/>
      <c r="M40" s="3"/>
      <c r="N40" s="3"/>
      <c r="O40" s="3"/>
      <c r="P40" s="3"/>
      <c r="Q40" s="4"/>
      <c r="R40" s="30"/>
      <c r="T40" s="17" t="str">
        <f>IF($B40="", "", IF($B40&lt;Settings!$G$23, "Old", "New"))</f>
        <v>Old</v>
      </c>
      <c r="AL40" s="118" t="str">
        <f>IF(OR($B40="", C40="", C$10="", AL$9), "", IFERROR($B40+INDEX(Settings!$AF$19:$AF$33, MATCH(C$10, Settings!$Y$19:$Y$33, 0))+IF(INDEX(Settings!$AI$19:$AI$33, MATCH(C$10, Settings!$Y$19:$Y$33, 0))="", 0, INDEX($AO$2:$AU$8, MATCH(TEXT($B40, "ddd"), $AN$2:$AN$8, 0), MATCH(INDEX(Settings!$AI$19:$AI$33, MATCH(C$10, Settings!$Y$19:$Y$33, 0)), $AO$1:$AU$1, 0))), 0))</f>
        <v/>
      </c>
      <c r="AM40" s="119" t="str">
        <f>IF(OR($B40="", D40="", D$10="", AM$9), "", IFERROR($B40+INDEX(Settings!$AF$19:$AF$33, MATCH(D$10, Settings!$Y$19:$Y$33, 0))+IF(INDEX(Settings!$AI$19:$AI$33, MATCH(D$10, Settings!$Y$19:$Y$33, 0))="", 0, INDEX($AO$2:$AU$8, MATCH(TEXT($B40, "ddd"), $AN$2:$AN$8, 0), MATCH(INDEX(Settings!$AI$19:$AI$33, MATCH(D$10, Settings!$Y$19:$Y$33, 0)), $AO$1:$AU$1, 0))), 0))</f>
        <v/>
      </c>
      <c r="AN40" s="119" t="str">
        <f>IF(OR($B40="", E40="", E$10="", AN$9), "", IFERROR($B40+INDEX(Settings!$AF$19:$AF$33, MATCH(E$10, Settings!$Y$19:$Y$33, 0))+IF(INDEX(Settings!$AI$19:$AI$33, MATCH(E$10, Settings!$Y$19:$Y$33, 0))="", 0, INDEX($AO$2:$AU$8, MATCH(TEXT($B40, "ddd"), $AN$2:$AN$8, 0), MATCH(INDEX(Settings!$AI$19:$AI$33, MATCH(E$10, Settings!$Y$19:$Y$33, 0)), $AO$1:$AU$1, 0))), 0))</f>
        <v/>
      </c>
      <c r="AO40" s="119" t="str">
        <f>IF(OR($B40="", F40="", F$10="", AO$9), "", IFERROR($B40+INDEX(Settings!$AF$19:$AF$33, MATCH(F$10, Settings!$Y$19:$Y$33, 0))+IF(INDEX(Settings!$AI$19:$AI$33, MATCH(F$10, Settings!$Y$19:$Y$33, 0))="", 0, INDEX($AO$2:$AU$8, MATCH(TEXT($B40, "ddd"), $AN$2:$AN$8, 0), MATCH(INDEX(Settings!$AI$19:$AI$33, MATCH(F$10, Settings!$Y$19:$Y$33, 0)), $AO$1:$AU$1, 0))), 0))</f>
        <v/>
      </c>
      <c r="AP40" s="119" t="str">
        <f>IF(OR($B40="", G40="", G$10="", AP$9), "", IFERROR($B40+INDEX(Settings!$AF$19:$AF$33, MATCH(G$10, Settings!$Y$19:$Y$33, 0))+IF(INDEX(Settings!$AI$19:$AI$33, MATCH(G$10, Settings!$Y$19:$Y$33, 0))="", 0, INDEX($AO$2:$AU$8, MATCH(TEXT($B40, "ddd"), $AN$2:$AN$8, 0), MATCH(INDEX(Settings!$AI$19:$AI$33, MATCH(G$10, Settings!$Y$19:$Y$33, 0)), $AO$1:$AU$1, 0))), 0))</f>
        <v/>
      </c>
      <c r="AQ40" s="119" t="str">
        <f>IF(OR($B40="", H40="", H$10="", AQ$9), "", IFERROR($B40+INDEX(Settings!$AF$19:$AF$33, MATCH(H$10, Settings!$Y$19:$Y$33, 0))+IF(INDEX(Settings!$AI$19:$AI$33, MATCH(H$10, Settings!$Y$19:$Y$33, 0))="", 0, INDEX($AO$2:$AU$8, MATCH(TEXT($B40, "ddd"), $AN$2:$AN$8, 0), MATCH(INDEX(Settings!$AI$19:$AI$33, MATCH(H$10, Settings!$Y$19:$Y$33, 0)), $AO$1:$AU$1, 0))), 0))</f>
        <v/>
      </c>
      <c r="AR40" s="119" t="str">
        <f>IF(OR($B40="", I40="", I$10="", AR$9), "", IFERROR($B40+INDEX(Settings!$AF$19:$AF$33, MATCH(I$10, Settings!$Y$19:$Y$33, 0))+IF(INDEX(Settings!$AI$19:$AI$33, MATCH(I$10, Settings!$Y$19:$Y$33, 0))="", 0, INDEX($AO$2:$AU$8, MATCH(TEXT($B40, "ddd"), $AN$2:$AN$8, 0), MATCH(INDEX(Settings!$AI$19:$AI$33, MATCH(I$10, Settings!$Y$19:$Y$33, 0)), $AO$1:$AU$1, 0))), 0))</f>
        <v/>
      </c>
      <c r="AS40" s="119" t="str">
        <f>IF(OR($B40="", J40="", J$10="", AS$9), "", IFERROR($B40+INDEX(Settings!$AF$19:$AF$33, MATCH(J$10, Settings!$Y$19:$Y$33, 0))+IF(INDEX(Settings!$AI$19:$AI$33, MATCH(J$10, Settings!$Y$19:$Y$33, 0))="", 0, INDEX($AO$2:$AU$8, MATCH(TEXT($B40, "ddd"), $AN$2:$AN$8, 0), MATCH(INDEX(Settings!$AI$19:$AI$33, MATCH(J$10, Settings!$Y$19:$Y$33, 0)), $AO$1:$AU$1, 0))), 0))</f>
        <v/>
      </c>
      <c r="AT40" s="119" t="str">
        <f>IF(OR($B40="", K40="", K$10="", AT$9), "", IFERROR($B40+INDEX(Settings!$AF$19:$AF$33, MATCH(K$10, Settings!$Y$19:$Y$33, 0))+IF(INDEX(Settings!$AI$19:$AI$33, MATCH(K$10, Settings!$Y$19:$Y$33, 0))="", 0, INDEX($AO$2:$AU$8, MATCH(TEXT($B40, "ddd"), $AN$2:$AN$8, 0), MATCH(INDEX(Settings!$AI$19:$AI$33, MATCH(K$10, Settings!$Y$19:$Y$33, 0)), $AO$1:$AU$1, 0))), 0))</f>
        <v/>
      </c>
      <c r="AU40" s="119" t="str">
        <f>IF(OR($B40="", L40="", L$10="", AU$9), "", IFERROR($B40+INDEX(Settings!$AF$19:$AF$33, MATCH(L$10, Settings!$Y$19:$Y$33, 0))+IF(INDEX(Settings!$AI$19:$AI$33, MATCH(L$10, Settings!$Y$19:$Y$33, 0))="", 0, INDEX($AO$2:$AU$8, MATCH(TEXT($B40, "ddd"), $AN$2:$AN$8, 0), MATCH(INDEX(Settings!$AI$19:$AI$33, MATCH(L$10, Settings!$Y$19:$Y$33, 0)), $AO$1:$AU$1, 0))), 0))</f>
        <v/>
      </c>
      <c r="AV40" s="119" t="str">
        <f>IF(OR($B40="", M40="", M$10="", AV$9), "", IFERROR($B40+INDEX(Settings!$AF$19:$AF$33, MATCH(M$10, Settings!$Y$19:$Y$33, 0))+IF(INDEX(Settings!$AI$19:$AI$33, MATCH(M$10, Settings!$Y$19:$Y$33, 0))="", 0, INDEX($AO$2:$AU$8, MATCH(TEXT($B40, "ddd"), $AN$2:$AN$8, 0), MATCH(INDEX(Settings!$AI$19:$AI$33, MATCH(M$10, Settings!$Y$19:$Y$33, 0)), $AO$1:$AU$1, 0))), 0))</f>
        <v/>
      </c>
      <c r="AW40" s="119" t="str">
        <f>IF(OR($B40="", N40="", N$10="", AW$9), "", IFERROR($B40+INDEX(Settings!$AF$19:$AF$33, MATCH(N$10, Settings!$Y$19:$Y$33, 0))+IF(INDEX(Settings!$AI$19:$AI$33, MATCH(N$10, Settings!$Y$19:$Y$33, 0))="", 0, INDEX($AO$2:$AU$8, MATCH(TEXT($B40, "ddd"), $AN$2:$AN$8, 0), MATCH(INDEX(Settings!$AI$19:$AI$33, MATCH(N$10, Settings!$Y$19:$Y$33, 0)), $AO$1:$AU$1, 0))), 0))</f>
        <v/>
      </c>
      <c r="AX40" s="119" t="str">
        <f>IF(OR($B40="", O40="", O$10="", AX$9), "", IFERROR($B40+INDEX(Settings!$AF$19:$AF$33, MATCH(O$10, Settings!$Y$19:$Y$33, 0))+IF(INDEX(Settings!$AI$19:$AI$33, MATCH(O$10, Settings!$Y$19:$Y$33, 0))="", 0, INDEX($AO$2:$AU$8, MATCH(TEXT($B40, "ddd"), $AN$2:$AN$8, 0), MATCH(INDEX(Settings!$AI$19:$AI$33, MATCH(O$10, Settings!$Y$19:$Y$33, 0)), $AO$1:$AU$1, 0))), 0))</f>
        <v/>
      </c>
      <c r="AY40" s="119" t="str">
        <f>IF(OR($B40="", P40="", P$10="", AY$9), "", IFERROR($B40+INDEX(Settings!$AF$19:$AF$33, MATCH(P$10, Settings!$Y$19:$Y$33, 0))+IF(INDEX(Settings!$AI$19:$AI$33, MATCH(P$10, Settings!$Y$19:$Y$33, 0))="", 0, INDEX($AO$2:$AU$8, MATCH(TEXT($B40, "ddd"), $AN$2:$AN$8, 0), MATCH(INDEX(Settings!$AI$19:$AI$33, MATCH(P$10, Settings!$Y$19:$Y$33, 0)), $AO$1:$AU$1, 0))), 0))</f>
        <v/>
      </c>
      <c r="AZ40" s="120" t="str">
        <f>IF(OR($B40="", Q40="", Q$10="", AZ$9), "", IFERROR($B40+INDEX(Settings!$AF$19:$AF$33, MATCH(Q$10, Settings!$Y$19:$Y$33, 0))+IF(INDEX(Settings!$AI$19:$AI$33, MATCH(Q$10, Settings!$Y$19:$Y$33, 0))="", 0, INDEX($AO$2:$AU$8, MATCH(TEXT($B40, "ddd"), $AN$2:$AN$8, 0), MATCH(INDEX(Settings!$AI$19:$AI$33, MATCH(Q$10, Settings!$Y$19:$Y$33, 0)), $AO$1:$AU$1, 0))), 0))</f>
        <v/>
      </c>
      <c r="BB40" s="118" t="str">
        <f>IF(OR(C$10="", $B40="", C40="", BB$9=""), "", IFERROR(WORKDAY((DATE(YEAR($B40), MONTH($B40)+INDEX(Settings!$AM$19:$AM$33, MATCH(C$10, Settings!$Y$19:$Y$33, 0)), IF(INDEX(Settings!$AQ$19:$AQ$33, MATCH(C$10, Settings!$Y$19:$Y$33, 0))=0, DAY($B40), INDEX(Settings!$AQ$19:$AQ$33, MATCH(C$10, Settings!$Y$19:$Y$33, 0))))-1), 1, Settings!$AY$23:$AY$38), ""))</f>
        <v/>
      </c>
      <c r="BC40" s="119" t="str">
        <f>IF(OR(D$10="", $B40="", D40="", BC$9=""), "", IFERROR(WORKDAY((DATE(YEAR($B40), MONTH($B40)+INDEX(Settings!$AM$19:$AM$33, MATCH(D$10, Settings!$Y$19:$Y$33, 0)), IF(INDEX(Settings!$AQ$19:$AQ$33, MATCH(D$10, Settings!$Y$19:$Y$33, 0))=0, DAY($B40), INDEX(Settings!$AQ$19:$AQ$33, MATCH(D$10, Settings!$Y$19:$Y$33, 0))))-1), 1, Settings!$AY$23:$AY$38), ""))</f>
        <v/>
      </c>
      <c r="BD40" s="119" t="str">
        <f>IF(OR(E$10="", $B40="", E40="", BD$9=""), "", IFERROR(WORKDAY((DATE(YEAR($B40), MONTH($B40)+INDEX(Settings!$AM$19:$AM$33, MATCH(E$10, Settings!$Y$19:$Y$33, 0)), IF(INDEX(Settings!$AQ$19:$AQ$33, MATCH(E$10, Settings!$Y$19:$Y$33, 0))=0, DAY($B40), INDEX(Settings!$AQ$19:$AQ$33, MATCH(E$10, Settings!$Y$19:$Y$33, 0))))-1), 1, Settings!$AY$23:$AY$38), ""))</f>
        <v/>
      </c>
      <c r="BE40" s="119" t="str">
        <f>IF(OR(F$10="", $B40="", F40="", BE$9=""), "", IFERROR(WORKDAY((DATE(YEAR($B40), MONTH($B40)+INDEX(Settings!$AM$19:$AM$33, MATCH(F$10, Settings!$Y$19:$Y$33, 0)), IF(INDEX(Settings!$AQ$19:$AQ$33, MATCH(F$10, Settings!$Y$19:$Y$33, 0))=0, DAY($B40), INDEX(Settings!$AQ$19:$AQ$33, MATCH(F$10, Settings!$Y$19:$Y$33, 0))))-1), 1, Settings!$AY$23:$AY$38), ""))</f>
        <v/>
      </c>
      <c r="BF40" s="119" t="str">
        <f>IF(OR(G$10="", $B40="", G40="", BF$9=""), "", IFERROR(WORKDAY((DATE(YEAR($B40), MONTH($B40)+INDEX(Settings!$AM$19:$AM$33, MATCH(G$10, Settings!$Y$19:$Y$33, 0)), IF(INDEX(Settings!$AQ$19:$AQ$33, MATCH(G$10, Settings!$Y$19:$Y$33, 0))=0, DAY($B40), INDEX(Settings!$AQ$19:$AQ$33, MATCH(G$10, Settings!$Y$19:$Y$33, 0))))-1), 1, Settings!$AY$23:$AY$38), ""))</f>
        <v/>
      </c>
      <c r="BG40" s="119" t="str">
        <f>IF(OR(H$10="", $B40="", H40="", BG$9=""), "", IFERROR(WORKDAY((DATE(YEAR($B40), MONTH($B40)+INDEX(Settings!$AM$19:$AM$33, MATCH(H$10, Settings!$Y$19:$Y$33, 0)), IF(INDEX(Settings!$AQ$19:$AQ$33, MATCH(H$10, Settings!$Y$19:$Y$33, 0))=0, DAY($B40), INDEX(Settings!$AQ$19:$AQ$33, MATCH(H$10, Settings!$Y$19:$Y$33, 0))))-1), 1, Settings!$AY$23:$AY$38), ""))</f>
        <v/>
      </c>
      <c r="BH40" s="119" t="str">
        <f>IF(OR(I$10="", $B40="", I40="", BH$9=""), "", IFERROR(WORKDAY((DATE(YEAR($B40), MONTH($B40)+INDEX(Settings!$AM$19:$AM$33, MATCH(I$10, Settings!$Y$19:$Y$33, 0)), IF(INDEX(Settings!$AQ$19:$AQ$33, MATCH(I$10, Settings!$Y$19:$Y$33, 0))=0, DAY($B40), INDEX(Settings!$AQ$19:$AQ$33, MATCH(I$10, Settings!$Y$19:$Y$33, 0))))-1), 1, Settings!$AY$23:$AY$38), ""))</f>
        <v/>
      </c>
      <c r="BI40" s="119" t="str">
        <f>IF(OR(J$10="", $B40="", J40="", BI$9=""), "", IFERROR(WORKDAY((DATE(YEAR($B40), MONTH($B40)+INDEX(Settings!$AM$19:$AM$33, MATCH(J$10, Settings!$Y$19:$Y$33, 0)), IF(INDEX(Settings!$AQ$19:$AQ$33, MATCH(J$10, Settings!$Y$19:$Y$33, 0))=0, DAY($B40), INDEX(Settings!$AQ$19:$AQ$33, MATCH(J$10, Settings!$Y$19:$Y$33, 0))))-1), 1, Settings!$AY$23:$AY$38), ""))</f>
        <v/>
      </c>
      <c r="BJ40" s="119" t="str">
        <f>IF(OR(K$10="", $B40="", K40="", BJ$9=""), "", IFERROR(WORKDAY((DATE(YEAR($B40), MONTH($B40)+INDEX(Settings!$AM$19:$AM$33, MATCH(K$10, Settings!$Y$19:$Y$33, 0)), IF(INDEX(Settings!$AQ$19:$AQ$33, MATCH(K$10, Settings!$Y$19:$Y$33, 0))=0, DAY($B40), INDEX(Settings!$AQ$19:$AQ$33, MATCH(K$10, Settings!$Y$19:$Y$33, 0))))-1), 1, Settings!$AY$23:$AY$38), ""))</f>
        <v/>
      </c>
      <c r="BK40" s="119" t="str">
        <f>IF(OR(L$10="", $B40="", L40="", BK$9=""), "", IFERROR(WORKDAY((DATE(YEAR($B40), MONTH($B40)+INDEX(Settings!$AM$19:$AM$33, MATCH(L$10, Settings!$Y$19:$Y$33, 0)), IF(INDEX(Settings!$AQ$19:$AQ$33, MATCH(L$10, Settings!$Y$19:$Y$33, 0))=0, DAY($B40), INDEX(Settings!$AQ$19:$AQ$33, MATCH(L$10, Settings!$Y$19:$Y$33, 0))))-1), 1, Settings!$AY$23:$AY$38), ""))</f>
        <v/>
      </c>
      <c r="BL40" s="119" t="str">
        <f>IF(OR(M$10="", $B40="", M40="", BL$9=""), "", IFERROR(WORKDAY((DATE(YEAR($B40), MONTH($B40)+INDEX(Settings!$AM$19:$AM$33, MATCH(M$10, Settings!$Y$19:$Y$33, 0)), IF(INDEX(Settings!$AQ$19:$AQ$33, MATCH(M$10, Settings!$Y$19:$Y$33, 0))=0, DAY($B40), INDEX(Settings!$AQ$19:$AQ$33, MATCH(M$10, Settings!$Y$19:$Y$33, 0))))-1), 1, Settings!$AY$23:$AY$38), ""))</f>
        <v/>
      </c>
      <c r="BM40" s="119" t="str">
        <f>IF(OR(N$10="", $B40="", N40="", BM$9=""), "", IFERROR(WORKDAY((DATE(YEAR($B40), MONTH($B40)+INDEX(Settings!$AM$19:$AM$33, MATCH(N$10, Settings!$Y$19:$Y$33, 0)), IF(INDEX(Settings!$AQ$19:$AQ$33, MATCH(N$10, Settings!$Y$19:$Y$33, 0))=0, DAY($B40), INDEX(Settings!$AQ$19:$AQ$33, MATCH(N$10, Settings!$Y$19:$Y$33, 0))))-1), 1, Settings!$AY$23:$AY$38), ""))</f>
        <v/>
      </c>
      <c r="BN40" s="119" t="str">
        <f>IF(OR(O$10="", $B40="", O40="", BN$9=""), "", IFERROR(WORKDAY((DATE(YEAR($B40), MONTH($B40)+INDEX(Settings!$AM$19:$AM$33, MATCH(O$10, Settings!$Y$19:$Y$33, 0)), IF(INDEX(Settings!$AQ$19:$AQ$33, MATCH(O$10, Settings!$Y$19:$Y$33, 0))=0, DAY($B40), INDEX(Settings!$AQ$19:$AQ$33, MATCH(O$10, Settings!$Y$19:$Y$33, 0))))-1), 1, Settings!$AY$23:$AY$38), ""))</f>
        <v/>
      </c>
      <c r="BO40" s="119" t="str">
        <f>IF(OR(P$10="", $B40="", P40="", BO$9=""), "", IFERROR(WORKDAY((DATE(YEAR($B40), MONTH($B40)+INDEX(Settings!$AM$19:$AM$33, MATCH(P$10, Settings!$Y$19:$Y$33, 0)), IF(INDEX(Settings!$AQ$19:$AQ$33, MATCH(P$10, Settings!$Y$19:$Y$33, 0))=0, DAY($B40), INDEX(Settings!$AQ$19:$AQ$33, MATCH(P$10, Settings!$Y$19:$Y$33, 0))))-1), 1, Settings!$AY$23:$AY$38), ""))</f>
        <v/>
      </c>
      <c r="BP40" s="120" t="str">
        <f>IF(OR(Q$10="", $B40="", Q40="", BP$9=""), "", IFERROR(WORKDAY((DATE(YEAR($B40), MONTH($B40)+INDEX(Settings!$AM$19:$AM$33, MATCH(Q$10, Settings!$Y$19:$Y$33, 0)), IF(INDEX(Settings!$AQ$19:$AQ$33, MATCH(Q$10, Settings!$Y$19:$Y$33, 0))=0, DAY($B40), INDEX(Settings!$AQ$19:$AQ$33, MATCH(Q$10, Settings!$Y$19:$Y$33, 0))))-1), 1, Settings!$AY$23:$AY$38), ""))</f>
        <v/>
      </c>
      <c r="BR40" s="118" t="str">
        <f>IF(BB40="", "", IF(BB40&lt;=$B40, WORKDAY(DATE(YEAR($BB40), MONTH(BB40)+1, DAY(BB40)-1), 1, Settings!$AY$23:$AY$38), BB40))</f>
        <v/>
      </c>
      <c r="BS40" s="119" t="str">
        <f>IF(BC40="", "", IF(BC40&lt;=$B40, WORKDAY(DATE(YEAR($BB40), MONTH(BC40)+1, DAY(BC40)-1), 1, Settings!$AY$23:$AY$38), BC40))</f>
        <v/>
      </c>
      <c r="BT40" s="119" t="str">
        <f>IF(BD40="", "", IF(BD40&lt;=$B40, WORKDAY(DATE(YEAR($BB40), MONTH(BD40)+1, DAY(BD40)-1), 1, Settings!$AY$23:$AY$38), BD40))</f>
        <v/>
      </c>
      <c r="BU40" s="119" t="str">
        <f>IF(BE40="", "", IF(BE40&lt;=$B40, WORKDAY(DATE(YEAR($BB40), MONTH(BE40)+1, DAY(BE40)-1), 1, Settings!$AY$23:$AY$38), BE40))</f>
        <v/>
      </c>
      <c r="BV40" s="119" t="str">
        <f>IF(BF40="", "", IF(BF40&lt;=$B40, WORKDAY(DATE(YEAR($BB40), MONTH(BF40)+1, DAY(BF40)-1), 1, Settings!$AY$23:$AY$38), BF40))</f>
        <v/>
      </c>
      <c r="BW40" s="119" t="str">
        <f>IF(BG40="", "", IF(BG40&lt;=$B40, WORKDAY(DATE(YEAR($BB40), MONTH(BG40)+1, DAY(BG40)-1), 1, Settings!$AY$23:$AY$38), BG40))</f>
        <v/>
      </c>
      <c r="BX40" s="119" t="str">
        <f>IF(BH40="", "", IF(BH40&lt;=$B40, WORKDAY(DATE(YEAR($BB40), MONTH(BH40)+1, DAY(BH40)-1), 1, Settings!$AY$23:$AY$38), BH40))</f>
        <v/>
      </c>
      <c r="BY40" s="119" t="str">
        <f>IF(BI40="", "", IF(BI40&lt;=$B40, WORKDAY(DATE(YEAR($BB40), MONTH(BI40)+1, DAY(BI40)-1), 1, Settings!$AY$23:$AY$38), BI40))</f>
        <v/>
      </c>
      <c r="BZ40" s="119" t="str">
        <f>IF(BJ40="", "", IF(BJ40&lt;=$B40, WORKDAY(DATE(YEAR($BB40), MONTH(BJ40)+1, DAY(BJ40)-1), 1, Settings!$AY$23:$AY$38), BJ40))</f>
        <v/>
      </c>
      <c r="CA40" s="119" t="str">
        <f>IF(BK40="", "", IF(BK40&lt;=$B40, WORKDAY(DATE(YEAR($BB40), MONTH(BK40)+1, DAY(BK40)-1), 1, Settings!$AY$23:$AY$38), BK40))</f>
        <v/>
      </c>
      <c r="CB40" s="119" t="str">
        <f>IF(BL40="", "", IF(BL40&lt;=$B40, WORKDAY(DATE(YEAR($BB40), MONTH(BL40)+1, DAY(BL40)-1), 1, Settings!$AY$23:$AY$38), BL40))</f>
        <v/>
      </c>
      <c r="CC40" s="119" t="str">
        <f>IF(BM40="", "", IF(BM40&lt;=$B40, WORKDAY(DATE(YEAR($BB40), MONTH(BM40)+1, DAY(BM40)-1), 1, Settings!$AY$23:$AY$38), BM40))</f>
        <v/>
      </c>
      <c r="CD40" s="119" t="str">
        <f>IF(BN40="", "", IF(BN40&lt;=$B40, WORKDAY(DATE(YEAR($BB40), MONTH(BN40)+1, DAY(BN40)-1), 1, Settings!$AY$23:$AY$38), BN40))</f>
        <v/>
      </c>
      <c r="CE40" s="119" t="str">
        <f>IF(BO40="", "", IF(BO40&lt;=$B40, WORKDAY(DATE(YEAR($BB40), MONTH(BO40)+1, DAY(BO40)-1), 1, Settings!$AY$23:$AY$38), BO40))</f>
        <v/>
      </c>
      <c r="CF40" s="120" t="str">
        <f>IF(BP40="", "", IF(BP40&lt;=$B40, WORKDAY(DATE(YEAR($BB40), MONTH(BP40)+1, DAY(BP40)-1), 1, Settings!$AY$23:$AY$38), BP40))</f>
        <v/>
      </c>
      <c r="CH40" s="48" t="str">
        <f t="shared" si="4"/>
        <v/>
      </c>
      <c r="CI40" s="49" t="str">
        <f t="shared" si="5"/>
        <v/>
      </c>
      <c r="CJ40" s="49" t="str">
        <f t="shared" si="6"/>
        <v/>
      </c>
      <c r="CK40" s="49" t="str">
        <f t="shared" si="7"/>
        <v/>
      </c>
      <c r="CL40" s="49" t="str">
        <f t="shared" si="8"/>
        <v/>
      </c>
      <c r="CM40" s="49" t="str">
        <f t="shared" si="9"/>
        <v/>
      </c>
      <c r="CN40" s="49" t="str">
        <f t="shared" si="10"/>
        <v/>
      </c>
      <c r="CO40" s="49" t="str">
        <f t="shared" si="11"/>
        <v/>
      </c>
      <c r="CP40" s="49" t="str">
        <f t="shared" si="12"/>
        <v/>
      </c>
      <c r="CQ40" s="49" t="str">
        <f t="shared" si="13"/>
        <v/>
      </c>
      <c r="CR40" s="49" t="str">
        <f t="shared" si="14"/>
        <v/>
      </c>
      <c r="CS40" s="49" t="str">
        <f t="shared" si="15"/>
        <v/>
      </c>
      <c r="CT40" s="49" t="str">
        <f t="shared" si="16"/>
        <v/>
      </c>
      <c r="CU40" s="49" t="str">
        <f t="shared" si="17"/>
        <v/>
      </c>
      <c r="CV40" s="16" t="str">
        <f t="shared" si="18"/>
        <v/>
      </c>
      <c r="CX40" s="48" t="str">
        <f t="shared" si="19"/>
        <v/>
      </c>
      <c r="CY40" s="49" t="str">
        <f t="shared" si="20"/>
        <v/>
      </c>
      <c r="CZ40" s="49" t="str">
        <f t="shared" si="21"/>
        <v/>
      </c>
      <c r="DA40" s="49" t="str">
        <f t="shared" si="22"/>
        <v/>
      </c>
      <c r="DB40" s="49" t="str">
        <f t="shared" si="23"/>
        <v/>
      </c>
      <c r="DC40" s="49" t="str">
        <f t="shared" si="24"/>
        <v/>
      </c>
      <c r="DD40" s="49" t="str">
        <f t="shared" si="25"/>
        <v/>
      </c>
      <c r="DE40" s="49" t="str">
        <f t="shared" si="26"/>
        <v/>
      </c>
      <c r="DF40" s="49" t="str">
        <f t="shared" si="27"/>
        <v/>
      </c>
      <c r="DG40" s="49" t="str">
        <f t="shared" si="28"/>
        <v/>
      </c>
      <c r="DH40" s="49" t="str">
        <f t="shared" si="29"/>
        <v/>
      </c>
      <c r="DI40" s="49" t="str">
        <f t="shared" si="30"/>
        <v/>
      </c>
      <c r="DJ40" s="49" t="str">
        <f t="shared" si="31"/>
        <v/>
      </c>
      <c r="DK40" s="49" t="str">
        <f t="shared" si="32"/>
        <v/>
      </c>
      <c r="DL40" s="16" t="str">
        <f t="shared" si="33"/>
        <v/>
      </c>
      <c r="DN40" s="17" t="str">
        <f t="shared" si="34"/>
        <v>Jul 2019</v>
      </c>
    </row>
    <row r="41" spans="1:118" x14ac:dyDescent="0.25">
      <c r="A41" s="30"/>
      <c r="B41" s="102">
        <f>IF(B40="", "", IFERROR(IF(B40+1&gt;Settings!$G$25, "", B40+1), ""))</f>
        <v>43677</v>
      </c>
      <c r="C41" s="2"/>
      <c r="D41" s="3"/>
      <c r="E41" s="3"/>
      <c r="F41" s="3"/>
      <c r="G41" s="3"/>
      <c r="H41" s="3"/>
      <c r="I41" s="3"/>
      <c r="J41" s="3"/>
      <c r="K41" s="3"/>
      <c r="L41" s="3"/>
      <c r="M41" s="3"/>
      <c r="N41" s="3"/>
      <c r="O41" s="3"/>
      <c r="P41" s="3"/>
      <c r="Q41" s="4"/>
      <c r="R41" s="30"/>
      <c r="T41" s="17" t="str">
        <f>IF($B41="", "", IF($B41&lt;Settings!$G$23, "Old", "New"))</f>
        <v>Old</v>
      </c>
      <c r="AL41" s="118" t="str">
        <f>IF(OR($B41="", C41="", C$10="", AL$9), "", IFERROR($B41+INDEX(Settings!$AF$19:$AF$33, MATCH(C$10, Settings!$Y$19:$Y$33, 0))+IF(INDEX(Settings!$AI$19:$AI$33, MATCH(C$10, Settings!$Y$19:$Y$33, 0))="", 0, INDEX($AO$2:$AU$8, MATCH(TEXT($B41, "ddd"), $AN$2:$AN$8, 0), MATCH(INDEX(Settings!$AI$19:$AI$33, MATCH(C$10, Settings!$Y$19:$Y$33, 0)), $AO$1:$AU$1, 0))), 0))</f>
        <v/>
      </c>
      <c r="AM41" s="119" t="str">
        <f>IF(OR($B41="", D41="", D$10="", AM$9), "", IFERROR($B41+INDEX(Settings!$AF$19:$AF$33, MATCH(D$10, Settings!$Y$19:$Y$33, 0))+IF(INDEX(Settings!$AI$19:$AI$33, MATCH(D$10, Settings!$Y$19:$Y$33, 0))="", 0, INDEX($AO$2:$AU$8, MATCH(TEXT($B41, "ddd"), $AN$2:$AN$8, 0), MATCH(INDEX(Settings!$AI$19:$AI$33, MATCH(D$10, Settings!$Y$19:$Y$33, 0)), $AO$1:$AU$1, 0))), 0))</f>
        <v/>
      </c>
      <c r="AN41" s="119" t="str">
        <f>IF(OR($B41="", E41="", E$10="", AN$9), "", IFERROR($B41+INDEX(Settings!$AF$19:$AF$33, MATCH(E$10, Settings!$Y$19:$Y$33, 0))+IF(INDEX(Settings!$AI$19:$AI$33, MATCH(E$10, Settings!$Y$19:$Y$33, 0))="", 0, INDEX($AO$2:$AU$8, MATCH(TEXT($B41, "ddd"), $AN$2:$AN$8, 0), MATCH(INDEX(Settings!$AI$19:$AI$33, MATCH(E$10, Settings!$Y$19:$Y$33, 0)), $AO$1:$AU$1, 0))), 0))</f>
        <v/>
      </c>
      <c r="AO41" s="119" t="str">
        <f>IF(OR($B41="", F41="", F$10="", AO$9), "", IFERROR($B41+INDEX(Settings!$AF$19:$AF$33, MATCH(F$10, Settings!$Y$19:$Y$33, 0))+IF(INDEX(Settings!$AI$19:$AI$33, MATCH(F$10, Settings!$Y$19:$Y$33, 0))="", 0, INDEX($AO$2:$AU$8, MATCH(TEXT($B41, "ddd"), $AN$2:$AN$8, 0), MATCH(INDEX(Settings!$AI$19:$AI$33, MATCH(F$10, Settings!$Y$19:$Y$33, 0)), $AO$1:$AU$1, 0))), 0))</f>
        <v/>
      </c>
      <c r="AP41" s="119" t="str">
        <f>IF(OR($B41="", G41="", G$10="", AP$9), "", IFERROR($B41+INDEX(Settings!$AF$19:$AF$33, MATCH(G$10, Settings!$Y$19:$Y$33, 0))+IF(INDEX(Settings!$AI$19:$AI$33, MATCH(G$10, Settings!$Y$19:$Y$33, 0))="", 0, INDEX($AO$2:$AU$8, MATCH(TEXT($B41, "ddd"), $AN$2:$AN$8, 0), MATCH(INDEX(Settings!$AI$19:$AI$33, MATCH(G$10, Settings!$Y$19:$Y$33, 0)), $AO$1:$AU$1, 0))), 0))</f>
        <v/>
      </c>
      <c r="AQ41" s="119" t="str">
        <f>IF(OR($B41="", H41="", H$10="", AQ$9), "", IFERROR($B41+INDEX(Settings!$AF$19:$AF$33, MATCH(H$10, Settings!$Y$19:$Y$33, 0))+IF(INDEX(Settings!$AI$19:$AI$33, MATCH(H$10, Settings!$Y$19:$Y$33, 0))="", 0, INDEX($AO$2:$AU$8, MATCH(TEXT($B41, "ddd"), $AN$2:$AN$8, 0), MATCH(INDEX(Settings!$AI$19:$AI$33, MATCH(H$10, Settings!$Y$19:$Y$33, 0)), $AO$1:$AU$1, 0))), 0))</f>
        <v/>
      </c>
      <c r="AR41" s="119" t="str">
        <f>IF(OR($B41="", I41="", I$10="", AR$9), "", IFERROR($B41+INDEX(Settings!$AF$19:$AF$33, MATCH(I$10, Settings!$Y$19:$Y$33, 0))+IF(INDEX(Settings!$AI$19:$AI$33, MATCH(I$10, Settings!$Y$19:$Y$33, 0))="", 0, INDEX($AO$2:$AU$8, MATCH(TEXT($B41, "ddd"), $AN$2:$AN$8, 0), MATCH(INDEX(Settings!$AI$19:$AI$33, MATCH(I$10, Settings!$Y$19:$Y$33, 0)), $AO$1:$AU$1, 0))), 0))</f>
        <v/>
      </c>
      <c r="AS41" s="119" t="str">
        <f>IF(OR($B41="", J41="", J$10="", AS$9), "", IFERROR($B41+INDEX(Settings!$AF$19:$AF$33, MATCH(J$10, Settings!$Y$19:$Y$33, 0))+IF(INDEX(Settings!$AI$19:$AI$33, MATCH(J$10, Settings!$Y$19:$Y$33, 0))="", 0, INDEX($AO$2:$AU$8, MATCH(TEXT($B41, "ddd"), $AN$2:$AN$8, 0), MATCH(INDEX(Settings!$AI$19:$AI$33, MATCH(J$10, Settings!$Y$19:$Y$33, 0)), $AO$1:$AU$1, 0))), 0))</f>
        <v/>
      </c>
      <c r="AT41" s="119" t="str">
        <f>IF(OR($B41="", K41="", K$10="", AT$9), "", IFERROR($B41+INDEX(Settings!$AF$19:$AF$33, MATCH(K$10, Settings!$Y$19:$Y$33, 0))+IF(INDEX(Settings!$AI$19:$AI$33, MATCH(K$10, Settings!$Y$19:$Y$33, 0))="", 0, INDEX($AO$2:$AU$8, MATCH(TEXT($B41, "ddd"), $AN$2:$AN$8, 0), MATCH(INDEX(Settings!$AI$19:$AI$33, MATCH(K$10, Settings!$Y$19:$Y$33, 0)), $AO$1:$AU$1, 0))), 0))</f>
        <v/>
      </c>
      <c r="AU41" s="119" t="str">
        <f>IF(OR($B41="", L41="", L$10="", AU$9), "", IFERROR($B41+INDEX(Settings!$AF$19:$AF$33, MATCH(L$10, Settings!$Y$19:$Y$33, 0))+IF(INDEX(Settings!$AI$19:$AI$33, MATCH(L$10, Settings!$Y$19:$Y$33, 0))="", 0, INDEX($AO$2:$AU$8, MATCH(TEXT($B41, "ddd"), $AN$2:$AN$8, 0), MATCH(INDEX(Settings!$AI$19:$AI$33, MATCH(L$10, Settings!$Y$19:$Y$33, 0)), $AO$1:$AU$1, 0))), 0))</f>
        <v/>
      </c>
      <c r="AV41" s="119" t="str">
        <f>IF(OR($B41="", M41="", M$10="", AV$9), "", IFERROR($B41+INDEX(Settings!$AF$19:$AF$33, MATCH(M$10, Settings!$Y$19:$Y$33, 0))+IF(INDEX(Settings!$AI$19:$AI$33, MATCH(M$10, Settings!$Y$19:$Y$33, 0))="", 0, INDEX($AO$2:$AU$8, MATCH(TEXT($B41, "ddd"), $AN$2:$AN$8, 0), MATCH(INDEX(Settings!$AI$19:$AI$33, MATCH(M$10, Settings!$Y$19:$Y$33, 0)), $AO$1:$AU$1, 0))), 0))</f>
        <v/>
      </c>
      <c r="AW41" s="119" t="str">
        <f>IF(OR($B41="", N41="", N$10="", AW$9), "", IFERROR($B41+INDEX(Settings!$AF$19:$AF$33, MATCH(N$10, Settings!$Y$19:$Y$33, 0))+IF(INDEX(Settings!$AI$19:$AI$33, MATCH(N$10, Settings!$Y$19:$Y$33, 0))="", 0, INDEX($AO$2:$AU$8, MATCH(TEXT($B41, "ddd"), $AN$2:$AN$8, 0), MATCH(INDEX(Settings!$AI$19:$AI$33, MATCH(N$10, Settings!$Y$19:$Y$33, 0)), $AO$1:$AU$1, 0))), 0))</f>
        <v/>
      </c>
      <c r="AX41" s="119" t="str">
        <f>IF(OR($B41="", O41="", O$10="", AX$9), "", IFERROR($B41+INDEX(Settings!$AF$19:$AF$33, MATCH(O$10, Settings!$Y$19:$Y$33, 0))+IF(INDEX(Settings!$AI$19:$AI$33, MATCH(O$10, Settings!$Y$19:$Y$33, 0))="", 0, INDEX($AO$2:$AU$8, MATCH(TEXT($B41, "ddd"), $AN$2:$AN$8, 0), MATCH(INDEX(Settings!$AI$19:$AI$33, MATCH(O$10, Settings!$Y$19:$Y$33, 0)), $AO$1:$AU$1, 0))), 0))</f>
        <v/>
      </c>
      <c r="AY41" s="119" t="str">
        <f>IF(OR($B41="", P41="", P$10="", AY$9), "", IFERROR($B41+INDEX(Settings!$AF$19:$AF$33, MATCH(P$10, Settings!$Y$19:$Y$33, 0))+IF(INDEX(Settings!$AI$19:$AI$33, MATCH(P$10, Settings!$Y$19:$Y$33, 0))="", 0, INDEX($AO$2:$AU$8, MATCH(TEXT($B41, "ddd"), $AN$2:$AN$8, 0), MATCH(INDEX(Settings!$AI$19:$AI$33, MATCH(P$10, Settings!$Y$19:$Y$33, 0)), $AO$1:$AU$1, 0))), 0))</f>
        <v/>
      </c>
      <c r="AZ41" s="120" t="str">
        <f>IF(OR($B41="", Q41="", Q$10="", AZ$9), "", IFERROR($B41+INDEX(Settings!$AF$19:$AF$33, MATCH(Q$10, Settings!$Y$19:$Y$33, 0))+IF(INDEX(Settings!$AI$19:$AI$33, MATCH(Q$10, Settings!$Y$19:$Y$33, 0))="", 0, INDEX($AO$2:$AU$8, MATCH(TEXT($B41, "ddd"), $AN$2:$AN$8, 0), MATCH(INDEX(Settings!$AI$19:$AI$33, MATCH(Q$10, Settings!$Y$19:$Y$33, 0)), $AO$1:$AU$1, 0))), 0))</f>
        <v/>
      </c>
      <c r="BB41" s="118" t="str">
        <f>IF(OR(C$10="", $B41="", C41="", BB$9=""), "", IFERROR(WORKDAY((DATE(YEAR($B41), MONTH($B41)+INDEX(Settings!$AM$19:$AM$33, MATCH(C$10, Settings!$Y$19:$Y$33, 0)), IF(INDEX(Settings!$AQ$19:$AQ$33, MATCH(C$10, Settings!$Y$19:$Y$33, 0))=0, DAY($B41), INDEX(Settings!$AQ$19:$AQ$33, MATCH(C$10, Settings!$Y$19:$Y$33, 0))))-1), 1, Settings!$AY$23:$AY$38), ""))</f>
        <v/>
      </c>
      <c r="BC41" s="119" t="str">
        <f>IF(OR(D$10="", $B41="", D41="", BC$9=""), "", IFERROR(WORKDAY((DATE(YEAR($B41), MONTH($B41)+INDEX(Settings!$AM$19:$AM$33, MATCH(D$10, Settings!$Y$19:$Y$33, 0)), IF(INDEX(Settings!$AQ$19:$AQ$33, MATCH(D$10, Settings!$Y$19:$Y$33, 0))=0, DAY($B41), INDEX(Settings!$AQ$19:$AQ$33, MATCH(D$10, Settings!$Y$19:$Y$33, 0))))-1), 1, Settings!$AY$23:$AY$38), ""))</f>
        <v/>
      </c>
      <c r="BD41" s="119" t="str">
        <f>IF(OR(E$10="", $B41="", E41="", BD$9=""), "", IFERROR(WORKDAY((DATE(YEAR($B41), MONTH($B41)+INDEX(Settings!$AM$19:$AM$33, MATCH(E$10, Settings!$Y$19:$Y$33, 0)), IF(INDEX(Settings!$AQ$19:$AQ$33, MATCH(E$10, Settings!$Y$19:$Y$33, 0))=0, DAY($B41), INDEX(Settings!$AQ$19:$AQ$33, MATCH(E$10, Settings!$Y$19:$Y$33, 0))))-1), 1, Settings!$AY$23:$AY$38), ""))</f>
        <v/>
      </c>
      <c r="BE41" s="119" t="str">
        <f>IF(OR(F$10="", $B41="", F41="", BE$9=""), "", IFERROR(WORKDAY((DATE(YEAR($B41), MONTH($B41)+INDEX(Settings!$AM$19:$AM$33, MATCH(F$10, Settings!$Y$19:$Y$33, 0)), IF(INDEX(Settings!$AQ$19:$AQ$33, MATCH(F$10, Settings!$Y$19:$Y$33, 0))=0, DAY($B41), INDEX(Settings!$AQ$19:$AQ$33, MATCH(F$10, Settings!$Y$19:$Y$33, 0))))-1), 1, Settings!$AY$23:$AY$38), ""))</f>
        <v/>
      </c>
      <c r="BF41" s="119" t="str">
        <f>IF(OR(G$10="", $B41="", G41="", BF$9=""), "", IFERROR(WORKDAY((DATE(YEAR($B41), MONTH($B41)+INDEX(Settings!$AM$19:$AM$33, MATCH(G$10, Settings!$Y$19:$Y$33, 0)), IF(INDEX(Settings!$AQ$19:$AQ$33, MATCH(G$10, Settings!$Y$19:$Y$33, 0))=0, DAY($B41), INDEX(Settings!$AQ$19:$AQ$33, MATCH(G$10, Settings!$Y$19:$Y$33, 0))))-1), 1, Settings!$AY$23:$AY$38), ""))</f>
        <v/>
      </c>
      <c r="BG41" s="119" t="str">
        <f>IF(OR(H$10="", $B41="", H41="", BG$9=""), "", IFERROR(WORKDAY((DATE(YEAR($B41), MONTH($B41)+INDEX(Settings!$AM$19:$AM$33, MATCH(H$10, Settings!$Y$19:$Y$33, 0)), IF(INDEX(Settings!$AQ$19:$AQ$33, MATCH(H$10, Settings!$Y$19:$Y$33, 0))=0, DAY($B41), INDEX(Settings!$AQ$19:$AQ$33, MATCH(H$10, Settings!$Y$19:$Y$33, 0))))-1), 1, Settings!$AY$23:$AY$38), ""))</f>
        <v/>
      </c>
      <c r="BH41" s="119" t="str">
        <f>IF(OR(I$10="", $B41="", I41="", BH$9=""), "", IFERROR(WORKDAY((DATE(YEAR($B41), MONTH($B41)+INDEX(Settings!$AM$19:$AM$33, MATCH(I$10, Settings!$Y$19:$Y$33, 0)), IF(INDEX(Settings!$AQ$19:$AQ$33, MATCH(I$10, Settings!$Y$19:$Y$33, 0))=0, DAY($B41), INDEX(Settings!$AQ$19:$AQ$33, MATCH(I$10, Settings!$Y$19:$Y$33, 0))))-1), 1, Settings!$AY$23:$AY$38), ""))</f>
        <v/>
      </c>
      <c r="BI41" s="119" t="str">
        <f>IF(OR(J$10="", $B41="", J41="", BI$9=""), "", IFERROR(WORKDAY((DATE(YEAR($B41), MONTH($B41)+INDEX(Settings!$AM$19:$AM$33, MATCH(J$10, Settings!$Y$19:$Y$33, 0)), IF(INDEX(Settings!$AQ$19:$AQ$33, MATCH(J$10, Settings!$Y$19:$Y$33, 0))=0, DAY($B41), INDEX(Settings!$AQ$19:$AQ$33, MATCH(J$10, Settings!$Y$19:$Y$33, 0))))-1), 1, Settings!$AY$23:$AY$38), ""))</f>
        <v/>
      </c>
      <c r="BJ41" s="119" t="str">
        <f>IF(OR(K$10="", $B41="", K41="", BJ$9=""), "", IFERROR(WORKDAY((DATE(YEAR($B41), MONTH($B41)+INDEX(Settings!$AM$19:$AM$33, MATCH(K$10, Settings!$Y$19:$Y$33, 0)), IF(INDEX(Settings!$AQ$19:$AQ$33, MATCH(K$10, Settings!$Y$19:$Y$33, 0))=0, DAY($B41), INDEX(Settings!$AQ$19:$AQ$33, MATCH(K$10, Settings!$Y$19:$Y$33, 0))))-1), 1, Settings!$AY$23:$AY$38), ""))</f>
        <v/>
      </c>
      <c r="BK41" s="119" t="str">
        <f>IF(OR(L$10="", $B41="", L41="", BK$9=""), "", IFERROR(WORKDAY((DATE(YEAR($B41), MONTH($B41)+INDEX(Settings!$AM$19:$AM$33, MATCH(L$10, Settings!$Y$19:$Y$33, 0)), IF(INDEX(Settings!$AQ$19:$AQ$33, MATCH(L$10, Settings!$Y$19:$Y$33, 0))=0, DAY($B41), INDEX(Settings!$AQ$19:$AQ$33, MATCH(L$10, Settings!$Y$19:$Y$33, 0))))-1), 1, Settings!$AY$23:$AY$38), ""))</f>
        <v/>
      </c>
      <c r="BL41" s="119" t="str">
        <f>IF(OR(M$10="", $B41="", M41="", BL$9=""), "", IFERROR(WORKDAY((DATE(YEAR($B41), MONTH($B41)+INDEX(Settings!$AM$19:$AM$33, MATCH(M$10, Settings!$Y$19:$Y$33, 0)), IF(INDEX(Settings!$AQ$19:$AQ$33, MATCH(M$10, Settings!$Y$19:$Y$33, 0))=0, DAY($B41), INDEX(Settings!$AQ$19:$AQ$33, MATCH(M$10, Settings!$Y$19:$Y$33, 0))))-1), 1, Settings!$AY$23:$AY$38), ""))</f>
        <v/>
      </c>
      <c r="BM41" s="119" t="str">
        <f>IF(OR(N$10="", $B41="", N41="", BM$9=""), "", IFERROR(WORKDAY((DATE(YEAR($B41), MONTH($B41)+INDEX(Settings!$AM$19:$AM$33, MATCH(N$10, Settings!$Y$19:$Y$33, 0)), IF(INDEX(Settings!$AQ$19:$AQ$33, MATCH(N$10, Settings!$Y$19:$Y$33, 0))=0, DAY($B41), INDEX(Settings!$AQ$19:$AQ$33, MATCH(N$10, Settings!$Y$19:$Y$33, 0))))-1), 1, Settings!$AY$23:$AY$38), ""))</f>
        <v/>
      </c>
      <c r="BN41" s="119" t="str">
        <f>IF(OR(O$10="", $B41="", O41="", BN$9=""), "", IFERROR(WORKDAY((DATE(YEAR($B41), MONTH($B41)+INDEX(Settings!$AM$19:$AM$33, MATCH(O$10, Settings!$Y$19:$Y$33, 0)), IF(INDEX(Settings!$AQ$19:$AQ$33, MATCH(O$10, Settings!$Y$19:$Y$33, 0))=0, DAY($B41), INDEX(Settings!$AQ$19:$AQ$33, MATCH(O$10, Settings!$Y$19:$Y$33, 0))))-1), 1, Settings!$AY$23:$AY$38), ""))</f>
        <v/>
      </c>
      <c r="BO41" s="119" t="str">
        <f>IF(OR(P$10="", $B41="", P41="", BO$9=""), "", IFERROR(WORKDAY((DATE(YEAR($B41), MONTH($B41)+INDEX(Settings!$AM$19:$AM$33, MATCH(P$10, Settings!$Y$19:$Y$33, 0)), IF(INDEX(Settings!$AQ$19:$AQ$33, MATCH(P$10, Settings!$Y$19:$Y$33, 0))=0, DAY($B41), INDEX(Settings!$AQ$19:$AQ$33, MATCH(P$10, Settings!$Y$19:$Y$33, 0))))-1), 1, Settings!$AY$23:$AY$38), ""))</f>
        <v/>
      </c>
      <c r="BP41" s="120" t="str">
        <f>IF(OR(Q$10="", $B41="", Q41="", BP$9=""), "", IFERROR(WORKDAY((DATE(YEAR($B41), MONTH($B41)+INDEX(Settings!$AM$19:$AM$33, MATCH(Q$10, Settings!$Y$19:$Y$33, 0)), IF(INDEX(Settings!$AQ$19:$AQ$33, MATCH(Q$10, Settings!$Y$19:$Y$33, 0))=0, DAY($B41), INDEX(Settings!$AQ$19:$AQ$33, MATCH(Q$10, Settings!$Y$19:$Y$33, 0))))-1), 1, Settings!$AY$23:$AY$38), ""))</f>
        <v/>
      </c>
      <c r="BR41" s="118" t="str">
        <f>IF(BB41="", "", IF(BB41&lt;=$B41, WORKDAY(DATE(YEAR($BB41), MONTH(BB41)+1, DAY(BB41)-1), 1, Settings!$AY$23:$AY$38), BB41))</f>
        <v/>
      </c>
      <c r="BS41" s="119" t="str">
        <f>IF(BC41="", "", IF(BC41&lt;=$B41, WORKDAY(DATE(YEAR($BB41), MONTH(BC41)+1, DAY(BC41)-1), 1, Settings!$AY$23:$AY$38), BC41))</f>
        <v/>
      </c>
      <c r="BT41" s="119" t="str">
        <f>IF(BD41="", "", IF(BD41&lt;=$B41, WORKDAY(DATE(YEAR($BB41), MONTH(BD41)+1, DAY(BD41)-1), 1, Settings!$AY$23:$AY$38), BD41))</f>
        <v/>
      </c>
      <c r="BU41" s="119" t="str">
        <f>IF(BE41="", "", IF(BE41&lt;=$B41, WORKDAY(DATE(YEAR($BB41), MONTH(BE41)+1, DAY(BE41)-1), 1, Settings!$AY$23:$AY$38), BE41))</f>
        <v/>
      </c>
      <c r="BV41" s="119" t="str">
        <f>IF(BF41="", "", IF(BF41&lt;=$B41, WORKDAY(DATE(YEAR($BB41), MONTH(BF41)+1, DAY(BF41)-1), 1, Settings!$AY$23:$AY$38), BF41))</f>
        <v/>
      </c>
      <c r="BW41" s="119" t="str">
        <f>IF(BG41="", "", IF(BG41&lt;=$B41, WORKDAY(DATE(YEAR($BB41), MONTH(BG41)+1, DAY(BG41)-1), 1, Settings!$AY$23:$AY$38), BG41))</f>
        <v/>
      </c>
      <c r="BX41" s="119" t="str">
        <f>IF(BH41="", "", IF(BH41&lt;=$B41, WORKDAY(DATE(YEAR($BB41), MONTH(BH41)+1, DAY(BH41)-1), 1, Settings!$AY$23:$AY$38), BH41))</f>
        <v/>
      </c>
      <c r="BY41" s="119" t="str">
        <f>IF(BI41="", "", IF(BI41&lt;=$B41, WORKDAY(DATE(YEAR($BB41), MONTH(BI41)+1, DAY(BI41)-1), 1, Settings!$AY$23:$AY$38), BI41))</f>
        <v/>
      </c>
      <c r="BZ41" s="119" t="str">
        <f>IF(BJ41="", "", IF(BJ41&lt;=$B41, WORKDAY(DATE(YEAR($BB41), MONTH(BJ41)+1, DAY(BJ41)-1), 1, Settings!$AY$23:$AY$38), BJ41))</f>
        <v/>
      </c>
      <c r="CA41" s="119" t="str">
        <f>IF(BK41="", "", IF(BK41&lt;=$B41, WORKDAY(DATE(YEAR($BB41), MONTH(BK41)+1, DAY(BK41)-1), 1, Settings!$AY$23:$AY$38), BK41))</f>
        <v/>
      </c>
      <c r="CB41" s="119" t="str">
        <f>IF(BL41="", "", IF(BL41&lt;=$B41, WORKDAY(DATE(YEAR($BB41), MONTH(BL41)+1, DAY(BL41)-1), 1, Settings!$AY$23:$AY$38), BL41))</f>
        <v/>
      </c>
      <c r="CC41" s="119" t="str">
        <f>IF(BM41="", "", IF(BM41&lt;=$B41, WORKDAY(DATE(YEAR($BB41), MONTH(BM41)+1, DAY(BM41)-1), 1, Settings!$AY$23:$AY$38), BM41))</f>
        <v/>
      </c>
      <c r="CD41" s="119" t="str">
        <f>IF(BN41="", "", IF(BN41&lt;=$B41, WORKDAY(DATE(YEAR($BB41), MONTH(BN41)+1, DAY(BN41)-1), 1, Settings!$AY$23:$AY$38), BN41))</f>
        <v/>
      </c>
      <c r="CE41" s="119" t="str">
        <f>IF(BO41="", "", IF(BO41&lt;=$B41, WORKDAY(DATE(YEAR($BB41), MONTH(BO41)+1, DAY(BO41)-1), 1, Settings!$AY$23:$AY$38), BO41))</f>
        <v/>
      </c>
      <c r="CF41" s="120" t="str">
        <f>IF(BP41="", "", IF(BP41&lt;=$B41, WORKDAY(DATE(YEAR($BB41), MONTH(BP41)+1, DAY(BP41)-1), 1, Settings!$AY$23:$AY$38), BP41))</f>
        <v/>
      </c>
      <c r="CH41" s="48" t="str">
        <f t="shared" si="4"/>
        <v/>
      </c>
      <c r="CI41" s="49" t="str">
        <f t="shared" si="5"/>
        <v/>
      </c>
      <c r="CJ41" s="49" t="str">
        <f t="shared" si="6"/>
        <v/>
      </c>
      <c r="CK41" s="49" t="str">
        <f t="shared" si="7"/>
        <v/>
      </c>
      <c r="CL41" s="49" t="str">
        <f t="shared" si="8"/>
        <v/>
      </c>
      <c r="CM41" s="49" t="str">
        <f t="shared" si="9"/>
        <v/>
      </c>
      <c r="CN41" s="49" t="str">
        <f t="shared" si="10"/>
        <v/>
      </c>
      <c r="CO41" s="49" t="str">
        <f t="shared" si="11"/>
        <v/>
      </c>
      <c r="CP41" s="49" t="str">
        <f t="shared" si="12"/>
        <v/>
      </c>
      <c r="CQ41" s="49" t="str">
        <f t="shared" si="13"/>
        <v/>
      </c>
      <c r="CR41" s="49" t="str">
        <f t="shared" si="14"/>
        <v/>
      </c>
      <c r="CS41" s="49" t="str">
        <f t="shared" si="15"/>
        <v/>
      </c>
      <c r="CT41" s="49" t="str">
        <f t="shared" si="16"/>
        <v/>
      </c>
      <c r="CU41" s="49" t="str">
        <f t="shared" si="17"/>
        <v/>
      </c>
      <c r="CV41" s="16" t="str">
        <f t="shared" si="18"/>
        <v/>
      </c>
      <c r="CX41" s="48" t="str">
        <f t="shared" si="19"/>
        <v/>
      </c>
      <c r="CY41" s="49" t="str">
        <f t="shared" si="20"/>
        <v/>
      </c>
      <c r="CZ41" s="49" t="str">
        <f t="shared" si="21"/>
        <v/>
      </c>
      <c r="DA41" s="49" t="str">
        <f t="shared" si="22"/>
        <v/>
      </c>
      <c r="DB41" s="49" t="str">
        <f t="shared" si="23"/>
        <v/>
      </c>
      <c r="DC41" s="49" t="str">
        <f t="shared" si="24"/>
        <v/>
      </c>
      <c r="DD41" s="49" t="str">
        <f t="shared" si="25"/>
        <v/>
      </c>
      <c r="DE41" s="49" t="str">
        <f t="shared" si="26"/>
        <v/>
      </c>
      <c r="DF41" s="49" t="str">
        <f t="shared" si="27"/>
        <v/>
      </c>
      <c r="DG41" s="49" t="str">
        <f t="shared" si="28"/>
        <v/>
      </c>
      <c r="DH41" s="49" t="str">
        <f t="shared" si="29"/>
        <v/>
      </c>
      <c r="DI41" s="49" t="str">
        <f t="shared" si="30"/>
        <v/>
      </c>
      <c r="DJ41" s="49" t="str">
        <f t="shared" si="31"/>
        <v/>
      </c>
      <c r="DK41" s="49" t="str">
        <f t="shared" si="32"/>
        <v/>
      </c>
      <c r="DL41" s="16" t="str">
        <f t="shared" si="33"/>
        <v/>
      </c>
      <c r="DN41" s="17" t="str">
        <f t="shared" si="34"/>
        <v>Jul 2019</v>
      </c>
    </row>
    <row r="42" spans="1:118" x14ac:dyDescent="0.25">
      <c r="A42" s="30"/>
      <c r="B42" s="102">
        <f>IF(B41="", "", IFERROR(IF(B41+1&gt;Settings!$G$25, "", B41+1), ""))</f>
        <v>43678</v>
      </c>
      <c r="C42" s="2"/>
      <c r="D42" s="3"/>
      <c r="E42" s="3"/>
      <c r="F42" s="3"/>
      <c r="G42" s="3"/>
      <c r="H42" s="3"/>
      <c r="I42" s="3"/>
      <c r="J42" s="3"/>
      <c r="K42" s="3"/>
      <c r="L42" s="3"/>
      <c r="M42" s="3"/>
      <c r="N42" s="3"/>
      <c r="O42" s="3"/>
      <c r="P42" s="3"/>
      <c r="Q42" s="4"/>
      <c r="R42" s="30"/>
      <c r="T42" s="17" t="str">
        <f>IF($B42="", "", IF($B42&lt;Settings!$G$23, "Old", "New"))</f>
        <v>Old</v>
      </c>
      <c r="AL42" s="118" t="str">
        <f>IF(OR($B42="", C42="", C$10="", AL$9), "", IFERROR($B42+INDEX(Settings!$AF$19:$AF$33, MATCH(C$10, Settings!$Y$19:$Y$33, 0))+IF(INDEX(Settings!$AI$19:$AI$33, MATCH(C$10, Settings!$Y$19:$Y$33, 0))="", 0, INDEX($AO$2:$AU$8, MATCH(TEXT($B42, "ddd"), $AN$2:$AN$8, 0), MATCH(INDEX(Settings!$AI$19:$AI$33, MATCH(C$10, Settings!$Y$19:$Y$33, 0)), $AO$1:$AU$1, 0))), 0))</f>
        <v/>
      </c>
      <c r="AM42" s="119" t="str">
        <f>IF(OR($B42="", D42="", D$10="", AM$9), "", IFERROR($B42+INDEX(Settings!$AF$19:$AF$33, MATCH(D$10, Settings!$Y$19:$Y$33, 0))+IF(INDEX(Settings!$AI$19:$AI$33, MATCH(D$10, Settings!$Y$19:$Y$33, 0))="", 0, INDEX($AO$2:$AU$8, MATCH(TEXT($B42, "ddd"), $AN$2:$AN$8, 0), MATCH(INDEX(Settings!$AI$19:$AI$33, MATCH(D$10, Settings!$Y$19:$Y$33, 0)), $AO$1:$AU$1, 0))), 0))</f>
        <v/>
      </c>
      <c r="AN42" s="119" t="str">
        <f>IF(OR($B42="", E42="", E$10="", AN$9), "", IFERROR($B42+INDEX(Settings!$AF$19:$AF$33, MATCH(E$10, Settings!$Y$19:$Y$33, 0))+IF(INDEX(Settings!$AI$19:$AI$33, MATCH(E$10, Settings!$Y$19:$Y$33, 0))="", 0, INDEX($AO$2:$AU$8, MATCH(TEXT($B42, "ddd"), $AN$2:$AN$8, 0), MATCH(INDEX(Settings!$AI$19:$AI$33, MATCH(E$10, Settings!$Y$19:$Y$33, 0)), $AO$1:$AU$1, 0))), 0))</f>
        <v/>
      </c>
      <c r="AO42" s="119" t="str">
        <f>IF(OR($B42="", F42="", F$10="", AO$9), "", IFERROR($B42+INDEX(Settings!$AF$19:$AF$33, MATCH(F$10, Settings!$Y$19:$Y$33, 0))+IF(INDEX(Settings!$AI$19:$AI$33, MATCH(F$10, Settings!$Y$19:$Y$33, 0))="", 0, INDEX($AO$2:$AU$8, MATCH(TEXT($B42, "ddd"), $AN$2:$AN$8, 0), MATCH(INDEX(Settings!$AI$19:$AI$33, MATCH(F$10, Settings!$Y$19:$Y$33, 0)), $AO$1:$AU$1, 0))), 0))</f>
        <v/>
      </c>
      <c r="AP42" s="119" t="str">
        <f>IF(OR($B42="", G42="", G$10="", AP$9), "", IFERROR($B42+INDEX(Settings!$AF$19:$AF$33, MATCH(G$10, Settings!$Y$19:$Y$33, 0))+IF(INDEX(Settings!$AI$19:$AI$33, MATCH(G$10, Settings!$Y$19:$Y$33, 0))="", 0, INDEX($AO$2:$AU$8, MATCH(TEXT($B42, "ddd"), $AN$2:$AN$8, 0), MATCH(INDEX(Settings!$AI$19:$AI$33, MATCH(G$10, Settings!$Y$19:$Y$33, 0)), $AO$1:$AU$1, 0))), 0))</f>
        <v/>
      </c>
      <c r="AQ42" s="119" t="str">
        <f>IF(OR($B42="", H42="", H$10="", AQ$9), "", IFERROR($B42+INDEX(Settings!$AF$19:$AF$33, MATCH(H$10, Settings!$Y$19:$Y$33, 0))+IF(INDEX(Settings!$AI$19:$AI$33, MATCH(H$10, Settings!$Y$19:$Y$33, 0))="", 0, INDEX($AO$2:$AU$8, MATCH(TEXT($B42, "ddd"), $AN$2:$AN$8, 0), MATCH(INDEX(Settings!$AI$19:$AI$33, MATCH(H$10, Settings!$Y$19:$Y$33, 0)), $AO$1:$AU$1, 0))), 0))</f>
        <v/>
      </c>
      <c r="AR42" s="119" t="str">
        <f>IF(OR($B42="", I42="", I$10="", AR$9), "", IFERROR($B42+INDEX(Settings!$AF$19:$AF$33, MATCH(I$10, Settings!$Y$19:$Y$33, 0))+IF(INDEX(Settings!$AI$19:$AI$33, MATCH(I$10, Settings!$Y$19:$Y$33, 0))="", 0, INDEX($AO$2:$AU$8, MATCH(TEXT($B42, "ddd"), $AN$2:$AN$8, 0), MATCH(INDEX(Settings!$AI$19:$AI$33, MATCH(I$10, Settings!$Y$19:$Y$33, 0)), $AO$1:$AU$1, 0))), 0))</f>
        <v/>
      </c>
      <c r="AS42" s="119" t="str">
        <f>IF(OR($B42="", J42="", J$10="", AS$9), "", IFERROR($B42+INDEX(Settings!$AF$19:$AF$33, MATCH(J$10, Settings!$Y$19:$Y$33, 0))+IF(INDEX(Settings!$AI$19:$AI$33, MATCH(J$10, Settings!$Y$19:$Y$33, 0))="", 0, INDEX($AO$2:$AU$8, MATCH(TEXT($B42, "ddd"), $AN$2:$AN$8, 0), MATCH(INDEX(Settings!$AI$19:$AI$33, MATCH(J$10, Settings!$Y$19:$Y$33, 0)), $AO$1:$AU$1, 0))), 0))</f>
        <v/>
      </c>
      <c r="AT42" s="119" t="str">
        <f>IF(OR($B42="", K42="", K$10="", AT$9), "", IFERROR($B42+INDEX(Settings!$AF$19:$AF$33, MATCH(K$10, Settings!$Y$19:$Y$33, 0))+IF(INDEX(Settings!$AI$19:$AI$33, MATCH(K$10, Settings!$Y$19:$Y$33, 0))="", 0, INDEX($AO$2:$AU$8, MATCH(TEXT($B42, "ddd"), $AN$2:$AN$8, 0), MATCH(INDEX(Settings!$AI$19:$AI$33, MATCH(K$10, Settings!$Y$19:$Y$33, 0)), $AO$1:$AU$1, 0))), 0))</f>
        <v/>
      </c>
      <c r="AU42" s="119" t="str">
        <f>IF(OR($B42="", L42="", L$10="", AU$9), "", IFERROR($B42+INDEX(Settings!$AF$19:$AF$33, MATCH(L$10, Settings!$Y$19:$Y$33, 0))+IF(INDEX(Settings!$AI$19:$AI$33, MATCH(L$10, Settings!$Y$19:$Y$33, 0))="", 0, INDEX($AO$2:$AU$8, MATCH(TEXT($B42, "ddd"), $AN$2:$AN$8, 0), MATCH(INDEX(Settings!$AI$19:$AI$33, MATCH(L$10, Settings!$Y$19:$Y$33, 0)), $AO$1:$AU$1, 0))), 0))</f>
        <v/>
      </c>
      <c r="AV42" s="119" t="str">
        <f>IF(OR($B42="", M42="", M$10="", AV$9), "", IFERROR($B42+INDEX(Settings!$AF$19:$AF$33, MATCH(M$10, Settings!$Y$19:$Y$33, 0))+IF(INDEX(Settings!$AI$19:$AI$33, MATCH(M$10, Settings!$Y$19:$Y$33, 0))="", 0, INDEX($AO$2:$AU$8, MATCH(TEXT($B42, "ddd"), $AN$2:$AN$8, 0), MATCH(INDEX(Settings!$AI$19:$AI$33, MATCH(M$10, Settings!$Y$19:$Y$33, 0)), $AO$1:$AU$1, 0))), 0))</f>
        <v/>
      </c>
      <c r="AW42" s="119" t="str">
        <f>IF(OR($B42="", N42="", N$10="", AW$9), "", IFERROR($B42+INDEX(Settings!$AF$19:$AF$33, MATCH(N$10, Settings!$Y$19:$Y$33, 0))+IF(INDEX(Settings!$AI$19:$AI$33, MATCH(N$10, Settings!$Y$19:$Y$33, 0))="", 0, INDEX($AO$2:$AU$8, MATCH(TEXT($B42, "ddd"), $AN$2:$AN$8, 0), MATCH(INDEX(Settings!$AI$19:$AI$33, MATCH(N$10, Settings!$Y$19:$Y$33, 0)), $AO$1:$AU$1, 0))), 0))</f>
        <v/>
      </c>
      <c r="AX42" s="119" t="str">
        <f>IF(OR($B42="", O42="", O$10="", AX$9), "", IFERROR($B42+INDEX(Settings!$AF$19:$AF$33, MATCH(O$10, Settings!$Y$19:$Y$33, 0))+IF(INDEX(Settings!$AI$19:$AI$33, MATCH(O$10, Settings!$Y$19:$Y$33, 0))="", 0, INDEX($AO$2:$AU$8, MATCH(TEXT($B42, "ddd"), $AN$2:$AN$8, 0), MATCH(INDEX(Settings!$AI$19:$AI$33, MATCH(O$10, Settings!$Y$19:$Y$33, 0)), $AO$1:$AU$1, 0))), 0))</f>
        <v/>
      </c>
      <c r="AY42" s="119" t="str">
        <f>IF(OR($B42="", P42="", P$10="", AY$9), "", IFERROR($B42+INDEX(Settings!$AF$19:$AF$33, MATCH(P$10, Settings!$Y$19:$Y$33, 0))+IF(INDEX(Settings!$AI$19:$AI$33, MATCH(P$10, Settings!$Y$19:$Y$33, 0))="", 0, INDEX($AO$2:$AU$8, MATCH(TEXT($B42, "ddd"), $AN$2:$AN$8, 0), MATCH(INDEX(Settings!$AI$19:$AI$33, MATCH(P$10, Settings!$Y$19:$Y$33, 0)), $AO$1:$AU$1, 0))), 0))</f>
        <v/>
      </c>
      <c r="AZ42" s="120" t="str">
        <f>IF(OR($B42="", Q42="", Q$10="", AZ$9), "", IFERROR($B42+INDEX(Settings!$AF$19:$AF$33, MATCH(Q$10, Settings!$Y$19:$Y$33, 0))+IF(INDEX(Settings!$AI$19:$AI$33, MATCH(Q$10, Settings!$Y$19:$Y$33, 0))="", 0, INDEX($AO$2:$AU$8, MATCH(TEXT($B42, "ddd"), $AN$2:$AN$8, 0), MATCH(INDEX(Settings!$AI$19:$AI$33, MATCH(Q$10, Settings!$Y$19:$Y$33, 0)), $AO$1:$AU$1, 0))), 0))</f>
        <v/>
      </c>
      <c r="BB42" s="118" t="str">
        <f>IF(OR(C$10="", $B42="", C42="", BB$9=""), "", IFERROR(WORKDAY((DATE(YEAR($B42), MONTH($B42)+INDEX(Settings!$AM$19:$AM$33, MATCH(C$10, Settings!$Y$19:$Y$33, 0)), IF(INDEX(Settings!$AQ$19:$AQ$33, MATCH(C$10, Settings!$Y$19:$Y$33, 0))=0, DAY($B42), INDEX(Settings!$AQ$19:$AQ$33, MATCH(C$10, Settings!$Y$19:$Y$33, 0))))-1), 1, Settings!$AY$23:$AY$38), ""))</f>
        <v/>
      </c>
      <c r="BC42" s="119" t="str">
        <f>IF(OR(D$10="", $B42="", D42="", BC$9=""), "", IFERROR(WORKDAY((DATE(YEAR($B42), MONTH($B42)+INDEX(Settings!$AM$19:$AM$33, MATCH(D$10, Settings!$Y$19:$Y$33, 0)), IF(INDEX(Settings!$AQ$19:$AQ$33, MATCH(D$10, Settings!$Y$19:$Y$33, 0))=0, DAY($B42), INDEX(Settings!$AQ$19:$AQ$33, MATCH(D$10, Settings!$Y$19:$Y$33, 0))))-1), 1, Settings!$AY$23:$AY$38), ""))</f>
        <v/>
      </c>
      <c r="BD42" s="119" t="str">
        <f>IF(OR(E$10="", $B42="", E42="", BD$9=""), "", IFERROR(WORKDAY((DATE(YEAR($B42), MONTH($B42)+INDEX(Settings!$AM$19:$AM$33, MATCH(E$10, Settings!$Y$19:$Y$33, 0)), IF(INDEX(Settings!$AQ$19:$AQ$33, MATCH(E$10, Settings!$Y$19:$Y$33, 0))=0, DAY($B42), INDEX(Settings!$AQ$19:$AQ$33, MATCH(E$10, Settings!$Y$19:$Y$33, 0))))-1), 1, Settings!$AY$23:$AY$38), ""))</f>
        <v/>
      </c>
      <c r="BE42" s="119" t="str">
        <f>IF(OR(F$10="", $B42="", F42="", BE$9=""), "", IFERROR(WORKDAY((DATE(YEAR($B42), MONTH($B42)+INDEX(Settings!$AM$19:$AM$33, MATCH(F$10, Settings!$Y$19:$Y$33, 0)), IF(INDEX(Settings!$AQ$19:$AQ$33, MATCH(F$10, Settings!$Y$19:$Y$33, 0))=0, DAY($B42), INDEX(Settings!$AQ$19:$AQ$33, MATCH(F$10, Settings!$Y$19:$Y$33, 0))))-1), 1, Settings!$AY$23:$AY$38), ""))</f>
        <v/>
      </c>
      <c r="BF42" s="119" t="str">
        <f>IF(OR(G$10="", $B42="", G42="", BF$9=""), "", IFERROR(WORKDAY((DATE(YEAR($B42), MONTH($B42)+INDEX(Settings!$AM$19:$AM$33, MATCH(G$10, Settings!$Y$19:$Y$33, 0)), IF(INDEX(Settings!$AQ$19:$AQ$33, MATCH(G$10, Settings!$Y$19:$Y$33, 0))=0, DAY($B42), INDEX(Settings!$AQ$19:$AQ$33, MATCH(G$10, Settings!$Y$19:$Y$33, 0))))-1), 1, Settings!$AY$23:$AY$38), ""))</f>
        <v/>
      </c>
      <c r="BG42" s="119" t="str">
        <f>IF(OR(H$10="", $B42="", H42="", BG$9=""), "", IFERROR(WORKDAY((DATE(YEAR($B42), MONTH($B42)+INDEX(Settings!$AM$19:$AM$33, MATCH(H$10, Settings!$Y$19:$Y$33, 0)), IF(INDEX(Settings!$AQ$19:$AQ$33, MATCH(H$10, Settings!$Y$19:$Y$33, 0))=0, DAY($B42), INDEX(Settings!$AQ$19:$AQ$33, MATCH(H$10, Settings!$Y$19:$Y$33, 0))))-1), 1, Settings!$AY$23:$AY$38), ""))</f>
        <v/>
      </c>
      <c r="BH42" s="119" t="str">
        <f>IF(OR(I$10="", $B42="", I42="", BH$9=""), "", IFERROR(WORKDAY((DATE(YEAR($B42), MONTH($B42)+INDEX(Settings!$AM$19:$AM$33, MATCH(I$10, Settings!$Y$19:$Y$33, 0)), IF(INDEX(Settings!$AQ$19:$AQ$33, MATCH(I$10, Settings!$Y$19:$Y$33, 0))=0, DAY($B42), INDEX(Settings!$AQ$19:$AQ$33, MATCH(I$10, Settings!$Y$19:$Y$33, 0))))-1), 1, Settings!$AY$23:$AY$38), ""))</f>
        <v/>
      </c>
      <c r="BI42" s="119" t="str">
        <f>IF(OR(J$10="", $B42="", J42="", BI$9=""), "", IFERROR(WORKDAY((DATE(YEAR($B42), MONTH($B42)+INDEX(Settings!$AM$19:$AM$33, MATCH(J$10, Settings!$Y$19:$Y$33, 0)), IF(INDEX(Settings!$AQ$19:$AQ$33, MATCH(J$10, Settings!$Y$19:$Y$33, 0))=0, DAY($B42), INDEX(Settings!$AQ$19:$AQ$33, MATCH(J$10, Settings!$Y$19:$Y$33, 0))))-1), 1, Settings!$AY$23:$AY$38), ""))</f>
        <v/>
      </c>
      <c r="BJ42" s="119" t="str">
        <f>IF(OR(K$10="", $B42="", K42="", BJ$9=""), "", IFERROR(WORKDAY((DATE(YEAR($B42), MONTH($B42)+INDEX(Settings!$AM$19:$AM$33, MATCH(K$10, Settings!$Y$19:$Y$33, 0)), IF(INDEX(Settings!$AQ$19:$AQ$33, MATCH(K$10, Settings!$Y$19:$Y$33, 0))=0, DAY($B42), INDEX(Settings!$AQ$19:$AQ$33, MATCH(K$10, Settings!$Y$19:$Y$33, 0))))-1), 1, Settings!$AY$23:$AY$38), ""))</f>
        <v/>
      </c>
      <c r="BK42" s="119" t="str">
        <f>IF(OR(L$10="", $B42="", L42="", BK$9=""), "", IFERROR(WORKDAY((DATE(YEAR($B42), MONTH($B42)+INDEX(Settings!$AM$19:$AM$33, MATCH(L$10, Settings!$Y$19:$Y$33, 0)), IF(INDEX(Settings!$AQ$19:$AQ$33, MATCH(L$10, Settings!$Y$19:$Y$33, 0))=0, DAY($B42), INDEX(Settings!$AQ$19:$AQ$33, MATCH(L$10, Settings!$Y$19:$Y$33, 0))))-1), 1, Settings!$AY$23:$AY$38), ""))</f>
        <v/>
      </c>
      <c r="BL42" s="119" t="str">
        <f>IF(OR(M$10="", $B42="", M42="", BL$9=""), "", IFERROR(WORKDAY((DATE(YEAR($B42), MONTH($B42)+INDEX(Settings!$AM$19:$AM$33, MATCH(M$10, Settings!$Y$19:$Y$33, 0)), IF(INDEX(Settings!$AQ$19:$AQ$33, MATCH(M$10, Settings!$Y$19:$Y$33, 0))=0, DAY($B42), INDEX(Settings!$AQ$19:$AQ$33, MATCH(M$10, Settings!$Y$19:$Y$33, 0))))-1), 1, Settings!$AY$23:$AY$38), ""))</f>
        <v/>
      </c>
      <c r="BM42" s="119" t="str">
        <f>IF(OR(N$10="", $B42="", N42="", BM$9=""), "", IFERROR(WORKDAY((DATE(YEAR($B42), MONTH($B42)+INDEX(Settings!$AM$19:$AM$33, MATCH(N$10, Settings!$Y$19:$Y$33, 0)), IF(INDEX(Settings!$AQ$19:$AQ$33, MATCH(N$10, Settings!$Y$19:$Y$33, 0))=0, DAY($B42), INDEX(Settings!$AQ$19:$AQ$33, MATCH(N$10, Settings!$Y$19:$Y$33, 0))))-1), 1, Settings!$AY$23:$AY$38), ""))</f>
        <v/>
      </c>
      <c r="BN42" s="119" t="str">
        <f>IF(OR(O$10="", $B42="", O42="", BN$9=""), "", IFERROR(WORKDAY((DATE(YEAR($B42), MONTH($B42)+INDEX(Settings!$AM$19:$AM$33, MATCH(O$10, Settings!$Y$19:$Y$33, 0)), IF(INDEX(Settings!$AQ$19:$AQ$33, MATCH(O$10, Settings!$Y$19:$Y$33, 0))=0, DAY($B42), INDEX(Settings!$AQ$19:$AQ$33, MATCH(O$10, Settings!$Y$19:$Y$33, 0))))-1), 1, Settings!$AY$23:$AY$38), ""))</f>
        <v/>
      </c>
      <c r="BO42" s="119" t="str">
        <f>IF(OR(P$10="", $B42="", P42="", BO$9=""), "", IFERROR(WORKDAY((DATE(YEAR($B42), MONTH($B42)+INDEX(Settings!$AM$19:$AM$33, MATCH(P$10, Settings!$Y$19:$Y$33, 0)), IF(INDEX(Settings!$AQ$19:$AQ$33, MATCH(P$10, Settings!$Y$19:$Y$33, 0))=0, DAY($B42), INDEX(Settings!$AQ$19:$AQ$33, MATCH(P$10, Settings!$Y$19:$Y$33, 0))))-1), 1, Settings!$AY$23:$AY$38), ""))</f>
        <v/>
      </c>
      <c r="BP42" s="120" t="str">
        <f>IF(OR(Q$10="", $B42="", Q42="", BP$9=""), "", IFERROR(WORKDAY((DATE(YEAR($B42), MONTH($B42)+INDEX(Settings!$AM$19:$AM$33, MATCH(Q$10, Settings!$Y$19:$Y$33, 0)), IF(INDEX(Settings!$AQ$19:$AQ$33, MATCH(Q$10, Settings!$Y$19:$Y$33, 0))=0, DAY($B42), INDEX(Settings!$AQ$19:$AQ$33, MATCH(Q$10, Settings!$Y$19:$Y$33, 0))))-1), 1, Settings!$AY$23:$AY$38), ""))</f>
        <v/>
      </c>
      <c r="BR42" s="118" t="str">
        <f>IF(BB42="", "", IF(BB42&lt;=$B42, WORKDAY(DATE(YEAR($BB42), MONTH(BB42)+1, DAY(BB42)-1), 1, Settings!$AY$23:$AY$38), BB42))</f>
        <v/>
      </c>
      <c r="BS42" s="119" t="str">
        <f>IF(BC42="", "", IF(BC42&lt;=$B42, WORKDAY(DATE(YEAR($BB42), MONTH(BC42)+1, DAY(BC42)-1), 1, Settings!$AY$23:$AY$38), BC42))</f>
        <v/>
      </c>
      <c r="BT42" s="119" t="str">
        <f>IF(BD42="", "", IF(BD42&lt;=$B42, WORKDAY(DATE(YEAR($BB42), MONTH(BD42)+1, DAY(BD42)-1), 1, Settings!$AY$23:$AY$38), BD42))</f>
        <v/>
      </c>
      <c r="BU42" s="119" t="str">
        <f>IF(BE42="", "", IF(BE42&lt;=$B42, WORKDAY(DATE(YEAR($BB42), MONTH(BE42)+1, DAY(BE42)-1), 1, Settings!$AY$23:$AY$38), BE42))</f>
        <v/>
      </c>
      <c r="BV42" s="119" t="str">
        <f>IF(BF42="", "", IF(BF42&lt;=$B42, WORKDAY(DATE(YEAR($BB42), MONTH(BF42)+1, DAY(BF42)-1), 1, Settings!$AY$23:$AY$38), BF42))</f>
        <v/>
      </c>
      <c r="BW42" s="119" t="str">
        <f>IF(BG42="", "", IF(BG42&lt;=$B42, WORKDAY(DATE(YEAR($BB42), MONTH(BG42)+1, DAY(BG42)-1), 1, Settings!$AY$23:$AY$38), BG42))</f>
        <v/>
      </c>
      <c r="BX42" s="119" t="str">
        <f>IF(BH42="", "", IF(BH42&lt;=$B42, WORKDAY(DATE(YEAR($BB42), MONTH(BH42)+1, DAY(BH42)-1), 1, Settings!$AY$23:$AY$38), BH42))</f>
        <v/>
      </c>
      <c r="BY42" s="119" t="str">
        <f>IF(BI42="", "", IF(BI42&lt;=$B42, WORKDAY(DATE(YEAR($BB42), MONTH(BI42)+1, DAY(BI42)-1), 1, Settings!$AY$23:$AY$38), BI42))</f>
        <v/>
      </c>
      <c r="BZ42" s="119" t="str">
        <f>IF(BJ42="", "", IF(BJ42&lt;=$B42, WORKDAY(DATE(YEAR($BB42), MONTH(BJ42)+1, DAY(BJ42)-1), 1, Settings!$AY$23:$AY$38), BJ42))</f>
        <v/>
      </c>
      <c r="CA42" s="119" t="str">
        <f>IF(BK42="", "", IF(BK42&lt;=$B42, WORKDAY(DATE(YEAR($BB42), MONTH(BK42)+1, DAY(BK42)-1), 1, Settings!$AY$23:$AY$38), BK42))</f>
        <v/>
      </c>
      <c r="CB42" s="119" t="str">
        <f>IF(BL42="", "", IF(BL42&lt;=$B42, WORKDAY(DATE(YEAR($BB42), MONTH(BL42)+1, DAY(BL42)-1), 1, Settings!$AY$23:$AY$38), BL42))</f>
        <v/>
      </c>
      <c r="CC42" s="119" t="str">
        <f>IF(BM42="", "", IF(BM42&lt;=$B42, WORKDAY(DATE(YEAR($BB42), MONTH(BM42)+1, DAY(BM42)-1), 1, Settings!$AY$23:$AY$38), BM42))</f>
        <v/>
      </c>
      <c r="CD42" s="119" t="str">
        <f>IF(BN42="", "", IF(BN42&lt;=$B42, WORKDAY(DATE(YEAR($BB42), MONTH(BN42)+1, DAY(BN42)-1), 1, Settings!$AY$23:$AY$38), BN42))</f>
        <v/>
      </c>
      <c r="CE42" s="119" t="str">
        <f>IF(BO42="", "", IF(BO42&lt;=$B42, WORKDAY(DATE(YEAR($BB42), MONTH(BO42)+1, DAY(BO42)-1), 1, Settings!$AY$23:$AY$38), BO42))</f>
        <v/>
      </c>
      <c r="CF42" s="120" t="str">
        <f>IF(BP42="", "", IF(BP42&lt;=$B42, WORKDAY(DATE(YEAR($BB42), MONTH(BP42)+1, DAY(BP42)-1), 1, Settings!$AY$23:$AY$38), BP42))</f>
        <v/>
      </c>
      <c r="CH42" s="48" t="str">
        <f t="shared" si="4"/>
        <v/>
      </c>
      <c r="CI42" s="49" t="str">
        <f t="shared" si="5"/>
        <v/>
      </c>
      <c r="CJ42" s="49" t="str">
        <f t="shared" si="6"/>
        <v/>
      </c>
      <c r="CK42" s="49" t="str">
        <f t="shared" si="7"/>
        <v/>
      </c>
      <c r="CL42" s="49" t="str">
        <f t="shared" si="8"/>
        <v/>
      </c>
      <c r="CM42" s="49" t="str">
        <f t="shared" si="9"/>
        <v/>
      </c>
      <c r="CN42" s="49" t="str">
        <f t="shared" si="10"/>
        <v/>
      </c>
      <c r="CO42" s="49" t="str">
        <f t="shared" si="11"/>
        <v/>
      </c>
      <c r="CP42" s="49" t="str">
        <f t="shared" si="12"/>
        <v/>
      </c>
      <c r="CQ42" s="49" t="str">
        <f t="shared" si="13"/>
        <v/>
      </c>
      <c r="CR42" s="49" t="str">
        <f t="shared" si="14"/>
        <v/>
      </c>
      <c r="CS42" s="49" t="str">
        <f t="shared" si="15"/>
        <v/>
      </c>
      <c r="CT42" s="49" t="str">
        <f t="shared" si="16"/>
        <v/>
      </c>
      <c r="CU42" s="49" t="str">
        <f t="shared" si="17"/>
        <v/>
      </c>
      <c r="CV42" s="16" t="str">
        <f t="shared" si="18"/>
        <v/>
      </c>
      <c r="CX42" s="48" t="str">
        <f t="shared" si="19"/>
        <v/>
      </c>
      <c r="CY42" s="49" t="str">
        <f t="shared" si="20"/>
        <v/>
      </c>
      <c r="CZ42" s="49" t="str">
        <f t="shared" si="21"/>
        <v/>
      </c>
      <c r="DA42" s="49" t="str">
        <f t="shared" si="22"/>
        <v/>
      </c>
      <c r="DB42" s="49" t="str">
        <f t="shared" si="23"/>
        <v/>
      </c>
      <c r="DC42" s="49" t="str">
        <f t="shared" si="24"/>
        <v/>
      </c>
      <c r="DD42" s="49" t="str">
        <f t="shared" si="25"/>
        <v/>
      </c>
      <c r="DE42" s="49" t="str">
        <f t="shared" si="26"/>
        <v/>
      </c>
      <c r="DF42" s="49" t="str">
        <f t="shared" si="27"/>
        <v/>
      </c>
      <c r="DG42" s="49" t="str">
        <f t="shared" si="28"/>
        <v/>
      </c>
      <c r="DH42" s="49" t="str">
        <f t="shared" si="29"/>
        <v/>
      </c>
      <c r="DI42" s="49" t="str">
        <f t="shared" si="30"/>
        <v/>
      </c>
      <c r="DJ42" s="49" t="str">
        <f t="shared" si="31"/>
        <v/>
      </c>
      <c r="DK42" s="49" t="str">
        <f t="shared" si="32"/>
        <v/>
      </c>
      <c r="DL42" s="16" t="str">
        <f t="shared" si="33"/>
        <v/>
      </c>
      <c r="DN42" s="17" t="str">
        <f t="shared" si="34"/>
        <v>Aug 2019</v>
      </c>
    </row>
    <row r="43" spans="1:118" x14ac:dyDescent="0.25">
      <c r="A43" s="30"/>
      <c r="B43" s="102">
        <f>IF(B42="", "", IFERROR(IF(B42+1&gt;Settings!$G$25, "", B42+1), ""))</f>
        <v>43679</v>
      </c>
      <c r="C43" s="2"/>
      <c r="D43" s="3"/>
      <c r="E43" s="3"/>
      <c r="F43" s="3"/>
      <c r="G43" s="3"/>
      <c r="H43" s="3"/>
      <c r="I43" s="3"/>
      <c r="J43" s="3"/>
      <c r="K43" s="3"/>
      <c r="L43" s="3"/>
      <c r="M43" s="3"/>
      <c r="N43" s="3"/>
      <c r="O43" s="3"/>
      <c r="P43" s="3"/>
      <c r="Q43" s="4"/>
      <c r="R43" s="30"/>
      <c r="T43" s="17" t="str">
        <f>IF($B43="", "", IF($B43&lt;Settings!$G$23, "Old", "New"))</f>
        <v>Old</v>
      </c>
      <c r="AL43" s="118" t="str">
        <f>IF(OR($B43="", C43="", C$10="", AL$9), "", IFERROR($B43+INDEX(Settings!$AF$19:$AF$33, MATCH(C$10, Settings!$Y$19:$Y$33, 0))+IF(INDEX(Settings!$AI$19:$AI$33, MATCH(C$10, Settings!$Y$19:$Y$33, 0))="", 0, INDEX($AO$2:$AU$8, MATCH(TEXT($B43, "ddd"), $AN$2:$AN$8, 0), MATCH(INDEX(Settings!$AI$19:$AI$33, MATCH(C$10, Settings!$Y$19:$Y$33, 0)), $AO$1:$AU$1, 0))), 0))</f>
        <v/>
      </c>
      <c r="AM43" s="119" t="str">
        <f>IF(OR($B43="", D43="", D$10="", AM$9), "", IFERROR($B43+INDEX(Settings!$AF$19:$AF$33, MATCH(D$10, Settings!$Y$19:$Y$33, 0))+IF(INDEX(Settings!$AI$19:$AI$33, MATCH(D$10, Settings!$Y$19:$Y$33, 0))="", 0, INDEX($AO$2:$AU$8, MATCH(TEXT($B43, "ddd"), $AN$2:$AN$8, 0), MATCH(INDEX(Settings!$AI$19:$AI$33, MATCH(D$10, Settings!$Y$19:$Y$33, 0)), $AO$1:$AU$1, 0))), 0))</f>
        <v/>
      </c>
      <c r="AN43" s="119" t="str">
        <f>IF(OR($B43="", E43="", E$10="", AN$9), "", IFERROR($B43+INDEX(Settings!$AF$19:$AF$33, MATCH(E$10, Settings!$Y$19:$Y$33, 0))+IF(INDEX(Settings!$AI$19:$AI$33, MATCH(E$10, Settings!$Y$19:$Y$33, 0))="", 0, INDEX($AO$2:$AU$8, MATCH(TEXT($B43, "ddd"), $AN$2:$AN$8, 0), MATCH(INDEX(Settings!$AI$19:$AI$33, MATCH(E$10, Settings!$Y$19:$Y$33, 0)), $AO$1:$AU$1, 0))), 0))</f>
        <v/>
      </c>
      <c r="AO43" s="119" t="str">
        <f>IF(OR($B43="", F43="", F$10="", AO$9), "", IFERROR($B43+INDEX(Settings!$AF$19:$AF$33, MATCH(F$10, Settings!$Y$19:$Y$33, 0))+IF(INDEX(Settings!$AI$19:$AI$33, MATCH(F$10, Settings!$Y$19:$Y$33, 0))="", 0, INDEX($AO$2:$AU$8, MATCH(TEXT($B43, "ddd"), $AN$2:$AN$8, 0), MATCH(INDEX(Settings!$AI$19:$AI$33, MATCH(F$10, Settings!$Y$19:$Y$33, 0)), $AO$1:$AU$1, 0))), 0))</f>
        <v/>
      </c>
      <c r="AP43" s="119" t="str">
        <f>IF(OR($B43="", G43="", G$10="", AP$9), "", IFERROR($B43+INDEX(Settings!$AF$19:$AF$33, MATCH(G$10, Settings!$Y$19:$Y$33, 0))+IF(INDEX(Settings!$AI$19:$AI$33, MATCH(G$10, Settings!$Y$19:$Y$33, 0))="", 0, INDEX($AO$2:$AU$8, MATCH(TEXT($B43, "ddd"), $AN$2:$AN$8, 0), MATCH(INDEX(Settings!$AI$19:$AI$33, MATCH(G$10, Settings!$Y$19:$Y$33, 0)), $AO$1:$AU$1, 0))), 0))</f>
        <v/>
      </c>
      <c r="AQ43" s="119" t="str">
        <f>IF(OR($B43="", H43="", H$10="", AQ$9), "", IFERROR($B43+INDEX(Settings!$AF$19:$AF$33, MATCH(H$10, Settings!$Y$19:$Y$33, 0))+IF(INDEX(Settings!$AI$19:$AI$33, MATCH(H$10, Settings!$Y$19:$Y$33, 0))="", 0, INDEX($AO$2:$AU$8, MATCH(TEXT($B43, "ddd"), $AN$2:$AN$8, 0), MATCH(INDEX(Settings!$AI$19:$AI$33, MATCH(H$10, Settings!$Y$19:$Y$33, 0)), $AO$1:$AU$1, 0))), 0))</f>
        <v/>
      </c>
      <c r="AR43" s="119" t="str">
        <f>IF(OR($B43="", I43="", I$10="", AR$9), "", IFERROR($B43+INDEX(Settings!$AF$19:$AF$33, MATCH(I$10, Settings!$Y$19:$Y$33, 0))+IF(INDEX(Settings!$AI$19:$AI$33, MATCH(I$10, Settings!$Y$19:$Y$33, 0))="", 0, INDEX($AO$2:$AU$8, MATCH(TEXT($B43, "ddd"), $AN$2:$AN$8, 0), MATCH(INDEX(Settings!$AI$19:$AI$33, MATCH(I$10, Settings!$Y$19:$Y$33, 0)), $AO$1:$AU$1, 0))), 0))</f>
        <v/>
      </c>
      <c r="AS43" s="119" t="str">
        <f>IF(OR($B43="", J43="", J$10="", AS$9), "", IFERROR($B43+INDEX(Settings!$AF$19:$AF$33, MATCH(J$10, Settings!$Y$19:$Y$33, 0))+IF(INDEX(Settings!$AI$19:$AI$33, MATCH(J$10, Settings!$Y$19:$Y$33, 0))="", 0, INDEX($AO$2:$AU$8, MATCH(TEXT($B43, "ddd"), $AN$2:$AN$8, 0), MATCH(INDEX(Settings!$AI$19:$AI$33, MATCH(J$10, Settings!$Y$19:$Y$33, 0)), $AO$1:$AU$1, 0))), 0))</f>
        <v/>
      </c>
      <c r="AT43" s="119" t="str">
        <f>IF(OR($B43="", K43="", K$10="", AT$9), "", IFERROR($B43+INDEX(Settings!$AF$19:$AF$33, MATCH(K$10, Settings!$Y$19:$Y$33, 0))+IF(INDEX(Settings!$AI$19:$AI$33, MATCH(K$10, Settings!$Y$19:$Y$33, 0))="", 0, INDEX($AO$2:$AU$8, MATCH(TEXT($B43, "ddd"), $AN$2:$AN$8, 0), MATCH(INDEX(Settings!$AI$19:$AI$33, MATCH(K$10, Settings!$Y$19:$Y$33, 0)), $AO$1:$AU$1, 0))), 0))</f>
        <v/>
      </c>
      <c r="AU43" s="119" t="str">
        <f>IF(OR($B43="", L43="", L$10="", AU$9), "", IFERROR($B43+INDEX(Settings!$AF$19:$AF$33, MATCH(L$10, Settings!$Y$19:$Y$33, 0))+IF(INDEX(Settings!$AI$19:$AI$33, MATCH(L$10, Settings!$Y$19:$Y$33, 0))="", 0, INDEX($AO$2:$AU$8, MATCH(TEXT($B43, "ddd"), $AN$2:$AN$8, 0), MATCH(INDEX(Settings!$AI$19:$AI$33, MATCH(L$10, Settings!$Y$19:$Y$33, 0)), $AO$1:$AU$1, 0))), 0))</f>
        <v/>
      </c>
      <c r="AV43" s="119" t="str">
        <f>IF(OR($B43="", M43="", M$10="", AV$9), "", IFERROR($B43+INDEX(Settings!$AF$19:$AF$33, MATCH(M$10, Settings!$Y$19:$Y$33, 0))+IF(INDEX(Settings!$AI$19:$AI$33, MATCH(M$10, Settings!$Y$19:$Y$33, 0))="", 0, INDEX($AO$2:$AU$8, MATCH(TEXT($B43, "ddd"), $AN$2:$AN$8, 0), MATCH(INDEX(Settings!$AI$19:$AI$33, MATCH(M$10, Settings!$Y$19:$Y$33, 0)), $AO$1:$AU$1, 0))), 0))</f>
        <v/>
      </c>
      <c r="AW43" s="119" t="str">
        <f>IF(OR($B43="", N43="", N$10="", AW$9), "", IFERROR($B43+INDEX(Settings!$AF$19:$AF$33, MATCH(N$10, Settings!$Y$19:$Y$33, 0))+IF(INDEX(Settings!$AI$19:$AI$33, MATCH(N$10, Settings!$Y$19:$Y$33, 0))="", 0, INDEX($AO$2:$AU$8, MATCH(TEXT($B43, "ddd"), $AN$2:$AN$8, 0), MATCH(INDEX(Settings!$AI$19:$AI$33, MATCH(N$10, Settings!$Y$19:$Y$33, 0)), $AO$1:$AU$1, 0))), 0))</f>
        <v/>
      </c>
      <c r="AX43" s="119" t="str">
        <f>IF(OR($B43="", O43="", O$10="", AX$9), "", IFERROR($B43+INDEX(Settings!$AF$19:$AF$33, MATCH(O$10, Settings!$Y$19:$Y$33, 0))+IF(INDEX(Settings!$AI$19:$AI$33, MATCH(O$10, Settings!$Y$19:$Y$33, 0))="", 0, INDEX($AO$2:$AU$8, MATCH(TEXT($B43, "ddd"), $AN$2:$AN$8, 0), MATCH(INDEX(Settings!$AI$19:$AI$33, MATCH(O$10, Settings!$Y$19:$Y$33, 0)), $AO$1:$AU$1, 0))), 0))</f>
        <v/>
      </c>
      <c r="AY43" s="119" t="str">
        <f>IF(OR($B43="", P43="", P$10="", AY$9), "", IFERROR($B43+INDEX(Settings!$AF$19:$AF$33, MATCH(P$10, Settings!$Y$19:$Y$33, 0))+IF(INDEX(Settings!$AI$19:$AI$33, MATCH(P$10, Settings!$Y$19:$Y$33, 0))="", 0, INDEX($AO$2:$AU$8, MATCH(TEXT($B43, "ddd"), $AN$2:$AN$8, 0), MATCH(INDEX(Settings!$AI$19:$AI$33, MATCH(P$10, Settings!$Y$19:$Y$33, 0)), $AO$1:$AU$1, 0))), 0))</f>
        <v/>
      </c>
      <c r="AZ43" s="120" t="str">
        <f>IF(OR($B43="", Q43="", Q$10="", AZ$9), "", IFERROR($B43+INDEX(Settings!$AF$19:$AF$33, MATCH(Q$10, Settings!$Y$19:$Y$33, 0))+IF(INDEX(Settings!$AI$19:$AI$33, MATCH(Q$10, Settings!$Y$19:$Y$33, 0))="", 0, INDEX($AO$2:$AU$8, MATCH(TEXT($B43, "ddd"), $AN$2:$AN$8, 0), MATCH(INDEX(Settings!$AI$19:$AI$33, MATCH(Q$10, Settings!$Y$19:$Y$33, 0)), $AO$1:$AU$1, 0))), 0))</f>
        <v/>
      </c>
      <c r="BB43" s="118" t="str">
        <f>IF(OR(C$10="", $B43="", C43="", BB$9=""), "", IFERROR(WORKDAY((DATE(YEAR($B43), MONTH($B43)+INDEX(Settings!$AM$19:$AM$33, MATCH(C$10, Settings!$Y$19:$Y$33, 0)), IF(INDEX(Settings!$AQ$19:$AQ$33, MATCH(C$10, Settings!$Y$19:$Y$33, 0))=0, DAY($B43), INDEX(Settings!$AQ$19:$AQ$33, MATCH(C$10, Settings!$Y$19:$Y$33, 0))))-1), 1, Settings!$AY$23:$AY$38), ""))</f>
        <v/>
      </c>
      <c r="BC43" s="119" t="str">
        <f>IF(OR(D$10="", $B43="", D43="", BC$9=""), "", IFERROR(WORKDAY((DATE(YEAR($B43), MONTH($B43)+INDEX(Settings!$AM$19:$AM$33, MATCH(D$10, Settings!$Y$19:$Y$33, 0)), IF(INDEX(Settings!$AQ$19:$AQ$33, MATCH(D$10, Settings!$Y$19:$Y$33, 0))=0, DAY($B43), INDEX(Settings!$AQ$19:$AQ$33, MATCH(D$10, Settings!$Y$19:$Y$33, 0))))-1), 1, Settings!$AY$23:$AY$38), ""))</f>
        <v/>
      </c>
      <c r="BD43" s="119" t="str">
        <f>IF(OR(E$10="", $B43="", E43="", BD$9=""), "", IFERROR(WORKDAY((DATE(YEAR($B43), MONTH($B43)+INDEX(Settings!$AM$19:$AM$33, MATCH(E$10, Settings!$Y$19:$Y$33, 0)), IF(INDEX(Settings!$AQ$19:$AQ$33, MATCH(E$10, Settings!$Y$19:$Y$33, 0))=0, DAY($B43), INDEX(Settings!$AQ$19:$AQ$33, MATCH(E$10, Settings!$Y$19:$Y$33, 0))))-1), 1, Settings!$AY$23:$AY$38), ""))</f>
        <v/>
      </c>
      <c r="BE43" s="119" t="str">
        <f>IF(OR(F$10="", $B43="", F43="", BE$9=""), "", IFERROR(WORKDAY((DATE(YEAR($B43), MONTH($B43)+INDEX(Settings!$AM$19:$AM$33, MATCH(F$10, Settings!$Y$19:$Y$33, 0)), IF(INDEX(Settings!$AQ$19:$AQ$33, MATCH(F$10, Settings!$Y$19:$Y$33, 0))=0, DAY($B43), INDEX(Settings!$AQ$19:$AQ$33, MATCH(F$10, Settings!$Y$19:$Y$33, 0))))-1), 1, Settings!$AY$23:$AY$38), ""))</f>
        <v/>
      </c>
      <c r="BF43" s="119" t="str">
        <f>IF(OR(G$10="", $B43="", G43="", BF$9=""), "", IFERROR(WORKDAY((DATE(YEAR($B43), MONTH($B43)+INDEX(Settings!$AM$19:$AM$33, MATCH(G$10, Settings!$Y$19:$Y$33, 0)), IF(INDEX(Settings!$AQ$19:$AQ$33, MATCH(G$10, Settings!$Y$19:$Y$33, 0))=0, DAY($B43), INDEX(Settings!$AQ$19:$AQ$33, MATCH(G$10, Settings!$Y$19:$Y$33, 0))))-1), 1, Settings!$AY$23:$AY$38), ""))</f>
        <v/>
      </c>
      <c r="BG43" s="119" t="str">
        <f>IF(OR(H$10="", $B43="", H43="", BG$9=""), "", IFERROR(WORKDAY((DATE(YEAR($B43), MONTH($B43)+INDEX(Settings!$AM$19:$AM$33, MATCH(H$10, Settings!$Y$19:$Y$33, 0)), IF(INDEX(Settings!$AQ$19:$AQ$33, MATCH(H$10, Settings!$Y$19:$Y$33, 0))=0, DAY($B43), INDEX(Settings!$AQ$19:$AQ$33, MATCH(H$10, Settings!$Y$19:$Y$33, 0))))-1), 1, Settings!$AY$23:$AY$38), ""))</f>
        <v/>
      </c>
      <c r="BH43" s="119" t="str">
        <f>IF(OR(I$10="", $B43="", I43="", BH$9=""), "", IFERROR(WORKDAY((DATE(YEAR($B43), MONTH($B43)+INDEX(Settings!$AM$19:$AM$33, MATCH(I$10, Settings!$Y$19:$Y$33, 0)), IF(INDEX(Settings!$AQ$19:$AQ$33, MATCH(I$10, Settings!$Y$19:$Y$33, 0))=0, DAY($B43), INDEX(Settings!$AQ$19:$AQ$33, MATCH(I$10, Settings!$Y$19:$Y$33, 0))))-1), 1, Settings!$AY$23:$AY$38), ""))</f>
        <v/>
      </c>
      <c r="BI43" s="119" t="str">
        <f>IF(OR(J$10="", $B43="", J43="", BI$9=""), "", IFERROR(WORKDAY((DATE(YEAR($B43), MONTH($B43)+INDEX(Settings!$AM$19:$AM$33, MATCH(J$10, Settings!$Y$19:$Y$33, 0)), IF(INDEX(Settings!$AQ$19:$AQ$33, MATCH(J$10, Settings!$Y$19:$Y$33, 0))=0, DAY($B43), INDEX(Settings!$AQ$19:$AQ$33, MATCH(J$10, Settings!$Y$19:$Y$33, 0))))-1), 1, Settings!$AY$23:$AY$38), ""))</f>
        <v/>
      </c>
      <c r="BJ43" s="119" t="str">
        <f>IF(OR(K$10="", $B43="", K43="", BJ$9=""), "", IFERROR(WORKDAY((DATE(YEAR($B43), MONTH($B43)+INDEX(Settings!$AM$19:$AM$33, MATCH(K$10, Settings!$Y$19:$Y$33, 0)), IF(INDEX(Settings!$AQ$19:$AQ$33, MATCH(K$10, Settings!$Y$19:$Y$33, 0))=0, DAY($B43), INDEX(Settings!$AQ$19:$AQ$33, MATCH(K$10, Settings!$Y$19:$Y$33, 0))))-1), 1, Settings!$AY$23:$AY$38), ""))</f>
        <v/>
      </c>
      <c r="BK43" s="119" t="str">
        <f>IF(OR(L$10="", $B43="", L43="", BK$9=""), "", IFERROR(WORKDAY((DATE(YEAR($B43), MONTH($B43)+INDEX(Settings!$AM$19:$AM$33, MATCH(L$10, Settings!$Y$19:$Y$33, 0)), IF(INDEX(Settings!$AQ$19:$AQ$33, MATCH(L$10, Settings!$Y$19:$Y$33, 0))=0, DAY($B43), INDEX(Settings!$AQ$19:$AQ$33, MATCH(L$10, Settings!$Y$19:$Y$33, 0))))-1), 1, Settings!$AY$23:$AY$38), ""))</f>
        <v/>
      </c>
      <c r="BL43" s="119" t="str">
        <f>IF(OR(M$10="", $B43="", M43="", BL$9=""), "", IFERROR(WORKDAY((DATE(YEAR($B43), MONTH($B43)+INDEX(Settings!$AM$19:$AM$33, MATCH(M$10, Settings!$Y$19:$Y$33, 0)), IF(INDEX(Settings!$AQ$19:$AQ$33, MATCH(M$10, Settings!$Y$19:$Y$33, 0))=0, DAY($B43), INDEX(Settings!$AQ$19:$AQ$33, MATCH(M$10, Settings!$Y$19:$Y$33, 0))))-1), 1, Settings!$AY$23:$AY$38), ""))</f>
        <v/>
      </c>
      <c r="BM43" s="119" t="str">
        <f>IF(OR(N$10="", $B43="", N43="", BM$9=""), "", IFERROR(WORKDAY((DATE(YEAR($B43), MONTH($B43)+INDEX(Settings!$AM$19:$AM$33, MATCH(N$10, Settings!$Y$19:$Y$33, 0)), IF(INDEX(Settings!$AQ$19:$AQ$33, MATCH(N$10, Settings!$Y$19:$Y$33, 0))=0, DAY($B43), INDEX(Settings!$AQ$19:$AQ$33, MATCH(N$10, Settings!$Y$19:$Y$33, 0))))-1), 1, Settings!$AY$23:$AY$38), ""))</f>
        <v/>
      </c>
      <c r="BN43" s="119" t="str">
        <f>IF(OR(O$10="", $B43="", O43="", BN$9=""), "", IFERROR(WORKDAY((DATE(YEAR($B43), MONTH($B43)+INDEX(Settings!$AM$19:$AM$33, MATCH(O$10, Settings!$Y$19:$Y$33, 0)), IF(INDEX(Settings!$AQ$19:$AQ$33, MATCH(O$10, Settings!$Y$19:$Y$33, 0))=0, DAY($B43), INDEX(Settings!$AQ$19:$AQ$33, MATCH(O$10, Settings!$Y$19:$Y$33, 0))))-1), 1, Settings!$AY$23:$AY$38), ""))</f>
        <v/>
      </c>
      <c r="BO43" s="119" t="str">
        <f>IF(OR(P$10="", $B43="", P43="", BO$9=""), "", IFERROR(WORKDAY((DATE(YEAR($B43), MONTH($B43)+INDEX(Settings!$AM$19:$AM$33, MATCH(P$10, Settings!$Y$19:$Y$33, 0)), IF(INDEX(Settings!$AQ$19:$AQ$33, MATCH(P$10, Settings!$Y$19:$Y$33, 0))=0, DAY($B43), INDEX(Settings!$AQ$19:$AQ$33, MATCH(P$10, Settings!$Y$19:$Y$33, 0))))-1), 1, Settings!$AY$23:$AY$38), ""))</f>
        <v/>
      </c>
      <c r="BP43" s="120" t="str">
        <f>IF(OR(Q$10="", $B43="", Q43="", BP$9=""), "", IFERROR(WORKDAY((DATE(YEAR($B43), MONTH($B43)+INDEX(Settings!$AM$19:$AM$33, MATCH(Q$10, Settings!$Y$19:$Y$33, 0)), IF(INDEX(Settings!$AQ$19:$AQ$33, MATCH(Q$10, Settings!$Y$19:$Y$33, 0))=0, DAY($B43), INDEX(Settings!$AQ$19:$AQ$33, MATCH(Q$10, Settings!$Y$19:$Y$33, 0))))-1), 1, Settings!$AY$23:$AY$38), ""))</f>
        <v/>
      </c>
      <c r="BR43" s="118" t="str">
        <f>IF(BB43="", "", IF(BB43&lt;=$B43, WORKDAY(DATE(YEAR($BB43), MONTH(BB43)+1, DAY(BB43)-1), 1, Settings!$AY$23:$AY$38), BB43))</f>
        <v/>
      </c>
      <c r="BS43" s="119" t="str">
        <f>IF(BC43="", "", IF(BC43&lt;=$B43, WORKDAY(DATE(YEAR($BB43), MONTH(BC43)+1, DAY(BC43)-1), 1, Settings!$AY$23:$AY$38), BC43))</f>
        <v/>
      </c>
      <c r="BT43" s="119" t="str">
        <f>IF(BD43="", "", IF(BD43&lt;=$B43, WORKDAY(DATE(YEAR($BB43), MONTH(BD43)+1, DAY(BD43)-1), 1, Settings!$AY$23:$AY$38), BD43))</f>
        <v/>
      </c>
      <c r="BU43" s="119" t="str">
        <f>IF(BE43="", "", IF(BE43&lt;=$B43, WORKDAY(DATE(YEAR($BB43), MONTH(BE43)+1, DAY(BE43)-1), 1, Settings!$AY$23:$AY$38), BE43))</f>
        <v/>
      </c>
      <c r="BV43" s="119" t="str">
        <f>IF(BF43="", "", IF(BF43&lt;=$B43, WORKDAY(DATE(YEAR($BB43), MONTH(BF43)+1, DAY(BF43)-1), 1, Settings!$AY$23:$AY$38), BF43))</f>
        <v/>
      </c>
      <c r="BW43" s="119" t="str">
        <f>IF(BG43="", "", IF(BG43&lt;=$B43, WORKDAY(DATE(YEAR($BB43), MONTH(BG43)+1, DAY(BG43)-1), 1, Settings!$AY$23:$AY$38), BG43))</f>
        <v/>
      </c>
      <c r="BX43" s="119" t="str">
        <f>IF(BH43="", "", IF(BH43&lt;=$B43, WORKDAY(DATE(YEAR($BB43), MONTH(BH43)+1, DAY(BH43)-1), 1, Settings!$AY$23:$AY$38), BH43))</f>
        <v/>
      </c>
      <c r="BY43" s="119" t="str">
        <f>IF(BI43="", "", IF(BI43&lt;=$B43, WORKDAY(DATE(YEAR($BB43), MONTH(BI43)+1, DAY(BI43)-1), 1, Settings!$AY$23:$AY$38), BI43))</f>
        <v/>
      </c>
      <c r="BZ43" s="119" t="str">
        <f>IF(BJ43="", "", IF(BJ43&lt;=$B43, WORKDAY(DATE(YEAR($BB43), MONTH(BJ43)+1, DAY(BJ43)-1), 1, Settings!$AY$23:$AY$38), BJ43))</f>
        <v/>
      </c>
      <c r="CA43" s="119" t="str">
        <f>IF(BK43="", "", IF(BK43&lt;=$B43, WORKDAY(DATE(YEAR($BB43), MONTH(BK43)+1, DAY(BK43)-1), 1, Settings!$AY$23:$AY$38), BK43))</f>
        <v/>
      </c>
      <c r="CB43" s="119" t="str">
        <f>IF(BL43="", "", IF(BL43&lt;=$B43, WORKDAY(DATE(YEAR($BB43), MONTH(BL43)+1, DAY(BL43)-1), 1, Settings!$AY$23:$AY$38), BL43))</f>
        <v/>
      </c>
      <c r="CC43" s="119" t="str">
        <f>IF(BM43="", "", IF(BM43&lt;=$B43, WORKDAY(DATE(YEAR($BB43), MONTH(BM43)+1, DAY(BM43)-1), 1, Settings!$AY$23:$AY$38), BM43))</f>
        <v/>
      </c>
      <c r="CD43" s="119" t="str">
        <f>IF(BN43="", "", IF(BN43&lt;=$B43, WORKDAY(DATE(YEAR($BB43), MONTH(BN43)+1, DAY(BN43)-1), 1, Settings!$AY$23:$AY$38), BN43))</f>
        <v/>
      </c>
      <c r="CE43" s="119" t="str">
        <f>IF(BO43="", "", IF(BO43&lt;=$B43, WORKDAY(DATE(YEAR($BB43), MONTH(BO43)+1, DAY(BO43)-1), 1, Settings!$AY$23:$AY$38), BO43))</f>
        <v/>
      </c>
      <c r="CF43" s="120" t="str">
        <f>IF(BP43="", "", IF(BP43&lt;=$B43, WORKDAY(DATE(YEAR($BB43), MONTH(BP43)+1, DAY(BP43)-1), 1, Settings!$AY$23:$AY$38), BP43))</f>
        <v/>
      </c>
      <c r="CH43" s="48" t="str">
        <f t="shared" si="4"/>
        <v/>
      </c>
      <c r="CI43" s="49" t="str">
        <f t="shared" si="5"/>
        <v/>
      </c>
      <c r="CJ43" s="49" t="str">
        <f t="shared" si="6"/>
        <v/>
      </c>
      <c r="CK43" s="49" t="str">
        <f t="shared" si="7"/>
        <v/>
      </c>
      <c r="CL43" s="49" t="str">
        <f t="shared" si="8"/>
        <v/>
      </c>
      <c r="CM43" s="49" t="str">
        <f t="shared" si="9"/>
        <v/>
      </c>
      <c r="CN43" s="49" t="str">
        <f t="shared" si="10"/>
        <v/>
      </c>
      <c r="CO43" s="49" t="str">
        <f t="shared" si="11"/>
        <v/>
      </c>
      <c r="CP43" s="49" t="str">
        <f t="shared" si="12"/>
        <v/>
      </c>
      <c r="CQ43" s="49" t="str">
        <f t="shared" si="13"/>
        <v/>
      </c>
      <c r="CR43" s="49" t="str">
        <f t="shared" si="14"/>
        <v/>
      </c>
      <c r="CS43" s="49" t="str">
        <f t="shared" si="15"/>
        <v/>
      </c>
      <c r="CT43" s="49" t="str">
        <f t="shared" si="16"/>
        <v/>
      </c>
      <c r="CU43" s="49" t="str">
        <f t="shared" si="17"/>
        <v/>
      </c>
      <c r="CV43" s="16" t="str">
        <f t="shared" si="18"/>
        <v/>
      </c>
      <c r="CX43" s="48" t="str">
        <f t="shared" si="19"/>
        <v/>
      </c>
      <c r="CY43" s="49" t="str">
        <f t="shared" si="20"/>
        <v/>
      </c>
      <c r="CZ43" s="49" t="str">
        <f t="shared" si="21"/>
        <v/>
      </c>
      <c r="DA43" s="49" t="str">
        <f t="shared" si="22"/>
        <v/>
      </c>
      <c r="DB43" s="49" t="str">
        <f t="shared" si="23"/>
        <v/>
      </c>
      <c r="DC43" s="49" t="str">
        <f t="shared" si="24"/>
        <v/>
      </c>
      <c r="DD43" s="49" t="str">
        <f t="shared" si="25"/>
        <v/>
      </c>
      <c r="DE43" s="49" t="str">
        <f t="shared" si="26"/>
        <v/>
      </c>
      <c r="DF43" s="49" t="str">
        <f t="shared" si="27"/>
        <v/>
      </c>
      <c r="DG43" s="49" t="str">
        <f t="shared" si="28"/>
        <v/>
      </c>
      <c r="DH43" s="49" t="str">
        <f t="shared" si="29"/>
        <v/>
      </c>
      <c r="DI43" s="49" t="str">
        <f t="shared" si="30"/>
        <v/>
      </c>
      <c r="DJ43" s="49" t="str">
        <f t="shared" si="31"/>
        <v/>
      </c>
      <c r="DK43" s="49" t="str">
        <f t="shared" si="32"/>
        <v/>
      </c>
      <c r="DL43" s="16" t="str">
        <f t="shared" si="33"/>
        <v/>
      </c>
      <c r="DN43" s="17" t="str">
        <f t="shared" si="34"/>
        <v>Aug 2019</v>
      </c>
    </row>
    <row r="44" spans="1:118" x14ac:dyDescent="0.25">
      <c r="A44" s="30"/>
      <c r="B44" s="102">
        <f>IF(B43="", "", IFERROR(IF(B43+1&gt;Settings!$G$25, "", B43+1), ""))</f>
        <v>43680</v>
      </c>
      <c r="C44" s="2"/>
      <c r="D44" s="3"/>
      <c r="E44" s="3"/>
      <c r="F44" s="3"/>
      <c r="G44" s="3"/>
      <c r="H44" s="3"/>
      <c r="I44" s="3"/>
      <c r="J44" s="3"/>
      <c r="K44" s="3"/>
      <c r="L44" s="3"/>
      <c r="M44" s="3"/>
      <c r="N44" s="3"/>
      <c r="O44" s="3"/>
      <c r="P44" s="3"/>
      <c r="Q44" s="4"/>
      <c r="R44" s="30"/>
      <c r="T44" s="17" t="str">
        <f>IF($B44="", "", IF($B44&lt;Settings!$G$23, "Old", "New"))</f>
        <v>Old</v>
      </c>
      <c r="AL44" s="118" t="str">
        <f>IF(OR($B44="", C44="", C$10="", AL$9), "", IFERROR($B44+INDEX(Settings!$AF$19:$AF$33, MATCH(C$10, Settings!$Y$19:$Y$33, 0))+IF(INDEX(Settings!$AI$19:$AI$33, MATCH(C$10, Settings!$Y$19:$Y$33, 0))="", 0, INDEX($AO$2:$AU$8, MATCH(TEXT($B44, "ddd"), $AN$2:$AN$8, 0), MATCH(INDEX(Settings!$AI$19:$AI$33, MATCH(C$10, Settings!$Y$19:$Y$33, 0)), $AO$1:$AU$1, 0))), 0))</f>
        <v/>
      </c>
      <c r="AM44" s="119" t="str">
        <f>IF(OR($B44="", D44="", D$10="", AM$9), "", IFERROR($B44+INDEX(Settings!$AF$19:$AF$33, MATCH(D$10, Settings!$Y$19:$Y$33, 0))+IF(INDEX(Settings!$AI$19:$AI$33, MATCH(D$10, Settings!$Y$19:$Y$33, 0))="", 0, INDEX($AO$2:$AU$8, MATCH(TEXT($B44, "ddd"), $AN$2:$AN$8, 0), MATCH(INDEX(Settings!$AI$19:$AI$33, MATCH(D$10, Settings!$Y$19:$Y$33, 0)), $AO$1:$AU$1, 0))), 0))</f>
        <v/>
      </c>
      <c r="AN44" s="119" t="str">
        <f>IF(OR($B44="", E44="", E$10="", AN$9), "", IFERROR($B44+INDEX(Settings!$AF$19:$AF$33, MATCH(E$10, Settings!$Y$19:$Y$33, 0))+IF(INDEX(Settings!$AI$19:$AI$33, MATCH(E$10, Settings!$Y$19:$Y$33, 0))="", 0, INDEX($AO$2:$AU$8, MATCH(TEXT($B44, "ddd"), $AN$2:$AN$8, 0), MATCH(INDEX(Settings!$AI$19:$AI$33, MATCH(E$10, Settings!$Y$19:$Y$33, 0)), $AO$1:$AU$1, 0))), 0))</f>
        <v/>
      </c>
      <c r="AO44" s="119" t="str">
        <f>IF(OR($B44="", F44="", F$10="", AO$9), "", IFERROR($B44+INDEX(Settings!$AF$19:$AF$33, MATCH(F$10, Settings!$Y$19:$Y$33, 0))+IF(INDEX(Settings!$AI$19:$AI$33, MATCH(F$10, Settings!$Y$19:$Y$33, 0))="", 0, INDEX($AO$2:$AU$8, MATCH(TEXT($B44, "ddd"), $AN$2:$AN$8, 0), MATCH(INDEX(Settings!$AI$19:$AI$33, MATCH(F$10, Settings!$Y$19:$Y$33, 0)), $AO$1:$AU$1, 0))), 0))</f>
        <v/>
      </c>
      <c r="AP44" s="119" t="str">
        <f>IF(OR($B44="", G44="", G$10="", AP$9), "", IFERROR($B44+INDEX(Settings!$AF$19:$AF$33, MATCH(G$10, Settings!$Y$19:$Y$33, 0))+IF(INDEX(Settings!$AI$19:$AI$33, MATCH(G$10, Settings!$Y$19:$Y$33, 0))="", 0, INDEX($AO$2:$AU$8, MATCH(TEXT($B44, "ddd"), $AN$2:$AN$8, 0), MATCH(INDEX(Settings!$AI$19:$AI$33, MATCH(G$10, Settings!$Y$19:$Y$33, 0)), $AO$1:$AU$1, 0))), 0))</f>
        <v/>
      </c>
      <c r="AQ44" s="119" t="str">
        <f>IF(OR($B44="", H44="", H$10="", AQ$9), "", IFERROR($B44+INDEX(Settings!$AF$19:$AF$33, MATCH(H$10, Settings!$Y$19:$Y$33, 0))+IF(INDEX(Settings!$AI$19:$AI$33, MATCH(H$10, Settings!$Y$19:$Y$33, 0))="", 0, INDEX($AO$2:$AU$8, MATCH(TEXT($B44, "ddd"), $AN$2:$AN$8, 0), MATCH(INDEX(Settings!$AI$19:$AI$33, MATCH(H$10, Settings!$Y$19:$Y$33, 0)), $AO$1:$AU$1, 0))), 0))</f>
        <v/>
      </c>
      <c r="AR44" s="119" t="str">
        <f>IF(OR($B44="", I44="", I$10="", AR$9), "", IFERROR($B44+INDEX(Settings!$AF$19:$AF$33, MATCH(I$10, Settings!$Y$19:$Y$33, 0))+IF(INDEX(Settings!$AI$19:$AI$33, MATCH(I$10, Settings!$Y$19:$Y$33, 0))="", 0, INDEX($AO$2:$AU$8, MATCH(TEXT($B44, "ddd"), $AN$2:$AN$8, 0), MATCH(INDEX(Settings!$AI$19:$AI$33, MATCH(I$10, Settings!$Y$19:$Y$33, 0)), $AO$1:$AU$1, 0))), 0))</f>
        <v/>
      </c>
      <c r="AS44" s="119" t="str">
        <f>IF(OR($B44="", J44="", J$10="", AS$9), "", IFERROR($B44+INDEX(Settings!$AF$19:$AF$33, MATCH(J$10, Settings!$Y$19:$Y$33, 0))+IF(INDEX(Settings!$AI$19:$AI$33, MATCH(J$10, Settings!$Y$19:$Y$33, 0))="", 0, INDEX($AO$2:$AU$8, MATCH(TEXT($B44, "ddd"), $AN$2:$AN$8, 0), MATCH(INDEX(Settings!$AI$19:$AI$33, MATCH(J$10, Settings!$Y$19:$Y$33, 0)), $AO$1:$AU$1, 0))), 0))</f>
        <v/>
      </c>
      <c r="AT44" s="119" t="str">
        <f>IF(OR($B44="", K44="", K$10="", AT$9), "", IFERROR($B44+INDEX(Settings!$AF$19:$AF$33, MATCH(K$10, Settings!$Y$19:$Y$33, 0))+IF(INDEX(Settings!$AI$19:$AI$33, MATCH(K$10, Settings!$Y$19:$Y$33, 0))="", 0, INDEX($AO$2:$AU$8, MATCH(TEXT($B44, "ddd"), $AN$2:$AN$8, 0), MATCH(INDEX(Settings!$AI$19:$AI$33, MATCH(K$10, Settings!$Y$19:$Y$33, 0)), $AO$1:$AU$1, 0))), 0))</f>
        <v/>
      </c>
      <c r="AU44" s="119" t="str">
        <f>IF(OR($B44="", L44="", L$10="", AU$9), "", IFERROR($B44+INDEX(Settings!$AF$19:$AF$33, MATCH(L$10, Settings!$Y$19:$Y$33, 0))+IF(INDEX(Settings!$AI$19:$AI$33, MATCH(L$10, Settings!$Y$19:$Y$33, 0))="", 0, INDEX($AO$2:$AU$8, MATCH(TEXT($B44, "ddd"), $AN$2:$AN$8, 0), MATCH(INDEX(Settings!$AI$19:$AI$33, MATCH(L$10, Settings!$Y$19:$Y$33, 0)), $AO$1:$AU$1, 0))), 0))</f>
        <v/>
      </c>
      <c r="AV44" s="119" t="str">
        <f>IF(OR($B44="", M44="", M$10="", AV$9), "", IFERROR($B44+INDEX(Settings!$AF$19:$AF$33, MATCH(M$10, Settings!$Y$19:$Y$33, 0))+IF(INDEX(Settings!$AI$19:$AI$33, MATCH(M$10, Settings!$Y$19:$Y$33, 0))="", 0, INDEX($AO$2:$AU$8, MATCH(TEXT($B44, "ddd"), $AN$2:$AN$8, 0), MATCH(INDEX(Settings!$AI$19:$AI$33, MATCH(M$10, Settings!$Y$19:$Y$33, 0)), $AO$1:$AU$1, 0))), 0))</f>
        <v/>
      </c>
      <c r="AW44" s="119" t="str">
        <f>IF(OR($B44="", N44="", N$10="", AW$9), "", IFERROR($B44+INDEX(Settings!$AF$19:$AF$33, MATCH(N$10, Settings!$Y$19:$Y$33, 0))+IF(INDEX(Settings!$AI$19:$AI$33, MATCH(N$10, Settings!$Y$19:$Y$33, 0))="", 0, INDEX($AO$2:$AU$8, MATCH(TEXT($B44, "ddd"), $AN$2:$AN$8, 0), MATCH(INDEX(Settings!$AI$19:$AI$33, MATCH(N$10, Settings!$Y$19:$Y$33, 0)), $AO$1:$AU$1, 0))), 0))</f>
        <v/>
      </c>
      <c r="AX44" s="119" t="str">
        <f>IF(OR($B44="", O44="", O$10="", AX$9), "", IFERROR($B44+INDEX(Settings!$AF$19:$AF$33, MATCH(O$10, Settings!$Y$19:$Y$33, 0))+IF(INDEX(Settings!$AI$19:$AI$33, MATCH(O$10, Settings!$Y$19:$Y$33, 0))="", 0, INDEX($AO$2:$AU$8, MATCH(TEXT($B44, "ddd"), $AN$2:$AN$8, 0), MATCH(INDEX(Settings!$AI$19:$AI$33, MATCH(O$10, Settings!$Y$19:$Y$33, 0)), $AO$1:$AU$1, 0))), 0))</f>
        <v/>
      </c>
      <c r="AY44" s="119" t="str">
        <f>IF(OR($B44="", P44="", P$10="", AY$9), "", IFERROR($B44+INDEX(Settings!$AF$19:$AF$33, MATCH(P$10, Settings!$Y$19:$Y$33, 0))+IF(INDEX(Settings!$AI$19:$AI$33, MATCH(P$10, Settings!$Y$19:$Y$33, 0))="", 0, INDEX($AO$2:$AU$8, MATCH(TEXT($B44, "ddd"), $AN$2:$AN$8, 0), MATCH(INDEX(Settings!$AI$19:$AI$33, MATCH(P$10, Settings!$Y$19:$Y$33, 0)), $AO$1:$AU$1, 0))), 0))</f>
        <v/>
      </c>
      <c r="AZ44" s="120" t="str">
        <f>IF(OR($B44="", Q44="", Q$10="", AZ$9), "", IFERROR($B44+INDEX(Settings!$AF$19:$AF$33, MATCH(Q$10, Settings!$Y$19:$Y$33, 0))+IF(INDEX(Settings!$AI$19:$AI$33, MATCH(Q$10, Settings!$Y$19:$Y$33, 0))="", 0, INDEX($AO$2:$AU$8, MATCH(TEXT($B44, "ddd"), $AN$2:$AN$8, 0), MATCH(INDEX(Settings!$AI$19:$AI$33, MATCH(Q$10, Settings!$Y$19:$Y$33, 0)), $AO$1:$AU$1, 0))), 0))</f>
        <v/>
      </c>
      <c r="BB44" s="118" t="str">
        <f>IF(OR(C$10="", $B44="", C44="", BB$9=""), "", IFERROR(WORKDAY((DATE(YEAR($B44), MONTH($B44)+INDEX(Settings!$AM$19:$AM$33, MATCH(C$10, Settings!$Y$19:$Y$33, 0)), IF(INDEX(Settings!$AQ$19:$AQ$33, MATCH(C$10, Settings!$Y$19:$Y$33, 0))=0, DAY($B44), INDEX(Settings!$AQ$19:$AQ$33, MATCH(C$10, Settings!$Y$19:$Y$33, 0))))-1), 1, Settings!$AY$23:$AY$38), ""))</f>
        <v/>
      </c>
      <c r="BC44" s="119" t="str">
        <f>IF(OR(D$10="", $B44="", D44="", BC$9=""), "", IFERROR(WORKDAY((DATE(YEAR($B44), MONTH($B44)+INDEX(Settings!$AM$19:$AM$33, MATCH(D$10, Settings!$Y$19:$Y$33, 0)), IF(INDEX(Settings!$AQ$19:$AQ$33, MATCH(D$10, Settings!$Y$19:$Y$33, 0))=0, DAY($B44), INDEX(Settings!$AQ$19:$AQ$33, MATCH(D$10, Settings!$Y$19:$Y$33, 0))))-1), 1, Settings!$AY$23:$AY$38), ""))</f>
        <v/>
      </c>
      <c r="BD44" s="119" t="str">
        <f>IF(OR(E$10="", $B44="", E44="", BD$9=""), "", IFERROR(WORKDAY((DATE(YEAR($B44), MONTH($B44)+INDEX(Settings!$AM$19:$AM$33, MATCH(E$10, Settings!$Y$19:$Y$33, 0)), IF(INDEX(Settings!$AQ$19:$AQ$33, MATCH(E$10, Settings!$Y$19:$Y$33, 0))=0, DAY($B44), INDEX(Settings!$AQ$19:$AQ$33, MATCH(E$10, Settings!$Y$19:$Y$33, 0))))-1), 1, Settings!$AY$23:$AY$38), ""))</f>
        <v/>
      </c>
      <c r="BE44" s="119" t="str">
        <f>IF(OR(F$10="", $B44="", F44="", BE$9=""), "", IFERROR(WORKDAY((DATE(YEAR($B44), MONTH($B44)+INDEX(Settings!$AM$19:$AM$33, MATCH(F$10, Settings!$Y$19:$Y$33, 0)), IF(INDEX(Settings!$AQ$19:$AQ$33, MATCH(F$10, Settings!$Y$19:$Y$33, 0))=0, DAY($B44), INDEX(Settings!$AQ$19:$AQ$33, MATCH(F$10, Settings!$Y$19:$Y$33, 0))))-1), 1, Settings!$AY$23:$AY$38), ""))</f>
        <v/>
      </c>
      <c r="BF44" s="119" t="str">
        <f>IF(OR(G$10="", $B44="", G44="", BF$9=""), "", IFERROR(WORKDAY((DATE(YEAR($B44), MONTH($B44)+INDEX(Settings!$AM$19:$AM$33, MATCH(G$10, Settings!$Y$19:$Y$33, 0)), IF(INDEX(Settings!$AQ$19:$AQ$33, MATCH(G$10, Settings!$Y$19:$Y$33, 0))=0, DAY($B44), INDEX(Settings!$AQ$19:$AQ$33, MATCH(G$10, Settings!$Y$19:$Y$33, 0))))-1), 1, Settings!$AY$23:$AY$38), ""))</f>
        <v/>
      </c>
      <c r="BG44" s="119" t="str">
        <f>IF(OR(H$10="", $B44="", H44="", BG$9=""), "", IFERROR(WORKDAY((DATE(YEAR($B44), MONTH($B44)+INDEX(Settings!$AM$19:$AM$33, MATCH(H$10, Settings!$Y$19:$Y$33, 0)), IF(INDEX(Settings!$AQ$19:$AQ$33, MATCH(H$10, Settings!$Y$19:$Y$33, 0))=0, DAY($B44), INDEX(Settings!$AQ$19:$AQ$33, MATCH(H$10, Settings!$Y$19:$Y$33, 0))))-1), 1, Settings!$AY$23:$AY$38), ""))</f>
        <v/>
      </c>
      <c r="BH44" s="119" t="str">
        <f>IF(OR(I$10="", $B44="", I44="", BH$9=""), "", IFERROR(WORKDAY((DATE(YEAR($B44), MONTH($B44)+INDEX(Settings!$AM$19:$AM$33, MATCH(I$10, Settings!$Y$19:$Y$33, 0)), IF(INDEX(Settings!$AQ$19:$AQ$33, MATCH(I$10, Settings!$Y$19:$Y$33, 0))=0, DAY($B44), INDEX(Settings!$AQ$19:$AQ$33, MATCH(I$10, Settings!$Y$19:$Y$33, 0))))-1), 1, Settings!$AY$23:$AY$38), ""))</f>
        <v/>
      </c>
      <c r="BI44" s="119" t="str">
        <f>IF(OR(J$10="", $B44="", J44="", BI$9=""), "", IFERROR(WORKDAY((DATE(YEAR($B44), MONTH($B44)+INDEX(Settings!$AM$19:$AM$33, MATCH(J$10, Settings!$Y$19:$Y$33, 0)), IF(INDEX(Settings!$AQ$19:$AQ$33, MATCH(J$10, Settings!$Y$19:$Y$33, 0))=0, DAY($B44), INDEX(Settings!$AQ$19:$AQ$33, MATCH(J$10, Settings!$Y$19:$Y$33, 0))))-1), 1, Settings!$AY$23:$AY$38), ""))</f>
        <v/>
      </c>
      <c r="BJ44" s="119" t="str">
        <f>IF(OR(K$10="", $B44="", K44="", BJ$9=""), "", IFERROR(WORKDAY((DATE(YEAR($B44), MONTH($B44)+INDEX(Settings!$AM$19:$AM$33, MATCH(K$10, Settings!$Y$19:$Y$33, 0)), IF(INDEX(Settings!$AQ$19:$AQ$33, MATCH(K$10, Settings!$Y$19:$Y$33, 0))=0, DAY($B44), INDEX(Settings!$AQ$19:$AQ$33, MATCH(K$10, Settings!$Y$19:$Y$33, 0))))-1), 1, Settings!$AY$23:$AY$38), ""))</f>
        <v/>
      </c>
      <c r="BK44" s="119" t="str">
        <f>IF(OR(L$10="", $B44="", L44="", BK$9=""), "", IFERROR(WORKDAY((DATE(YEAR($B44), MONTH($B44)+INDEX(Settings!$AM$19:$AM$33, MATCH(L$10, Settings!$Y$19:$Y$33, 0)), IF(INDEX(Settings!$AQ$19:$AQ$33, MATCH(L$10, Settings!$Y$19:$Y$33, 0))=0, DAY($B44), INDEX(Settings!$AQ$19:$AQ$33, MATCH(L$10, Settings!$Y$19:$Y$33, 0))))-1), 1, Settings!$AY$23:$AY$38), ""))</f>
        <v/>
      </c>
      <c r="BL44" s="119" t="str">
        <f>IF(OR(M$10="", $B44="", M44="", BL$9=""), "", IFERROR(WORKDAY((DATE(YEAR($B44), MONTH($B44)+INDEX(Settings!$AM$19:$AM$33, MATCH(M$10, Settings!$Y$19:$Y$33, 0)), IF(INDEX(Settings!$AQ$19:$AQ$33, MATCH(M$10, Settings!$Y$19:$Y$33, 0))=0, DAY($B44), INDEX(Settings!$AQ$19:$AQ$33, MATCH(M$10, Settings!$Y$19:$Y$33, 0))))-1), 1, Settings!$AY$23:$AY$38), ""))</f>
        <v/>
      </c>
      <c r="BM44" s="119" t="str">
        <f>IF(OR(N$10="", $B44="", N44="", BM$9=""), "", IFERROR(WORKDAY((DATE(YEAR($B44), MONTH($B44)+INDEX(Settings!$AM$19:$AM$33, MATCH(N$10, Settings!$Y$19:$Y$33, 0)), IF(INDEX(Settings!$AQ$19:$AQ$33, MATCH(N$10, Settings!$Y$19:$Y$33, 0))=0, DAY($B44), INDEX(Settings!$AQ$19:$AQ$33, MATCH(N$10, Settings!$Y$19:$Y$33, 0))))-1), 1, Settings!$AY$23:$AY$38), ""))</f>
        <v/>
      </c>
      <c r="BN44" s="119" t="str">
        <f>IF(OR(O$10="", $B44="", O44="", BN$9=""), "", IFERROR(WORKDAY((DATE(YEAR($B44), MONTH($B44)+INDEX(Settings!$AM$19:$AM$33, MATCH(O$10, Settings!$Y$19:$Y$33, 0)), IF(INDEX(Settings!$AQ$19:$AQ$33, MATCH(O$10, Settings!$Y$19:$Y$33, 0))=0, DAY($B44), INDEX(Settings!$AQ$19:$AQ$33, MATCH(O$10, Settings!$Y$19:$Y$33, 0))))-1), 1, Settings!$AY$23:$AY$38), ""))</f>
        <v/>
      </c>
      <c r="BO44" s="119" t="str">
        <f>IF(OR(P$10="", $B44="", P44="", BO$9=""), "", IFERROR(WORKDAY((DATE(YEAR($B44), MONTH($B44)+INDEX(Settings!$AM$19:$AM$33, MATCH(P$10, Settings!$Y$19:$Y$33, 0)), IF(INDEX(Settings!$AQ$19:$AQ$33, MATCH(P$10, Settings!$Y$19:$Y$33, 0))=0, DAY($B44), INDEX(Settings!$AQ$19:$AQ$33, MATCH(P$10, Settings!$Y$19:$Y$33, 0))))-1), 1, Settings!$AY$23:$AY$38), ""))</f>
        <v/>
      </c>
      <c r="BP44" s="120" t="str">
        <f>IF(OR(Q$10="", $B44="", Q44="", BP$9=""), "", IFERROR(WORKDAY((DATE(YEAR($B44), MONTH($B44)+INDEX(Settings!$AM$19:$AM$33, MATCH(Q$10, Settings!$Y$19:$Y$33, 0)), IF(INDEX(Settings!$AQ$19:$AQ$33, MATCH(Q$10, Settings!$Y$19:$Y$33, 0))=0, DAY($B44), INDEX(Settings!$AQ$19:$AQ$33, MATCH(Q$10, Settings!$Y$19:$Y$33, 0))))-1), 1, Settings!$AY$23:$AY$38), ""))</f>
        <v/>
      </c>
      <c r="BR44" s="118" t="str">
        <f>IF(BB44="", "", IF(BB44&lt;=$B44, WORKDAY(DATE(YEAR($BB44), MONTH(BB44)+1, DAY(BB44)-1), 1, Settings!$AY$23:$AY$38), BB44))</f>
        <v/>
      </c>
      <c r="BS44" s="119" t="str">
        <f>IF(BC44="", "", IF(BC44&lt;=$B44, WORKDAY(DATE(YEAR($BB44), MONTH(BC44)+1, DAY(BC44)-1), 1, Settings!$AY$23:$AY$38), BC44))</f>
        <v/>
      </c>
      <c r="BT44" s="119" t="str">
        <f>IF(BD44="", "", IF(BD44&lt;=$B44, WORKDAY(DATE(YEAR($BB44), MONTH(BD44)+1, DAY(BD44)-1), 1, Settings!$AY$23:$AY$38), BD44))</f>
        <v/>
      </c>
      <c r="BU44" s="119" t="str">
        <f>IF(BE44="", "", IF(BE44&lt;=$B44, WORKDAY(DATE(YEAR($BB44), MONTH(BE44)+1, DAY(BE44)-1), 1, Settings!$AY$23:$AY$38), BE44))</f>
        <v/>
      </c>
      <c r="BV44" s="119" t="str">
        <f>IF(BF44="", "", IF(BF44&lt;=$B44, WORKDAY(DATE(YEAR($BB44), MONTH(BF44)+1, DAY(BF44)-1), 1, Settings!$AY$23:$AY$38), BF44))</f>
        <v/>
      </c>
      <c r="BW44" s="119" t="str">
        <f>IF(BG44="", "", IF(BG44&lt;=$B44, WORKDAY(DATE(YEAR($BB44), MONTH(BG44)+1, DAY(BG44)-1), 1, Settings!$AY$23:$AY$38), BG44))</f>
        <v/>
      </c>
      <c r="BX44" s="119" t="str">
        <f>IF(BH44="", "", IF(BH44&lt;=$B44, WORKDAY(DATE(YEAR($BB44), MONTH(BH44)+1, DAY(BH44)-1), 1, Settings!$AY$23:$AY$38), BH44))</f>
        <v/>
      </c>
      <c r="BY44" s="119" t="str">
        <f>IF(BI44="", "", IF(BI44&lt;=$B44, WORKDAY(DATE(YEAR($BB44), MONTH(BI44)+1, DAY(BI44)-1), 1, Settings!$AY$23:$AY$38), BI44))</f>
        <v/>
      </c>
      <c r="BZ44" s="119" t="str">
        <f>IF(BJ44="", "", IF(BJ44&lt;=$B44, WORKDAY(DATE(YEAR($BB44), MONTH(BJ44)+1, DAY(BJ44)-1), 1, Settings!$AY$23:$AY$38), BJ44))</f>
        <v/>
      </c>
      <c r="CA44" s="119" t="str">
        <f>IF(BK44="", "", IF(BK44&lt;=$B44, WORKDAY(DATE(YEAR($BB44), MONTH(BK44)+1, DAY(BK44)-1), 1, Settings!$AY$23:$AY$38), BK44))</f>
        <v/>
      </c>
      <c r="CB44" s="119" t="str">
        <f>IF(BL44="", "", IF(BL44&lt;=$B44, WORKDAY(DATE(YEAR($BB44), MONTH(BL44)+1, DAY(BL44)-1), 1, Settings!$AY$23:$AY$38), BL44))</f>
        <v/>
      </c>
      <c r="CC44" s="119" t="str">
        <f>IF(BM44="", "", IF(BM44&lt;=$B44, WORKDAY(DATE(YEAR($BB44), MONTH(BM44)+1, DAY(BM44)-1), 1, Settings!$AY$23:$AY$38), BM44))</f>
        <v/>
      </c>
      <c r="CD44" s="119" t="str">
        <f>IF(BN44="", "", IF(BN44&lt;=$B44, WORKDAY(DATE(YEAR($BB44), MONTH(BN44)+1, DAY(BN44)-1), 1, Settings!$AY$23:$AY$38), BN44))</f>
        <v/>
      </c>
      <c r="CE44" s="119" t="str">
        <f>IF(BO44="", "", IF(BO44&lt;=$B44, WORKDAY(DATE(YEAR($BB44), MONTH(BO44)+1, DAY(BO44)-1), 1, Settings!$AY$23:$AY$38), BO44))</f>
        <v/>
      </c>
      <c r="CF44" s="120" t="str">
        <f>IF(BP44="", "", IF(BP44&lt;=$B44, WORKDAY(DATE(YEAR($BB44), MONTH(BP44)+1, DAY(BP44)-1), 1, Settings!$AY$23:$AY$38), BP44))</f>
        <v/>
      </c>
      <c r="CH44" s="48" t="str">
        <f t="shared" si="4"/>
        <v/>
      </c>
      <c r="CI44" s="49" t="str">
        <f t="shared" si="5"/>
        <v/>
      </c>
      <c r="CJ44" s="49" t="str">
        <f t="shared" si="6"/>
        <v/>
      </c>
      <c r="CK44" s="49" t="str">
        <f t="shared" si="7"/>
        <v/>
      </c>
      <c r="CL44" s="49" t="str">
        <f t="shared" si="8"/>
        <v/>
      </c>
      <c r="CM44" s="49" t="str">
        <f t="shared" si="9"/>
        <v/>
      </c>
      <c r="CN44" s="49" t="str">
        <f t="shared" si="10"/>
        <v/>
      </c>
      <c r="CO44" s="49" t="str">
        <f t="shared" si="11"/>
        <v/>
      </c>
      <c r="CP44" s="49" t="str">
        <f t="shared" si="12"/>
        <v/>
      </c>
      <c r="CQ44" s="49" t="str">
        <f t="shared" si="13"/>
        <v/>
      </c>
      <c r="CR44" s="49" t="str">
        <f t="shared" si="14"/>
        <v/>
      </c>
      <c r="CS44" s="49" t="str">
        <f t="shared" si="15"/>
        <v/>
      </c>
      <c r="CT44" s="49" t="str">
        <f t="shared" si="16"/>
        <v/>
      </c>
      <c r="CU44" s="49" t="str">
        <f t="shared" si="17"/>
        <v/>
      </c>
      <c r="CV44" s="16" t="str">
        <f t="shared" si="18"/>
        <v/>
      </c>
      <c r="CX44" s="48" t="str">
        <f t="shared" si="19"/>
        <v/>
      </c>
      <c r="CY44" s="49" t="str">
        <f t="shared" si="20"/>
        <v/>
      </c>
      <c r="CZ44" s="49" t="str">
        <f t="shared" si="21"/>
        <v/>
      </c>
      <c r="DA44" s="49" t="str">
        <f t="shared" si="22"/>
        <v/>
      </c>
      <c r="DB44" s="49" t="str">
        <f t="shared" si="23"/>
        <v/>
      </c>
      <c r="DC44" s="49" t="str">
        <f t="shared" si="24"/>
        <v/>
      </c>
      <c r="DD44" s="49" t="str">
        <f t="shared" si="25"/>
        <v/>
      </c>
      <c r="DE44" s="49" t="str">
        <f t="shared" si="26"/>
        <v/>
      </c>
      <c r="DF44" s="49" t="str">
        <f t="shared" si="27"/>
        <v/>
      </c>
      <c r="DG44" s="49" t="str">
        <f t="shared" si="28"/>
        <v/>
      </c>
      <c r="DH44" s="49" t="str">
        <f t="shared" si="29"/>
        <v/>
      </c>
      <c r="DI44" s="49" t="str">
        <f t="shared" si="30"/>
        <v/>
      </c>
      <c r="DJ44" s="49" t="str">
        <f t="shared" si="31"/>
        <v/>
      </c>
      <c r="DK44" s="49" t="str">
        <f t="shared" si="32"/>
        <v/>
      </c>
      <c r="DL44" s="16" t="str">
        <f t="shared" si="33"/>
        <v/>
      </c>
      <c r="DN44" s="17" t="str">
        <f t="shared" si="34"/>
        <v>Aug 2019</v>
      </c>
    </row>
    <row r="45" spans="1:118" x14ac:dyDescent="0.25">
      <c r="A45" s="30"/>
      <c r="B45" s="102">
        <f>IF(B44="", "", IFERROR(IF(B44+1&gt;Settings!$G$25, "", B44+1), ""))</f>
        <v>43681</v>
      </c>
      <c r="C45" s="2"/>
      <c r="D45" s="3"/>
      <c r="E45" s="3"/>
      <c r="F45" s="3"/>
      <c r="G45" s="3"/>
      <c r="H45" s="3"/>
      <c r="I45" s="3"/>
      <c r="J45" s="3"/>
      <c r="K45" s="3"/>
      <c r="L45" s="3"/>
      <c r="M45" s="3"/>
      <c r="N45" s="3"/>
      <c r="O45" s="3"/>
      <c r="P45" s="3"/>
      <c r="Q45" s="4"/>
      <c r="R45" s="30"/>
      <c r="T45" s="17" t="str">
        <f>IF($B45="", "", IF($B45&lt;Settings!$G$23, "Old", "New"))</f>
        <v>Old</v>
      </c>
      <c r="AL45" s="118" t="str">
        <f>IF(OR($B45="", C45="", C$10="", AL$9), "", IFERROR($B45+INDEX(Settings!$AF$19:$AF$33, MATCH(C$10, Settings!$Y$19:$Y$33, 0))+IF(INDEX(Settings!$AI$19:$AI$33, MATCH(C$10, Settings!$Y$19:$Y$33, 0))="", 0, INDEX($AO$2:$AU$8, MATCH(TEXT($B45, "ddd"), $AN$2:$AN$8, 0), MATCH(INDEX(Settings!$AI$19:$AI$33, MATCH(C$10, Settings!$Y$19:$Y$33, 0)), $AO$1:$AU$1, 0))), 0))</f>
        <v/>
      </c>
      <c r="AM45" s="119" t="str">
        <f>IF(OR($B45="", D45="", D$10="", AM$9), "", IFERROR($B45+INDEX(Settings!$AF$19:$AF$33, MATCH(D$10, Settings!$Y$19:$Y$33, 0))+IF(INDEX(Settings!$AI$19:$AI$33, MATCH(D$10, Settings!$Y$19:$Y$33, 0))="", 0, INDEX($AO$2:$AU$8, MATCH(TEXT($B45, "ddd"), $AN$2:$AN$8, 0), MATCH(INDEX(Settings!$AI$19:$AI$33, MATCH(D$10, Settings!$Y$19:$Y$33, 0)), $AO$1:$AU$1, 0))), 0))</f>
        <v/>
      </c>
      <c r="AN45" s="119" t="str">
        <f>IF(OR($B45="", E45="", E$10="", AN$9), "", IFERROR($B45+INDEX(Settings!$AF$19:$AF$33, MATCH(E$10, Settings!$Y$19:$Y$33, 0))+IF(INDEX(Settings!$AI$19:$AI$33, MATCH(E$10, Settings!$Y$19:$Y$33, 0))="", 0, INDEX($AO$2:$AU$8, MATCH(TEXT($B45, "ddd"), $AN$2:$AN$8, 0), MATCH(INDEX(Settings!$AI$19:$AI$33, MATCH(E$10, Settings!$Y$19:$Y$33, 0)), $AO$1:$AU$1, 0))), 0))</f>
        <v/>
      </c>
      <c r="AO45" s="119" t="str">
        <f>IF(OR($B45="", F45="", F$10="", AO$9), "", IFERROR($B45+INDEX(Settings!$AF$19:$AF$33, MATCH(F$10, Settings!$Y$19:$Y$33, 0))+IF(INDEX(Settings!$AI$19:$AI$33, MATCH(F$10, Settings!$Y$19:$Y$33, 0))="", 0, INDEX($AO$2:$AU$8, MATCH(TEXT($B45, "ddd"), $AN$2:$AN$8, 0), MATCH(INDEX(Settings!$AI$19:$AI$33, MATCH(F$10, Settings!$Y$19:$Y$33, 0)), $AO$1:$AU$1, 0))), 0))</f>
        <v/>
      </c>
      <c r="AP45" s="119" t="str">
        <f>IF(OR($B45="", G45="", G$10="", AP$9), "", IFERROR($B45+INDEX(Settings!$AF$19:$AF$33, MATCH(G$10, Settings!$Y$19:$Y$33, 0))+IF(INDEX(Settings!$AI$19:$AI$33, MATCH(G$10, Settings!$Y$19:$Y$33, 0))="", 0, INDEX($AO$2:$AU$8, MATCH(TEXT($B45, "ddd"), $AN$2:$AN$8, 0), MATCH(INDEX(Settings!$AI$19:$AI$33, MATCH(G$10, Settings!$Y$19:$Y$33, 0)), $AO$1:$AU$1, 0))), 0))</f>
        <v/>
      </c>
      <c r="AQ45" s="119" t="str">
        <f>IF(OR($B45="", H45="", H$10="", AQ$9), "", IFERROR($B45+INDEX(Settings!$AF$19:$AF$33, MATCH(H$10, Settings!$Y$19:$Y$33, 0))+IF(INDEX(Settings!$AI$19:$AI$33, MATCH(H$10, Settings!$Y$19:$Y$33, 0))="", 0, INDEX($AO$2:$AU$8, MATCH(TEXT($B45, "ddd"), $AN$2:$AN$8, 0), MATCH(INDEX(Settings!$AI$19:$AI$33, MATCH(H$10, Settings!$Y$19:$Y$33, 0)), $AO$1:$AU$1, 0))), 0))</f>
        <v/>
      </c>
      <c r="AR45" s="119" t="str">
        <f>IF(OR($B45="", I45="", I$10="", AR$9), "", IFERROR($B45+INDEX(Settings!$AF$19:$AF$33, MATCH(I$10, Settings!$Y$19:$Y$33, 0))+IF(INDEX(Settings!$AI$19:$AI$33, MATCH(I$10, Settings!$Y$19:$Y$33, 0))="", 0, INDEX($AO$2:$AU$8, MATCH(TEXT($B45, "ddd"), $AN$2:$AN$8, 0), MATCH(INDEX(Settings!$AI$19:$AI$33, MATCH(I$10, Settings!$Y$19:$Y$33, 0)), $AO$1:$AU$1, 0))), 0))</f>
        <v/>
      </c>
      <c r="AS45" s="119" t="str">
        <f>IF(OR($B45="", J45="", J$10="", AS$9), "", IFERROR($B45+INDEX(Settings!$AF$19:$AF$33, MATCH(J$10, Settings!$Y$19:$Y$33, 0))+IF(INDEX(Settings!$AI$19:$AI$33, MATCH(J$10, Settings!$Y$19:$Y$33, 0))="", 0, INDEX($AO$2:$AU$8, MATCH(TEXT($B45, "ddd"), $AN$2:$AN$8, 0), MATCH(INDEX(Settings!$AI$19:$AI$33, MATCH(J$10, Settings!$Y$19:$Y$33, 0)), $AO$1:$AU$1, 0))), 0))</f>
        <v/>
      </c>
      <c r="AT45" s="119" t="str">
        <f>IF(OR($B45="", K45="", K$10="", AT$9), "", IFERROR($B45+INDEX(Settings!$AF$19:$AF$33, MATCH(K$10, Settings!$Y$19:$Y$33, 0))+IF(INDEX(Settings!$AI$19:$AI$33, MATCH(K$10, Settings!$Y$19:$Y$33, 0))="", 0, INDEX($AO$2:$AU$8, MATCH(TEXT($B45, "ddd"), $AN$2:$AN$8, 0), MATCH(INDEX(Settings!$AI$19:$AI$33, MATCH(K$10, Settings!$Y$19:$Y$33, 0)), $AO$1:$AU$1, 0))), 0))</f>
        <v/>
      </c>
      <c r="AU45" s="119" t="str">
        <f>IF(OR($B45="", L45="", L$10="", AU$9), "", IFERROR($B45+INDEX(Settings!$AF$19:$AF$33, MATCH(L$10, Settings!$Y$19:$Y$33, 0))+IF(INDEX(Settings!$AI$19:$AI$33, MATCH(L$10, Settings!$Y$19:$Y$33, 0))="", 0, INDEX($AO$2:$AU$8, MATCH(TEXT($B45, "ddd"), $AN$2:$AN$8, 0), MATCH(INDEX(Settings!$AI$19:$AI$33, MATCH(L$10, Settings!$Y$19:$Y$33, 0)), $AO$1:$AU$1, 0))), 0))</f>
        <v/>
      </c>
      <c r="AV45" s="119" t="str">
        <f>IF(OR($B45="", M45="", M$10="", AV$9), "", IFERROR($B45+INDEX(Settings!$AF$19:$AF$33, MATCH(M$10, Settings!$Y$19:$Y$33, 0))+IF(INDEX(Settings!$AI$19:$AI$33, MATCH(M$10, Settings!$Y$19:$Y$33, 0))="", 0, INDEX($AO$2:$AU$8, MATCH(TEXT($B45, "ddd"), $AN$2:$AN$8, 0), MATCH(INDEX(Settings!$AI$19:$AI$33, MATCH(M$10, Settings!$Y$19:$Y$33, 0)), $AO$1:$AU$1, 0))), 0))</f>
        <v/>
      </c>
      <c r="AW45" s="119" t="str">
        <f>IF(OR($B45="", N45="", N$10="", AW$9), "", IFERROR($B45+INDEX(Settings!$AF$19:$AF$33, MATCH(N$10, Settings!$Y$19:$Y$33, 0))+IF(INDEX(Settings!$AI$19:$AI$33, MATCH(N$10, Settings!$Y$19:$Y$33, 0))="", 0, INDEX($AO$2:$AU$8, MATCH(TEXT($B45, "ddd"), $AN$2:$AN$8, 0), MATCH(INDEX(Settings!$AI$19:$AI$33, MATCH(N$10, Settings!$Y$19:$Y$33, 0)), $AO$1:$AU$1, 0))), 0))</f>
        <v/>
      </c>
      <c r="AX45" s="119" t="str">
        <f>IF(OR($B45="", O45="", O$10="", AX$9), "", IFERROR($B45+INDEX(Settings!$AF$19:$AF$33, MATCH(O$10, Settings!$Y$19:$Y$33, 0))+IF(INDEX(Settings!$AI$19:$AI$33, MATCH(O$10, Settings!$Y$19:$Y$33, 0))="", 0, INDEX($AO$2:$AU$8, MATCH(TEXT($B45, "ddd"), $AN$2:$AN$8, 0), MATCH(INDEX(Settings!$AI$19:$AI$33, MATCH(O$10, Settings!$Y$19:$Y$33, 0)), $AO$1:$AU$1, 0))), 0))</f>
        <v/>
      </c>
      <c r="AY45" s="119" t="str">
        <f>IF(OR($B45="", P45="", P$10="", AY$9), "", IFERROR($B45+INDEX(Settings!$AF$19:$AF$33, MATCH(P$10, Settings!$Y$19:$Y$33, 0))+IF(INDEX(Settings!$AI$19:$AI$33, MATCH(P$10, Settings!$Y$19:$Y$33, 0))="", 0, INDEX($AO$2:$AU$8, MATCH(TEXT($B45, "ddd"), $AN$2:$AN$8, 0), MATCH(INDEX(Settings!$AI$19:$AI$33, MATCH(P$10, Settings!$Y$19:$Y$33, 0)), $AO$1:$AU$1, 0))), 0))</f>
        <v/>
      </c>
      <c r="AZ45" s="120" t="str">
        <f>IF(OR($B45="", Q45="", Q$10="", AZ$9), "", IFERROR($B45+INDEX(Settings!$AF$19:$AF$33, MATCH(Q$10, Settings!$Y$19:$Y$33, 0))+IF(INDEX(Settings!$AI$19:$AI$33, MATCH(Q$10, Settings!$Y$19:$Y$33, 0))="", 0, INDEX($AO$2:$AU$8, MATCH(TEXT($B45, "ddd"), $AN$2:$AN$8, 0), MATCH(INDEX(Settings!$AI$19:$AI$33, MATCH(Q$10, Settings!$Y$19:$Y$33, 0)), $AO$1:$AU$1, 0))), 0))</f>
        <v/>
      </c>
      <c r="BB45" s="118" t="str">
        <f>IF(OR(C$10="", $B45="", C45="", BB$9=""), "", IFERROR(WORKDAY((DATE(YEAR($B45), MONTH($B45)+INDEX(Settings!$AM$19:$AM$33, MATCH(C$10, Settings!$Y$19:$Y$33, 0)), IF(INDEX(Settings!$AQ$19:$AQ$33, MATCH(C$10, Settings!$Y$19:$Y$33, 0))=0, DAY($B45), INDEX(Settings!$AQ$19:$AQ$33, MATCH(C$10, Settings!$Y$19:$Y$33, 0))))-1), 1, Settings!$AY$23:$AY$38), ""))</f>
        <v/>
      </c>
      <c r="BC45" s="119" t="str">
        <f>IF(OR(D$10="", $B45="", D45="", BC$9=""), "", IFERROR(WORKDAY((DATE(YEAR($B45), MONTH($B45)+INDEX(Settings!$AM$19:$AM$33, MATCH(D$10, Settings!$Y$19:$Y$33, 0)), IF(INDEX(Settings!$AQ$19:$AQ$33, MATCH(D$10, Settings!$Y$19:$Y$33, 0))=0, DAY($B45), INDEX(Settings!$AQ$19:$AQ$33, MATCH(D$10, Settings!$Y$19:$Y$33, 0))))-1), 1, Settings!$AY$23:$AY$38), ""))</f>
        <v/>
      </c>
      <c r="BD45" s="119" t="str">
        <f>IF(OR(E$10="", $B45="", E45="", BD$9=""), "", IFERROR(WORKDAY((DATE(YEAR($B45), MONTH($B45)+INDEX(Settings!$AM$19:$AM$33, MATCH(E$10, Settings!$Y$19:$Y$33, 0)), IF(INDEX(Settings!$AQ$19:$AQ$33, MATCH(E$10, Settings!$Y$19:$Y$33, 0))=0, DAY($B45), INDEX(Settings!$AQ$19:$AQ$33, MATCH(E$10, Settings!$Y$19:$Y$33, 0))))-1), 1, Settings!$AY$23:$AY$38), ""))</f>
        <v/>
      </c>
      <c r="BE45" s="119" t="str">
        <f>IF(OR(F$10="", $B45="", F45="", BE$9=""), "", IFERROR(WORKDAY((DATE(YEAR($B45), MONTH($B45)+INDEX(Settings!$AM$19:$AM$33, MATCH(F$10, Settings!$Y$19:$Y$33, 0)), IF(INDEX(Settings!$AQ$19:$AQ$33, MATCH(F$10, Settings!$Y$19:$Y$33, 0))=0, DAY($B45), INDEX(Settings!$AQ$19:$AQ$33, MATCH(F$10, Settings!$Y$19:$Y$33, 0))))-1), 1, Settings!$AY$23:$AY$38), ""))</f>
        <v/>
      </c>
      <c r="BF45" s="119" t="str">
        <f>IF(OR(G$10="", $B45="", G45="", BF$9=""), "", IFERROR(WORKDAY((DATE(YEAR($B45), MONTH($B45)+INDEX(Settings!$AM$19:$AM$33, MATCH(G$10, Settings!$Y$19:$Y$33, 0)), IF(INDEX(Settings!$AQ$19:$AQ$33, MATCH(G$10, Settings!$Y$19:$Y$33, 0))=0, DAY($B45), INDEX(Settings!$AQ$19:$AQ$33, MATCH(G$10, Settings!$Y$19:$Y$33, 0))))-1), 1, Settings!$AY$23:$AY$38), ""))</f>
        <v/>
      </c>
      <c r="BG45" s="119" t="str">
        <f>IF(OR(H$10="", $B45="", H45="", BG$9=""), "", IFERROR(WORKDAY((DATE(YEAR($B45), MONTH($B45)+INDEX(Settings!$AM$19:$AM$33, MATCH(H$10, Settings!$Y$19:$Y$33, 0)), IF(INDEX(Settings!$AQ$19:$AQ$33, MATCH(H$10, Settings!$Y$19:$Y$33, 0))=0, DAY($B45), INDEX(Settings!$AQ$19:$AQ$33, MATCH(H$10, Settings!$Y$19:$Y$33, 0))))-1), 1, Settings!$AY$23:$AY$38), ""))</f>
        <v/>
      </c>
      <c r="BH45" s="119" t="str">
        <f>IF(OR(I$10="", $B45="", I45="", BH$9=""), "", IFERROR(WORKDAY((DATE(YEAR($B45), MONTH($B45)+INDEX(Settings!$AM$19:$AM$33, MATCH(I$10, Settings!$Y$19:$Y$33, 0)), IF(INDEX(Settings!$AQ$19:$AQ$33, MATCH(I$10, Settings!$Y$19:$Y$33, 0))=0, DAY($B45), INDEX(Settings!$AQ$19:$AQ$33, MATCH(I$10, Settings!$Y$19:$Y$33, 0))))-1), 1, Settings!$AY$23:$AY$38), ""))</f>
        <v/>
      </c>
      <c r="BI45" s="119" t="str">
        <f>IF(OR(J$10="", $B45="", J45="", BI$9=""), "", IFERROR(WORKDAY((DATE(YEAR($B45), MONTH($B45)+INDEX(Settings!$AM$19:$AM$33, MATCH(J$10, Settings!$Y$19:$Y$33, 0)), IF(INDEX(Settings!$AQ$19:$AQ$33, MATCH(J$10, Settings!$Y$19:$Y$33, 0))=0, DAY($B45), INDEX(Settings!$AQ$19:$AQ$33, MATCH(J$10, Settings!$Y$19:$Y$33, 0))))-1), 1, Settings!$AY$23:$AY$38), ""))</f>
        <v/>
      </c>
      <c r="BJ45" s="119" t="str">
        <f>IF(OR(K$10="", $B45="", K45="", BJ$9=""), "", IFERROR(WORKDAY((DATE(YEAR($B45), MONTH($B45)+INDEX(Settings!$AM$19:$AM$33, MATCH(K$10, Settings!$Y$19:$Y$33, 0)), IF(INDEX(Settings!$AQ$19:$AQ$33, MATCH(K$10, Settings!$Y$19:$Y$33, 0))=0, DAY($B45), INDEX(Settings!$AQ$19:$AQ$33, MATCH(K$10, Settings!$Y$19:$Y$33, 0))))-1), 1, Settings!$AY$23:$AY$38), ""))</f>
        <v/>
      </c>
      <c r="BK45" s="119" t="str">
        <f>IF(OR(L$10="", $B45="", L45="", BK$9=""), "", IFERROR(WORKDAY((DATE(YEAR($B45), MONTH($B45)+INDEX(Settings!$AM$19:$AM$33, MATCH(L$10, Settings!$Y$19:$Y$33, 0)), IF(INDEX(Settings!$AQ$19:$AQ$33, MATCH(L$10, Settings!$Y$19:$Y$33, 0))=0, DAY($B45), INDEX(Settings!$AQ$19:$AQ$33, MATCH(L$10, Settings!$Y$19:$Y$33, 0))))-1), 1, Settings!$AY$23:$AY$38), ""))</f>
        <v/>
      </c>
      <c r="BL45" s="119" t="str">
        <f>IF(OR(M$10="", $B45="", M45="", BL$9=""), "", IFERROR(WORKDAY((DATE(YEAR($B45), MONTH($B45)+INDEX(Settings!$AM$19:$AM$33, MATCH(M$10, Settings!$Y$19:$Y$33, 0)), IF(INDEX(Settings!$AQ$19:$AQ$33, MATCH(M$10, Settings!$Y$19:$Y$33, 0))=0, DAY($B45), INDEX(Settings!$AQ$19:$AQ$33, MATCH(M$10, Settings!$Y$19:$Y$33, 0))))-1), 1, Settings!$AY$23:$AY$38), ""))</f>
        <v/>
      </c>
      <c r="BM45" s="119" t="str">
        <f>IF(OR(N$10="", $B45="", N45="", BM$9=""), "", IFERROR(WORKDAY((DATE(YEAR($B45), MONTH($B45)+INDEX(Settings!$AM$19:$AM$33, MATCH(N$10, Settings!$Y$19:$Y$33, 0)), IF(INDEX(Settings!$AQ$19:$AQ$33, MATCH(N$10, Settings!$Y$19:$Y$33, 0))=0, DAY($B45), INDEX(Settings!$AQ$19:$AQ$33, MATCH(N$10, Settings!$Y$19:$Y$33, 0))))-1), 1, Settings!$AY$23:$AY$38), ""))</f>
        <v/>
      </c>
      <c r="BN45" s="119" t="str">
        <f>IF(OR(O$10="", $B45="", O45="", BN$9=""), "", IFERROR(WORKDAY((DATE(YEAR($B45), MONTH($B45)+INDEX(Settings!$AM$19:$AM$33, MATCH(O$10, Settings!$Y$19:$Y$33, 0)), IF(INDEX(Settings!$AQ$19:$AQ$33, MATCH(O$10, Settings!$Y$19:$Y$33, 0))=0, DAY($B45), INDEX(Settings!$AQ$19:$AQ$33, MATCH(O$10, Settings!$Y$19:$Y$33, 0))))-1), 1, Settings!$AY$23:$AY$38), ""))</f>
        <v/>
      </c>
      <c r="BO45" s="119" t="str">
        <f>IF(OR(P$10="", $B45="", P45="", BO$9=""), "", IFERROR(WORKDAY((DATE(YEAR($B45), MONTH($B45)+INDEX(Settings!$AM$19:$AM$33, MATCH(P$10, Settings!$Y$19:$Y$33, 0)), IF(INDEX(Settings!$AQ$19:$AQ$33, MATCH(P$10, Settings!$Y$19:$Y$33, 0))=0, DAY($B45), INDEX(Settings!$AQ$19:$AQ$33, MATCH(P$10, Settings!$Y$19:$Y$33, 0))))-1), 1, Settings!$AY$23:$AY$38), ""))</f>
        <v/>
      </c>
      <c r="BP45" s="120" t="str">
        <f>IF(OR(Q$10="", $B45="", Q45="", BP$9=""), "", IFERROR(WORKDAY((DATE(YEAR($B45), MONTH($B45)+INDEX(Settings!$AM$19:$AM$33, MATCH(Q$10, Settings!$Y$19:$Y$33, 0)), IF(INDEX(Settings!$AQ$19:$AQ$33, MATCH(Q$10, Settings!$Y$19:$Y$33, 0))=0, DAY($B45), INDEX(Settings!$AQ$19:$AQ$33, MATCH(Q$10, Settings!$Y$19:$Y$33, 0))))-1), 1, Settings!$AY$23:$AY$38), ""))</f>
        <v/>
      </c>
      <c r="BR45" s="118" t="str">
        <f>IF(BB45="", "", IF(BB45&lt;=$B45, WORKDAY(DATE(YEAR($BB45), MONTH(BB45)+1, DAY(BB45)-1), 1, Settings!$AY$23:$AY$38), BB45))</f>
        <v/>
      </c>
      <c r="BS45" s="119" t="str">
        <f>IF(BC45="", "", IF(BC45&lt;=$B45, WORKDAY(DATE(YEAR($BB45), MONTH(BC45)+1, DAY(BC45)-1), 1, Settings!$AY$23:$AY$38), BC45))</f>
        <v/>
      </c>
      <c r="BT45" s="119" t="str">
        <f>IF(BD45="", "", IF(BD45&lt;=$B45, WORKDAY(DATE(YEAR($BB45), MONTH(BD45)+1, DAY(BD45)-1), 1, Settings!$AY$23:$AY$38), BD45))</f>
        <v/>
      </c>
      <c r="BU45" s="119" t="str">
        <f>IF(BE45="", "", IF(BE45&lt;=$B45, WORKDAY(DATE(YEAR($BB45), MONTH(BE45)+1, DAY(BE45)-1), 1, Settings!$AY$23:$AY$38), BE45))</f>
        <v/>
      </c>
      <c r="BV45" s="119" t="str">
        <f>IF(BF45="", "", IF(BF45&lt;=$B45, WORKDAY(DATE(YEAR($BB45), MONTH(BF45)+1, DAY(BF45)-1), 1, Settings!$AY$23:$AY$38), BF45))</f>
        <v/>
      </c>
      <c r="BW45" s="119" t="str">
        <f>IF(BG45="", "", IF(BG45&lt;=$B45, WORKDAY(DATE(YEAR($BB45), MONTH(BG45)+1, DAY(BG45)-1), 1, Settings!$AY$23:$AY$38), BG45))</f>
        <v/>
      </c>
      <c r="BX45" s="119" t="str">
        <f>IF(BH45="", "", IF(BH45&lt;=$B45, WORKDAY(DATE(YEAR($BB45), MONTH(BH45)+1, DAY(BH45)-1), 1, Settings!$AY$23:$AY$38), BH45))</f>
        <v/>
      </c>
      <c r="BY45" s="119" t="str">
        <f>IF(BI45="", "", IF(BI45&lt;=$B45, WORKDAY(DATE(YEAR($BB45), MONTH(BI45)+1, DAY(BI45)-1), 1, Settings!$AY$23:$AY$38), BI45))</f>
        <v/>
      </c>
      <c r="BZ45" s="119" t="str">
        <f>IF(BJ45="", "", IF(BJ45&lt;=$B45, WORKDAY(DATE(YEAR($BB45), MONTH(BJ45)+1, DAY(BJ45)-1), 1, Settings!$AY$23:$AY$38), BJ45))</f>
        <v/>
      </c>
      <c r="CA45" s="119" t="str">
        <f>IF(BK45="", "", IF(BK45&lt;=$B45, WORKDAY(DATE(YEAR($BB45), MONTH(BK45)+1, DAY(BK45)-1), 1, Settings!$AY$23:$AY$38), BK45))</f>
        <v/>
      </c>
      <c r="CB45" s="119" t="str">
        <f>IF(BL45="", "", IF(BL45&lt;=$B45, WORKDAY(DATE(YEAR($BB45), MONTH(BL45)+1, DAY(BL45)-1), 1, Settings!$AY$23:$AY$38), BL45))</f>
        <v/>
      </c>
      <c r="CC45" s="119" t="str">
        <f>IF(BM45="", "", IF(BM45&lt;=$B45, WORKDAY(DATE(YEAR($BB45), MONTH(BM45)+1, DAY(BM45)-1), 1, Settings!$AY$23:$AY$38), BM45))</f>
        <v/>
      </c>
      <c r="CD45" s="119" t="str">
        <f>IF(BN45="", "", IF(BN45&lt;=$B45, WORKDAY(DATE(YEAR($BB45), MONTH(BN45)+1, DAY(BN45)-1), 1, Settings!$AY$23:$AY$38), BN45))</f>
        <v/>
      </c>
      <c r="CE45" s="119" t="str">
        <f>IF(BO45="", "", IF(BO45&lt;=$B45, WORKDAY(DATE(YEAR($BB45), MONTH(BO45)+1, DAY(BO45)-1), 1, Settings!$AY$23:$AY$38), BO45))</f>
        <v/>
      </c>
      <c r="CF45" s="120" t="str">
        <f>IF(BP45="", "", IF(BP45&lt;=$B45, WORKDAY(DATE(YEAR($BB45), MONTH(BP45)+1, DAY(BP45)-1), 1, Settings!$AY$23:$AY$38), BP45))</f>
        <v/>
      </c>
      <c r="CH45" s="48" t="str">
        <f t="shared" si="4"/>
        <v/>
      </c>
      <c r="CI45" s="49" t="str">
        <f t="shared" si="5"/>
        <v/>
      </c>
      <c r="CJ45" s="49" t="str">
        <f t="shared" si="6"/>
        <v/>
      </c>
      <c r="CK45" s="49" t="str">
        <f t="shared" si="7"/>
        <v/>
      </c>
      <c r="CL45" s="49" t="str">
        <f t="shared" si="8"/>
        <v/>
      </c>
      <c r="CM45" s="49" t="str">
        <f t="shared" si="9"/>
        <v/>
      </c>
      <c r="CN45" s="49" t="str">
        <f t="shared" si="10"/>
        <v/>
      </c>
      <c r="CO45" s="49" t="str">
        <f t="shared" si="11"/>
        <v/>
      </c>
      <c r="CP45" s="49" t="str">
        <f t="shared" si="12"/>
        <v/>
      </c>
      <c r="CQ45" s="49" t="str">
        <f t="shared" si="13"/>
        <v/>
      </c>
      <c r="CR45" s="49" t="str">
        <f t="shared" si="14"/>
        <v/>
      </c>
      <c r="CS45" s="49" t="str">
        <f t="shared" si="15"/>
        <v/>
      </c>
      <c r="CT45" s="49" t="str">
        <f t="shared" si="16"/>
        <v/>
      </c>
      <c r="CU45" s="49" t="str">
        <f t="shared" si="17"/>
        <v/>
      </c>
      <c r="CV45" s="16" t="str">
        <f t="shared" si="18"/>
        <v/>
      </c>
      <c r="CX45" s="48" t="str">
        <f t="shared" si="19"/>
        <v/>
      </c>
      <c r="CY45" s="49" t="str">
        <f t="shared" si="20"/>
        <v/>
      </c>
      <c r="CZ45" s="49" t="str">
        <f t="shared" si="21"/>
        <v/>
      </c>
      <c r="DA45" s="49" t="str">
        <f t="shared" si="22"/>
        <v/>
      </c>
      <c r="DB45" s="49" t="str">
        <f t="shared" si="23"/>
        <v/>
      </c>
      <c r="DC45" s="49" t="str">
        <f t="shared" si="24"/>
        <v/>
      </c>
      <c r="DD45" s="49" t="str">
        <f t="shared" si="25"/>
        <v/>
      </c>
      <c r="DE45" s="49" t="str">
        <f t="shared" si="26"/>
        <v/>
      </c>
      <c r="DF45" s="49" t="str">
        <f t="shared" si="27"/>
        <v/>
      </c>
      <c r="DG45" s="49" t="str">
        <f t="shared" si="28"/>
        <v/>
      </c>
      <c r="DH45" s="49" t="str">
        <f t="shared" si="29"/>
        <v/>
      </c>
      <c r="DI45" s="49" t="str">
        <f t="shared" si="30"/>
        <v/>
      </c>
      <c r="DJ45" s="49" t="str">
        <f t="shared" si="31"/>
        <v/>
      </c>
      <c r="DK45" s="49" t="str">
        <f t="shared" si="32"/>
        <v/>
      </c>
      <c r="DL45" s="16" t="str">
        <f t="shared" si="33"/>
        <v/>
      </c>
      <c r="DN45" s="17" t="str">
        <f t="shared" si="34"/>
        <v>Aug 2019</v>
      </c>
    </row>
    <row r="46" spans="1:118" x14ac:dyDescent="0.25">
      <c r="A46" s="30"/>
      <c r="B46" s="102">
        <f>IF(B45="", "", IFERROR(IF(B45+1&gt;Settings!$G$25, "", B45+1), ""))</f>
        <v>43682</v>
      </c>
      <c r="C46" s="2"/>
      <c r="D46" s="3"/>
      <c r="E46" s="3"/>
      <c r="F46" s="3"/>
      <c r="G46" s="3"/>
      <c r="H46" s="3"/>
      <c r="I46" s="3"/>
      <c r="J46" s="3"/>
      <c r="K46" s="3"/>
      <c r="L46" s="3"/>
      <c r="M46" s="3"/>
      <c r="N46" s="3"/>
      <c r="O46" s="3"/>
      <c r="P46" s="3"/>
      <c r="Q46" s="4"/>
      <c r="R46" s="30"/>
      <c r="T46" s="17" t="str">
        <f>IF($B46="", "", IF($B46&lt;Settings!$G$23, "Old", "New"))</f>
        <v>Old</v>
      </c>
      <c r="AL46" s="118" t="str">
        <f>IF(OR($B46="", C46="", C$10="", AL$9), "", IFERROR($B46+INDEX(Settings!$AF$19:$AF$33, MATCH(C$10, Settings!$Y$19:$Y$33, 0))+IF(INDEX(Settings!$AI$19:$AI$33, MATCH(C$10, Settings!$Y$19:$Y$33, 0))="", 0, INDEX($AO$2:$AU$8, MATCH(TEXT($B46, "ddd"), $AN$2:$AN$8, 0), MATCH(INDEX(Settings!$AI$19:$AI$33, MATCH(C$10, Settings!$Y$19:$Y$33, 0)), $AO$1:$AU$1, 0))), 0))</f>
        <v/>
      </c>
      <c r="AM46" s="119" t="str">
        <f>IF(OR($B46="", D46="", D$10="", AM$9), "", IFERROR($B46+INDEX(Settings!$AF$19:$AF$33, MATCH(D$10, Settings!$Y$19:$Y$33, 0))+IF(INDEX(Settings!$AI$19:$AI$33, MATCH(D$10, Settings!$Y$19:$Y$33, 0))="", 0, INDEX($AO$2:$AU$8, MATCH(TEXT($B46, "ddd"), $AN$2:$AN$8, 0), MATCH(INDEX(Settings!$AI$19:$AI$33, MATCH(D$10, Settings!$Y$19:$Y$33, 0)), $AO$1:$AU$1, 0))), 0))</f>
        <v/>
      </c>
      <c r="AN46" s="119" t="str">
        <f>IF(OR($B46="", E46="", E$10="", AN$9), "", IFERROR($B46+INDEX(Settings!$AF$19:$AF$33, MATCH(E$10, Settings!$Y$19:$Y$33, 0))+IF(INDEX(Settings!$AI$19:$AI$33, MATCH(E$10, Settings!$Y$19:$Y$33, 0))="", 0, INDEX($AO$2:$AU$8, MATCH(TEXT($B46, "ddd"), $AN$2:$AN$8, 0), MATCH(INDEX(Settings!$AI$19:$AI$33, MATCH(E$10, Settings!$Y$19:$Y$33, 0)), $AO$1:$AU$1, 0))), 0))</f>
        <v/>
      </c>
      <c r="AO46" s="119" t="str">
        <f>IF(OR($B46="", F46="", F$10="", AO$9), "", IFERROR($B46+INDEX(Settings!$AF$19:$AF$33, MATCH(F$10, Settings!$Y$19:$Y$33, 0))+IF(INDEX(Settings!$AI$19:$AI$33, MATCH(F$10, Settings!$Y$19:$Y$33, 0))="", 0, INDEX($AO$2:$AU$8, MATCH(TEXT($B46, "ddd"), $AN$2:$AN$8, 0), MATCH(INDEX(Settings!$AI$19:$AI$33, MATCH(F$10, Settings!$Y$19:$Y$33, 0)), $AO$1:$AU$1, 0))), 0))</f>
        <v/>
      </c>
      <c r="AP46" s="119" t="str">
        <f>IF(OR($B46="", G46="", G$10="", AP$9), "", IFERROR($B46+INDEX(Settings!$AF$19:$AF$33, MATCH(G$10, Settings!$Y$19:$Y$33, 0))+IF(INDEX(Settings!$AI$19:$AI$33, MATCH(G$10, Settings!$Y$19:$Y$33, 0))="", 0, INDEX($AO$2:$AU$8, MATCH(TEXT($B46, "ddd"), $AN$2:$AN$8, 0), MATCH(INDEX(Settings!$AI$19:$AI$33, MATCH(G$10, Settings!$Y$19:$Y$33, 0)), $AO$1:$AU$1, 0))), 0))</f>
        <v/>
      </c>
      <c r="AQ46" s="119" t="str">
        <f>IF(OR($B46="", H46="", H$10="", AQ$9), "", IFERROR($B46+INDEX(Settings!$AF$19:$AF$33, MATCH(H$10, Settings!$Y$19:$Y$33, 0))+IF(INDEX(Settings!$AI$19:$AI$33, MATCH(H$10, Settings!$Y$19:$Y$33, 0))="", 0, INDEX($AO$2:$AU$8, MATCH(TEXT($B46, "ddd"), $AN$2:$AN$8, 0), MATCH(INDEX(Settings!$AI$19:$AI$33, MATCH(H$10, Settings!$Y$19:$Y$33, 0)), $AO$1:$AU$1, 0))), 0))</f>
        <v/>
      </c>
      <c r="AR46" s="119" t="str">
        <f>IF(OR($B46="", I46="", I$10="", AR$9), "", IFERROR($B46+INDEX(Settings!$AF$19:$AF$33, MATCH(I$10, Settings!$Y$19:$Y$33, 0))+IF(INDEX(Settings!$AI$19:$AI$33, MATCH(I$10, Settings!$Y$19:$Y$33, 0))="", 0, INDEX($AO$2:$AU$8, MATCH(TEXT($B46, "ddd"), $AN$2:$AN$8, 0), MATCH(INDEX(Settings!$AI$19:$AI$33, MATCH(I$10, Settings!$Y$19:$Y$33, 0)), $AO$1:$AU$1, 0))), 0))</f>
        <v/>
      </c>
      <c r="AS46" s="119" t="str">
        <f>IF(OR($B46="", J46="", J$10="", AS$9), "", IFERROR($B46+INDEX(Settings!$AF$19:$AF$33, MATCH(J$10, Settings!$Y$19:$Y$33, 0))+IF(INDEX(Settings!$AI$19:$AI$33, MATCH(J$10, Settings!$Y$19:$Y$33, 0))="", 0, INDEX($AO$2:$AU$8, MATCH(TEXT($B46, "ddd"), $AN$2:$AN$8, 0), MATCH(INDEX(Settings!$AI$19:$AI$33, MATCH(J$10, Settings!$Y$19:$Y$33, 0)), $AO$1:$AU$1, 0))), 0))</f>
        <v/>
      </c>
      <c r="AT46" s="119" t="str">
        <f>IF(OR($B46="", K46="", K$10="", AT$9), "", IFERROR($B46+INDEX(Settings!$AF$19:$AF$33, MATCH(K$10, Settings!$Y$19:$Y$33, 0))+IF(INDEX(Settings!$AI$19:$AI$33, MATCH(K$10, Settings!$Y$19:$Y$33, 0))="", 0, INDEX($AO$2:$AU$8, MATCH(TEXT($B46, "ddd"), $AN$2:$AN$8, 0), MATCH(INDEX(Settings!$AI$19:$AI$33, MATCH(K$10, Settings!$Y$19:$Y$33, 0)), $AO$1:$AU$1, 0))), 0))</f>
        <v/>
      </c>
      <c r="AU46" s="119" t="str">
        <f>IF(OR($B46="", L46="", L$10="", AU$9), "", IFERROR($B46+INDEX(Settings!$AF$19:$AF$33, MATCH(L$10, Settings!$Y$19:$Y$33, 0))+IF(INDEX(Settings!$AI$19:$AI$33, MATCH(L$10, Settings!$Y$19:$Y$33, 0))="", 0, INDEX($AO$2:$AU$8, MATCH(TEXT($B46, "ddd"), $AN$2:$AN$8, 0), MATCH(INDEX(Settings!$AI$19:$AI$33, MATCH(L$10, Settings!$Y$19:$Y$33, 0)), $AO$1:$AU$1, 0))), 0))</f>
        <v/>
      </c>
      <c r="AV46" s="119" t="str">
        <f>IF(OR($B46="", M46="", M$10="", AV$9), "", IFERROR($B46+INDEX(Settings!$AF$19:$AF$33, MATCH(M$10, Settings!$Y$19:$Y$33, 0))+IF(INDEX(Settings!$AI$19:$AI$33, MATCH(M$10, Settings!$Y$19:$Y$33, 0))="", 0, INDEX($AO$2:$AU$8, MATCH(TEXT($B46, "ddd"), $AN$2:$AN$8, 0), MATCH(INDEX(Settings!$AI$19:$AI$33, MATCH(M$10, Settings!$Y$19:$Y$33, 0)), $AO$1:$AU$1, 0))), 0))</f>
        <v/>
      </c>
      <c r="AW46" s="119" t="str">
        <f>IF(OR($B46="", N46="", N$10="", AW$9), "", IFERROR($B46+INDEX(Settings!$AF$19:$AF$33, MATCH(N$10, Settings!$Y$19:$Y$33, 0))+IF(INDEX(Settings!$AI$19:$AI$33, MATCH(N$10, Settings!$Y$19:$Y$33, 0))="", 0, INDEX($AO$2:$AU$8, MATCH(TEXT($B46, "ddd"), $AN$2:$AN$8, 0), MATCH(INDEX(Settings!$AI$19:$AI$33, MATCH(N$10, Settings!$Y$19:$Y$33, 0)), $AO$1:$AU$1, 0))), 0))</f>
        <v/>
      </c>
      <c r="AX46" s="119" t="str">
        <f>IF(OR($B46="", O46="", O$10="", AX$9), "", IFERROR($B46+INDEX(Settings!$AF$19:$AF$33, MATCH(O$10, Settings!$Y$19:$Y$33, 0))+IF(INDEX(Settings!$AI$19:$AI$33, MATCH(O$10, Settings!$Y$19:$Y$33, 0))="", 0, INDEX($AO$2:$AU$8, MATCH(TEXT($B46, "ddd"), $AN$2:$AN$8, 0), MATCH(INDEX(Settings!$AI$19:$AI$33, MATCH(O$10, Settings!$Y$19:$Y$33, 0)), $AO$1:$AU$1, 0))), 0))</f>
        <v/>
      </c>
      <c r="AY46" s="119" t="str">
        <f>IF(OR($B46="", P46="", P$10="", AY$9), "", IFERROR($B46+INDEX(Settings!$AF$19:$AF$33, MATCH(P$10, Settings!$Y$19:$Y$33, 0))+IF(INDEX(Settings!$AI$19:$AI$33, MATCH(P$10, Settings!$Y$19:$Y$33, 0))="", 0, INDEX($AO$2:$AU$8, MATCH(TEXT($B46, "ddd"), $AN$2:$AN$8, 0), MATCH(INDEX(Settings!$AI$19:$AI$33, MATCH(P$10, Settings!$Y$19:$Y$33, 0)), $AO$1:$AU$1, 0))), 0))</f>
        <v/>
      </c>
      <c r="AZ46" s="120" t="str">
        <f>IF(OR($B46="", Q46="", Q$10="", AZ$9), "", IFERROR($B46+INDEX(Settings!$AF$19:$AF$33, MATCH(Q$10, Settings!$Y$19:$Y$33, 0))+IF(INDEX(Settings!$AI$19:$AI$33, MATCH(Q$10, Settings!$Y$19:$Y$33, 0))="", 0, INDEX($AO$2:$AU$8, MATCH(TEXT($B46, "ddd"), $AN$2:$AN$8, 0), MATCH(INDEX(Settings!$AI$19:$AI$33, MATCH(Q$10, Settings!$Y$19:$Y$33, 0)), $AO$1:$AU$1, 0))), 0))</f>
        <v/>
      </c>
      <c r="BB46" s="118" t="str">
        <f>IF(OR(C$10="", $B46="", C46="", BB$9=""), "", IFERROR(WORKDAY((DATE(YEAR($B46), MONTH($B46)+INDEX(Settings!$AM$19:$AM$33, MATCH(C$10, Settings!$Y$19:$Y$33, 0)), IF(INDEX(Settings!$AQ$19:$AQ$33, MATCH(C$10, Settings!$Y$19:$Y$33, 0))=0, DAY($B46), INDEX(Settings!$AQ$19:$AQ$33, MATCH(C$10, Settings!$Y$19:$Y$33, 0))))-1), 1, Settings!$AY$23:$AY$38), ""))</f>
        <v/>
      </c>
      <c r="BC46" s="119" t="str">
        <f>IF(OR(D$10="", $B46="", D46="", BC$9=""), "", IFERROR(WORKDAY((DATE(YEAR($B46), MONTH($B46)+INDEX(Settings!$AM$19:$AM$33, MATCH(D$10, Settings!$Y$19:$Y$33, 0)), IF(INDEX(Settings!$AQ$19:$AQ$33, MATCH(D$10, Settings!$Y$19:$Y$33, 0))=0, DAY($B46), INDEX(Settings!$AQ$19:$AQ$33, MATCH(D$10, Settings!$Y$19:$Y$33, 0))))-1), 1, Settings!$AY$23:$AY$38), ""))</f>
        <v/>
      </c>
      <c r="BD46" s="119" t="str">
        <f>IF(OR(E$10="", $B46="", E46="", BD$9=""), "", IFERROR(WORKDAY((DATE(YEAR($B46), MONTH($B46)+INDEX(Settings!$AM$19:$AM$33, MATCH(E$10, Settings!$Y$19:$Y$33, 0)), IF(INDEX(Settings!$AQ$19:$AQ$33, MATCH(E$10, Settings!$Y$19:$Y$33, 0))=0, DAY($B46), INDEX(Settings!$AQ$19:$AQ$33, MATCH(E$10, Settings!$Y$19:$Y$33, 0))))-1), 1, Settings!$AY$23:$AY$38), ""))</f>
        <v/>
      </c>
      <c r="BE46" s="119" t="str">
        <f>IF(OR(F$10="", $B46="", F46="", BE$9=""), "", IFERROR(WORKDAY((DATE(YEAR($B46), MONTH($B46)+INDEX(Settings!$AM$19:$AM$33, MATCH(F$10, Settings!$Y$19:$Y$33, 0)), IF(INDEX(Settings!$AQ$19:$AQ$33, MATCH(F$10, Settings!$Y$19:$Y$33, 0))=0, DAY($B46), INDEX(Settings!$AQ$19:$AQ$33, MATCH(F$10, Settings!$Y$19:$Y$33, 0))))-1), 1, Settings!$AY$23:$AY$38), ""))</f>
        <v/>
      </c>
      <c r="BF46" s="119" t="str">
        <f>IF(OR(G$10="", $B46="", G46="", BF$9=""), "", IFERROR(WORKDAY((DATE(YEAR($B46), MONTH($B46)+INDEX(Settings!$AM$19:$AM$33, MATCH(G$10, Settings!$Y$19:$Y$33, 0)), IF(INDEX(Settings!$AQ$19:$AQ$33, MATCH(G$10, Settings!$Y$19:$Y$33, 0))=0, DAY($B46), INDEX(Settings!$AQ$19:$AQ$33, MATCH(G$10, Settings!$Y$19:$Y$33, 0))))-1), 1, Settings!$AY$23:$AY$38), ""))</f>
        <v/>
      </c>
      <c r="BG46" s="119" t="str">
        <f>IF(OR(H$10="", $B46="", H46="", BG$9=""), "", IFERROR(WORKDAY((DATE(YEAR($B46), MONTH($B46)+INDEX(Settings!$AM$19:$AM$33, MATCH(H$10, Settings!$Y$19:$Y$33, 0)), IF(INDEX(Settings!$AQ$19:$AQ$33, MATCH(H$10, Settings!$Y$19:$Y$33, 0))=0, DAY($B46), INDEX(Settings!$AQ$19:$AQ$33, MATCH(H$10, Settings!$Y$19:$Y$33, 0))))-1), 1, Settings!$AY$23:$AY$38), ""))</f>
        <v/>
      </c>
      <c r="BH46" s="119" t="str">
        <f>IF(OR(I$10="", $B46="", I46="", BH$9=""), "", IFERROR(WORKDAY((DATE(YEAR($B46), MONTH($B46)+INDEX(Settings!$AM$19:$AM$33, MATCH(I$10, Settings!$Y$19:$Y$33, 0)), IF(INDEX(Settings!$AQ$19:$AQ$33, MATCH(I$10, Settings!$Y$19:$Y$33, 0))=0, DAY($B46), INDEX(Settings!$AQ$19:$AQ$33, MATCH(I$10, Settings!$Y$19:$Y$33, 0))))-1), 1, Settings!$AY$23:$AY$38), ""))</f>
        <v/>
      </c>
      <c r="BI46" s="119" t="str">
        <f>IF(OR(J$10="", $B46="", J46="", BI$9=""), "", IFERROR(WORKDAY((DATE(YEAR($B46), MONTH($B46)+INDEX(Settings!$AM$19:$AM$33, MATCH(J$10, Settings!$Y$19:$Y$33, 0)), IF(INDEX(Settings!$AQ$19:$AQ$33, MATCH(J$10, Settings!$Y$19:$Y$33, 0))=0, DAY($B46), INDEX(Settings!$AQ$19:$AQ$33, MATCH(J$10, Settings!$Y$19:$Y$33, 0))))-1), 1, Settings!$AY$23:$AY$38), ""))</f>
        <v/>
      </c>
      <c r="BJ46" s="119" t="str">
        <f>IF(OR(K$10="", $B46="", K46="", BJ$9=""), "", IFERROR(WORKDAY((DATE(YEAR($B46), MONTH($B46)+INDEX(Settings!$AM$19:$AM$33, MATCH(K$10, Settings!$Y$19:$Y$33, 0)), IF(INDEX(Settings!$AQ$19:$AQ$33, MATCH(K$10, Settings!$Y$19:$Y$33, 0))=0, DAY($B46), INDEX(Settings!$AQ$19:$AQ$33, MATCH(K$10, Settings!$Y$19:$Y$33, 0))))-1), 1, Settings!$AY$23:$AY$38), ""))</f>
        <v/>
      </c>
      <c r="BK46" s="119" t="str">
        <f>IF(OR(L$10="", $B46="", L46="", BK$9=""), "", IFERROR(WORKDAY((DATE(YEAR($B46), MONTH($B46)+INDEX(Settings!$AM$19:$AM$33, MATCH(L$10, Settings!$Y$19:$Y$33, 0)), IF(INDEX(Settings!$AQ$19:$AQ$33, MATCH(L$10, Settings!$Y$19:$Y$33, 0))=0, DAY($B46), INDEX(Settings!$AQ$19:$AQ$33, MATCH(L$10, Settings!$Y$19:$Y$33, 0))))-1), 1, Settings!$AY$23:$AY$38), ""))</f>
        <v/>
      </c>
      <c r="BL46" s="119" t="str">
        <f>IF(OR(M$10="", $B46="", M46="", BL$9=""), "", IFERROR(WORKDAY((DATE(YEAR($B46), MONTH($B46)+INDEX(Settings!$AM$19:$AM$33, MATCH(M$10, Settings!$Y$19:$Y$33, 0)), IF(INDEX(Settings!$AQ$19:$AQ$33, MATCH(M$10, Settings!$Y$19:$Y$33, 0))=0, DAY($B46), INDEX(Settings!$AQ$19:$AQ$33, MATCH(M$10, Settings!$Y$19:$Y$33, 0))))-1), 1, Settings!$AY$23:$AY$38), ""))</f>
        <v/>
      </c>
      <c r="BM46" s="119" t="str">
        <f>IF(OR(N$10="", $B46="", N46="", BM$9=""), "", IFERROR(WORKDAY((DATE(YEAR($B46), MONTH($B46)+INDEX(Settings!$AM$19:$AM$33, MATCH(N$10, Settings!$Y$19:$Y$33, 0)), IF(INDEX(Settings!$AQ$19:$AQ$33, MATCH(N$10, Settings!$Y$19:$Y$33, 0))=0, DAY($B46), INDEX(Settings!$AQ$19:$AQ$33, MATCH(N$10, Settings!$Y$19:$Y$33, 0))))-1), 1, Settings!$AY$23:$AY$38), ""))</f>
        <v/>
      </c>
      <c r="BN46" s="119" t="str">
        <f>IF(OR(O$10="", $B46="", O46="", BN$9=""), "", IFERROR(WORKDAY((DATE(YEAR($B46), MONTH($B46)+INDEX(Settings!$AM$19:$AM$33, MATCH(O$10, Settings!$Y$19:$Y$33, 0)), IF(INDEX(Settings!$AQ$19:$AQ$33, MATCH(O$10, Settings!$Y$19:$Y$33, 0))=0, DAY($B46), INDEX(Settings!$AQ$19:$AQ$33, MATCH(O$10, Settings!$Y$19:$Y$33, 0))))-1), 1, Settings!$AY$23:$AY$38), ""))</f>
        <v/>
      </c>
      <c r="BO46" s="119" t="str">
        <f>IF(OR(P$10="", $B46="", P46="", BO$9=""), "", IFERROR(WORKDAY((DATE(YEAR($B46), MONTH($B46)+INDEX(Settings!$AM$19:$AM$33, MATCH(P$10, Settings!$Y$19:$Y$33, 0)), IF(INDEX(Settings!$AQ$19:$AQ$33, MATCH(P$10, Settings!$Y$19:$Y$33, 0))=0, DAY($B46), INDEX(Settings!$AQ$19:$AQ$33, MATCH(P$10, Settings!$Y$19:$Y$33, 0))))-1), 1, Settings!$AY$23:$AY$38), ""))</f>
        <v/>
      </c>
      <c r="BP46" s="120" t="str">
        <f>IF(OR(Q$10="", $B46="", Q46="", BP$9=""), "", IFERROR(WORKDAY((DATE(YEAR($B46), MONTH($B46)+INDEX(Settings!$AM$19:$AM$33, MATCH(Q$10, Settings!$Y$19:$Y$33, 0)), IF(INDEX(Settings!$AQ$19:$AQ$33, MATCH(Q$10, Settings!$Y$19:$Y$33, 0))=0, DAY($B46), INDEX(Settings!$AQ$19:$AQ$33, MATCH(Q$10, Settings!$Y$19:$Y$33, 0))))-1), 1, Settings!$AY$23:$AY$38), ""))</f>
        <v/>
      </c>
      <c r="BR46" s="118" t="str">
        <f>IF(BB46="", "", IF(BB46&lt;=$B46, WORKDAY(DATE(YEAR($BB46), MONTH(BB46)+1, DAY(BB46)-1), 1, Settings!$AY$23:$AY$38), BB46))</f>
        <v/>
      </c>
      <c r="BS46" s="119" t="str">
        <f>IF(BC46="", "", IF(BC46&lt;=$B46, WORKDAY(DATE(YEAR($BB46), MONTH(BC46)+1, DAY(BC46)-1), 1, Settings!$AY$23:$AY$38), BC46))</f>
        <v/>
      </c>
      <c r="BT46" s="119" t="str">
        <f>IF(BD46="", "", IF(BD46&lt;=$B46, WORKDAY(DATE(YEAR($BB46), MONTH(BD46)+1, DAY(BD46)-1), 1, Settings!$AY$23:$AY$38), BD46))</f>
        <v/>
      </c>
      <c r="BU46" s="119" t="str">
        <f>IF(BE46="", "", IF(BE46&lt;=$B46, WORKDAY(DATE(YEAR($BB46), MONTH(BE46)+1, DAY(BE46)-1), 1, Settings!$AY$23:$AY$38), BE46))</f>
        <v/>
      </c>
      <c r="BV46" s="119" t="str">
        <f>IF(BF46="", "", IF(BF46&lt;=$B46, WORKDAY(DATE(YEAR($BB46), MONTH(BF46)+1, DAY(BF46)-1), 1, Settings!$AY$23:$AY$38), BF46))</f>
        <v/>
      </c>
      <c r="BW46" s="119" t="str">
        <f>IF(BG46="", "", IF(BG46&lt;=$B46, WORKDAY(DATE(YEAR($BB46), MONTH(BG46)+1, DAY(BG46)-1), 1, Settings!$AY$23:$AY$38), BG46))</f>
        <v/>
      </c>
      <c r="BX46" s="119" t="str">
        <f>IF(BH46="", "", IF(BH46&lt;=$B46, WORKDAY(DATE(YEAR($BB46), MONTH(BH46)+1, DAY(BH46)-1), 1, Settings!$AY$23:$AY$38), BH46))</f>
        <v/>
      </c>
      <c r="BY46" s="119" t="str">
        <f>IF(BI46="", "", IF(BI46&lt;=$B46, WORKDAY(DATE(YEAR($BB46), MONTH(BI46)+1, DAY(BI46)-1), 1, Settings!$AY$23:$AY$38), BI46))</f>
        <v/>
      </c>
      <c r="BZ46" s="119" t="str">
        <f>IF(BJ46="", "", IF(BJ46&lt;=$B46, WORKDAY(DATE(YEAR($BB46), MONTH(BJ46)+1, DAY(BJ46)-1), 1, Settings!$AY$23:$AY$38), BJ46))</f>
        <v/>
      </c>
      <c r="CA46" s="119" t="str">
        <f>IF(BK46="", "", IF(BK46&lt;=$B46, WORKDAY(DATE(YEAR($BB46), MONTH(BK46)+1, DAY(BK46)-1), 1, Settings!$AY$23:$AY$38), BK46))</f>
        <v/>
      </c>
      <c r="CB46" s="119" t="str">
        <f>IF(BL46="", "", IF(BL46&lt;=$B46, WORKDAY(DATE(YEAR($BB46), MONTH(BL46)+1, DAY(BL46)-1), 1, Settings!$AY$23:$AY$38), BL46))</f>
        <v/>
      </c>
      <c r="CC46" s="119" t="str">
        <f>IF(BM46="", "", IF(BM46&lt;=$B46, WORKDAY(DATE(YEAR($BB46), MONTH(BM46)+1, DAY(BM46)-1), 1, Settings!$AY$23:$AY$38), BM46))</f>
        <v/>
      </c>
      <c r="CD46" s="119" t="str">
        <f>IF(BN46="", "", IF(BN46&lt;=$B46, WORKDAY(DATE(YEAR($BB46), MONTH(BN46)+1, DAY(BN46)-1), 1, Settings!$AY$23:$AY$38), BN46))</f>
        <v/>
      </c>
      <c r="CE46" s="119" t="str">
        <f>IF(BO46="", "", IF(BO46&lt;=$B46, WORKDAY(DATE(YEAR($BB46), MONTH(BO46)+1, DAY(BO46)-1), 1, Settings!$AY$23:$AY$38), BO46))</f>
        <v/>
      </c>
      <c r="CF46" s="120" t="str">
        <f>IF(BP46="", "", IF(BP46&lt;=$B46, WORKDAY(DATE(YEAR($BB46), MONTH(BP46)+1, DAY(BP46)-1), 1, Settings!$AY$23:$AY$38), BP46))</f>
        <v/>
      </c>
      <c r="CH46" s="48" t="str">
        <f t="shared" si="4"/>
        <v/>
      </c>
      <c r="CI46" s="49" t="str">
        <f t="shared" si="5"/>
        <v/>
      </c>
      <c r="CJ46" s="49" t="str">
        <f t="shared" si="6"/>
        <v/>
      </c>
      <c r="CK46" s="49" t="str">
        <f t="shared" si="7"/>
        <v/>
      </c>
      <c r="CL46" s="49" t="str">
        <f t="shared" si="8"/>
        <v/>
      </c>
      <c r="CM46" s="49" t="str">
        <f t="shared" si="9"/>
        <v/>
      </c>
      <c r="CN46" s="49" t="str">
        <f t="shared" si="10"/>
        <v/>
      </c>
      <c r="CO46" s="49" t="str">
        <f t="shared" si="11"/>
        <v/>
      </c>
      <c r="CP46" s="49" t="str">
        <f t="shared" si="12"/>
        <v/>
      </c>
      <c r="CQ46" s="49" t="str">
        <f t="shared" si="13"/>
        <v/>
      </c>
      <c r="CR46" s="49" t="str">
        <f t="shared" si="14"/>
        <v/>
      </c>
      <c r="CS46" s="49" t="str">
        <f t="shared" si="15"/>
        <v/>
      </c>
      <c r="CT46" s="49" t="str">
        <f t="shared" si="16"/>
        <v/>
      </c>
      <c r="CU46" s="49" t="str">
        <f t="shared" si="17"/>
        <v/>
      </c>
      <c r="CV46" s="16" t="str">
        <f t="shared" si="18"/>
        <v/>
      </c>
      <c r="CX46" s="48" t="str">
        <f t="shared" si="19"/>
        <v/>
      </c>
      <c r="CY46" s="49" t="str">
        <f t="shared" si="20"/>
        <v/>
      </c>
      <c r="CZ46" s="49" t="str">
        <f t="shared" si="21"/>
        <v/>
      </c>
      <c r="DA46" s="49" t="str">
        <f t="shared" si="22"/>
        <v/>
      </c>
      <c r="DB46" s="49" t="str">
        <f t="shared" si="23"/>
        <v/>
      </c>
      <c r="DC46" s="49" t="str">
        <f t="shared" si="24"/>
        <v/>
      </c>
      <c r="DD46" s="49" t="str">
        <f t="shared" si="25"/>
        <v/>
      </c>
      <c r="DE46" s="49" t="str">
        <f t="shared" si="26"/>
        <v/>
      </c>
      <c r="DF46" s="49" t="str">
        <f t="shared" si="27"/>
        <v/>
      </c>
      <c r="DG46" s="49" t="str">
        <f t="shared" si="28"/>
        <v/>
      </c>
      <c r="DH46" s="49" t="str">
        <f t="shared" si="29"/>
        <v/>
      </c>
      <c r="DI46" s="49" t="str">
        <f t="shared" si="30"/>
        <v/>
      </c>
      <c r="DJ46" s="49" t="str">
        <f t="shared" si="31"/>
        <v/>
      </c>
      <c r="DK46" s="49" t="str">
        <f t="shared" si="32"/>
        <v/>
      </c>
      <c r="DL46" s="16" t="str">
        <f t="shared" si="33"/>
        <v/>
      </c>
      <c r="DN46" s="17" t="str">
        <f t="shared" si="34"/>
        <v>Aug 2019</v>
      </c>
    </row>
    <row r="47" spans="1:118" x14ac:dyDescent="0.25">
      <c r="A47" s="30"/>
      <c r="B47" s="102">
        <f>IF(B46="", "", IFERROR(IF(B46+1&gt;Settings!$G$25, "", B46+1), ""))</f>
        <v>43683</v>
      </c>
      <c r="C47" s="2"/>
      <c r="D47" s="3"/>
      <c r="E47" s="3"/>
      <c r="F47" s="3"/>
      <c r="G47" s="3"/>
      <c r="H47" s="3"/>
      <c r="I47" s="3"/>
      <c r="J47" s="3"/>
      <c r="K47" s="3"/>
      <c r="L47" s="3"/>
      <c r="M47" s="3"/>
      <c r="N47" s="3"/>
      <c r="O47" s="3"/>
      <c r="P47" s="3"/>
      <c r="Q47" s="4"/>
      <c r="R47" s="30"/>
      <c r="T47" s="17" t="str">
        <f>IF($B47="", "", IF($B47&lt;Settings!$G$23, "Old", "New"))</f>
        <v>Old</v>
      </c>
      <c r="AL47" s="118" t="str">
        <f>IF(OR($B47="", C47="", C$10="", AL$9), "", IFERROR($B47+INDEX(Settings!$AF$19:$AF$33, MATCH(C$10, Settings!$Y$19:$Y$33, 0))+IF(INDEX(Settings!$AI$19:$AI$33, MATCH(C$10, Settings!$Y$19:$Y$33, 0))="", 0, INDEX($AO$2:$AU$8, MATCH(TEXT($B47, "ddd"), $AN$2:$AN$8, 0), MATCH(INDEX(Settings!$AI$19:$AI$33, MATCH(C$10, Settings!$Y$19:$Y$33, 0)), $AO$1:$AU$1, 0))), 0))</f>
        <v/>
      </c>
      <c r="AM47" s="119" t="str">
        <f>IF(OR($B47="", D47="", D$10="", AM$9), "", IFERROR($B47+INDEX(Settings!$AF$19:$AF$33, MATCH(D$10, Settings!$Y$19:$Y$33, 0))+IF(INDEX(Settings!$AI$19:$AI$33, MATCH(D$10, Settings!$Y$19:$Y$33, 0))="", 0, INDEX($AO$2:$AU$8, MATCH(TEXT($B47, "ddd"), $AN$2:$AN$8, 0), MATCH(INDEX(Settings!$AI$19:$AI$33, MATCH(D$10, Settings!$Y$19:$Y$33, 0)), $AO$1:$AU$1, 0))), 0))</f>
        <v/>
      </c>
      <c r="AN47" s="119" t="str">
        <f>IF(OR($B47="", E47="", E$10="", AN$9), "", IFERROR($B47+INDEX(Settings!$AF$19:$AF$33, MATCH(E$10, Settings!$Y$19:$Y$33, 0))+IF(INDEX(Settings!$AI$19:$AI$33, MATCH(E$10, Settings!$Y$19:$Y$33, 0))="", 0, INDEX($AO$2:$AU$8, MATCH(TEXT($B47, "ddd"), $AN$2:$AN$8, 0), MATCH(INDEX(Settings!$AI$19:$AI$33, MATCH(E$10, Settings!$Y$19:$Y$33, 0)), $AO$1:$AU$1, 0))), 0))</f>
        <v/>
      </c>
      <c r="AO47" s="119" t="str">
        <f>IF(OR($B47="", F47="", F$10="", AO$9), "", IFERROR($B47+INDEX(Settings!$AF$19:$AF$33, MATCH(F$10, Settings!$Y$19:$Y$33, 0))+IF(INDEX(Settings!$AI$19:$AI$33, MATCH(F$10, Settings!$Y$19:$Y$33, 0))="", 0, INDEX($AO$2:$AU$8, MATCH(TEXT($B47, "ddd"), $AN$2:$AN$8, 0), MATCH(INDEX(Settings!$AI$19:$AI$33, MATCH(F$10, Settings!$Y$19:$Y$33, 0)), $AO$1:$AU$1, 0))), 0))</f>
        <v/>
      </c>
      <c r="AP47" s="119" t="str">
        <f>IF(OR($B47="", G47="", G$10="", AP$9), "", IFERROR($B47+INDEX(Settings!$AF$19:$AF$33, MATCH(G$10, Settings!$Y$19:$Y$33, 0))+IF(INDEX(Settings!$AI$19:$AI$33, MATCH(G$10, Settings!$Y$19:$Y$33, 0))="", 0, INDEX($AO$2:$AU$8, MATCH(TEXT($B47, "ddd"), $AN$2:$AN$8, 0), MATCH(INDEX(Settings!$AI$19:$AI$33, MATCH(G$10, Settings!$Y$19:$Y$33, 0)), $AO$1:$AU$1, 0))), 0))</f>
        <v/>
      </c>
      <c r="AQ47" s="119" t="str">
        <f>IF(OR($B47="", H47="", H$10="", AQ$9), "", IFERROR($B47+INDEX(Settings!$AF$19:$AF$33, MATCH(H$10, Settings!$Y$19:$Y$33, 0))+IF(INDEX(Settings!$AI$19:$AI$33, MATCH(H$10, Settings!$Y$19:$Y$33, 0))="", 0, INDEX($AO$2:$AU$8, MATCH(TEXT($B47, "ddd"), $AN$2:$AN$8, 0), MATCH(INDEX(Settings!$AI$19:$AI$33, MATCH(H$10, Settings!$Y$19:$Y$33, 0)), $AO$1:$AU$1, 0))), 0))</f>
        <v/>
      </c>
      <c r="AR47" s="119" t="str">
        <f>IF(OR($B47="", I47="", I$10="", AR$9), "", IFERROR($B47+INDEX(Settings!$AF$19:$AF$33, MATCH(I$10, Settings!$Y$19:$Y$33, 0))+IF(INDEX(Settings!$AI$19:$AI$33, MATCH(I$10, Settings!$Y$19:$Y$33, 0))="", 0, INDEX($AO$2:$AU$8, MATCH(TEXT($B47, "ddd"), $AN$2:$AN$8, 0), MATCH(INDEX(Settings!$AI$19:$AI$33, MATCH(I$10, Settings!$Y$19:$Y$33, 0)), $AO$1:$AU$1, 0))), 0))</f>
        <v/>
      </c>
      <c r="AS47" s="119" t="str">
        <f>IF(OR($B47="", J47="", J$10="", AS$9), "", IFERROR($B47+INDEX(Settings!$AF$19:$AF$33, MATCH(J$10, Settings!$Y$19:$Y$33, 0))+IF(INDEX(Settings!$AI$19:$AI$33, MATCH(J$10, Settings!$Y$19:$Y$33, 0))="", 0, INDEX($AO$2:$AU$8, MATCH(TEXT($B47, "ddd"), $AN$2:$AN$8, 0), MATCH(INDEX(Settings!$AI$19:$AI$33, MATCH(J$10, Settings!$Y$19:$Y$33, 0)), $AO$1:$AU$1, 0))), 0))</f>
        <v/>
      </c>
      <c r="AT47" s="119" t="str">
        <f>IF(OR($B47="", K47="", K$10="", AT$9), "", IFERROR($B47+INDEX(Settings!$AF$19:$AF$33, MATCH(K$10, Settings!$Y$19:$Y$33, 0))+IF(INDEX(Settings!$AI$19:$AI$33, MATCH(K$10, Settings!$Y$19:$Y$33, 0))="", 0, INDEX($AO$2:$AU$8, MATCH(TEXT($B47, "ddd"), $AN$2:$AN$8, 0), MATCH(INDEX(Settings!$AI$19:$AI$33, MATCH(K$10, Settings!$Y$19:$Y$33, 0)), $AO$1:$AU$1, 0))), 0))</f>
        <v/>
      </c>
      <c r="AU47" s="119" t="str">
        <f>IF(OR($B47="", L47="", L$10="", AU$9), "", IFERROR($B47+INDEX(Settings!$AF$19:$AF$33, MATCH(L$10, Settings!$Y$19:$Y$33, 0))+IF(INDEX(Settings!$AI$19:$AI$33, MATCH(L$10, Settings!$Y$19:$Y$33, 0))="", 0, INDEX($AO$2:$AU$8, MATCH(TEXT($B47, "ddd"), $AN$2:$AN$8, 0), MATCH(INDEX(Settings!$AI$19:$AI$33, MATCH(L$10, Settings!$Y$19:$Y$33, 0)), $AO$1:$AU$1, 0))), 0))</f>
        <v/>
      </c>
      <c r="AV47" s="119" t="str">
        <f>IF(OR($B47="", M47="", M$10="", AV$9), "", IFERROR($B47+INDEX(Settings!$AF$19:$AF$33, MATCH(M$10, Settings!$Y$19:$Y$33, 0))+IF(INDEX(Settings!$AI$19:$AI$33, MATCH(M$10, Settings!$Y$19:$Y$33, 0))="", 0, INDEX($AO$2:$AU$8, MATCH(TEXT($B47, "ddd"), $AN$2:$AN$8, 0), MATCH(INDEX(Settings!$AI$19:$AI$33, MATCH(M$10, Settings!$Y$19:$Y$33, 0)), $AO$1:$AU$1, 0))), 0))</f>
        <v/>
      </c>
      <c r="AW47" s="119" t="str">
        <f>IF(OR($B47="", N47="", N$10="", AW$9), "", IFERROR($B47+INDEX(Settings!$AF$19:$AF$33, MATCH(N$10, Settings!$Y$19:$Y$33, 0))+IF(INDEX(Settings!$AI$19:$AI$33, MATCH(N$10, Settings!$Y$19:$Y$33, 0))="", 0, INDEX($AO$2:$AU$8, MATCH(TEXT($B47, "ddd"), $AN$2:$AN$8, 0), MATCH(INDEX(Settings!$AI$19:$AI$33, MATCH(N$10, Settings!$Y$19:$Y$33, 0)), $AO$1:$AU$1, 0))), 0))</f>
        <v/>
      </c>
      <c r="AX47" s="119" t="str">
        <f>IF(OR($B47="", O47="", O$10="", AX$9), "", IFERROR($B47+INDEX(Settings!$AF$19:$AF$33, MATCH(O$10, Settings!$Y$19:$Y$33, 0))+IF(INDEX(Settings!$AI$19:$AI$33, MATCH(O$10, Settings!$Y$19:$Y$33, 0))="", 0, INDEX($AO$2:$AU$8, MATCH(TEXT($B47, "ddd"), $AN$2:$AN$8, 0), MATCH(INDEX(Settings!$AI$19:$AI$33, MATCH(O$10, Settings!$Y$19:$Y$33, 0)), $AO$1:$AU$1, 0))), 0))</f>
        <v/>
      </c>
      <c r="AY47" s="119" t="str">
        <f>IF(OR($B47="", P47="", P$10="", AY$9), "", IFERROR($B47+INDEX(Settings!$AF$19:$AF$33, MATCH(P$10, Settings!$Y$19:$Y$33, 0))+IF(INDEX(Settings!$AI$19:$AI$33, MATCH(P$10, Settings!$Y$19:$Y$33, 0))="", 0, INDEX($AO$2:$AU$8, MATCH(TEXT($B47, "ddd"), $AN$2:$AN$8, 0), MATCH(INDEX(Settings!$AI$19:$AI$33, MATCH(P$10, Settings!$Y$19:$Y$33, 0)), $AO$1:$AU$1, 0))), 0))</f>
        <v/>
      </c>
      <c r="AZ47" s="120" t="str">
        <f>IF(OR($B47="", Q47="", Q$10="", AZ$9), "", IFERROR($B47+INDEX(Settings!$AF$19:$AF$33, MATCH(Q$10, Settings!$Y$19:$Y$33, 0))+IF(INDEX(Settings!$AI$19:$AI$33, MATCH(Q$10, Settings!$Y$19:$Y$33, 0))="", 0, INDEX($AO$2:$AU$8, MATCH(TEXT($B47, "ddd"), $AN$2:$AN$8, 0), MATCH(INDEX(Settings!$AI$19:$AI$33, MATCH(Q$10, Settings!$Y$19:$Y$33, 0)), $AO$1:$AU$1, 0))), 0))</f>
        <v/>
      </c>
      <c r="BB47" s="118" t="str">
        <f>IF(OR(C$10="", $B47="", C47="", BB$9=""), "", IFERROR(WORKDAY((DATE(YEAR($B47), MONTH($B47)+INDEX(Settings!$AM$19:$AM$33, MATCH(C$10, Settings!$Y$19:$Y$33, 0)), IF(INDEX(Settings!$AQ$19:$AQ$33, MATCH(C$10, Settings!$Y$19:$Y$33, 0))=0, DAY($B47), INDEX(Settings!$AQ$19:$AQ$33, MATCH(C$10, Settings!$Y$19:$Y$33, 0))))-1), 1, Settings!$AY$23:$AY$38), ""))</f>
        <v/>
      </c>
      <c r="BC47" s="119" t="str">
        <f>IF(OR(D$10="", $B47="", D47="", BC$9=""), "", IFERROR(WORKDAY((DATE(YEAR($B47), MONTH($B47)+INDEX(Settings!$AM$19:$AM$33, MATCH(D$10, Settings!$Y$19:$Y$33, 0)), IF(INDEX(Settings!$AQ$19:$AQ$33, MATCH(D$10, Settings!$Y$19:$Y$33, 0))=0, DAY($B47), INDEX(Settings!$AQ$19:$AQ$33, MATCH(D$10, Settings!$Y$19:$Y$33, 0))))-1), 1, Settings!$AY$23:$AY$38), ""))</f>
        <v/>
      </c>
      <c r="BD47" s="119" t="str">
        <f>IF(OR(E$10="", $B47="", E47="", BD$9=""), "", IFERROR(WORKDAY((DATE(YEAR($B47), MONTH($B47)+INDEX(Settings!$AM$19:$AM$33, MATCH(E$10, Settings!$Y$19:$Y$33, 0)), IF(INDEX(Settings!$AQ$19:$AQ$33, MATCH(E$10, Settings!$Y$19:$Y$33, 0))=0, DAY($B47), INDEX(Settings!$AQ$19:$AQ$33, MATCH(E$10, Settings!$Y$19:$Y$33, 0))))-1), 1, Settings!$AY$23:$AY$38), ""))</f>
        <v/>
      </c>
      <c r="BE47" s="119" t="str">
        <f>IF(OR(F$10="", $B47="", F47="", BE$9=""), "", IFERROR(WORKDAY((DATE(YEAR($B47), MONTH($B47)+INDEX(Settings!$AM$19:$AM$33, MATCH(F$10, Settings!$Y$19:$Y$33, 0)), IF(INDEX(Settings!$AQ$19:$AQ$33, MATCH(F$10, Settings!$Y$19:$Y$33, 0))=0, DAY($B47), INDEX(Settings!$AQ$19:$AQ$33, MATCH(F$10, Settings!$Y$19:$Y$33, 0))))-1), 1, Settings!$AY$23:$AY$38), ""))</f>
        <v/>
      </c>
      <c r="BF47" s="119" t="str">
        <f>IF(OR(G$10="", $B47="", G47="", BF$9=""), "", IFERROR(WORKDAY((DATE(YEAR($B47), MONTH($B47)+INDEX(Settings!$AM$19:$AM$33, MATCH(G$10, Settings!$Y$19:$Y$33, 0)), IF(INDEX(Settings!$AQ$19:$AQ$33, MATCH(G$10, Settings!$Y$19:$Y$33, 0))=0, DAY($B47), INDEX(Settings!$AQ$19:$AQ$33, MATCH(G$10, Settings!$Y$19:$Y$33, 0))))-1), 1, Settings!$AY$23:$AY$38), ""))</f>
        <v/>
      </c>
      <c r="BG47" s="119" t="str">
        <f>IF(OR(H$10="", $B47="", H47="", BG$9=""), "", IFERROR(WORKDAY((DATE(YEAR($B47), MONTH($B47)+INDEX(Settings!$AM$19:$AM$33, MATCH(H$10, Settings!$Y$19:$Y$33, 0)), IF(INDEX(Settings!$AQ$19:$AQ$33, MATCH(H$10, Settings!$Y$19:$Y$33, 0))=0, DAY($B47), INDEX(Settings!$AQ$19:$AQ$33, MATCH(H$10, Settings!$Y$19:$Y$33, 0))))-1), 1, Settings!$AY$23:$AY$38), ""))</f>
        <v/>
      </c>
      <c r="BH47" s="119" t="str">
        <f>IF(OR(I$10="", $B47="", I47="", BH$9=""), "", IFERROR(WORKDAY((DATE(YEAR($B47), MONTH($B47)+INDEX(Settings!$AM$19:$AM$33, MATCH(I$10, Settings!$Y$19:$Y$33, 0)), IF(INDEX(Settings!$AQ$19:$AQ$33, MATCH(I$10, Settings!$Y$19:$Y$33, 0))=0, DAY($B47), INDEX(Settings!$AQ$19:$AQ$33, MATCH(I$10, Settings!$Y$19:$Y$33, 0))))-1), 1, Settings!$AY$23:$AY$38), ""))</f>
        <v/>
      </c>
      <c r="BI47" s="119" t="str">
        <f>IF(OR(J$10="", $B47="", J47="", BI$9=""), "", IFERROR(WORKDAY((DATE(YEAR($B47), MONTH($B47)+INDEX(Settings!$AM$19:$AM$33, MATCH(J$10, Settings!$Y$19:$Y$33, 0)), IF(INDEX(Settings!$AQ$19:$AQ$33, MATCH(J$10, Settings!$Y$19:$Y$33, 0))=0, DAY($B47), INDEX(Settings!$AQ$19:$AQ$33, MATCH(J$10, Settings!$Y$19:$Y$33, 0))))-1), 1, Settings!$AY$23:$AY$38), ""))</f>
        <v/>
      </c>
      <c r="BJ47" s="119" t="str">
        <f>IF(OR(K$10="", $B47="", K47="", BJ$9=""), "", IFERROR(WORKDAY((DATE(YEAR($B47), MONTH($B47)+INDEX(Settings!$AM$19:$AM$33, MATCH(K$10, Settings!$Y$19:$Y$33, 0)), IF(INDEX(Settings!$AQ$19:$AQ$33, MATCH(K$10, Settings!$Y$19:$Y$33, 0))=0, DAY($B47), INDEX(Settings!$AQ$19:$AQ$33, MATCH(K$10, Settings!$Y$19:$Y$33, 0))))-1), 1, Settings!$AY$23:$AY$38), ""))</f>
        <v/>
      </c>
      <c r="BK47" s="119" t="str">
        <f>IF(OR(L$10="", $B47="", L47="", BK$9=""), "", IFERROR(WORKDAY((DATE(YEAR($B47), MONTH($B47)+INDEX(Settings!$AM$19:$AM$33, MATCH(L$10, Settings!$Y$19:$Y$33, 0)), IF(INDEX(Settings!$AQ$19:$AQ$33, MATCH(L$10, Settings!$Y$19:$Y$33, 0))=0, DAY($B47), INDEX(Settings!$AQ$19:$AQ$33, MATCH(L$10, Settings!$Y$19:$Y$33, 0))))-1), 1, Settings!$AY$23:$AY$38), ""))</f>
        <v/>
      </c>
      <c r="BL47" s="119" t="str">
        <f>IF(OR(M$10="", $B47="", M47="", BL$9=""), "", IFERROR(WORKDAY((DATE(YEAR($B47), MONTH($B47)+INDEX(Settings!$AM$19:$AM$33, MATCH(M$10, Settings!$Y$19:$Y$33, 0)), IF(INDEX(Settings!$AQ$19:$AQ$33, MATCH(M$10, Settings!$Y$19:$Y$33, 0))=0, DAY($B47), INDEX(Settings!$AQ$19:$AQ$33, MATCH(M$10, Settings!$Y$19:$Y$33, 0))))-1), 1, Settings!$AY$23:$AY$38), ""))</f>
        <v/>
      </c>
      <c r="BM47" s="119" t="str">
        <f>IF(OR(N$10="", $B47="", N47="", BM$9=""), "", IFERROR(WORKDAY((DATE(YEAR($B47), MONTH($B47)+INDEX(Settings!$AM$19:$AM$33, MATCH(N$10, Settings!$Y$19:$Y$33, 0)), IF(INDEX(Settings!$AQ$19:$AQ$33, MATCH(N$10, Settings!$Y$19:$Y$33, 0))=0, DAY($B47), INDEX(Settings!$AQ$19:$AQ$33, MATCH(N$10, Settings!$Y$19:$Y$33, 0))))-1), 1, Settings!$AY$23:$AY$38), ""))</f>
        <v/>
      </c>
      <c r="BN47" s="119" t="str">
        <f>IF(OR(O$10="", $B47="", O47="", BN$9=""), "", IFERROR(WORKDAY((DATE(YEAR($B47), MONTH($B47)+INDEX(Settings!$AM$19:$AM$33, MATCH(O$10, Settings!$Y$19:$Y$33, 0)), IF(INDEX(Settings!$AQ$19:$AQ$33, MATCH(O$10, Settings!$Y$19:$Y$33, 0))=0, DAY($B47), INDEX(Settings!$AQ$19:$AQ$33, MATCH(O$10, Settings!$Y$19:$Y$33, 0))))-1), 1, Settings!$AY$23:$AY$38), ""))</f>
        <v/>
      </c>
      <c r="BO47" s="119" t="str">
        <f>IF(OR(P$10="", $B47="", P47="", BO$9=""), "", IFERROR(WORKDAY((DATE(YEAR($B47), MONTH($B47)+INDEX(Settings!$AM$19:$AM$33, MATCH(P$10, Settings!$Y$19:$Y$33, 0)), IF(INDEX(Settings!$AQ$19:$AQ$33, MATCH(P$10, Settings!$Y$19:$Y$33, 0))=0, DAY($B47), INDEX(Settings!$AQ$19:$AQ$33, MATCH(P$10, Settings!$Y$19:$Y$33, 0))))-1), 1, Settings!$AY$23:$AY$38), ""))</f>
        <v/>
      </c>
      <c r="BP47" s="120" t="str">
        <f>IF(OR(Q$10="", $B47="", Q47="", BP$9=""), "", IFERROR(WORKDAY((DATE(YEAR($B47), MONTH($B47)+INDEX(Settings!$AM$19:$AM$33, MATCH(Q$10, Settings!$Y$19:$Y$33, 0)), IF(INDEX(Settings!$AQ$19:$AQ$33, MATCH(Q$10, Settings!$Y$19:$Y$33, 0))=0, DAY($B47), INDEX(Settings!$AQ$19:$AQ$33, MATCH(Q$10, Settings!$Y$19:$Y$33, 0))))-1), 1, Settings!$AY$23:$AY$38), ""))</f>
        <v/>
      </c>
      <c r="BR47" s="118" t="str">
        <f>IF(BB47="", "", IF(BB47&lt;=$B47, WORKDAY(DATE(YEAR($BB47), MONTH(BB47)+1, DAY(BB47)-1), 1, Settings!$AY$23:$AY$38), BB47))</f>
        <v/>
      </c>
      <c r="BS47" s="119" t="str">
        <f>IF(BC47="", "", IF(BC47&lt;=$B47, WORKDAY(DATE(YEAR($BB47), MONTH(BC47)+1, DAY(BC47)-1), 1, Settings!$AY$23:$AY$38), BC47))</f>
        <v/>
      </c>
      <c r="BT47" s="119" t="str">
        <f>IF(BD47="", "", IF(BD47&lt;=$B47, WORKDAY(DATE(YEAR($BB47), MONTH(BD47)+1, DAY(BD47)-1), 1, Settings!$AY$23:$AY$38), BD47))</f>
        <v/>
      </c>
      <c r="BU47" s="119" t="str">
        <f>IF(BE47="", "", IF(BE47&lt;=$B47, WORKDAY(DATE(YEAR($BB47), MONTH(BE47)+1, DAY(BE47)-1), 1, Settings!$AY$23:$AY$38), BE47))</f>
        <v/>
      </c>
      <c r="BV47" s="119" t="str">
        <f>IF(BF47="", "", IF(BF47&lt;=$B47, WORKDAY(DATE(YEAR($BB47), MONTH(BF47)+1, DAY(BF47)-1), 1, Settings!$AY$23:$AY$38), BF47))</f>
        <v/>
      </c>
      <c r="BW47" s="119" t="str">
        <f>IF(BG47="", "", IF(BG47&lt;=$B47, WORKDAY(DATE(YEAR($BB47), MONTH(BG47)+1, DAY(BG47)-1), 1, Settings!$AY$23:$AY$38), BG47))</f>
        <v/>
      </c>
      <c r="BX47" s="119" t="str">
        <f>IF(BH47="", "", IF(BH47&lt;=$B47, WORKDAY(DATE(YEAR($BB47), MONTH(BH47)+1, DAY(BH47)-1), 1, Settings!$AY$23:$AY$38), BH47))</f>
        <v/>
      </c>
      <c r="BY47" s="119" t="str">
        <f>IF(BI47="", "", IF(BI47&lt;=$B47, WORKDAY(DATE(YEAR($BB47), MONTH(BI47)+1, DAY(BI47)-1), 1, Settings!$AY$23:$AY$38), BI47))</f>
        <v/>
      </c>
      <c r="BZ47" s="119" t="str">
        <f>IF(BJ47="", "", IF(BJ47&lt;=$B47, WORKDAY(DATE(YEAR($BB47), MONTH(BJ47)+1, DAY(BJ47)-1), 1, Settings!$AY$23:$AY$38), BJ47))</f>
        <v/>
      </c>
      <c r="CA47" s="119" t="str">
        <f>IF(BK47="", "", IF(BK47&lt;=$B47, WORKDAY(DATE(YEAR($BB47), MONTH(BK47)+1, DAY(BK47)-1), 1, Settings!$AY$23:$AY$38), BK47))</f>
        <v/>
      </c>
      <c r="CB47" s="119" t="str">
        <f>IF(BL47="", "", IF(BL47&lt;=$B47, WORKDAY(DATE(YEAR($BB47), MONTH(BL47)+1, DAY(BL47)-1), 1, Settings!$AY$23:$AY$38), BL47))</f>
        <v/>
      </c>
      <c r="CC47" s="119" t="str">
        <f>IF(BM47="", "", IF(BM47&lt;=$B47, WORKDAY(DATE(YEAR($BB47), MONTH(BM47)+1, DAY(BM47)-1), 1, Settings!$AY$23:$AY$38), BM47))</f>
        <v/>
      </c>
      <c r="CD47" s="119" t="str">
        <f>IF(BN47="", "", IF(BN47&lt;=$B47, WORKDAY(DATE(YEAR($BB47), MONTH(BN47)+1, DAY(BN47)-1), 1, Settings!$AY$23:$AY$38), BN47))</f>
        <v/>
      </c>
      <c r="CE47" s="119" t="str">
        <f>IF(BO47="", "", IF(BO47&lt;=$B47, WORKDAY(DATE(YEAR($BB47), MONTH(BO47)+1, DAY(BO47)-1), 1, Settings!$AY$23:$AY$38), BO47))</f>
        <v/>
      </c>
      <c r="CF47" s="120" t="str">
        <f>IF(BP47="", "", IF(BP47&lt;=$B47, WORKDAY(DATE(YEAR($BB47), MONTH(BP47)+1, DAY(BP47)-1), 1, Settings!$AY$23:$AY$38), BP47))</f>
        <v/>
      </c>
      <c r="CH47" s="48" t="str">
        <f t="shared" si="4"/>
        <v/>
      </c>
      <c r="CI47" s="49" t="str">
        <f t="shared" si="5"/>
        <v/>
      </c>
      <c r="CJ47" s="49" t="str">
        <f t="shared" si="6"/>
        <v/>
      </c>
      <c r="CK47" s="49" t="str">
        <f t="shared" si="7"/>
        <v/>
      </c>
      <c r="CL47" s="49" t="str">
        <f t="shared" si="8"/>
        <v/>
      </c>
      <c r="CM47" s="49" t="str">
        <f t="shared" si="9"/>
        <v/>
      </c>
      <c r="CN47" s="49" t="str">
        <f t="shared" si="10"/>
        <v/>
      </c>
      <c r="CO47" s="49" t="str">
        <f t="shared" si="11"/>
        <v/>
      </c>
      <c r="CP47" s="49" t="str">
        <f t="shared" si="12"/>
        <v/>
      </c>
      <c r="CQ47" s="49" t="str">
        <f t="shared" si="13"/>
        <v/>
      </c>
      <c r="CR47" s="49" t="str">
        <f t="shared" si="14"/>
        <v/>
      </c>
      <c r="CS47" s="49" t="str">
        <f t="shared" si="15"/>
        <v/>
      </c>
      <c r="CT47" s="49" t="str">
        <f t="shared" si="16"/>
        <v/>
      </c>
      <c r="CU47" s="49" t="str">
        <f t="shared" si="17"/>
        <v/>
      </c>
      <c r="CV47" s="16" t="str">
        <f t="shared" si="18"/>
        <v/>
      </c>
      <c r="CX47" s="48" t="str">
        <f t="shared" si="19"/>
        <v/>
      </c>
      <c r="CY47" s="49" t="str">
        <f t="shared" si="20"/>
        <v/>
      </c>
      <c r="CZ47" s="49" t="str">
        <f t="shared" si="21"/>
        <v/>
      </c>
      <c r="DA47" s="49" t="str">
        <f t="shared" si="22"/>
        <v/>
      </c>
      <c r="DB47" s="49" t="str">
        <f t="shared" si="23"/>
        <v/>
      </c>
      <c r="DC47" s="49" t="str">
        <f t="shared" si="24"/>
        <v/>
      </c>
      <c r="DD47" s="49" t="str">
        <f t="shared" si="25"/>
        <v/>
      </c>
      <c r="DE47" s="49" t="str">
        <f t="shared" si="26"/>
        <v/>
      </c>
      <c r="DF47" s="49" t="str">
        <f t="shared" si="27"/>
        <v/>
      </c>
      <c r="DG47" s="49" t="str">
        <f t="shared" si="28"/>
        <v/>
      </c>
      <c r="DH47" s="49" t="str">
        <f t="shared" si="29"/>
        <v/>
      </c>
      <c r="DI47" s="49" t="str">
        <f t="shared" si="30"/>
        <v/>
      </c>
      <c r="DJ47" s="49" t="str">
        <f t="shared" si="31"/>
        <v/>
      </c>
      <c r="DK47" s="49" t="str">
        <f t="shared" si="32"/>
        <v/>
      </c>
      <c r="DL47" s="16" t="str">
        <f t="shared" si="33"/>
        <v/>
      </c>
      <c r="DN47" s="17" t="str">
        <f t="shared" si="34"/>
        <v>Aug 2019</v>
      </c>
    </row>
    <row r="48" spans="1:118" x14ac:dyDescent="0.25">
      <c r="A48" s="30"/>
      <c r="B48" s="102">
        <f>IF(B47="", "", IFERROR(IF(B47+1&gt;Settings!$G$25, "", B47+1), ""))</f>
        <v>43684</v>
      </c>
      <c r="C48" s="2"/>
      <c r="D48" s="3"/>
      <c r="E48" s="3"/>
      <c r="F48" s="3"/>
      <c r="G48" s="3"/>
      <c r="H48" s="3"/>
      <c r="I48" s="3"/>
      <c r="J48" s="3"/>
      <c r="K48" s="3"/>
      <c r="L48" s="3"/>
      <c r="M48" s="3"/>
      <c r="N48" s="3"/>
      <c r="O48" s="3"/>
      <c r="P48" s="3"/>
      <c r="Q48" s="4"/>
      <c r="R48" s="30"/>
      <c r="T48" s="17" t="str">
        <f>IF($B48="", "", IF($B48&lt;Settings!$G$23, "Old", "New"))</f>
        <v>Old</v>
      </c>
      <c r="AL48" s="118" t="str">
        <f>IF(OR($B48="", C48="", C$10="", AL$9), "", IFERROR($B48+INDEX(Settings!$AF$19:$AF$33, MATCH(C$10, Settings!$Y$19:$Y$33, 0))+IF(INDEX(Settings!$AI$19:$AI$33, MATCH(C$10, Settings!$Y$19:$Y$33, 0))="", 0, INDEX($AO$2:$AU$8, MATCH(TEXT($B48, "ddd"), $AN$2:$AN$8, 0), MATCH(INDEX(Settings!$AI$19:$AI$33, MATCH(C$10, Settings!$Y$19:$Y$33, 0)), $AO$1:$AU$1, 0))), 0))</f>
        <v/>
      </c>
      <c r="AM48" s="119" t="str">
        <f>IF(OR($B48="", D48="", D$10="", AM$9), "", IFERROR($B48+INDEX(Settings!$AF$19:$AF$33, MATCH(D$10, Settings!$Y$19:$Y$33, 0))+IF(INDEX(Settings!$AI$19:$AI$33, MATCH(D$10, Settings!$Y$19:$Y$33, 0))="", 0, INDEX($AO$2:$AU$8, MATCH(TEXT($B48, "ddd"), $AN$2:$AN$8, 0), MATCH(INDEX(Settings!$AI$19:$AI$33, MATCH(D$10, Settings!$Y$19:$Y$33, 0)), $AO$1:$AU$1, 0))), 0))</f>
        <v/>
      </c>
      <c r="AN48" s="119" t="str">
        <f>IF(OR($B48="", E48="", E$10="", AN$9), "", IFERROR($B48+INDEX(Settings!$AF$19:$AF$33, MATCH(E$10, Settings!$Y$19:$Y$33, 0))+IF(INDEX(Settings!$AI$19:$AI$33, MATCH(E$10, Settings!$Y$19:$Y$33, 0))="", 0, INDEX($AO$2:$AU$8, MATCH(TEXT($B48, "ddd"), $AN$2:$AN$8, 0), MATCH(INDEX(Settings!$AI$19:$AI$33, MATCH(E$10, Settings!$Y$19:$Y$33, 0)), $AO$1:$AU$1, 0))), 0))</f>
        <v/>
      </c>
      <c r="AO48" s="119" t="str">
        <f>IF(OR($B48="", F48="", F$10="", AO$9), "", IFERROR($B48+INDEX(Settings!$AF$19:$AF$33, MATCH(F$10, Settings!$Y$19:$Y$33, 0))+IF(INDEX(Settings!$AI$19:$AI$33, MATCH(F$10, Settings!$Y$19:$Y$33, 0))="", 0, INDEX($AO$2:$AU$8, MATCH(TEXT($B48, "ddd"), $AN$2:$AN$8, 0), MATCH(INDEX(Settings!$AI$19:$AI$33, MATCH(F$10, Settings!$Y$19:$Y$33, 0)), $AO$1:$AU$1, 0))), 0))</f>
        <v/>
      </c>
      <c r="AP48" s="119" t="str">
        <f>IF(OR($B48="", G48="", G$10="", AP$9), "", IFERROR($B48+INDEX(Settings!$AF$19:$AF$33, MATCH(G$10, Settings!$Y$19:$Y$33, 0))+IF(INDEX(Settings!$AI$19:$AI$33, MATCH(G$10, Settings!$Y$19:$Y$33, 0))="", 0, INDEX($AO$2:$AU$8, MATCH(TEXT($B48, "ddd"), $AN$2:$AN$8, 0), MATCH(INDEX(Settings!$AI$19:$AI$33, MATCH(G$10, Settings!$Y$19:$Y$33, 0)), $AO$1:$AU$1, 0))), 0))</f>
        <v/>
      </c>
      <c r="AQ48" s="119" t="str">
        <f>IF(OR($B48="", H48="", H$10="", AQ$9), "", IFERROR($B48+INDEX(Settings!$AF$19:$AF$33, MATCH(H$10, Settings!$Y$19:$Y$33, 0))+IF(INDEX(Settings!$AI$19:$AI$33, MATCH(H$10, Settings!$Y$19:$Y$33, 0))="", 0, INDEX($AO$2:$AU$8, MATCH(TEXT($B48, "ddd"), $AN$2:$AN$8, 0), MATCH(INDEX(Settings!$AI$19:$AI$33, MATCH(H$10, Settings!$Y$19:$Y$33, 0)), $AO$1:$AU$1, 0))), 0))</f>
        <v/>
      </c>
      <c r="AR48" s="119" t="str">
        <f>IF(OR($B48="", I48="", I$10="", AR$9), "", IFERROR($B48+INDEX(Settings!$AF$19:$AF$33, MATCH(I$10, Settings!$Y$19:$Y$33, 0))+IF(INDEX(Settings!$AI$19:$AI$33, MATCH(I$10, Settings!$Y$19:$Y$33, 0))="", 0, INDEX($AO$2:$AU$8, MATCH(TEXT($B48, "ddd"), $AN$2:$AN$8, 0), MATCH(INDEX(Settings!$AI$19:$AI$33, MATCH(I$10, Settings!$Y$19:$Y$33, 0)), $AO$1:$AU$1, 0))), 0))</f>
        <v/>
      </c>
      <c r="AS48" s="119" t="str">
        <f>IF(OR($B48="", J48="", J$10="", AS$9), "", IFERROR($B48+INDEX(Settings!$AF$19:$AF$33, MATCH(J$10, Settings!$Y$19:$Y$33, 0))+IF(INDEX(Settings!$AI$19:$AI$33, MATCH(J$10, Settings!$Y$19:$Y$33, 0))="", 0, INDEX($AO$2:$AU$8, MATCH(TEXT($B48, "ddd"), $AN$2:$AN$8, 0), MATCH(INDEX(Settings!$AI$19:$AI$33, MATCH(J$10, Settings!$Y$19:$Y$33, 0)), $AO$1:$AU$1, 0))), 0))</f>
        <v/>
      </c>
      <c r="AT48" s="119" t="str">
        <f>IF(OR($B48="", K48="", K$10="", AT$9), "", IFERROR($B48+INDEX(Settings!$AF$19:$AF$33, MATCH(K$10, Settings!$Y$19:$Y$33, 0))+IF(INDEX(Settings!$AI$19:$AI$33, MATCH(K$10, Settings!$Y$19:$Y$33, 0))="", 0, INDEX($AO$2:$AU$8, MATCH(TEXT($B48, "ddd"), $AN$2:$AN$8, 0), MATCH(INDEX(Settings!$AI$19:$AI$33, MATCH(K$10, Settings!$Y$19:$Y$33, 0)), $AO$1:$AU$1, 0))), 0))</f>
        <v/>
      </c>
      <c r="AU48" s="119" t="str">
        <f>IF(OR($B48="", L48="", L$10="", AU$9), "", IFERROR($B48+INDEX(Settings!$AF$19:$AF$33, MATCH(L$10, Settings!$Y$19:$Y$33, 0))+IF(INDEX(Settings!$AI$19:$AI$33, MATCH(L$10, Settings!$Y$19:$Y$33, 0))="", 0, INDEX($AO$2:$AU$8, MATCH(TEXT($B48, "ddd"), $AN$2:$AN$8, 0), MATCH(INDEX(Settings!$AI$19:$AI$33, MATCH(L$10, Settings!$Y$19:$Y$33, 0)), $AO$1:$AU$1, 0))), 0))</f>
        <v/>
      </c>
      <c r="AV48" s="119" t="str">
        <f>IF(OR($B48="", M48="", M$10="", AV$9), "", IFERROR($B48+INDEX(Settings!$AF$19:$AF$33, MATCH(M$10, Settings!$Y$19:$Y$33, 0))+IF(INDEX(Settings!$AI$19:$AI$33, MATCH(M$10, Settings!$Y$19:$Y$33, 0))="", 0, INDEX($AO$2:$AU$8, MATCH(TEXT($B48, "ddd"), $AN$2:$AN$8, 0), MATCH(INDEX(Settings!$AI$19:$AI$33, MATCH(M$10, Settings!$Y$19:$Y$33, 0)), $AO$1:$AU$1, 0))), 0))</f>
        <v/>
      </c>
      <c r="AW48" s="119" t="str">
        <f>IF(OR($B48="", N48="", N$10="", AW$9), "", IFERROR($B48+INDEX(Settings!$AF$19:$AF$33, MATCH(N$10, Settings!$Y$19:$Y$33, 0))+IF(INDEX(Settings!$AI$19:$AI$33, MATCH(N$10, Settings!$Y$19:$Y$33, 0))="", 0, INDEX($AO$2:$AU$8, MATCH(TEXT($B48, "ddd"), $AN$2:$AN$8, 0), MATCH(INDEX(Settings!$AI$19:$AI$33, MATCH(N$10, Settings!$Y$19:$Y$33, 0)), $AO$1:$AU$1, 0))), 0))</f>
        <v/>
      </c>
      <c r="AX48" s="119" t="str">
        <f>IF(OR($B48="", O48="", O$10="", AX$9), "", IFERROR($B48+INDEX(Settings!$AF$19:$AF$33, MATCH(O$10, Settings!$Y$19:$Y$33, 0))+IF(INDEX(Settings!$AI$19:$AI$33, MATCH(O$10, Settings!$Y$19:$Y$33, 0))="", 0, INDEX($AO$2:$AU$8, MATCH(TEXT($B48, "ddd"), $AN$2:$AN$8, 0), MATCH(INDEX(Settings!$AI$19:$AI$33, MATCH(O$10, Settings!$Y$19:$Y$33, 0)), $AO$1:$AU$1, 0))), 0))</f>
        <v/>
      </c>
      <c r="AY48" s="119" t="str">
        <f>IF(OR($B48="", P48="", P$10="", AY$9), "", IFERROR($B48+INDEX(Settings!$AF$19:$AF$33, MATCH(P$10, Settings!$Y$19:$Y$33, 0))+IF(INDEX(Settings!$AI$19:$AI$33, MATCH(P$10, Settings!$Y$19:$Y$33, 0))="", 0, INDEX($AO$2:$AU$8, MATCH(TEXT($B48, "ddd"), $AN$2:$AN$8, 0), MATCH(INDEX(Settings!$AI$19:$AI$33, MATCH(P$10, Settings!$Y$19:$Y$33, 0)), $AO$1:$AU$1, 0))), 0))</f>
        <v/>
      </c>
      <c r="AZ48" s="120" t="str">
        <f>IF(OR($B48="", Q48="", Q$10="", AZ$9), "", IFERROR($B48+INDEX(Settings!$AF$19:$AF$33, MATCH(Q$10, Settings!$Y$19:$Y$33, 0))+IF(INDEX(Settings!$AI$19:$AI$33, MATCH(Q$10, Settings!$Y$19:$Y$33, 0))="", 0, INDEX($AO$2:$AU$8, MATCH(TEXT($B48, "ddd"), $AN$2:$AN$8, 0), MATCH(INDEX(Settings!$AI$19:$AI$33, MATCH(Q$10, Settings!$Y$19:$Y$33, 0)), $AO$1:$AU$1, 0))), 0))</f>
        <v/>
      </c>
      <c r="BB48" s="118" t="str">
        <f>IF(OR(C$10="", $B48="", C48="", BB$9=""), "", IFERROR(WORKDAY((DATE(YEAR($B48), MONTH($B48)+INDEX(Settings!$AM$19:$AM$33, MATCH(C$10, Settings!$Y$19:$Y$33, 0)), IF(INDEX(Settings!$AQ$19:$AQ$33, MATCH(C$10, Settings!$Y$19:$Y$33, 0))=0, DAY($B48), INDEX(Settings!$AQ$19:$AQ$33, MATCH(C$10, Settings!$Y$19:$Y$33, 0))))-1), 1, Settings!$AY$23:$AY$38), ""))</f>
        <v/>
      </c>
      <c r="BC48" s="119" t="str">
        <f>IF(OR(D$10="", $B48="", D48="", BC$9=""), "", IFERROR(WORKDAY((DATE(YEAR($B48), MONTH($B48)+INDEX(Settings!$AM$19:$AM$33, MATCH(D$10, Settings!$Y$19:$Y$33, 0)), IF(INDEX(Settings!$AQ$19:$AQ$33, MATCH(D$10, Settings!$Y$19:$Y$33, 0))=0, DAY($B48), INDEX(Settings!$AQ$19:$AQ$33, MATCH(D$10, Settings!$Y$19:$Y$33, 0))))-1), 1, Settings!$AY$23:$AY$38), ""))</f>
        <v/>
      </c>
      <c r="BD48" s="119" t="str">
        <f>IF(OR(E$10="", $B48="", E48="", BD$9=""), "", IFERROR(WORKDAY((DATE(YEAR($B48), MONTH($B48)+INDEX(Settings!$AM$19:$AM$33, MATCH(E$10, Settings!$Y$19:$Y$33, 0)), IF(INDEX(Settings!$AQ$19:$AQ$33, MATCH(E$10, Settings!$Y$19:$Y$33, 0))=0, DAY($B48), INDEX(Settings!$AQ$19:$AQ$33, MATCH(E$10, Settings!$Y$19:$Y$33, 0))))-1), 1, Settings!$AY$23:$AY$38), ""))</f>
        <v/>
      </c>
      <c r="BE48" s="119" t="str">
        <f>IF(OR(F$10="", $B48="", F48="", BE$9=""), "", IFERROR(WORKDAY((DATE(YEAR($B48), MONTH($B48)+INDEX(Settings!$AM$19:$AM$33, MATCH(F$10, Settings!$Y$19:$Y$33, 0)), IF(INDEX(Settings!$AQ$19:$AQ$33, MATCH(F$10, Settings!$Y$19:$Y$33, 0))=0, DAY($B48), INDEX(Settings!$AQ$19:$AQ$33, MATCH(F$10, Settings!$Y$19:$Y$33, 0))))-1), 1, Settings!$AY$23:$AY$38), ""))</f>
        <v/>
      </c>
      <c r="BF48" s="119" t="str">
        <f>IF(OR(G$10="", $B48="", G48="", BF$9=""), "", IFERROR(WORKDAY((DATE(YEAR($B48), MONTH($B48)+INDEX(Settings!$AM$19:$AM$33, MATCH(G$10, Settings!$Y$19:$Y$33, 0)), IF(INDEX(Settings!$AQ$19:$AQ$33, MATCH(G$10, Settings!$Y$19:$Y$33, 0))=0, DAY($B48), INDEX(Settings!$AQ$19:$AQ$33, MATCH(G$10, Settings!$Y$19:$Y$33, 0))))-1), 1, Settings!$AY$23:$AY$38), ""))</f>
        <v/>
      </c>
      <c r="BG48" s="119" t="str">
        <f>IF(OR(H$10="", $B48="", H48="", BG$9=""), "", IFERROR(WORKDAY((DATE(YEAR($B48), MONTH($B48)+INDEX(Settings!$AM$19:$AM$33, MATCH(H$10, Settings!$Y$19:$Y$33, 0)), IF(INDEX(Settings!$AQ$19:$AQ$33, MATCH(H$10, Settings!$Y$19:$Y$33, 0))=0, DAY($B48), INDEX(Settings!$AQ$19:$AQ$33, MATCH(H$10, Settings!$Y$19:$Y$33, 0))))-1), 1, Settings!$AY$23:$AY$38), ""))</f>
        <v/>
      </c>
      <c r="BH48" s="119" t="str">
        <f>IF(OR(I$10="", $B48="", I48="", BH$9=""), "", IFERROR(WORKDAY((DATE(YEAR($B48), MONTH($B48)+INDEX(Settings!$AM$19:$AM$33, MATCH(I$10, Settings!$Y$19:$Y$33, 0)), IF(INDEX(Settings!$AQ$19:$AQ$33, MATCH(I$10, Settings!$Y$19:$Y$33, 0))=0, DAY($B48), INDEX(Settings!$AQ$19:$AQ$33, MATCH(I$10, Settings!$Y$19:$Y$33, 0))))-1), 1, Settings!$AY$23:$AY$38), ""))</f>
        <v/>
      </c>
      <c r="BI48" s="119" t="str">
        <f>IF(OR(J$10="", $B48="", J48="", BI$9=""), "", IFERROR(WORKDAY((DATE(YEAR($B48), MONTH($B48)+INDEX(Settings!$AM$19:$AM$33, MATCH(J$10, Settings!$Y$19:$Y$33, 0)), IF(INDEX(Settings!$AQ$19:$AQ$33, MATCH(J$10, Settings!$Y$19:$Y$33, 0))=0, DAY($B48), INDEX(Settings!$AQ$19:$AQ$33, MATCH(J$10, Settings!$Y$19:$Y$33, 0))))-1), 1, Settings!$AY$23:$AY$38), ""))</f>
        <v/>
      </c>
      <c r="BJ48" s="119" t="str">
        <f>IF(OR(K$10="", $B48="", K48="", BJ$9=""), "", IFERROR(WORKDAY((DATE(YEAR($B48), MONTH($B48)+INDEX(Settings!$AM$19:$AM$33, MATCH(K$10, Settings!$Y$19:$Y$33, 0)), IF(INDEX(Settings!$AQ$19:$AQ$33, MATCH(K$10, Settings!$Y$19:$Y$33, 0))=0, DAY($B48), INDEX(Settings!$AQ$19:$AQ$33, MATCH(K$10, Settings!$Y$19:$Y$33, 0))))-1), 1, Settings!$AY$23:$AY$38), ""))</f>
        <v/>
      </c>
      <c r="BK48" s="119" t="str">
        <f>IF(OR(L$10="", $B48="", L48="", BK$9=""), "", IFERROR(WORKDAY((DATE(YEAR($B48), MONTH($B48)+INDEX(Settings!$AM$19:$AM$33, MATCH(L$10, Settings!$Y$19:$Y$33, 0)), IF(INDEX(Settings!$AQ$19:$AQ$33, MATCH(L$10, Settings!$Y$19:$Y$33, 0))=0, DAY($B48), INDEX(Settings!$AQ$19:$AQ$33, MATCH(L$10, Settings!$Y$19:$Y$33, 0))))-1), 1, Settings!$AY$23:$AY$38), ""))</f>
        <v/>
      </c>
      <c r="BL48" s="119" t="str">
        <f>IF(OR(M$10="", $B48="", M48="", BL$9=""), "", IFERROR(WORKDAY((DATE(YEAR($B48), MONTH($B48)+INDEX(Settings!$AM$19:$AM$33, MATCH(M$10, Settings!$Y$19:$Y$33, 0)), IF(INDEX(Settings!$AQ$19:$AQ$33, MATCH(M$10, Settings!$Y$19:$Y$33, 0))=0, DAY($B48), INDEX(Settings!$AQ$19:$AQ$33, MATCH(M$10, Settings!$Y$19:$Y$33, 0))))-1), 1, Settings!$AY$23:$AY$38), ""))</f>
        <v/>
      </c>
      <c r="BM48" s="119" t="str">
        <f>IF(OR(N$10="", $B48="", N48="", BM$9=""), "", IFERROR(WORKDAY((DATE(YEAR($B48), MONTH($B48)+INDEX(Settings!$AM$19:$AM$33, MATCH(N$10, Settings!$Y$19:$Y$33, 0)), IF(INDEX(Settings!$AQ$19:$AQ$33, MATCH(N$10, Settings!$Y$19:$Y$33, 0))=0, DAY($B48), INDEX(Settings!$AQ$19:$AQ$33, MATCH(N$10, Settings!$Y$19:$Y$33, 0))))-1), 1, Settings!$AY$23:$AY$38), ""))</f>
        <v/>
      </c>
      <c r="BN48" s="119" t="str">
        <f>IF(OR(O$10="", $B48="", O48="", BN$9=""), "", IFERROR(WORKDAY((DATE(YEAR($B48), MONTH($B48)+INDEX(Settings!$AM$19:$AM$33, MATCH(O$10, Settings!$Y$19:$Y$33, 0)), IF(INDEX(Settings!$AQ$19:$AQ$33, MATCH(O$10, Settings!$Y$19:$Y$33, 0))=0, DAY($B48), INDEX(Settings!$AQ$19:$AQ$33, MATCH(O$10, Settings!$Y$19:$Y$33, 0))))-1), 1, Settings!$AY$23:$AY$38), ""))</f>
        <v/>
      </c>
      <c r="BO48" s="119" t="str">
        <f>IF(OR(P$10="", $B48="", P48="", BO$9=""), "", IFERROR(WORKDAY((DATE(YEAR($B48), MONTH($B48)+INDEX(Settings!$AM$19:$AM$33, MATCH(P$10, Settings!$Y$19:$Y$33, 0)), IF(INDEX(Settings!$AQ$19:$AQ$33, MATCH(P$10, Settings!$Y$19:$Y$33, 0))=0, DAY($B48), INDEX(Settings!$AQ$19:$AQ$33, MATCH(P$10, Settings!$Y$19:$Y$33, 0))))-1), 1, Settings!$AY$23:$AY$38), ""))</f>
        <v/>
      </c>
      <c r="BP48" s="120" t="str">
        <f>IF(OR(Q$10="", $B48="", Q48="", BP$9=""), "", IFERROR(WORKDAY((DATE(YEAR($B48), MONTH($B48)+INDEX(Settings!$AM$19:$AM$33, MATCH(Q$10, Settings!$Y$19:$Y$33, 0)), IF(INDEX(Settings!$AQ$19:$AQ$33, MATCH(Q$10, Settings!$Y$19:$Y$33, 0))=0, DAY($B48), INDEX(Settings!$AQ$19:$AQ$33, MATCH(Q$10, Settings!$Y$19:$Y$33, 0))))-1), 1, Settings!$AY$23:$AY$38), ""))</f>
        <v/>
      </c>
      <c r="BR48" s="118" t="str">
        <f>IF(BB48="", "", IF(BB48&lt;=$B48, WORKDAY(DATE(YEAR($BB48), MONTH(BB48)+1, DAY(BB48)-1), 1, Settings!$AY$23:$AY$38), BB48))</f>
        <v/>
      </c>
      <c r="BS48" s="119" t="str">
        <f>IF(BC48="", "", IF(BC48&lt;=$B48, WORKDAY(DATE(YEAR($BB48), MONTH(BC48)+1, DAY(BC48)-1), 1, Settings!$AY$23:$AY$38), BC48))</f>
        <v/>
      </c>
      <c r="BT48" s="119" t="str">
        <f>IF(BD48="", "", IF(BD48&lt;=$B48, WORKDAY(DATE(YEAR($BB48), MONTH(BD48)+1, DAY(BD48)-1), 1, Settings!$AY$23:$AY$38), BD48))</f>
        <v/>
      </c>
      <c r="BU48" s="119" t="str">
        <f>IF(BE48="", "", IF(BE48&lt;=$B48, WORKDAY(DATE(YEAR($BB48), MONTH(BE48)+1, DAY(BE48)-1), 1, Settings!$AY$23:$AY$38), BE48))</f>
        <v/>
      </c>
      <c r="BV48" s="119" t="str">
        <f>IF(BF48="", "", IF(BF48&lt;=$B48, WORKDAY(DATE(YEAR($BB48), MONTH(BF48)+1, DAY(BF48)-1), 1, Settings!$AY$23:$AY$38), BF48))</f>
        <v/>
      </c>
      <c r="BW48" s="119" t="str">
        <f>IF(BG48="", "", IF(BG48&lt;=$B48, WORKDAY(DATE(YEAR($BB48), MONTH(BG48)+1, DAY(BG48)-1), 1, Settings!$AY$23:$AY$38), BG48))</f>
        <v/>
      </c>
      <c r="BX48" s="119" t="str">
        <f>IF(BH48="", "", IF(BH48&lt;=$B48, WORKDAY(DATE(YEAR($BB48), MONTH(BH48)+1, DAY(BH48)-1), 1, Settings!$AY$23:$AY$38), BH48))</f>
        <v/>
      </c>
      <c r="BY48" s="119" t="str">
        <f>IF(BI48="", "", IF(BI48&lt;=$B48, WORKDAY(DATE(YEAR($BB48), MONTH(BI48)+1, DAY(BI48)-1), 1, Settings!$AY$23:$AY$38), BI48))</f>
        <v/>
      </c>
      <c r="BZ48" s="119" t="str">
        <f>IF(BJ48="", "", IF(BJ48&lt;=$B48, WORKDAY(DATE(YEAR($BB48), MONTH(BJ48)+1, DAY(BJ48)-1), 1, Settings!$AY$23:$AY$38), BJ48))</f>
        <v/>
      </c>
      <c r="CA48" s="119" t="str">
        <f>IF(BK48="", "", IF(BK48&lt;=$B48, WORKDAY(DATE(YEAR($BB48), MONTH(BK48)+1, DAY(BK48)-1), 1, Settings!$AY$23:$AY$38), BK48))</f>
        <v/>
      </c>
      <c r="CB48" s="119" t="str">
        <f>IF(BL48="", "", IF(BL48&lt;=$B48, WORKDAY(DATE(YEAR($BB48), MONTH(BL48)+1, DAY(BL48)-1), 1, Settings!$AY$23:$AY$38), BL48))</f>
        <v/>
      </c>
      <c r="CC48" s="119" t="str">
        <f>IF(BM48="", "", IF(BM48&lt;=$B48, WORKDAY(DATE(YEAR($BB48), MONTH(BM48)+1, DAY(BM48)-1), 1, Settings!$AY$23:$AY$38), BM48))</f>
        <v/>
      </c>
      <c r="CD48" s="119" t="str">
        <f>IF(BN48="", "", IF(BN48&lt;=$B48, WORKDAY(DATE(YEAR($BB48), MONTH(BN48)+1, DAY(BN48)-1), 1, Settings!$AY$23:$AY$38), BN48))</f>
        <v/>
      </c>
      <c r="CE48" s="119" t="str">
        <f>IF(BO48="", "", IF(BO48&lt;=$B48, WORKDAY(DATE(YEAR($BB48), MONTH(BO48)+1, DAY(BO48)-1), 1, Settings!$AY$23:$AY$38), BO48))</f>
        <v/>
      </c>
      <c r="CF48" s="120" t="str">
        <f>IF(BP48="", "", IF(BP48&lt;=$B48, WORKDAY(DATE(YEAR($BB48), MONTH(BP48)+1, DAY(BP48)-1), 1, Settings!$AY$23:$AY$38), BP48))</f>
        <v/>
      </c>
      <c r="CH48" s="48" t="str">
        <f t="shared" si="4"/>
        <v/>
      </c>
      <c r="CI48" s="49" t="str">
        <f t="shared" si="5"/>
        <v/>
      </c>
      <c r="CJ48" s="49" t="str">
        <f t="shared" si="6"/>
        <v/>
      </c>
      <c r="CK48" s="49" t="str">
        <f t="shared" si="7"/>
        <v/>
      </c>
      <c r="CL48" s="49" t="str">
        <f t="shared" si="8"/>
        <v/>
      </c>
      <c r="CM48" s="49" t="str">
        <f t="shared" si="9"/>
        <v/>
      </c>
      <c r="CN48" s="49" t="str">
        <f t="shared" si="10"/>
        <v/>
      </c>
      <c r="CO48" s="49" t="str">
        <f t="shared" si="11"/>
        <v/>
      </c>
      <c r="CP48" s="49" t="str">
        <f t="shared" si="12"/>
        <v/>
      </c>
      <c r="CQ48" s="49" t="str">
        <f t="shared" si="13"/>
        <v/>
      </c>
      <c r="CR48" s="49" t="str">
        <f t="shared" si="14"/>
        <v/>
      </c>
      <c r="CS48" s="49" t="str">
        <f t="shared" si="15"/>
        <v/>
      </c>
      <c r="CT48" s="49" t="str">
        <f t="shared" si="16"/>
        <v/>
      </c>
      <c r="CU48" s="49" t="str">
        <f t="shared" si="17"/>
        <v/>
      </c>
      <c r="CV48" s="16" t="str">
        <f t="shared" si="18"/>
        <v/>
      </c>
      <c r="CX48" s="48" t="str">
        <f t="shared" si="19"/>
        <v/>
      </c>
      <c r="CY48" s="49" t="str">
        <f t="shared" si="20"/>
        <v/>
      </c>
      <c r="CZ48" s="49" t="str">
        <f t="shared" si="21"/>
        <v/>
      </c>
      <c r="DA48" s="49" t="str">
        <f t="shared" si="22"/>
        <v/>
      </c>
      <c r="DB48" s="49" t="str">
        <f t="shared" si="23"/>
        <v/>
      </c>
      <c r="DC48" s="49" t="str">
        <f t="shared" si="24"/>
        <v/>
      </c>
      <c r="DD48" s="49" t="str">
        <f t="shared" si="25"/>
        <v/>
      </c>
      <c r="DE48" s="49" t="str">
        <f t="shared" si="26"/>
        <v/>
      </c>
      <c r="DF48" s="49" t="str">
        <f t="shared" si="27"/>
        <v/>
      </c>
      <c r="DG48" s="49" t="str">
        <f t="shared" si="28"/>
        <v/>
      </c>
      <c r="DH48" s="49" t="str">
        <f t="shared" si="29"/>
        <v/>
      </c>
      <c r="DI48" s="49" t="str">
        <f t="shared" si="30"/>
        <v/>
      </c>
      <c r="DJ48" s="49" t="str">
        <f t="shared" si="31"/>
        <v/>
      </c>
      <c r="DK48" s="49" t="str">
        <f t="shared" si="32"/>
        <v/>
      </c>
      <c r="DL48" s="16" t="str">
        <f t="shared" si="33"/>
        <v/>
      </c>
      <c r="DN48" s="17" t="str">
        <f t="shared" si="34"/>
        <v>Aug 2019</v>
      </c>
    </row>
    <row r="49" spans="1:118" x14ac:dyDescent="0.25">
      <c r="A49" s="30"/>
      <c r="B49" s="102">
        <f>IF(B48="", "", IFERROR(IF(B48+1&gt;Settings!$G$25, "", B48+1), ""))</f>
        <v>43685</v>
      </c>
      <c r="C49" s="2"/>
      <c r="D49" s="3"/>
      <c r="E49" s="3"/>
      <c r="F49" s="3"/>
      <c r="G49" s="3"/>
      <c r="H49" s="3"/>
      <c r="I49" s="3"/>
      <c r="J49" s="3"/>
      <c r="K49" s="3"/>
      <c r="L49" s="3"/>
      <c r="M49" s="3"/>
      <c r="N49" s="3"/>
      <c r="O49" s="3"/>
      <c r="P49" s="3"/>
      <c r="Q49" s="4"/>
      <c r="R49" s="30"/>
      <c r="T49" s="17" t="str">
        <f>IF($B49="", "", IF($B49&lt;Settings!$G$23, "Old", "New"))</f>
        <v>Old</v>
      </c>
      <c r="AL49" s="118" t="str">
        <f>IF(OR($B49="", C49="", C$10="", AL$9), "", IFERROR($B49+INDEX(Settings!$AF$19:$AF$33, MATCH(C$10, Settings!$Y$19:$Y$33, 0))+IF(INDEX(Settings!$AI$19:$AI$33, MATCH(C$10, Settings!$Y$19:$Y$33, 0))="", 0, INDEX($AO$2:$AU$8, MATCH(TEXT($B49, "ddd"), $AN$2:$AN$8, 0), MATCH(INDEX(Settings!$AI$19:$AI$33, MATCH(C$10, Settings!$Y$19:$Y$33, 0)), $AO$1:$AU$1, 0))), 0))</f>
        <v/>
      </c>
      <c r="AM49" s="119" t="str">
        <f>IF(OR($B49="", D49="", D$10="", AM$9), "", IFERROR($B49+INDEX(Settings!$AF$19:$AF$33, MATCH(D$10, Settings!$Y$19:$Y$33, 0))+IF(INDEX(Settings!$AI$19:$AI$33, MATCH(D$10, Settings!$Y$19:$Y$33, 0))="", 0, INDEX($AO$2:$AU$8, MATCH(TEXT($B49, "ddd"), $AN$2:$AN$8, 0), MATCH(INDEX(Settings!$AI$19:$AI$33, MATCH(D$10, Settings!$Y$19:$Y$33, 0)), $AO$1:$AU$1, 0))), 0))</f>
        <v/>
      </c>
      <c r="AN49" s="119" t="str">
        <f>IF(OR($B49="", E49="", E$10="", AN$9), "", IFERROR($B49+INDEX(Settings!$AF$19:$AF$33, MATCH(E$10, Settings!$Y$19:$Y$33, 0))+IF(INDEX(Settings!$AI$19:$AI$33, MATCH(E$10, Settings!$Y$19:$Y$33, 0))="", 0, INDEX($AO$2:$AU$8, MATCH(TEXT($B49, "ddd"), $AN$2:$AN$8, 0), MATCH(INDEX(Settings!$AI$19:$AI$33, MATCH(E$10, Settings!$Y$19:$Y$33, 0)), $AO$1:$AU$1, 0))), 0))</f>
        <v/>
      </c>
      <c r="AO49" s="119" t="str">
        <f>IF(OR($B49="", F49="", F$10="", AO$9), "", IFERROR($B49+INDEX(Settings!$AF$19:$AF$33, MATCH(F$10, Settings!$Y$19:$Y$33, 0))+IF(INDEX(Settings!$AI$19:$AI$33, MATCH(F$10, Settings!$Y$19:$Y$33, 0))="", 0, INDEX($AO$2:$AU$8, MATCH(TEXT($B49, "ddd"), $AN$2:$AN$8, 0), MATCH(INDEX(Settings!$AI$19:$AI$33, MATCH(F$10, Settings!$Y$19:$Y$33, 0)), $AO$1:$AU$1, 0))), 0))</f>
        <v/>
      </c>
      <c r="AP49" s="119" t="str">
        <f>IF(OR($B49="", G49="", G$10="", AP$9), "", IFERROR($B49+INDEX(Settings!$AF$19:$AF$33, MATCH(G$10, Settings!$Y$19:$Y$33, 0))+IF(INDEX(Settings!$AI$19:$AI$33, MATCH(G$10, Settings!$Y$19:$Y$33, 0))="", 0, INDEX($AO$2:$AU$8, MATCH(TEXT($B49, "ddd"), $AN$2:$AN$8, 0), MATCH(INDEX(Settings!$AI$19:$AI$33, MATCH(G$10, Settings!$Y$19:$Y$33, 0)), $AO$1:$AU$1, 0))), 0))</f>
        <v/>
      </c>
      <c r="AQ49" s="119" t="str">
        <f>IF(OR($B49="", H49="", H$10="", AQ$9), "", IFERROR($B49+INDEX(Settings!$AF$19:$AF$33, MATCH(H$10, Settings!$Y$19:$Y$33, 0))+IF(INDEX(Settings!$AI$19:$AI$33, MATCH(H$10, Settings!$Y$19:$Y$33, 0))="", 0, INDEX($AO$2:$AU$8, MATCH(TEXT($B49, "ddd"), $AN$2:$AN$8, 0), MATCH(INDEX(Settings!$AI$19:$AI$33, MATCH(H$10, Settings!$Y$19:$Y$33, 0)), $AO$1:$AU$1, 0))), 0))</f>
        <v/>
      </c>
      <c r="AR49" s="119" t="str">
        <f>IF(OR($B49="", I49="", I$10="", AR$9), "", IFERROR($B49+INDEX(Settings!$AF$19:$AF$33, MATCH(I$10, Settings!$Y$19:$Y$33, 0))+IF(INDEX(Settings!$AI$19:$AI$33, MATCH(I$10, Settings!$Y$19:$Y$33, 0))="", 0, INDEX($AO$2:$AU$8, MATCH(TEXT($B49, "ddd"), $AN$2:$AN$8, 0), MATCH(INDEX(Settings!$AI$19:$AI$33, MATCH(I$10, Settings!$Y$19:$Y$33, 0)), $AO$1:$AU$1, 0))), 0))</f>
        <v/>
      </c>
      <c r="AS49" s="119" t="str">
        <f>IF(OR($B49="", J49="", J$10="", AS$9), "", IFERROR($B49+INDEX(Settings!$AF$19:$AF$33, MATCH(J$10, Settings!$Y$19:$Y$33, 0))+IF(INDEX(Settings!$AI$19:$AI$33, MATCH(J$10, Settings!$Y$19:$Y$33, 0))="", 0, INDEX($AO$2:$AU$8, MATCH(TEXT($B49, "ddd"), $AN$2:$AN$8, 0), MATCH(INDEX(Settings!$AI$19:$AI$33, MATCH(J$10, Settings!$Y$19:$Y$33, 0)), $AO$1:$AU$1, 0))), 0))</f>
        <v/>
      </c>
      <c r="AT49" s="119" t="str">
        <f>IF(OR($B49="", K49="", K$10="", AT$9), "", IFERROR($B49+INDEX(Settings!$AF$19:$AF$33, MATCH(K$10, Settings!$Y$19:$Y$33, 0))+IF(INDEX(Settings!$AI$19:$AI$33, MATCH(K$10, Settings!$Y$19:$Y$33, 0))="", 0, INDEX($AO$2:$AU$8, MATCH(TEXT($B49, "ddd"), $AN$2:$AN$8, 0), MATCH(INDEX(Settings!$AI$19:$AI$33, MATCH(K$10, Settings!$Y$19:$Y$33, 0)), $AO$1:$AU$1, 0))), 0))</f>
        <v/>
      </c>
      <c r="AU49" s="119" t="str">
        <f>IF(OR($B49="", L49="", L$10="", AU$9), "", IFERROR($B49+INDEX(Settings!$AF$19:$AF$33, MATCH(L$10, Settings!$Y$19:$Y$33, 0))+IF(INDEX(Settings!$AI$19:$AI$33, MATCH(L$10, Settings!$Y$19:$Y$33, 0))="", 0, INDEX($AO$2:$AU$8, MATCH(TEXT($B49, "ddd"), $AN$2:$AN$8, 0), MATCH(INDEX(Settings!$AI$19:$AI$33, MATCH(L$10, Settings!$Y$19:$Y$33, 0)), $AO$1:$AU$1, 0))), 0))</f>
        <v/>
      </c>
      <c r="AV49" s="119" t="str">
        <f>IF(OR($B49="", M49="", M$10="", AV$9), "", IFERROR($B49+INDEX(Settings!$AF$19:$AF$33, MATCH(M$10, Settings!$Y$19:$Y$33, 0))+IF(INDEX(Settings!$AI$19:$AI$33, MATCH(M$10, Settings!$Y$19:$Y$33, 0))="", 0, INDEX($AO$2:$AU$8, MATCH(TEXT($B49, "ddd"), $AN$2:$AN$8, 0), MATCH(INDEX(Settings!$AI$19:$AI$33, MATCH(M$10, Settings!$Y$19:$Y$33, 0)), $AO$1:$AU$1, 0))), 0))</f>
        <v/>
      </c>
      <c r="AW49" s="119" t="str">
        <f>IF(OR($B49="", N49="", N$10="", AW$9), "", IFERROR($B49+INDEX(Settings!$AF$19:$AF$33, MATCH(N$10, Settings!$Y$19:$Y$33, 0))+IF(INDEX(Settings!$AI$19:$AI$33, MATCH(N$10, Settings!$Y$19:$Y$33, 0))="", 0, INDEX($AO$2:$AU$8, MATCH(TEXT($B49, "ddd"), $AN$2:$AN$8, 0), MATCH(INDEX(Settings!$AI$19:$AI$33, MATCH(N$10, Settings!$Y$19:$Y$33, 0)), $AO$1:$AU$1, 0))), 0))</f>
        <v/>
      </c>
      <c r="AX49" s="119" t="str">
        <f>IF(OR($B49="", O49="", O$10="", AX$9), "", IFERROR($B49+INDEX(Settings!$AF$19:$AF$33, MATCH(O$10, Settings!$Y$19:$Y$33, 0))+IF(INDEX(Settings!$AI$19:$AI$33, MATCH(O$10, Settings!$Y$19:$Y$33, 0))="", 0, INDEX($AO$2:$AU$8, MATCH(TEXT($B49, "ddd"), $AN$2:$AN$8, 0), MATCH(INDEX(Settings!$AI$19:$AI$33, MATCH(O$10, Settings!$Y$19:$Y$33, 0)), $AO$1:$AU$1, 0))), 0))</f>
        <v/>
      </c>
      <c r="AY49" s="119" t="str">
        <f>IF(OR($B49="", P49="", P$10="", AY$9), "", IFERROR($B49+INDEX(Settings!$AF$19:$AF$33, MATCH(P$10, Settings!$Y$19:$Y$33, 0))+IF(INDEX(Settings!$AI$19:$AI$33, MATCH(P$10, Settings!$Y$19:$Y$33, 0))="", 0, INDEX($AO$2:$AU$8, MATCH(TEXT($B49, "ddd"), $AN$2:$AN$8, 0), MATCH(INDEX(Settings!$AI$19:$AI$33, MATCH(P$10, Settings!$Y$19:$Y$33, 0)), $AO$1:$AU$1, 0))), 0))</f>
        <v/>
      </c>
      <c r="AZ49" s="120" t="str">
        <f>IF(OR($B49="", Q49="", Q$10="", AZ$9), "", IFERROR($B49+INDEX(Settings!$AF$19:$AF$33, MATCH(Q$10, Settings!$Y$19:$Y$33, 0))+IF(INDEX(Settings!$AI$19:$AI$33, MATCH(Q$10, Settings!$Y$19:$Y$33, 0))="", 0, INDEX($AO$2:$AU$8, MATCH(TEXT($B49, "ddd"), $AN$2:$AN$8, 0), MATCH(INDEX(Settings!$AI$19:$AI$33, MATCH(Q$10, Settings!$Y$19:$Y$33, 0)), $AO$1:$AU$1, 0))), 0))</f>
        <v/>
      </c>
      <c r="BB49" s="118" t="str">
        <f>IF(OR(C$10="", $B49="", C49="", BB$9=""), "", IFERROR(WORKDAY((DATE(YEAR($B49), MONTH($B49)+INDEX(Settings!$AM$19:$AM$33, MATCH(C$10, Settings!$Y$19:$Y$33, 0)), IF(INDEX(Settings!$AQ$19:$AQ$33, MATCH(C$10, Settings!$Y$19:$Y$33, 0))=0, DAY($B49), INDEX(Settings!$AQ$19:$AQ$33, MATCH(C$10, Settings!$Y$19:$Y$33, 0))))-1), 1, Settings!$AY$23:$AY$38), ""))</f>
        <v/>
      </c>
      <c r="BC49" s="119" t="str">
        <f>IF(OR(D$10="", $B49="", D49="", BC$9=""), "", IFERROR(WORKDAY((DATE(YEAR($B49), MONTH($B49)+INDEX(Settings!$AM$19:$AM$33, MATCH(D$10, Settings!$Y$19:$Y$33, 0)), IF(INDEX(Settings!$AQ$19:$AQ$33, MATCH(D$10, Settings!$Y$19:$Y$33, 0))=0, DAY($B49), INDEX(Settings!$AQ$19:$AQ$33, MATCH(D$10, Settings!$Y$19:$Y$33, 0))))-1), 1, Settings!$AY$23:$AY$38), ""))</f>
        <v/>
      </c>
      <c r="BD49" s="119" t="str">
        <f>IF(OR(E$10="", $B49="", E49="", BD$9=""), "", IFERROR(WORKDAY((DATE(YEAR($B49), MONTH($B49)+INDEX(Settings!$AM$19:$AM$33, MATCH(E$10, Settings!$Y$19:$Y$33, 0)), IF(INDEX(Settings!$AQ$19:$AQ$33, MATCH(E$10, Settings!$Y$19:$Y$33, 0))=0, DAY($B49), INDEX(Settings!$AQ$19:$AQ$33, MATCH(E$10, Settings!$Y$19:$Y$33, 0))))-1), 1, Settings!$AY$23:$AY$38), ""))</f>
        <v/>
      </c>
      <c r="BE49" s="119" t="str">
        <f>IF(OR(F$10="", $B49="", F49="", BE$9=""), "", IFERROR(WORKDAY((DATE(YEAR($B49), MONTH($B49)+INDEX(Settings!$AM$19:$AM$33, MATCH(F$10, Settings!$Y$19:$Y$33, 0)), IF(INDEX(Settings!$AQ$19:$AQ$33, MATCH(F$10, Settings!$Y$19:$Y$33, 0))=0, DAY($B49), INDEX(Settings!$AQ$19:$AQ$33, MATCH(F$10, Settings!$Y$19:$Y$33, 0))))-1), 1, Settings!$AY$23:$AY$38), ""))</f>
        <v/>
      </c>
      <c r="BF49" s="119" t="str">
        <f>IF(OR(G$10="", $B49="", G49="", BF$9=""), "", IFERROR(WORKDAY((DATE(YEAR($B49), MONTH($B49)+INDEX(Settings!$AM$19:$AM$33, MATCH(G$10, Settings!$Y$19:$Y$33, 0)), IF(INDEX(Settings!$AQ$19:$AQ$33, MATCH(G$10, Settings!$Y$19:$Y$33, 0))=0, DAY($B49), INDEX(Settings!$AQ$19:$AQ$33, MATCH(G$10, Settings!$Y$19:$Y$33, 0))))-1), 1, Settings!$AY$23:$AY$38), ""))</f>
        <v/>
      </c>
      <c r="BG49" s="119" t="str">
        <f>IF(OR(H$10="", $B49="", H49="", BG$9=""), "", IFERROR(WORKDAY((DATE(YEAR($B49), MONTH($B49)+INDEX(Settings!$AM$19:$AM$33, MATCH(H$10, Settings!$Y$19:$Y$33, 0)), IF(INDEX(Settings!$AQ$19:$AQ$33, MATCH(H$10, Settings!$Y$19:$Y$33, 0))=0, DAY($B49), INDEX(Settings!$AQ$19:$AQ$33, MATCH(H$10, Settings!$Y$19:$Y$33, 0))))-1), 1, Settings!$AY$23:$AY$38), ""))</f>
        <v/>
      </c>
      <c r="BH49" s="119" t="str">
        <f>IF(OR(I$10="", $B49="", I49="", BH$9=""), "", IFERROR(WORKDAY((DATE(YEAR($B49), MONTH($B49)+INDEX(Settings!$AM$19:$AM$33, MATCH(I$10, Settings!$Y$19:$Y$33, 0)), IF(INDEX(Settings!$AQ$19:$AQ$33, MATCH(I$10, Settings!$Y$19:$Y$33, 0))=0, DAY($B49), INDEX(Settings!$AQ$19:$AQ$33, MATCH(I$10, Settings!$Y$19:$Y$33, 0))))-1), 1, Settings!$AY$23:$AY$38), ""))</f>
        <v/>
      </c>
      <c r="BI49" s="119" t="str">
        <f>IF(OR(J$10="", $B49="", J49="", BI$9=""), "", IFERROR(WORKDAY((DATE(YEAR($B49), MONTH($B49)+INDEX(Settings!$AM$19:$AM$33, MATCH(J$10, Settings!$Y$19:$Y$33, 0)), IF(INDEX(Settings!$AQ$19:$AQ$33, MATCH(J$10, Settings!$Y$19:$Y$33, 0))=0, DAY($B49), INDEX(Settings!$AQ$19:$AQ$33, MATCH(J$10, Settings!$Y$19:$Y$33, 0))))-1), 1, Settings!$AY$23:$AY$38), ""))</f>
        <v/>
      </c>
      <c r="BJ49" s="119" t="str">
        <f>IF(OR(K$10="", $B49="", K49="", BJ$9=""), "", IFERROR(WORKDAY((DATE(YEAR($B49), MONTH($B49)+INDEX(Settings!$AM$19:$AM$33, MATCH(K$10, Settings!$Y$19:$Y$33, 0)), IF(INDEX(Settings!$AQ$19:$AQ$33, MATCH(K$10, Settings!$Y$19:$Y$33, 0))=0, DAY($B49), INDEX(Settings!$AQ$19:$AQ$33, MATCH(K$10, Settings!$Y$19:$Y$33, 0))))-1), 1, Settings!$AY$23:$AY$38), ""))</f>
        <v/>
      </c>
      <c r="BK49" s="119" t="str">
        <f>IF(OR(L$10="", $B49="", L49="", BK$9=""), "", IFERROR(WORKDAY((DATE(YEAR($B49), MONTH($B49)+INDEX(Settings!$AM$19:$AM$33, MATCH(L$10, Settings!$Y$19:$Y$33, 0)), IF(INDEX(Settings!$AQ$19:$AQ$33, MATCH(L$10, Settings!$Y$19:$Y$33, 0))=0, DAY($B49), INDEX(Settings!$AQ$19:$AQ$33, MATCH(L$10, Settings!$Y$19:$Y$33, 0))))-1), 1, Settings!$AY$23:$AY$38), ""))</f>
        <v/>
      </c>
      <c r="BL49" s="119" t="str">
        <f>IF(OR(M$10="", $B49="", M49="", BL$9=""), "", IFERROR(WORKDAY((DATE(YEAR($B49), MONTH($B49)+INDEX(Settings!$AM$19:$AM$33, MATCH(M$10, Settings!$Y$19:$Y$33, 0)), IF(INDEX(Settings!$AQ$19:$AQ$33, MATCH(M$10, Settings!$Y$19:$Y$33, 0))=0, DAY($B49), INDEX(Settings!$AQ$19:$AQ$33, MATCH(M$10, Settings!$Y$19:$Y$33, 0))))-1), 1, Settings!$AY$23:$AY$38), ""))</f>
        <v/>
      </c>
      <c r="BM49" s="119" t="str">
        <f>IF(OR(N$10="", $B49="", N49="", BM$9=""), "", IFERROR(WORKDAY((DATE(YEAR($B49), MONTH($B49)+INDEX(Settings!$AM$19:$AM$33, MATCH(N$10, Settings!$Y$19:$Y$33, 0)), IF(INDEX(Settings!$AQ$19:$AQ$33, MATCH(N$10, Settings!$Y$19:$Y$33, 0))=0, DAY($B49), INDEX(Settings!$AQ$19:$AQ$33, MATCH(N$10, Settings!$Y$19:$Y$33, 0))))-1), 1, Settings!$AY$23:$AY$38), ""))</f>
        <v/>
      </c>
      <c r="BN49" s="119" t="str">
        <f>IF(OR(O$10="", $B49="", O49="", BN$9=""), "", IFERROR(WORKDAY((DATE(YEAR($B49), MONTH($B49)+INDEX(Settings!$AM$19:$AM$33, MATCH(O$10, Settings!$Y$19:$Y$33, 0)), IF(INDEX(Settings!$AQ$19:$AQ$33, MATCH(O$10, Settings!$Y$19:$Y$33, 0))=0, DAY($B49), INDEX(Settings!$AQ$19:$AQ$33, MATCH(O$10, Settings!$Y$19:$Y$33, 0))))-1), 1, Settings!$AY$23:$AY$38), ""))</f>
        <v/>
      </c>
      <c r="BO49" s="119" t="str">
        <f>IF(OR(P$10="", $B49="", P49="", BO$9=""), "", IFERROR(WORKDAY((DATE(YEAR($B49), MONTH($B49)+INDEX(Settings!$AM$19:$AM$33, MATCH(P$10, Settings!$Y$19:$Y$33, 0)), IF(INDEX(Settings!$AQ$19:$AQ$33, MATCH(P$10, Settings!$Y$19:$Y$33, 0))=0, DAY($B49), INDEX(Settings!$AQ$19:$AQ$33, MATCH(P$10, Settings!$Y$19:$Y$33, 0))))-1), 1, Settings!$AY$23:$AY$38), ""))</f>
        <v/>
      </c>
      <c r="BP49" s="120" t="str">
        <f>IF(OR(Q$10="", $B49="", Q49="", BP$9=""), "", IFERROR(WORKDAY((DATE(YEAR($B49), MONTH($B49)+INDEX(Settings!$AM$19:$AM$33, MATCH(Q$10, Settings!$Y$19:$Y$33, 0)), IF(INDEX(Settings!$AQ$19:$AQ$33, MATCH(Q$10, Settings!$Y$19:$Y$33, 0))=0, DAY($B49), INDEX(Settings!$AQ$19:$AQ$33, MATCH(Q$10, Settings!$Y$19:$Y$33, 0))))-1), 1, Settings!$AY$23:$AY$38), ""))</f>
        <v/>
      </c>
      <c r="BR49" s="118" t="str">
        <f>IF(BB49="", "", IF(BB49&lt;=$B49, WORKDAY(DATE(YEAR($BB49), MONTH(BB49)+1, DAY(BB49)-1), 1, Settings!$AY$23:$AY$38), BB49))</f>
        <v/>
      </c>
      <c r="BS49" s="119" t="str">
        <f>IF(BC49="", "", IF(BC49&lt;=$B49, WORKDAY(DATE(YEAR($BB49), MONTH(BC49)+1, DAY(BC49)-1), 1, Settings!$AY$23:$AY$38), BC49))</f>
        <v/>
      </c>
      <c r="BT49" s="119" t="str">
        <f>IF(BD49="", "", IF(BD49&lt;=$B49, WORKDAY(DATE(YEAR($BB49), MONTH(BD49)+1, DAY(BD49)-1), 1, Settings!$AY$23:$AY$38), BD49))</f>
        <v/>
      </c>
      <c r="BU49" s="119" t="str">
        <f>IF(BE49="", "", IF(BE49&lt;=$B49, WORKDAY(DATE(YEAR($BB49), MONTH(BE49)+1, DAY(BE49)-1), 1, Settings!$AY$23:$AY$38), BE49))</f>
        <v/>
      </c>
      <c r="BV49" s="119" t="str">
        <f>IF(BF49="", "", IF(BF49&lt;=$B49, WORKDAY(DATE(YEAR($BB49), MONTH(BF49)+1, DAY(BF49)-1), 1, Settings!$AY$23:$AY$38), BF49))</f>
        <v/>
      </c>
      <c r="BW49" s="119" t="str">
        <f>IF(BG49="", "", IF(BG49&lt;=$B49, WORKDAY(DATE(YEAR($BB49), MONTH(BG49)+1, DAY(BG49)-1), 1, Settings!$AY$23:$AY$38), BG49))</f>
        <v/>
      </c>
      <c r="BX49" s="119" t="str">
        <f>IF(BH49="", "", IF(BH49&lt;=$B49, WORKDAY(DATE(YEAR($BB49), MONTH(BH49)+1, DAY(BH49)-1), 1, Settings!$AY$23:$AY$38), BH49))</f>
        <v/>
      </c>
      <c r="BY49" s="119" t="str">
        <f>IF(BI49="", "", IF(BI49&lt;=$B49, WORKDAY(DATE(YEAR($BB49), MONTH(BI49)+1, DAY(BI49)-1), 1, Settings!$AY$23:$AY$38), BI49))</f>
        <v/>
      </c>
      <c r="BZ49" s="119" t="str">
        <f>IF(BJ49="", "", IF(BJ49&lt;=$B49, WORKDAY(DATE(YEAR($BB49), MONTH(BJ49)+1, DAY(BJ49)-1), 1, Settings!$AY$23:$AY$38), BJ49))</f>
        <v/>
      </c>
      <c r="CA49" s="119" t="str">
        <f>IF(BK49="", "", IF(BK49&lt;=$B49, WORKDAY(DATE(YEAR($BB49), MONTH(BK49)+1, DAY(BK49)-1), 1, Settings!$AY$23:$AY$38), BK49))</f>
        <v/>
      </c>
      <c r="CB49" s="119" t="str">
        <f>IF(BL49="", "", IF(BL49&lt;=$B49, WORKDAY(DATE(YEAR($BB49), MONTH(BL49)+1, DAY(BL49)-1), 1, Settings!$AY$23:$AY$38), BL49))</f>
        <v/>
      </c>
      <c r="CC49" s="119" t="str">
        <f>IF(BM49="", "", IF(BM49&lt;=$B49, WORKDAY(DATE(YEAR($BB49), MONTH(BM49)+1, DAY(BM49)-1), 1, Settings!$AY$23:$AY$38), BM49))</f>
        <v/>
      </c>
      <c r="CD49" s="119" t="str">
        <f>IF(BN49="", "", IF(BN49&lt;=$B49, WORKDAY(DATE(YEAR($BB49), MONTH(BN49)+1, DAY(BN49)-1), 1, Settings!$AY$23:$AY$38), BN49))</f>
        <v/>
      </c>
      <c r="CE49" s="119" t="str">
        <f>IF(BO49="", "", IF(BO49&lt;=$B49, WORKDAY(DATE(YEAR($BB49), MONTH(BO49)+1, DAY(BO49)-1), 1, Settings!$AY$23:$AY$38), BO49))</f>
        <v/>
      </c>
      <c r="CF49" s="120" t="str">
        <f>IF(BP49="", "", IF(BP49&lt;=$B49, WORKDAY(DATE(YEAR($BB49), MONTH(BP49)+1, DAY(BP49)-1), 1, Settings!$AY$23:$AY$38), BP49))</f>
        <v/>
      </c>
      <c r="CH49" s="48" t="str">
        <f t="shared" si="4"/>
        <v/>
      </c>
      <c r="CI49" s="49" t="str">
        <f t="shared" si="5"/>
        <v/>
      </c>
      <c r="CJ49" s="49" t="str">
        <f t="shared" si="6"/>
        <v/>
      </c>
      <c r="CK49" s="49" t="str">
        <f t="shared" si="7"/>
        <v/>
      </c>
      <c r="CL49" s="49" t="str">
        <f t="shared" si="8"/>
        <v/>
      </c>
      <c r="CM49" s="49" t="str">
        <f t="shared" si="9"/>
        <v/>
      </c>
      <c r="CN49" s="49" t="str">
        <f t="shared" si="10"/>
        <v/>
      </c>
      <c r="CO49" s="49" t="str">
        <f t="shared" si="11"/>
        <v/>
      </c>
      <c r="CP49" s="49" t="str">
        <f t="shared" si="12"/>
        <v/>
      </c>
      <c r="CQ49" s="49" t="str">
        <f t="shared" si="13"/>
        <v/>
      </c>
      <c r="CR49" s="49" t="str">
        <f t="shared" si="14"/>
        <v/>
      </c>
      <c r="CS49" s="49" t="str">
        <f t="shared" si="15"/>
        <v/>
      </c>
      <c r="CT49" s="49" t="str">
        <f t="shared" si="16"/>
        <v/>
      </c>
      <c r="CU49" s="49" t="str">
        <f t="shared" si="17"/>
        <v/>
      </c>
      <c r="CV49" s="16" t="str">
        <f t="shared" si="18"/>
        <v/>
      </c>
      <c r="CX49" s="48" t="str">
        <f t="shared" si="19"/>
        <v/>
      </c>
      <c r="CY49" s="49" t="str">
        <f t="shared" si="20"/>
        <v/>
      </c>
      <c r="CZ49" s="49" t="str">
        <f t="shared" si="21"/>
        <v/>
      </c>
      <c r="DA49" s="49" t="str">
        <f t="shared" si="22"/>
        <v/>
      </c>
      <c r="DB49" s="49" t="str">
        <f t="shared" si="23"/>
        <v/>
      </c>
      <c r="DC49" s="49" t="str">
        <f t="shared" si="24"/>
        <v/>
      </c>
      <c r="DD49" s="49" t="str">
        <f t="shared" si="25"/>
        <v/>
      </c>
      <c r="DE49" s="49" t="str">
        <f t="shared" si="26"/>
        <v/>
      </c>
      <c r="DF49" s="49" t="str">
        <f t="shared" si="27"/>
        <v/>
      </c>
      <c r="DG49" s="49" t="str">
        <f t="shared" si="28"/>
        <v/>
      </c>
      <c r="DH49" s="49" t="str">
        <f t="shared" si="29"/>
        <v/>
      </c>
      <c r="DI49" s="49" t="str">
        <f t="shared" si="30"/>
        <v/>
      </c>
      <c r="DJ49" s="49" t="str">
        <f t="shared" si="31"/>
        <v/>
      </c>
      <c r="DK49" s="49" t="str">
        <f t="shared" si="32"/>
        <v/>
      </c>
      <c r="DL49" s="16" t="str">
        <f t="shared" si="33"/>
        <v/>
      </c>
      <c r="DN49" s="17" t="str">
        <f t="shared" si="34"/>
        <v>Aug 2019</v>
      </c>
    </row>
    <row r="50" spans="1:118" x14ac:dyDescent="0.25">
      <c r="A50" s="30"/>
      <c r="B50" s="102">
        <f>IF(B49="", "", IFERROR(IF(B49+1&gt;Settings!$G$25, "", B49+1), ""))</f>
        <v>43686</v>
      </c>
      <c r="C50" s="2"/>
      <c r="D50" s="3"/>
      <c r="E50" s="3"/>
      <c r="F50" s="3"/>
      <c r="G50" s="3"/>
      <c r="H50" s="3"/>
      <c r="I50" s="3"/>
      <c r="J50" s="3"/>
      <c r="K50" s="3"/>
      <c r="L50" s="3"/>
      <c r="M50" s="3"/>
      <c r="N50" s="3"/>
      <c r="O50" s="3"/>
      <c r="P50" s="3"/>
      <c r="Q50" s="4"/>
      <c r="R50" s="30"/>
      <c r="T50" s="17" t="str">
        <f>IF($B50="", "", IF($B50&lt;Settings!$G$23, "Old", "New"))</f>
        <v>Old</v>
      </c>
      <c r="AL50" s="118" t="str">
        <f>IF(OR($B50="", C50="", C$10="", AL$9), "", IFERROR($B50+INDEX(Settings!$AF$19:$AF$33, MATCH(C$10, Settings!$Y$19:$Y$33, 0))+IF(INDEX(Settings!$AI$19:$AI$33, MATCH(C$10, Settings!$Y$19:$Y$33, 0))="", 0, INDEX($AO$2:$AU$8, MATCH(TEXT($B50, "ddd"), $AN$2:$AN$8, 0), MATCH(INDEX(Settings!$AI$19:$AI$33, MATCH(C$10, Settings!$Y$19:$Y$33, 0)), $AO$1:$AU$1, 0))), 0))</f>
        <v/>
      </c>
      <c r="AM50" s="119" t="str">
        <f>IF(OR($B50="", D50="", D$10="", AM$9), "", IFERROR($B50+INDEX(Settings!$AF$19:$AF$33, MATCH(D$10, Settings!$Y$19:$Y$33, 0))+IF(INDEX(Settings!$AI$19:$AI$33, MATCH(D$10, Settings!$Y$19:$Y$33, 0))="", 0, INDEX($AO$2:$AU$8, MATCH(TEXT($B50, "ddd"), $AN$2:$AN$8, 0), MATCH(INDEX(Settings!$AI$19:$AI$33, MATCH(D$10, Settings!$Y$19:$Y$33, 0)), $AO$1:$AU$1, 0))), 0))</f>
        <v/>
      </c>
      <c r="AN50" s="119" t="str">
        <f>IF(OR($B50="", E50="", E$10="", AN$9), "", IFERROR($B50+INDEX(Settings!$AF$19:$AF$33, MATCH(E$10, Settings!$Y$19:$Y$33, 0))+IF(INDEX(Settings!$AI$19:$AI$33, MATCH(E$10, Settings!$Y$19:$Y$33, 0))="", 0, INDEX($AO$2:$AU$8, MATCH(TEXT($B50, "ddd"), $AN$2:$AN$8, 0), MATCH(INDEX(Settings!$AI$19:$AI$33, MATCH(E$10, Settings!$Y$19:$Y$33, 0)), $AO$1:$AU$1, 0))), 0))</f>
        <v/>
      </c>
      <c r="AO50" s="119" t="str">
        <f>IF(OR($B50="", F50="", F$10="", AO$9), "", IFERROR($B50+INDEX(Settings!$AF$19:$AF$33, MATCH(F$10, Settings!$Y$19:$Y$33, 0))+IF(INDEX(Settings!$AI$19:$AI$33, MATCH(F$10, Settings!$Y$19:$Y$33, 0))="", 0, INDEX($AO$2:$AU$8, MATCH(TEXT($B50, "ddd"), $AN$2:$AN$8, 0), MATCH(INDEX(Settings!$AI$19:$AI$33, MATCH(F$10, Settings!$Y$19:$Y$33, 0)), $AO$1:$AU$1, 0))), 0))</f>
        <v/>
      </c>
      <c r="AP50" s="119" t="str">
        <f>IF(OR($B50="", G50="", G$10="", AP$9), "", IFERROR($B50+INDEX(Settings!$AF$19:$AF$33, MATCH(G$10, Settings!$Y$19:$Y$33, 0))+IF(INDEX(Settings!$AI$19:$AI$33, MATCH(G$10, Settings!$Y$19:$Y$33, 0))="", 0, INDEX($AO$2:$AU$8, MATCH(TEXT($B50, "ddd"), $AN$2:$AN$8, 0), MATCH(INDEX(Settings!$AI$19:$AI$33, MATCH(G$10, Settings!$Y$19:$Y$33, 0)), $AO$1:$AU$1, 0))), 0))</f>
        <v/>
      </c>
      <c r="AQ50" s="119" t="str">
        <f>IF(OR($B50="", H50="", H$10="", AQ$9), "", IFERROR($B50+INDEX(Settings!$AF$19:$AF$33, MATCH(H$10, Settings!$Y$19:$Y$33, 0))+IF(INDEX(Settings!$AI$19:$AI$33, MATCH(H$10, Settings!$Y$19:$Y$33, 0))="", 0, INDEX($AO$2:$AU$8, MATCH(TEXT($B50, "ddd"), $AN$2:$AN$8, 0), MATCH(INDEX(Settings!$AI$19:$AI$33, MATCH(H$10, Settings!$Y$19:$Y$33, 0)), $AO$1:$AU$1, 0))), 0))</f>
        <v/>
      </c>
      <c r="AR50" s="119" t="str">
        <f>IF(OR($B50="", I50="", I$10="", AR$9), "", IFERROR($B50+INDEX(Settings!$AF$19:$AF$33, MATCH(I$10, Settings!$Y$19:$Y$33, 0))+IF(INDEX(Settings!$AI$19:$AI$33, MATCH(I$10, Settings!$Y$19:$Y$33, 0))="", 0, INDEX($AO$2:$AU$8, MATCH(TEXT($B50, "ddd"), $AN$2:$AN$8, 0), MATCH(INDEX(Settings!$AI$19:$AI$33, MATCH(I$10, Settings!$Y$19:$Y$33, 0)), $AO$1:$AU$1, 0))), 0))</f>
        <v/>
      </c>
      <c r="AS50" s="119" t="str">
        <f>IF(OR($B50="", J50="", J$10="", AS$9), "", IFERROR($B50+INDEX(Settings!$AF$19:$AF$33, MATCH(J$10, Settings!$Y$19:$Y$33, 0))+IF(INDEX(Settings!$AI$19:$AI$33, MATCH(J$10, Settings!$Y$19:$Y$33, 0))="", 0, INDEX($AO$2:$AU$8, MATCH(TEXT($B50, "ddd"), $AN$2:$AN$8, 0), MATCH(INDEX(Settings!$AI$19:$AI$33, MATCH(J$10, Settings!$Y$19:$Y$33, 0)), $AO$1:$AU$1, 0))), 0))</f>
        <v/>
      </c>
      <c r="AT50" s="119" t="str">
        <f>IF(OR($B50="", K50="", K$10="", AT$9), "", IFERROR($B50+INDEX(Settings!$AF$19:$AF$33, MATCH(K$10, Settings!$Y$19:$Y$33, 0))+IF(INDEX(Settings!$AI$19:$AI$33, MATCH(K$10, Settings!$Y$19:$Y$33, 0))="", 0, INDEX($AO$2:$AU$8, MATCH(TEXT($B50, "ddd"), $AN$2:$AN$8, 0), MATCH(INDEX(Settings!$AI$19:$AI$33, MATCH(K$10, Settings!$Y$19:$Y$33, 0)), $AO$1:$AU$1, 0))), 0))</f>
        <v/>
      </c>
      <c r="AU50" s="119" t="str">
        <f>IF(OR($B50="", L50="", L$10="", AU$9), "", IFERROR($B50+INDEX(Settings!$AF$19:$AF$33, MATCH(L$10, Settings!$Y$19:$Y$33, 0))+IF(INDEX(Settings!$AI$19:$AI$33, MATCH(L$10, Settings!$Y$19:$Y$33, 0))="", 0, INDEX($AO$2:$AU$8, MATCH(TEXT($B50, "ddd"), $AN$2:$AN$8, 0), MATCH(INDEX(Settings!$AI$19:$AI$33, MATCH(L$10, Settings!$Y$19:$Y$33, 0)), $AO$1:$AU$1, 0))), 0))</f>
        <v/>
      </c>
      <c r="AV50" s="119" t="str">
        <f>IF(OR($B50="", M50="", M$10="", AV$9), "", IFERROR($B50+INDEX(Settings!$AF$19:$AF$33, MATCH(M$10, Settings!$Y$19:$Y$33, 0))+IF(INDEX(Settings!$AI$19:$AI$33, MATCH(M$10, Settings!$Y$19:$Y$33, 0))="", 0, INDEX($AO$2:$AU$8, MATCH(TEXT($B50, "ddd"), $AN$2:$AN$8, 0), MATCH(INDEX(Settings!$AI$19:$AI$33, MATCH(M$10, Settings!$Y$19:$Y$33, 0)), $AO$1:$AU$1, 0))), 0))</f>
        <v/>
      </c>
      <c r="AW50" s="119" t="str">
        <f>IF(OR($B50="", N50="", N$10="", AW$9), "", IFERROR($B50+INDEX(Settings!$AF$19:$AF$33, MATCH(N$10, Settings!$Y$19:$Y$33, 0))+IF(INDEX(Settings!$AI$19:$AI$33, MATCH(N$10, Settings!$Y$19:$Y$33, 0))="", 0, INDEX($AO$2:$AU$8, MATCH(TEXT($B50, "ddd"), $AN$2:$AN$8, 0), MATCH(INDEX(Settings!$AI$19:$AI$33, MATCH(N$10, Settings!$Y$19:$Y$33, 0)), $AO$1:$AU$1, 0))), 0))</f>
        <v/>
      </c>
      <c r="AX50" s="119" t="str">
        <f>IF(OR($B50="", O50="", O$10="", AX$9), "", IFERROR($B50+INDEX(Settings!$AF$19:$AF$33, MATCH(O$10, Settings!$Y$19:$Y$33, 0))+IF(INDEX(Settings!$AI$19:$AI$33, MATCH(O$10, Settings!$Y$19:$Y$33, 0))="", 0, INDEX($AO$2:$AU$8, MATCH(TEXT($B50, "ddd"), $AN$2:$AN$8, 0), MATCH(INDEX(Settings!$AI$19:$AI$33, MATCH(O$10, Settings!$Y$19:$Y$33, 0)), $AO$1:$AU$1, 0))), 0))</f>
        <v/>
      </c>
      <c r="AY50" s="119" t="str">
        <f>IF(OR($B50="", P50="", P$10="", AY$9), "", IFERROR($B50+INDEX(Settings!$AF$19:$AF$33, MATCH(P$10, Settings!$Y$19:$Y$33, 0))+IF(INDEX(Settings!$AI$19:$AI$33, MATCH(P$10, Settings!$Y$19:$Y$33, 0))="", 0, INDEX($AO$2:$AU$8, MATCH(TEXT($B50, "ddd"), $AN$2:$AN$8, 0), MATCH(INDEX(Settings!$AI$19:$AI$33, MATCH(P$10, Settings!$Y$19:$Y$33, 0)), $AO$1:$AU$1, 0))), 0))</f>
        <v/>
      </c>
      <c r="AZ50" s="120" t="str">
        <f>IF(OR($B50="", Q50="", Q$10="", AZ$9), "", IFERROR($B50+INDEX(Settings!$AF$19:$AF$33, MATCH(Q$10, Settings!$Y$19:$Y$33, 0))+IF(INDEX(Settings!$AI$19:$AI$33, MATCH(Q$10, Settings!$Y$19:$Y$33, 0))="", 0, INDEX($AO$2:$AU$8, MATCH(TEXT($B50, "ddd"), $AN$2:$AN$8, 0), MATCH(INDEX(Settings!$AI$19:$AI$33, MATCH(Q$10, Settings!$Y$19:$Y$33, 0)), $AO$1:$AU$1, 0))), 0))</f>
        <v/>
      </c>
      <c r="BB50" s="118" t="str">
        <f>IF(OR(C$10="", $B50="", C50="", BB$9=""), "", IFERROR(WORKDAY((DATE(YEAR($B50), MONTH($B50)+INDEX(Settings!$AM$19:$AM$33, MATCH(C$10, Settings!$Y$19:$Y$33, 0)), IF(INDEX(Settings!$AQ$19:$AQ$33, MATCH(C$10, Settings!$Y$19:$Y$33, 0))=0, DAY($B50), INDEX(Settings!$AQ$19:$AQ$33, MATCH(C$10, Settings!$Y$19:$Y$33, 0))))-1), 1, Settings!$AY$23:$AY$38), ""))</f>
        <v/>
      </c>
      <c r="BC50" s="119" t="str">
        <f>IF(OR(D$10="", $B50="", D50="", BC$9=""), "", IFERROR(WORKDAY((DATE(YEAR($B50), MONTH($B50)+INDEX(Settings!$AM$19:$AM$33, MATCH(D$10, Settings!$Y$19:$Y$33, 0)), IF(INDEX(Settings!$AQ$19:$AQ$33, MATCH(D$10, Settings!$Y$19:$Y$33, 0))=0, DAY($B50), INDEX(Settings!$AQ$19:$AQ$33, MATCH(D$10, Settings!$Y$19:$Y$33, 0))))-1), 1, Settings!$AY$23:$AY$38), ""))</f>
        <v/>
      </c>
      <c r="BD50" s="119" t="str">
        <f>IF(OR(E$10="", $B50="", E50="", BD$9=""), "", IFERROR(WORKDAY((DATE(YEAR($B50), MONTH($B50)+INDEX(Settings!$AM$19:$AM$33, MATCH(E$10, Settings!$Y$19:$Y$33, 0)), IF(INDEX(Settings!$AQ$19:$AQ$33, MATCH(E$10, Settings!$Y$19:$Y$33, 0))=0, DAY($B50), INDEX(Settings!$AQ$19:$AQ$33, MATCH(E$10, Settings!$Y$19:$Y$33, 0))))-1), 1, Settings!$AY$23:$AY$38), ""))</f>
        <v/>
      </c>
      <c r="BE50" s="119" t="str">
        <f>IF(OR(F$10="", $B50="", F50="", BE$9=""), "", IFERROR(WORKDAY((DATE(YEAR($B50), MONTH($B50)+INDEX(Settings!$AM$19:$AM$33, MATCH(F$10, Settings!$Y$19:$Y$33, 0)), IF(INDEX(Settings!$AQ$19:$AQ$33, MATCH(F$10, Settings!$Y$19:$Y$33, 0))=0, DAY($B50), INDEX(Settings!$AQ$19:$AQ$33, MATCH(F$10, Settings!$Y$19:$Y$33, 0))))-1), 1, Settings!$AY$23:$AY$38), ""))</f>
        <v/>
      </c>
      <c r="BF50" s="119" t="str">
        <f>IF(OR(G$10="", $B50="", G50="", BF$9=""), "", IFERROR(WORKDAY((DATE(YEAR($B50), MONTH($B50)+INDEX(Settings!$AM$19:$AM$33, MATCH(G$10, Settings!$Y$19:$Y$33, 0)), IF(INDEX(Settings!$AQ$19:$AQ$33, MATCH(G$10, Settings!$Y$19:$Y$33, 0))=0, DAY($B50), INDEX(Settings!$AQ$19:$AQ$33, MATCH(G$10, Settings!$Y$19:$Y$33, 0))))-1), 1, Settings!$AY$23:$AY$38), ""))</f>
        <v/>
      </c>
      <c r="BG50" s="119" t="str">
        <f>IF(OR(H$10="", $B50="", H50="", BG$9=""), "", IFERROR(WORKDAY((DATE(YEAR($B50), MONTH($B50)+INDEX(Settings!$AM$19:$AM$33, MATCH(H$10, Settings!$Y$19:$Y$33, 0)), IF(INDEX(Settings!$AQ$19:$AQ$33, MATCH(H$10, Settings!$Y$19:$Y$33, 0))=0, DAY($B50), INDEX(Settings!$AQ$19:$AQ$33, MATCH(H$10, Settings!$Y$19:$Y$33, 0))))-1), 1, Settings!$AY$23:$AY$38), ""))</f>
        <v/>
      </c>
      <c r="BH50" s="119" t="str">
        <f>IF(OR(I$10="", $B50="", I50="", BH$9=""), "", IFERROR(WORKDAY((DATE(YEAR($B50), MONTH($B50)+INDEX(Settings!$AM$19:$AM$33, MATCH(I$10, Settings!$Y$19:$Y$33, 0)), IF(INDEX(Settings!$AQ$19:$AQ$33, MATCH(I$10, Settings!$Y$19:$Y$33, 0))=0, DAY($B50), INDEX(Settings!$AQ$19:$AQ$33, MATCH(I$10, Settings!$Y$19:$Y$33, 0))))-1), 1, Settings!$AY$23:$AY$38), ""))</f>
        <v/>
      </c>
      <c r="BI50" s="119" t="str">
        <f>IF(OR(J$10="", $B50="", J50="", BI$9=""), "", IFERROR(WORKDAY((DATE(YEAR($B50), MONTH($B50)+INDEX(Settings!$AM$19:$AM$33, MATCH(J$10, Settings!$Y$19:$Y$33, 0)), IF(INDEX(Settings!$AQ$19:$AQ$33, MATCH(J$10, Settings!$Y$19:$Y$33, 0))=0, DAY($B50), INDEX(Settings!$AQ$19:$AQ$33, MATCH(J$10, Settings!$Y$19:$Y$33, 0))))-1), 1, Settings!$AY$23:$AY$38), ""))</f>
        <v/>
      </c>
      <c r="BJ50" s="119" t="str">
        <f>IF(OR(K$10="", $B50="", K50="", BJ$9=""), "", IFERROR(WORKDAY((DATE(YEAR($B50), MONTH($B50)+INDEX(Settings!$AM$19:$AM$33, MATCH(K$10, Settings!$Y$19:$Y$33, 0)), IF(INDEX(Settings!$AQ$19:$AQ$33, MATCH(K$10, Settings!$Y$19:$Y$33, 0))=0, DAY($B50), INDEX(Settings!$AQ$19:$AQ$33, MATCH(K$10, Settings!$Y$19:$Y$33, 0))))-1), 1, Settings!$AY$23:$AY$38), ""))</f>
        <v/>
      </c>
      <c r="BK50" s="119" t="str">
        <f>IF(OR(L$10="", $B50="", L50="", BK$9=""), "", IFERROR(WORKDAY((DATE(YEAR($B50), MONTH($B50)+INDEX(Settings!$AM$19:$AM$33, MATCH(L$10, Settings!$Y$19:$Y$33, 0)), IF(INDEX(Settings!$AQ$19:$AQ$33, MATCH(L$10, Settings!$Y$19:$Y$33, 0))=0, DAY($B50), INDEX(Settings!$AQ$19:$AQ$33, MATCH(L$10, Settings!$Y$19:$Y$33, 0))))-1), 1, Settings!$AY$23:$AY$38), ""))</f>
        <v/>
      </c>
      <c r="BL50" s="119" t="str">
        <f>IF(OR(M$10="", $B50="", M50="", BL$9=""), "", IFERROR(WORKDAY((DATE(YEAR($B50), MONTH($B50)+INDEX(Settings!$AM$19:$AM$33, MATCH(M$10, Settings!$Y$19:$Y$33, 0)), IF(INDEX(Settings!$AQ$19:$AQ$33, MATCH(M$10, Settings!$Y$19:$Y$33, 0))=0, DAY($B50), INDEX(Settings!$AQ$19:$AQ$33, MATCH(M$10, Settings!$Y$19:$Y$33, 0))))-1), 1, Settings!$AY$23:$AY$38), ""))</f>
        <v/>
      </c>
      <c r="BM50" s="119" t="str">
        <f>IF(OR(N$10="", $B50="", N50="", BM$9=""), "", IFERROR(WORKDAY((DATE(YEAR($B50), MONTH($B50)+INDEX(Settings!$AM$19:$AM$33, MATCH(N$10, Settings!$Y$19:$Y$33, 0)), IF(INDEX(Settings!$AQ$19:$AQ$33, MATCH(N$10, Settings!$Y$19:$Y$33, 0))=0, DAY($B50), INDEX(Settings!$AQ$19:$AQ$33, MATCH(N$10, Settings!$Y$19:$Y$33, 0))))-1), 1, Settings!$AY$23:$AY$38), ""))</f>
        <v/>
      </c>
      <c r="BN50" s="119" t="str">
        <f>IF(OR(O$10="", $B50="", O50="", BN$9=""), "", IFERROR(WORKDAY((DATE(YEAR($B50), MONTH($B50)+INDEX(Settings!$AM$19:$AM$33, MATCH(O$10, Settings!$Y$19:$Y$33, 0)), IF(INDEX(Settings!$AQ$19:$AQ$33, MATCH(O$10, Settings!$Y$19:$Y$33, 0))=0, DAY($B50), INDEX(Settings!$AQ$19:$AQ$33, MATCH(O$10, Settings!$Y$19:$Y$33, 0))))-1), 1, Settings!$AY$23:$AY$38), ""))</f>
        <v/>
      </c>
      <c r="BO50" s="119" t="str">
        <f>IF(OR(P$10="", $B50="", P50="", BO$9=""), "", IFERROR(WORKDAY((DATE(YEAR($B50), MONTH($B50)+INDEX(Settings!$AM$19:$AM$33, MATCH(P$10, Settings!$Y$19:$Y$33, 0)), IF(INDEX(Settings!$AQ$19:$AQ$33, MATCH(P$10, Settings!$Y$19:$Y$33, 0))=0, DAY($B50), INDEX(Settings!$AQ$19:$AQ$33, MATCH(P$10, Settings!$Y$19:$Y$33, 0))))-1), 1, Settings!$AY$23:$AY$38), ""))</f>
        <v/>
      </c>
      <c r="BP50" s="120" t="str">
        <f>IF(OR(Q$10="", $B50="", Q50="", BP$9=""), "", IFERROR(WORKDAY((DATE(YEAR($B50), MONTH($B50)+INDEX(Settings!$AM$19:$AM$33, MATCH(Q$10, Settings!$Y$19:$Y$33, 0)), IF(INDEX(Settings!$AQ$19:$AQ$33, MATCH(Q$10, Settings!$Y$19:$Y$33, 0))=0, DAY($B50), INDEX(Settings!$AQ$19:$AQ$33, MATCH(Q$10, Settings!$Y$19:$Y$33, 0))))-1), 1, Settings!$AY$23:$AY$38), ""))</f>
        <v/>
      </c>
      <c r="BR50" s="118" t="str">
        <f>IF(BB50="", "", IF(BB50&lt;=$B50, WORKDAY(DATE(YEAR($BB50), MONTH(BB50)+1, DAY(BB50)-1), 1, Settings!$AY$23:$AY$38), BB50))</f>
        <v/>
      </c>
      <c r="BS50" s="119" t="str">
        <f>IF(BC50="", "", IF(BC50&lt;=$B50, WORKDAY(DATE(YEAR($BB50), MONTH(BC50)+1, DAY(BC50)-1), 1, Settings!$AY$23:$AY$38), BC50))</f>
        <v/>
      </c>
      <c r="BT50" s="119" t="str">
        <f>IF(BD50="", "", IF(BD50&lt;=$B50, WORKDAY(DATE(YEAR($BB50), MONTH(BD50)+1, DAY(BD50)-1), 1, Settings!$AY$23:$AY$38), BD50))</f>
        <v/>
      </c>
      <c r="BU50" s="119" t="str">
        <f>IF(BE50="", "", IF(BE50&lt;=$B50, WORKDAY(DATE(YEAR($BB50), MONTH(BE50)+1, DAY(BE50)-1), 1, Settings!$AY$23:$AY$38), BE50))</f>
        <v/>
      </c>
      <c r="BV50" s="119" t="str">
        <f>IF(BF50="", "", IF(BF50&lt;=$B50, WORKDAY(DATE(YEAR($BB50), MONTH(BF50)+1, DAY(BF50)-1), 1, Settings!$AY$23:$AY$38), BF50))</f>
        <v/>
      </c>
      <c r="BW50" s="119" t="str">
        <f>IF(BG50="", "", IF(BG50&lt;=$B50, WORKDAY(DATE(YEAR($BB50), MONTH(BG50)+1, DAY(BG50)-1), 1, Settings!$AY$23:$AY$38), BG50))</f>
        <v/>
      </c>
      <c r="BX50" s="119" t="str">
        <f>IF(BH50="", "", IF(BH50&lt;=$B50, WORKDAY(DATE(YEAR($BB50), MONTH(BH50)+1, DAY(BH50)-1), 1, Settings!$AY$23:$AY$38), BH50))</f>
        <v/>
      </c>
      <c r="BY50" s="119" t="str">
        <f>IF(BI50="", "", IF(BI50&lt;=$B50, WORKDAY(DATE(YEAR($BB50), MONTH(BI50)+1, DAY(BI50)-1), 1, Settings!$AY$23:$AY$38), BI50))</f>
        <v/>
      </c>
      <c r="BZ50" s="119" t="str">
        <f>IF(BJ50="", "", IF(BJ50&lt;=$B50, WORKDAY(DATE(YEAR($BB50), MONTH(BJ50)+1, DAY(BJ50)-1), 1, Settings!$AY$23:$AY$38), BJ50))</f>
        <v/>
      </c>
      <c r="CA50" s="119" t="str">
        <f>IF(BK50="", "", IF(BK50&lt;=$B50, WORKDAY(DATE(YEAR($BB50), MONTH(BK50)+1, DAY(BK50)-1), 1, Settings!$AY$23:$AY$38), BK50))</f>
        <v/>
      </c>
      <c r="CB50" s="119" t="str">
        <f>IF(BL50="", "", IF(BL50&lt;=$B50, WORKDAY(DATE(YEAR($BB50), MONTH(BL50)+1, DAY(BL50)-1), 1, Settings!$AY$23:$AY$38), BL50))</f>
        <v/>
      </c>
      <c r="CC50" s="119" t="str">
        <f>IF(BM50="", "", IF(BM50&lt;=$B50, WORKDAY(DATE(YEAR($BB50), MONTH(BM50)+1, DAY(BM50)-1), 1, Settings!$AY$23:$AY$38), BM50))</f>
        <v/>
      </c>
      <c r="CD50" s="119" t="str">
        <f>IF(BN50="", "", IF(BN50&lt;=$B50, WORKDAY(DATE(YEAR($BB50), MONTH(BN50)+1, DAY(BN50)-1), 1, Settings!$AY$23:$AY$38), BN50))</f>
        <v/>
      </c>
      <c r="CE50" s="119" t="str">
        <f>IF(BO50="", "", IF(BO50&lt;=$B50, WORKDAY(DATE(YEAR($BB50), MONTH(BO50)+1, DAY(BO50)-1), 1, Settings!$AY$23:$AY$38), BO50))</f>
        <v/>
      </c>
      <c r="CF50" s="120" t="str">
        <f>IF(BP50="", "", IF(BP50&lt;=$B50, WORKDAY(DATE(YEAR($BB50), MONTH(BP50)+1, DAY(BP50)-1), 1, Settings!$AY$23:$AY$38), BP50))</f>
        <v/>
      </c>
      <c r="CH50" s="48" t="str">
        <f t="shared" si="4"/>
        <v/>
      </c>
      <c r="CI50" s="49" t="str">
        <f t="shared" si="5"/>
        <v/>
      </c>
      <c r="CJ50" s="49" t="str">
        <f t="shared" si="6"/>
        <v/>
      </c>
      <c r="CK50" s="49" t="str">
        <f t="shared" si="7"/>
        <v/>
      </c>
      <c r="CL50" s="49" t="str">
        <f t="shared" si="8"/>
        <v/>
      </c>
      <c r="CM50" s="49" t="str">
        <f t="shared" si="9"/>
        <v/>
      </c>
      <c r="CN50" s="49" t="str">
        <f t="shared" si="10"/>
        <v/>
      </c>
      <c r="CO50" s="49" t="str">
        <f t="shared" si="11"/>
        <v/>
      </c>
      <c r="CP50" s="49" t="str">
        <f t="shared" si="12"/>
        <v/>
      </c>
      <c r="CQ50" s="49" t="str">
        <f t="shared" si="13"/>
        <v/>
      </c>
      <c r="CR50" s="49" t="str">
        <f t="shared" si="14"/>
        <v/>
      </c>
      <c r="CS50" s="49" t="str">
        <f t="shared" si="15"/>
        <v/>
      </c>
      <c r="CT50" s="49" t="str">
        <f t="shared" si="16"/>
        <v/>
      </c>
      <c r="CU50" s="49" t="str">
        <f t="shared" si="17"/>
        <v/>
      </c>
      <c r="CV50" s="16" t="str">
        <f t="shared" si="18"/>
        <v/>
      </c>
      <c r="CX50" s="48" t="str">
        <f t="shared" si="19"/>
        <v/>
      </c>
      <c r="CY50" s="49" t="str">
        <f t="shared" si="20"/>
        <v/>
      </c>
      <c r="CZ50" s="49" t="str">
        <f t="shared" si="21"/>
        <v/>
      </c>
      <c r="DA50" s="49" t="str">
        <f t="shared" si="22"/>
        <v/>
      </c>
      <c r="DB50" s="49" t="str">
        <f t="shared" si="23"/>
        <v/>
      </c>
      <c r="DC50" s="49" t="str">
        <f t="shared" si="24"/>
        <v/>
      </c>
      <c r="DD50" s="49" t="str">
        <f t="shared" si="25"/>
        <v/>
      </c>
      <c r="DE50" s="49" t="str">
        <f t="shared" si="26"/>
        <v/>
      </c>
      <c r="DF50" s="49" t="str">
        <f t="shared" si="27"/>
        <v/>
      </c>
      <c r="DG50" s="49" t="str">
        <f t="shared" si="28"/>
        <v/>
      </c>
      <c r="DH50" s="49" t="str">
        <f t="shared" si="29"/>
        <v/>
      </c>
      <c r="DI50" s="49" t="str">
        <f t="shared" si="30"/>
        <v/>
      </c>
      <c r="DJ50" s="49" t="str">
        <f t="shared" si="31"/>
        <v/>
      </c>
      <c r="DK50" s="49" t="str">
        <f t="shared" si="32"/>
        <v/>
      </c>
      <c r="DL50" s="16" t="str">
        <f t="shared" si="33"/>
        <v/>
      </c>
      <c r="DN50" s="17" t="str">
        <f t="shared" si="34"/>
        <v>Aug 2019</v>
      </c>
    </row>
    <row r="51" spans="1:118" x14ac:dyDescent="0.25">
      <c r="A51" s="30"/>
      <c r="B51" s="102">
        <f>IF(B50="", "", IFERROR(IF(B50+1&gt;Settings!$G$25, "", B50+1), ""))</f>
        <v>43687</v>
      </c>
      <c r="C51" s="2"/>
      <c r="D51" s="3"/>
      <c r="E51" s="3"/>
      <c r="F51" s="3"/>
      <c r="G51" s="3"/>
      <c r="H51" s="3"/>
      <c r="I51" s="3"/>
      <c r="J51" s="3"/>
      <c r="K51" s="3"/>
      <c r="L51" s="3"/>
      <c r="M51" s="3"/>
      <c r="N51" s="3"/>
      <c r="O51" s="3"/>
      <c r="P51" s="3"/>
      <c r="Q51" s="4"/>
      <c r="R51" s="30"/>
      <c r="T51" s="17" t="str">
        <f>IF($B51="", "", IF($B51&lt;Settings!$G$23, "Old", "New"))</f>
        <v>Old</v>
      </c>
      <c r="AL51" s="118" t="str">
        <f>IF(OR($B51="", C51="", C$10="", AL$9), "", IFERROR($B51+INDEX(Settings!$AF$19:$AF$33, MATCH(C$10, Settings!$Y$19:$Y$33, 0))+IF(INDEX(Settings!$AI$19:$AI$33, MATCH(C$10, Settings!$Y$19:$Y$33, 0))="", 0, INDEX($AO$2:$AU$8, MATCH(TEXT($B51, "ddd"), $AN$2:$AN$8, 0), MATCH(INDEX(Settings!$AI$19:$AI$33, MATCH(C$10, Settings!$Y$19:$Y$33, 0)), $AO$1:$AU$1, 0))), 0))</f>
        <v/>
      </c>
      <c r="AM51" s="119" t="str">
        <f>IF(OR($B51="", D51="", D$10="", AM$9), "", IFERROR($B51+INDEX(Settings!$AF$19:$AF$33, MATCH(D$10, Settings!$Y$19:$Y$33, 0))+IF(INDEX(Settings!$AI$19:$AI$33, MATCH(D$10, Settings!$Y$19:$Y$33, 0))="", 0, INDEX($AO$2:$AU$8, MATCH(TEXT($B51, "ddd"), $AN$2:$AN$8, 0), MATCH(INDEX(Settings!$AI$19:$AI$33, MATCH(D$10, Settings!$Y$19:$Y$33, 0)), $AO$1:$AU$1, 0))), 0))</f>
        <v/>
      </c>
      <c r="AN51" s="119" t="str">
        <f>IF(OR($B51="", E51="", E$10="", AN$9), "", IFERROR($B51+INDEX(Settings!$AF$19:$AF$33, MATCH(E$10, Settings!$Y$19:$Y$33, 0))+IF(INDEX(Settings!$AI$19:$AI$33, MATCH(E$10, Settings!$Y$19:$Y$33, 0))="", 0, INDEX($AO$2:$AU$8, MATCH(TEXT($B51, "ddd"), $AN$2:$AN$8, 0), MATCH(INDEX(Settings!$AI$19:$AI$33, MATCH(E$10, Settings!$Y$19:$Y$33, 0)), $AO$1:$AU$1, 0))), 0))</f>
        <v/>
      </c>
      <c r="AO51" s="119" t="str">
        <f>IF(OR($B51="", F51="", F$10="", AO$9), "", IFERROR($B51+INDEX(Settings!$AF$19:$AF$33, MATCH(F$10, Settings!$Y$19:$Y$33, 0))+IF(INDEX(Settings!$AI$19:$AI$33, MATCH(F$10, Settings!$Y$19:$Y$33, 0))="", 0, INDEX($AO$2:$AU$8, MATCH(TEXT($B51, "ddd"), $AN$2:$AN$8, 0), MATCH(INDEX(Settings!$AI$19:$AI$33, MATCH(F$10, Settings!$Y$19:$Y$33, 0)), $AO$1:$AU$1, 0))), 0))</f>
        <v/>
      </c>
      <c r="AP51" s="119" t="str">
        <f>IF(OR($B51="", G51="", G$10="", AP$9), "", IFERROR($B51+INDEX(Settings!$AF$19:$AF$33, MATCH(G$10, Settings!$Y$19:$Y$33, 0))+IF(INDEX(Settings!$AI$19:$AI$33, MATCH(G$10, Settings!$Y$19:$Y$33, 0))="", 0, INDEX($AO$2:$AU$8, MATCH(TEXT($B51, "ddd"), $AN$2:$AN$8, 0), MATCH(INDEX(Settings!$AI$19:$AI$33, MATCH(G$10, Settings!$Y$19:$Y$33, 0)), $AO$1:$AU$1, 0))), 0))</f>
        <v/>
      </c>
      <c r="AQ51" s="119" t="str">
        <f>IF(OR($B51="", H51="", H$10="", AQ$9), "", IFERROR($B51+INDEX(Settings!$AF$19:$AF$33, MATCH(H$10, Settings!$Y$19:$Y$33, 0))+IF(INDEX(Settings!$AI$19:$AI$33, MATCH(H$10, Settings!$Y$19:$Y$33, 0))="", 0, INDEX($AO$2:$AU$8, MATCH(TEXT($B51, "ddd"), $AN$2:$AN$8, 0), MATCH(INDEX(Settings!$AI$19:$AI$33, MATCH(H$10, Settings!$Y$19:$Y$33, 0)), $AO$1:$AU$1, 0))), 0))</f>
        <v/>
      </c>
      <c r="AR51" s="119" t="str">
        <f>IF(OR($B51="", I51="", I$10="", AR$9), "", IFERROR($B51+INDEX(Settings!$AF$19:$AF$33, MATCH(I$10, Settings!$Y$19:$Y$33, 0))+IF(INDEX(Settings!$AI$19:$AI$33, MATCH(I$10, Settings!$Y$19:$Y$33, 0))="", 0, INDEX($AO$2:$AU$8, MATCH(TEXT($B51, "ddd"), $AN$2:$AN$8, 0), MATCH(INDEX(Settings!$AI$19:$AI$33, MATCH(I$10, Settings!$Y$19:$Y$33, 0)), $AO$1:$AU$1, 0))), 0))</f>
        <v/>
      </c>
      <c r="AS51" s="119" t="str">
        <f>IF(OR($B51="", J51="", J$10="", AS$9), "", IFERROR($B51+INDEX(Settings!$AF$19:$AF$33, MATCH(J$10, Settings!$Y$19:$Y$33, 0))+IF(INDEX(Settings!$AI$19:$AI$33, MATCH(J$10, Settings!$Y$19:$Y$33, 0))="", 0, INDEX($AO$2:$AU$8, MATCH(TEXT($B51, "ddd"), $AN$2:$AN$8, 0), MATCH(INDEX(Settings!$AI$19:$AI$33, MATCH(J$10, Settings!$Y$19:$Y$33, 0)), $AO$1:$AU$1, 0))), 0))</f>
        <v/>
      </c>
      <c r="AT51" s="119" t="str">
        <f>IF(OR($B51="", K51="", K$10="", AT$9), "", IFERROR($B51+INDEX(Settings!$AF$19:$AF$33, MATCH(K$10, Settings!$Y$19:$Y$33, 0))+IF(INDEX(Settings!$AI$19:$AI$33, MATCH(K$10, Settings!$Y$19:$Y$33, 0))="", 0, INDEX($AO$2:$AU$8, MATCH(TEXT($B51, "ddd"), $AN$2:$AN$8, 0), MATCH(INDEX(Settings!$AI$19:$AI$33, MATCH(K$10, Settings!$Y$19:$Y$33, 0)), $AO$1:$AU$1, 0))), 0))</f>
        <v/>
      </c>
      <c r="AU51" s="119" t="str">
        <f>IF(OR($B51="", L51="", L$10="", AU$9), "", IFERROR($B51+INDEX(Settings!$AF$19:$AF$33, MATCH(L$10, Settings!$Y$19:$Y$33, 0))+IF(INDEX(Settings!$AI$19:$AI$33, MATCH(L$10, Settings!$Y$19:$Y$33, 0))="", 0, INDEX($AO$2:$AU$8, MATCH(TEXT($B51, "ddd"), $AN$2:$AN$8, 0), MATCH(INDEX(Settings!$AI$19:$AI$33, MATCH(L$10, Settings!$Y$19:$Y$33, 0)), $AO$1:$AU$1, 0))), 0))</f>
        <v/>
      </c>
      <c r="AV51" s="119" t="str">
        <f>IF(OR($B51="", M51="", M$10="", AV$9), "", IFERROR($B51+INDEX(Settings!$AF$19:$AF$33, MATCH(M$10, Settings!$Y$19:$Y$33, 0))+IF(INDEX(Settings!$AI$19:$AI$33, MATCH(M$10, Settings!$Y$19:$Y$33, 0))="", 0, INDEX($AO$2:$AU$8, MATCH(TEXT($B51, "ddd"), $AN$2:$AN$8, 0), MATCH(INDEX(Settings!$AI$19:$AI$33, MATCH(M$10, Settings!$Y$19:$Y$33, 0)), $AO$1:$AU$1, 0))), 0))</f>
        <v/>
      </c>
      <c r="AW51" s="119" t="str">
        <f>IF(OR($B51="", N51="", N$10="", AW$9), "", IFERROR($B51+INDEX(Settings!$AF$19:$AF$33, MATCH(N$10, Settings!$Y$19:$Y$33, 0))+IF(INDEX(Settings!$AI$19:$AI$33, MATCH(N$10, Settings!$Y$19:$Y$33, 0))="", 0, INDEX($AO$2:$AU$8, MATCH(TEXT($B51, "ddd"), $AN$2:$AN$8, 0), MATCH(INDEX(Settings!$AI$19:$AI$33, MATCH(N$10, Settings!$Y$19:$Y$33, 0)), $AO$1:$AU$1, 0))), 0))</f>
        <v/>
      </c>
      <c r="AX51" s="119" t="str">
        <f>IF(OR($B51="", O51="", O$10="", AX$9), "", IFERROR($B51+INDEX(Settings!$AF$19:$AF$33, MATCH(O$10, Settings!$Y$19:$Y$33, 0))+IF(INDEX(Settings!$AI$19:$AI$33, MATCH(O$10, Settings!$Y$19:$Y$33, 0))="", 0, INDEX($AO$2:$AU$8, MATCH(TEXT($B51, "ddd"), $AN$2:$AN$8, 0), MATCH(INDEX(Settings!$AI$19:$AI$33, MATCH(O$10, Settings!$Y$19:$Y$33, 0)), $AO$1:$AU$1, 0))), 0))</f>
        <v/>
      </c>
      <c r="AY51" s="119" t="str">
        <f>IF(OR($B51="", P51="", P$10="", AY$9), "", IFERROR($B51+INDEX(Settings!$AF$19:$AF$33, MATCH(P$10, Settings!$Y$19:$Y$33, 0))+IF(INDEX(Settings!$AI$19:$AI$33, MATCH(P$10, Settings!$Y$19:$Y$33, 0))="", 0, INDEX($AO$2:$AU$8, MATCH(TEXT($B51, "ddd"), $AN$2:$AN$8, 0), MATCH(INDEX(Settings!$AI$19:$AI$33, MATCH(P$10, Settings!$Y$19:$Y$33, 0)), $AO$1:$AU$1, 0))), 0))</f>
        <v/>
      </c>
      <c r="AZ51" s="120" t="str">
        <f>IF(OR($B51="", Q51="", Q$10="", AZ$9), "", IFERROR($B51+INDEX(Settings!$AF$19:$AF$33, MATCH(Q$10, Settings!$Y$19:$Y$33, 0))+IF(INDEX(Settings!$AI$19:$AI$33, MATCH(Q$10, Settings!$Y$19:$Y$33, 0))="", 0, INDEX($AO$2:$AU$8, MATCH(TEXT($B51, "ddd"), $AN$2:$AN$8, 0), MATCH(INDEX(Settings!$AI$19:$AI$33, MATCH(Q$10, Settings!$Y$19:$Y$33, 0)), $AO$1:$AU$1, 0))), 0))</f>
        <v/>
      </c>
      <c r="BB51" s="118" t="str">
        <f>IF(OR(C$10="", $B51="", C51="", BB$9=""), "", IFERROR(WORKDAY((DATE(YEAR($B51), MONTH($B51)+INDEX(Settings!$AM$19:$AM$33, MATCH(C$10, Settings!$Y$19:$Y$33, 0)), IF(INDEX(Settings!$AQ$19:$AQ$33, MATCH(C$10, Settings!$Y$19:$Y$33, 0))=0, DAY($B51), INDEX(Settings!$AQ$19:$AQ$33, MATCH(C$10, Settings!$Y$19:$Y$33, 0))))-1), 1, Settings!$AY$23:$AY$38), ""))</f>
        <v/>
      </c>
      <c r="BC51" s="119" t="str">
        <f>IF(OR(D$10="", $B51="", D51="", BC$9=""), "", IFERROR(WORKDAY((DATE(YEAR($B51), MONTH($B51)+INDEX(Settings!$AM$19:$AM$33, MATCH(D$10, Settings!$Y$19:$Y$33, 0)), IF(INDEX(Settings!$AQ$19:$AQ$33, MATCH(D$10, Settings!$Y$19:$Y$33, 0))=0, DAY($B51), INDEX(Settings!$AQ$19:$AQ$33, MATCH(D$10, Settings!$Y$19:$Y$33, 0))))-1), 1, Settings!$AY$23:$AY$38), ""))</f>
        <v/>
      </c>
      <c r="BD51" s="119" t="str">
        <f>IF(OR(E$10="", $B51="", E51="", BD$9=""), "", IFERROR(WORKDAY((DATE(YEAR($B51), MONTH($B51)+INDEX(Settings!$AM$19:$AM$33, MATCH(E$10, Settings!$Y$19:$Y$33, 0)), IF(INDEX(Settings!$AQ$19:$AQ$33, MATCH(E$10, Settings!$Y$19:$Y$33, 0))=0, DAY($B51), INDEX(Settings!$AQ$19:$AQ$33, MATCH(E$10, Settings!$Y$19:$Y$33, 0))))-1), 1, Settings!$AY$23:$AY$38), ""))</f>
        <v/>
      </c>
      <c r="BE51" s="119" t="str">
        <f>IF(OR(F$10="", $B51="", F51="", BE$9=""), "", IFERROR(WORKDAY((DATE(YEAR($B51), MONTH($B51)+INDEX(Settings!$AM$19:$AM$33, MATCH(F$10, Settings!$Y$19:$Y$33, 0)), IF(INDEX(Settings!$AQ$19:$AQ$33, MATCH(F$10, Settings!$Y$19:$Y$33, 0))=0, DAY($B51), INDEX(Settings!$AQ$19:$AQ$33, MATCH(F$10, Settings!$Y$19:$Y$33, 0))))-1), 1, Settings!$AY$23:$AY$38), ""))</f>
        <v/>
      </c>
      <c r="BF51" s="119" t="str">
        <f>IF(OR(G$10="", $B51="", G51="", BF$9=""), "", IFERROR(WORKDAY((DATE(YEAR($B51), MONTH($B51)+INDEX(Settings!$AM$19:$AM$33, MATCH(G$10, Settings!$Y$19:$Y$33, 0)), IF(INDEX(Settings!$AQ$19:$AQ$33, MATCH(G$10, Settings!$Y$19:$Y$33, 0))=0, DAY($B51), INDEX(Settings!$AQ$19:$AQ$33, MATCH(G$10, Settings!$Y$19:$Y$33, 0))))-1), 1, Settings!$AY$23:$AY$38), ""))</f>
        <v/>
      </c>
      <c r="BG51" s="119" t="str">
        <f>IF(OR(H$10="", $B51="", H51="", BG$9=""), "", IFERROR(WORKDAY((DATE(YEAR($B51), MONTH($B51)+INDEX(Settings!$AM$19:$AM$33, MATCH(H$10, Settings!$Y$19:$Y$33, 0)), IF(INDEX(Settings!$AQ$19:$AQ$33, MATCH(H$10, Settings!$Y$19:$Y$33, 0))=0, DAY($B51), INDEX(Settings!$AQ$19:$AQ$33, MATCH(H$10, Settings!$Y$19:$Y$33, 0))))-1), 1, Settings!$AY$23:$AY$38), ""))</f>
        <v/>
      </c>
      <c r="BH51" s="119" t="str">
        <f>IF(OR(I$10="", $B51="", I51="", BH$9=""), "", IFERROR(WORKDAY((DATE(YEAR($B51), MONTH($B51)+INDEX(Settings!$AM$19:$AM$33, MATCH(I$10, Settings!$Y$19:$Y$33, 0)), IF(INDEX(Settings!$AQ$19:$AQ$33, MATCH(I$10, Settings!$Y$19:$Y$33, 0))=0, DAY($B51), INDEX(Settings!$AQ$19:$AQ$33, MATCH(I$10, Settings!$Y$19:$Y$33, 0))))-1), 1, Settings!$AY$23:$AY$38), ""))</f>
        <v/>
      </c>
      <c r="BI51" s="119" t="str">
        <f>IF(OR(J$10="", $B51="", J51="", BI$9=""), "", IFERROR(WORKDAY((DATE(YEAR($B51), MONTH($B51)+INDEX(Settings!$AM$19:$AM$33, MATCH(J$10, Settings!$Y$19:$Y$33, 0)), IF(INDEX(Settings!$AQ$19:$AQ$33, MATCH(J$10, Settings!$Y$19:$Y$33, 0))=0, DAY($B51), INDEX(Settings!$AQ$19:$AQ$33, MATCH(J$10, Settings!$Y$19:$Y$33, 0))))-1), 1, Settings!$AY$23:$AY$38), ""))</f>
        <v/>
      </c>
      <c r="BJ51" s="119" t="str">
        <f>IF(OR(K$10="", $B51="", K51="", BJ$9=""), "", IFERROR(WORKDAY((DATE(YEAR($B51), MONTH($B51)+INDEX(Settings!$AM$19:$AM$33, MATCH(K$10, Settings!$Y$19:$Y$33, 0)), IF(INDEX(Settings!$AQ$19:$AQ$33, MATCH(K$10, Settings!$Y$19:$Y$33, 0))=0, DAY($B51), INDEX(Settings!$AQ$19:$AQ$33, MATCH(K$10, Settings!$Y$19:$Y$33, 0))))-1), 1, Settings!$AY$23:$AY$38), ""))</f>
        <v/>
      </c>
      <c r="BK51" s="119" t="str">
        <f>IF(OR(L$10="", $B51="", L51="", BK$9=""), "", IFERROR(WORKDAY((DATE(YEAR($B51), MONTH($B51)+INDEX(Settings!$AM$19:$AM$33, MATCH(L$10, Settings!$Y$19:$Y$33, 0)), IF(INDEX(Settings!$AQ$19:$AQ$33, MATCH(L$10, Settings!$Y$19:$Y$33, 0))=0, DAY($B51), INDEX(Settings!$AQ$19:$AQ$33, MATCH(L$10, Settings!$Y$19:$Y$33, 0))))-1), 1, Settings!$AY$23:$AY$38), ""))</f>
        <v/>
      </c>
      <c r="BL51" s="119" t="str">
        <f>IF(OR(M$10="", $B51="", M51="", BL$9=""), "", IFERROR(WORKDAY((DATE(YEAR($B51), MONTH($B51)+INDEX(Settings!$AM$19:$AM$33, MATCH(M$10, Settings!$Y$19:$Y$33, 0)), IF(INDEX(Settings!$AQ$19:$AQ$33, MATCH(M$10, Settings!$Y$19:$Y$33, 0))=0, DAY($B51), INDEX(Settings!$AQ$19:$AQ$33, MATCH(M$10, Settings!$Y$19:$Y$33, 0))))-1), 1, Settings!$AY$23:$AY$38), ""))</f>
        <v/>
      </c>
      <c r="BM51" s="119" t="str">
        <f>IF(OR(N$10="", $B51="", N51="", BM$9=""), "", IFERROR(WORKDAY((DATE(YEAR($B51), MONTH($B51)+INDEX(Settings!$AM$19:$AM$33, MATCH(N$10, Settings!$Y$19:$Y$33, 0)), IF(INDEX(Settings!$AQ$19:$AQ$33, MATCH(N$10, Settings!$Y$19:$Y$33, 0))=0, DAY($B51), INDEX(Settings!$AQ$19:$AQ$33, MATCH(N$10, Settings!$Y$19:$Y$33, 0))))-1), 1, Settings!$AY$23:$AY$38), ""))</f>
        <v/>
      </c>
      <c r="BN51" s="119" t="str">
        <f>IF(OR(O$10="", $B51="", O51="", BN$9=""), "", IFERROR(WORKDAY((DATE(YEAR($B51), MONTH($B51)+INDEX(Settings!$AM$19:$AM$33, MATCH(O$10, Settings!$Y$19:$Y$33, 0)), IF(INDEX(Settings!$AQ$19:$AQ$33, MATCH(O$10, Settings!$Y$19:$Y$33, 0))=0, DAY($B51), INDEX(Settings!$AQ$19:$AQ$33, MATCH(O$10, Settings!$Y$19:$Y$33, 0))))-1), 1, Settings!$AY$23:$AY$38), ""))</f>
        <v/>
      </c>
      <c r="BO51" s="119" t="str">
        <f>IF(OR(P$10="", $B51="", P51="", BO$9=""), "", IFERROR(WORKDAY((DATE(YEAR($B51), MONTH($B51)+INDEX(Settings!$AM$19:$AM$33, MATCH(P$10, Settings!$Y$19:$Y$33, 0)), IF(INDEX(Settings!$AQ$19:$AQ$33, MATCH(P$10, Settings!$Y$19:$Y$33, 0))=0, DAY($B51), INDEX(Settings!$AQ$19:$AQ$33, MATCH(P$10, Settings!$Y$19:$Y$33, 0))))-1), 1, Settings!$AY$23:$AY$38), ""))</f>
        <v/>
      </c>
      <c r="BP51" s="120" t="str">
        <f>IF(OR(Q$10="", $B51="", Q51="", BP$9=""), "", IFERROR(WORKDAY((DATE(YEAR($B51), MONTH($B51)+INDEX(Settings!$AM$19:$AM$33, MATCH(Q$10, Settings!$Y$19:$Y$33, 0)), IF(INDEX(Settings!$AQ$19:$AQ$33, MATCH(Q$10, Settings!$Y$19:$Y$33, 0))=0, DAY($B51), INDEX(Settings!$AQ$19:$AQ$33, MATCH(Q$10, Settings!$Y$19:$Y$33, 0))))-1), 1, Settings!$AY$23:$AY$38), ""))</f>
        <v/>
      </c>
      <c r="BR51" s="118" t="str">
        <f>IF(BB51="", "", IF(BB51&lt;=$B51, WORKDAY(DATE(YEAR($BB51), MONTH(BB51)+1, DAY(BB51)-1), 1, Settings!$AY$23:$AY$38), BB51))</f>
        <v/>
      </c>
      <c r="BS51" s="119" t="str">
        <f>IF(BC51="", "", IF(BC51&lt;=$B51, WORKDAY(DATE(YEAR($BB51), MONTH(BC51)+1, DAY(BC51)-1), 1, Settings!$AY$23:$AY$38), BC51))</f>
        <v/>
      </c>
      <c r="BT51" s="119" t="str">
        <f>IF(BD51="", "", IF(BD51&lt;=$B51, WORKDAY(DATE(YEAR($BB51), MONTH(BD51)+1, DAY(BD51)-1), 1, Settings!$AY$23:$AY$38), BD51))</f>
        <v/>
      </c>
      <c r="BU51" s="119" t="str">
        <f>IF(BE51="", "", IF(BE51&lt;=$B51, WORKDAY(DATE(YEAR($BB51), MONTH(BE51)+1, DAY(BE51)-1), 1, Settings!$AY$23:$AY$38), BE51))</f>
        <v/>
      </c>
      <c r="BV51" s="119" t="str">
        <f>IF(BF51="", "", IF(BF51&lt;=$B51, WORKDAY(DATE(YEAR($BB51), MONTH(BF51)+1, DAY(BF51)-1), 1, Settings!$AY$23:$AY$38), BF51))</f>
        <v/>
      </c>
      <c r="BW51" s="119" t="str">
        <f>IF(BG51="", "", IF(BG51&lt;=$B51, WORKDAY(DATE(YEAR($BB51), MONTH(BG51)+1, DAY(BG51)-1), 1, Settings!$AY$23:$AY$38), BG51))</f>
        <v/>
      </c>
      <c r="BX51" s="119" t="str">
        <f>IF(BH51="", "", IF(BH51&lt;=$B51, WORKDAY(DATE(YEAR($BB51), MONTH(BH51)+1, DAY(BH51)-1), 1, Settings!$AY$23:$AY$38), BH51))</f>
        <v/>
      </c>
      <c r="BY51" s="119" t="str">
        <f>IF(BI51="", "", IF(BI51&lt;=$B51, WORKDAY(DATE(YEAR($BB51), MONTH(BI51)+1, DAY(BI51)-1), 1, Settings!$AY$23:$AY$38), BI51))</f>
        <v/>
      </c>
      <c r="BZ51" s="119" t="str">
        <f>IF(BJ51="", "", IF(BJ51&lt;=$B51, WORKDAY(DATE(YEAR($BB51), MONTH(BJ51)+1, DAY(BJ51)-1), 1, Settings!$AY$23:$AY$38), BJ51))</f>
        <v/>
      </c>
      <c r="CA51" s="119" t="str">
        <f>IF(BK51="", "", IF(BK51&lt;=$B51, WORKDAY(DATE(YEAR($BB51), MONTH(BK51)+1, DAY(BK51)-1), 1, Settings!$AY$23:$AY$38), BK51))</f>
        <v/>
      </c>
      <c r="CB51" s="119" t="str">
        <f>IF(BL51="", "", IF(BL51&lt;=$B51, WORKDAY(DATE(YEAR($BB51), MONTH(BL51)+1, DAY(BL51)-1), 1, Settings!$AY$23:$AY$38), BL51))</f>
        <v/>
      </c>
      <c r="CC51" s="119" t="str">
        <f>IF(BM51="", "", IF(BM51&lt;=$B51, WORKDAY(DATE(YEAR($BB51), MONTH(BM51)+1, DAY(BM51)-1), 1, Settings!$AY$23:$AY$38), BM51))</f>
        <v/>
      </c>
      <c r="CD51" s="119" t="str">
        <f>IF(BN51="", "", IF(BN51&lt;=$B51, WORKDAY(DATE(YEAR($BB51), MONTH(BN51)+1, DAY(BN51)-1), 1, Settings!$AY$23:$AY$38), BN51))</f>
        <v/>
      </c>
      <c r="CE51" s="119" t="str">
        <f>IF(BO51="", "", IF(BO51&lt;=$B51, WORKDAY(DATE(YEAR($BB51), MONTH(BO51)+1, DAY(BO51)-1), 1, Settings!$AY$23:$AY$38), BO51))</f>
        <v/>
      </c>
      <c r="CF51" s="120" t="str">
        <f>IF(BP51="", "", IF(BP51&lt;=$B51, WORKDAY(DATE(YEAR($BB51), MONTH(BP51)+1, DAY(BP51)-1), 1, Settings!$AY$23:$AY$38), BP51))</f>
        <v/>
      </c>
      <c r="CH51" s="48" t="str">
        <f t="shared" si="4"/>
        <v/>
      </c>
      <c r="CI51" s="49" t="str">
        <f t="shared" si="5"/>
        <v/>
      </c>
      <c r="CJ51" s="49" t="str">
        <f t="shared" si="6"/>
        <v/>
      </c>
      <c r="CK51" s="49" t="str">
        <f t="shared" si="7"/>
        <v/>
      </c>
      <c r="CL51" s="49" t="str">
        <f t="shared" si="8"/>
        <v/>
      </c>
      <c r="CM51" s="49" t="str">
        <f t="shared" si="9"/>
        <v/>
      </c>
      <c r="CN51" s="49" t="str">
        <f t="shared" si="10"/>
        <v/>
      </c>
      <c r="CO51" s="49" t="str">
        <f t="shared" si="11"/>
        <v/>
      </c>
      <c r="CP51" s="49" t="str">
        <f t="shared" si="12"/>
        <v/>
      </c>
      <c r="CQ51" s="49" t="str">
        <f t="shared" si="13"/>
        <v/>
      </c>
      <c r="CR51" s="49" t="str">
        <f t="shared" si="14"/>
        <v/>
      </c>
      <c r="CS51" s="49" t="str">
        <f t="shared" si="15"/>
        <v/>
      </c>
      <c r="CT51" s="49" t="str">
        <f t="shared" si="16"/>
        <v/>
      </c>
      <c r="CU51" s="49" t="str">
        <f t="shared" si="17"/>
        <v/>
      </c>
      <c r="CV51" s="16" t="str">
        <f t="shared" si="18"/>
        <v/>
      </c>
      <c r="CX51" s="48" t="str">
        <f t="shared" si="19"/>
        <v/>
      </c>
      <c r="CY51" s="49" t="str">
        <f t="shared" si="20"/>
        <v/>
      </c>
      <c r="CZ51" s="49" t="str">
        <f t="shared" si="21"/>
        <v/>
      </c>
      <c r="DA51" s="49" t="str">
        <f t="shared" si="22"/>
        <v/>
      </c>
      <c r="DB51" s="49" t="str">
        <f t="shared" si="23"/>
        <v/>
      </c>
      <c r="DC51" s="49" t="str">
        <f t="shared" si="24"/>
        <v/>
      </c>
      <c r="DD51" s="49" t="str">
        <f t="shared" si="25"/>
        <v/>
      </c>
      <c r="DE51" s="49" t="str">
        <f t="shared" si="26"/>
        <v/>
      </c>
      <c r="DF51" s="49" t="str">
        <f t="shared" si="27"/>
        <v/>
      </c>
      <c r="DG51" s="49" t="str">
        <f t="shared" si="28"/>
        <v/>
      </c>
      <c r="DH51" s="49" t="str">
        <f t="shared" si="29"/>
        <v/>
      </c>
      <c r="DI51" s="49" t="str">
        <f t="shared" si="30"/>
        <v/>
      </c>
      <c r="DJ51" s="49" t="str">
        <f t="shared" si="31"/>
        <v/>
      </c>
      <c r="DK51" s="49" t="str">
        <f t="shared" si="32"/>
        <v/>
      </c>
      <c r="DL51" s="16" t="str">
        <f t="shared" si="33"/>
        <v/>
      </c>
      <c r="DN51" s="17" t="str">
        <f t="shared" si="34"/>
        <v>Aug 2019</v>
      </c>
    </row>
    <row r="52" spans="1:118" x14ac:dyDescent="0.25">
      <c r="A52" s="30"/>
      <c r="B52" s="102">
        <f>IF(B51="", "", IFERROR(IF(B51+1&gt;Settings!$G$25, "", B51+1), ""))</f>
        <v>43688</v>
      </c>
      <c r="C52" s="2"/>
      <c r="D52" s="3"/>
      <c r="E52" s="3"/>
      <c r="F52" s="3"/>
      <c r="G52" s="3"/>
      <c r="H52" s="3"/>
      <c r="I52" s="3"/>
      <c r="J52" s="3"/>
      <c r="K52" s="3"/>
      <c r="L52" s="3"/>
      <c r="M52" s="3"/>
      <c r="N52" s="3"/>
      <c r="O52" s="3"/>
      <c r="P52" s="3"/>
      <c r="Q52" s="4"/>
      <c r="R52" s="30"/>
      <c r="T52" s="17" t="str">
        <f>IF($B52="", "", IF($B52&lt;Settings!$G$23, "Old", "New"))</f>
        <v>Old</v>
      </c>
      <c r="AL52" s="118" t="str">
        <f>IF(OR($B52="", C52="", C$10="", AL$9), "", IFERROR($B52+INDEX(Settings!$AF$19:$AF$33, MATCH(C$10, Settings!$Y$19:$Y$33, 0))+IF(INDEX(Settings!$AI$19:$AI$33, MATCH(C$10, Settings!$Y$19:$Y$33, 0))="", 0, INDEX($AO$2:$AU$8, MATCH(TEXT($B52, "ddd"), $AN$2:$AN$8, 0), MATCH(INDEX(Settings!$AI$19:$AI$33, MATCH(C$10, Settings!$Y$19:$Y$33, 0)), $AO$1:$AU$1, 0))), 0))</f>
        <v/>
      </c>
      <c r="AM52" s="119" t="str">
        <f>IF(OR($B52="", D52="", D$10="", AM$9), "", IFERROR($B52+INDEX(Settings!$AF$19:$AF$33, MATCH(D$10, Settings!$Y$19:$Y$33, 0))+IF(INDEX(Settings!$AI$19:$AI$33, MATCH(D$10, Settings!$Y$19:$Y$33, 0))="", 0, INDEX($AO$2:$AU$8, MATCH(TEXT($B52, "ddd"), $AN$2:$AN$8, 0), MATCH(INDEX(Settings!$AI$19:$AI$33, MATCH(D$10, Settings!$Y$19:$Y$33, 0)), $AO$1:$AU$1, 0))), 0))</f>
        <v/>
      </c>
      <c r="AN52" s="119" t="str">
        <f>IF(OR($B52="", E52="", E$10="", AN$9), "", IFERROR($B52+INDEX(Settings!$AF$19:$AF$33, MATCH(E$10, Settings!$Y$19:$Y$33, 0))+IF(INDEX(Settings!$AI$19:$AI$33, MATCH(E$10, Settings!$Y$19:$Y$33, 0))="", 0, INDEX($AO$2:$AU$8, MATCH(TEXT($B52, "ddd"), $AN$2:$AN$8, 0), MATCH(INDEX(Settings!$AI$19:$AI$33, MATCH(E$10, Settings!$Y$19:$Y$33, 0)), $AO$1:$AU$1, 0))), 0))</f>
        <v/>
      </c>
      <c r="AO52" s="119" t="str">
        <f>IF(OR($B52="", F52="", F$10="", AO$9), "", IFERROR($B52+INDEX(Settings!$AF$19:$AF$33, MATCH(F$10, Settings!$Y$19:$Y$33, 0))+IF(INDEX(Settings!$AI$19:$AI$33, MATCH(F$10, Settings!$Y$19:$Y$33, 0))="", 0, INDEX($AO$2:$AU$8, MATCH(TEXT($B52, "ddd"), $AN$2:$AN$8, 0), MATCH(INDEX(Settings!$AI$19:$AI$33, MATCH(F$10, Settings!$Y$19:$Y$33, 0)), $AO$1:$AU$1, 0))), 0))</f>
        <v/>
      </c>
      <c r="AP52" s="119" t="str">
        <f>IF(OR($B52="", G52="", G$10="", AP$9), "", IFERROR($B52+INDEX(Settings!$AF$19:$AF$33, MATCH(G$10, Settings!$Y$19:$Y$33, 0))+IF(INDEX(Settings!$AI$19:$AI$33, MATCH(G$10, Settings!$Y$19:$Y$33, 0))="", 0, INDEX($AO$2:$AU$8, MATCH(TEXT($B52, "ddd"), $AN$2:$AN$8, 0), MATCH(INDEX(Settings!$AI$19:$AI$33, MATCH(G$10, Settings!$Y$19:$Y$33, 0)), $AO$1:$AU$1, 0))), 0))</f>
        <v/>
      </c>
      <c r="AQ52" s="119" t="str">
        <f>IF(OR($B52="", H52="", H$10="", AQ$9), "", IFERROR($B52+INDEX(Settings!$AF$19:$AF$33, MATCH(H$10, Settings!$Y$19:$Y$33, 0))+IF(INDEX(Settings!$AI$19:$AI$33, MATCH(H$10, Settings!$Y$19:$Y$33, 0))="", 0, INDEX($AO$2:$AU$8, MATCH(TEXT($B52, "ddd"), $AN$2:$AN$8, 0), MATCH(INDEX(Settings!$AI$19:$AI$33, MATCH(H$10, Settings!$Y$19:$Y$33, 0)), $AO$1:$AU$1, 0))), 0))</f>
        <v/>
      </c>
      <c r="AR52" s="119" t="str">
        <f>IF(OR($B52="", I52="", I$10="", AR$9), "", IFERROR($B52+INDEX(Settings!$AF$19:$AF$33, MATCH(I$10, Settings!$Y$19:$Y$33, 0))+IF(INDEX(Settings!$AI$19:$AI$33, MATCH(I$10, Settings!$Y$19:$Y$33, 0))="", 0, INDEX($AO$2:$AU$8, MATCH(TEXT($B52, "ddd"), $AN$2:$AN$8, 0), MATCH(INDEX(Settings!$AI$19:$AI$33, MATCH(I$10, Settings!$Y$19:$Y$33, 0)), $AO$1:$AU$1, 0))), 0))</f>
        <v/>
      </c>
      <c r="AS52" s="119" t="str">
        <f>IF(OR($B52="", J52="", J$10="", AS$9), "", IFERROR($B52+INDEX(Settings!$AF$19:$AF$33, MATCH(J$10, Settings!$Y$19:$Y$33, 0))+IF(INDEX(Settings!$AI$19:$AI$33, MATCH(J$10, Settings!$Y$19:$Y$33, 0))="", 0, INDEX($AO$2:$AU$8, MATCH(TEXT($B52, "ddd"), $AN$2:$AN$8, 0), MATCH(INDEX(Settings!$AI$19:$AI$33, MATCH(J$10, Settings!$Y$19:$Y$33, 0)), $AO$1:$AU$1, 0))), 0))</f>
        <v/>
      </c>
      <c r="AT52" s="119" t="str">
        <f>IF(OR($B52="", K52="", K$10="", AT$9), "", IFERROR($B52+INDEX(Settings!$AF$19:$AF$33, MATCH(K$10, Settings!$Y$19:$Y$33, 0))+IF(INDEX(Settings!$AI$19:$AI$33, MATCH(K$10, Settings!$Y$19:$Y$33, 0))="", 0, INDEX($AO$2:$AU$8, MATCH(TEXT($B52, "ddd"), $AN$2:$AN$8, 0), MATCH(INDEX(Settings!$AI$19:$AI$33, MATCH(K$10, Settings!$Y$19:$Y$33, 0)), $AO$1:$AU$1, 0))), 0))</f>
        <v/>
      </c>
      <c r="AU52" s="119" t="str">
        <f>IF(OR($B52="", L52="", L$10="", AU$9), "", IFERROR($B52+INDEX(Settings!$AF$19:$AF$33, MATCH(L$10, Settings!$Y$19:$Y$33, 0))+IF(INDEX(Settings!$AI$19:$AI$33, MATCH(L$10, Settings!$Y$19:$Y$33, 0))="", 0, INDEX($AO$2:$AU$8, MATCH(TEXT($B52, "ddd"), $AN$2:$AN$8, 0), MATCH(INDEX(Settings!$AI$19:$AI$33, MATCH(L$10, Settings!$Y$19:$Y$33, 0)), $AO$1:$AU$1, 0))), 0))</f>
        <v/>
      </c>
      <c r="AV52" s="119" t="str">
        <f>IF(OR($B52="", M52="", M$10="", AV$9), "", IFERROR($B52+INDEX(Settings!$AF$19:$AF$33, MATCH(M$10, Settings!$Y$19:$Y$33, 0))+IF(INDEX(Settings!$AI$19:$AI$33, MATCH(M$10, Settings!$Y$19:$Y$33, 0))="", 0, INDEX($AO$2:$AU$8, MATCH(TEXT($B52, "ddd"), $AN$2:$AN$8, 0), MATCH(INDEX(Settings!$AI$19:$AI$33, MATCH(M$10, Settings!$Y$19:$Y$33, 0)), $AO$1:$AU$1, 0))), 0))</f>
        <v/>
      </c>
      <c r="AW52" s="119" t="str">
        <f>IF(OR($B52="", N52="", N$10="", AW$9), "", IFERROR($B52+INDEX(Settings!$AF$19:$AF$33, MATCH(N$10, Settings!$Y$19:$Y$33, 0))+IF(INDEX(Settings!$AI$19:$AI$33, MATCH(N$10, Settings!$Y$19:$Y$33, 0))="", 0, INDEX($AO$2:$AU$8, MATCH(TEXT($B52, "ddd"), $AN$2:$AN$8, 0), MATCH(INDEX(Settings!$AI$19:$AI$33, MATCH(N$10, Settings!$Y$19:$Y$33, 0)), $AO$1:$AU$1, 0))), 0))</f>
        <v/>
      </c>
      <c r="AX52" s="119" t="str">
        <f>IF(OR($B52="", O52="", O$10="", AX$9), "", IFERROR($B52+INDEX(Settings!$AF$19:$AF$33, MATCH(O$10, Settings!$Y$19:$Y$33, 0))+IF(INDEX(Settings!$AI$19:$AI$33, MATCH(O$10, Settings!$Y$19:$Y$33, 0))="", 0, INDEX($AO$2:$AU$8, MATCH(TEXT($B52, "ddd"), $AN$2:$AN$8, 0), MATCH(INDEX(Settings!$AI$19:$AI$33, MATCH(O$10, Settings!$Y$19:$Y$33, 0)), $AO$1:$AU$1, 0))), 0))</f>
        <v/>
      </c>
      <c r="AY52" s="119" t="str">
        <f>IF(OR($B52="", P52="", P$10="", AY$9), "", IFERROR($B52+INDEX(Settings!$AF$19:$AF$33, MATCH(P$10, Settings!$Y$19:$Y$33, 0))+IF(INDEX(Settings!$AI$19:$AI$33, MATCH(P$10, Settings!$Y$19:$Y$33, 0))="", 0, INDEX($AO$2:$AU$8, MATCH(TEXT($B52, "ddd"), $AN$2:$AN$8, 0), MATCH(INDEX(Settings!$AI$19:$AI$33, MATCH(P$10, Settings!$Y$19:$Y$33, 0)), $AO$1:$AU$1, 0))), 0))</f>
        <v/>
      </c>
      <c r="AZ52" s="120" t="str">
        <f>IF(OR($B52="", Q52="", Q$10="", AZ$9), "", IFERROR($B52+INDEX(Settings!$AF$19:$AF$33, MATCH(Q$10, Settings!$Y$19:$Y$33, 0))+IF(INDEX(Settings!$AI$19:$AI$33, MATCH(Q$10, Settings!$Y$19:$Y$33, 0))="", 0, INDEX($AO$2:$AU$8, MATCH(TEXT($B52, "ddd"), $AN$2:$AN$8, 0), MATCH(INDEX(Settings!$AI$19:$AI$33, MATCH(Q$10, Settings!$Y$19:$Y$33, 0)), $AO$1:$AU$1, 0))), 0))</f>
        <v/>
      </c>
      <c r="BB52" s="118" t="str">
        <f>IF(OR(C$10="", $B52="", C52="", BB$9=""), "", IFERROR(WORKDAY((DATE(YEAR($B52), MONTH($B52)+INDEX(Settings!$AM$19:$AM$33, MATCH(C$10, Settings!$Y$19:$Y$33, 0)), IF(INDEX(Settings!$AQ$19:$AQ$33, MATCH(C$10, Settings!$Y$19:$Y$33, 0))=0, DAY($B52), INDEX(Settings!$AQ$19:$AQ$33, MATCH(C$10, Settings!$Y$19:$Y$33, 0))))-1), 1, Settings!$AY$23:$AY$38), ""))</f>
        <v/>
      </c>
      <c r="BC52" s="119" t="str">
        <f>IF(OR(D$10="", $B52="", D52="", BC$9=""), "", IFERROR(WORKDAY((DATE(YEAR($B52), MONTH($B52)+INDEX(Settings!$AM$19:$AM$33, MATCH(D$10, Settings!$Y$19:$Y$33, 0)), IF(INDEX(Settings!$AQ$19:$AQ$33, MATCH(D$10, Settings!$Y$19:$Y$33, 0))=0, DAY($B52), INDEX(Settings!$AQ$19:$AQ$33, MATCH(D$10, Settings!$Y$19:$Y$33, 0))))-1), 1, Settings!$AY$23:$AY$38), ""))</f>
        <v/>
      </c>
      <c r="BD52" s="119" t="str">
        <f>IF(OR(E$10="", $B52="", E52="", BD$9=""), "", IFERROR(WORKDAY((DATE(YEAR($B52), MONTH($B52)+INDEX(Settings!$AM$19:$AM$33, MATCH(E$10, Settings!$Y$19:$Y$33, 0)), IF(INDEX(Settings!$AQ$19:$AQ$33, MATCH(E$10, Settings!$Y$19:$Y$33, 0))=0, DAY($B52), INDEX(Settings!$AQ$19:$AQ$33, MATCH(E$10, Settings!$Y$19:$Y$33, 0))))-1), 1, Settings!$AY$23:$AY$38), ""))</f>
        <v/>
      </c>
      <c r="BE52" s="119" t="str">
        <f>IF(OR(F$10="", $B52="", F52="", BE$9=""), "", IFERROR(WORKDAY((DATE(YEAR($B52), MONTH($B52)+INDEX(Settings!$AM$19:$AM$33, MATCH(F$10, Settings!$Y$19:$Y$33, 0)), IF(INDEX(Settings!$AQ$19:$AQ$33, MATCH(F$10, Settings!$Y$19:$Y$33, 0))=0, DAY($B52), INDEX(Settings!$AQ$19:$AQ$33, MATCH(F$10, Settings!$Y$19:$Y$33, 0))))-1), 1, Settings!$AY$23:$AY$38), ""))</f>
        <v/>
      </c>
      <c r="BF52" s="119" t="str">
        <f>IF(OR(G$10="", $B52="", G52="", BF$9=""), "", IFERROR(WORKDAY((DATE(YEAR($B52), MONTH($B52)+INDEX(Settings!$AM$19:$AM$33, MATCH(G$10, Settings!$Y$19:$Y$33, 0)), IF(INDEX(Settings!$AQ$19:$AQ$33, MATCH(G$10, Settings!$Y$19:$Y$33, 0))=0, DAY($B52), INDEX(Settings!$AQ$19:$AQ$33, MATCH(G$10, Settings!$Y$19:$Y$33, 0))))-1), 1, Settings!$AY$23:$AY$38), ""))</f>
        <v/>
      </c>
      <c r="BG52" s="119" t="str">
        <f>IF(OR(H$10="", $B52="", H52="", BG$9=""), "", IFERROR(WORKDAY((DATE(YEAR($B52), MONTH($B52)+INDEX(Settings!$AM$19:$AM$33, MATCH(H$10, Settings!$Y$19:$Y$33, 0)), IF(INDEX(Settings!$AQ$19:$AQ$33, MATCH(H$10, Settings!$Y$19:$Y$33, 0))=0, DAY($B52), INDEX(Settings!$AQ$19:$AQ$33, MATCH(H$10, Settings!$Y$19:$Y$33, 0))))-1), 1, Settings!$AY$23:$AY$38), ""))</f>
        <v/>
      </c>
      <c r="BH52" s="119" t="str">
        <f>IF(OR(I$10="", $B52="", I52="", BH$9=""), "", IFERROR(WORKDAY((DATE(YEAR($B52), MONTH($B52)+INDEX(Settings!$AM$19:$AM$33, MATCH(I$10, Settings!$Y$19:$Y$33, 0)), IF(INDEX(Settings!$AQ$19:$AQ$33, MATCH(I$10, Settings!$Y$19:$Y$33, 0))=0, DAY($B52), INDEX(Settings!$AQ$19:$AQ$33, MATCH(I$10, Settings!$Y$19:$Y$33, 0))))-1), 1, Settings!$AY$23:$AY$38), ""))</f>
        <v/>
      </c>
      <c r="BI52" s="119" t="str">
        <f>IF(OR(J$10="", $B52="", J52="", BI$9=""), "", IFERROR(WORKDAY((DATE(YEAR($B52), MONTH($B52)+INDEX(Settings!$AM$19:$AM$33, MATCH(J$10, Settings!$Y$19:$Y$33, 0)), IF(INDEX(Settings!$AQ$19:$AQ$33, MATCH(J$10, Settings!$Y$19:$Y$33, 0))=0, DAY($B52), INDEX(Settings!$AQ$19:$AQ$33, MATCH(J$10, Settings!$Y$19:$Y$33, 0))))-1), 1, Settings!$AY$23:$AY$38), ""))</f>
        <v/>
      </c>
      <c r="BJ52" s="119" t="str">
        <f>IF(OR(K$10="", $B52="", K52="", BJ$9=""), "", IFERROR(WORKDAY((DATE(YEAR($B52), MONTH($B52)+INDEX(Settings!$AM$19:$AM$33, MATCH(K$10, Settings!$Y$19:$Y$33, 0)), IF(INDEX(Settings!$AQ$19:$AQ$33, MATCH(K$10, Settings!$Y$19:$Y$33, 0))=0, DAY($B52), INDEX(Settings!$AQ$19:$AQ$33, MATCH(K$10, Settings!$Y$19:$Y$33, 0))))-1), 1, Settings!$AY$23:$AY$38), ""))</f>
        <v/>
      </c>
      <c r="BK52" s="119" t="str">
        <f>IF(OR(L$10="", $B52="", L52="", BK$9=""), "", IFERROR(WORKDAY((DATE(YEAR($B52), MONTH($B52)+INDEX(Settings!$AM$19:$AM$33, MATCH(L$10, Settings!$Y$19:$Y$33, 0)), IF(INDEX(Settings!$AQ$19:$AQ$33, MATCH(L$10, Settings!$Y$19:$Y$33, 0))=0, DAY($B52), INDEX(Settings!$AQ$19:$AQ$33, MATCH(L$10, Settings!$Y$19:$Y$33, 0))))-1), 1, Settings!$AY$23:$AY$38), ""))</f>
        <v/>
      </c>
      <c r="BL52" s="119" t="str">
        <f>IF(OR(M$10="", $B52="", M52="", BL$9=""), "", IFERROR(WORKDAY((DATE(YEAR($B52), MONTH($B52)+INDEX(Settings!$AM$19:$AM$33, MATCH(M$10, Settings!$Y$19:$Y$33, 0)), IF(INDEX(Settings!$AQ$19:$AQ$33, MATCH(M$10, Settings!$Y$19:$Y$33, 0))=0, DAY($B52), INDEX(Settings!$AQ$19:$AQ$33, MATCH(M$10, Settings!$Y$19:$Y$33, 0))))-1), 1, Settings!$AY$23:$AY$38), ""))</f>
        <v/>
      </c>
      <c r="BM52" s="119" t="str">
        <f>IF(OR(N$10="", $B52="", N52="", BM$9=""), "", IFERROR(WORKDAY((DATE(YEAR($B52), MONTH($B52)+INDEX(Settings!$AM$19:$AM$33, MATCH(N$10, Settings!$Y$19:$Y$33, 0)), IF(INDEX(Settings!$AQ$19:$AQ$33, MATCH(N$10, Settings!$Y$19:$Y$33, 0))=0, DAY($B52), INDEX(Settings!$AQ$19:$AQ$33, MATCH(N$10, Settings!$Y$19:$Y$33, 0))))-1), 1, Settings!$AY$23:$AY$38), ""))</f>
        <v/>
      </c>
      <c r="BN52" s="119" t="str">
        <f>IF(OR(O$10="", $B52="", O52="", BN$9=""), "", IFERROR(WORKDAY((DATE(YEAR($B52), MONTH($B52)+INDEX(Settings!$AM$19:$AM$33, MATCH(O$10, Settings!$Y$19:$Y$33, 0)), IF(INDEX(Settings!$AQ$19:$AQ$33, MATCH(O$10, Settings!$Y$19:$Y$33, 0))=0, DAY($B52), INDEX(Settings!$AQ$19:$AQ$33, MATCH(O$10, Settings!$Y$19:$Y$33, 0))))-1), 1, Settings!$AY$23:$AY$38), ""))</f>
        <v/>
      </c>
      <c r="BO52" s="119" t="str">
        <f>IF(OR(P$10="", $B52="", P52="", BO$9=""), "", IFERROR(WORKDAY((DATE(YEAR($B52), MONTH($B52)+INDEX(Settings!$AM$19:$AM$33, MATCH(P$10, Settings!$Y$19:$Y$33, 0)), IF(INDEX(Settings!$AQ$19:$AQ$33, MATCH(P$10, Settings!$Y$19:$Y$33, 0))=0, DAY($B52), INDEX(Settings!$AQ$19:$AQ$33, MATCH(P$10, Settings!$Y$19:$Y$33, 0))))-1), 1, Settings!$AY$23:$AY$38), ""))</f>
        <v/>
      </c>
      <c r="BP52" s="120" t="str">
        <f>IF(OR(Q$10="", $B52="", Q52="", BP$9=""), "", IFERROR(WORKDAY((DATE(YEAR($B52), MONTH($B52)+INDEX(Settings!$AM$19:$AM$33, MATCH(Q$10, Settings!$Y$19:$Y$33, 0)), IF(INDEX(Settings!$AQ$19:$AQ$33, MATCH(Q$10, Settings!$Y$19:$Y$33, 0))=0, DAY($B52), INDEX(Settings!$AQ$19:$AQ$33, MATCH(Q$10, Settings!$Y$19:$Y$33, 0))))-1), 1, Settings!$AY$23:$AY$38), ""))</f>
        <v/>
      </c>
      <c r="BR52" s="118" t="str">
        <f>IF(BB52="", "", IF(BB52&lt;=$B52, WORKDAY(DATE(YEAR($BB52), MONTH(BB52)+1, DAY(BB52)-1), 1, Settings!$AY$23:$AY$38), BB52))</f>
        <v/>
      </c>
      <c r="BS52" s="119" t="str">
        <f>IF(BC52="", "", IF(BC52&lt;=$B52, WORKDAY(DATE(YEAR($BB52), MONTH(BC52)+1, DAY(BC52)-1), 1, Settings!$AY$23:$AY$38), BC52))</f>
        <v/>
      </c>
      <c r="BT52" s="119" t="str">
        <f>IF(BD52="", "", IF(BD52&lt;=$B52, WORKDAY(DATE(YEAR($BB52), MONTH(BD52)+1, DAY(BD52)-1), 1, Settings!$AY$23:$AY$38), BD52))</f>
        <v/>
      </c>
      <c r="BU52" s="119" t="str">
        <f>IF(BE52="", "", IF(BE52&lt;=$B52, WORKDAY(DATE(YEAR($BB52), MONTH(BE52)+1, DAY(BE52)-1), 1, Settings!$AY$23:$AY$38), BE52))</f>
        <v/>
      </c>
      <c r="BV52" s="119" t="str">
        <f>IF(BF52="", "", IF(BF52&lt;=$B52, WORKDAY(DATE(YEAR($BB52), MONTH(BF52)+1, DAY(BF52)-1), 1, Settings!$AY$23:$AY$38), BF52))</f>
        <v/>
      </c>
      <c r="BW52" s="119" t="str">
        <f>IF(BG52="", "", IF(BG52&lt;=$B52, WORKDAY(DATE(YEAR($BB52), MONTH(BG52)+1, DAY(BG52)-1), 1, Settings!$AY$23:$AY$38), BG52))</f>
        <v/>
      </c>
      <c r="BX52" s="119" t="str">
        <f>IF(BH52="", "", IF(BH52&lt;=$B52, WORKDAY(DATE(YEAR($BB52), MONTH(BH52)+1, DAY(BH52)-1), 1, Settings!$AY$23:$AY$38), BH52))</f>
        <v/>
      </c>
      <c r="BY52" s="119" t="str">
        <f>IF(BI52="", "", IF(BI52&lt;=$B52, WORKDAY(DATE(YEAR($BB52), MONTH(BI52)+1, DAY(BI52)-1), 1, Settings!$AY$23:$AY$38), BI52))</f>
        <v/>
      </c>
      <c r="BZ52" s="119" t="str">
        <f>IF(BJ52="", "", IF(BJ52&lt;=$B52, WORKDAY(DATE(YEAR($BB52), MONTH(BJ52)+1, DAY(BJ52)-1), 1, Settings!$AY$23:$AY$38), BJ52))</f>
        <v/>
      </c>
      <c r="CA52" s="119" t="str">
        <f>IF(BK52="", "", IF(BK52&lt;=$B52, WORKDAY(DATE(YEAR($BB52), MONTH(BK52)+1, DAY(BK52)-1), 1, Settings!$AY$23:$AY$38), BK52))</f>
        <v/>
      </c>
      <c r="CB52" s="119" t="str">
        <f>IF(BL52="", "", IF(BL52&lt;=$B52, WORKDAY(DATE(YEAR($BB52), MONTH(BL52)+1, DAY(BL52)-1), 1, Settings!$AY$23:$AY$38), BL52))</f>
        <v/>
      </c>
      <c r="CC52" s="119" t="str">
        <f>IF(BM52="", "", IF(BM52&lt;=$B52, WORKDAY(DATE(YEAR($BB52), MONTH(BM52)+1, DAY(BM52)-1), 1, Settings!$AY$23:$AY$38), BM52))</f>
        <v/>
      </c>
      <c r="CD52" s="119" t="str">
        <f>IF(BN52="", "", IF(BN52&lt;=$B52, WORKDAY(DATE(YEAR($BB52), MONTH(BN52)+1, DAY(BN52)-1), 1, Settings!$AY$23:$AY$38), BN52))</f>
        <v/>
      </c>
      <c r="CE52" s="119" t="str">
        <f>IF(BO52="", "", IF(BO52&lt;=$B52, WORKDAY(DATE(YEAR($BB52), MONTH(BO52)+1, DAY(BO52)-1), 1, Settings!$AY$23:$AY$38), BO52))</f>
        <v/>
      </c>
      <c r="CF52" s="120" t="str">
        <f>IF(BP52="", "", IF(BP52&lt;=$B52, WORKDAY(DATE(YEAR($BB52), MONTH(BP52)+1, DAY(BP52)-1), 1, Settings!$AY$23:$AY$38), BP52))</f>
        <v/>
      </c>
      <c r="CH52" s="48" t="str">
        <f t="shared" si="4"/>
        <v/>
      </c>
      <c r="CI52" s="49" t="str">
        <f t="shared" si="5"/>
        <v/>
      </c>
      <c r="CJ52" s="49" t="str">
        <f t="shared" si="6"/>
        <v/>
      </c>
      <c r="CK52" s="49" t="str">
        <f t="shared" si="7"/>
        <v/>
      </c>
      <c r="CL52" s="49" t="str">
        <f t="shared" si="8"/>
        <v/>
      </c>
      <c r="CM52" s="49" t="str">
        <f t="shared" si="9"/>
        <v/>
      </c>
      <c r="CN52" s="49" t="str">
        <f t="shared" si="10"/>
        <v/>
      </c>
      <c r="CO52" s="49" t="str">
        <f t="shared" si="11"/>
        <v/>
      </c>
      <c r="CP52" s="49" t="str">
        <f t="shared" si="12"/>
        <v/>
      </c>
      <c r="CQ52" s="49" t="str">
        <f t="shared" si="13"/>
        <v/>
      </c>
      <c r="CR52" s="49" t="str">
        <f t="shared" si="14"/>
        <v/>
      </c>
      <c r="CS52" s="49" t="str">
        <f t="shared" si="15"/>
        <v/>
      </c>
      <c r="CT52" s="49" t="str">
        <f t="shared" si="16"/>
        <v/>
      </c>
      <c r="CU52" s="49" t="str">
        <f t="shared" si="17"/>
        <v/>
      </c>
      <c r="CV52" s="16" t="str">
        <f t="shared" si="18"/>
        <v/>
      </c>
      <c r="CX52" s="48" t="str">
        <f t="shared" si="19"/>
        <v/>
      </c>
      <c r="CY52" s="49" t="str">
        <f t="shared" si="20"/>
        <v/>
      </c>
      <c r="CZ52" s="49" t="str">
        <f t="shared" si="21"/>
        <v/>
      </c>
      <c r="DA52" s="49" t="str">
        <f t="shared" si="22"/>
        <v/>
      </c>
      <c r="DB52" s="49" t="str">
        <f t="shared" si="23"/>
        <v/>
      </c>
      <c r="DC52" s="49" t="str">
        <f t="shared" si="24"/>
        <v/>
      </c>
      <c r="DD52" s="49" t="str">
        <f t="shared" si="25"/>
        <v/>
      </c>
      <c r="DE52" s="49" t="str">
        <f t="shared" si="26"/>
        <v/>
      </c>
      <c r="DF52" s="49" t="str">
        <f t="shared" si="27"/>
        <v/>
      </c>
      <c r="DG52" s="49" t="str">
        <f t="shared" si="28"/>
        <v/>
      </c>
      <c r="DH52" s="49" t="str">
        <f t="shared" si="29"/>
        <v/>
      </c>
      <c r="DI52" s="49" t="str">
        <f t="shared" si="30"/>
        <v/>
      </c>
      <c r="DJ52" s="49" t="str">
        <f t="shared" si="31"/>
        <v/>
      </c>
      <c r="DK52" s="49" t="str">
        <f t="shared" si="32"/>
        <v/>
      </c>
      <c r="DL52" s="16" t="str">
        <f t="shared" si="33"/>
        <v/>
      </c>
      <c r="DN52" s="17" t="str">
        <f t="shared" si="34"/>
        <v>Aug 2019</v>
      </c>
    </row>
    <row r="53" spans="1:118" x14ac:dyDescent="0.25">
      <c r="A53" s="30"/>
      <c r="B53" s="102">
        <f>IF(B52="", "", IFERROR(IF(B52+1&gt;Settings!$G$25, "", B52+1), ""))</f>
        <v>43689</v>
      </c>
      <c r="C53" s="2"/>
      <c r="D53" s="3"/>
      <c r="E53" s="3"/>
      <c r="F53" s="3"/>
      <c r="G53" s="3"/>
      <c r="H53" s="3"/>
      <c r="I53" s="3"/>
      <c r="J53" s="3"/>
      <c r="K53" s="3"/>
      <c r="L53" s="3"/>
      <c r="M53" s="3"/>
      <c r="N53" s="3"/>
      <c r="O53" s="3"/>
      <c r="P53" s="3"/>
      <c r="Q53" s="4"/>
      <c r="R53" s="30"/>
      <c r="T53" s="17" t="str">
        <f>IF($B53="", "", IF($B53&lt;Settings!$G$23, "Old", "New"))</f>
        <v>Old</v>
      </c>
      <c r="AL53" s="118" t="str">
        <f>IF(OR($B53="", C53="", C$10="", AL$9), "", IFERROR($B53+INDEX(Settings!$AF$19:$AF$33, MATCH(C$10, Settings!$Y$19:$Y$33, 0))+IF(INDEX(Settings!$AI$19:$AI$33, MATCH(C$10, Settings!$Y$19:$Y$33, 0))="", 0, INDEX($AO$2:$AU$8, MATCH(TEXT($B53, "ddd"), $AN$2:$AN$8, 0), MATCH(INDEX(Settings!$AI$19:$AI$33, MATCH(C$10, Settings!$Y$19:$Y$33, 0)), $AO$1:$AU$1, 0))), 0))</f>
        <v/>
      </c>
      <c r="AM53" s="119" t="str">
        <f>IF(OR($B53="", D53="", D$10="", AM$9), "", IFERROR($B53+INDEX(Settings!$AF$19:$AF$33, MATCH(D$10, Settings!$Y$19:$Y$33, 0))+IF(INDEX(Settings!$AI$19:$AI$33, MATCH(D$10, Settings!$Y$19:$Y$33, 0))="", 0, INDEX($AO$2:$AU$8, MATCH(TEXT($B53, "ddd"), $AN$2:$AN$8, 0), MATCH(INDEX(Settings!$AI$19:$AI$33, MATCH(D$10, Settings!$Y$19:$Y$33, 0)), $AO$1:$AU$1, 0))), 0))</f>
        <v/>
      </c>
      <c r="AN53" s="119" t="str">
        <f>IF(OR($B53="", E53="", E$10="", AN$9), "", IFERROR($B53+INDEX(Settings!$AF$19:$AF$33, MATCH(E$10, Settings!$Y$19:$Y$33, 0))+IF(INDEX(Settings!$AI$19:$AI$33, MATCH(E$10, Settings!$Y$19:$Y$33, 0))="", 0, INDEX($AO$2:$AU$8, MATCH(TEXT($B53, "ddd"), $AN$2:$AN$8, 0), MATCH(INDEX(Settings!$AI$19:$AI$33, MATCH(E$10, Settings!$Y$19:$Y$33, 0)), $AO$1:$AU$1, 0))), 0))</f>
        <v/>
      </c>
      <c r="AO53" s="119" t="str">
        <f>IF(OR($B53="", F53="", F$10="", AO$9), "", IFERROR($B53+INDEX(Settings!$AF$19:$AF$33, MATCH(F$10, Settings!$Y$19:$Y$33, 0))+IF(INDEX(Settings!$AI$19:$AI$33, MATCH(F$10, Settings!$Y$19:$Y$33, 0))="", 0, INDEX($AO$2:$AU$8, MATCH(TEXT($B53, "ddd"), $AN$2:$AN$8, 0), MATCH(INDEX(Settings!$AI$19:$AI$33, MATCH(F$10, Settings!$Y$19:$Y$33, 0)), $AO$1:$AU$1, 0))), 0))</f>
        <v/>
      </c>
      <c r="AP53" s="119" t="str">
        <f>IF(OR($B53="", G53="", G$10="", AP$9), "", IFERROR($B53+INDEX(Settings!$AF$19:$AF$33, MATCH(G$10, Settings!$Y$19:$Y$33, 0))+IF(INDEX(Settings!$AI$19:$AI$33, MATCH(G$10, Settings!$Y$19:$Y$33, 0))="", 0, INDEX($AO$2:$AU$8, MATCH(TEXT($B53, "ddd"), $AN$2:$AN$8, 0), MATCH(INDEX(Settings!$AI$19:$AI$33, MATCH(G$10, Settings!$Y$19:$Y$33, 0)), $AO$1:$AU$1, 0))), 0))</f>
        <v/>
      </c>
      <c r="AQ53" s="119" t="str">
        <f>IF(OR($B53="", H53="", H$10="", AQ$9), "", IFERROR($B53+INDEX(Settings!$AF$19:$AF$33, MATCH(H$10, Settings!$Y$19:$Y$33, 0))+IF(INDEX(Settings!$AI$19:$AI$33, MATCH(H$10, Settings!$Y$19:$Y$33, 0))="", 0, INDEX($AO$2:$AU$8, MATCH(TEXT($B53, "ddd"), $AN$2:$AN$8, 0), MATCH(INDEX(Settings!$AI$19:$AI$33, MATCH(H$10, Settings!$Y$19:$Y$33, 0)), $AO$1:$AU$1, 0))), 0))</f>
        <v/>
      </c>
      <c r="AR53" s="119" t="str">
        <f>IF(OR($B53="", I53="", I$10="", AR$9), "", IFERROR($B53+INDEX(Settings!$AF$19:$AF$33, MATCH(I$10, Settings!$Y$19:$Y$33, 0))+IF(INDEX(Settings!$AI$19:$AI$33, MATCH(I$10, Settings!$Y$19:$Y$33, 0))="", 0, INDEX($AO$2:$AU$8, MATCH(TEXT($B53, "ddd"), $AN$2:$AN$8, 0), MATCH(INDEX(Settings!$AI$19:$AI$33, MATCH(I$10, Settings!$Y$19:$Y$33, 0)), $AO$1:$AU$1, 0))), 0))</f>
        <v/>
      </c>
      <c r="AS53" s="119" t="str">
        <f>IF(OR($B53="", J53="", J$10="", AS$9), "", IFERROR($B53+INDEX(Settings!$AF$19:$AF$33, MATCH(J$10, Settings!$Y$19:$Y$33, 0))+IF(INDEX(Settings!$AI$19:$AI$33, MATCH(J$10, Settings!$Y$19:$Y$33, 0))="", 0, INDEX($AO$2:$AU$8, MATCH(TEXT($B53, "ddd"), $AN$2:$AN$8, 0), MATCH(INDEX(Settings!$AI$19:$AI$33, MATCH(J$10, Settings!$Y$19:$Y$33, 0)), $AO$1:$AU$1, 0))), 0))</f>
        <v/>
      </c>
      <c r="AT53" s="119" t="str">
        <f>IF(OR($B53="", K53="", K$10="", AT$9), "", IFERROR($B53+INDEX(Settings!$AF$19:$AF$33, MATCH(K$10, Settings!$Y$19:$Y$33, 0))+IF(INDEX(Settings!$AI$19:$AI$33, MATCH(K$10, Settings!$Y$19:$Y$33, 0))="", 0, INDEX($AO$2:$AU$8, MATCH(TEXT($B53, "ddd"), $AN$2:$AN$8, 0), MATCH(INDEX(Settings!$AI$19:$AI$33, MATCH(K$10, Settings!$Y$19:$Y$33, 0)), $AO$1:$AU$1, 0))), 0))</f>
        <v/>
      </c>
      <c r="AU53" s="119" t="str">
        <f>IF(OR($B53="", L53="", L$10="", AU$9), "", IFERROR($B53+INDEX(Settings!$AF$19:$AF$33, MATCH(L$10, Settings!$Y$19:$Y$33, 0))+IF(INDEX(Settings!$AI$19:$AI$33, MATCH(L$10, Settings!$Y$19:$Y$33, 0))="", 0, INDEX($AO$2:$AU$8, MATCH(TEXT($B53, "ddd"), $AN$2:$AN$8, 0), MATCH(INDEX(Settings!$AI$19:$AI$33, MATCH(L$10, Settings!$Y$19:$Y$33, 0)), $AO$1:$AU$1, 0))), 0))</f>
        <v/>
      </c>
      <c r="AV53" s="119" t="str">
        <f>IF(OR($B53="", M53="", M$10="", AV$9), "", IFERROR($B53+INDEX(Settings!$AF$19:$AF$33, MATCH(M$10, Settings!$Y$19:$Y$33, 0))+IF(INDEX(Settings!$AI$19:$AI$33, MATCH(M$10, Settings!$Y$19:$Y$33, 0))="", 0, INDEX($AO$2:$AU$8, MATCH(TEXT($B53, "ddd"), $AN$2:$AN$8, 0), MATCH(INDEX(Settings!$AI$19:$AI$33, MATCH(M$10, Settings!$Y$19:$Y$33, 0)), $AO$1:$AU$1, 0))), 0))</f>
        <v/>
      </c>
      <c r="AW53" s="119" t="str">
        <f>IF(OR($B53="", N53="", N$10="", AW$9), "", IFERROR($B53+INDEX(Settings!$AF$19:$AF$33, MATCH(N$10, Settings!$Y$19:$Y$33, 0))+IF(INDEX(Settings!$AI$19:$AI$33, MATCH(N$10, Settings!$Y$19:$Y$33, 0))="", 0, INDEX($AO$2:$AU$8, MATCH(TEXT($B53, "ddd"), $AN$2:$AN$8, 0), MATCH(INDEX(Settings!$AI$19:$AI$33, MATCH(N$10, Settings!$Y$19:$Y$33, 0)), $AO$1:$AU$1, 0))), 0))</f>
        <v/>
      </c>
      <c r="AX53" s="119" t="str">
        <f>IF(OR($B53="", O53="", O$10="", AX$9), "", IFERROR($B53+INDEX(Settings!$AF$19:$AF$33, MATCH(O$10, Settings!$Y$19:$Y$33, 0))+IF(INDEX(Settings!$AI$19:$AI$33, MATCH(O$10, Settings!$Y$19:$Y$33, 0))="", 0, INDEX($AO$2:$AU$8, MATCH(TEXT($B53, "ddd"), $AN$2:$AN$8, 0), MATCH(INDEX(Settings!$AI$19:$AI$33, MATCH(O$10, Settings!$Y$19:$Y$33, 0)), $AO$1:$AU$1, 0))), 0))</f>
        <v/>
      </c>
      <c r="AY53" s="119" t="str">
        <f>IF(OR($B53="", P53="", P$10="", AY$9), "", IFERROR($B53+INDEX(Settings!$AF$19:$AF$33, MATCH(P$10, Settings!$Y$19:$Y$33, 0))+IF(INDEX(Settings!$AI$19:$AI$33, MATCH(P$10, Settings!$Y$19:$Y$33, 0))="", 0, INDEX($AO$2:$AU$8, MATCH(TEXT($B53, "ddd"), $AN$2:$AN$8, 0), MATCH(INDEX(Settings!$AI$19:$AI$33, MATCH(P$10, Settings!$Y$19:$Y$33, 0)), $AO$1:$AU$1, 0))), 0))</f>
        <v/>
      </c>
      <c r="AZ53" s="120" t="str">
        <f>IF(OR($B53="", Q53="", Q$10="", AZ$9), "", IFERROR($B53+INDEX(Settings!$AF$19:$AF$33, MATCH(Q$10, Settings!$Y$19:$Y$33, 0))+IF(INDEX(Settings!$AI$19:$AI$33, MATCH(Q$10, Settings!$Y$19:$Y$33, 0))="", 0, INDEX($AO$2:$AU$8, MATCH(TEXT($B53, "ddd"), $AN$2:$AN$8, 0), MATCH(INDEX(Settings!$AI$19:$AI$33, MATCH(Q$10, Settings!$Y$19:$Y$33, 0)), $AO$1:$AU$1, 0))), 0))</f>
        <v/>
      </c>
      <c r="BB53" s="118" t="str">
        <f>IF(OR(C$10="", $B53="", C53="", BB$9=""), "", IFERROR(WORKDAY((DATE(YEAR($B53), MONTH($B53)+INDEX(Settings!$AM$19:$AM$33, MATCH(C$10, Settings!$Y$19:$Y$33, 0)), IF(INDEX(Settings!$AQ$19:$AQ$33, MATCH(C$10, Settings!$Y$19:$Y$33, 0))=0, DAY($B53), INDEX(Settings!$AQ$19:$AQ$33, MATCH(C$10, Settings!$Y$19:$Y$33, 0))))-1), 1, Settings!$AY$23:$AY$38), ""))</f>
        <v/>
      </c>
      <c r="BC53" s="119" t="str">
        <f>IF(OR(D$10="", $B53="", D53="", BC$9=""), "", IFERROR(WORKDAY((DATE(YEAR($B53), MONTH($B53)+INDEX(Settings!$AM$19:$AM$33, MATCH(D$10, Settings!$Y$19:$Y$33, 0)), IF(INDEX(Settings!$AQ$19:$AQ$33, MATCH(D$10, Settings!$Y$19:$Y$33, 0))=0, DAY($B53), INDEX(Settings!$AQ$19:$AQ$33, MATCH(D$10, Settings!$Y$19:$Y$33, 0))))-1), 1, Settings!$AY$23:$AY$38), ""))</f>
        <v/>
      </c>
      <c r="BD53" s="119" t="str">
        <f>IF(OR(E$10="", $B53="", E53="", BD$9=""), "", IFERROR(WORKDAY((DATE(YEAR($B53), MONTH($B53)+INDEX(Settings!$AM$19:$AM$33, MATCH(E$10, Settings!$Y$19:$Y$33, 0)), IF(INDEX(Settings!$AQ$19:$AQ$33, MATCH(E$10, Settings!$Y$19:$Y$33, 0))=0, DAY($B53), INDEX(Settings!$AQ$19:$AQ$33, MATCH(E$10, Settings!$Y$19:$Y$33, 0))))-1), 1, Settings!$AY$23:$AY$38), ""))</f>
        <v/>
      </c>
      <c r="BE53" s="119" t="str">
        <f>IF(OR(F$10="", $B53="", F53="", BE$9=""), "", IFERROR(WORKDAY((DATE(YEAR($B53), MONTH($B53)+INDEX(Settings!$AM$19:$AM$33, MATCH(F$10, Settings!$Y$19:$Y$33, 0)), IF(INDEX(Settings!$AQ$19:$AQ$33, MATCH(F$10, Settings!$Y$19:$Y$33, 0))=0, DAY($B53), INDEX(Settings!$AQ$19:$AQ$33, MATCH(F$10, Settings!$Y$19:$Y$33, 0))))-1), 1, Settings!$AY$23:$AY$38), ""))</f>
        <v/>
      </c>
      <c r="BF53" s="119" t="str">
        <f>IF(OR(G$10="", $B53="", G53="", BF$9=""), "", IFERROR(WORKDAY((DATE(YEAR($B53), MONTH($B53)+INDEX(Settings!$AM$19:$AM$33, MATCH(G$10, Settings!$Y$19:$Y$33, 0)), IF(INDEX(Settings!$AQ$19:$AQ$33, MATCH(G$10, Settings!$Y$19:$Y$33, 0))=0, DAY($B53), INDEX(Settings!$AQ$19:$AQ$33, MATCH(G$10, Settings!$Y$19:$Y$33, 0))))-1), 1, Settings!$AY$23:$AY$38), ""))</f>
        <v/>
      </c>
      <c r="BG53" s="119" t="str">
        <f>IF(OR(H$10="", $B53="", H53="", BG$9=""), "", IFERROR(WORKDAY((DATE(YEAR($B53), MONTH($B53)+INDEX(Settings!$AM$19:$AM$33, MATCH(H$10, Settings!$Y$19:$Y$33, 0)), IF(INDEX(Settings!$AQ$19:$AQ$33, MATCH(H$10, Settings!$Y$19:$Y$33, 0))=0, DAY($B53), INDEX(Settings!$AQ$19:$AQ$33, MATCH(H$10, Settings!$Y$19:$Y$33, 0))))-1), 1, Settings!$AY$23:$AY$38), ""))</f>
        <v/>
      </c>
      <c r="BH53" s="119" t="str">
        <f>IF(OR(I$10="", $B53="", I53="", BH$9=""), "", IFERROR(WORKDAY((DATE(YEAR($B53), MONTH($B53)+INDEX(Settings!$AM$19:$AM$33, MATCH(I$10, Settings!$Y$19:$Y$33, 0)), IF(INDEX(Settings!$AQ$19:$AQ$33, MATCH(I$10, Settings!$Y$19:$Y$33, 0))=0, DAY($B53), INDEX(Settings!$AQ$19:$AQ$33, MATCH(I$10, Settings!$Y$19:$Y$33, 0))))-1), 1, Settings!$AY$23:$AY$38), ""))</f>
        <v/>
      </c>
      <c r="BI53" s="119" t="str">
        <f>IF(OR(J$10="", $B53="", J53="", BI$9=""), "", IFERROR(WORKDAY((DATE(YEAR($B53), MONTH($B53)+INDEX(Settings!$AM$19:$AM$33, MATCH(J$10, Settings!$Y$19:$Y$33, 0)), IF(INDEX(Settings!$AQ$19:$AQ$33, MATCH(J$10, Settings!$Y$19:$Y$33, 0))=0, DAY($B53), INDEX(Settings!$AQ$19:$AQ$33, MATCH(J$10, Settings!$Y$19:$Y$33, 0))))-1), 1, Settings!$AY$23:$AY$38), ""))</f>
        <v/>
      </c>
      <c r="BJ53" s="119" t="str">
        <f>IF(OR(K$10="", $B53="", K53="", BJ$9=""), "", IFERROR(WORKDAY((DATE(YEAR($B53), MONTH($B53)+INDEX(Settings!$AM$19:$AM$33, MATCH(K$10, Settings!$Y$19:$Y$33, 0)), IF(INDEX(Settings!$AQ$19:$AQ$33, MATCH(K$10, Settings!$Y$19:$Y$33, 0))=0, DAY($B53), INDEX(Settings!$AQ$19:$AQ$33, MATCH(K$10, Settings!$Y$19:$Y$33, 0))))-1), 1, Settings!$AY$23:$AY$38), ""))</f>
        <v/>
      </c>
      <c r="BK53" s="119" t="str">
        <f>IF(OR(L$10="", $B53="", L53="", BK$9=""), "", IFERROR(WORKDAY((DATE(YEAR($B53), MONTH($B53)+INDEX(Settings!$AM$19:$AM$33, MATCH(L$10, Settings!$Y$19:$Y$33, 0)), IF(INDEX(Settings!$AQ$19:$AQ$33, MATCH(L$10, Settings!$Y$19:$Y$33, 0))=0, DAY($B53), INDEX(Settings!$AQ$19:$AQ$33, MATCH(L$10, Settings!$Y$19:$Y$33, 0))))-1), 1, Settings!$AY$23:$AY$38), ""))</f>
        <v/>
      </c>
      <c r="BL53" s="119" t="str">
        <f>IF(OR(M$10="", $B53="", M53="", BL$9=""), "", IFERROR(WORKDAY((DATE(YEAR($B53), MONTH($B53)+INDEX(Settings!$AM$19:$AM$33, MATCH(M$10, Settings!$Y$19:$Y$33, 0)), IF(INDEX(Settings!$AQ$19:$AQ$33, MATCH(M$10, Settings!$Y$19:$Y$33, 0))=0, DAY($B53), INDEX(Settings!$AQ$19:$AQ$33, MATCH(M$10, Settings!$Y$19:$Y$33, 0))))-1), 1, Settings!$AY$23:$AY$38), ""))</f>
        <v/>
      </c>
      <c r="BM53" s="119" t="str">
        <f>IF(OR(N$10="", $B53="", N53="", BM$9=""), "", IFERROR(WORKDAY((DATE(YEAR($B53), MONTH($B53)+INDEX(Settings!$AM$19:$AM$33, MATCH(N$10, Settings!$Y$19:$Y$33, 0)), IF(INDEX(Settings!$AQ$19:$AQ$33, MATCH(N$10, Settings!$Y$19:$Y$33, 0))=0, DAY($B53), INDEX(Settings!$AQ$19:$AQ$33, MATCH(N$10, Settings!$Y$19:$Y$33, 0))))-1), 1, Settings!$AY$23:$AY$38), ""))</f>
        <v/>
      </c>
      <c r="BN53" s="119" t="str">
        <f>IF(OR(O$10="", $B53="", O53="", BN$9=""), "", IFERROR(WORKDAY((DATE(YEAR($B53), MONTH($B53)+INDEX(Settings!$AM$19:$AM$33, MATCH(O$10, Settings!$Y$19:$Y$33, 0)), IF(INDEX(Settings!$AQ$19:$AQ$33, MATCH(O$10, Settings!$Y$19:$Y$33, 0))=0, DAY($B53), INDEX(Settings!$AQ$19:$AQ$33, MATCH(O$10, Settings!$Y$19:$Y$33, 0))))-1), 1, Settings!$AY$23:$AY$38), ""))</f>
        <v/>
      </c>
      <c r="BO53" s="119" t="str">
        <f>IF(OR(P$10="", $B53="", P53="", BO$9=""), "", IFERROR(WORKDAY((DATE(YEAR($B53), MONTH($B53)+INDEX(Settings!$AM$19:$AM$33, MATCH(P$10, Settings!$Y$19:$Y$33, 0)), IF(INDEX(Settings!$AQ$19:$AQ$33, MATCH(P$10, Settings!$Y$19:$Y$33, 0))=0, DAY($B53), INDEX(Settings!$AQ$19:$AQ$33, MATCH(P$10, Settings!$Y$19:$Y$33, 0))))-1), 1, Settings!$AY$23:$AY$38), ""))</f>
        <v/>
      </c>
      <c r="BP53" s="120" t="str">
        <f>IF(OR(Q$10="", $B53="", Q53="", BP$9=""), "", IFERROR(WORKDAY((DATE(YEAR($B53), MONTH($B53)+INDEX(Settings!$AM$19:$AM$33, MATCH(Q$10, Settings!$Y$19:$Y$33, 0)), IF(INDEX(Settings!$AQ$19:$AQ$33, MATCH(Q$10, Settings!$Y$19:$Y$33, 0))=0, DAY($B53), INDEX(Settings!$AQ$19:$AQ$33, MATCH(Q$10, Settings!$Y$19:$Y$33, 0))))-1), 1, Settings!$AY$23:$AY$38), ""))</f>
        <v/>
      </c>
      <c r="BR53" s="118" t="str">
        <f>IF(BB53="", "", IF(BB53&lt;=$B53, WORKDAY(DATE(YEAR($BB53), MONTH(BB53)+1, DAY(BB53)-1), 1, Settings!$AY$23:$AY$38), BB53))</f>
        <v/>
      </c>
      <c r="BS53" s="119" t="str">
        <f>IF(BC53="", "", IF(BC53&lt;=$B53, WORKDAY(DATE(YEAR($BB53), MONTH(BC53)+1, DAY(BC53)-1), 1, Settings!$AY$23:$AY$38), BC53))</f>
        <v/>
      </c>
      <c r="BT53" s="119" t="str">
        <f>IF(BD53="", "", IF(BD53&lt;=$B53, WORKDAY(DATE(YEAR($BB53), MONTH(BD53)+1, DAY(BD53)-1), 1, Settings!$AY$23:$AY$38), BD53))</f>
        <v/>
      </c>
      <c r="BU53" s="119" t="str">
        <f>IF(BE53="", "", IF(BE53&lt;=$B53, WORKDAY(DATE(YEAR($BB53), MONTH(BE53)+1, DAY(BE53)-1), 1, Settings!$AY$23:$AY$38), BE53))</f>
        <v/>
      </c>
      <c r="BV53" s="119" t="str">
        <f>IF(BF53="", "", IF(BF53&lt;=$B53, WORKDAY(DATE(YEAR($BB53), MONTH(BF53)+1, DAY(BF53)-1), 1, Settings!$AY$23:$AY$38), BF53))</f>
        <v/>
      </c>
      <c r="BW53" s="119" t="str">
        <f>IF(BG53="", "", IF(BG53&lt;=$B53, WORKDAY(DATE(YEAR($BB53), MONTH(BG53)+1, DAY(BG53)-1), 1, Settings!$AY$23:$AY$38), BG53))</f>
        <v/>
      </c>
      <c r="BX53" s="119" t="str">
        <f>IF(BH53="", "", IF(BH53&lt;=$B53, WORKDAY(DATE(YEAR($BB53), MONTH(BH53)+1, DAY(BH53)-1), 1, Settings!$AY$23:$AY$38), BH53))</f>
        <v/>
      </c>
      <c r="BY53" s="119" t="str">
        <f>IF(BI53="", "", IF(BI53&lt;=$B53, WORKDAY(DATE(YEAR($BB53), MONTH(BI53)+1, DAY(BI53)-1), 1, Settings!$AY$23:$AY$38), BI53))</f>
        <v/>
      </c>
      <c r="BZ53" s="119" t="str">
        <f>IF(BJ53="", "", IF(BJ53&lt;=$B53, WORKDAY(DATE(YEAR($BB53), MONTH(BJ53)+1, DAY(BJ53)-1), 1, Settings!$AY$23:$AY$38), BJ53))</f>
        <v/>
      </c>
      <c r="CA53" s="119" t="str">
        <f>IF(BK53="", "", IF(BK53&lt;=$B53, WORKDAY(DATE(YEAR($BB53), MONTH(BK53)+1, DAY(BK53)-1), 1, Settings!$AY$23:$AY$38), BK53))</f>
        <v/>
      </c>
      <c r="CB53" s="119" t="str">
        <f>IF(BL53="", "", IF(BL53&lt;=$B53, WORKDAY(DATE(YEAR($BB53), MONTH(BL53)+1, DAY(BL53)-1), 1, Settings!$AY$23:$AY$38), BL53))</f>
        <v/>
      </c>
      <c r="CC53" s="119" t="str">
        <f>IF(BM53="", "", IF(BM53&lt;=$B53, WORKDAY(DATE(YEAR($BB53), MONTH(BM53)+1, DAY(BM53)-1), 1, Settings!$AY$23:$AY$38), BM53))</f>
        <v/>
      </c>
      <c r="CD53" s="119" t="str">
        <f>IF(BN53="", "", IF(BN53&lt;=$B53, WORKDAY(DATE(YEAR($BB53), MONTH(BN53)+1, DAY(BN53)-1), 1, Settings!$AY$23:$AY$38), BN53))</f>
        <v/>
      </c>
      <c r="CE53" s="119" t="str">
        <f>IF(BO53="", "", IF(BO53&lt;=$B53, WORKDAY(DATE(YEAR($BB53), MONTH(BO53)+1, DAY(BO53)-1), 1, Settings!$AY$23:$AY$38), BO53))</f>
        <v/>
      </c>
      <c r="CF53" s="120" t="str">
        <f>IF(BP53="", "", IF(BP53&lt;=$B53, WORKDAY(DATE(YEAR($BB53), MONTH(BP53)+1, DAY(BP53)-1), 1, Settings!$AY$23:$AY$38), BP53))</f>
        <v/>
      </c>
      <c r="CH53" s="48" t="str">
        <f t="shared" si="4"/>
        <v/>
      </c>
      <c r="CI53" s="49" t="str">
        <f t="shared" si="5"/>
        <v/>
      </c>
      <c r="CJ53" s="49" t="str">
        <f t="shared" si="6"/>
        <v/>
      </c>
      <c r="CK53" s="49" t="str">
        <f t="shared" si="7"/>
        <v/>
      </c>
      <c r="CL53" s="49" t="str">
        <f t="shared" si="8"/>
        <v/>
      </c>
      <c r="CM53" s="49" t="str">
        <f t="shared" si="9"/>
        <v/>
      </c>
      <c r="CN53" s="49" t="str">
        <f t="shared" si="10"/>
        <v/>
      </c>
      <c r="CO53" s="49" t="str">
        <f t="shared" si="11"/>
        <v/>
      </c>
      <c r="CP53" s="49" t="str">
        <f t="shared" si="12"/>
        <v/>
      </c>
      <c r="CQ53" s="49" t="str">
        <f t="shared" si="13"/>
        <v/>
      </c>
      <c r="CR53" s="49" t="str">
        <f t="shared" si="14"/>
        <v/>
      </c>
      <c r="CS53" s="49" t="str">
        <f t="shared" si="15"/>
        <v/>
      </c>
      <c r="CT53" s="49" t="str">
        <f t="shared" si="16"/>
        <v/>
      </c>
      <c r="CU53" s="49" t="str">
        <f t="shared" si="17"/>
        <v/>
      </c>
      <c r="CV53" s="16" t="str">
        <f t="shared" si="18"/>
        <v/>
      </c>
      <c r="CX53" s="48" t="str">
        <f t="shared" si="19"/>
        <v/>
      </c>
      <c r="CY53" s="49" t="str">
        <f t="shared" si="20"/>
        <v/>
      </c>
      <c r="CZ53" s="49" t="str">
        <f t="shared" si="21"/>
        <v/>
      </c>
      <c r="DA53" s="49" t="str">
        <f t="shared" si="22"/>
        <v/>
      </c>
      <c r="DB53" s="49" t="str">
        <f t="shared" si="23"/>
        <v/>
      </c>
      <c r="DC53" s="49" t="str">
        <f t="shared" si="24"/>
        <v/>
      </c>
      <c r="DD53" s="49" t="str">
        <f t="shared" si="25"/>
        <v/>
      </c>
      <c r="DE53" s="49" t="str">
        <f t="shared" si="26"/>
        <v/>
      </c>
      <c r="DF53" s="49" t="str">
        <f t="shared" si="27"/>
        <v/>
      </c>
      <c r="DG53" s="49" t="str">
        <f t="shared" si="28"/>
        <v/>
      </c>
      <c r="DH53" s="49" t="str">
        <f t="shared" si="29"/>
        <v/>
      </c>
      <c r="DI53" s="49" t="str">
        <f t="shared" si="30"/>
        <v/>
      </c>
      <c r="DJ53" s="49" t="str">
        <f t="shared" si="31"/>
        <v/>
      </c>
      <c r="DK53" s="49" t="str">
        <f t="shared" si="32"/>
        <v/>
      </c>
      <c r="DL53" s="16" t="str">
        <f t="shared" si="33"/>
        <v/>
      </c>
      <c r="DN53" s="17" t="str">
        <f t="shared" si="34"/>
        <v>Aug 2019</v>
      </c>
    </row>
    <row r="54" spans="1:118" x14ac:dyDescent="0.25">
      <c r="A54" s="30"/>
      <c r="B54" s="102">
        <f>IF(B53="", "", IFERROR(IF(B53+1&gt;Settings!$G$25, "", B53+1), ""))</f>
        <v>43690</v>
      </c>
      <c r="C54" s="2"/>
      <c r="D54" s="3"/>
      <c r="E54" s="3"/>
      <c r="F54" s="3"/>
      <c r="G54" s="3"/>
      <c r="H54" s="3"/>
      <c r="I54" s="3"/>
      <c r="J54" s="3"/>
      <c r="K54" s="3"/>
      <c r="L54" s="3"/>
      <c r="M54" s="3"/>
      <c r="N54" s="3"/>
      <c r="O54" s="3"/>
      <c r="P54" s="3"/>
      <c r="Q54" s="4"/>
      <c r="R54" s="30"/>
      <c r="T54" s="17" t="str">
        <f>IF($B54="", "", IF($B54&lt;Settings!$G$23, "Old", "New"))</f>
        <v>Old</v>
      </c>
      <c r="AL54" s="118" t="str">
        <f>IF(OR($B54="", C54="", C$10="", AL$9), "", IFERROR($B54+INDEX(Settings!$AF$19:$AF$33, MATCH(C$10, Settings!$Y$19:$Y$33, 0))+IF(INDEX(Settings!$AI$19:$AI$33, MATCH(C$10, Settings!$Y$19:$Y$33, 0))="", 0, INDEX($AO$2:$AU$8, MATCH(TEXT($B54, "ddd"), $AN$2:$AN$8, 0), MATCH(INDEX(Settings!$AI$19:$AI$33, MATCH(C$10, Settings!$Y$19:$Y$33, 0)), $AO$1:$AU$1, 0))), 0))</f>
        <v/>
      </c>
      <c r="AM54" s="119" t="str">
        <f>IF(OR($B54="", D54="", D$10="", AM$9), "", IFERROR($B54+INDEX(Settings!$AF$19:$AF$33, MATCH(D$10, Settings!$Y$19:$Y$33, 0))+IF(INDEX(Settings!$AI$19:$AI$33, MATCH(D$10, Settings!$Y$19:$Y$33, 0))="", 0, INDEX($AO$2:$AU$8, MATCH(TEXT($B54, "ddd"), $AN$2:$AN$8, 0), MATCH(INDEX(Settings!$AI$19:$AI$33, MATCH(D$10, Settings!$Y$19:$Y$33, 0)), $AO$1:$AU$1, 0))), 0))</f>
        <v/>
      </c>
      <c r="AN54" s="119" t="str">
        <f>IF(OR($B54="", E54="", E$10="", AN$9), "", IFERROR($B54+INDEX(Settings!$AF$19:$AF$33, MATCH(E$10, Settings!$Y$19:$Y$33, 0))+IF(INDEX(Settings!$AI$19:$AI$33, MATCH(E$10, Settings!$Y$19:$Y$33, 0))="", 0, INDEX($AO$2:$AU$8, MATCH(TEXT($B54, "ddd"), $AN$2:$AN$8, 0), MATCH(INDEX(Settings!$AI$19:$AI$33, MATCH(E$10, Settings!$Y$19:$Y$33, 0)), $AO$1:$AU$1, 0))), 0))</f>
        <v/>
      </c>
      <c r="AO54" s="119" t="str">
        <f>IF(OR($B54="", F54="", F$10="", AO$9), "", IFERROR($B54+INDEX(Settings!$AF$19:$AF$33, MATCH(F$10, Settings!$Y$19:$Y$33, 0))+IF(INDEX(Settings!$AI$19:$AI$33, MATCH(F$10, Settings!$Y$19:$Y$33, 0))="", 0, INDEX($AO$2:$AU$8, MATCH(TEXT($B54, "ddd"), $AN$2:$AN$8, 0), MATCH(INDEX(Settings!$AI$19:$AI$33, MATCH(F$10, Settings!$Y$19:$Y$33, 0)), $AO$1:$AU$1, 0))), 0))</f>
        <v/>
      </c>
      <c r="AP54" s="119" t="str">
        <f>IF(OR($B54="", G54="", G$10="", AP$9), "", IFERROR($B54+INDEX(Settings!$AF$19:$AF$33, MATCH(G$10, Settings!$Y$19:$Y$33, 0))+IF(INDEX(Settings!$AI$19:$AI$33, MATCH(G$10, Settings!$Y$19:$Y$33, 0))="", 0, INDEX($AO$2:$AU$8, MATCH(TEXT($B54, "ddd"), $AN$2:$AN$8, 0), MATCH(INDEX(Settings!$AI$19:$AI$33, MATCH(G$10, Settings!$Y$19:$Y$33, 0)), $AO$1:$AU$1, 0))), 0))</f>
        <v/>
      </c>
      <c r="AQ54" s="119" t="str">
        <f>IF(OR($B54="", H54="", H$10="", AQ$9), "", IFERROR($B54+INDEX(Settings!$AF$19:$AF$33, MATCH(H$10, Settings!$Y$19:$Y$33, 0))+IF(INDEX(Settings!$AI$19:$AI$33, MATCH(H$10, Settings!$Y$19:$Y$33, 0))="", 0, INDEX($AO$2:$AU$8, MATCH(TEXT($B54, "ddd"), $AN$2:$AN$8, 0), MATCH(INDEX(Settings!$AI$19:$AI$33, MATCH(H$10, Settings!$Y$19:$Y$33, 0)), $AO$1:$AU$1, 0))), 0))</f>
        <v/>
      </c>
      <c r="AR54" s="119" t="str">
        <f>IF(OR($B54="", I54="", I$10="", AR$9), "", IFERROR($B54+INDEX(Settings!$AF$19:$AF$33, MATCH(I$10, Settings!$Y$19:$Y$33, 0))+IF(INDEX(Settings!$AI$19:$AI$33, MATCH(I$10, Settings!$Y$19:$Y$33, 0))="", 0, INDEX($AO$2:$AU$8, MATCH(TEXT($B54, "ddd"), $AN$2:$AN$8, 0), MATCH(INDEX(Settings!$AI$19:$AI$33, MATCH(I$10, Settings!$Y$19:$Y$33, 0)), $AO$1:$AU$1, 0))), 0))</f>
        <v/>
      </c>
      <c r="AS54" s="119" t="str">
        <f>IF(OR($B54="", J54="", J$10="", AS$9), "", IFERROR($B54+INDEX(Settings!$AF$19:$AF$33, MATCH(J$10, Settings!$Y$19:$Y$33, 0))+IF(INDEX(Settings!$AI$19:$AI$33, MATCH(J$10, Settings!$Y$19:$Y$33, 0))="", 0, INDEX($AO$2:$AU$8, MATCH(TEXT($B54, "ddd"), $AN$2:$AN$8, 0), MATCH(INDEX(Settings!$AI$19:$AI$33, MATCH(J$10, Settings!$Y$19:$Y$33, 0)), $AO$1:$AU$1, 0))), 0))</f>
        <v/>
      </c>
      <c r="AT54" s="119" t="str">
        <f>IF(OR($B54="", K54="", K$10="", AT$9), "", IFERROR($B54+INDEX(Settings!$AF$19:$AF$33, MATCH(K$10, Settings!$Y$19:$Y$33, 0))+IF(INDEX(Settings!$AI$19:$AI$33, MATCH(K$10, Settings!$Y$19:$Y$33, 0))="", 0, INDEX($AO$2:$AU$8, MATCH(TEXT($B54, "ddd"), $AN$2:$AN$8, 0), MATCH(INDEX(Settings!$AI$19:$AI$33, MATCH(K$10, Settings!$Y$19:$Y$33, 0)), $AO$1:$AU$1, 0))), 0))</f>
        <v/>
      </c>
      <c r="AU54" s="119" t="str">
        <f>IF(OR($B54="", L54="", L$10="", AU$9), "", IFERROR($B54+INDEX(Settings!$AF$19:$AF$33, MATCH(L$10, Settings!$Y$19:$Y$33, 0))+IF(INDEX(Settings!$AI$19:$AI$33, MATCH(L$10, Settings!$Y$19:$Y$33, 0))="", 0, INDEX($AO$2:$AU$8, MATCH(TEXT($B54, "ddd"), $AN$2:$AN$8, 0), MATCH(INDEX(Settings!$AI$19:$AI$33, MATCH(L$10, Settings!$Y$19:$Y$33, 0)), $AO$1:$AU$1, 0))), 0))</f>
        <v/>
      </c>
      <c r="AV54" s="119" t="str">
        <f>IF(OR($B54="", M54="", M$10="", AV$9), "", IFERROR($B54+INDEX(Settings!$AF$19:$AF$33, MATCH(M$10, Settings!$Y$19:$Y$33, 0))+IF(INDEX(Settings!$AI$19:$AI$33, MATCH(M$10, Settings!$Y$19:$Y$33, 0))="", 0, INDEX($AO$2:$AU$8, MATCH(TEXT($B54, "ddd"), $AN$2:$AN$8, 0), MATCH(INDEX(Settings!$AI$19:$AI$33, MATCH(M$10, Settings!$Y$19:$Y$33, 0)), $AO$1:$AU$1, 0))), 0))</f>
        <v/>
      </c>
      <c r="AW54" s="119" t="str">
        <f>IF(OR($B54="", N54="", N$10="", AW$9), "", IFERROR($B54+INDEX(Settings!$AF$19:$AF$33, MATCH(N$10, Settings!$Y$19:$Y$33, 0))+IF(INDEX(Settings!$AI$19:$AI$33, MATCH(N$10, Settings!$Y$19:$Y$33, 0))="", 0, INDEX($AO$2:$AU$8, MATCH(TEXT($B54, "ddd"), $AN$2:$AN$8, 0), MATCH(INDEX(Settings!$AI$19:$AI$33, MATCH(N$10, Settings!$Y$19:$Y$33, 0)), $AO$1:$AU$1, 0))), 0))</f>
        <v/>
      </c>
      <c r="AX54" s="119" t="str">
        <f>IF(OR($B54="", O54="", O$10="", AX$9), "", IFERROR($B54+INDEX(Settings!$AF$19:$AF$33, MATCH(O$10, Settings!$Y$19:$Y$33, 0))+IF(INDEX(Settings!$AI$19:$AI$33, MATCH(O$10, Settings!$Y$19:$Y$33, 0))="", 0, INDEX($AO$2:$AU$8, MATCH(TEXT($B54, "ddd"), $AN$2:$AN$8, 0), MATCH(INDEX(Settings!$AI$19:$AI$33, MATCH(O$10, Settings!$Y$19:$Y$33, 0)), $AO$1:$AU$1, 0))), 0))</f>
        <v/>
      </c>
      <c r="AY54" s="119" t="str">
        <f>IF(OR($B54="", P54="", P$10="", AY$9), "", IFERROR($B54+INDEX(Settings!$AF$19:$AF$33, MATCH(P$10, Settings!$Y$19:$Y$33, 0))+IF(INDEX(Settings!$AI$19:$AI$33, MATCH(P$10, Settings!$Y$19:$Y$33, 0))="", 0, INDEX($AO$2:$AU$8, MATCH(TEXT($B54, "ddd"), $AN$2:$AN$8, 0), MATCH(INDEX(Settings!$AI$19:$AI$33, MATCH(P$10, Settings!$Y$19:$Y$33, 0)), $AO$1:$AU$1, 0))), 0))</f>
        <v/>
      </c>
      <c r="AZ54" s="120" t="str">
        <f>IF(OR($B54="", Q54="", Q$10="", AZ$9), "", IFERROR($B54+INDEX(Settings!$AF$19:$AF$33, MATCH(Q$10, Settings!$Y$19:$Y$33, 0))+IF(INDEX(Settings!$AI$19:$AI$33, MATCH(Q$10, Settings!$Y$19:$Y$33, 0))="", 0, INDEX($AO$2:$AU$8, MATCH(TEXT($B54, "ddd"), $AN$2:$AN$8, 0), MATCH(INDEX(Settings!$AI$19:$AI$33, MATCH(Q$10, Settings!$Y$19:$Y$33, 0)), $AO$1:$AU$1, 0))), 0))</f>
        <v/>
      </c>
      <c r="BB54" s="118" t="str">
        <f>IF(OR(C$10="", $B54="", C54="", BB$9=""), "", IFERROR(WORKDAY((DATE(YEAR($B54), MONTH($B54)+INDEX(Settings!$AM$19:$AM$33, MATCH(C$10, Settings!$Y$19:$Y$33, 0)), IF(INDEX(Settings!$AQ$19:$AQ$33, MATCH(C$10, Settings!$Y$19:$Y$33, 0))=0, DAY($B54), INDEX(Settings!$AQ$19:$AQ$33, MATCH(C$10, Settings!$Y$19:$Y$33, 0))))-1), 1, Settings!$AY$23:$AY$38), ""))</f>
        <v/>
      </c>
      <c r="BC54" s="119" t="str">
        <f>IF(OR(D$10="", $B54="", D54="", BC$9=""), "", IFERROR(WORKDAY((DATE(YEAR($B54), MONTH($B54)+INDEX(Settings!$AM$19:$AM$33, MATCH(D$10, Settings!$Y$19:$Y$33, 0)), IF(INDEX(Settings!$AQ$19:$AQ$33, MATCH(D$10, Settings!$Y$19:$Y$33, 0))=0, DAY($B54), INDEX(Settings!$AQ$19:$AQ$33, MATCH(D$10, Settings!$Y$19:$Y$33, 0))))-1), 1, Settings!$AY$23:$AY$38), ""))</f>
        <v/>
      </c>
      <c r="BD54" s="119" t="str">
        <f>IF(OR(E$10="", $B54="", E54="", BD$9=""), "", IFERROR(WORKDAY((DATE(YEAR($B54), MONTH($B54)+INDEX(Settings!$AM$19:$AM$33, MATCH(E$10, Settings!$Y$19:$Y$33, 0)), IF(INDEX(Settings!$AQ$19:$AQ$33, MATCH(E$10, Settings!$Y$19:$Y$33, 0))=0, DAY($B54), INDEX(Settings!$AQ$19:$AQ$33, MATCH(E$10, Settings!$Y$19:$Y$33, 0))))-1), 1, Settings!$AY$23:$AY$38), ""))</f>
        <v/>
      </c>
      <c r="BE54" s="119" t="str">
        <f>IF(OR(F$10="", $B54="", F54="", BE$9=""), "", IFERROR(WORKDAY((DATE(YEAR($B54), MONTH($B54)+INDEX(Settings!$AM$19:$AM$33, MATCH(F$10, Settings!$Y$19:$Y$33, 0)), IF(INDEX(Settings!$AQ$19:$AQ$33, MATCH(F$10, Settings!$Y$19:$Y$33, 0))=0, DAY($B54), INDEX(Settings!$AQ$19:$AQ$33, MATCH(F$10, Settings!$Y$19:$Y$33, 0))))-1), 1, Settings!$AY$23:$AY$38), ""))</f>
        <v/>
      </c>
      <c r="BF54" s="119" t="str">
        <f>IF(OR(G$10="", $B54="", G54="", BF$9=""), "", IFERROR(WORKDAY((DATE(YEAR($B54), MONTH($B54)+INDEX(Settings!$AM$19:$AM$33, MATCH(G$10, Settings!$Y$19:$Y$33, 0)), IF(INDEX(Settings!$AQ$19:$AQ$33, MATCH(G$10, Settings!$Y$19:$Y$33, 0))=0, DAY($B54), INDEX(Settings!$AQ$19:$AQ$33, MATCH(G$10, Settings!$Y$19:$Y$33, 0))))-1), 1, Settings!$AY$23:$AY$38), ""))</f>
        <v/>
      </c>
      <c r="BG54" s="119" t="str">
        <f>IF(OR(H$10="", $B54="", H54="", BG$9=""), "", IFERROR(WORKDAY((DATE(YEAR($B54), MONTH($B54)+INDEX(Settings!$AM$19:$AM$33, MATCH(H$10, Settings!$Y$19:$Y$33, 0)), IF(INDEX(Settings!$AQ$19:$AQ$33, MATCH(H$10, Settings!$Y$19:$Y$33, 0))=0, DAY($B54), INDEX(Settings!$AQ$19:$AQ$33, MATCH(H$10, Settings!$Y$19:$Y$33, 0))))-1), 1, Settings!$AY$23:$AY$38), ""))</f>
        <v/>
      </c>
      <c r="BH54" s="119" t="str">
        <f>IF(OR(I$10="", $B54="", I54="", BH$9=""), "", IFERROR(WORKDAY((DATE(YEAR($B54), MONTH($B54)+INDEX(Settings!$AM$19:$AM$33, MATCH(I$10, Settings!$Y$19:$Y$33, 0)), IF(INDEX(Settings!$AQ$19:$AQ$33, MATCH(I$10, Settings!$Y$19:$Y$33, 0))=0, DAY($B54), INDEX(Settings!$AQ$19:$AQ$33, MATCH(I$10, Settings!$Y$19:$Y$33, 0))))-1), 1, Settings!$AY$23:$AY$38), ""))</f>
        <v/>
      </c>
      <c r="BI54" s="119" t="str">
        <f>IF(OR(J$10="", $B54="", J54="", BI$9=""), "", IFERROR(WORKDAY((DATE(YEAR($B54), MONTH($B54)+INDEX(Settings!$AM$19:$AM$33, MATCH(J$10, Settings!$Y$19:$Y$33, 0)), IF(INDEX(Settings!$AQ$19:$AQ$33, MATCH(J$10, Settings!$Y$19:$Y$33, 0))=0, DAY($B54), INDEX(Settings!$AQ$19:$AQ$33, MATCH(J$10, Settings!$Y$19:$Y$33, 0))))-1), 1, Settings!$AY$23:$AY$38), ""))</f>
        <v/>
      </c>
      <c r="BJ54" s="119" t="str">
        <f>IF(OR(K$10="", $B54="", K54="", BJ$9=""), "", IFERROR(WORKDAY((DATE(YEAR($B54), MONTH($B54)+INDEX(Settings!$AM$19:$AM$33, MATCH(K$10, Settings!$Y$19:$Y$33, 0)), IF(INDEX(Settings!$AQ$19:$AQ$33, MATCH(K$10, Settings!$Y$19:$Y$33, 0))=0, DAY($B54), INDEX(Settings!$AQ$19:$AQ$33, MATCH(K$10, Settings!$Y$19:$Y$33, 0))))-1), 1, Settings!$AY$23:$AY$38), ""))</f>
        <v/>
      </c>
      <c r="BK54" s="119" t="str">
        <f>IF(OR(L$10="", $B54="", L54="", BK$9=""), "", IFERROR(WORKDAY((DATE(YEAR($B54), MONTH($B54)+INDEX(Settings!$AM$19:$AM$33, MATCH(L$10, Settings!$Y$19:$Y$33, 0)), IF(INDEX(Settings!$AQ$19:$AQ$33, MATCH(L$10, Settings!$Y$19:$Y$33, 0))=0, DAY($B54), INDEX(Settings!$AQ$19:$AQ$33, MATCH(L$10, Settings!$Y$19:$Y$33, 0))))-1), 1, Settings!$AY$23:$AY$38), ""))</f>
        <v/>
      </c>
      <c r="BL54" s="119" t="str">
        <f>IF(OR(M$10="", $B54="", M54="", BL$9=""), "", IFERROR(WORKDAY((DATE(YEAR($B54), MONTH($B54)+INDEX(Settings!$AM$19:$AM$33, MATCH(M$10, Settings!$Y$19:$Y$33, 0)), IF(INDEX(Settings!$AQ$19:$AQ$33, MATCH(M$10, Settings!$Y$19:$Y$33, 0))=0, DAY($B54), INDEX(Settings!$AQ$19:$AQ$33, MATCH(M$10, Settings!$Y$19:$Y$33, 0))))-1), 1, Settings!$AY$23:$AY$38), ""))</f>
        <v/>
      </c>
      <c r="BM54" s="119" t="str">
        <f>IF(OR(N$10="", $B54="", N54="", BM$9=""), "", IFERROR(WORKDAY((DATE(YEAR($B54), MONTH($B54)+INDEX(Settings!$AM$19:$AM$33, MATCH(N$10, Settings!$Y$19:$Y$33, 0)), IF(INDEX(Settings!$AQ$19:$AQ$33, MATCH(N$10, Settings!$Y$19:$Y$33, 0))=0, DAY($B54), INDEX(Settings!$AQ$19:$AQ$33, MATCH(N$10, Settings!$Y$19:$Y$33, 0))))-1), 1, Settings!$AY$23:$AY$38), ""))</f>
        <v/>
      </c>
      <c r="BN54" s="119" t="str">
        <f>IF(OR(O$10="", $B54="", O54="", BN$9=""), "", IFERROR(WORKDAY((DATE(YEAR($B54), MONTH($B54)+INDEX(Settings!$AM$19:$AM$33, MATCH(O$10, Settings!$Y$19:$Y$33, 0)), IF(INDEX(Settings!$AQ$19:$AQ$33, MATCH(O$10, Settings!$Y$19:$Y$33, 0))=0, DAY($B54), INDEX(Settings!$AQ$19:$AQ$33, MATCH(O$10, Settings!$Y$19:$Y$33, 0))))-1), 1, Settings!$AY$23:$AY$38), ""))</f>
        <v/>
      </c>
      <c r="BO54" s="119" t="str">
        <f>IF(OR(P$10="", $B54="", P54="", BO$9=""), "", IFERROR(WORKDAY((DATE(YEAR($B54), MONTH($B54)+INDEX(Settings!$AM$19:$AM$33, MATCH(P$10, Settings!$Y$19:$Y$33, 0)), IF(INDEX(Settings!$AQ$19:$AQ$33, MATCH(P$10, Settings!$Y$19:$Y$33, 0))=0, DAY($B54), INDEX(Settings!$AQ$19:$AQ$33, MATCH(P$10, Settings!$Y$19:$Y$33, 0))))-1), 1, Settings!$AY$23:$AY$38), ""))</f>
        <v/>
      </c>
      <c r="BP54" s="120" t="str">
        <f>IF(OR(Q$10="", $B54="", Q54="", BP$9=""), "", IFERROR(WORKDAY((DATE(YEAR($B54), MONTH($B54)+INDEX(Settings!$AM$19:$AM$33, MATCH(Q$10, Settings!$Y$19:$Y$33, 0)), IF(INDEX(Settings!$AQ$19:$AQ$33, MATCH(Q$10, Settings!$Y$19:$Y$33, 0))=0, DAY($B54), INDEX(Settings!$AQ$19:$AQ$33, MATCH(Q$10, Settings!$Y$19:$Y$33, 0))))-1), 1, Settings!$AY$23:$AY$38), ""))</f>
        <v/>
      </c>
      <c r="BR54" s="118" t="str">
        <f>IF(BB54="", "", IF(BB54&lt;=$B54, WORKDAY(DATE(YEAR($BB54), MONTH(BB54)+1, DAY(BB54)-1), 1, Settings!$AY$23:$AY$38), BB54))</f>
        <v/>
      </c>
      <c r="BS54" s="119" t="str">
        <f>IF(BC54="", "", IF(BC54&lt;=$B54, WORKDAY(DATE(YEAR($BB54), MONTH(BC54)+1, DAY(BC54)-1), 1, Settings!$AY$23:$AY$38), BC54))</f>
        <v/>
      </c>
      <c r="BT54" s="119" t="str">
        <f>IF(BD54="", "", IF(BD54&lt;=$B54, WORKDAY(DATE(YEAR($BB54), MONTH(BD54)+1, DAY(BD54)-1), 1, Settings!$AY$23:$AY$38), BD54))</f>
        <v/>
      </c>
      <c r="BU54" s="119" t="str">
        <f>IF(BE54="", "", IF(BE54&lt;=$B54, WORKDAY(DATE(YEAR($BB54), MONTH(BE54)+1, DAY(BE54)-1), 1, Settings!$AY$23:$AY$38), BE54))</f>
        <v/>
      </c>
      <c r="BV54" s="119" t="str">
        <f>IF(BF54="", "", IF(BF54&lt;=$B54, WORKDAY(DATE(YEAR($BB54), MONTH(BF54)+1, DAY(BF54)-1), 1, Settings!$AY$23:$AY$38), BF54))</f>
        <v/>
      </c>
      <c r="BW54" s="119" t="str">
        <f>IF(BG54="", "", IF(BG54&lt;=$B54, WORKDAY(DATE(YEAR($BB54), MONTH(BG54)+1, DAY(BG54)-1), 1, Settings!$AY$23:$AY$38), BG54))</f>
        <v/>
      </c>
      <c r="BX54" s="119" t="str">
        <f>IF(BH54="", "", IF(BH54&lt;=$B54, WORKDAY(DATE(YEAR($BB54), MONTH(BH54)+1, DAY(BH54)-1), 1, Settings!$AY$23:$AY$38), BH54))</f>
        <v/>
      </c>
      <c r="BY54" s="119" t="str">
        <f>IF(BI54="", "", IF(BI54&lt;=$B54, WORKDAY(DATE(YEAR($BB54), MONTH(BI54)+1, DAY(BI54)-1), 1, Settings!$AY$23:$AY$38), BI54))</f>
        <v/>
      </c>
      <c r="BZ54" s="119" t="str">
        <f>IF(BJ54="", "", IF(BJ54&lt;=$B54, WORKDAY(DATE(YEAR($BB54), MONTH(BJ54)+1, DAY(BJ54)-1), 1, Settings!$AY$23:$AY$38), BJ54))</f>
        <v/>
      </c>
      <c r="CA54" s="119" t="str">
        <f>IF(BK54="", "", IF(BK54&lt;=$B54, WORKDAY(DATE(YEAR($BB54), MONTH(BK54)+1, DAY(BK54)-1), 1, Settings!$AY$23:$AY$38), BK54))</f>
        <v/>
      </c>
      <c r="CB54" s="119" t="str">
        <f>IF(BL54="", "", IF(BL54&lt;=$B54, WORKDAY(DATE(YEAR($BB54), MONTH(BL54)+1, DAY(BL54)-1), 1, Settings!$AY$23:$AY$38), BL54))</f>
        <v/>
      </c>
      <c r="CC54" s="119" t="str">
        <f>IF(BM54="", "", IF(BM54&lt;=$B54, WORKDAY(DATE(YEAR($BB54), MONTH(BM54)+1, DAY(BM54)-1), 1, Settings!$AY$23:$AY$38), BM54))</f>
        <v/>
      </c>
      <c r="CD54" s="119" t="str">
        <f>IF(BN54="", "", IF(BN54&lt;=$B54, WORKDAY(DATE(YEAR($BB54), MONTH(BN54)+1, DAY(BN54)-1), 1, Settings!$AY$23:$AY$38), BN54))</f>
        <v/>
      </c>
      <c r="CE54" s="119" t="str">
        <f>IF(BO54="", "", IF(BO54&lt;=$B54, WORKDAY(DATE(YEAR($BB54), MONTH(BO54)+1, DAY(BO54)-1), 1, Settings!$AY$23:$AY$38), BO54))</f>
        <v/>
      </c>
      <c r="CF54" s="120" t="str">
        <f>IF(BP54="", "", IF(BP54&lt;=$B54, WORKDAY(DATE(YEAR($BB54), MONTH(BP54)+1, DAY(BP54)-1), 1, Settings!$AY$23:$AY$38), BP54))</f>
        <v/>
      </c>
      <c r="CH54" s="48" t="str">
        <f t="shared" si="4"/>
        <v/>
      </c>
      <c r="CI54" s="49" t="str">
        <f t="shared" si="5"/>
        <v/>
      </c>
      <c r="CJ54" s="49" t="str">
        <f t="shared" si="6"/>
        <v/>
      </c>
      <c r="CK54" s="49" t="str">
        <f t="shared" si="7"/>
        <v/>
      </c>
      <c r="CL54" s="49" t="str">
        <f t="shared" si="8"/>
        <v/>
      </c>
      <c r="CM54" s="49" t="str">
        <f t="shared" si="9"/>
        <v/>
      </c>
      <c r="CN54" s="49" t="str">
        <f t="shared" si="10"/>
        <v/>
      </c>
      <c r="CO54" s="49" t="str">
        <f t="shared" si="11"/>
        <v/>
      </c>
      <c r="CP54" s="49" t="str">
        <f t="shared" si="12"/>
        <v/>
      </c>
      <c r="CQ54" s="49" t="str">
        <f t="shared" si="13"/>
        <v/>
      </c>
      <c r="CR54" s="49" t="str">
        <f t="shared" si="14"/>
        <v/>
      </c>
      <c r="CS54" s="49" t="str">
        <f t="shared" si="15"/>
        <v/>
      </c>
      <c r="CT54" s="49" t="str">
        <f t="shared" si="16"/>
        <v/>
      </c>
      <c r="CU54" s="49" t="str">
        <f t="shared" si="17"/>
        <v/>
      </c>
      <c r="CV54" s="16" t="str">
        <f t="shared" si="18"/>
        <v/>
      </c>
      <c r="CX54" s="48" t="str">
        <f t="shared" si="19"/>
        <v/>
      </c>
      <c r="CY54" s="49" t="str">
        <f t="shared" si="20"/>
        <v/>
      </c>
      <c r="CZ54" s="49" t="str">
        <f t="shared" si="21"/>
        <v/>
      </c>
      <c r="DA54" s="49" t="str">
        <f t="shared" si="22"/>
        <v/>
      </c>
      <c r="DB54" s="49" t="str">
        <f t="shared" si="23"/>
        <v/>
      </c>
      <c r="DC54" s="49" t="str">
        <f t="shared" si="24"/>
        <v/>
      </c>
      <c r="DD54" s="49" t="str">
        <f t="shared" si="25"/>
        <v/>
      </c>
      <c r="DE54" s="49" t="str">
        <f t="shared" si="26"/>
        <v/>
      </c>
      <c r="DF54" s="49" t="str">
        <f t="shared" si="27"/>
        <v/>
      </c>
      <c r="DG54" s="49" t="str">
        <f t="shared" si="28"/>
        <v/>
      </c>
      <c r="DH54" s="49" t="str">
        <f t="shared" si="29"/>
        <v/>
      </c>
      <c r="DI54" s="49" t="str">
        <f t="shared" si="30"/>
        <v/>
      </c>
      <c r="DJ54" s="49" t="str">
        <f t="shared" si="31"/>
        <v/>
      </c>
      <c r="DK54" s="49" t="str">
        <f t="shared" si="32"/>
        <v/>
      </c>
      <c r="DL54" s="16" t="str">
        <f t="shared" si="33"/>
        <v/>
      </c>
      <c r="DN54" s="17" t="str">
        <f t="shared" si="34"/>
        <v>Aug 2019</v>
      </c>
    </row>
    <row r="55" spans="1:118" x14ac:dyDescent="0.25">
      <c r="A55" s="30"/>
      <c r="B55" s="102">
        <f>IF(B54="", "", IFERROR(IF(B54+1&gt;Settings!$G$25, "", B54+1), ""))</f>
        <v>43691</v>
      </c>
      <c r="C55" s="2"/>
      <c r="D55" s="3"/>
      <c r="E55" s="3"/>
      <c r="F55" s="3"/>
      <c r="G55" s="3"/>
      <c r="H55" s="3"/>
      <c r="I55" s="3"/>
      <c r="J55" s="3"/>
      <c r="K55" s="3"/>
      <c r="L55" s="3"/>
      <c r="M55" s="3"/>
      <c r="N55" s="3"/>
      <c r="O55" s="3"/>
      <c r="P55" s="3"/>
      <c r="Q55" s="4"/>
      <c r="R55" s="30"/>
      <c r="T55" s="17" t="str">
        <f>IF($B55="", "", IF($B55&lt;Settings!$G$23, "Old", "New"))</f>
        <v>Old</v>
      </c>
      <c r="AL55" s="118" t="str">
        <f>IF(OR($B55="", C55="", C$10="", AL$9), "", IFERROR($B55+INDEX(Settings!$AF$19:$AF$33, MATCH(C$10, Settings!$Y$19:$Y$33, 0))+IF(INDEX(Settings!$AI$19:$AI$33, MATCH(C$10, Settings!$Y$19:$Y$33, 0))="", 0, INDEX($AO$2:$AU$8, MATCH(TEXT($B55, "ddd"), $AN$2:$AN$8, 0), MATCH(INDEX(Settings!$AI$19:$AI$33, MATCH(C$10, Settings!$Y$19:$Y$33, 0)), $AO$1:$AU$1, 0))), 0))</f>
        <v/>
      </c>
      <c r="AM55" s="119" t="str">
        <f>IF(OR($B55="", D55="", D$10="", AM$9), "", IFERROR($B55+INDEX(Settings!$AF$19:$AF$33, MATCH(D$10, Settings!$Y$19:$Y$33, 0))+IF(INDEX(Settings!$AI$19:$AI$33, MATCH(D$10, Settings!$Y$19:$Y$33, 0))="", 0, INDEX($AO$2:$AU$8, MATCH(TEXT($B55, "ddd"), $AN$2:$AN$8, 0), MATCH(INDEX(Settings!$AI$19:$AI$33, MATCH(D$10, Settings!$Y$19:$Y$33, 0)), $AO$1:$AU$1, 0))), 0))</f>
        <v/>
      </c>
      <c r="AN55" s="119" t="str">
        <f>IF(OR($B55="", E55="", E$10="", AN$9), "", IFERROR($B55+INDEX(Settings!$AF$19:$AF$33, MATCH(E$10, Settings!$Y$19:$Y$33, 0))+IF(INDEX(Settings!$AI$19:$AI$33, MATCH(E$10, Settings!$Y$19:$Y$33, 0))="", 0, INDEX($AO$2:$AU$8, MATCH(TEXT($B55, "ddd"), $AN$2:$AN$8, 0), MATCH(INDEX(Settings!$AI$19:$AI$33, MATCH(E$10, Settings!$Y$19:$Y$33, 0)), $AO$1:$AU$1, 0))), 0))</f>
        <v/>
      </c>
      <c r="AO55" s="119" t="str">
        <f>IF(OR($B55="", F55="", F$10="", AO$9), "", IFERROR($B55+INDEX(Settings!$AF$19:$AF$33, MATCH(F$10, Settings!$Y$19:$Y$33, 0))+IF(INDEX(Settings!$AI$19:$AI$33, MATCH(F$10, Settings!$Y$19:$Y$33, 0))="", 0, INDEX($AO$2:$AU$8, MATCH(TEXT($B55, "ddd"), $AN$2:$AN$8, 0), MATCH(INDEX(Settings!$AI$19:$AI$33, MATCH(F$10, Settings!$Y$19:$Y$33, 0)), $AO$1:$AU$1, 0))), 0))</f>
        <v/>
      </c>
      <c r="AP55" s="119" t="str">
        <f>IF(OR($B55="", G55="", G$10="", AP$9), "", IFERROR($B55+INDEX(Settings!$AF$19:$AF$33, MATCH(G$10, Settings!$Y$19:$Y$33, 0))+IF(INDEX(Settings!$AI$19:$AI$33, MATCH(G$10, Settings!$Y$19:$Y$33, 0))="", 0, INDEX($AO$2:$AU$8, MATCH(TEXT($B55, "ddd"), $AN$2:$AN$8, 0), MATCH(INDEX(Settings!$AI$19:$AI$33, MATCH(G$10, Settings!$Y$19:$Y$33, 0)), $AO$1:$AU$1, 0))), 0))</f>
        <v/>
      </c>
      <c r="AQ55" s="119" t="str">
        <f>IF(OR($B55="", H55="", H$10="", AQ$9), "", IFERROR($B55+INDEX(Settings!$AF$19:$AF$33, MATCH(H$10, Settings!$Y$19:$Y$33, 0))+IF(INDEX(Settings!$AI$19:$AI$33, MATCH(H$10, Settings!$Y$19:$Y$33, 0))="", 0, INDEX($AO$2:$AU$8, MATCH(TEXT($B55, "ddd"), $AN$2:$AN$8, 0), MATCH(INDEX(Settings!$AI$19:$AI$33, MATCH(H$10, Settings!$Y$19:$Y$33, 0)), $AO$1:$AU$1, 0))), 0))</f>
        <v/>
      </c>
      <c r="AR55" s="119" t="str">
        <f>IF(OR($B55="", I55="", I$10="", AR$9), "", IFERROR($B55+INDEX(Settings!$AF$19:$AF$33, MATCH(I$10, Settings!$Y$19:$Y$33, 0))+IF(INDEX(Settings!$AI$19:$AI$33, MATCH(I$10, Settings!$Y$19:$Y$33, 0))="", 0, INDEX($AO$2:$AU$8, MATCH(TEXT($B55, "ddd"), $AN$2:$AN$8, 0), MATCH(INDEX(Settings!$AI$19:$AI$33, MATCH(I$10, Settings!$Y$19:$Y$33, 0)), $AO$1:$AU$1, 0))), 0))</f>
        <v/>
      </c>
      <c r="AS55" s="119" t="str">
        <f>IF(OR($B55="", J55="", J$10="", AS$9), "", IFERROR($B55+INDEX(Settings!$AF$19:$AF$33, MATCH(J$10, Settings!$Y$19:$Y$33, 0))+IF(INDEX(Settings!$AI$19:$AI$33, MATCH(J$10, Settings!$Y$19:$Y$33, 0))="", 0, INDEX($AO$2:$AU$8, MATCH(TEXT($B55, "ddd"), $AN$2:$AN$8, 0), MATCH(INDEX(Settings!$AI$19:$AI$33, MATCH(J$10, Settings!$Y$19:$Y$33, 0)), $AO$1:$AU$1, 0))), 0))</f>
        <v/>
      </c>
      <c r="AT55" s="119" t="str">
        <f>IF(OR($B55="", K55="", K$10="", AT$9), "", IFERROR($B55+INDEX(Settings!$AF$19:$AF$33, MATCH(K$10, Settings!$Y$19:$Y$33, 0))+IF(INDEX(Settings!$AI$19:$AI$33, MATCH(K$10, Settings!$Y$19:$Y$33, 0))="", 0, INDEX($AO$2:$AU$8, MATCH(TEXT($B55, "ddd"), $AN$2:$AN$8, 0), MATCH(INDEX(Settings!$AI$19:$AI$33, MATCH(K$10, Settings!$Y$19:$Y$33, 0)), $AO$1:$AU$1, 0))), 0))</f>
        <v/>
      </c>
      <c r="AU55" s="119" t="str">
        <f>IF(OR($B55="", L55="", L$10="", AU$9), "", IFERROR($B55+INDEX(Settings!$AF$19:$AF$33, MATCH(L$10, Settings!$Y$19:$Y$33, 0))+IF(INDEX(Settings!$AI$19:$AI$33, MATCH(L$10, Settings!$Y$19:$Y$33, 0))="", 0, INDEX($AO$2:$AU$8, MATCH(TEXT($B55, "ddd"), $AN$2:$AN$8, 0), MATCH(INDEX(Settings!$AI$19:$AI$33, MATCH(L$10, Settings!$Y$19:$Y$33, 0)), $AO$1:$AU$1, 0))), 0))</f>
        <v/>
      </c>
      <c r="AV55" s="119" t="str">
        <f>IF(OR($B55="", M55="", M$10="", AV$9), "", IFERROR($B55+INDEX(Settings!$AF$19:$AF$33, MATCH(M$10, Settings!$Y$19:$Y$33, 0))+IF(INDEX(Settings!$AI$19:$AI$33, MATCH(M$10, Settings!$Y$19:$Y$33, 0))="", 0, INDEX($AO$2:$AU$8, MATCH(TEXT($B55, "ddd"), $AN$2:$AN$8, 0), MATCH(INDEX(Settings!$AI$19:$AI$33, MATCH(M$10, Settings!$Y$19:$Y$33, 0)), $AO$1:$AU$1, 0))), 0))</f>
        <v/>
      </c>
      <c r="AW55" s="119" t="str">
        <f>IF(OR($B55="", N55="", N$10="", AW$9), "", IFERROR($B55+INDEX(Settings!$AF$19:$AF$33, MATCH(N$10, Settings!$Y$19:$Y$33, 0))+IF(INDEX(Settings!$AI$19:$AI$33, MATCH(N$10, Settings!$Y$19:$Y$33, 0))="", 0, INDEX($AO$2:$AU$8, MATCH(TEXT($B55, "ddd"), $AN$2:$AN$8, 0), MATCH(INDEX(Settings!$AI$19:$AI$33, MATCH(N$10, Settings!$Y$19:$Y$33, 0)), $AO$1:$AU$1, 0))), 0))</f>
        <v/>
      </c>
      <c r="AX55" s="119" t="str">
        <f>IF(OR($B55="", O55="", O$10="", AX$9), "", IFERROR($B55+INDEX(Settings!$AF$19:$AF$33, MATCH(O$10, Settings!$Y$19:$Y$33, 0))+IF(INDEX(Settings!$AI$19:$AI$33, MATCH(O$10, Settings!$Y$19:$Y$33, 0))="", 0, INDEX($AO$2:$AU$8, MATCH(TEXT($B55, "ddd"), $AN$2:$AN$8, 0), MATCH(INDEX(Settings!$AI$19:$AI$33, MATCH(O$10, Settings!$Y$19:$Y$33, 0)), $AO$1:$AU$1, 0))), 0))</f>
        <v/>
      </c>
      <c r="AY55" s="119" t="str">
        <f>IF(OR($B55="", P55="", P$10="", AY$9), "", IFERROR($B55+INDEX(Settings!$AF$19:$AF$33, MATCH(P$10, Settings!$Y$19:$Y$33, 0))+IF(INDEX(Settings!$AI$19:$AI$33, MATCH(P$10, Settings!$Y$19:$Y$33, 0))="", 0, INDEX($AO$2:$AU$8, MATCH(TEXT($B55, "ddd"), $AN$2:$AN$8, 0), MATCH(INDEX(Settings!$AI$19:$AI$33, MATCH(P$10, Settings!$Y$19:$Y$33, 0)), $AO$1:$AU$1, 0))), 0))</f>
        <v/>
      </c>
      <c r="AZ55" s="120" t="str">
        <f>IF(OR($B55="", Q55="", Q$10="", AZ$9), "", IFERROR($B55+INDEX(Settings!$AF$19:$AF$33, MATCH(Q$10, Settings!$Y$19:$Y$33, 0))+IF(INDEX(Settings!$AI$19:$AI$33, MATCH(Q$10, Settings!$Y$19:$Y$33, 0))="", 0, INDEX($AO$2:$AU$8, MATCH(TEXT($B55, "ddd"), $AN$2:$AN$8, 0), MATCH(INDEX(Settings!$AI$19:$AI$33, MATCH(Q$10, Settings!$Y$19:$Y$33, 0)), $AO$1:$AU$1, 0))), 0))</f>
        <v/>
      </c>
      <c r="BB55" s="118" t="str">
        <f>IF(OR(C$10="", $B55="", C55="", BB$9=""), "", IFERROR(WORKDAY((DATE(YEAR($B55), MONTH($B55)+INDEX(Settings!$AM$19:$AM$33, MATCH(C$10, Settings!$Y$19:$Y$33, 0)), IF(INDEX(Settings!$AQ$19:$AQ$33, MATCH(C$10, Settings!$Y$19:$Y$33, 0))=0, DAY($B55), INDEX(Settings!$AQ$19:$AQ$33, MATCH(C$10, Settings!$Y$19:$Y$33, 0))))-1), 1, Settings!$AY$23:$AY$38), ""))</f>
        <v/>
      </c>
      <c r="BC55" s="119" t="str">
        <f>IF(OR(D$10="", $B55="", D55="", BC$9=""), "", IFERROR(WORKDAY((DATE(YEAR($B55), MONTH($B55)+INDEX(Settings!$AM$19:$AM$33, MATCH(D$10, Settings!$Y$19:$Y$33, 0)), IF(INDEX(Settings!$AQ$19:$AQ$33, MATCH(D$10, Settings!$Y$19:$Y$33, 0))=0, DAY($B55), INDEX(Settings!$AQ$19:$AQ$33, MATCH(D$10, Settings!$Y$19:$Y$33, 0))))-1), 1, Settings!$AY$23:$AY$38), ""))</f>
        <v/>
      </c>
      <c r="BD55" s="119" t="str">
        <f>IF(OR(E$10="", $B55="", E55="", BD$9=""), "", IFERROR(WORKDAY((DATE(YEAR($B55), MONTH($B55)+INDEX(Settings!$AM$19:$AM$33, MATCH(E$10, Settings!$Y$19:$Y$33, 0)), IF(INDEX(Settings!$AQ$19:$AQ$33, MATCH(E$10, Settings!$Y$19:$Y$33, 0))=0, DAY($B55), INDEX(Settings!$AQ$19:$AQ$33, MATCH(E$10, Settings!$Y$19:$Y$33, 0))))-1), 1, Settings!$AY$23:$AY$38), ""))</f>
        <v/>
      </c>
      <c r="BE55" s="119" t="str">
        <f>IF(OR(F$10="", $B55="", F55="", BE$9=""), "", IFERROR(WORKDAY((DATE(YEAR($B55), MONTH($B55)+INDEX(Settings!$AM$19:$AM$33, MATCH(F$10, Settings!$Y$19:$Y$33, 0)), IF(INDEX(Settings!$AQ$19:$AQ$33, MATCH(F$10, Settings!$Y$19:$Y$33, 0))=0, DAY($B55), INDEX(Settings!$AQ$19:$AQ$33, MATCH(F$10, Settings!$Y$19:$Y$33, 0))))-1), 1, Settings!$AY$23:$AY$38), ""))</f>
        <v/>
      </c>
      <c r="BF55" s="119" t="str">
        <f>IF(OR(G$10="", $B55="", G55="", BF$9=""), "", IFERROR(WORKDAY((DATE(YEAR($B55), MONTH($B55)+INDEX(Settings!$AM$19:$AM$33, MATCH(G$10, Settings!$Y$19:$Y$33, 0)), IF(INDEX(Settings!$AQ$19:$AQ$33, MATCH(G$10, Settings!$Y$19:$Y$33, 0))=0, DAY($B55), INDEX(Settings!$AQ$19:$AQ$33, MATCH(G$10, Settings!$Y$19:$Y$33, 0))))-1), 1, Settings!$AY$23:$AY$38), ""))</f>
        <v/>
      </c>
      <c r="BG55" s="119" t="str">
        <f>IF(OR(H$10="", $B55="", H55="", BG$9=""), "", IFERROR(WORKDAY((DATE(YEAR($B55), MONTH($B55)+INDEX(Settings!$AM$19:$AM$33, MATCH(H$10, Settings!$Y$19:$Y$33, 0)), IF(INDEX(Settings!$AQ$19:$AQ$33, MATCH(H$10, Settings!$Y$19:$Y$33, 0))=0, DAY($B55), INDEX(Settings!$AQ$19:$AQ$33, MATCH(H$10, Settings!$Y$19:$Y$33, 0))))-1), 1, Settings!$AY$23:$AY$38), ""))</f>
        <v/>
      </c>
      <c r="BH55" s="119" t="str">
        <f>IF(OR(I$10="", $B55="", I55="", BH$9=""), "", IFERROR(WORKDAY((DATE(YEAR($B55), MONTH($B55)+INDEX(Settings!$AM$19:$AM$33, MATCH(I$10, Settings!$Y$19:$Y$33, 0)), IF(INDEX(Settings!$AQ$19:$AQ$33, MATCH(I$10, Settings!$Y$19:$Y$33, 0))=0, DAY($B55), INDEX(Settings!$AQ$19:$AQ$33, MATCH(I$10, Settings!$Y$19:$Y$33, 0))))-1), 1, Settings!$AY$23:$AY$38), ""))</f>
        <v/>
      </c>
      <c r="BI55" s="119" t="str">
        <f>IF(OR(J$10="", $B55="", J55="", BI$9=""), "", IFERROR(WORKDAY((DATE(YEAR($B55), MONTH($B55)+INDEX(Settings!$AM$19:$AM$33, MATCH(J$10, Settings!$Y$19:$Y$33, 0)), IF(INDEX(Settings!$AQ$19:$AQ$33, MATCH(J$10, Settings!$Y$19:$Y$33, 0))=0, DAY($B55), INDEX(Settings!$AQ$19:$AQ$33, MATCH(J$10, Settings!$Y$19:$Y$33, 0))))-1), 1, Settings!$AY$23:$AY$38), ""))</f>
        <v/>
      </c>
      <c r="BJ55" s="119" t="str">
        <f>IF(OR(K$10="", $B55="", K55="", BJ$9=""), "", IFERROR(WORKDAY((DATE(YEAR($B55), MONTH($B55)+INDEX(Settings!$AM$19:$AM$33, MATCH(K$10, Settings!$Y$19:$Y$33, 0)), IF(INDEX(Settings!$AQ$19:$AQ$33, MATCH(K$10, Settings!$Y$19:$Y$33, 0))=0, DAY($B55), INDEX(Settings!$AQ$19:$AQ$33, MATCH(K$10, Settings!$Y$19:$Y$33, 0))))-1), 1, Settings!$AY$23:$AY$38), ""))</f>
        <v/>
      </c>
      <c r="BK55" s="119" t="str">
        <f>IF(OR(L$10="", $B55="", L55="", BK$9=""), "", IFERROR(WORKDAY((DATE(YEAR($B55), MONTH($B55)+INDEX(Settings!$AM$19:$AM$33, MATCH(L$10, Settings!$Y$19:$Y$33, 0)), IF(INDEX(Settings!$AQ$19:$AQ$33, MATCH(L$10, Settings!$Y$19:$Y$33, 0))=0, DAY($B55), INDEX(Settings!$AQ$19:$AQ$33, MATCH(L$10, Settings!$Y$19:$Y$33, 0))))-1), 1, Settings!$AY$23:$AY$38), ""))</f>
        <v/>
      </c>
      <c r="BL55" s="119" t="str">
        <f>IF(OR(M$10="", $B55="", M55="", BL$9=""), "", IFERROR(WORKDAY((DATE(YEAR($B55), MONTH($B55)+INDEX(Settings!$AM$19:$AM$33, MATCH(M$10, Settings!$Y$19:$Y$33, 0)), IF(INDEX(Settings!$AQ$19:$AQ$33, MATCH(M$10, Settings!$Y$19:$Y$33, 0))=0, DAY($B55), INDEX(Settings!$AQ$19:$AQ$33, MATCH(M$10, Settings!$Y$19:$Y$33, 0))))-1), 1, Settings!$AY$23:$AY$38), ""))</f>
        <v/>
      </c>
      <c r="BM55" s="119" t="str">
        <f>IF(OR(N$10="", $B55="", N55="", BM$9=""), "", IFERROR(WORKDAY((DATE(YEAR($B55), MONTH($B55)+INDEX(Settings!$AM$19:$AM$33, MATCH(N$10, Settings!$Y$19:$Y$33, 0)), IF(INDEX(Settings!$AQ$19:$AQ$33, MATCH(N$10, Settings!$Y$19:$Y$33, 0))=0, DAY($B55), INDEX(Settings!$AQ$19:$AQ$33, MATCH(N$10, Settings!$Y$19:$Y$33, 0))))-1), 1, Settings!$AY$23:$AY$38), ""))</f>
        <v/>
      </c>
      <c r="BN55" s="119" t="str">
        <f>IF(OR(O$10="", $B55="", O55="", BN$9=""), "", IFERROR(WORKDAY((DATE(YEAR($B55), MONTH($B55)+INDEX(Settings!$AM$19:$AM$33, MATCH(O$10, Settings!$Y$19:$Y$33, 0)), IF(INDEX(Settings!$AQ$19:$AQ$33, MATCH(O$10, Settings!$Y$19:$Y$33, 0))=0, DAY($B55), INDEX(Settings!$AQ$19:$AQ$33, MATCH(O$10, Settings!$Y$19:$Y$33, 0))))-1), 1, Settings!$AY$23:$AY$38), ""))</f>
        <v/>
      </c>
      <c r="BO55" s="119" t="str">
        <f>IF(OR(P$10="", $B55="", P55="", BO$9=""), "", IFERROR(WORKDAY((DATE(YEAR($B55), MONTH($B55)+INDEX(Settings!$AM$19:$AM$33, MATCH(P$10, Settings!$Y$19:$Y$33, 0)), IF(INDEX(Settings!$AQ$19:$AQ$33, MATCH(P$10, Settings!$Y$19:$Y$33, 0))=0, DAY($B55), INDEX(Settings!$AQ$19:$AQ$33, MATCH(P$10, Settings!$Y$19:$Y$33, 0))))-1), 1, Settings!$AY$23:$AY$38), ""))</f>
        <v/>
      </c>
      <c r="BP55" s="120" t="str">
        <f>IF(OR(Q$10="", $B55="", Q55="", BP$9=""), "", IFERROR(WORKDAY((DATE(YEAR($B55), MONTH($B55)+INDEX(Settings!$AM$19:$AM$33, MATCH(Q$10, Settings!$Y$19:$Y$33, 0)), IF(INDEX(Settings!$AQ$19:$AQ$33, MATCH(Q$10, Settings!$Y$19:$Y$33, 0))=0, DAY($B55), INDEX(Settings!$AQ$19:$AQ$33, MATCH(Q$10, Settings!$Y$19:$Y$33, 0))))-1), 1, Settings!$AY$23:$AY$38), ""))</f>
        <v/>
      </c>
      <c r="BR55" s="118" t="str">
        <f>IF(BB55="", "", IF(BB55&lt;=$B55, WORKDAY(DATE(YEAR($BB55), MONTH(BB55)+1, DAY(BB55)-1), 1, Settings!$AY$23:$AY$38), BB55))</f>
        <v/>
      </c>
      <c r="BS55" s="119" t="str">
        <f>IF(BC55="", "", IF(BC55&lt;=$B55, WORKDAY(DATE(YEAR($BB55), MONTH(BC55)+1, DAY(BC55)-1), 1, Settings!$AY$23:$AY$38), BC55))</f>
        <v/>
      </c>
      <c r="BT55" s="119" t="str">
        <f>IF(BD55="", "", IF(BD55&lt;=$B55, WORKDAY(DATE(YEAR($BB55), MONTH(BD55)+1, DAY(BD55)-1), 1, Settings!$AY$23:$AY$38), BD55))</f>
        <v/>
      </c>
      <c r="BU55" s="119" t="str">
        <f>IF(BE55="", "", IF(BE55&lt;=$B55, WORKDAY(DATE(YEAR($BB55), MONTH(BE55)+1, DAY(BE55)-1), 1, Settings!$AY$23:$AY$38), BE55))</f>
        <v/>
      </c>
      <c r="BV55" s="119" t="str">
        <f>IF(BF55="", "", IF(BF55&lt;=$B55, WORKDAY(DATE(YEAR($BB55), MONTH(BF55)+1, DAY(BF55)-1), 1, Settings!$AY$23:$AY$38), BF55))</f>
        <v/>
      </c>
      <c r="BW55" s="119" t="str">
        <f>IF(BG55="", "", IF(BG55&lt;=$B55, WORKDAY(DATE(YEAR($BB55), MONTH(BG55)+1, DAY(BG55)-1), 1, Settings!$AY$23:$AY$38), BG55))</f>
        <v/>
      </c>
      <c r="BX55" s="119" t="str">
        <f>IF(BH55="", "", IF(BH55&lt;=$B55, WORKDAY(DATE(YEAR($BB55), MONTH(BH55)+1, DAY(BH55)-1), 1, Settings!$AY$23:$AY$38), BH55))</f>
        <v/>
      </c>
      <c r="BY55" s="119" t="str">
        <f>IF(BI55="", "", IF(BI55&lt;=$B55, WORKDAY(DATE(YEAR($BB55), MONTH(BI55)+1, DAY(BI55)-1), 1, Settings!$AY$23:$AY$38), BI55))</f>
        <v/>
      </c>
      <c r="BZ55" s="119" t="str">
        <f>IF(BJ55="", "", IF(BJ55&lt;=$B55, WORKDAY(DATE(YEAR($BB55), MONTH(BJ55)+1, DAY(BJ55)-1), 1, Settings!$AY$23:$AY$38), BJ55))</f>
        <v/>
      </c>
      <c r="CA55" s="119" t="str">
        <f>IF(BK55="", "", IF(BK55&lt;=$B55, WORKDAY(DATE(YEAR($BB55), MONTH(BK55)+1, DAY(BK55)-1), 1, Settings!$AY$23:$AY$38), BK55))</f>
        <v/>
      </c>
      <c r="CB55" s="119" t="str">
        <f>IF(BL55="", "", IF(BL55&lt;=$B55, WORKDAY(DATE(YEAR($BB55), MONTH(BL55)+1, DAY(BL55)-1), 1, Settings!$AY$23:$AY$38), BL55))</f>
        <v/>
      </c>
      <c r="CC55" s="119" t="str">
        <f>IF(BM55="", "", IF(BM55&lt;=$B55, WORKDAY(DATE(YEAR($BB55), MONTH(BM55)+1, DAY(BM55)-1), 1, Settings!$AY$23:$AY$38), BM55))</f>
        <v/>
      </c>
      <c r="CD55" s="119" t="str">
        <f>IF(BN55="", "", IF(BN55&lt;=$B55, WORKDAY(DATE(YEAR($BB55), MONTH(BN55)+1, DAY(BN55)-1), 1, Settings!$AY$23:$AY$38), BN55))</f>
        <v/>
      </c>
      <c r="CE55" s="119" t="str">
        <f>IF(BO55="", "", IF(BO55&lt;=$B55, WORKDAY(DATE(YEAR($BB55), MONTH(BO55)+1, DAY(BO55)-1), 1, Settings!$AY$23:$AY$38), BO55))</f>
        <v/>
      </c>
      <c r="CF55" s="120" t="str">
        <f>IF(BP55="", "", IF(BP55&lt;=$B55, WORKDAY(DATE(YEAR($BB55), MONTH(BP55)+1, DAY(BP55)-1), 1, Settings!$AY$23:$AY$38), BP55))</f>
        <v/>
      </c>
      <c r="CH55" s="48" t="str">
        <f t="shared" si="4"/>
        <v/>
      </c>
      <c r="CI55" s="49" t="str">
        <f t="shared" si="5"/>
        <v/>
      </c>
      <c r="CJ55" s="49" t="str">
        <f t="shared" si="6"/>
        <v/>
      </c>
      <c r="CK55" s="49" t="str">
        <f t="shared" si="7"/>
        <v/>
      </c>
      <c r="CL55" s="49" t="str">
        <f t="shared" si="8"/>
        <v/>
      </c>
      <c r="CM55" s="49" t="str">
        <f t="shared" si="9"/>
        <v/>
      </c>
      <c r="CN55" s="49" t="str">
        <f t="shared" si="10"/>
        <v/>
      </c>
      <c r="CO55" s="49" t="str">
        <f t="shared" si="11"/>
        <v/>
      </c>
      <c r="CP55" s="49" t="str">
        <f t="shared" si="12"/>
        <v/>
      </c>
      <c r="CQ55" s="49" t="str">
        <f t="shared" si="13"/>
        <v/>
      </c>
      <c r="CR55" s="49" t="str">
        <f t="shared" si="14"/>
        <v/>
      </c>
      <c r="CS55" s="49" t="str">
        <f t="shared" si="15"/>
        <v/>
      </c>
      <c r="CT55" s="49" t="str">
        <f t="shared" si="16"/>
        <v/>
      </c>
      <c r="CU55" s="49" t="str">
        <f t="shared" si="17"/>
        <v/>
      </c>
      <c r="CV55" s="16" t="str">
        <f t="shared" si="18"/>
        <v/>
      </c>
      <c r="CX55" s="48" t="str">
        <f t="shared" si="19"/>
        <v/>
      </c>
      <c r="CY55" s="49" t="str">
        <f t="shared" si="20"/>
        <v/>
      </c>
      <c r="CZ55" s="49" t="str">
        <f t="shared" si="21"/>
        <v/>
      </c>
      <c r="DA55" s="49" t="str">
        <f t="shared" si="22"/>
        <v/>
      </c>
      <c r="DB55" s="49" t="str">
        <f t="shared" si="23"/>
        <v/>
      </c>
      <c r="DC55" s="49" t="str">
        <f t="shared" si="24"/>
        <v/>
      </c>
      <c r="DD55" s="49" t="str">
        <f t="shared" si="25"/>
        <v/>
      </c>
      <c r="DE55" s="49" t="str">
        <f t="shared" si="26"/>
        <v/>
      </c>
      <c r="DF55" s="49" t="str">
        <f t="shared" si="27"/>
        <v/>
      </c>
      <c r="DG55" s="49" t="str">
        <f t="shared" si="28"/>
        <v/>
      </c>
      <c r="DH55" s="49" t="str">
        <f t="shared" si="29"/>
        <v/>
      </c>
      <c r="DI55" s="49" t="str">
        <f t="shared" si="30"/>
        <v/>
      </c>
      <c r="DJ55" s="49" t="str">
        <f t="shared" si="31"/>
        <v/>
      </c>
      <c r="DK55" s="49" t="str">
        <f t="shared" si="32"/>
        <v/>
      </c>
      <c r="DL55" s="16" t="str">
        <f t="shared" si="33"/>
        <v/>
      </c>
      <c r="DN55" s="17" t="str">
        <f t="shared" si="34"/>
        <v>Aug 2019</v>
      </c>
    </row>
    <row r="56" spans="1:118" x14ac:dyDescent="0.25">
      <c r="A56" s="30"/>
      <c r="B56" s="102">
        <f>IF(B55="", "", IFERROR(IF(B55+1&gt;Settings!$G$25, "", B55+1), ""))</f>
        <v>43692</v>
      </c>
      <c r="C56" s="2"/>
      <c r="D56" s="3"/>
      <c r="E56" s="3"/>
      <c r="F56" s="3"/>
      <c r="G56" s="3"/>
      <c r="H56" s="3"/>
      <c r="I56" s="3"/>
      <c r="J56" s="3"/>
      <c r="K56" s="3"/>
      <c r="L56" s="3"/>
      <c r="M56" s="3"/>
      <c r="N56" s="3"/>
      <c r="O56" s="3"/>
      <c r="P56" s="3"/>
      <c r="Q56" s="4"/>
      <c r="R56" s="30"/>
      <c r="T56" s="17" t="str">
        <f>IF($B56="", "", IF($B56&lt;Settings!$G$23, "Old", "New"))</f>
        <v>Old</v>
      </c>
      <c r="AL56" s="118" t="str">
        <f>IF(OR($B56="", C56="", C$10="", AL$9), "", IFERROR($B56+INDEX(Settings!$AF$19:$AF$33, MATCH(C$10, Settings!$Y$19:$Y$33, 0))+IF(INDEX(Settings!$AI$19:$AI$33, MATCH(C$10, Settings!$Y$19:$Y$33, 0))="", 0, INDEX($AO$2:$AU$8, MATCH(TEXT($B56, "ddd"), $AN$2:$AN$8, 0), MATCH(INDEX(Settings!$AI$19:$AI$33, MATCH(C$10, Settings!$Y$19:$Y$33, 0)), $AO$1:$AU$1, 0))), 0))</f>
        <v/>
      </c>
      <c r="AM56" s="119" t="str">
        <f>IF(OR($B56="", D56="", D$10="", AM$9), "", IFERROR($B56+INDEX(Settings!$AF$19:$AF$33, MATCH(D$10, Settings!$Y$19:$Y$33, 0))+IF(INDEX(Settings!$AI$19:$AI$33, MATCH(D$10, Settings!$Y$19:$Y$33, 0))="", 0, INDEX($AO$2:$AU$8, MATCH(TEXT($B56, "ddd"), $AN$2:$AN$8, 0), MATCH(INDEX(Settings!$AI$19:$AI$33, MATCH(D$10, Settings!$Y$19:$Y$33, 0)), $AO$1:$AU$1, 0))), 0))</f>
        <v/>
      </c>
      <c r="AN56" s="119" t="str">
        <f>IF(OR($B56="", E56="", E$10="", AN$9), "", IFERROR($B56+INDEX(Settings!$AF$19:$AF$33, MATCH(E$10, Settings!$Y$19:$Y$33, 0))+IF(INDEX(Settings!$AI$19:$AI$33, MATCH(E$10, Settings!$Y$19:$Y$33, 0))="", 0, INDEX($AO$2:$AU$8, MATCH(TEXT($B56, "ddd"), $AN$2:$AN$8, 0), MATCH(INDEX(Settings!$AI$19:$AI$33, MATCH(E$10, Settings!$Y$19:$Y$33, 0)), $AO$1:$AU$1, 0))), 0))</f>
        <v/>
      </c>
      <c r="AO56" s="119" t="str">
        <f>IF(OR($B56="", F56="", F$10="", AO$9), "", IFERROR($B56+INDEX(Settings!$AF$19:$AF$33, MATCH(F$10, Settings!$Y$19:$Y$33, 0))+IF(INDEX(Settings!$AI$19:$AI$33, MATCH(F$10, Settings!$Y$19:$Y$33, 0))="", 0, INDEX($AO$2:$AU$8, MATCH(TEXT($B56, "ddd"), $AN$2:$AN$8, 0), MATCH(INDEX(Settings!$AI$19:$AI$33, MATCH(F$10, Settings!$Y$19:$Y$33, 0)), $AO$1:$AU$1, 0))), 0))</f>
        <v/>
      </c>
      <c r="AP56" s="119" t="str">
        <f>IF(OR($B56="", G56="", G$10="", AP$9), "", IFERROR($B56+INDEX(Settings!$AF$19:$AF$33, MATCH(G$10, Settings!$Y$19:$Y$33, 0))+IF(INDEX(Settings!$AI$19:$AI$33, MATCH(G$10, Settings!$Y$19:$Y$33, 0))="", 0, INDEX($AO$2:$AU$8, MATCH(TEXT($B56, "ddd"), $AN$2:$AN$8, 0), MATCH(INDEX(Settings!$AI$19:$AI$33, MATCH(G$10, Settings!$Y$19:$Y$33, 0)), $AO$1:$AU$1, 0))), 0))</f>
        <v/>
      </c>
      <c r="AQ56" s="119" t="str">
        <f>IF(OR($B56="", H56="", H$10="", AQ$9), "", IFERROR($B56+INDEX(Settings!$AF$19:$AF$33, MATCH(H$10, Settings!$Y$19:$Y$33, 0))+IF(INDEX(Settings!$AI$19:$AI$33, MATCH(H$10, Settings!$Y$19:$Y$33, 0))="", 0, INDEX($AO$2:$AU$8, MATCH(TEXT($B56, "ddd"), $AN$2:$AN$8, 0), MATCH(INDEX(Settings!$AI$19:$AI$33, MATCH(H$10, Settings!$Y$19:$Y$33, 0)), $AO$1:$AU$1, 0))), 0))</f>
        <v/>
      </c>
      <c r="AR56" s="119" t="str">
        <f>IF(OR($B56="", I56="", I$10="", AR$9), "", IFERROR($B56+INDEX(Settings!$AF$19:$AF$33, MATCH(I$10, Settings!$Y$19:$Y$33, 0))+IF(INDEX(Settings!$AI$19:$AI$33, MATCH(I$10, Settings!$Y$19:$Y$33, 0))="", 0, INDEX($AO$2:$AU$8, MATCH(TEXT($B56, "ddd"), $AN$2:$AN$8, 0), MATCH(INDEX(Settings!$AI$19:$AI$33, MATCH(I$10, Settings!$Y$19:$Y$33, 0)), $AO$1:$AU$1, 0))), 0))</f>
        <v/>
      </c>
      <c r="AS56" s="119" t="str">
        <f>IF(OR($B56="", J56="", J$10="", AS$9), "", IFERROR($B56+INDEX(Settings!$AF$19:$AF$33, MATCH(J$10, Settings!$Y$19:$Y$33, 0))+IF(INDEX(Settings!$AI$19:$AI$33, MATCH(J$10, Settings!$Y$19:$Y$33, 0))="", 0, INDEX($AO$2:$AU$8, MATCH(TEXT($B56, "ddd"), $AN$2:$AN$8, 0), MATCH(INDEX(Settings!$AI$19:$AI$33, MATCH(J$10, Settings!$Y$19:$Y$33, 0)), $AO$1:$AU$1, 0))), 0))</f>
        <v/>
      </c>
      <c r="AT56" s="119" t="str">
        <f>IF(OR($B56="", K56="", K$10="", AT$9), "", IFERROR($B56+INDEX(Settings!$AF$19:$AF$33, MATCH(K$10, Settings!$Y$19:$Y$33, 0))+IF(INDEX(Settings!$AI$19:$AI$33, MATCH(K$10, Settings!$Y$19:$Y$33, 0))="", 0, INDEX($AO$2:$AU$8, MATCH(TEXT($B56, "ddd"), $AN$2:$AN$8, 0), MATCH(INDEX(Settings!$AI$19:$AI$33, MATCH(K$10, Settings!$Y$19:$Y$33, 0)), $AO$1:$AU$1, 0))), 0))</f>
        <v/>
      </c>
      <c r="AU56" s="119" t="str">
        <f>IF(OR($B56="", L56="", L$10="", AU$9), "", IFERROR($B56+INDEX(Settings!$AF$19:$AF$33, MATCH(L$10, Settings!$Y$19:$Y$33, 0))+IF(INDEX(Settings!$AI$19:$AI$33, MATCH(L$10, Settings!$Y$19:$Y$33, 0))="", 0, INDEX($AO$2:$AU$8, MATCH(TEXT($B56, "ddd"), $AN$2:$AN$8, 0), MATCH(INDEX(Settings!$AI$19:$AI$33, MATCH(L$10, Settings!$Y$19:$Y$33, 0)), $AO$1:$AU$1, 0))), 0))</f>
        <v/>
      </c>
      <c r="AV56" s="119" t="str">
        <f>IF(OR($B56="", M56="", M$10="", AV$9), "", IFERROR($B56+INDEX(Settings!$AF$19:$AF$33, MATCH(M$10, Settings!$Y$19:$Y$33, 0))+IF(INDEX(Settings!$AI$19:$AI$33, MATCH(M$10, Settings!$Y$19:$Y$33, 0))="", 0, INDEX($AO$2:$AU$8, MATCH(TEXT($B56, "ddd"), $AN$2:$AN$8, 0), MATCH(INDEX(Settings!$AI$19:$AI$33, MATCH(M$10, Settings!$Y$19:$Y$33, 0)), $AO$1:$AU$1, 0))), 0))</f>
        <v/>
      </c>
      <c r="AW56" s="119" t="str">
        <f>IF(OR($B56="", N56="", N$10="", AW$9), "", IFERROR($B56+INDEX(Settings!$AF$19:$AF$33, MATCH(N$10, Settings!$Y$19:$Y$33, 0))+IF(INDEX(Settings!$AI$19:$AI$33, MATCH(N$10, Settings!$Y$19:$Y$33, 0))="", 0, INDEX($AO$2:$AU$8, MATCH(TEXT($B56, "ddd"), $AN$2:$AN$8, 0), MATCH(INDEX(Settings!$AI$19:$AI$33, MATCH(N$10, Settings!$Y$19:$Y$33, 0)), $AO$1:$AU$1, 0))), 0))</f>
        <v/>
      </c>
      <c r="AX56" s="119" t="str">
        <f>IF(OR($B56="", O56="", O$10="", AX$9), "", IFERROR($B56+INDEX(Settings!$AF$19:$AF$33, MATCH(O$10, Settings!$Y$19:$Y$33, 0))+IF(INDEX(Settings!$AI$19:$AI$33, MATCH(O$10, Settings!$Y$19:$Y$33, 0))="", 0, INDEX($AO$2:$AU$8, MATCH(TEXT($B56, "ddd"), $AN$2:$AN$8, 0), MATCH(INDEX(Settings!$AI$19:$AI$33, MATCH(O$10, Settings!$Y$19:$Y$33, 0)), $AO$1:$AU$1, 0))), 0))</f>
        <v/>
      </c>
      <c r="AY56" s="119" t="str">
        <f>IF(OR($B56="", P56="", P$10="", AY$9), "", IFERROR($B56+INDEX(Settings!$AF$19:$AF$33, MATCH(P$10, Settings!$Y$19:$Y$33, 0))+IF(INDEX(Settings!$AI$19:$AI$33, MATCH(P$10, Settings!$Y$19:$Y$33, 0))="", 0, INDEX($AO$2:$AU$8, MATCH(TEXT($B56, "ddd"), $AN$2:$AN$8, 0), MATCH(INDEX(Settings!$AI$19:$AI$33, MATCH(P$10, Settings!$Y$19:$Y$33, 0)), $AO$1:$AU$1, 0))), 0))</f>
        <v/>
      </c>
      <c r="AZ56" s="120" t="str">
        <f>IF(OR($B56="", Q56="", Q$10="", AZ$9), "", IFERROR($B56+INDEX(Settings!$AF$19:$AF$33, MATCH(Q$10, Settings!$Y$19:$Y$33, 0))+IF(INDEX(Settings!$AI$19:$AI$33, MATCH(Q$10, Settings!$Y$19:$Y$33, 0))="", 0, INDEX($AO$2:$AU$8, MATCH(TEXT($B56, "ddd"), $AN$2:$AN$8, 0), MATCH(INDEX(Settings!$AI$19:$AI$33, MATCH(Q$10, Settings!$Y$19:$Y$33, 0)), $AO$1:$AU$1, 0))), 0))</f>
        <v/>
      </c>
      <c r="BB56" s="118" t="str">
        <f>IF(OR(C$10="", $B56="", C56="", BB$9=""), "", IFERROR(WORKDAY((DATE(YEAR($B56), MONTH($B56)+INDEX(Settings!$AM$19:$AM$33, MATCH(C$10, Settings!$Y$19:$Y$33, 0)), IF(INDEX(Settings!$AQ$19:$AQ$33, MATCH(C$10, Settings!$Y$19:$Y$33, 0))=0, DAY($B56), INDEX(Settings!$AQ$19:$AQ$33, MATCH(C$10, Settings!$Y$19:$Y$33, 0))))-1), 1, Settings!$AY$23:$AY$38), ""))</f>
        <v/>
      </c>
      <c r="BC56" s="119" t="str">
        <f>IF(OR(D$10="", $B56="", D56="", BC$9=""), "", IFERROR(WORKDAY((DATE(YEAR($B56), MONTH($B56)+INDEX(Settings!$AM$19:$AM$33, MATCH(D$10, Settings!$Y$19:$Y$33, 0)), IF(INDEX(Settings!$AQ$19:$AQ$33, MATCH(D$10, Settings!$Y$19:$Y$33, 0))=0, DAY($B56), INDEX(Settings!$AQ$19:$AQ$33, MATCH(D$10, Settings!$Y$19:$Y$33, 0))))-1), 1, Settings!$AY$23:$AY$38), ""))</f>
        <v/>
      </c>
      <c r="BD56" s="119" t="str">
        <f>IF(OR(E$10="", $B56="", E56="", BD$9=""), "", IFERROR(WORKDAY((DATE(YEAR($B56), MONTH($B56)+INDEX(Settings!$AM$19:$AM$33, MATCH(E$10, Settings!$Y$19:$Y$33, 0)), IF(INDEX(Settings!$AQ$19:$AQ$33, MATCH(E$10, Settings!$Y$19:$Y$33, 0))=0, DAY($B56), INDEX(Settings!$AQ$19:$AQ$33, MATCH(E$10, Settings!$Y$19:$Y$33, 0))))-1), 1, Settings!$AY$23:$AY$38), ""))</f>
        <v/>
      </c>
      <c r="BE56" s="119" t="str">
        <f>IF(OR(F$10="", $B56="", F56="", BE$9=""), "", IFERROR(WORKDAY((DATE(YEAR($B56), MONTH($B56)+INDEX(Settings!$AM$19:$AM$33, MATCH(F$10, Settings!$Y$19:$Y$33, 0)), IF(INDEX(Settings!$AQ$19:$AQ$33, MATCH(F$10, Settings!$Y$19:$Y$33, 0))=0, DAY($B56), INDEX(Settings!$AQ$19:$AQ$33, MATCH(F$10, Settings!$Y$19:$Y$33, 0))))-1), 1, Settings!$AY$23:$AY$38), ""))</f>
        <v/>
      </c>
      <c r="BF56" s="119" t="str">
        <f>IF(OR(G$10="", $B56="", G56="", BF$9=""), "", IFERROR(WORKDAY((DATE(YEAR($B56), MONTH($B56)+INDEX(Settings!$AM$19:$AM$33, MATCH(G$10, Settings!$Y$19:$Y$33, 0)), IF(INDEX(Settings!$AQ$19:$AQ$33, MATCH(G$10, Settings!$Y$19:$Y$33, 0))=0, DAY($B56), INDEX(Settings!$AQ$19:$AQ$33, MATCH(G$10, Settings!$Y$19:$Y$33, 0))))-1), 1, Settings!$AY$23:$AY$38), ""))</f>
        <v/>
      </c>
      <c r="BG56" s="119" t="str">
        <f>IF(OR(H$10="", $B56="", H56="", BG$9=""), "", IFERROR(WORKDAY((DATE(YEAR($B56), MONTH($B56)+INDEX(Settings!$AM$19:$AM$33, MATCH(H$10, Settings!$Y$19:$Y$33, 0)), IF(INDEX(Settings!$AQ$19:$AQ$33, MATCH(H$10, Settings!$Y$19:$Y$33, 0))=0, DAY($B56), INDEX(Settings!$AQ$19:$AQ$33, MATCH(H$10, Settings!$Y$19:$Y$33, 0))))-1), 1, Settings!$AY$23:$AY$38), ""))</f>
        <v/>
      </c>
      <c r="BH56" s="119" t="str">
        <f>IF(OR(I$10="", $B56="", I56="", BH$9=""), "", IFERROR(WORKDAY((DATE(YEAR($B56), MONTH($B56)+INDEX(Settings!$AM$19:$AM$33, MATCH(I$10, Settings!$Y$19:$Y$33, 0)), IF(INDEX(Settings!$AQ$19:$AQ$33, MATCH(I$10, Settings!$Y$19:$Y$33, 0))=0, DAY($B56), INDEX(Settings!$AQ$19:$AQ$33, MATCH(I$10, Settings!$Y$19:$Y$33, 0))))-1), 1, Settings!$AY$23:$AY$38), ""))</f>
        <v/>
      </c>
      <c r="BI56" s="119" t="str">
        <f>IF(OR(J$10="", $B56="", J56="", BI$9=""), "", IFERROR(WORKDAY((DATE(YEAR($B56), MONTH($B56)+INDEX(Settings!$AM$19:$AM$33, MATCH(J$10, Settings!$Y$19:$Y$33, 0)), IF(INDEX(Settings!$AQ$19:$AQ$33, MATCH(J$10, Settings!$Y$19:$Y$33, 0))=0, DAY($B56), INDEX(Settings!$AQ$19:$AQ$33, MATCH(J$10, Settings!$Y$19:$Y$33, 0))))-1), 1, Settings!$AY$23:$AY$38), ""))</f>
        <v/>
      </c>
      <c r="BJ56" s="119" t="str">
        <f>IF(OR(K$10="", $B56="", K56="", BJ$9=""), "", IFERROR(WORKDAY((DATE(YEAR($B56), MONTH($B56)+INDEX(Settings!$AM$19:$AM$33, MATCH(K$10, Settings!$Y$19:$Y$33, 0)), IF(INDEX(Settings!$AQ$19:$AQ$33, MATCH(K$10, Settings!$Y$19:$Y$33, 0))=0, DAY($B56), INDEX(Settings!$AQ$19:$AQ$33, MATCH(K$10, Settings!$Y$19:$Y$33, 0))))-1), 1, Settings!$AY$23:$AY$38), ""))</f>
        <v/>
      </c>
      <c r="BK56" s="119" t="str">
        <f>IF(OR(L$10="", $B56="", L56="", BK$9=""), "", IFERROR(WORKDAY((DATE(YEAR($B56), MONTH($B56)+INDEX(Settings!$AM$19:$AM$33, MATCH(L$10, Settings!$Y$19:$Y$33, 0)), IF(INDEX(Settings!$AQ$19:$AQ$33, MATCH(L$10, Settings!$Y$19:$Y$33, 0))=0, DAY($B56), INDEX(Settings!$AQ$19:$AQ$33, MATCH(L$10, Settings!$Y$19:$Y$33, 0))))-1), 1, Settings!$AY$23:$AY$38), ""))</f>
        <v/>
      </c>
      <c r="BL56" s="119" t="str">
        <f>IF(OR(M$10="", $B56="", M56="", BL$9=""), "", IFERROR(WORKDAY((DATE(YEAR($B56), MONTH($B56)+INDEX(Settings!$AM$19:$AM$33, MATCH(M$10, Settings!$Y$19:$Y$33, 0)), IF(INDEX(Settings!$AQ$19:$AQ$33, MATCH(M$10, Settings!$Y$19:$Y$33, 0))=0, DAY($B56), INDEX(Settings!$AQ$19:$AQ$33, MATCH(M$10, Settings!$Y$19:$Y$33, 0))))-1), 1, Settings!$AY$23:$AY$38), ""))</f>
        <v/>
      </c>
      <c r="BM56" s="119" t="str">
        <f>IF(OR(N$10="", $B56="", N56="", BM$9=""), "", IFERROR(WORKDAY((DATE(YEAR($B56), MONTH($B56)+INDEX(Settings!$AM$19:$AM$33, MATCH(N$10, Settings!$Y$19:$Y$33, 0)), IF(INDEX(Settings!$AQ$19:$AQ$33, MATCH(N$10, Settings!$Y$19:$Y$33, 0))=0, DAY($B56), INDEX(Settings!$AQ$19:$AQ$33, MATCH(N$10, Settings!$Y$19:$Y$33, 0))))-1), 1, Settings!$AY$23:$AY$38), ""))</f>
        <v/>
      </c>
      <c r="BN56" s="119" t="str">
        <f>IF(OR(O$10="", $B56="", O56="", BN$9=""), "", IFERROR(WORKDAY((DATE(YEAR($B56), MONTH($B56)+INDEX(Settings!$AM$19:$AM$33, MATCH(O$10, Settings!$Y$19:$Y$33, 0)), IF(INDEX(Settings!$AQ$19:$AQ$33, MATCH(O$10, Settings!$Y$19:$Y$33, 0))=0, DAY($B56), INDEX(Settings!$AQ$19:$AQ$33, MATCH(O$10, Settings!$Y$19:$Y$33, 0))))-1), 1, Settings!$AY$23:$AY$38), ""))</f>
        <v/>
      </c>
      <c r="BO56" s="119" t="str">
        <f>IF(OR(P$10="", $B56="", P56="", BO$9=""), "", IFERROR(WORKDAY((DATE(YEAR($B56), MONTH($B56)+INDEX(Settings!$AM$19:$AM$33, MATCH(P$10, Settings!$Y$19:$Y$33, 0)), IF(INDEX(Settings!$AQ$19:$AQ$33, MATCH(P$10, Settings!$Y$19:$Y$33, 0))=0, DAY($B56), INDEX(Settings!$AQ$19:$AQ$33, MATCH(P$10, Settings!$Y$19:$Y$33, 0))))-1), 1, Settings!$AY$23:$AY$38), ""))</f>
        <v/>
      </c>
      <c r="BP56" s="120" t="str">
        <f>IF(OR(Q$10="", $B56="", Q56="", BP$9=""), "", IFERROR(WORKDAY((DATE(YEAR($B56), MONTH($B56)+INDEX(Settings!$AM$19:$AM$33, MATCH(Q$10, Settings!$Y$19:$Y$33, 0)), IF(INDEX(Settings!$AQ$19:$AQ$33, MATCH(Q$10, Settings!$Y$19:$Y$33, 0))=0, DAY($B56), INDEX(Settings!$AQ$19:$AQ$33, MATCH(Q$10, Settings!$Y$19:$Y$33, 0))))-1), 1, Settings!$AY$23:$AY$38), ""))</f>
        <v/>
      </c>
      <c r="BR56" s="118" t="str">
        <f>IF(BB56="", "", IF(BB56&lt;=$B56, WORKDAY(DATE(YEAR($BB56), MONTH(BB56)+1, DAY(BB56)-1), 1, Settings!$AY$23:$AY$38), BB56))</f>
        <v/>
      </c>
      <c r="BS56" s="119" t="str">
        <f>IF(BC56="", "", IF(BC56&lt;=$B56, WORKDAY(DATE(YEAR($BB56), MONTH(BC56)+1, DAY(BC56)-1), 1, Settings!$AY$23:$AY$38), BC56))</f>
        <v/>
      </c>
      <c r="BT56" s="119" t="str">
        <f>IF(BD56="", "", IF(BD56&lt;=$B56, WORKDAY(DATE(YEAR($BB56), MONTH(BD56)+1, DAY(BD56)-1), 1, Settings!$AY$23:$AY$38), BD56))</f>
        <v/>
      </c>
      <c r="BU56" s="119" t="str">
        <f>IF(BE56="", "", IF(BE56&lt;=$B56, WORKDAY(DATE(YEAR($BB56), MONTH(BE56)+1, DAY(BE56)-1), 1, Settings!$AY$23:$AY$38), BE56))</f>
        <v/>
      </c>
      <c r="BV56" s="119" t="str">
        <f>IF(BF56="", "", IF(BF56&lt;=$B56, WORKDAY(DATE(YEAR($BB56), MONTH(BF56)+1, DAY(BF56)-1), 1, Settings!$AY$23:$AY$38), BF56))</f>
        <v/>
      </c>
      <c r="BW56" s="119" t="str">
        <f>IF(BG56="", "", IF(BG56&lt;=$B56, WORKDAY(DATE(YEAR($BB56), MONTH(BG56)+1, DAY(BG56)-1), 1, Settings!$AY$23:$AY$38), BG56))</f>
        <v/>
      </c>
      <c r="BX56" s="119" t="str">
        <f>IF(BH56="", "", IF(BH56&lt;=$B56, WORKDAY(DATE(YEAR($BB56), MONTH(BH56)+1, DAY(BH56)-1), 1, Settings!$AY$23:$AY$38), BH56))</f>
        <v/>
      </c>
      <c r="BY56" s="119" t="str">
        <f>IF(BI56="", "", IF(BI56&lt;=$B56, WORKDAY(DATE(YEAR($BB56), MONTH(BI56)+1, DAY(BI56)-1), 1, Settings!$AY$23:$AY$38), BI56))</f>
        <v/>
      </c>
      <c r="BZ56" s="119" t="str">
        <f>IF(BJ56="", "", IF(BJ56&lt;=$B56, WORKDAY(DATE(YEAR($BB56), MONTH(BJ56)+1, DAY(BJ56)-1), 1, Settings!$AY$23:$AY$38), BJ56))</f>
        <v/>
      </c>
      <c r="CA56" s="119" t="str">
        <f>IF(BK56="", "", IF(BK56&lt;=$B56, WORKDAY(DATE(YEAR($BB56), MONTH(BK56)+1, DAY(BK56)-1), 1, Settings!$AY$23:$AY$38), BK56))</f>
        <v/>
      </c>
      <c r="CB56" s="119" t="str">
        <f>IF(BL56="", "", IF(BL56&lt;=$B56, WORKDAY(DATE(YEAR($BB56), MONTH(BL56)+1, DAY(BL56)-1), 1, Settings!$AY$23:$AY$38), BL56))</f>
        <v/>
      </c>
      <c r="CC56" s="119" t="str">
        <f>IF(BM56="", "", IF(BM56&lt;=$B56, WORKDAY(DATE(YEAR($BB56), MONTH(BM56)+1, DAY(BM56)-1), 1, Settings!$AY$23:$AY$38), BM56))</f>
        <v/>
      </c>
      <c r="CD56" s="119" t="str">
        <f>IF(BN56="", "", IF(BN56&lt;=$B56, WORKDAY(DATE(YEAR($BB56), MONTH(BN56)+1, DAY(BN56)-1), 1, Settings!$AY$23:$AY$38), BN56))</f>
        <v/>
      </c>
      <c r="CE56" s="119" t="str">
        <f>IF(BO56="", "", IF(BO56&lt;=$B56, WORKDAY(DATE(YEAR($BB56), MONTH(BO56)+1, DAY(BO56)-1), 1, Settings!$AY$23:$AY$38), BO56))</f>
        <v/>
      </c>
      <c r="CF56" s="120" t="str">
        <f>IF(BP56="", "", IF(BP56&lt;=$B56, WORKDAY(DATE(YEAR($BB56), MONTH(BP56)+1, DAY(BP56)-1), 1, Settings!$AY$23:$AY$38), BP56))</f>
        <v/>
      </c>
      <c r="CH56" s="48" t="str">
        <f t="shared" si="4"/>
        <v/>
      </c>
      <c r="CI56" s="49" t="str">
        <f t="shared" si="5"/>
        <v/>
      </c>
      <c r="CJ56" s="49" t="str">
        <f t="shared" si="6"/>
        <v/>
      </c>
      <c r="CK56" s="49" t="str">
        <f t="shared" si="7"/>
        <v/>
      </c>
      <c r="CL56" s="49" t="str">
        <f t="shared" si="8"/>
        <v/>
      </c>
      <c r="CM56" s="49" t="str">
        <f t="shared" si="9"/>
        <v/>
      </c>
      <c r="CN56" s="49" t="str">
        <f t="shared" si="10"/>
        <v/>
      </c>
      <c r="CO56" s="49" t="str">
        <f t="shared" si="11"/>
        <v/>
      </c>
      <c r="CP56" s="49" t="str">
        <f t="shared" si="12"/>
        <v/>
      </c>
      <c r="CQ56" s="49" t="str">
        <f t="shared" si="13"/>
        <v/>
      </c>
      <c r="CR56" s="49" t="str">
        <f t="shared" si="14"/>
        <v/>
      </c>
      <c r="CS56" s="49" t="str">
        <f t="shared" si="15"/>
        <v/>
      </c>
      <c r="CT56" s="49" t="str">
        <f t="shared" si="16"/>
        <v/>
      </c>
      <c r="CU56" s="49" t="str">
        <f t="shared" si="17"/>
        <v/>
      </c>
      <c r="CV56" s="16" t="str">
        <f t="shared" si="18"/>
        <v/>
      </c>
      <c r="CX56" s="48" t="str">
        <f t="shared" si="19"/>
        <v/>
      </c>
      <c r="CY56" s="49" t="str">
        <f t="shared" si="20"/>
        <v/>
      </c>
      <c r="CZ56" s="49" t="str">
        <f t="shared" si="21"/>
        <v/>
      </c>
      <c r="DA56" s="49" t="str">
        <f t="shared" si="22"/>
        <v/>
      </c>
      <c r="DB56" s="49" t="str">
        <f t="shared" si="23"/>
        <v/>
      </c>
      <c r="DC56" s="49" t="str">
        <f t="shared" si="24"/>
        <v/>
      </c>
      <c r="DD56" s="49" t="str">
        <f t="shared" si="25"/>
        <v/>
      </c>
      <c r="DE56" s="49" t="str">
        <f t="shared" si="26"/>
        <v/>
      </c>
      <c r="DF56" s="49" t="str">
        <f t="shared" si="27"/>
        <v/>
      </c>
      <c r="DG56" s="49" t="str">
        <f t="shared" si="28"/>
        <v/>
      </c>
      <c r="DH56" s="49" t="str">
        <f t="shared" si="29"/>
        <v/>
      </c>
      <c r="DI56" s="49" t="str">
        <f t="shared" si="30"/>
        <v/>
      </c>
      <c r="DJ56" s="49" t="str">
        <f t="shared" si="31"/>
        <v/>
      </c>
      <c r="DK56" s="49" t="str">
        <f t="shared" si="32"/>
        <v/>
      </c>
      <c r="DL56" s="16" t="str">
        <f t="shared" si="33"/>
        <v/>
      </c>
      <c r="DN56" s="17" t="str">
        <f t="shared" si="34"/>
        <v>Aug 2019</v>
      </c>
    </row>
    <row r="57" spans="1:118" x14ac:dyDescent="0.25">
      <c r="A57" s="30"/>
      <c r="B57" s="102">
        <f>IF(B56="", "", IFERROR(IF(B56+1&gt;Settings!$G$25, "", B56+1), ""))</f>
        <v>43693</v>
      </c>
      <c r="C57" s="2"/>
      <c r="D57" s="3"/>
      <c r="E57" s="3"/>
      <c r="F57" s="3"/>
      <c r="G57" s="3"/>
      <c r="H57" s="3"/>
      <c r="I57" s="3"/>
      <c r="J57" s="3"/>
      <c r="K57" s="3"/>
      <c r="L57" s="3"/>
      <c r="M57" s="3"/>
      <c r="N57" s="3"/>
      <c r="O57" s="3"/>
      <c r="P57" s="3"/>
      <c r="Q57" s="4"/>
      <c r="R57" s="30"/>
      <c r="T57" s="17" t="str">
        <f>IF($B57="", "", IF($B57&lt;Settings!$G$23, "Old", "New"))</f>
        <v>Old</v>
      </c>
      <c r="AL57" s="118" t="str">
        <f>IF(OR($B57="", C57="", C$10="", AL$9), "", IFERROR($B57+INDEX(Settings!$AF$19:$AF$33, MATCH(C$10, Settings!$Y$19:$Y$33, 0))+IF(INDEX(Settings!$AI$19:$AI$33, MATCH(C$10, Settings!$Y$19:$Y$33, 0))="", 0, INDEX($AO$2:$AU$8, MATCH(TEXT($B57, "ddd"), $AN$2:$AN$8, 0), MATCH(INDEX(Settings!$AI$19:$AI$33, MATCH(C$10, Settings!$Y$19:$Y$33, 0)), $AO$1:$AU$1, 0))), 0))</f>
        <v/>
      </c>
      <c r="AM57" s="119" t="str">
        <f>IF(OR($B57="", D57="", D$10="", AM$9), "", IFERROR($B57+INDEX(Settings!$AF$19:$AF$33, MATCH(D$10, Settings!$Y$19:$Y$33, 0))+IF(INDEX(Settings!$AI$19:$AI$33, MATCH(D$10, Settings!$Y$19:$Y$33, 0))="", 0, INDEX($AO$2:$AU$8, MATCH(TEXT($B57, "ddd"), $AN$2:$AN$8, 0), MATCH(INDEX(Settings!$AI$19:$AI$33, MATCH(D$10, Settings!$Y$19:$Y$33, 0)), $AO$1:$AU$1, 0))), 0))</f>
        <v/>
      </c>
      <c r="AN57" s="119" t="str">
        <f>IF(OR($B57="", E57="", E$10="", AN$9), "", IFERROR($B57+INDEX(Settings!$AF$19:$AF$33, MATCH(E$10, Settings!$Y$19:$Y$33, 0))+IF(INDEX(Settings!$AI$19:$AI$33, MATCH(E$10, Settings!$Y$19:$Y$33, 0))="", 0, INDEX($AO$2:$AU$8, MATCH(TEXT($B57, "ddd"), $AN$2:$AN$8, 0), MATCH(INDEX(Settings!$AI$19:$AI$33, MATCH(E$10, Settings!$Y$19:$Y$33, 0)), $AO$1:$AU$1, 0))), 0))</f>
        <v/>
      </c>
      <c r="AO57" s="119" t="str">
        <f>IF(OR($B57="", F57="", F$10="", AO$9), "", IFERROR($B57+INDEX(Settings!$AF$19:$AF$33, MATCH(F$10, Settings!$Y$19:$Y$33, 0))+IF(INDEX(Settings!$AI$19:$AI$33, MATCH(F$10, Settings!$Y$19:$Y$33, 0))="", 0, INDEX($AO$2:$AU$8, MATCH(TEXT($B57, "ddd"), $AN$2:$AN$8, 0), MATCH(INDEX(Settings!$AI$19:$AI$33, MATCH(F$10, Settings!$Y$19:$Y$33, 0)), $AO$1:$AU$1, 0))), 0))</f>
        <v/>
      </c>
      <c r="AP57" s="119" t="str">
        <f>IF(OR($B57="", G57="", G$10="", AP$9), "", IFERROR($B57+INDEX(Settings!$AF$19:$AF$33, MATCH(G$10, Settings!$Y$19:$Y$33, 0))+IF(INDEX(Settings!$AI$19:$AI$33, MATCH(G$10, Settings!$Y$19:$Y$33, 0))="", 0, INDEX($AO$2:$AU$8, MATCH(TEXT($B57, "ddd"), $AN$2:$AN$8, 0), MATCH(INDEX(Settings!$AI$19:$AI$33, MATCH(G$10, Settings!$Y$19:$Y$33, 0)), $AO$1:$AU$1, 0))), 0))</f>
        <v/>
      </c>
      <c r="AQ57" s="119" t="str">
        <f>IF(OR($B57="", H57="", H$10="", AQ$9), "", IFERROR($B57+INDEX(Settings!$AF$19:$AF$33, MATCH(H$10, Settings!$Y$19:$Y$33, 0))+IF(INDEX(Settings!$AI$19:$AI$33, MATCH(H$10, Settings!$Y$19:$Y$33, 0))="", 0, INDEX($AO$2:$AU$8, MATCH(TEXT($B57, "ddd"), $AN$2:$AN$8, 0), MATCH(INDEX(Settings!$AI$19:$AI$33, MATCH(H$10, Settings!$Y$19:$Y$33, 0)), $AO$1:$AU$1, 0))), 0))</f>
        <v/>
      </c>
      <c r="AR57" s="119" t="str">
        <f>IF(OR($B57="", I57="", I$10="", AR$9), "", IFERROR($B57+INDEX(Settings!$AF$19:$AF$33, MATCH(I$10, Settings!$Y$19:$Y$33, 0))+IF(INDEX(Settings!$AI$19:$AI$33, MATCH(I$10, Settings!$Y$19:$Y$33, 0))="", 0, INDEX($AO$2:$AU$8, MATCH(TEXT($B57, "ddd"), $AN$2:$AN$8, 0), MATCH(INDEX(Settings!$AI$19:$AI$33, MATCH(I$10, Settings!$Y$19:$Y$33, 0)), $AO$1:$AU$1, 0))), 0))</f>
        <v/>
      </c>
      <c r="AS57" s="119" t="str">
        <f>IF(OR($B57="", J57="", J$10="", AS$9), "", IFERROR($B57+INDEX(Settings!$AF$19:$AF$33, MATCH(J$10, Settings!$Y$19:$Y$33, 0))+IF(INDEX(Settings!$AI$19:$AI$33, MATCH(J$10, Settings!$Y$19:$Y$33, 0))="", 0, INDEX($AO$2:$AU$8, MATCH(TEXT($B57, "ddd"), $AN$2:$AN$8, 0), MATCH(INDEX(Settings!$AI$19:$AI$33, MATCH(J$10, Settings!$Y$19:$Y$33, 0)), $AO$1:$AU$1, 0))), 0))</f>
        <v/>
      </c>
      <c r="AT57" s="119" t="str">
        <f>IF(OR($B57="", K57="", K$10="", AT$9), "", IFERROR($B57+INDEX(Settings!$AF$19:$AF$33, MATCH(K$10, Settings!$Y$19:$Y$33, 0))+IF(INDEX(Settings!$AI$19:$AI$33, MATCH(K$10, Settings!$Y$19:$Y$33, 0))="", 0, INDEX($AO$2:$AU$8, MATCH(TEXT($B57, "ddd"), $AN$2:$AN$8, 0), MATCH(INDEX(Settings!$AI$19:$AI$33, MATCH(K$10, Settings!$Y$19:$Y$33, 0)), $AO$1:$AU$1, 0))), 0))</f>
        <v/>
      </c>
      <c r="AU57" s="119" t="str">
        <f>IF(OR($B57="", L57="", L$10="", AU$9), "", IFERROR($B57+INDEX(Settings!$AF$19:$AF$33, MATCH(L$10, Settings!$Y$19:$Y$33, 0))+IF(INDEX(Settings!$AI$19:$AI$33, MATCH(L$10, Settings!$Y$19:$Y$33, 0))="", 0, INDEX($AO$2:$AU$8, MATCH(TEXT($B57, "ddd"), $AN$2:$AN$8, 0), MATCH(INDEX(Settings!$AI$19:$AI$33, MATCH(L$10, Settings!$Y$19:$Y$33, 0)), $AO$1:$AU$1, 0))), 0))</f>
        <v/>
      </c>
      <c r="AV57" s="119" t="str">
        <f>IF(OR($B57="", M57="", M$10="", AV$9), "", IFERROR($B57+INDEX(Settings!$AF$19:$AF$33, MATCH(M$10, Settings!$Y$19:$Y$33, 0))+IF(INDEX(Settings!$AI$19:$AI$33, MATCH(M$10, Settings!$Y$19:$Y$33, 0))="", 0, INDEX($AO$2:$AU$8, MATCH(TEXT($B57, "ddd"), $AN$2:$AN$8, 0), MATCH(INDEX(Settings!$AI$19:$AI$33, MATCH(M$10, Settings!$Y$19:$Y$33, 0)), $AO$1:$AU$1, 0))), 0))</f>
        <v/>
      </c>
      <c r="AW57" s="119" t="str">
        <f>IF(OR($B57="", N57="", N$10="", AW$9), "", IFERROR($B57+INDEX(Settings!$AF$19:$AF$33, MATCH(N$10, Settings!$Y$19:$Y$33, 0))+IF(INDEX(Settings!$AI$19:$AI$33, MATCH(N$10, Settings!$Y$19:$Y$33, 0))="", 0, INDEX($AO$2:$AU$8, MATCH(TEXT($B57, "ddd"), $AN$2:$AN$8, 0), MATCH(INDEX(Settings!$AI$19:$AI$33, MATCH(N$10, Settings!$Y$19:$Y$33, 0)), $AO$1:$AU$1, 0))), 0))</f>
        <v/>
      </c>
      <c r="AX57" s="119" t="str">
        <f>IF(OR($B57="", O57="", O$10="", AX$9), "", IFERROR($B57+INDEX(Settings!$AF$19:$AF$33, MATCH(O$10, Settings!$Y$19:$Y$33, 0))+IF(INDEX(Settings!$AI$19:$AI$33, MATCH(O$10, Settings!$Y$19:$Y$33, 0))="", 0, INDEX($AO$2:$AU$8, MATCH(TEXT($B57, "ddd"), $AN$2:$AN$8, 0), MATCH(INDEX(Settings!$AI$19:$AI$33, MATCH(O$10, Settings!$Y$19:$Y$33, 0)), $AO$1:$AU$1, 0))), 0))</f>
        <v/>
      </c>
      <c r="AY57" s="119" t="str">
        <f>IF(OR($B57="", P57="", P$10="", AY$9), "", IFERROR($B57+INDEX(Settings!$AF$19:$AF$33, MATCH(P$10, Settings!$Y$19:$Y$33, 0))+IF(INDEX(Settings!$AI$19:$AI$33, MATCH(P$10, Settings!$Y$19:$Y$33, 0))="", 0, INDEX($AO$2:$AU$8, MATCH(TEXT($B57, "ddd"), $AN$2:$AN$8, 0), MATCH(INDEX(Settings!$AI$19:$AI$33, MATCH(P$10, Settings!$Y$19:$Y$33, 0)), $AO$1:$AU$1, 0))), 0))</f>
        <v/>
      </c>
      <c r="AZ57" s="120" t="str">
        <f>IF(OR($B57="", Q57="", Q$10="", AZ$9), "", IFERROR($B57+INDEX(Settings!$AF$19:$AF$33, MATCH(Q$10, Settings!$Y$19:$Y$33, 0))+IF(INDEX(Settings!$AI$19:$AI$33, MATCH(Q$10, Settings!$Y$19:$Y$33, 0))="", 0, INDEX($AO$2:$AU$8, MATCH(TEXT($B57, "ddd"), $AN$2:$AN$8, 0), MATCH(INDEX(Settings!$AI$19:$AI$33, MATCH(Q$10, Settings!$Y$19:$Y$33, 0)), $AO$1:$AU$1, 0))), 0))</f>
        <v/>
      </c>
      <c r="BB57" s="118" t="str">
        <f>IF(OR(C$10="", $B57="", C57="", BB$9=""), "", IFERROR(WORKDAY((DATE(YEAR($B57), MONTH($B57)+INDEX(Settings!$AM$19:$AM$33, MATCH(C$10, Settings!$Y$19:$Y$33, 0)), IF(INDEX(Settings!$AQ$19:$AQ$33, MATCH(C$10, Settings!$Y$19:$Y$33, 0))=0, DAY($B57), INDEX(Settings!$AQ$19:$AQ$33, MATCH(C$10, Settings!$Y$19:$Y$33, 0))))-1), 1, Settings!$AY$23:$AY$38), ""))</f>
        <v/>
      </c>
      <c r="BC57" s="119" t="str">
        <f>IF(OR(D$10="", $B57="", D57="", BC$9=""), "", IFERROR(WORKDAY((DATE(YEAR($B57), MONTH($B57)+INDEX(Settings!$AM$19:$AM$33, MATCH(D$10, Settings!$Y$19:$Y$33, 0)), IF(INDEX(Settings!$AQ$19:$AQ$33, MATCH(D$10, Settings!$Y$19:$Y$33, 0))=0, DAY($B57), INDEX(Settings!$AQ$19:$AQ$33, MATCH(D$10, Settings!$Y$19:$Y$33, 0))))-1), 1, Settings!$AY$23:$AY$38), ""))</f>
        <v/>
      </c>
      <c r="BD57" s="119" t="str">
        <f>IF(OR(E$10="", $B57="", E57="", BD$9=""), "", IFERROR(WORKDAY((DATE(YEAR($B57), MONTH($B57)+INDEX(Settings!$AM$19:$AM$33, MATCH(E$10, Settings!$Y$19:$Y$33, 0)), IF(INDEX(Settings!$AQ$19:$AQ$33, MATCH(E$10, Settings!$Y$19:$Y$33, 0))=0, DAY($B57), INDEX(Settings!$AQ$19:$AQ$33, MATCH(E$10, Settings!$Y$19:$Y$33, 0))))-1), 1, Settings!$AY$23:$AY$38), ""))</f>
        <v/>
      </c>
      <c r="BE57" s="119" t="str">
        <f>IF(OR(F$10="", $B57="", F57="", BE$9=""), "", IFERROR(WORKDAY((DATE(YEAR($B57), MONTH($B57)+INDEX(Settings!$AM$19:$AM$33, MATCH(F$10, Settings!$Y$19:$Y$33, 0)), IF(INDEX(Settings!$AQ$19:$AQ$33, MATCH(F$10, Settings!$Y$19:$Y$33, 0))=0, DAY($B57), INDEX(Settings!$AQ$19:$AQ$33, MATCH(F$10, Settings!$Y$19:$Y$33, 0))))-1), 1, Settings!$AY$23:$AY$38), ""))</f>
        <v/>
      </c>
      <c r="BF57" s="119" t="str">
        <f>IF(OR(G$10="", $B57="", G57="", BF$9=""), "", IFERROR(WORKDAY((DATE(YEAR($B57), MONTH($B57)+INDEX(Settings!$AM$19:$AM$33, MATCH(G$10, Settings!$Y$19:$Y$33, 0)), IF(INDEX(Settings!$AQ$19:$AQ$33, MATCH(G$10, Settings!$Y$19:$Y$33, 0))=0, DAY($B57), INDEX(Settings!$AQ$19:$AQ$33, MATCH(G$10, Settings!$Y$19:$Y$33, 0))))-1), 1, Settings!$AY$23:$AY$38), ""))</f>
        <v/>
      </c>
      <c r="BG57" s="119" t="str">
        <f>IF(OR(H$10="", $B57="", H57="", BG$9=""), "", IFERROR(WORKDAY((DATE(YEAR($B57), MONTH($B57)+INDEX(Settings!$AM$19:$AM$33, MATCH(H$10, Settings!$Y$19:$Y$33, 0)), IF(INDEX(Settings!$AQ$19:$AQ$33, MATCH(H$10, Settings!$Y$19:$Y$33, 0))=0, DAY($B57), INDEX(Settings!$AQ$19:$AQ$33, MATCH(H$10, Settings!$Y$19:$Y$33, 0))))-1), 1, Settings!$AY$23:$AY$38), ""))</f>
        <v/>
      </c>
      <c r="BH57" s="119" t="str">
        <f>IF(OR(I$10="", $B57="", I57="", BH$9=""), "", IFERROR(WORKDAY((DATE(YEAR($B57), MONTH($B57)+INDEX(Settings!$AM$19:$AM$33, MATCH(I$10, Settings!$Y$19:$Y$33, 0)), IF(INDEX(Settings!$AQ$19:$AQ$33, MATCH(I$10, Settings!$Y$19:$Y$33, 0))=0, DAY($B57), INDEX(Settings!$AQ$19:$AQ$33, MATCH(I$10, Settings!$Y$19:$Y$33, 0))))-1), 1, Settings!$AY$23:$AY$38), ""))</f>
        <v/>
      </c>
      <c r="BI57" s="119" t="str">
        <f>IF(OR(J$10="", $B57="", J57="", BI$9=""), "", IFERROR(WORKDAY((DATE(YEAR($B57), MONTH($B57)+INDEX(Settings!$AM$19:$AM$33, MATCH(J$10, Settings!$Y$19:$Y$33, 0)), IF(INDEX(Settings!$AQ$19:$AQ$33, MATCH(J$10, Settings!$Y$19:$Y$33, 0))=0, DAY($B57), INDEX(Settings!$AQ$19:$AQ$33, MATCH(J$10, Settings!$Y$19:$Y$33, 0))))-1), 1, Settings!$AY$23:$AY$38), ""))</f>
        <v/>
      </c>
      <c r="BJ57" s="119" t="str">
        <f>IF(OR(K$10="", $B57="", K57="", BJ$9=""), "", IFERROR(WORKDAY((DATE(YEAR($B57), MONTH($B57)+INDEX(Settings!$AM$19:$AM$33, MATCH(K$10, Settings!$Y$19:$Y$33, 0)), IF(INDEX(Settings!$AQ$19:$AQ$33, MATCH(K$10, Settings!$Y$19:$Y$33, 0))=0, DAY($B57), INDEX(Settings!$AQ$19:$AQ$33, MATCH(K$10, Settings!$Y$19:$Y$33, 0))))-1), 1, Settings!$AY$23:$AY$38), ""))</f>
        <v/>
      </c>
      <c r="BK57" s="119" t="str">
        <f>IF(OR(L$10="", $B57="", L57="", BK$9=""), "", IFERROR(WORKDAY((DATE(YEAR($B57), MONTH($B57)+INDEX(Settings!$AM$19:$AM$33, MATCH(L$10, Settings!$Y$19:$Y$33, 0)), IF(INDEX(Settings!$AQ$19:$AQ$33, MATCH(L$10, Settings!$Y$19:$Y$33, 0))=0, DAY($B57), INDEX(Settings!$AQ$19:$AQ$33, MATCH(L$10, Settings!$Y$19:$Y$33, 0))))-1), 1, Settings!$AY$23:$AY$38), ""))</f>
        <v/>
      </c>
      <c r="BL57" s="119" t="str">
        <f>IF(OR(M$10="", $B57="", M57="", BL$9=""), "", IFERROR(WORKDAY((DATE(YEAR($B57), MONTH($B57)+INDEX(Settings!$AM$19:$AM$33, MATCH(M$10, Settings!$Y$19:$Y$33, 0)), IF(INDEX(Settings!$AQ$19:$AQ$33, MATCH(M$10, Settings!$Y$19:$Y$33, 0))=0, DAY($B57), INDEX(Settings!$AQ$19:$AQ$33, MATCH(M$10, Settings!$Y$19:$Y$33, 0))))-1), 1, Settings!$AY$23:$AY$38), ""))</f>
        <v/>
      </c>
      <c r="BM57" s="119" t="str">
        <f>IF(OR(N$10="", $B57="", N57="", BM$9=""), "", IFERROR(WORKDAY((DATE(YEAR($B57), MONTH($B57)+INDEX(Settings!$AM$19:$AM$33, MATCH(N$10, Settings!$Y$19:$Y$33, 0)), IF(INDEX(Settings!$AQ$19:$AQ$33, MATCH(N$10, Settings!$Y$19:$Y$33, 0))=0, DAY($B57), INDEX(Settings!$AQ$19:$AQ$33, MATCH(N$10, Settings!$Y$19:$Y$33, 0))))-1), 1, Settings!$AY$23:$AY$38), ""))</f>
        <v/>
      </c>
      <c r="BN57" s="119" t="str">
        <f>IF(OR(O$10="", $B57="", O57="", BN$9=""), "", IFERROR(WORKDAY((DATE(YEAR($B57), MONTH($B57)+INDEX(Settings!$AM$19:$AM$33, MATCH(O$10, Settings!$Y$19:$Y$33, 0)), IF(INDEX(Settings!$AQ$19:$AQ$33, MATCH(O$10, Settings!$Y$19:$Y$33, 0))=0, DAY($B57), INDEX(Settings!$AQ$19:$AQ$33, MATCH(O$10, Settings!$Y$19:$Y$33, 0))))-1), 1, Settings!$AY$23:$AY$38), ""))</f>
        <v/>
      </c>
      <c r="BO57" s="119" t="str">
        <f>IF(OR(P$10="", $B57="", P57="", BO$9=""), "", IFERROR(WORKDAY((DATE(YEAR($B57), MONTH($B57)+INDEX(Settings!$AM$19:$AM$33, MATCH(P$10, Settings!$Y$19:$Y$33, 0)), IF(INDEX(Settings!$AQ$19:$AQ$33, MATCH(P$10, Settings!$Y$19:$Y$33, 0))=0, DAY($B57), INDEX(Settings!$AQ$19:$AQ$33, MATCH(P$10, Settings!$Y$19:$Y$33, 0))))-1), 1, Settings!$AY$23:$AY$38), ""))</f>
        <v/>
      </c>
      <c r="BP57" s="120" t="str">
        <f>IF(OR(Q$10="", $B57="", Q57="", BP$9=""), "", IFERROR(WORKDAY((DATE(YEAR($B57), MONTH($B57)+INDEX(Settings!$AM$19:$AM$33, MATCH(Q$10, Settings!$Y$19:$Y$33, 0)), IF(INDEX(Settings!$AQ$19:$AQ$33, MATCH(Q$10, Settings!$Y$19:$Y$33, 0))=0, DAY($B57), INDEX(Settings!$AQ$19:$AQ$33, MATCH(Q$10, Settings!$Y$19:$Y$33, 0))))-1), 1, Settings!$AY$23:$AY$38), ""))</f>
        <v/>
      </c>
      <c r="BR57" s="118" t="str">
        <f>IF(BB57="", "", IF(BB57&lt;=$B57, WORKDAY(DATE(YEAR($BB57), MONTH(BB57)+1, DAY(BB57)-1), 1, Settings!$AY$23:$AY$38), BB57))</f>
        <v/>
      </c>
      <c r="BS57" s="119" t="str">
        <f>IF(BC57="", "", IF(BC57&lt;=$B57, WORKDAY(DATE(YEAR($BB57), MONTH(BC57)+1, DAY(BC57)-1), 1, Settings!$AY$23:$AY$38), BC57))</f>
        <v/>
      </c>
      <c r="BT57" s="119" t="str">
        <f>IF(BD57="", "", IF(BD57&lt;=$B57, WORKDAY(DATE(YEAR($BB57), MONTH(BD57)+1, DAY(BD57)-1), 1, Settings!$AY$23:$AY$38), BD57))</f>
        <v/>
      </c>
      <c r="BU57" s="119" t="str">
        <f>IF(BE57="", "", IF(BE57&lt;=$B57, WORKDAY(DATE(YEAR($BB57), MONTH(BE57)+1, DAY(BE57)-1), 1, Settings!$AY$23:$AY$38), BE57))</f>
        <v/>
      </c>
      <c r="BV57" s="119" t="str">
        <f>IF(BF57="", "", IF(BF57&lt;=$B57, WORKDAY(DATE(YEAR($BB57), MONTH(BF57)+1, DAY(BF57)-1), 1, Settings!$AY$23:$AY$38), BF57))</f>
        <v/>
      </c>
      <c r="BW57" s="119" t="str">
        <f>IF(BG57="", "", IF(BG57&lt;=$B57, WORKDAY(DATE(YEAR($BB57), MONTH(BG57)+1, DAY(BG57)-1), 1, Settings!$AY$23:$AY$38), BG57))</f>
        <v/>
      </c>
      <c r="BX57" s="119" t="str">
        <f>IF(BH57="", "", IF(BH57&lt;=$B57, WORKDAY(DATE(YEAR($BB57), MONTH(BH57)+1, DAY(BH57)-1), 1, Settings!$AY$23:$AY$38), BH57))</f>
        <v/>
      </c>
      <c r="BY57" s="119" t="str">
        <f>IF(BI57="", "", IF(BI57&lt;=$B57, WORKDAY(DATE(YEAR($BB57), MONTH(BI57)+1, DAY(BI57)-1), 1, Settings!$AY$23:$AY$38), BI57))</f>
        <v/>
      </c>
      <c r="BZ57" s="119" t="str">
        <f>IF(BJ57="", "", IF(BJ57&lt;=$B57, WORKDAY(DATE(YEAR($BB57), MONTH(BJ57)+1, DAY(BJ57)-1), 1, Settings!$AY$23:$AY$38), BJ57))</f>
        <v/>
      </c>
      <c r="CA57" s="119" t="str">
        <f>IF(BK57="", "", IF(BK57&lt;=$B57, WORKDAY(DATE(YEAR($BB57), MONTH(BK57)+1, DAY(BK57)-1), 1, Settings!$AY$23:$AY$38), BK57))</f>
        <v/>
      </c>
      <c r="CB57" s="119" t="str">
        <f>IF(BL57="", "", IF(BL57&lt;=$B57, WORKDAY(DATE(YEAR($BB57), MONTH(BL57)+1, DAY(BL57)-1), 1, Settings!$AY$23:$AY$38), BL57))</f>
        <v/>
      </c>
      <c r="CC57" s="119" t="str">
        <f>IF(BM57="", "", IF(BM57&lt;=$B57, WORKDAY(DATE(YEAR($BB57), MONTH(BM57)+1, DAY(BM57)-1), 1, Settings!$AY$23:$AY$38), BM57))</f>
        <v/>
      </c>
      <c r="CD57" s="119" t="str">
        <f>IF(BN57="", "", IF(BN57&lt;=$B57, WORKDAY(DATE(YEAR($BB57), MONTH(BN57)+1, DAY(BN57)-1), 1, Settings!$AY$23:$AY$38), BN57))</f>
        <v/>
      </c>
      <c r="CE57" s="119" t="str">
        <f>IF(BO57="", "", IF(BO57&lt;=$B57, WORKDAY(DATE(YEAR($BB57), MONTH(BO57)+1, DAY(BO57)-1), 1, Settings!$AY$23:$AY$38), BO57))</f>
        <v/>
      </c>
      <c r="CF57" s="120" t="str">
        <f>IF(BP57="", "", IF(BP57&lt;=$B57, WORKDAY(DATE(YEAR($BB57), MONTH(BP57)+1, DAY(BP57)-1), 1, Settings!$AY$23:$AY$38), BP57))</f>
        <v/>
      </c>
      <c r="CH57" s="48" t="str">
        <f t="shared" si="4"/>
        <v/>
      </c>
      <c r="CI57" s="49" t="str">
        <f t="shared" si="5"/>
        <v/>
      </c>
      <c r="CJ57" s="49" t="str">
        <f t="shared" si="6"/>
        <v/>
      </c>
      <c r="CK57" s="49" t="str">
        <f t="shared" si="7"/>
        <v/>
      </c>
      <c r="CL57" s="49" t="str">
        <f t="shared" si="8"/>
        <v/>
      </c>
      <c r="CM57" s="49" t="str">
        <f t="shared" si="9"/>
        <v/>
      </c>
      <c r="CN57" s="49" t="str">
        <f t="shared" si="10"/>
        <v/>
      </c>
      <c r="CO57" s="49" t="str">
        <f t="shared" si="11"/>
        <v/>
      </c>
      <c r="CP57" s="49" t="str">
        <f t="shared" si="12"/>
        <v/>
      </c>
      <c r="CQ57" s="49" t="str">
        <f t="shared" si="13"/>
        <v/>
      </c>
      <c r="CR57" s="49" t="str">
        <f t="shared" si="14"/>
        <v/>
      </c>
      <c r="CS57" s="49" t="str">
        <f t="shared" si="15"/>
        <v/>
      </c>
      <c r="CT57" s="49" t="str">
        <f t="shared" si="16"/>
        <v/>
      </c>
      <c r="CU57" s="49" t="str">
        <f t="shared" si="17"/>
        <v/>
      </c>
      <c r="CV57" s="16" t="str">
        <f t="shared" si="18"/>
        <v/>
      </c>
      <c r="CX57" s="48" t="str">
        <f t="shared" si="19"/>
        <v/>
      </c>
      <c r="CY57" s="49" t="str">
        <f t="shared" si="20"/>
        <v/>
      </c>
      <c r="CZ57" s="49" t="str">
        <f t="shared" si="21"/>
        <v/>
      </c>
      <c r="DA57" s="49" t="str">
        <f t="shared" si="22"/>
        <v/>
      </c>
      <c r="DB57" s="49" t="str">
        <f t="shared" si="23"/>
        <v/>
      </c>
      <c r="DC57" s="49" t="str">
        <f t="shared" si="24"/>
        <v/>
      </c>
      <c r="DD57" s="49" t="str">
        <f t="shared" si="25"/>
        <v/>
      </c>
      <c r="DE57" s="49" t="str">
        <f t="shared" si="26"/>
        <v/>
      </c>
      <c r="DF57" s="49" t="str">
        <f t="shared" si="27"/>
        <v/>
      </c>
      <c r="DG57" s="49" t="str">
        <f t="shared" si="28"/>
        <v/>
      </c>
      <c r="DH57" s="49" t="str">
        <f t="shared" si="29"/>
        <v/>
      </c>
      <c r="DI57" s="49" t="str">
        <f t="shared" si="30"/>
        <v/>
      </c>
      <c r="DJ57" s="49" t="str">
        <f t="shared" si="31"/>
        <v/>
      </c>
      <c r="DK57" s="49" t="str">
        <f t="shared" si="32"/>
        <v/>
      </c>
      <c r="DL57" s="16" t="str">
        <f t="shared" si="33"/>
        <v/>
      </c>
      <c r="DN57" s="17" t="str">
        <f t="shared" si="34"/>
        <v>Aug 2019</v>
      </c>
    </row>
    <row r="58" spans="1:118" x14ac:dyDescent="0.25">
      <c r="A58" s="30"/>
      <c r="B58" s="102">
        <f>IF(B57="", "", IFERROR(IF(B57+1&gt;Settings!$G$25, "", B57+1), ""))</f>
        <v>43694</v>
      </c>
      <c r="C58" s="2"/>
      <c r="D58" s="3"/>
      <c r="E58" s="3"/>
      <c r="F58" s="3"/>
      <c r="G58" s="3"/>
      <c r="H58" s="3"/>
      <c r="I58" s="3"/>
      <c r="J58" s="3"/>
      <c r="K58" s="3"/>
      <c r="L58" s="3"/>
      <c r="M58" s="3"/>
      <c r="N58" s="3"/>
      <c r="O58" s="3"/>
      <c r="P58" s="3"/>
      <c r="Q58" s="4"/>
      <c r="R58" s="30"/>
      <c r="T58" s="17" t="str">
        <f>IF($B58="", "", IF($B58&lt;Settings!$G$23, "Old", "New"))</f>
        <v>Old</v>
      </c>
      <c r="AL58" s="118" t="str">
        <f>IF(OR($B58="", C58="", C$10="", AL$9), "", IFERROR($B58+INDEX(Settings!$AF$19:$AF$33, MATCH(C$10, Settings!$Y$19:$Y$33, 0))+IF(INDEX(Settings!$AI$19:$AI$33, MATCH(C$10, Settings!$Y$19:$Y$33, 0))="", 0, INDEX($AO$2:$AU$8, MATCH(TEXT($B58, "ddd"), $AN$2:$AN$8, 0), MATCH(INDEX(Settings!$AI$19:$AI$33, MATCH(C$10, Settings!$Y$19:$Y$33, 0)), $AO$1:$AU$1, 0))), 0))</f>
        <v/>
      </c>
      <c r="AM58" s="119" t="str">
        <f>IF(OR($B58="", D58="", D$10="", AM$9), "", IFERROR($B58+INDEX(Settings!$AF$19:$AF$33, MATCH(D$10, Settings!$Y$19:$Y$33, 0))+IF(INDEX(Settings!$AI$19:$AI$33, MATCH(D$10, Settings!$Y$19:$Y$33, 0))="", 0, INDEX($AO$2:$AU$8, MATCH(TEXT($B58, "ddd"), $AN$2:$AN$8, 0), MATCH(INDEX(Settings!$AI$19:$AI$33, MATCH(D$10, Settings!$Y$19:$Y$33, 0)), $AO$1:$AU$1, 0))), 0))</f>
        <v/>
      </c>
      <c r="AN58" s="119" t="str">
        <f>IF(OR($B58="", E58="", E$10="", AN$9), "", IFERROR($B58+INDEX(Settings!$AF$19:$AF$33, MATCH(E$10, Settings!$Y$19:$Y$33, 0))+IF(INDEX(Settings!$AI$19:$AI$33, MATCH(E$10, Settings!$Y$19:$Y$33, 0))="", 0, INDEX($AO$2:$AU$8, MATCH(TEXT($B58, "ddd"), $AN$2:$AN$8, 0), MATCH(INDEX(Settings!$AI$19:$AI$33, MATCH(E$10, Settings!$Y$19:$Y$33, 0)), $AO$1:$AU$1, 0))), 0))</f>
        <v/>
      </c>
      <c r="AO58" s="119" t="str">
        <f>IF(OR($B58="", F58="", F$10="", AO$9), "", IFERROR($B58+INDEX(Settings!$AF$19:$AF$33, MATCH(F$10, Settings!$Y$19:$Y$33, 0))+IF(INDEX(Settings!$AI$19:$AI$33, MATCH(F$10, Settings!$Y$19:$Y$33, 0))="", 0, INDEX($AO$2:$AU$8, MATCH(TEXT($B58, "ddd"), $AN$2:$AN$8, 0), MATCH(INDEX(Settings!$AI$19:$AI$33, MATCH(F$10, Settings!$Y$19:$Y$33, 0)), $AO$1:$AU$1, 0))), 0))</f>
        <v/>
      </c>
      <c r="AP58" s="119" t="str">
        <f>IF(OR($B58="", G58="", G$10="", AP$9), "", IFERROR($B58+INDEX(Settings!$AF$19:$AF$33, MATCH(G$10, Settings!$Y$19:$Y$33, 0))+IF(INDEX(Settings!$AI$19:$AI$33, MATCH(G$10, Settings!$Y$19:$Y$33, 0))="", 0, INDEX($AO$2:$AU$8, MATCH(TEXT($B58, "ddd"), $AN$2:$AN$8, 0), MATCH(INDEX(Settings!$AI$19:$AI$33, MATCH(G$10, Settings!$Y$19:$Y$33, 0)), $AO$1:$AU$1, 0))), 0))</f>
        <v/>
      </c>
      <c r="AQ58" s="119" t="str">
        <f>IF(OR($B58="", H58="", H$10="", AQ$9), "", IFERROR($B58+INDEX(Settings!$AF$19:$AF$33, MATCH(H$10, Settings!$Y$19:$Y$33, 0))+IF(INDEX(Settings!$AI$19:$AI$33, MATCH(H$10, Settings!$Y$19:$Y$33, 0))="", 0, INDEX($AO$2:$AU$8, MATCH(TEXT($B58, "ddd"), $AN$2:$AN$8, 0), MATCH(INDEX(Settings!$AI$19:$AI$33, MATCH(H$10, Settings!$Y$19:$Y$33, 0)), $AO$1:$AU$1, 0))), 0))</f>
        <v/>
      </c>
      <c r="AR58" s="119" t="str">
        <f>IF(OR($B58="", I58="", I$10="", AR$9), "", IFERROR($B58+INDEX(Settings!$AF$19:$AF$33, MATCH(I$10, Settings!$Y$19:$Y$33, 0))+IF(INDEX(Settings!$AI$19:$AI$33, MATCH(I$10, Settings!$Y$19:$Y$33, 0))="", 0, INDEX($AO$2:$AU$8, MATCH(TEXT($B58, "ddd"), $AN$2:$AN$8, 0), MATCH(INDEX(Settings!$AI$19:$AI$33, MATCH(I$10, Settings!$Y$19:$Y$33, 0)), $AO$1:$AU$1, 0))), 0))</f>
        <v/>
      </c>
      <c r="AS58" s="119" t="str">
        <f>IF(OR($B58="", J58="", J$10="", AS$9), "", IFERROR($B58+INDEX(Settings!$AF$19:$AF$33, MATCH(J$10, Settings!$Y$19:$Y$33, 0))+IF(INDEX(Settings!$AI$19:$AI$33, MATCH(J$10, Settings!$Y$19:$Y$33, 0))="", 0, INDEX($AO$2:$AU$8, MATCH(TEXT($B58, "ddd"), $AN$2:$AN$8, 0), MATCH(INDEX(Settings!$AI$19:$AI$33, MATCH(J$10, Settings!$Y$19:$Y$33, 0)), $AO$1:$AU$1, 0))), 0))</f>
        <v/>
      </c>
      <c r="AT58" s="119" t="str">
        <f>IF(OR($B58="", K58="", K$10="", AT$9), "", IFERROR($B58+INDEX(Settings!$AF$19:$AF$33, MATCH(K$10, Settings!$Y$19:$Y$33, 0))+IF(INDEX(Settings!$AI$19:$AI$33, MATCH(K$10, Settings!$Y$19:$Y$33, 0))="", 0, INDEX($AO$2:$AU$8, MATCH(TEXT($B58, "ddd"), $AN$2:$AN$8, 0), MATCH(INDEX(Settings!$AI$19:$AI$33, MATCH(K$10, Settings!$Y$19:$Y$33, 0)), $AO$1:$AU$1, 0))), 0))</f>
        <v/>
      </c>
      <c r="AU58" s="119" t="str">
        <f>IF(OR($B58="", L58="", L$10="", AU$9), "", IFERROR($B58+INDEX(Settings!$AF$19:$AF$33, MATCH(L$10, Settings!$Y$19:$Y$33, 0))+IF(INDEX(Settings!$AI$19:$AI$33, MATCH(L$10, Settings!$Y$19:$Y$33, 0))="", 0, INDEX($AO$2:$AU$8, MATCH(TEXT($B58, "ddd"), $AN$2:$AN$8, 0), MATCH(INDEX(Settings!$AI$19:$AI$33, MATCH(L$10, Settings!$Y$19:$Y$33, 0)), $AO$1:$AU$1, 0))), 0))</f>
        <v/>
      </c>
      <c r="AV58" s="119" t="str">
        <f>IF(OR($B58="", M58="", M$10="", AV$9), "", IFERROR($B58+INDEX(Settings!$AF$19:$AF$33, MATCH(M$10, Settings!$Y$19:$Y$33, 0))+IF(INDEX(Settings!$AI$19:$AI$33, MATCH(M$10, Settings!$Y$19:$Y$33, 0))="", 0, INDEX($AO$2:$AU$8, MATCH(TEXT($B58, "ddd"), $AN$2:$AN$8, 0), MATCH(INDEX(Settings!$AI$19:$AI$33, MATCH(M$10, Settings!$Y$19:$Y$33, 0)), $AO$1:$AU$1, 0))), 0))</f>
        <v/>
      </c>
      <c r="AW58" s="119" t="str">
        <f>IF(OR($B58="", N58="", N$10="", AW$9), "", IFERROR($B58+INDEX(Settings!$AF$19:$AF$33, MATCH(N$10, Settings!$Y$19:$Y$33, 0))+IF(INDEX(Settings!$AI$19:$AI$33, MATCH(N$10, Settings!$Y$19:$Y$33, 0))="", 0, INDEX($AO$2:$AU$8, MATCH(TEXT($B58, "ddd"), $AN$2:$AN$8, 0), MATCH(INDEX(Settings!$AI$19:$AI$33, MATCH(N$10, Settings!$Y$19:$Y$33, 0)), $AO$1:$AU$1, 0))), 0))</f>
        <v/>
      </c>
      <c r="AX58" s="119" t="str">
        <f>IF(OR($B58="", O58="", O$10="", AX$9), "", IFERROR($B58+INDEX(Settings!$AF$19:$AF$33, MATCH(O$10, Settings!$Y$19:$Y$33, 0))+IF(INDEX(Settings!$AI$19:$AI$33, MATCH(O$10, Settings!$Y$19:$Y$33, 0))="", 0, INDEX($AO$2:$AU$8, MATCH(TEXT($B58, "ddd"), $AN$2:$AN$8, 0), MATCH(INDEX(Settings!$AI$19:$AI$33, MATCH(O$10, Settings!$Y$19:$Y$33, 0)), $AO$1:$AU$1, 0))), 0))</f>
        <v/>
      </c>
      <c r="AY58" s="119" t="str">
        <f>IF(OR($B58="", P58="", P$10="", AY$9), "", IFERROR($B58+INDEX(Settings!$AF$19:$AF$33, MATCH(P$10, Settings!$Y$19:$Y$33, 0))+IF(INDEX(Settings!$AI$19:$AI$33, MATCH(P$10, Settings!$Y$19:$Y$33, 0))="", 0, INDEX($AO$2:$AU$8, MATCH(TEXT($B58, "ddd"), $AN$2:$AN$8, 0), MATCH(INDEX(Settings!$AI$19:$AI$33, MATCH(P$10, Settings!$Y$19:$Y$33, 0)), $AO$1:$AU$1, 0))), 0))</f>
        <v/>
      </c>
      <c r="AZ58" s="120" t="str">
        <f>IF(OR($B58="", Q58="", Q$10="", AZ$9), "", IFERROR($B58+INDEX(Settings!$AF$19:$AF$33, MATCH(Q$10, Settings!$Y$19:$Y$33, 0))+IF(INDEX(Settings!$AI$19:$AI$33, MATCH(Q$10, Settings!$Y$19:$Y$33, 0))="", 0, INDEX($AO$2:$AU$8, MATCH(TEXT($B58, "ddd"), $AN$2:$AN$8, 0), MATCH(INDEX(Settings!$AI$19:$AI$33, MATCH(Q$10, Settings!$Y$19:$Y$33, 0)), $AO$1:$AU$1, 0))), 0))</f>
        <v/>
      </c>
      <c r="BB58" s="118" t="str">
        <f>IF(OR(C$10="", $B58="", C58="", BB$9=""), "", IFERROR(WORKDAY((DATE(YEAR($B58), MONTH($B58)+INDEX(Settings!$AM$19:$AM$33, MATCH(C$10, Settings!$Y$19:$Y$33, 0)), IF(INDEX(Settings!$AQ$19:$AQ$33, MATCH(C$10, Settings!$Y$19:$Y$33, 0))=0, DAY($B58), INDEX(Settings!$AQ$19:$AQ$33, MATCH(C$10, Settings!$Y$19:$Y$33, 0))))-1), 1, Settings!$AY$23:$AY$38), ""))</f>
        <v/>
      </c>
      <c r="BC58" s="119" t="str">
        <f>IF(OR(D$10="", $B58="", D58="", BC$9=""), "", IFERROR(WORKDAY((DATE(YEAR($B58), MONTH($B58)+INDEX(Settings!$AM$19:$AM$33, MATCH(D$10, Settings!$Y$19:$Y$33, 0)), IF(INDEX(Settings!$AQ$19:$AQ$33, MATCH(D$10, Settings!$Y$19:$Y$33, 0))=0, DAY($B58), INDEX(Settings!$AQ$19:$AQ$33, MATCH(D$10, Settings!$Y$19:$Y$33, 0))))-1), 1, Settings!$AY$23:$AY$38), ""))</f>
        <v/>
      </c>
      <c r="BD58" s="119" t="str">
        <f>IF(OR(E$10="", $B58="", E58="", BD$9=""), "", IFERROR(WORKDAY((DATE(YEAR($B58), MONTH($B58)+INDEX(Settings!$AM$19:$AM$33, MATCH(E$10, Settings!$Y$19:$Y$33, 0)), IF(INDEX(Settings!$AQ$19:$AQ$33, MATCH(E$10, Settings!$Y$19:$Y$33, 0))=0, DAY($B58), INDEX(Settings!$AQ$19:$AQ$33, MATCH(E$10, Settings!$Y$19:$Y$33, 0))))-1), 1, Settings!$AY$23:$AY$38), ""))</f>
        <v/>
      </c>
      <c r="BE58" s="119" t="str">
        <f>IF(OR(F$10="", $B58="", F58="", BE$9=""), "", IFERROR(WORKDAY((DATE(YEAR($B58), MONTH($B58)+INDEX(Settings!$AM$19:$AM$33, MATCH(F$10, Settings!$Y$19:$Y$33, 0)), IF(INDEX(Settings!$AQ$19:$AQ$33, MATCH(F$10, Settings!$Y$19:$Y$33, 0))=0, DAY($B58), INDEX(Settings!$AQ$19:$AQ$33, MATCH(F$10, Settings!$Y$19:$Y$33, 0))))-1), 1, Settings!$AY$23:$AY$38), ""))</f>
        <v/>
      </c>
      <c r="BF58" s="119" t="str">
        <f>IF(OR(G$10="", $B58="", G58="", BF$9=""), "", IFERROR(WORKDAY((DATE(YEAR($B58), MONTH($B58)+INDEX(Settings!$AM$19:$AM$33, MATCH(G$10, Settings!$Y$19:$Y$33, 0)), IF(INDEX(Settings!$AQ$19:$AQ$33, MATCH(G$10, Settings!$Y$19:$Y$33, 0))=0, DAY($B58), INDEX(Settings!$AQ$19:$AQ$33, MATCH(G$10, Settings!$Y$19:$Y$33, 0))))-1), 1, Settings!$AY$23:$AY$38), ""))</f>
        <v/>
      </c>
      <c r="BG58" s="119" t="str">
        <f>IF(OR(H$10="", $B58="", H58="", BG$9=""), "", IFERROR(WORKDAY((DATE(YEAR($B58), MONTH($B58)+INDEX(Settings!$AM$19:$AM$33, MATCH(H$10, Settings!$Y$19:$Y$33, 0)), IF(INDEX(Settings!$AQ$19:$AQ$33, MATCH(H$10, Settings!$Y$19:$Y$33, 0))=0, DAY($B58), INDEX(Settings!$AQ$19:$AQ$33, MATCH(H$10, Settings!$Y$19:$Y$33, 0))))-1), 1, Settings!$AY$23:$AY$38), ""))</f>
        <v/>
      </c>
      <c r="BH58" s="119" t="str">
        <f>IF(OR(I$10="", $B58="", I58="", BH$9=""), "", IFERROR(WORKDAY((DATE(YEAR($B58), MONTH($B58)+INDEX(Settings!$AM$19:$AM$33, MATCH(I$10, Settings!$Y$19:$Y$33, 0)), IF(INDEX(Settings!$AQ$19:$AQ$33, MATCH(I$10, Settings!$Y$19:$Y$33, 0))=0, DAY($B58), INDEX(Settings!$AQ$19:$AQ$33, MATCH(I$10, Settings!$Y$19:$Y$33, 0))))-1), 1, Settings!$AY$23:$AY$38), ""))</f>
        <v/>
      </c>
      <c r="BI58" s="119" t="str">
        <f>IF(OR(J$10="", $B58="", J58="", BI$9=""), "", IFERROR(WORKDAY((DATE(YEAR($B58), MONTH($B58)+INDEX(Settings!$AM$19:$AM$33, MATCH(J$10, Settings!$Y$19:$Y$33, 0)), IF(INDEX(Settings!$AQ$19:$AQ$33, MATCH(J$10, Settings!$Y$19:$Y$33, 0))=0, DAY($B58), INDEX(Settings!$AQ$19:$AQ$33, MATCH(J$10, Settings!$Y$19:$Y$33, 0))))-1), 1, Settings!$AY$23:$AY$38), ""))</f>
        <v/>
      </c>
      <c r="BJ58" s="119" t="str">
        <f>IF(OR(K$10="", $B58="", K58="", BJ$9=""), "", IFERROR(WORKDAY((DATE(YEAR($B58), MONTH($B58)+INDEX(Settings!$AM$19:$AM$33, MATCH(K$10, Settings!$Y$19:$Y$33, 0)), IF(INDEX(Settings!$AQ$19:$AQ$33, MATCH(K$10, Settings!$Y$19:$Y$33, 0))=0, DAY($B58), INDEX(Settings!$AQ$19:$AQ$33, MATCH(K$10, Settings!$Y$19:$Y$33, 0))))-1), 1, Settings!$AY$23:$AY$38), ""))</f>
        <v/>
      </c>
      <c r="BK58" s="119" t="str">
        <f>IF(OR(L$10="", $B58="", L58="", BK$9=""), "", IFERROR(WORKDAY((DATE(YEAR($B58), MONTH($B58)+INDEX(Settings!$AM$19:$AM$33, MATCH(L$10, Settings!$Y$19:$Y$33, 0)), IF(INDEX(Settings!$AQ$19:$AQ$33, MATCH(L$10, Settings!$Y$19:$Y$33, 0))=0, DAY($B58), INDEX(Settings!$AQ$19:$AQ$33, MATCH(L$10, Settings!$Y$19:$Y$33, 0))))-1), 1, Settings!$AY$23:$AY$38), ""))</f>
        <v/>
      </c>
      <c r="BL58" s="119" t="str">
        <f>IF(OR(M$10="", $B58="", M58="", BL$9=""), "", IFERROR(WORKDAY((DATE(YEAR($B58), MONTH($B58)+INDEX(Settings!$AM$19:$AM$33, MATCH(M$10, Settings!$Y$19:$Y$33, 0)), IF(INDEX(Settings!$AQ$19:$AQ$33, MATCH(M$10, Settings!$Y$19:$Y$33, 0))=0, DAY($B58), INDEX(Settings!$AQ$19:$AQ$33, MATCH(M$10, Settings!$Y$19:$Y$33, 0))))-1), 1, Settings!$AY$23:$AY$38), ""))</f>
        <v/>
      </c>
      <c r="BM58" s="119" t="str">
        <f>IF(OR(N$10="", $B58="", N58="", BM$9=""), "", IFERROR(WORKDAY((DATE(YEAR($B58), MONTH($B58)+INDEX(Settings!$AM$19:$AM$33, MATCH(N$10, Settings!$Y$19:$Y$33, 0)), IF(INDEX(Settings!$AQ$19:$AQ$33, MATCH(N$10, Settings!$Y$19:$Y$33, 0))=0, DAY($B58), INDEX(Settings!$AQ$19:$AQ$33, MATCH(N$10, Settings!$Y$19:$Y$33, 0))))-1), 1, Settings!$AY$23:$AY$38), ""))</f>
        <v/>
      </c>
      <c r="BN58" s="119" t="str">
        <f>IF(OR(O$10="", $B58="", O58="", BN$9=""), "", IFERROR(WORKDAY((DATE(YEAR($B58), MONTH($B58)+INDEX(Settings!$AM$19:$AM$33, MATCH(O$10, Settings!$Y$19:$Y$33, 0)), IF(INDEX(Settings!$AQ$19:$AQ$33, MATCH(O$10, Settings!$Y$19:$Y$33, 0))=0, DAY($B58), INDEX(Settings!$AQ$19:$AQ$33, MATCH(O$10, Settings!$Y$19:$Y$33, 0))))-1), 1, Settings!$AY$23:$AY$38), ""))</f>
        <v/>
      </c>
      <c r="BO58" s="119" t="str">
        <f>IF(OR(P$10="", $B58="", P58="", BO$9=""), "", IFERROR(WORKDAY((DATE(YEAR($B58), MONTH($B58)+INDEX(Settings!$AM$19:$AM$33, MATCH(P$10, Settings!$Y$19:$Y$33, 0)), IF(INDEX(Settings!$AQ$19:$AQ$33, MATCH(P$10, Settings!$Y$19:$Y$33, 0))=0, DAY($B58), INDEX(Settings!$AQ$19:$AQ$33, MATCH(P$10, Settings!$Y$19:$Y$33, 0))))-1), 1, Settings!$AY$23:$AY$38), ""))</f>
        <v/>
      </c>
      <c r="BP58" s="120" t="str">
        <f>IF(OR(Q$10="", $B58="", Q58="", BP$9=""), "", IFERROR(WORKDAY((DATE(YEAR($B58), MONTH($B58)+INDEX(Settings!$AM$19:$AM$33, MATCH(Q$10, Settings!$Y$19:$Y$33, 0)), IF(INDEX(Settings!$AQ$19:$AQ$33, MATCH(Q$10, Settings!$Y$19:$Y$33, 0))=0, DAY($B58), INDEX(Settings!$AQ$19:$AQ$33, MATCH(Q$10, Settings!$Y$19:$Y$33, 0))))-1), 1, Settings!$AY$23:$AY$38), ""))</f>
        <v/>
      </c>
      <c r="BR58" s="118" t="str">
        <f>IF(BB58="", "", IF(BB58&lt;=$B58, WORKDAY(DATE(YEAR($BB58), MONTH(BB58)+1, DAY(BB58)-1), 1, Settings!$AY$23:$AY$38), BB58))</f>
        <v/>
      </c>
      <c r="BS58" s="119" t="str">
        <f>IF(BC58="", "", IF(BC58&lt;=$B58, WORKDAY(DATE(YEAR($BB58), MONTH(BC58)+1, DAY(BC58)-1), 1, Settings!$AY$23:$AY$38), BC58))</f>
        <v/>
      </c>
      <c r="BT58" s="119" t="str">
        <f>IF(BD58="", "", IF(BD58&lt;=$B58, WORKDAY(DATE(YEAR($BB58), MONTH(BD58)+1, DAY(BD58)-1), 1, Settings!$AY$23:$AY$38), BD58))</f>
        <v/>
      </c>
      <c r="BU58" s="119" t="str">
        <f>IF(BE58="", "", IF(BE58&lt;=$B58, WORKDAY(DATE(YEAR($BB58), MONTH(BE58)+1, DAY(BE58)-1), 1, Settings!$AY$23:$AY$38), BE58))</f>
        <v/>
      </c>
      <c r="BV58" s="119" t="str">
        <f>IF(BF58="", "", IF(BF58&lt;=$B58, WORKDAY(DATE(YEAR($BB58), MONTH(BF58)+1, DAY(BF58)-1), 1, Settings!$AY$23:$AY$38), BF58))</f>
        <v/>
      </c>
      <c r="BW58" s="119" t="str">
        <f>IF(BG58="", "", IF(BG58&lt;=$B58, WORKDAY(DATE(YEAR($BB58), MONTH(BG58)+1, DAY(BG58)-1), 1, Settings!$AY$23:$AY$38), BG58))</f>
        <v/>
      </c>
      <c r="BX58" s="119" t="str">
        <f>IF(BH58="", "", IF(BH58&lt;=$B58, WORKDAY(DATE(YEAR($BB58), MONTH(BH58)+1, DAY(BH58)-1), 1, Settings!$AY$23:$AY$38), BH58))</f>
        <v/>
      </c>
      <c r="BY58" s="119" t="str">
        <f>IF(BI58="", "", IF(BI58&lt;=$B58, WORKDAY(DATE(YEAR($BB58), MONTH(BI58)+1, DAY(BI58)-1), 1, Settings!$AY$23:$AY$38), BI58))</f>
        <v/>
      </c>
      <c r="BZ58" s="119" t="str">
        <f>IF(BJ58="", "", IF(BJ58&lt;=$B58, WORKDAY(DATE(YEAR($BB58), MONTH(BJ58)+1, DAY(BJ58)-1), 1, Settings!$AY$23:$AY$38), BJ58))</f>
        <v/>
      </c>
      <c r="CA58" s="119" t="str">
        <f>IF(BK58="", "", IF(BK58&lt;=$B58, WORKDAY(DATE(YEAR($BB58), MONTH(BK58)+1, DAY(BK58)-1), 1, Settings!$AY$23:$AY$38), BK58))</f>
        <v/>
      </c>
      <c r="CB58" s="119" t="str">
        <f>IF(BL58="", "", IF(BL58&lt;=$B58, WORKDAY(DATE(YEAR($BB58), MONTH(BL58)+1, DAY(BL58)-1), 1, Settings!$AY$23:$AY$38), BL58))</f>
        <v/>
      </c>
      <c r="CC58" s="119" t="str">
        <f>IF(BM58="", "", IF(BM58&lt;=$B58, WORKDAY(DATE(YEAR($BB58), MONTH(BM58)+1, DAY(BM58)-1), 1, Settings!$AY$23:$AY$38), BM58))</f>
        <v/>
      </c>
      <c r="CD58" s="119" t="str">
        <f>IF(BN58="", "", IF(BN58&lt;=$B58, WORKDAY(DATE(YEAR($BB58), MONTH(BN58)+1, DAY(BN58)-1), 1, Settings!$AY$23:$AY$38), BN58))</f>
        <v/>
      </c>
      <c r="CE58" s="119" t="str">
        <f>IF(BO58="", "", IF(BO58&lt;=$B58, WORKDAY(DATE(YEAR($BB58), MONTH(BO58)+1, DAY(BO58)-1), 1, Settings!$AY$23:$AY$38), BO58))</f>
        <v/>
      </c>
      <c r="CF58" s="120" t="str">
        <f>IF(BP58="", "", IF(BP58&lt;=$B58, WORKDAY(DATE(YEAR($BB58), MONTH(BP58)+1, DAY(BP58)-1), 1, Settings!$AY$23:$AY$38), BP58))</f>
        <v/>
      </c>
      <c r="CH58" s="48" t="str">
        <f t="shared" si="4"/>
        <v/>
      </c>
      <c r="CI58" s="49" t="str">
        <f t="shared" si="5"/>
        <v/>
      </c>
      <c r="CJ58" s="49" t="str">
        <f t="shared" si="6"/>
        <v/>
      </c>
      <c r="CK58" s="49" t="str">
        <f t="shared" si="7"/>
        <v/>
      </c>
      <c r="CL58" s="49" t="str">
        <f t="shared" si="8"/>
        <v/>
      </c>
      <c r="CM58" s="49" t="str">
        <f t="shared" si="9"/>
        <v/>
      </c>
      <c r="CN58" s="49" t="str">
        <f t="shared" si="10"/>
        <v/>
      </c>
      <c r="CO58" s="49" t="str">
        <f t="shared" si="11"/>
        <v/>
      </c>
      <c r="CP58" s="49" t="str">
        <f t="shared" si="12"/>
        <v/>
      </c>
      <c r="CQ58" s="49" t="str">
        <f t="shared" si="13"/>
        <v/>
      </c>
      <c r="CR58" s="49" t="str">
        <f t="shared" si="14"/>
        <v/>
      </c>
      <c r="CS58" s="49" t="str">
        <f t="shared" si="15"/>
        <v/>
      </c>
      <c r="CT58" s="49" t="str">
        <f t="shared" si="16"/>
        <v/>
      </c>
      <c r="CU58" s="49" t="str">
        <f t="shared" si="17"/>
        <v/>
      </c>
      <c r="CV58" s="16" t="str">
        <f t="shared" si="18"/>
        <v/>
      </c>
      <c r="CX58" s="48" t="str">
        <f t="shared" si="19"/>
        <v/>
      </c>
      <c r="CY58" s="49" t="str">
        <f t="shared" si="20"/>
        <v/>
      </c>
      <c r="CZ58" s="49" t="str">
        <f t="shared" si="21"/>
        <v/>
      </c>
      <c r="DA58" s="49" t="str">
        <f t="shared" si="22"/>
        <v/>
      </c>
      <c r="DB58" s="49" t="str">
        <f t="shared" si="23"/>
        <v/>
      </c>
      <c r="DC58" s="49" t="str">
        <f t="shared" si="24"/>
        <v/>
      </c>
      <c r="DD58" s="49" t="str">
        <f t="shared" si="25"/>
        <v/>
      </c>
      <c r="DE58" s="49" t="str">
        <f t="shared" si="26"/>
        <v/>
      </c>
      <c r="DF58" s="49" t="str">
        <f t="shared" si="27"/>
        <v/>
      </c>
      <c r="DG58" s="49" t="str">
        <f t="shared" si="28"/>
        <v/>
      </c>
      <c r="DH58" s="49" t="str">
        <f t="shared" si="29"/>
        <v/>
      </c>
      <c r="DI58" s="49" t="str">
        <f t="shared" si="30"/>
        <v/>
      </c>
      <c r="DJ58" s="49" t="str">
        <f t="shared" si="31"/>
        <v/>
      </c>
      <c r="DK58" s="49" t="str">
        <f t="shared" si="32"/>
        <v/>
      </c>
      <c r="DL58" s="16" t="str">
        <f t="shared" si="33"/>
        <v/>
      </c>
      <c r="DN58" s="17" t="str">
        <f t="shared" si="34"/>
        <v>Aug 2019</v>
      </c>
    </row>
    <row r="59" spans="1:118" x14ac:dyDescent="0.25">
      <c r="A59" s="30"/>
      <c r="B59" s="102">
        <f>IF(B58="", "", IFERROR(IF(B58+1&gt;Settings!$G$25, "", B58+1), ""))</f>
        <v>43695</v>
      </c>
      <c r="C59" s="2"/>
      <c r="D59" s="3"/>
      <c r="E59" s="3"/>
      <c r="F59" s="3"/>
      <c r="G59" s="3"/>
      <c r="H59" s="3"/>
      <c r="I59" s="3"/>
      <c r="J59" s="3"/>
      <c r="K59" s="3"/>
      <c r="L59" s="3"/>
      <c r="M59" s="3"/>
      <c r="N59" s="3"/>
      <c r="O59" s="3"/>
      <c r="P59" s="3"/>
      <c r="Q59" s="4"/>
      <c r="R59" s="30"/>
      <c r="T59" s="17" t="str">
        <f>IF($B59="", "", IF($B59&lt;Settings!$G$23, "Old", "New"))</f>
        <v>Old</v>
      </c>
      <c r="AL59" s="118" t="str">
        <f>IF(OR($B59="", C59="", C$10="", AL$9), "", IFERROR($B59+INDEX(Settings!$AF$19:$AF$33, MATCH(C$10, Settings!$Y$19:$Y$33, 0))+IF(INDEX(Settings!$AI$19:$AI$33, MATCH(C$10, Settings!$Y$19:$Y$33, 0))="", 0, INDEX($AO$2:$AU$8, MATCH(TEXT($B59, "ddd"), $AN$2:$AN$8, 0), MATCH(INDEX(Settings!$AI$19:$AI$33, MATCH(C$10, Settings!$Y$19:$Y$33, 0)), $AO$1:$AU$1, 0))), 0))</f>
        <v/>
      </c>
      <c r="AM59" s="119" t="str">
        <f>IF(OR($B59="", D59="", D$10="", AM$9), "", IFERROR($B59+INDEX(Settings!$AF$19:$AF$33, MATCH(D$10, Settings!$Y$19:$Y$33, 0))+IF(INDEX(Settings!$AI$19:$AI$33, MATCH(D$10, Settings!$Y$19:$Y$33, 0))="", 0, INDEX($AO$2:$AU$8, MATCH(TEXT($B59, "ddd"), $AN$2:$AN$8, 0), MATCH(INDEX(Settings!$AI$19:$AI$33, MATCH(D$10, Settings!$Y$19:$Y$33, 0)), $AO$1:$AU$1, 0))), 0))</f>
        <v/>
      </c>
      <c r="AN59" s="119" t="str">
        <f>IF(OR($B59="", E59="", E$10="", AN$9), "", IFERROR($B59+INDEX(Settings!$AF$19:$AF$33, MATCH(E$10, Settings!$Y$19:$Y$33, 0))+IF(INDEX(Settings!$AI$19:$AI$33, MATCH(E$10, Settings!$Y$19:$Y$33, 0))="", 0, INDEX($AO$2:$AU$8, MATCH(TEXT($B59, "ddd"), $AN$2:$AN$8, 0), MATCH(INDEX(Settings!$AI$19:$AI$33, MATCH(E$10, Settings!$Y$19:$Y$33, 0)), $AO$1:$AU$1, 0))), 0))</f>
        <v/>
      </c>
      <c r="AO59" s="119" t="str">
        <f>IF(OR($B59="", F59="", F$10="", AO$9), "", IFERROR($B59+INDEX(Settings!$AF$19:$AF$33, MATCH(F$10, Settings!$Y$19:$Y$33, 0))+IF(INDEX(Settings!$AI$19:$AI$33, MATCH(F$10, Settings!$Y$19:$Y$33, 0))="", 0, INDEX($AO$2:$AU$8, MATCH(TEXT($B59, "ddd"), $AN$2:$AN$8, 0), MATCH(INDEX(Settings!$AI$19:$AI$33, MATCH(F$10, Settings!$Y$19:$Y$33, 0)), $AO$1:$AU$1, 0))), 0))</f>
        <v/>
      </c>
      <c r="AP59" s="119" t="str">
        <f>IF(OR($B59="", G59="", G$10="", AP$9), "", IFERROR($B59+INDEX(Settings!$AF$19:$AF$33, MATCH(G$10, Settings!$Y$19:$Y$33, 0))+IF(INDEX(Settings!$AI$19:$AI$33, MATCH(G$10, Settings!$Y$19:$Y$33, 0))="", 0, INDEX($AO$2:$AU$8, MATCH(TEXT($B59, "ddd"), $AN$2:$AN$8, 0), MATCH(INDEX(Settings!$AI$19:$AI$33, MATCH(G$10, Settings!$Y$19:$Y$33, 0)), $AO$1:$AU$1, 0))), 0))</f>
        <v/>
      </c>
      <c r="AQ59" s="119" t="str">
        <f>IF(OR($B59="", H59="", H$10="", AQ$9), "", IFERROR($B59+INDEX(Settings!$AF$19:$AF$33, MATCH(H$10, Settings!$Y$19:$Y$33, 0))+IF(INDEX(Settings!$AI$19:$AI$33, MATCH(H$10, Settings!$Y$19:$Y$33, 0))="", 0, INDEX($AO$2:$AU$8, MATCH(TEXT($B59, "ddd"), $AN$2:$AN$8, 0), MATCH(INDEX(Settings!$AI$19:$AI$33, MATCH(H$10, Settings!$Y$19:$Y$33, 0)), $AO$1:$AU$1, 0))), 0))</f>
        <v/>
      </c>
      <c r="AR59" s="119" t="str">
        <f>IF(OR($B59="", I59="", I$10="", AR$9), "", IFERROR($B59+INDEX(Settings!$AF$19:$AF$33, MATCH(I$10, Settings!$Y$19:$Y$33, 0))+IF(INDEX(Settings!$AI$19:$AI$33, MATCH(I$10, Settings!$Y$19:$Y$33, 0))="", 0, INDEX($AO$2:$AU$8, MATCH(TEXT($B59, "ddd"), $AN$2:$AN$8, 0), MATCH(INDEX(Settings!$AI$19:$AI$33, MATCH(I$10, Settings!$Y$19:$Y$33, 0)), $AO$1:$AU$1, 0))), 0))</f>
        <v/>
      </c>
      <c r="AS59" s="119" t="str">
        <f>IF(OR($B59="", J59="", J$10="", AS$9), "", IFERROR($B59+INDEX(Settings!$AF$19:$AF$33, MATCH(J$10, Settings!$Y$19:$Y$33, 0))+IF(INDEX(Settings!$AI$19:$AI$33, MATCH(J$10, Settings!$Y$19:$Y$33, 0))="", 0, INDEX($AO$2:$AU$8, MATCH(TEXT($B59, "ddd"), $AN$2:$AN$8, 0), MATCH(INDEX(Settings!$AI$19:$AI$33, MATCH(J$10, Settings!$Y$19:$Y$33, 0)), $AO$1:$AU$1, 0))), 0))</f>
        <v/>
      </c>
      <c r="AT59" s="119" t="str">
        <f>IF(OR($B59="", K59="", K$10="", AT$9), "", IFERROR($B59+INDEX(Settings!$AF$19:$AF$33, MATCH(K$10, Settings!$Y$19:$Y$33, 0))+IF(INDEX(Settings!$AI$19:$AI$33, MATCH(K$10, Settings!$Y$19:$Y$33, 0))="", 0, INDEX($AO$2:$AU$8, MATCH(TEXT($B59, "ddd"), $AN$2:$AN$8, 0), MATCH(INDEX(Settings!$AI$19:$AI$33, MATCH(K$10, Settings!$Y$19:$Y$33, 0)), $AO$1:$AU$1, 0))), 0))</f>
        <v/>
      </c>
      <c r="AU59" s="119" t="str">
        <f>IF(OR($B59="", L59="", L$10="", AU$9), "", IFERROR($B59+INDEX(Settings!$AF$19:$AF$33, MATCH(L$10, Settings!$Y$19:$Y$33, 0))+IF(INDEX(Settings!$AI$19:$AI$33, MATCH(L$10, Settings!$Y$19:$Y$33, 0))="", 0, INDEX($AO$2:$AU$8, MATCH(TEXT($B59, "ddd"), $AN$2:$AN$8, 0), MATCH(INDEX(Settings!$AI$19:$AI$33, MATCH(L$10, Settings!$Y$19:$Y$33, 0)), $AO$1:$AU$1, 0))), 0))</f>
        <v/>
      </c>
      <c r="AV59" s="119" t="str">
        <f>IF(OR($B59="", M59="", M$10="", AV$9), "", IFERROR($B59+INDEX(Settings!$AF$19:$AF$33, MATCH(M$10, Settings!$Y$19:$Y$33, 0))+IF(INDEX(Settings!$AI$19:$AI$33, MATCH(M$10, Settings!$Y$19:$Y$33, 0))="", 0, INDEX($AO$2:$AU$8, MATCH(TEXT($B59, "ddd"), $AN$2:$AN$8, 0), MATCH(INDEX(Settings!$AI$19:$AI$33, MATCH(M$10, Settings!$Y$19:$Y$33, 0)), $AO$1:$AU$1, 0))), 0))</f>
        <v/>
      </c>
      <c r="AW59" s="119" t="str">
        <f>IF(OR($B59="", N59="", N$10="", AW$9), "", IFERROR($B59+INDEX(Settings!$AF$19:$AF$33, MATCH(N$10, Settings!$Y$19:$Y$33, 0))+IF(INDEX(Settings!$AI$19:$AI$33, MATCH(N$10, Settings!$Y$19:$Y$33, 0))="", 0, INDEX($AO$2:$AU$8, MATCH(TEXT($B59, "ddd"), $AN$2:$AN$8, 0), MATCH(INDEX(Settings!$AI$19:$AI$33, MATCH(N$10, Settings!$Y$19:$Y$33, 0)), $AO$1:$AU$1, 0))), 0))</f>
        <v/>
      </c>
      <c r="AX59" s="119" t="str">
        <f>IF(OR($B59="", O59="", O$10="", AX$9), "", IFERROR($B59+INDEX(Settings!$AF$19:$AF$33, MATCH(O$10, Settings!$Y$19:$Y$33, 0))+IF(INDEX(Settings!$AI$19:$AI$33, MATCH(O$10, Settings!$Y$19:$Y$33, 0))="", 0, INDEX($AO$2:$AU$8, MATCH(TEXT($B59, "ddd"), $AN$2:$AN$8, 0), MATCH(INDEX(Settings!$AI$19:$AI$33, MATCH(O$10, Settings!$Y$19:$Y$33, 0)), $AO$1:$AU$1, 0))), 0))</f>
        <v/>
      </c>
      <c r="AY59" s="119" t="str">
        <f>IF(OR($B59="", P59="", P$10="", AY$9), "", IFERROR($B59+INDEX(Settings!$AF$19:$AF$33, MATCH(P$10, Settings!$Y$19:$Y$33, 0))+IF(INDEX(Settings!$AI$19:$AI$33, MATCH(P$10, Settings!$Y$19:$Y$33, 0))="", 0, INDEX($AO$2:$AU$8, MATCH(TEXT($B59, "ddd"), $AN$2:$AN$8, 0), MATCH(INDEX(Settings!$AI$19:$AI$33, MATCH(P$10, Settings!$Y$19:$Y$33, 0)), $AO$1:$AU$1, 0))), 0))</f>
        <v/>
      </c>
      <c r="AZ59" s="120" t="str">
        <f>IF(OR($B59="", Q59="", Q$10="", AZ$9), "", IFERROR($B59+INDEX(Settings!$AF$19:$AF$33, MATCH(Q$10, Settings!$Y$19:$Y$33, 0))+IF(INDEX(Settings!$AI$19:$AI$33, MATCH(Q$10, Settings!$Y$19:$Y$33, 0))="", 0, INDEX($AO$2:$AU$8, MATCH(TEXT($B59, "ddd"), $AN$2:$AN$8, 0), MATCH(INDEX(Settings!$AI$19:$AI$33, MATCH(Q$10, Settings!$Y$19:$Y$33, 0)), $AO$1:$AU$1, 0))), 0))</f>
        <v/>
      </c>
      <c r="BB59" s="118" t="str">
        <f>IF(OR(C$10="", $B59="", C59="", BB$9=""), "", IFERROR(WORKDAY((DATE(YEAR($B59), MONTH($B59)+INDEX(Settings!$AM$19:$AM$33, MATCH(C$10, Settings!$Y$19:$Y$33, 0)), IF(INDEX(Settings!$AQ$19:$AQ$33, MATCH(C$10, Settings!$Y$19:$Y$33, 0))=0, DAY($B59), INDEX(Settings!$AQ$19:$AQ$33, MATCH(C$10, Settings!$Y$19:$Y$33, 0))))-1), 1, Settings!$AY$23:$AY$38), ""))</f>
        <v/>
      </c>
      <c r="BC59" s="119" t="str">
        <f>IF(OR(D$10="", $B59="", D59="", BC$9=""), "", IFERROR(WORKDAY((DATE(YEAR($B59), MONTH($B59)+INDEX(Settings!$AM$19:$AM$33, MATCH(D$10, Settings!$Y$19:$Y$33, 0)), IF(INDEX(Settings!$AQ$19:$AQ$33, MATCH(D$10, Settings!$Y$19:$Y$33, 0))=0, DAY($B59), INDEX(Settings!$AQ$19:$AQ$33, MATCH(D$10, Settings!$Y$19:$Y$33, 0))))-1), 1, Settings!$AY$23:$AY$38), ""))</f>
        <v/>
      </c>
      <c r="BD59" s="119" t="str">
        <f>IF(OR(E$10="", $B59="", E59="", BD$9=""), "", IFERROR(WORKDAY((DATE(YEAR($B59), MONTH($B59)+INDEX(Settings!$AM$19:$AM$33, MATCH(E$10, Settings!$Y$19:$Y$33, 0)), IF(INDEX(Settings!$AQ$19:$AQ$33, MATCH(E$10, Settings!$Y$19:$Y$33, 0))=0, DAY($B59), INDEX(Settings!$AQ$19:$AQ$33, MATCH(E$10, Settings!$Y$19:$Y$33, 0))))-1), 1, Settings!$AY$23:$AY$38), ""))</f>
        <v/>
      </c>
      <c r="BE59" s="119" t="str">
        <f>IF(OR(F$10="", $B59="", F59="", BE$9=""), "", IFERROR(WORKDAY((DATE(YEAR($B59), MONTH($B59)+INDEX(Settings!$AM$19:$AM$33, MATCH(F$10, Settings!$Y$19:$Y$33, 0)), IF(INDEX(Settings!$AQ$19:$AQ$33, MATCH(F$10, Settings!$Y$19:$Y$33, 0))=0, DAY($B59), INDEX(Settings!$AQ$19:$AQ$33, MATCH(F$10, Settings!$Y$19:$Y$33, 0))))-1), 1, Settings!$AY$23:$AY$38), ""))</f>
        <v/>
      </c>
      <c r="BF59" s="119" t="str">
        <f>IF(OR(G$10="", $B59="", G59="", BF$9=""), "", IFERROR(WORKDAY((DATE(YEAR($B59), MONTH($B59)+INDEX(Settings!$AM$19:$AM$33, MATCH(G$10, Settings!$Y$19:$Y$33, 0)), IF(INDEX(Settings!$AQ$19:$AQ$33, MATCH(G$10, Settings!$Y$19:$Y$33, 0))=0, DAY($B59), INDEX(Settings!$AQ$19:$AQ$33, MATCH(G$10, Settings!$Y$19:$Y$33, 0))))-1), 1, Settings!$AY$23:$AY$38), ""))</f>
        <v/>
      </c>
      <c r="BG59" s="119" t="str">
        <f>IF(OR(H$10="", $B59="", H59="", BG$9=""), "", IFERROR(WORKDAY((DATE(YEAR($B59), MONTH($B59)+INDEX(Settings!$AM$19:$AM$33, MATCH(H$10, Settings!$Y$19:$Y$33, 0)), IF(INDEX(Settings!$AQ$19:$AQ$33, MATCH(H$10, Settings!$Y$19:$Y$33, 0))=0, DAY($B59), INDEX(Settings!$AQ$19:$AQ$33, MATCH(H$10, Settings!$Y$19:$Y$33, 0))))-1), 1, Settings!$AY$23:$AY$38), ""))</f>
        <v/>
      </c>
      <c r="BH59" s="119" t="str">
        <f>IF(OR(I$10="", $B59="", I59="", BH$9=""), "", IFERROR(WORKDAY((DATE(YEAR($B59), MONTH($B59)+INDEX(Settings!$AM$19:$AM$33, MATCH(I$10, Settings!$Y$19:$Y$33, 0)), IF(INDEX(Settings!$AQ$19:$AQ$33, MATCH(I$10, Settings!$Y$19:$Y$33, 0))=0, DAY($B59), INDEX(Settings!$AQ$19:$AQ$33, MATCH(I$10, Settings!$Y$19:$Y$33, 0))))-1), 1, Settings!$AY$23:$AY$38), ""))</f>
        <v/>
      </c>
      <c r="BI59" s="119" t="str">
        <f>IF(OR(J$10="", $B59="", J59="", BI$9=""), "", IFERROR(WORKDAY((DATE(YEAR($B59), MONTH($B59)+INDEX(Settings!$AM$19:$AM$33, MATCH(J$10, Settings!$Y$19:$Y$33, 0)), IF(INDEX(Settings!$AQ$19:$AQ$33, MATCH(J$10, Settings!$Y$19:$Y$33, 0))=0, DAY($B59), INDEX(Settings!$AQ$19:$AQ$33, MATCH(J$10, Settings!$Y$19:$Y$33, 0))))-1), 1, Settings!$AY$23:$AY$38), ""))</f>
        <v/>
      </c>
      <c r="BJ59" s="119" t="str">
        <f>IF(OR(K$10="", $B59="", K59="", BJ$9=""), "", IFERROR(WORKDAY((DATE(YEAR($B59), MONTH($B59)+INDEX(Settings!$AM$19:$AM$33, MATCH(K$10, Settings!$Y$19:$Y$33, 0)), IF(INDEX(Settings!$AQ$19:$AQ$33, MATCH(K$10, Settings!$Y$19:$Y$33, 0))=0, DAY($B59), INDEX(Settings!$AQ$19:$AQ$33, MATCH(K$10, Settings!$Y$19:$Y$33, 0))))-1), 1, Settings!$AY$23:$AY$38), ""))</f>
        <v/>
      </c>
      <c r="BK59" s="119" t="str">
        <f>IF(OR(L$10="", $B59="", L59="", BK$9=""), "", IFERROR(WORKDAY((DATE(YEAR($B59), MONTH($B59)+INDEX(Settings!$AM$19:$AM$33, MATCH(L$10, Settings!$Y$19:$Y$33, 0)), IF(INDEX(Settings!$AQ$19:$AQ$33, MATCH(L$10, Settings!$Y$19:$Y$33, 0))=0, DAY($B59), INDEX(Settings!$AQ$19:$AQ$33, MATCH(L$10, Settings!$Y$19:$Y$33, 0))))-1), 1, Settings!$AY$23:$AY$38), ""))</f>
        <v/>
      </c>
      <c r="BL59" s="119" t="str">
        <f>IF(OR(M$10="", $B59="", M59="", BL$9=""), "", IFERROR(WORKDAY((DATE(YEAR($B59), MONTH($B59)+INDEX(Settings!$AM$19:$AM$33, MATCH(M$10, Settings!$Y$19:$Y$33, 0)), IF(INDEX(Settings!$AQ$19:$AQ$33, MATCH(M$10, Settings!$Y$19:$Y$33, 0))=0, DAY($B59), INDEX(Settings!$AQ$19:$AQ$33, MATCH(M$10, Settings!$Y$19:$Y$33, 0))))-1), 1, Settings!$AY$23:$AY$38), ""))</f>
        <v/>
      </c>
      <c r="BM59" s="119" t="str">
        <f>IF(OR(N$10="", $B59="", N59="", BM$9=""), "", IFERROR(WORKDAY((DATE(YEAR($B59), MONTH($B59)+INDEX(Settings!$AM$19:$AM$33, MATCH(N$10, Settings!$Y$19:$Y$33, 0)), IF(INDEX(Settings!$AQ$19:$AQ$33, MATCH(N$10, Settings!$Y$19:$Y$33, 0))=0, DAY($B59), INDEX(Settings!$AQ$19:$AQ$33, MATCH(N$10, Settings!$Y$19:$Y$33, 0))))-1), 1, Settings!$AY$23:$AY$38), ""))</f>
        <v/>
      </c>
      <c r="BN59" s="119" t="str">
        <f>IF(OR(O$10="", $B59="", O59="", BN$9=""), "", IFERROR(WORKDAY((DATE(YEAR($B59), MONTH($B59)+INDEX(Settings!$AM$19:$AM$33, MATCH(O$10, Settings!$Y$19:$Y$33, 0)), IF(INDEX(Settings!$AQ$19:$AQ$33, MATCH(O$10, Settings!$Y$19:$Y$33, 0))=0, DAY($B59), INDEX(Settings!$AQ$19:$AQ$33, MATCH(O$10, Settings!$Y$19:$Y$33, 0))))-1), 1, Settings!$AY$23:$AY$38), ""))</f>
        <v/>
      </c>
      <c r="BO59" s="119" t="str">
        <f>IF(OR(P$10="", $B59="", P59="", BO$9=""), "", IFERROR(WORKDAY((DATE(YEAR($B59), MONTH($B59)+INDEX(Settings!$AM$19:$AM$33, MATCH(P$10, Settings!$Y$19:$Y$33, 0)), IF(INDEX(Settings!$AQ$19:$AQ$33, MATCH(P$10, Settings!$Y$19:$Y$33, 0))=0, DAY($B59), INDEX(Settings!$AQ$19:$AQ$33, MATCH(P$10, Settings!$Y$19:$Y$33, 0))))-1), 1, Settings!$AY$23:$AY$38), ""))</f>
        <v/>
      </c>
      <c r="BP59" s="120" t="str">
        <f>IF(OR(Q$10="", $B59="", Q59="", BP$9=""), "", IFERROR(WORKDAY((DATE(YEAR($B59), MONTH($B59)+INDEX(Settings!$AM$19:$AM$33, MATCH(Q$10, Settings!$Y$19:$Y$33, 0)), IF(INDEX(Settings!$AQ$19:$AQ$33, MATCH(Q$10, Settings!$Y$19:$Y$33, 0))=0, DAY($B59), INDEX(Settings!$AQ$19:$AQ$33, MATCH(Q$10, Settings!$Y$19:$Y$33, 0))))-1), 1, Settings!$AY$23:$AY$38), ""))</f>
        <v/>
      </c>
      <c r="BR59" s="118" t="str">
        <f>IF(BB59="", "", IF(BB59&lt;=$B59, WORKDAY(DATE(YEAR($BB59), MONTH(BB59)+1, DAY(BB59)-1), 1, Settings!$AY$23:$AY$38), BB59))</f>
        <v/>
      </c>
      <c r="BS59" s="119" t="str">
        <f>IF(BC59="", "", IF(BC59&lt;=$B59, WORKDAY(DATE(YEAR($BB59), MONTH(BC59)+1, DAY(BC59)-1), 1, Settings!$AY$23:$AY$38), BC59))</f>
        <v/>
      </c>
      <c r="BT59" s="119" t="str">
        <f>IF(BD59="", "", IF(BD59&lt;=$B59, WORKDAY(DATE(YEAR($BB59), MONTH(BD59)+1, DAY(BD59)-1), 1, Settings!$AY$23:$AY$38), BD59))</f>
        <v/>
      </c>
      <c r="BU59" s="119" t="str">
        <f>IF(BE59="", "", IF(BE59&lt;=$B59, WORKDAY(DATE(YEAR($BB59), MONTH(BE59)+1, DAY(BE59)-1), 1, Settings!$AY$23:$AY$38), BE59))</f>
        <v/>
      </c>
      <c r="BV59" s="119" t="str">
        <f>IF(BF59="", "", IF(BF59&lt;=$B59, WORKDAY(DATE(YEAR($BB59), MONTH(BF59)+1, DAY(BF59)-1), 1, Settings!$AY$23:$AY$38), BF59))</f>
        <v/>
      </c>
      <c r="BW59" s="119" t="str">
        <f>IF(BG59="", "", IF(BG59&lt;=$B59, WORKDAY(DATE(YEAR($BB59), MONTH(BG59)+1, DAY(BG59)-1), 1, Settings!$AY$23:$AY$38), BG59))</f>
        <v/>
      </c>
      <c r="BX59" s="119" t="str">
        <f>IF(BH59="", "", IF(BH59&lt;=$B59, WORKDAY(DATE(YEAR($BB59), MONTH(BH59)+1, DAY(BH59)-1), 1, Settings!$AY$23:$AY$38), BH59))</f>
        <v/>
      </c>
      <c r="BY59" s="119" t="str">
        <f>IF(BI59="", "", IF(BI59&lt;=$B59, WORKDAY(DATE(YEAR($BB59), MONTH(BI59)+1, DAY(BI59)-1), 1, Settings!$AY$23:$AY$38), BI59))</f>
        <v/>
      </c>
      <c r="BZ59" s="119" t="str">
        <f>IF(BJ59="", "", IF(BJ59&lt;=$B59, WORKDAY(DATE(YEAR($BB59), MONTH(BJ59)+1, DAY(BJ59)-1), 1, Settings!$AY$23:$AY$38), BJ59))</f>
        <v/>
      </c>
      <c r="CA59" s="119" t="str">
        <f>IF(BK59="", "", IF(BK59&lt;=$B59, WORKDAY(DATE(YEAR($BB59), MONTH(BK59)+1, DAY(BK59)-1), 1, Settings!$AY$23:$AY$38), BK59))</f>
        <v/>
      </c>
      <c r="CB59" s="119" t="str">
        <f>IF(BL59="", "", IF(BL59&lt;=$B59, WORKDAY(DATE(YEAR($BB59), MONTH(BL59)+1, DAY(BL59)-1), 1, Settings!$AY$23:$AY$38), BL59))</f>
        <v/>
      </c>
      <c r="CC59" s="119" t="str">
        <f>IF(BM59="", "", IF(BM59&lt;=$B59, WORKDAY(DATE(YEAR($BB59), MONTH(BM59)+1, DAY(BM59)-1), 1, Settings!$AY$23:$AY$38), BM59))</f>
        <v/>
      </c>
      <c r="CD59" s="119" t="str">
        <f>IF(BN59="", "", IF(BN59&lt;=$B59, WORKDAY(DATE(YEAR($BB59), MONTH(BN59)+1, DAY(BN59)-1), 1, Settings!$AY$23:$AY$38), BN59))</f>
        <v/>
      </c>
      <c r="CE59" s="119" t="str">
        <f>IF(BO59="", "", IF(BO59&lt;=$B59, WORKDAY(DATE(YEAR($BB59), MONTH(BO59)+1, DAY(BO59)-1), 1, Settings!$AY$23:$AY$38), BO59))</f>
        <v/>
      </c>
      <c r="CF59" s="120" t="str">
        <f>IF(BP59="", "", IF(BP59&lt;=$B59, WORKDAY(DATE(YEAR($BB59), MONTH(BP59)+1, DAY(BP59)-1), 1, Settings!$AY$23:$AY$38), BP59))</f>
        <v/>
      </c>
      <c r="CH59" s="48" t="str">
        <f t="shared" si="4"/>
        <v/>
      </c>
      <c r="CI59" s="49" t="str">
        <f t="shared" si="5"/>
        <v/>
      </c>
      <c r="CJ59" s="49" t="str">
        <f t="shared" si="6"/>
        <v/>
      </c>
      <c r="CK59" s="49" t="str">
        <f t="shared" si="7"/>
        <v/>
      </c>
      <c r="CL59" s="49" t="str">
        <f t="shared" si="8"/>
        <v/>
      </c>
      <c r="CM59" s="49" t="str">
        <f t="shared" si="9"/>
        <v/>
      </c>
      <c r="CN59" s="49" t="str">
        <f t="shared" si="10"/>
        <v/>
      </c>
      <c r="CO59" s="49" t="str">
        <f t="shared" si="11"/>
        <v/>
      </c>
      <c r="CP59" s="49" t="str">
        <f t="shared" si="12"/>
        <v/>
      </c>
      <c r="CQ59" s="49" t="str">
        <f t="shared" si="13"/>
        <v/>
      </c>
      <c r="CR59" s="49" t="str">
        <f t="shared" si="14"/>
        <v/>
      </c>
      <c r="CS59" s="49" t="str">
        <f t="shared" si="15"/>
        <v/>
      </c>
      <c r="CT59" s="49" t="str">
        <f t="shared" si="16"/>
        <v/>
      </c>
      <c r="CU59" s="49" t="str">
        <f t="shared" si="17"/>
        <v/>
      </c>
      <c r="CV59" s="16" t="str">
        <f t="shared" si="18"/>
        <v/>
      </c>
      <c r="CX59" s="48" t="str">
        <f t="shared" si="19"/>
        <v/>
      </c>
      <c r="CY59" s="49" t="str">
        <f t="shared" si="20"/>
        <v/>
      </c>
      <c r="CZ59" s="49" t="str">
        <f t="shared" si="21"/>
        <v/>
      </c>
      <c r="DA59" s="49" t="str">
        <f t="shared" si="22"/>
        <v/>
      </c>
      <c r="DB59" s="49" t="str">
        <f t="shared" si="23"/>
        <v/>
      </c>
      <c r="DC59" s="49" t="str">
        <f t="shared" si="24"/>
        <v/>
      </c>
      <c r="DD59" s="49" t="str">
        <f t="shared" si="25"/>
        <v/>
      </c>
      <c r="DE59" s="49" t="str">
        <f t="shared" si="26"/>
        <v/>
      </c>
      <c r="DF59" s="49" t="str">
        <f t="shared" si="27"/>
        <v/>
      </c>
      <c r="DG59" s="49" t="str">
        <f t="shared" si="28"/>
        <v/>
      </c>
      <c r="DH59" s="49" t="str">
        <f t="shared" si="29"/>
        <v/>
      </c>
      <c r="DI59" s="49" t="str">
        <f t="shared" si="30"/>
        <v/>
      </c>
      <c r="DJ59" s="49" t="str">
        <f t="shared" si="31"/>
        <v/>
      </c>
      <c r="DK59" s="49" t="str">
        <f t="shared" si="32"/>
        <v/>
      </c>
      <c r="DL59" s="16" t="str">
        <f t="shared" si="33"/>
        <v/>
      </c>
      <c r="DN59" s="17" t="str">
        <f t="shared" si="34"/>
        <v>Aug 2019</v>
      </c>
    </row>
    <row r="60" spans="1:118" x14ac:dyDescent="0.25">
      <c r="A60" s="30"/>
      <c r="B60" s="102">
        <f>IF(B59="", "", IFERROR(IF(B59+1&gt;Settings!$G$25, "", B59+1), ""))</f>
        <v>43696</v>
      </c>
      <c r="C60" s="2"/>
      <c r="D60" s="3"/>
      <c r="E60" s="3"/>
      <c r="F60" s="3"/>
      <c r="G60" s="3"/>
      <c r="H60" s="3"/>
      <c r="I60" s="3"/>
      <c r="J60" s="3"/>
      <c r="K60" s="3"/>
      <c r="L60" s="3"/>
      <c r="M60" s="3"/>
      <c r="N60" s="3"/>
      <c r="O60" s="3"/>
      <c r="P60" s="3"/>
      <c r="Q60" s="4"/>
      <c r="R60" s="30"/>
      <c r="T60" s="17" t="str">
        <f>IF($B60="", "", IF($B60&lt;Settings!$G$23, "Old", "New"))</f>
        <v>Old</v>
      </c>
      <c r="AL60" s="118" t="str">
        <f>IF(OR($B60="", C60="", C$10="", AL$9), "", IFERROR($B60+INDEX(Settings!$AF$19:$AF$33, MATCH(C$10, Settings!$Y$19:$Y$33, 0))+IF(INDEX(Settings!$AI$19:$AI$33, MATCH(C$10, Settings!$Y$19:$Y$33, 0))="", 0, INDEX($AO$2:$AU$8, MATCH(TEXT($B60, "ddd"), $AN$2:$AN$8, 0), MATCH(INDEX(Settings!$AI$19:$AI$33, MATCH(C$10, Settings!$Y$19:$Y$33, 0)), $AO$1:$AU$1, 0))), 0))</f>
        <v/>
      </c>
      <c r="AM60" s="119" t="str">
        <f>IF(OR($B60="", D60="", D$10="", AM$9), "", IFERROR($B60+INDEX(Settings!$AF$19:$AF$33, MATCH(D$10, Settings!$Y$19:$Y$33, 0))+IF(INDEX(Settings!$AI$19:$AI$33, MATCH(D$10, Settings!$Y$19:$Y$33, 0))="", 0, INDEX($AO$2:$AU$8, MATCH(TEXT($B60, "ddd"), $AN$2:$AN$8, 0), MATCH(INDEX(Settings!$AI$19:$AI$33, MATCH(D$10, Settings!$Y$19:$Y$33, 0)), $AO$1:$AU$1, 0))), 0))</f>
        <v/>
      </c>
      <c r="AN60" s="119" t="str">
        <f>IF(OR($B60="", E60="", E$10="", AN$9), "", IFERROR($B60+INDEX(Settings!$AF$19:$AF$33, MATCH(E$10, Settings!$Y$19:$Y$33, 0))+IF(INDEX(Settings!$AI$19:$AI$33, MATCH(E$10, Settings!$Y$19:$Y$33, 0))="", 0, INDEX($AO$2:$AU$8, MATCH(TEXT($B60, "ddd"), $AN$2:$AN$8, 0), MATCH(INDEX(Settings!$AI$19:$AI$33, MATCH(E$10, Settings!$Y$19:$Y$33, 0)), $AO$1:$AU$1, 0))), 0))</f>
        <v/>
      </c>
      <c r="AO60" s="119" t="str">
        <f>IF(OR($B60="", F60="", F$10="", AO$9), "", IFERROR($B60+INDEX(Settings!$AF$19:$AF$33, MATCH(F$10, Settings!$Y$19:$Y$33, 0))+IF(INDEX(Settings!$AI$19:$AI$33, MATCH(F$10, Settings!$Y$19:$Y$33, 0))="", 0, INDEX($AO$2:$AU$8, MATCH(TEXT($B60, "ddd"), $AN$2:$AN$8, 0), MATCH(INDEX(Settings!$AI$19:$AI$33, MATCH(F$10, Settings!$Y$19:$Y$33, 0)), $AO$1:$AU$1, 0))), 0))</f>
        <v/>
      </c>
      <c r="AP60" s="119" t="str">
        <f>IF(OR($B60="", G60="", G$10="", AP$9), "", IFERROR($B60+INDEX(Settings!$AF$19:$AF$33, MATCH(G$10, Settings!$Y$19:$Y$33, 0))+IF(INDEX(Settings!$AI$19:$AI$33, MATCH(G$10, Settings!$Y$19:$Y$33, 0))="", 0, INDEX($AO$2:$AU$8, MATCH(TEXT($B60, "ddd"), $AN$2:$AN$8, 0), MATCH(INDEX(Settings!$AI$19:$AI$33, MATCH(G$10, Settings!$Y$19:$Y$33, 0)), $AO$1:$AU$1, 0))), 0))</f>
        <v/>
      </c>
      <c r="AQ60" s="119" t="str">
        <f>IF(OR($B60="", H60="", H$10="", AQ$9), "", IFERROR($B60+INDEX(Settings!$AF$19:$AF$33, MATCH(H$10, Settings!$Y$19:$Y$33, 0))+IF(INDEX(Settings!$AI$19:$AI$33, MATCH(H$10, Settings!$Y$19:$Y$33, 0))="", 0, INDEX($AO$2:$AU$8, MATCH(TEXT($B60, "ddd"), $AN$2:$AN$8, 0), MATCH(INDEX(Settings!$AI$19:$AI$33, MATCH(H$10, Settings!$Y$19:$Y$33, 0)), $AO$1:$AU$1, 0))), 0))</f>
        <v/>
      </c>
      <c r="AR60" s="119" t="str">
        <f>IF(OR($B60="", I60="", I$10="", AR$9), "", IFERROR($B60+INDEX(Settings!$AF$19:$AF$33, MATCH(I$10, Settings!$Y$19:$Y$33, 0))+IF(INDEX(Settings!$AI$19:$AI$33, MATCH(I$10, Settings!$Y$19:$Y$33, 0))="", 0, INDEX($AO$2:$AU$8, MATCH(TEXT($B60, "ddd"), $AN$2:$AN$8, 0), MATCH(INDEX(Settings!$AI$19:$AI$33, MATCH(I$10, Settings!$Y$19:$Y$33, 0)), $AO$1:$AU$1, 0))), 0))</f>
        <v/>
      </c>
      <c r="AS60" s="119" t="str">
        <f>IF(OR($B60="", J60="", J$10="", AS$9), "", IFERROR($B60+INDEX(Settings!$AF$19:$AF$33, MATCH(J$10, Settings!$Y$19:$Y$33, 0))+IF(INDEX(Settings!$AI$19:$AI$33, MATCH(J$10, Settings!$Y$19:$Y$33, 0))="", 0, INDEX($AO$2:$AU$8, MATCH(TEXT($B60, "ddd"), $AN$2:$AN$8, 0), MATCH(INDEX(Settings!$AI$19:$AI$33, MATCH(J$10, Settings!$Y$19:$Y$33, 0)), $AO$1:$AU$1, 0))), 0))</f>
        <v/>
      </c>
      <c r="AT60" s="119" t="str">
        <f>IF(OR($B60="", K60="", K$10="", AT$9), "", IFERROR($B60+INDEX(Settings!$AF$19:$AF$33, MATCH(K$10, Settings!$Y$19:$Y$33, 0))+IF(INDEX(Settings!$AI$19:$AI$33, MATCH(K$10, Settings!$Y$19:$Y$33, 0))="", 0, INDEX($AO$2:$AU$8, MATCH(TEXT($B60, "ddd"), $AN$2:$AN$8, 0), MATCH(INDEX(Settings!$AI$19:$AI$33, MATCH(K$10, Settings!$Y$19:$Y$33, 0)), $AO$1:$AU$1, 0))), 0))</f>
        <v/>
      </c>
      <c r="AU60" s="119" t="str">
        <f>IF(OR($B60="", L60="", L$10="", AU$9), "", IFERROR($B60+INDEX(Settings!$AF$19:$AF$33, MATCH(L$10, Settings!$Y$19:$Y$33, 0))+IF(INDEX(Settings!$AI$19:$AI$33, MATCH(L$10, Settings!$Y$19:$Y$33, 0))="", 0, INDEX($AO$2:$AU$8, MATCH(TEXT($B60, "ddd"), $AN$2:$AN$8, 0), MATCH(INDEX(Settings!$AI$19:$AI$33, MATCH(L$10, Settings!$Y$19:$Y$33, 0)), $AO$1:$AU$1, 0))), 0))</f>
        <v/>
      </c>
      <c r="AV60" s="119" t="str">
        <f>IF(OR($B60="", M60="", M$10="", AV$9), "", IFERROR($B60+INDEX(Settings!$AF$19:$AF$33, MATCH(M$10, Settings!$Y$19:$Y$33, 0))+IF(INDEX(Settings!$AI$19:$AI$33, MATCH(M$10, Settings!$Y$19:$Y$33, 0))="", 0, INDEX($AO$2:$AU$8, MATCH(TEXT($B60, "ddd"), $AN$2:$AN$8, 0), MATCH(INDEX(Settings!$AI$19:$AI$33, MATCH(M$10, Settings!$Y$19:$Y$33, 0)), $AO$1:$AU$1, 0))), 0))</f>
        <v/>
      </c>
      <c r="AW60" s="119" t="str">
        <f>IF(OR($B60="", N60="", N$10="", AW$9), "", IFERROR($B60+INDEX(Settings!$AF$19:$AF$33, MATCH(N$10, Settings!$Y$19:$Y$33, 0))+IF(INDEX(Settings!$AI$19:$AI$33, MATCH(N$10, Settings!$Y$19:$Y$33, 0))="", 0, INDEX($AO$2:$AU$8, MATCH(TEXT($B60, "ddd"), $AN$2:$AN$8, 0), MATCH(INDEX(Settings!$AI$19:$AI$33, MATCH(N$10, Settings!$Y$19:$Y$33, 0)), $AO$1:$AU$1, 0))), 0))</f>
        <v/>
      </c>
      <c r="AX60" s="119" t="str">
        <f>IF(OR($B60="", O60="", O$10="", AX$9), "", IFERROR($B60+INDEX(Settings!$AF$19:$AF$33, MATCH(O$10, Settings!$Y$19:$Y$33, 0))+IF(INDEX(Settings!$AI$19:$AI$33, MATCH(O$10, Settings!$Y$19:$Y$33, 0))="", 0, INDEX($AO$2:$AU$8, MATCH(TEXT($B60, "ddd"), $AN$2:$AN$8, 0), MATCH(INDEX(Settings!$AI$19:$AI$33, MATCH(O$10, Settings!$Y$19:$Y$33, 0)), $AO$1:$AU$1, 0))), 0))</f>
        <v/>
      </c>
      <c r="AY60" s="119" t="str">
        <f>IF(OR($B60="", P60="", P$10="", AY$9), "", IFERROR($B60+INDEX(Settings!$AF$19:$AF$33, MATCH(P$10, Settings!$Y$19:$Y$33, 0))+IF(INDEX(Settings!$AI$19:$AI$33, MATCH(P$10, Settings!$Y$19:$Y$33, 0))="", 0, INDEX($AO$2:$AU$8, MATCH(TEXT($B60, "ddd"), $AN$2:$AN$8, 0), MATCH(INDEX(Settings!$AI$19:$AI$33, MATCH(P$10, Settings!$Y$19:$Y$33, 0)), $AO$1:$AU$1, 0))), 0))</f>
        <v/>
      </c>
      <c r="AZ60" s="120" t="str">
        <f>IF(OR($B60="", Q60="", Q$10="", AZ$9), "", IFERROR($B60+INDEX(Settings!$AF$19:$AF$33, MATCH(Q$10, Settings!$Y$19:$Y$33, 0))+IF(INDEX(Settings!$AI$19:$AI$33, MATCH(Q$10, Settings!$Y$19:$Y$33, 0))="", 0, INDEX($AO$2:$AU$8, MATCH(TEXT($B60, "ddd"), $AN$2:$AN$8, 0), MATCH(INDEX(Settings!$AI$19:$AI$33, MATCH(Q$10, Settings!$Y$19:$Y$33, 0)), $AO$1:$AU$1, 0))), 0))</f>
        <v/>
      </c>
      <c r="BB60" s="118" t="str">
        <f>IF(OR(C$10="", $B60="", C60="", BB$9=""), "", IFERROR(WORKDAY((DATE(YEAR($B60), MONTH($B60)+INDEX(Settings!$AM$19:$AM$33, MATCH(C$10, Settings!$Y$19:$Y$33, 0)), IF(INDEX(Settings!$AQ$19:$AQ$33, MATCH(C$10, Settings!$Y$19:$Y$33, 0))=0, DAY($B60), INDEX(Settings!$AQ$19:$AQ$33, MATCH(C$10, Settings!$Y$19:$Y$33, 0))))-1), 1, Settings!$AY$23:$AY$38), ""))</f>
        <v/>
      </c>
      <c r="BC60" s="119" t="str">
        <f>IF(OR(D$10="", $B60="", D60="", BC$9=""), "", IFERROR(WORKDAY((DATE(YEAR($B60), MONTH($B60)+INDEX(Settings!$AM$19:$AM$33, MATCH(D$10, Settings!$Y$19:$Y$33, 0)), IF(INDEX(Settings!$AQ$19:$AQ$33, MATCH(D$10, Settings!$Y$19:$Y$33, 0))=0, DAY($B60), INDEX(Settings!$AQ$19:$AQ$33, MATCH(D$10, Settings!$Y$19:$Y$33, 0))))-1), 1, Settings!$AY$23:$AY$38), ""))</f>
        <v/>
      </c>
      <c r="BD60" s="119" t="str">
        <f>IF(OR(E$10="", $B60="", E60="", BD$9=""), "", IFERROR(WORKDAY((DATE(YEAR($B60), MONTH($B60)+INDEX(Settings!$AM$19:$AM$33, MATCH(E$10, Settings!$Y$19:$Y$33, 0)), IF(INDEX(Settings!$AQ$19:$AQ$33, MATCH(E$10, Settings!$Y$19:$Y$33, 0))=0, DAY($B60), INDEX(Settings!$AQ$19:$AQ$33, MATCH(E$10, Settings!$Y$19:$Y$33, 0))))-1), 1, Settings!$AY$23:$AY$38), ""))</f>
        <v/>
      </c>
      <c r="BE60" s="119" t="str">
        <f>IF(OR(F$10="", $B60="", F60="", BE$9=""), "", IFERROR(WORKDAY((DATE(YEAR($B60), MONTH($B60)+INDEX(Settings!$AM$19:$AM$33, MATCH(F$10, Settings!$Y$19:$Y$33, 0)), IF(INDEX(Settings!$AQ$19:$AQ$33, MATCH(F$10, Settings!$Y$19:$Y$33, 0))=0, DAY($B60), INDEX(Settings!$AQ$19:$AQ$33, MATCH(F$10, Settings!$Y$19:$Y$33, 0))))-1), 1, Settings!$AY$23:$AY$38), ""))</f>
        <v/>
      </c>
      <c r="BF60" s="119" t="str">
        <f>IF(OR(G$10="", $B60="", G60="", BF$9=""), "", IFERROR(WORKDAY((DATE(YEAR($B60), MONTH($B60)+INDEX(Settings!$AM$19:$AM$33, MATCH(G$10, Settings!$Y$19:$Y$33, 0)), IF(INDEX(Settings!$AQ$19:$AQ$33, MATCH(G$10, Settings!$Y$19:$Y$33, 0))=0, DAY($B60), INDEX(Settings!$AQ$19:$AQ$33, MATCH(G$10, Settings!$Y$19:$Y$33, 0))))-1), 1, Settings!$AY$23:$AY$38), ""))</f>
        <v/>
      </c>
      <c r="BG60" s="119" t="str">
        <f>IF(OR(H$10="", $B60="", H60="", BG$9=""), "", IFERROR(WORKDAY((DATE(YEAR($B60), MONTH($B60)+INDEX(Settings!$AM$19:$AM$33, MATCH(H$10, Settings!$Y$19:$Y$33, 0)), IF(INDEX(Settings!$AQ$19:$AQ$33, MATCH(H$10, Settings!$Y$19:$Y$33, 0))=0, DAY($B60), INDEX(Settings!$AQ$19:$AQ$33, MATCH(H$10, Settings!$Y$19:$Y$33, 0))))-1), 1, Settings!$AY$23:$AY$38), ""))</f>
        <v/>
      </c>
      <c r="BH60" s="119" t="str">
        <f>IF(OR(I$10="", $B60="", I60="", BH$9=""), "", IFERROR(WORKDAY((DATE(YEAR($B60), MONTH($B60)+INDEX(Settings!$AM$19:$AM$33, MATCH(I$10, Settings!$Y$19:$Y$33, 0)), IF(INDEX(Settings!$AQ$19:$AQ$33, MATCH(I$10, Settings!$Y$19:$Y$33, 0))=0, DAY($B60), INDEX(Settings!$AQ$19:$AQ$33, MATCH(I$10, Settings!$Y$19:$Y$33, 0))))-1), 1, Settings!$AY$23:$AY$38), ""))</f>
        <v/>
      </c>
      <c r="BI60" s="119" t="str">
        <f>IF(OR(J$10="", $B60="", J60="", BI$9=""), "", IFERROR(WORKDAY((DATE(YEAR($B60), MONTH($B60)+INDEX(Settings!$AM$19:$AM$33, MATCH(J$10, Settings!$Y$19:$Y$33, 0)), IF(INDEX(Settings!$AQ$19:$AQ$33, MATCH(J$10, Settings!$Y$19:$Y$33, 0))=0, DAY($B60), INDEX(Settings!$AQ$19:$AQ$33, MATCH(J$10, Settings!$Y$19:$Y$33, 0))))-1), 1, Settings!$AY$23:$AY$38), ""))</f>
        <v/>
      </c>
      <c r="BJ60" s="119" t="str">
        <f>IF(OR(K$10="", $B60="", K60="", BJ$9=""), "", IFERROR(WORKDAY((DATE(YEAR($B60), MONTH($B60)+INDEX(Settings!$AM$19:$AM$33, MATCH(K$10, Settings!$Y$19:$Y$33, 0)), IF(INDEX(Settings!$AQ$19:$AQ$33, MATCH(K$10, Settings!$Y$19:$Y$33, 0))=0, DAY($B60), INDEX(Settings!$AQ$19:$AQ$33, MATCH(K$10, Settings!$Y$19:$Y$33, 0))))-1), 1, Settings!$AY$23:$AY$38), ""))</f>
        <v/>
      </c>
      <c r="BK60" s="119" t="str">
        <f>IF(OR(L$10="", $B60="", L60="", BK$9=""), "", IFERROR(WORKDAY((DATE(YEAR($B60), MONTH($B60)+INDEX(Settings!$AM$19:$AM$33, MATCH(L$10, Settings!$Y$19:$Y$33, 0)), IF(INDEX(Settings!$AQ$19:$AQ$33, MATCH(L$10, Settings!$Y$19:$Y$33, 0))=0, DAY($B60), INDEX(Settings!$AQ$19:$AQ$33, MATCH(L$10, Settings!$Y$19:$Y$33, 0))))-1), 1, Settings!$AY$23:$AY$38), ""))</f>
        <v/>
      </c>
      <c r="BL60" s="119" t="str">
        <f>IF(OR(M$10="", $B60="", M60="", BL$9=""), "", IFERROR(WORKDAY((DATE(YEAR($B60), MONTH($B60)+INDEX(Settings!$AM$19:$AM$33, MATCH(M$10, Settings!$Y$19:$Y$33, 0)), IF(INDEX(Settings!$AQ$19:$AQ$33, MATCH(M$10, Settings!$Y$19:$Y$33, 0))=0, DAY($B60), INDEX(Settings!$AQ$19:$AQ$33, MATCH(M$10, Settings!$Y$19:$Y$33, 0))))-1), 1, Settings!$AY$23:$AY$38), ""))</f>
        <v/>
      </c>
      <c r="BM60" s="119" t="str">
        <f>IF(OR(N$10="", $B60="", N60="", BM$9=""), "", IFERROR(WORKDAY((DATE(YEAR($B60), MONTH($B60)+INDEX(Settings!$AM$19:$AM$33, MATCH(N$10, Settings!$Y$19:$Y$33, 0)), IF(INDEX(Settings!$AQ$19:$AQ$33, MATCH(N$10, Settings!$Y$19:$Y$33, 0))=0, DAY($B60), INDEX(Settings!$AQ$19:$AQ$33, MATCH(N$10, Settings!$Y$19:$Y$33, 0))))-1), 1, Settings!$AY$23:$AY$38), ""))</f>
        <v/>
      </c>
      <c r="BN60" s="119" t="str">
        <f>IF(OR(O$10="", $B60="", O60="", BN$9=""), "", IFERROR(WORKDAY((DATE(YEAR($B60), MONTH($B60)+INDEX(Settings!$AM$19:$AM$33, MATCH(O$10, Settings!$Y$19:$Y$33, 0)), IF(INDEX(Settings!$AQ$19:$AQ$33, MATCH(O$10, Settings!$Y$19:$Y$33, 0))=0, DAY($B60), INDEX(Settings!$AQ$19:$AQ$33, MATCH(O$10, Settings!$Y$19:$Y$33, 0))))-1), 1, Settings!$AY$23:$AY$38), ""))</f>
        <v/>
      </c>
      <c r="BO60" s="119" t="str">
        <f>IF(OR(P$10="", $B60="", P60="", BO$9=""), "", IFERROR(WORKDAY((DATE(YEAR($B60), MONTH($B60)+INDEX(Settings!$AM$19:$AM$33, MATCH(P$10, Settings!$Y$19:$Y$33, 0)), IF(INDEX(Settings!$AQ$19:$AQ$33, MATCH(P$10, Settings!$Y$19:$Y$33, 0))=0, DAY($B60), INDEX(Settings!$AQ$19:$AQ$33, MATCH(P$10, Settings!$Y$19:$Y$33, 0))))-1), 1, Settings!$AY$23:$AY$38), ""))</f>
        <v/>
      </c>
      <c r="BP60" s="120" t="str">
        <f>IF(OR(Q$10="", $B60="", Q60="", BP$9=""), "", IFERROR(WORKDAY((DATE(YEAR($B60), MONTH($B60)+INDEX(Settings!$AM$19:$AM$33, MATCH(Q$10, Settings!$Y$19:$Y$33, 0)), IF(INDEX(Settings!$AQ$19:$AQ$33, MATCH(Q$10, Settings!$Y$19:$Y$33, 0))=0, DAY($B60), INDEX(Settings!$AQ$19:$AQ$33, MATCH(Q$10, Settings!$Y$19:$Y$33, 0))))-1), 1, Settings!$AY$23:$AY$38), ""))</f>
        <v/>
      </c>
      <c r="BR60" s="118" t="str">
        <f>IF(BB60="", "", IF(BB60&lt;=$B60, WORKDAY(DATE(YEAR($BB60), MONTH(BB60)+1, DAY(BB60)-1), 1, Settings!$AY$23:$AY$38), BB60))</f>
        <v/>
      </c>
      <c r="BS60" s="119" t="str">
        <f>IF(BC60="", "", IF(BC60&lt;=$B60, WORKDAY(DATE(YEAR($BB60), MONTH(BC60)+1, DAY(BC60)-1), 1, Settings!$AY$23:$AY$38), BC60))</f>
        <v/>
      </c>
      <c r="BT60" s="119" t="str">
        <f>IF(BD60="", "", IF(BD60&lt;=$B60, WORKDAY(DATE(YEAR($BB60), MONTH(BD60)+1, DAY(BD60)-1), 1, Settings!$AY$23:$AY$38), BD60))</f>
        <v/>
      </c>
      <c r="BU60" s="119" t="str">
        <f>IF(BE60="", "", IF(BE60&lt;=$B60, WORKDAY(DATE(YEAR($BB60), MONTH(BE60)+1, DAY(BE60)-1), 1, Settings!$AY$23:$AY$38), BE60))</f>
        <v/>
      </c>
      <c r="BV60" s="119" t="str">
        <f>IF(BF60="", "", IF(BF60&lt;=$B60, WORKDAY(DATE(YEAR($BB60), MONTH(BF60)+1, DAY(BF60)-1), 1, Settings!$AY$23:$AY$38), BF60))</f>
        <v/>
      </c>
      <c r="BW60" s="119" t="str">
        <f>IF(BG60="", "", IF(BG60&lt;=$B60, WORKDAY(DATE(YEAR($BB60), MONTH(BG60)+1, DAY(BG60)-1), 1, Settings!$AY$23:$AY$38), BG60))</f>
        <v/>
      </c>
      <c r="BX60" s="119" t="str">
        <f>IF(BH60="", "", IF(BH60&lt;=$B60, WORKDAY(DATE(YEAR($BB60), MONTH(BH60)+1, DAY(BH60)-1), 1, Settings!$AY$23:$AY$38), BH60))</f>
        <v/>
      </c>
      <c r="BY60" s="119" t="str">
        <f>IF(BI60="", "", IF(BI60&lt;=$B60, WORKDAY(DATE(YEAR($BB60), MONTH(BI60)+1, DAY(BI60)-1), 1, Settings!$AY$23:$AY$38), BI60))</f>
        <v/>
      </c>
      <c r="BZ60" s="119" t="str">
        <f>IF(BJ60="", "", IF(BJ60&lt;=$B60, WORKDAY(DATE(YEAR($BB60), MONTH(BJ60)+1, DAY(BJ60)-1), 1, Settings!$AY$23:$AY$38), BJ60))</f>
        <v/>
      </c>
      <c r="CA60" s="119" t="str">
        <f>IF(BK60="", "", IF(BK60&lt;=$B60, WORKDAY(DATE(YEAR($BB60), MONTH(BK60)+1, DAY(BK60)-1), 1, Settings!$AY$23:$AY$38), BK60))</f>
        <v/>
      </c>
      <c r="CB60" s="119" t="str">
        <f>IF(BL60="", "", IF(BL60&lt;=$B60, WORKDAY(DATE(YEAR($BB60), MONTH(BL60)+1, DAY(BL60)-1), 1, Settings!$AY$23:$AY$38), BL60))</f>
        <v/>
      </c>
      <c r="CC60" s="119" t="str">
        <f>IF(BM60="", "", IF(BM60&lt;=$B60, WORKDAY(DATE(YEAR($BB60), MONTH(BM60)+1, DAY(BM60)-1), 1, Settings!$AY$23:$AY$38), BM60))</f>
        <v/>
      </c>
      <c r="CD60" s="119" t="str">
        <f>IF(BN60="", "", IF(BN60&lt;=$B60, WORKDAY(DATE(YEAR($BB60), MONTH(BN60)+1, DAY(BN60)-1), 1, Settings!$AY$23:$AY$38), BN60))</f>
        <v/>
      </c>
      <c r="CE60" s="119" t="str">
        <f>IF(BO60="", "", IF(BO60&lt;=$B60, WORKDAY(DATE(YEAR($BB60), MONTH(BO60)+1, DAY(BO60)-1), 1, Settings!$AY$23:$AY$38), BO60))</f>
        <v/>
      </c>
      <c r="CF60" s="120" t="str">
        <f>IF(BP60="", "", IF(BP60&lt;=$B60, WORKDAY(DATE(YEAR($BB60), MONTH(BP60)+1, DAY(BP60)-1), 1, Settings!$AY$23:$AY$38), BP60))</f>
        <v/>
      </c>
      <c r="CH60" s="48" t="str">
        <f t="shared" si="4"/>
        <v/>
      </c>
      <c r="CI60" s="49" t="str">
        <f t="shared" si="5"/>
        <v/>
      </c>
      <c r="CJ60" s="49" t="str">
        <f t="shared" si="6"/>
        <v/>
      </c>
      <c r="CK60" s="49" t="str">
        <f t="shared" si="7"/>
        <v/>
      </c>
      <c r="CL60" s="49" t="str">
        <f t="shared" si="8"/>
        <v/>
      </c>
      <c r="CM60" s="49" t="str">
        <f t="shared" si="9"/>
        <v/>
      </c>
      <c r="CN60" s="49" t="str">
        <f t="shared" si="10"/>
        <v/>
      </c>
      <c r="CO60" s="49" t="str">
        <f t="shared" si="11"/>
        <v/>
      </c>
      <c r="CP60" s="49" t="str">
        <f t="shared" si="12"/>
        <v/>
      </c>
      <c r="CQ60" s="49" t="str">
        <f t="shared" si="13"/>
        <v/>
      </c>
      <c r="CR60" s="49" t="str">
        <f t="shared" si="14"/>
        <v/>
      </c>
      <c r="CS60" s="49" t="str">
        <f t="shared" si="15"/>
        <v/>
      </c>
      <c r="CT60" s="49" t="str">
        <f t="shared" si="16"/>
        <v/>
      </c>
      <c r="CU60" s="49" t="str">
        <f t="shared" si="17"/>
        <v/>
      </c>
      <c r="CV60" s="16" t="str">
        <f t="shared" si="18"/>
        <v/>
      </c>
      <c r="CX60" s="48" t="str">
        <f t="shared" si="19"/>
        <v/>
      </c>
      <c r="CY60" s="49" t="str">
        <f t="shared" si="20"/>
        <v/>
      </c>
      <c r="CZ60" s="49" t="str">
        <f t="shared" si="21"/>
        <v/>
      </c>
      <c r="DA60" s="49" t="str">
        <f t="shared" si="22"/>
        <v/>
      </c>
      <c r="DB60" s="49" t="str">
        <f t="shared" si="23"/>
        <v/>
      </c>
      <c r="DC60" s="49" t="str">
        <f t="shared" si="24"/>
        <v/>
      </c>
      <c r="DD60" s="49" t="str">
        <f t="shared" si="25"/>
        <v/>
      </c>
      <c r="DE60" s="49" t="str">
        <f t="shared" si="26"/>
        <v/>
      </c>
      <c r="DF60" s="49" t="str">
        <f t="shared" si="27"/>
        <v/>
      </c>
      <c r="DG60" s="49" t="str">
        <f t="shared" si="28"/>
        <v/>
      </c>
      <c r="DH60" s="49" t="str">
        <f t="shared" si="29"/>
        <v/>
      </c>
      <c r="DI60" s="49" t="str">
        <f t="shared" si="30"/>
        <v/>
      </c>
      <c r="DJ60" s="49" t="str">
        <f t="shared" si="31"/>
        <v/>
      </c>
      <c r="DK60" s="49" t="str">
        <f t="shared" si="32"/>
        <v/>
      </c>
      <c r="DL60" s="16" t="str">
        <f t="shared" si="33"/>
        <v/>
      </c>
      <c r="DN60" s="17" t="str">
        <f t="shared" si="34"/>
        <v>Aug 2019</v>
      </c>
    </row>
    <row r="61" spans="1:118" x14ac:dyDescent="0.25">
      <c r="A61" s="30"/>
      <c r="B61" s="102">
        <f>IF(B60="", "", IFERROR(IF(B60+1&gt;Settings!$G$25, "", B60+1), ""))</f>
        <v>43697</v>
      </c>
      <c r="C61" s="2"/>
      <c r="D61" s="3"/>
      <c r="E61" s="3"/>
      <c r="F61" s="3"/>
      <c r="G61" s="3"/>
      <c r="H61" s="3"/>
      <c r="I61" s="3"/>
      <c r="J61" s="3"/>
      <c r="K61" s="3"/>
      <c r="L61" s="3"/>
      <c r="M61" s="3"/>
      <c r="N61" s="3"/>
      <c r="O61" s="3"/>
      <c r="P61" s="3"/>
      <c r="Q61" s="4"/>
      <c r="R61" s="30"/>
      <c r="T61" s="17" t="str">
        <f>IF($B61="", "", IF($B61&lt;Settings!$G$23, "Old", "New"))</f>
        <v>Old</v>
      </c>
      <c r="AL61" s="118" t="str">
        <f>IF(OR($B61="", C61="", C$10="", AL$9), "", IFERROR($B61+INDEX(Settings!$AF$19:$AF$33, MATCH(C$10, Settings!$Y$19:$Y$33, 0))+IF(INDEX(Settings!$AI$19:$AI$33, MATCH(C$10, Settings!$Y$19:$Y$33, 0))="", 0, INDEX($AO$2:$AU$8, MATCH(TEXT($B61, "ddd"), $AN$2:$AN$8, 0), MATCH(INDEX(Settings!$AI$19:$AI$33, MATCH(C$10, Settings!$Y$19:$Y$33, 0)), $AO$1:$AU$1, 0))), 0))</f>
        <v/>
      </c>
      <c r="AM61" s="119" t="str">
        <f>IF(OR($B61="", D61="", D$10="", AM$9), "", IFERROR($B61+INDEX(Settings!$AF$19:$AF$33, MATCH(D$10, Settings!$Y$19:$Y$33, 0))+IF(INDEX(Settings!$AI$19:$AI$33, MATCH(D$10, Settings!$Y$19:$Y$33, 0))="", 0, INDEX($AO$2:$AU$8, MATCH(TEXT($B61, "ddd"), $AN$2:$AN$8, 0), MATCH(INDEX(Settings!$AI$19:$AI$33, MATCH(D$10, Settings!$Y$19:$Y$33, 0)), $AO$1:$AU$1, 0))), 0))</f>
        <v/>
      </c>
      <c r="AN61" s="119" t="str">
        <f>IF(OR($B61="", E61="", E$10="", AN$9), "", IFERROR($B61+INDEX(Settings!$AF$19:$AF$33, MATCH(E$10, Settings!$Y$19:$Y$33, 0))+IF(INDEX(Settings!$AI$19:$AI$33, MATCH(E$10, Settings!$Y$19:$Y$33, 0))="", 0, INDEX($AO$2:$AU$8, MATCH(TEXT($B61, "ddd"), $AN$2:$AN$8, 0), MATCH(INDEX(Settings!$AI$19:$AI$33, MATCH(E$10, Settings!$Y$19:$Y$33, 0)), $AO$1:$AU$1, 0))), 0))</f>
        <v/>
      </c>
      <c r="AO61" s="119" t="str">
        <f>IF(OR($B61="", F61="", F$10="", AO$9), "", IFERROR($B61+INDEX(Settings!$AF$19:$AF$33, MATCH(F$10, Settings!$Y$19:$Y$33, 0))+IF(INDEX(Settings!$AI$19:$AI$33, MATCH(F$10, Settings!$Y$19:$Y$33, 0))="", 0, INDEX($AO$2:$AU$8, MATCH(TEXT($B61, "ddd"), $AN$2:$AN$8, 0), MATCH(INDEX(Settings!$AI$19:$AI$33, MATCH(F$10, Settings!$Y$19:$Y$33, 0)), $AO$1:$AU$1, 0))), 0))</f>
        <v/>
      </c>
      <c r="AP61" s="119" t="str">
        <f>IF(OR($B61="", G61="", G$10="", AP$9), "", IFERROR($B61+INDEX(Settings!$AF$19:$AF$33, MATCH(G$10, Settings!$Y$19:$Y$33, 0))+IF(INDEX(Settings!$AI$19:$AI$33, MATCH(G$10, Settings!$Y$19:$Y$33, 0))="", 0, INDEX($AO$2:$AU$8, MATCH(TEXT($B61, "ddd"), $AN$2:$AN$8, 0), MATCH(INDEX(Settings!$AI$19:$AI$33, MATCH(G$10, Settings!$Y$19:$Y$33, 0)), $AO$1:$AU$1, 0))), 0))</f>
        <v/>
      </c>
      <c r="AQ61" s="119" t="str">
        <f>IF(OR($B61="", H61="", H$10="", AQ$9), "", IFERROR($B61+INDEX(Settings!$AF$19:$AF$33, MATCH(H$10, Settings!$Y$19:$Y$33, 0))+IF(INDEX(Settings!$AI$19:$AI$33, MATCH(H$10, Settings!$Y$19:$Y$33, 0))="", 0, INDEX($AO$2:$AU$8, MATCH(TEXT($B61, "ddd"), $AN$2:$AN$8, 0), MATCH(INDEX(Settings!$AI$19:$AI$33, MATCH(H$10, Settings!$Y$19:$Y$33, 0)), $AO$1:$AU$1, 0))), 0))</f>
        <v/>
      </c>
      <c r="AR61" s="119" t="str">
        <f>IF(OR($B61="", I61="", I$10="", AR$9), "", IFERROR($B61+INDEX(Settings!$AF$19:$AF$33, MATCH(I$10, Settings!$Y$19:$Y$33, 0))+IF(INDEX(Settings!$AI$19:$AI$33, MATCH(I$10, Settings!$Y$19:$Y$33, 0))="", 0, INDEX($AO$2:$AU$8, MATCH(TEXT($B61, "ddd"), $AN$2:$AN$8, 0), MATCH(INDEX(Settings!$AI$19:$AI$33, MATCH(I$10, Settings!$Y$19:$Y$33, 0)), $AO$1:$AU$1, 0))), 0))</f>
        <v/>
      </c>
      <c r="AS61" s="119" t="str">
        <f>IF(OR($B61="", J61="", J$10="", AS$9), "", IFERROR($B61+INDEX(Settings!$AF$19:$AF$33, MATCH(J$10, Settings!$Y$19:$Y$33, 0))+IF(INDEX(Settings!$AI$19:$AI$33, MATCH(J$10, Settings!$Y$19:$Y$33, 0))="", 0, INDEX($AO$2:$AU$8, MATCH(TEXT($B61, "ddd"), $AN$2:$AN$8, 0), MATCH(INDEX(Settings!$AI$19:$AI$33, MATCH(J$10, Settings!$Y$19:$Y$33, 0)), $AO$1:$AU$1, 0))), 0))</f>
        <v/>
      </c>
      <c r="AT61" s="119" t="str">
        <f>IF(OR($B61="", K61="", K$10="", AT$9), "", IFERROR($B61+INDEX(Settings!$AF$19:$AF$33, MATCH(K$10, Settings!$Y$19:$Y$33, 0))+IF(INDEX(Settings!$AI$19:$AI$33, MATCH(K$10, Settings!$Y$19:$Y$33, 0))="", 0, INDEX($AO$2:$AU$8, MATCH(TEXT($B61, "ddd"), $AN$2:$AN$8, 0), MATCH(INDEX(Settings!$AI$19:$AI$33, MATCH(K$10, Settings!$Y$19:$Y$33, 0)), $AO$1:$AU$1, 0))), 0))</f>
        <v/>
      </c>
      <c r="AU61" s="119" t="str">
        <f>IF(OR($B61="", L61="", L$10="", AU$9), "", IFERROR($B61+INDEX(Settings!$AF$19:$AF$33, MATCH(L$10, Settings!$Y$19:$Y$33, 0))+IF(INDEX(Settings!$AI$19:$AI$33, MATCH(L$10, Settings!$Y$19:$Y$33, 0))="", 0, INDEX($AO$2:$AU$8, MATCH(TEXT($B61, "ddd"), $AN$2:$AN$8, 0), MATCH(INDEX(Settings!$AI$19:$AI$33, MATCH(L$10, Settings!$Y$19:$Y$33, 0)), $AO$1:$AU$1, 0))), 0))</f>
        <v/>
      </c>
      <c r="AV61" s="119" t="str">
        <f>IF(OR($B61="", M61="", M$10="", AV$9), "", IFERROR($B61+INDEX(Settings!$AF$19:$AF$33, MATCH(M$10, Settings!$Y$19:$Y$33, 0))+IF(INDEX(Settings!$AI$19:$AI$33, MATCH(M$10, Settings!$Y$19:$Y$33, 0))="", 0, INDEX($AO$2:$AU$8, MATCH(TEXT($B61, "ddd"), $AN$2:$AN$8, 0), MATCH(INDEX(Settings!$AI$19:$AI$33, MATCH(M$10, Settings!$Y$19:$Y$33, 0)), $AO$1:$AU$1, 0))), 0))</f>
        <v/>
      </c>
      <c r="AW61" s="119" t="str">
        <f>IF(OR($B61="", N61="", N$10="", AW$9), "", IFERROR($B61+INDEX(Settings!$AF$19:$AF$33, MATCH(N$10, Settings!$Y$19:$Y$33, 0))+IF(INDEX(Settings!$AI$19:$AI$33, MATCH(N$10, Settings!$Y$19:$Y$33, 0))="", 0, INDEX($AO$2:$AU$8, MATCH(TEXT($B61, "ddd"), $AN$2:$AN$8, 0), MATCH(INDEX(Settings!$AI$19:$AI$33, MATCH(N$10, Settings!$Y$19:$Y$33, 0)), $AO$1:$AU$1, 0))), 0))</f>
        <v/>
      </c>
      <c r="AX61" s="119" t="str">
        <f>IF(OR($B61="", O61="", O$10="", AX$9), "", IFERROR($B61+INDEX(Settings!$AF$19:$AF$33, MATCH(O$10, Settings!$Y$19:$Y$33, 0))+IF(INDEX(Settings!$AI$19:$AI$33, MATCH(O$10, Settings!$Y$19:$Y$33, 0))="", 0, INDEX($AO$2:$AU$8, MATCH(TEXT($B61, "ddd"), $AN$2:$AN$8, 0), MATCH(INDEX(Settings!$AI$19:$AI$33, MATCH(O$10, Settings!$Y$19:$Y$33, 0)), $AO$1:$AU$1, 0))), 0))</f>
        <v/>
      </c>
      <c r="AY61" s="119" t="str">
        <f>IF(OR($B61="", P61="", P$10="", AY$9), "", IFERROR($B61+INDEX(Settings!$AF$19:$AF$33, MATCH(P$10, Settings!$Y$19:$Y$33, 0))+IF(INDEX(Settings!$AI$19:$AI$33, MATCH(P$10, Settings!$Y$19:$Y$33, 0))="", 0, INDEX($AO$2:$AU$8, MATCH(TEXT($B61, "ddd"), $AN$2:$AN$8, 0), MATCH(INDEX(Settings!$AI$19:$AI$33, MATCH(P$10, Settings!$Y$19:$Y$33, 0)), $AO$1:$AU$1, 0))), 0))</f>
        <v/>
      </c>
      <c r="AZ61" s="120" t="str">
        <f>IF(OR($B61="", Q61="", Q$10="", AZ$9), "", IFERROR($B61+INDEX(Settings!$AF$19:$AF$33, MATCH(Q$10, Settings!$Y$19:$Y$33, 0))+IF(INDEX(Settings!$AI$19:$AI$33, MATCH(Q$10, Settings!$Y$19:$Y$33, 0))="", 0, INDEX($AO$2:$AU$8, MATCH(TEXT($B61, "ddd"), $AN$2:$AN$8, 0), MATCH(INDEX(Settings!$AI$19:$AI$33, MATCH(Q$10, Settings!$Y$19:$Y$33, 0)), $AO$1:$AU$1, 0))), 0))</f>
        <v/>
      </c>
      <c r="BB61" s="118" t="str">
        <f>IF(OR(C$10="", $B61="", C61="", BB$9=""), "", IFERROR(WORKDAY((DATE(YEAR($B61), MONTH($B61)+INDEX(Settings!$AM$19:$AM$33, MATCH(C$10, Settings!$Y$19:$Y$33, 0)), IF(INDEX(Settings!$AQ$19:$AQ$33, MATCH(C$10, Settings!$Y$19:$Y$33, 0))=0, DAY($B61), INDEX(Settings!$AQ$19:$AQ$33, MATCH(C$10, Settings!$Y$19:$Y$33, 0))))-1), 1, Settings!$AY$23:$AY$38), ""))</f>
        <v/>
      </c>
      <c r="BC61" s="119" t="str">
        <f>IF(OR(D$10="", $B61="", D61="", BC$9=""), "", IFERROR(WORKDAY((DATE(YEAR($B61), MONTH($B61)+INDEX(Settings!$AM$19:$AM$33, MATCH(D$10, Settings!$Y$19:$Y$33, 0)), IF(INDEX(Settings!$AQ$19:$AQ$33, MATCH(D$10, Settings!$Y$19:$Y$33, 0))=0, DAY($B61), INDEX(Settings!$AQ$19:$AQ$33, MATCH(D$10, Settings!$Y$19:$Y$33, 0))))-1), 1, Settings!$AY$23:$AY$38), ""))</f>
        <v/>
      </c>
      <c r="BD61" s="119" t="str">
        <f>IF(OR(E$10="", $B61="", E61="", BD$9=""), "", IFERROR(WORKDAY((DATE(YEAR($B61), MONTH($B61)+INDEX(Settings!$AM$19:$AM$33, MATCH(E$10, Settings!$Y$19:$Y$33, 0)), IF(INDEX(Settings!$AQ$19:$AQ$33, MATCH(E$10, Settings!$Y$19:$Y$33, 0))=0, DAY($B61), INDEX(Settings!$AQ$19:$AQ$33, MATCH(E$10, Settings!$Y$19:$Y$33, 0))))-1), 1, Settings!$AY$23:$AY$38), ""))</f>
        <v/>
      </c>
      <c r="BE61" s="119" t="str">
        <f>IF(OR(F$10="", $B61="", F61="", BE$9=""), "", IFERROR(WORKDAY((DATE(YEAR($B61), MONTH($B61)+INDEX(Settings!$AM$19:$AM$33, MATCH(F$10, Settings!$Y$19:$Y$33, 0)), IF(INDEX(Settings!$AQ$19:$AQ$33, MATCH(F$10, Settings!$Y$19:$Y$33, 0))=0, DAY($B61), INDEX(Settings!$AQ$19:$AQ$33, MATCH(F$10, Settings!$Y$19:$Y$33, 0))))-1), 1, Settings!$AY$23:$AY$38), ""))</f>
        <v/>
      </c>
      <c r="BF61" s="119" t="str">
        <f>IF(OR(G$10="", $B61="", G61="", BF$9=""), "", IFERROR(WORKDAY((DATE(YEAR($B61), MONTH($B61)+INDEX(Settings!$AM$19:$AM$33, MATCH(G$10, Settings!$Y$19:$Y$33, 0)), IF(INDEX(Settings!$AQ$19:$AQ$33, MATCH(G$10, Settings!$Y$19:$Y$33, 0))=0, DAY($B61), INDEX(Settings!$AQ$19:$AQ$33, MATCH(G$10, Settings!$Y$19:$Y$33, 0))))-1), 1, Settings!$AY$23:$AY$38), ""))</f>
        <v/>
      </c>
      <c r="BG61" s="119" t="str">
        <f>IF(OR(H$10="", $B61="", H61="", BG$9=""), "", IFERROR(WORKDAY((DATE(YEAR($B61), MONTH($B61)+INDEX(Settings!$AM$19:$AM$33, MATCH(H$10, Settings!$Y$19:$Y$33, 0)), IF(INDEX(Settings!$AQ$19:$AQ$33, MATCH(H$10, Settings!$Y$19:$Y$33, 0))=0, DAY($B61), INDEX(Settings!$AQ$19:$AQ$33, MATCH(H$10, Settings!$Y$19:$Y$33, 0))))-1), 1, Settings!$AY$23:$AY$38), ""))</f>
        <v/>
      </c>
      <c r="BH61" s="119" t="str">
        <f>IF(OR(I$10="", $B61="", I61="", BH$9=""), "", IFERROR(WORKDAY((DATE(YEAR($B61), MONTH($B61)+INDEX(Settings!$AM$19:$AM$33, MATCH(I$10, Settings!$Y$19:$Y$33, 0)), IF(INDEX(Settings!$AQ$19:$AQ$33, MATCH(I$10, Settings!$Y$19:$Y$33, 0))=0, DAY($B61), INDEX(Settings!$AQ$19:$AQ$33, MATCH(I$10, Settings!$Y$19:$Y$33, 0))))-1), 1, Settings!$AY$23:$AY$38), ""))</f>
        <v/>
      </c>
      <c r="BI61" s="119" t="str">
        <f>IF(OR(J$10="", $B61="", J61="", BI$9=""), "", IFERROR(WORKDAY((DATE(YEAR($B61), MONTH($B61)+INDEX(Settings!$AM$19:$AM$33, MATCH(J$10, Settings!$Y$19:$Y$33, 0)), IF(INDEX(Settings!$AQ$19:$AQ$33, MATCH(J$10, Settings!$Y$19:$Y$33, 0))=0, DAY($B61), INDEX(Settings!$AQ$19:$AQ$33, MATCH(J$10, Settings!$Y$19:$Y$33, 0))))-1), 1, Settings!$AY$23:$AY$38), ""))</f>
        <v/>
      </c>
      <c r="BJ61" s="119" t="str">
        <f>IF(OR(K$10="", $B61="", K61="", BJ$9=""), "", IFERROR(WORKDAY((DATE(YEAR($B61), MONTH($B61)+INDEX(Settings!$AM$19:$AM$33, MATCH(K$10, Settings!$Y$19:$Y$33, 0)), IF(INDEX(Settings!$AQ$19:$AQ$33, MATCH(K$10, Settings!$Y$19:$Y$33, 0))=0, DAY($B61), INDEX(Settings!$AQ$19:$AQ$33, MATCH(K$10, Settings!$Y$19:$Y$33, 0))))-1), 1, Settings!$AY$23:$AY$38), ""))</f>
        <v/>
      </c>
      <c r="BK61" s="119" t="str">
        <f>IF(OR(L$10="", $B61="", L61="", BK$9=""), "", IFERROR(WORKDAY((DATE(YEAR($B61), MONTH($B61)+INDEX(Settings!$AM$19:$AM$33, MATCH(L$10, Settings!$Y$19:$Y$33, 0)), IF(INDEX(Settings!$AQ$19:$AQ$33, MATCH(L$10, Settings!$Y$19:$Y$33, 0))=0, DAY($B61), INDEX(Settings!$AQ$19:$AQ$33, MATCH(L$10, Settings!$Y$19:$Y$33, 0))))-1), 1, Settings!$AY$23:$AY$38), ""))</f>
        <v/>
      </c>
      <c r="BL61" s="119" t="str">
        <f>IF(OR(M$10="", $B61="", M61="", BL$9=""), "", IFERROR(WORKDAY((DATE(YEAR($B61), MONTH($B61)+INDEX(Settings!$AM$19:$AM$33, MATCH(M$10, Settings!$Y$19:$Y$33, 0)), IF(INDEX(Settings!$AQ$19:$AQ$33, MATCH(M$10, Settings!$Y$19:$Y$33, 0))=0, DAY($B61), INDEX(Settings!$AQ$19:$AQ$33, MATCH(M$10, Settings!$Y$19:$Y$33, 0))))-1), 1, Settings!$AY$23:$AY$38), ""))</f>
        <v/>
      </c>
      <c r="BM61" s="119" t="str">
        <f>IF(OR(N$10="", $B61="", N61="", BM$9=""), "", IFERROR(WORKDAY((DATE(YEAR($B61), MONTH($B61)+INDEX(Settings!$AM$19:$AM$33, MATCH(N$10, Settings!$Y$19:$Y$33, 0)), IF(INDEX(Settings!$AQ$19:$AQ$33, MATCH(N$10, Settings!$Y$19:$Y$33, 0))=0, DAY($B61), INDEX(Settings!$AQ$19:$AQ$33, MATCH(N$10, Settings!$Y$19:$Y$33, 0))))-1), 1, Settings!$AY$23:$AY$38), ""))</f>
        <v/>
      </c>
      <c r="BN61" s="119" t="str">
        <f>IF(OR(O$10="", $B61="", O61="", BN$9=""), "", IFERROR(WORKDAY((DATE(YEAR($B61), MONTH($B61)+INDEX(Settings!$AM$19:$AM$33, MATCH(O$10, Settings!$Y$19:$Y$33, 0)), IF(INDEX(Settings!$AQ$19:$AQ$33, MATCH(O$10, Settings!$Y$19:$Y$33, 0))=0, DAY($B61), INDEX(Settings!$AQ$19:$AQ$33, MATCH(O$10, Settings!$Y$19:$Y$33, 0))))-1), 1, Settings!$AY$23:$AY$38), ""))</f>
        <v/>
      </c>
      <c r="BO61" s="119" t="str">
        <f>IF(OR(P$10="", $B61="", P61="", BO$9=""), "", IFERROR(WORKDAY((DATE(YEAR($B61), MONTH($B61)+INDEX(Settings!$AM$19:$AM$33, MATCH(P$10, Settings!$Y$19:$Y$33, 0)), IF(INDEX(Settings!$AQ$19:$AQ$33, MATCH(P$10, Settings!$Y$19:$Y$33, 0))=0, DAY($B61), INDEX(Settings!$AQ$19:$AQ$33, MATCH(P$10, Settings!$Y$19:$Y$33, 0))))-1), 1, Settings!$AY$23:$AY$38), ""))</f>
        <v/>
      </c>
      <c r="BP61" s="120" t="str">
        <f>IF(OR(Q$10="", $B61="", Q61="", BP$9=""), "", IFERROR(WORKDAY((DATE(YEAR($B61), MONTH($B61)+INDEX(Settings!$AM$19:$AM$33, MATCH(Q$10, Settings!$Y$19:$Y$33, 0)), IF(INDEX(Settings!$AQ$19:$AQ$33, MATCH(Q$10, Settings!$Y$19:$Y$33, 0))=0, DAY($B61), INDEX(Settings!$AQ$19:$AQ$33, MATCH(Q$10, Settings!$Y$19:$Y$33, 0))))-1), 1, Settings!$AY$23:$AY$38), ""))</f>
        <v/>
      </c>
      <c r="BR61" s="118" t="str">
        <f>IF(BB61="", "", IF(BB61&lt;=$B61, WORKDAY(DATE(YEAR($BB61), MONTH(BB61)+1, DAY(BB61)-1), 1, Settings!$AY$23:$AY$38), BB61))</f>
        <v/>
      </c>
      <c r="BS61" s="119" t="str">
        <f>IF(BC61="", "", IF(BC61&lt;=$B61, WORKDAY(DATE(YEAR($BB61), MONTH(BC61)+1, DAY(BC61)-1), 1, Settings!$AY$23:$AY$38), BC61))</f>
        <v/>
      </c>
      <c r="BT61" s="119" t="str">
        <f>IF(BD61="", "", IF(BD61&lt;=$B61, WORKDAY(DATE(YEAR($BB61), MONTH(BD61)+1, DAY(BD61)-1), 1, Settings!$AY$23:$AY$38), BD61))</f>
        <v/>
      </c>
      <c r="BU61" s="119" t="str">
        <f>IF(BE61="", "", IF(BE61&lt;=$B61, WORKDAY(DATE(YEAR($BB61), MONTH(BE61)+1, DAY(BE61)-1), 1, Settings!$AY$23:$AY$38), BE61))</f>
        <v/>
      </c>
      <c r="BV61" s="119" t="str">
        <f>IF(BF61="", "", IF(BF61&lt;=$B61, WORKDAY(DATE(YEAR($BB61), MONTH(BF61)+1, DAY(BF61)-1), 1, Settings!$AY$23:$AY$38), BF61))</f>
        <v/>
      </c>
      <c r="BW61" s="119" t="str">
        <f>IF(BG61="", "", IF(BG61&lt;=$B61, WORKDAY(DATE(YEAR($BB61), MONTH(BG61)+1, DAY(BG61)-1), 1, Settings!$AY$23:$AY$38), BG61))</f>
        <v/>
      </c>
      <c r="BX61" s="119" t="str">
        <f>IF(BH61="", "", IF(BH61&lt;=$B61, WORKDAY(DATE(YEAR($BB61), MONTH(BH61)+1, DAY(BH61)-1), 1, Settings!$AY$23:$AY$38), BH61))</f>
        <v/>
      </c>
      <c r="BY61" s="119" t="str">
        <f>IF(BI61="", "", IF(BI61&lt;=$B61, WORKDAY(DATE(YEAR($BB61), MONTH(BI61)+1, DAY(BI61)-1), 1, Settings!$AY$23:$AY$38), BI61))</f>
        <v/>
      </c>
      <c r="BZ61" s="119" t="str">
        <f>IF(BJ61="", "", IF(BJ61&lt;=$B61, WORKDAY(DATE(YEAR($BB61), MONTH(BJ61)+1, DAY(BJ61)-1), 1, Settings!$AY$23:$AY$38), BJ61))</f>
        <v/>
      </c>
      <c r="CA61" s="119" t="str">
        <f>IF(BK61="", "", IF(BK61&lt;=$B61, WORKDAY(DATE(YEAR($BB61), MONTH(BK61)+1, DAY(BK61)-1), 1, Settings!$AY$23:$AY$38), BK61))</f>
        <v/>
      </c>
      <c r="CB61" s="119" t="str">
        <f>IF(BL61="", "", IF(BL61&lt;=$B61, WORKDAY(DATE(YEAR($BB61), MONTH(BL61)+1, DAY(BL61)-1), 1, Settings!$AY$23:$AY$38), BL61))</f>
        <v/>
      </c>
      <c r="CC61" s="119" t="str">
        <f>IF(BM61="", "", IF(BM61&lt;=$B61, WORKDAY(DATE(YEAR($BB61), MONTH(BM61)+1, DAY(BM61)-1), 1, Settings!$AY$23:$AY$38), BM61))</f>
        <v/>
      </c>
      <c r="CD61" s="119" t="str">
        <f>IF(BN61="", "", IF(BN61&lt;=$B61, WORKDAY(DATE(YEAR($BB61), MONTH(BN61)+1, DAY(BN61)-1), 1, Settings!$AY$23:$AY$38), BN61))</f>
        <v/>
      </c>
      <c r="CE61" s="119" t="str">
        <f>IF(BO61="", "", IF(BO61&lt;=$B61, WORKDAY(DATE(YEAR($BB61), MONTH(BO61)+1, DAY(BO61)-1), 1, Settings!$AY$23:$AY$38), BO61))</f>
        <v/>
      </c>
      <c r="CF61" s="120" t="str">
        <f>IF(BP61="", "", IF(BP61&lt;=$B61, WORKDAY(DATE(YEAR($BB61), MONTH(BP61)+1, DAY(BP61)-1), 1, Settings!$AY$23:$AY$38), BP61))</f>
        <v/>
      </c>
      <c r="CH61" s="48" t="str">
        <f t="shared" si="4"/>
        <v/>
      </c>
      <c r="CI61" s="49" t="str">
        <f t="shared" si="5"/>
        <v/>
      </c>
      <c r="CJ61" s="49" t="str">
        <f t="shared" si="6"/>
        <v/>
      </c>
      <c r="CK61" s="49" t="str">
        <f t="shared" si="7"/>
        <v/>
      </c>
      <c r="CL61" s="49" t="str">
        <f t="shared" si="8"/>
        <v/>
      </c>
      <c r="CM61" s="49" t="str">
        <f t="shared" si="9"/>
        <v/>
      </c>
      <c r="CN61" s="49" t="str">
        <f t="shared" si="10"/>
        <v/>
      </c>
      <c r="CO61" s="49" t="str">
        <f t="shared" si="11"/>
        <v/>
      </c>
      <c r="CP61" s="49" t="str">
        <f t="shared" si="12"/>
        <v/>
      </c>
      <c r="CQ61" s="49" t="str">
        <f t="shared" si="13"/>
        <v/>
      </c>
      <c r="CR61" s="49" t="str">
        <f t="shared" si="14"/>
        <v/>
      </c>
      <c r="CS61" s="49" t="str">
        <f t="shared" si="15"/>
        <v/>
      </c>
      <c r="CT61" s="49" t="str">
        <f t="shared" si="16"/>
        <v/>
      </c>
      <c r="CU61" s="49" t="str">
        <f t="shared" si="17"/>
        <v/>
      </c>
      <c r="CV61" s="16" t="str">
        <f t="shared" si="18"/>
        <v/>
      </c>
      <c r="CX61" s="48" t="str">
        <f t="shared" si="19"/>
        <v/>
      </c>
      <c r="CY61" s="49" t="str">
        <f t="shared" si="20"/>
        <v/>
      </c>
      <c r="CZ61" s="49" t="str">
        <f t="shared" si="21"/>
        <v/>
      </c>
      <c r="DA61" s="49" t="str">
        <f t="shared" si="22"/>
        <v/>
      </c>
      <c r="DB61" s="49" t="str">
        <f t="shared" si="23"/>
        <v/>
      </c>
      <c r="DC61" s="49" t="str">
        <f t="shared" si="24"/>
        <v/>
      </c>
      <c r="DD61" s="49" t="str">
        <f t="shared" si="25"/>
        <v/>
      </c>
      <c r="DE61" s="49" t="str">
        <f t="shared" si="26"/>
        <v/>
      </c>
      <c r="DF61" s="49" t="str">
        <f t="shared" si="27"/>
        <v/>
      </c>
      <c r="DG61" s="49" t="str">
        <f t="shared" si="28"/>
        <v/>
      </c>
      <c r="DH61" s="49" t="str">
        <f t="shared" si="29"/>
        <v/>
      </c>
      <c r="DI61" s="49" t="str">
        <f t="shared" si="30"/>
        <v/>
      </c>
      <c r="DJ61" s="49" t="str">
        <f t="shared" si="31"/>
        <v/>
      </c>
      <c r="DK61" s="49" t="str">
        <f t="shared" si="32"/>
        <v/>
      </c>
      <c r="DL61" s="16" t="str">
        <f t="shared" si="33"/>
        <v/>
      </c>
      <c r="DN61" s="17" t="str">
        <f t="shared" si="34"/>
        <v>Aug 2019</v>
      </c>
    </row>
    <row r="62" spans="1:118" x14ac:dyDescent="0.25">
      <c r="A62" s="30"/>
      <c r="B62" s="102">
        <f>IF(B61="", "", IFERROR(IF(B61+1&gt;Settings!$G$25, "", B61+1), ""))</f>
        <v>43698</v>
      </c>
      <c r="C62" s="2"/>
      <c r="D62" s="3"/>
      <c r="E62" s="3"/>
      <c r="F62" s="3"/>
      <c r="G62" s="3"/>
      <c r="H62" s="3"/>
      <c r="I62" s="3"/>
      <c r="J62" s="3"/>
      <c r="K62" s="3"/>
      <c r="L62" s="3"/>
      <c r="M62" s="3"/>
      <c r="N62" s="3"/>
      <c r="O62" s="3"/>
      <c r="P62" s="3"/>
      <c r="Q62" s="4"/>
      <c r="R62" s="30"/>
      <c r="T62" s="17" t="str">
        <f>IF($B62="", "", IF($B62&lt;Settings!$G$23, "Old", "New"))</f>
        <v>Old</v>
      </c>
      <c r="AL62" s="118" t="str">
        <f>IF(OR($B62="", C62="", C$10="", AL$9), "", IFERROR($B62+INDEX(Settings!$AF$19:$AF$33, MATCH(C$10, Settings!$Y$19:$Y$33, 0))+IF(INDEX(Settings!$AI$19:$AI$33, MATCH(C$10, Settings!$Y$19:$Y$33, 0))="", 0, INDEX($AO$2:$AU$8, MATCH(TEXT($B62, "ddd"), $AN$2:$AN$8, 0), MATCH(INDEX(Settings!$AI$19:$AI$33, MATCH(C$10, Settings!$Y$19:$Y$33, 0)), $AO$1:$AU$1, 0))), 0))</f>
        <v/>
      </c>
      <c r="AM62" s="119" t="str">
        <f>IF(OR($B62="", D62="", D$10="", AM$9), "", IFERROR($B62+INDEX(Settings!$AF$19:$AF$33, MATCH(D$10, Settings!$Y$19:$Y$33, 0))+IF(INDEX(Settings!$AI$19:$AI$33, MATCH(D$10, Settings!$Y$19:$Y$33, 0))="", 0, INDEX($AO$2:$AU$8, MATCH(TEXT($B62, "ddd"), $AN$2:$AN$8, 0), MATCH(INDEX(Settings!$AI$19:$AI$33, MATCH(D$10, Settings!$Y$19:$Y$33, 0)), $AO$1:$AU$1, 0))), 0))</f>
        <v/>
      </c>
      <c r="AN62" s="119" t="str">
        <f>IF(OR($B62="", E62="", E$10="", AN$9), "", IFERROR($B62+INDEX(Settings!$AF$19:$AF$33, MATCH(E$10, Settings!$Y$19:$Y$33, 0))+IF(INDEX(Settings!$AI$19:$AI$33, MATCH(E$10, Settings!$Y$19:$Y$33, 0))="", 0, INDEX($AO$2:$AU$8, MATCH(TEXT($B62, "ddd"), $AN$2:$AN$8, 0), MATCH(INDEX(Settings!$AI$19:$AI$33, MATCH(E$10, Settings!$Y$19:$Y$33, 0)), $AO$1:$AU$1, 0))), 0))</f>
        <v/>
      </c>
      <c r="AO62" s="119" t="str">
        <f>IF(OR($B62="", F62="", F$10="", AO$9), "", IFERROR($B62+INDEX(Settings!$AF$19:$AF$33, MATCH(F$10, Settings!$Y$19:$Y$33, 0))+IF(INDEX(Settings!$AI$19:$AI$33, MATCH(F$10, Settings!$Y$19:$Y$33, 0))="", 0, INDEX($AO$2:$AU$8, MATCH(TEXT($B62, "ddd"), $AN$2:$AN$8, 0), MATCH(INDEX(Settings!$AI$19:$AI$33, MATCH(F$10, Settings!$Y$19:$Y$33, 0)), $AO$1:$AU$1, 0))), 0))</f>
        <v/>
      </c>
      <c r="AP62" s="119" t="str">
        <f>IF(OR($B62="", G62="", G$10="", AP$9), "", IFERROR($B62+INDEX(Settings!$AF$19:$AF$33, MATCH(G$10, Settings!$Y$19:$Y$33, 0))+IF(INDEX(Settings!$AI$19:$AI$33, MATCH(G$10, Settings!$Y$19:$Y$33, 0))="", 0, INDEX($AO$2:$AU$8, MATCH(TEXT($B62, "ddd"), $AN$2:$AN$8, 0), MATCH(INDEX(Settings!$AI$19:$AI$33, MATCH(G$10, Settings!$Y$19:$Y$33, 0)), $AO$1:$AU$1, 0))), 0))</f>
        <v/>
      </c>
      <c r="AQ62" s="119" t="str">
        <f>IF(OR($B62="", H62="", H$10="", AQ$9), "", IFERROR($B62+INDEX(Settings!$AF$19:$AF$33, MATCH(H$10, Settings!$Y$19:$Y$33, 0))+IF(INDEX(Settings!$AI$19:$AI$33, MATCH(H$10, Settings!$Y$19:$Y$33, 0))="", 0, INDEX($AO$2:$AU$8, MATCH(TEXT($B62, "ddd"), $AN$2:$AN$8, 0), MATCH(INDEX(Settings!$AI$19:$AI$33, MATCH(H$10, Settings!$Y$19:$Y$33, 0)), $AO$1:$AU$1, 0))), 0))</f>
        <v/>
      </c>
      <c r="AR62" s="119" t="str">
        <f>IF(OR($B62="", I62="", I$10="", AR$9), "", IFERROR($B62+INDEX(Settings!$AF$19:$AF$33, MATCH(I$10, Settings!$Y$19:$Y$33, 0))+IF(INDEX(Settings!$AI$19:$AI$33, MATCH(I$10, Settings!$Y$19:$Y$33, 0))="", 0, INDEX($AO$2:$AU$8, MATCH(TEXT($B62, "ddd"), $AN$2:$AN$8, 0), MATCH(INDEX(Settings!$AI$19:$AI$33, MATCH(I$10, Settings!$Y$19:$Y$33, 0)), $AO$1:$AU$1, 0))), 0))</f>
        <v/>
      </c>
      <c r="AS62" s="119" t="str">
        <f>IF(OR($B62="", J62="", J$10="", AS$9), "", IFERROR($B62+INDEX(Settings!$AF$19:$AF$33, MATCH(J$10, Settings!$Y$19:$Y$33, 0))+IF(INDEX(Settings!$AI$19:$AI$33, MATCH(J$10, Settings!$Y$19:$Y$33, 0))="", 0, INDEX($AO$2:$AU$8, MATCH(TEXT($B62, "ddd"), $AN$2:$AN$8, 0), MATCH(INDEX(Settings!$AI$19:$AI$33, MATCH(J$10, Settings!$Y$19:$Y$33, 0)), $AO$1:$AU$1, 0))), 0))</f>
        <v/>
      </c>
      <c r="AT62" s="119" t="str">
        <f>IF(OR($B62="", K62="", K$10="", AT$9), "", IFERROR($B62+INDEX(Settings!$AF$19:$AF$33, MATCH(K$10, Settings!$Y$19:$Y$33, 0))+IF(INDEX(Settings!$AI$19:$AI$33, MATCH(K$10, Settings!$Y$19:$Y$33, 0))="", 0, INDEX($AO$2:$AU$8, MATCH(TEXT($B62, "ddd"), $AN$2:$AN$8, 0), MATCH(INDEX(Settings!$AI$19:$AI$33, MATCH(K$10, Settings!$Y$19:$Y$33, 0)), $AO$1:$AU$1, 0))), 0))</f>
        <v/>
      </c>
      <c r="AU62" s="119" t="str">
        <f>IF(OR($B62="", L62="", L$10="", AU$9), "", IFERROR($B62+INDEX(Settings!$AF$19:$AF$33, MATCH(L$10, Settings!$Y$19:$Y$33, 0))+IF(INDEX(Settings!$AI$19:$AI$33, MATCH(L$10, Settings!$Y$19:$Y$33, 0))="", 0, INDEX($AO$2:$AU$8, MATCH(TEXT($B62, "ddd"), $AN$2:$AN$8, 0), MATCH(INDEX(Settings!$AI$19:$AI$33, MATCH(L$10, Settings!$Y$19:$Y$33, 0)), $AO$1:$AU$1, 0))), 0))</f>
        <v/>
      </c>
      <c r="AV62" s="119" t="str">
        <f>IF(OR($B62="", M62="", M$10="", AV$9), "", IFERROR($B62+INDEX(Settings!$AF$19:$AF$33, MATCH(M$10, Settings!$Y$19:$Y$33, 0))+IF(INDEX(Settings!$AI$19:$AI$33, MATCH(M$10, Settings!$Y$19:$Y$33, 0))="", 0, INDEX($AO$2:$AU$8, MATCH(TEXT($B62, "ddd"), $AN$2:$AN$8, 0), MATCH(INDEX(Settings!$AI$19:$AI$33, MATCH(M$10, Settings!$Y$19:$Y$33, 0)), $AO$1:$AU$1, 0))), 0))</f>
        <v/>
      </c>
      <c r="AW62" s="119" t="str">
        <f>IF(OR($B62="", N62="", N$10="", AW$9), "", IFERROR($B62+INDEX(Settings!$AF$19:$AF$33, MATCH(N$10, Settings!$Y$19:$Y$33, 0))+IF(INDEX(Settings!$AI$19:$AI$33, MATCH(N$10, Settings!$Y$19:$Y$33, 0))="", 0, INDEX($AO$2:$AU$8, MATCH(TEXT($B62, "ddd"), $AN$2:$AN$8, 0), MATCH(INDEX(Settings!$AI$19:$AI$33, MATCH(N$10, Settings!$Y$19:$Y$33, 0)), $AO$1:$AU$1, 0))), 0))</f>
        <v/>
      </c>
      <c r="AX62" s="119" t="str">
        <f>IF(OR($B62="", O62="", O$10="", AX$9), "", IFERROR($B62+INDEX(Settings!$AF$19:$AF$33, MATCH(O$10, Settings!$Y$19:$Y$33, 0))+IF(INDEX(Settings!$AI$19:$AI$33, MATCH(O$10, Settings!$Y$19:$Y$33, 0))="", 0, INDEX($AO$2:$AU$8, MATCH(TEXT($B62, "ddd"), $AN$2:$AN$8, 0), MATCH(INDEX(Settings!$AI$19:$AI$33, MATCH(O$10, Settings!$Y$19:$Y$33, 0)), $AO$1:$AU$1, 0))), 0))</f>
        <v/>
      </c>
      <c r="AY62" s="119" t="str">
        <f>IF(OR($B62="", P62="", P$10="", AY$9), "", IFERROR($B62+INDEX(Settings!$AF$19:$AF$33, MATCH(P$10, Settings!$Y$19:$Y$33, 0))+IF(INDEX(Settings!$AI$19:$AI$33, MATCH(P$10, Settings!$Y$19:$Y$33, 0))="", 0, INDEX($AO$2:$AU$8, MATCH(TEXT($B62, "ddd"), $AN$2:$AN$8, 0), MATCH(INDEX(Settings!$AI$19:$AI$33, MATCH(P$10, Settings!$Y$19:$Y$33, 0)), $AO$1:$AU$1, 0))), 0))</f>
        <v/>
      </c>
      <c r="AZ62" s="120" t="str">
        <f>IF(OR($B62="", Q62="", Q$10="", AZ$9), "", IFERROR($B62+INDEX(Settings!$AF$19:$AF$33, MATCH(Q$10, Settings!$Y$19:$Y$33, 0))+IF(INDEX(Settings!$AI$19:$AI$33, MATCH(Q$10, Settings!$Y$19:$Y$33, 0))="", 0, INDEX($AO$2:$AU$8, MATCH(TEXT($B62, "ddd"), $AN$2:$AN$8, 0), MATCH(INDEX(Settings!$AI$19:$AI$33, MATCH(Q$10, Settings!$Y$19:$Y$33, 0)), $AO$1:$AU$1, 0))), 0))</f>
        <v/>
      </c>
      <c r="BB62" s="118" t="str">
        <f>IF(OR(C$10="", $B62="", C62="", BB$9=""), "", IFERROR(WORKDAY((DATE(YEAR($B62), MONTH($B62)+INDEX(Settings!$AM$19:$AM$33, MATCH(C$10, Settings!$Y$19:$Y$33, 0)), IF(INDEX(Settings!$AQ$19:$AQ$33, MATCH(C$10, Settings!$Y$19:$Y$33, 0))=0, DAY($B62), INDEX(Settings!$AQ$19:$AQ$33, MATCH(C$10, Settings!$Y$19:$Y$33, 0))))-1), 1, Settings!$AY$23:$AY$38), ""))</f>
        <v/>
      </c>
      <c r="BC62" s="119" t="str">
        <f>IF(OR(D$10="", $B62="", D62="", BC$9=""), "", IFERROR(WORKDAY((DATE(YEAR($B62), MONTH($B62)+INDEX(Settings!$AM$19:$AM$33, MATCH(D$10, Settings!$Y$19:$Y$33, 0)), IF(INDEX(Settings!$AQ$19:$AQ$33, MATCH(D$10, Settings!$Y$19:$Y$33, 0))=0, DAY($B62), INDEX(Settings!$AQ$19:$AQ$33, MATCH(D$10, Settings!$Y$19:$Y$33, 0))))-1), 1, Settings!$AY$23:$AY$38), ""))</f>
        <v/>
      </c>
      <c r="BD62" s="119" t="str">
        <f>IF(OR(E$10="", $B62="", E62="", BD$9=""), "", IFERROR(WORKDAY((DATE(YEAR($B62), MONTH($B62)+INDEX(Settings!$AM$19:$AM$33, MATCH(E$10, Settings!$Y$19:$Y$33, 0)), IF(INDEX(Settings!$AQ$19:$AQ$33, MATCH(E$10, Settings!$Y$19:$Y$33, 0))=0, DAY($B62), INDEX(Settings!$AQ$19:$AQ$33, MATCH(E$10, Settings!$Y$19:$Y$33, 0))))-1), 1, Settings!$AY$23:$AY$38), ""))</f>
        <v/>
      </c>
      <c r="BE62" s="119" t="str">
        <f>IF(OR(F$10="", $B62="", F62="", BE$9=""), "", IFERROR(WORKDAY((DATE(YEAR($B62), MONTH($B62)+INDEX(Settings!$AM$19:$AM$33, MATCH(F$10, Settings!$Y$19:$Y$33, 0)), IF(INDEX(Settings!$AQ$19:$AQ$33, MATCH(F$10, Settings!$Y$19:$Y$33, 0))=0, DAY($B62), INDEX(Settings!$AQ$19:$AQ$33, MATCH(F$10, Settings!$Y$19:$Y$33, 0))))-1), 1, Settings!$AY$23:$AY$38), ""))</f>
        <v/>
      </c>
      <c r="BF62" s="119" t="str">
        <f>IF(OR(G$10="", $B62="", G62="", BF$9=""), "", IFERROR(WORKDAY((DATE(YEAR($B62), MONTH($B62)+INDEX(Settings!$AM$19:$AM$33, MATCH(G$10, Settings!$Y$19:$Y$33, 0)), IF(INDEX(Settings!$AQ$19:$AQ$33, MATCH(G$10, Settings!$Y$19:$Y$33, 0))=0, DAY($B62), INDEX(Settings!$AQ$19:$AQ$33, MATCH(G$10, Settings!$Y$19:$Y$33, 0))))-1), 1, Settings!$AY$23:$AY$38), ""))</f>
        <v/>
      </c>
      <c r="BG62" s="119" t="str">
        <f>IF(OR(H$10="", $B62="", H62="", BG$9=""), "", IFERROR(WORKDAY((DATE(YEAR($B62), MONTH($B62)+INDEX(Settings!$AM$19:$AM$33, MATCH(H$10, Settings!$Y$19:$Y$33, 0)), IF(INDEX(Settings!$AQ$19:$AQ$33, MATCH(H$10, Settings!$Y$19:$Y$33, 0))=0, DAY($B62), INDEX(Settings!$AQ$19:$AQ$33, MATCH(H$10, Settings!$Y$19:$Y$33, 0))))-1), 1, Settings!$AY$23:$AY$38), ""))</f>
        <v/>
      </c>
      <c r="BH62" s="119" t="str">
        <f>IF(OR(I$10="", $B62="", I62="", BH$9=""), "", IFERROR(WORKDAY((DATE(YEAR($B62), MONTH($B62)+INDEX(Settings!$AM$19:$AM$33, MATCH(I$10, Settings!$Y$19:$Y$33, 0)), IF(INDEX(Settings!$AQ$19:$AQ$33, MATCH(I$10, Settings!$Y$19:$Y$33, 0))=0, DAY($B62), INDEX(Settings!$AQ$19:$AQ$33, MATCH(I$10, Settings!$Y$19:$Y$33, 0))))-1), 1, Settings!$AY$23:$AY$38), ""))</f>
        <v/>
      </c>
      <c r="BI62" s="119" t="str">
        <f>IF(OR(J$10="", $B62="", J62="", BI$9=""), "", IFERROR(WORKDAY((DATE(YEAR($B62), MONTH($B62)+INDEX(Settings!$AM$19:$AM$33, MATCH(J$10, Settings!$Y$19:$Y$33, 0)), IF(INDEX(Settings!$AQ$19:$AQ$33, MATCH(J$10, Settings!$Y$19:$Y$33, 0))=0, DAY($B62), INDEX(Settings!$AQ$19:$AQ$33, MATCH(J$10, Settings!$Y$19:$Y$33, 0))))-1), 1, Settings!$AY$23:$AY$38), ""))</f>
        <v/>
      </c>
      <c r="BJ62" s="119" t="str">
        <f>IF(OR(K$10="", $B62="", K62="", BJ$9=""), "", IFERROR(WORKDAY((DATE(YEAR($B62), MONTH($B62)+INDEX(Settings!$AM$19:$AM$33, MATCH(K$10, Settings!$Y$19:$Y$33, 0)), IF(INDEX(Settings!$AQ$19:$AQ$33, MATCH(K$10, Settings!$Y$19:$Y$33, 0))=0, DAY($B62), INDEX(Settings!$AQ$19:$AQ$33, MATCH(K$10, Settings!$Y$19:$Y$33, 0))))-1), 1, Settings!$AY$23:$AY$38), ""))</f>
        <v/>
      </c>
      <c r="BK62" s="119" t="str">
        <f>IF(OR(L$10="", $B62="", L62="", BK$9=""), "", IFERROR(WORKDAY((DATE(YEAR($B62), MONTH($B62)+INDEX(Settings!$AM$19:$AM$33, MATCH(L$10, Settings!$Y$19:$Y$33, 0)), IF(INDEX(Settings!$AQ$19:$AQ$33, MATCH(L$10, Settings!$Y$19:$Y$33, 0))=0, DAY($B62), INDEX(Settings!$AQ$19:$AQ$33, MATCH(L$10, Settings!$Y$19:$Y$33, 0))))-1), 1, Settings!$AY$23:$AY$38), ""))</f>
        <v/>
      </c>
      <c r="BL62" s="119" t="str">
        <f>IF(OR(M$10="", $B62="", M62="", BL$9=""), "", IFERROR(WORKDAY((DATE(YEAR($B62), MONTH($B62)+INDEX(Settings!$AM$19:$AM$33, MATCH(M$10, Settings!$Y$19:$Y$33, 0)), IF(INDEX(Settings!$AQ$19:$AQ$33, MATCH(M$10, Settings!$Y$19:$Y$33, 0))=0, DAY($B62), INDEX(Settings!$AQ$19:$AQ$33, MATCH(M$10, Settings!$Y$19:$Y$33, 0))))-1), 1, Settings!$AY$23:$AY$38), ""))</f>
        <v/>
      </c>
      <c r="BM62" s="119" t="str">
        <f>IF(OR(N$10="", $B62="", N62="", BM$9=""), "", IFERROR(WORKDAY((DATE(YEAR($B62), MONTH($B62)+INDEX(Settings!$AM$19:$AM$33, MATCH(N$10, Settings!$Y$19:$Y$33, 0)), IF(INDEX(Settings!$AQ$19:$AQ$33, MATCH(N$10, Settings!$Y$19:$Y$33, 0))=0, DAY($B62), INDEX(Settings!$AQ$19:$AQ$33, MATCH(N$10, Settings!$Y$19:$Y$33, 0))))-1), 1, Settings!$AY$23:$AY$38), ""))</f>
        <v/>
      </c>
      <c r="BN62" s="119" t="str">
        <f>IF(OR(O$10="", $B62="", O62="", BN$9=""), "", IFERROR(WORKDAY((DATE(YEAR($B62), MONTH($B62)+INDEX(Settings!$AM$19:$AM$33, MATCH(O$10, Settings!$Y$19:$Y$33, 0)), IF(INDEX(Settings!$AQ$19:$AQ$33, MATCH(O$10, Settings!$Y$19:$Y$33, 0))=0, DAY($B62), INDEX(Settings!$AQ$19:$AQ$33, MATCH(O$10, Settings!$Y$19:$Y$33, 0))))-1), 1, Settings!$AY$23:$AY$38), ""))</f>
        <v/>
      </c>
      <c r="BO62" s="119" t="str">
        <f>IF(OR(P$10="", $B62="", P62="", BO$9=""), "", IFERROR(WORKDAY((DATE(YEAR($B62), MONTH($B62)+INDEX(Settings!$AM$19:$AM$33, MATCH(P$10, Settings!$Y$19:$Y$33, 0)), IF(INDEX(Settings!$AQ$19:$AQ$33, MATCH(P$10, Settings!$Y$19:$Y$33, 0))=0, DAY($B62), INDEX(Settings!$AQ$19:$AQ$33, MATCH(P$10, Settings!$Y$19:$Y$33, 0))))-1), 1, Settings!$AY$23:$AY$38), ""))</f>
        <v/>
      </c>
      <c r="BP62" s="120" t="str">
        <f>IF(OR(Q$10="", $B62="", Q62="", BP$9=""), "", IFERROR(WORKDAY((DATE(YEAR($B62), MONTH($B62)+INDEX(Settings!$AM$19:$AM$33, MATCH(Q$10, Settings!$Y$19:$Y$33, 0)), IF(INDEX(Settings!$AQ$19:$AQ$33, MATCH(Q$10, Settings!$Y$19:$Y$33, 0))=0, DAY($B62), INDEX(Settings!$AQ$19:$AQ$33, MATCH(Q$10, Settings!$Y$19:$Y$33, 0))))-1), 1, Settings!$AY$23:$AY$38), ""))</f>
        <v/>
      </c>
      <c r="BR62" s="118" t="str">
        <f>IF(BB62="", "", IF(BB62&lt;=$B62, WORKDAY(DATE(YEAR($BB62), MONTH(BB62)+1, DAY(BB62)-1), 1, Settings!$AY$23:$AY$38), BB62))</f>
        <v/>
      </c>
      <c r="BS62" s="119" t="str">
        <f>IF(BC62="", "", IF(BC62&lt;=$B62, WORKDAY(DATE(YEAR($BB62), MONTH(BC62)+1, DAY(BC62)-1), 1, Settings!$AY$23:$AY$38), BC62))</f>
        <v/>
      </c>
      <c r="BT62" s="119" t="str">
        <f>IF(BD62="", "", IF(BD62&lt;=$B62, WORKDAY(DATE(YEAR($BB62), MONTH(BD62)+1, DAY(BD62)-1), 1, Settings!$AY$23:$AY$38), BD62))</f>
        <v/>
      </c>
      <c r="BU62" s="119" t="str">
        <f>IF(BE62="", "", IF(BE62&lt;=$B62, WORKDAY(DATE(YEAR($BB62), MONTH(BE62)+1, DAY(BE62)-1), 1, Settings!$AY$23:$AY$38), BE62))</f>
        <v/>
      </c>
      <c r="BV62" s="119" t="str">
        <f>IF(BF62="", "", IF(BF62&lt;=$B62, WORKDAY(DATE(YEAR($BB62), MONTH(BF62)+1, DAY(BF62)-1), 1, Settings!$AY$23:$AY$38), BF62))</f>
        <v/>
      </c>
      <c r="BW62" s="119" t="str">
        <f>IF(BG62="", "", IF(BG62&lt;=$B62, WORKDAY(DATE(YEAR($BB62), MONTH(BG62)+1, DAY(BG62)-1), 1, Settings!$AY$23:$AY$38), BG62))</f>
        <v/>
      </c>
      <c r="BX62" s="119" t="str">
        <f>IF(BH62="", "", IF(BH62&lt;=$B62, WORKDAY(DATE(YEAR($BB62), MONTH(BH62)+1, DAY(BH62)-1), 1, Settings!$AY$23:$AY$38), BH62))</f>
        <v/>
      </c>
      <c r="BY62" s="119" t="str">
        <f>IF(BI62="", "", IF(BI62&lt;=$B62, WORKDAY(DATE(YEAR($BB62), MONTH(BI62)+1, DAY(BI62)-1), 1, Settings!$AY$23:$AY$38), BI62))</f>
        <v/>
      </c>
      <c r="BZ62" s="119" t="str">
        <f>IF(BJ62="", "", IF(BJ62&lt;=$B62, WORKDAY(DATE(YEAR($BB62), MONTH(BJ62)+1, DAY(BJ62)-1), 1, Settings!$AY$23:$AY$38), BJ62))</f>
        <v/>
      </c>
      <c r="CA62" s="119" t="str">
        <f>IF(BK62="", "", IF(BK62&lt;=$B62, WORKDAY(DATE(YEAR($BB62), MONTH(BK62)+1, DAY(BK62)-1), 1, Settings!$AY$23:$AY$38), BK62))</f>
        <v/>
      </c>
      <c r="CB62" s="119" t="str">
        <f>IF(BL62="", "", IF(BL62&lt;=$B62, WORKDAY(DATE(YEAR($BB62), MONTH(BL62)+1, DAY(BL62)-1), 1, Settings!$AY$23:$AY$38), BL62))</f>
        <v/>
      </c>
      <c r="CC62" s="119" t="str">
        <f>IF(BM62="", "", IF(BM62&lt;=$B62, WORKDAY(DATE(YEAR($BB62), MONTH(BM62)+1, DAY(BM62)-1), 1, Settings!$AY$23:$AY$38), BM62))</f>
        <v/>
      </c>
      <c r="CD62" s="119" t="str">
        <f>IF(BN62="", "", IF(BN62&lt;=$B62, WORKDAY(DATE(YEAR($BB62), MONTH(BN62)+1, DAY(BN62)-1), 1, Settings!$AY$23:$AY$38), BN62))</f>
        <v/>
      </c>
      <c r="CE62" s="119" t="str">
        <f>IF(BO62="", "", IF(BO62&lt;=$B62, WORKDAY(DATE(YEAR($BB62), MONTH(BO62)+1, DAY(BO62)-1), 1, Settings!$AY$23:$AY$38), BO62))</f>
        <v/>
      </c>
      <c r="CF62" s="120" t="str">
        <f>IF(BP62="", "", IF(BP62&lt;=$B62, WORKDAY(DATE(YEAR($BB62), MONTH(BP62)+1, DAY(BP62)-1), 1, Settings!$AY$23:$AY$38), BP62))</f>
        <v/>
      </c>
      <c r="CH62" s="48" t="str">
        <f t="shared" si="4"/>
        <v/>
      </c>
      <c r="CI62" s="49" t="str">
        <f t="shared" si="5"/>
        <v/>
      </c>
      <c r="CJ62" s="49" t="str">
        <f t="shared" si="6"/>
        <v/>
      </c>
      <c r="CK62" s="49" t="str">
        <f t="shared" si="7"/>
        <v/>
      </c>
      <c r="CL62" s="49" t="str">
        <f t="shared" si="8"/>
        <v/>
      </c>
      <c r="CM62" s="49" t="str">
        <f t="shared" si="9"/>
        <v/>
      </c>
      <c r="CN62" s="49" t="str">
        <f t="shared" si="10"/>
        <v/>
      </c>
      <c r="CO62" s="49" t="str">
        <f t="shared" si="11"/>
        <v/>
      </c>
      <c r="CP62" s="49" t="str">
        <f t="shared" si="12"/>
        <v/>
      </c>
      <c r="CQ62" s="49" t="str">
        <f t="shared" si="13"/>
        <v/>
      </c>
      <c r="CR62" s="49" t="str">
        <f t="shared" si="14"/>
        <v/>
      </c>
      <c r="CS62" s="49" t="str">
        <f t="shared" si="15"/>
        <v/>
      </c>
      <c r="CT62" s="49" t="str">
        <f t="shared" si="16"/>
        <v/>
      </c>
      <c r="CU62" s="49" t="str">
        <f t="shared" si="17"/>
        <v/>
      </c>
      <c r="CV62" s="16" t="str">
        <f t="shared" si="18"/>
        <v/>
      </c>
      <c r="CX62" s="48" t="str">
        <f t="shared" si="19"/>
        <v/>
      </c>
      <c r="CY62" s="49" t="str">
        <f t="shared" si="20"/>
        <v/>
      </c>
      <c r="CZ62" s="49" t="str">
        <f t="shared" si="21"/>
        <v/>
      </c>
      <c r="DA62" s="49" t="str">
        <f t="shared" si="22"/>
        <v/>
      </c>
      <c r="DB62" s="49" t="str">
        <f t="shared" si="23"/>
        <v/>
      </c>
      <c r="DC62" s="49" t="str">
        <f t="shared" si="24"/>
        <v/>
      </c>
      <c r="DD62" s="49" t="str">
        <f t="shared" si="25"/>
        <v/>
      </c>
      <c r="DE62" s="49" t="str">
        <f t="shared" si="26"/>
        <v/>
      </c>
      <c r="DF62" s="49" t="str">
        <f t="shared" si="27"/>
        <v/>
      </c>
      <c r="DG62" s="49" t="str">
        <f t="shared" si="28"/>
        <v/>
      </c>
      <c r="DH62" s="49" t="str">
        <f t="shared" si="29"/>
        <v/>
      </c>
      <c r="DI62" s="49" t="str">
        <f t="shared" si="30"/>
        <v/>
      </c>
      <c r="DJ62" s="49" t="str">
        <f t="shared" si="31"/>
        <v/>
      </c>
      <c r="DK62" s="49" t="str">
        <f t="shared" si="32"/>
        <v/>
      </c>
      <c r="DL62" s="16" t="str">
        <f t="shared" si="33"/>
        <v/>
      </c>
      <c r="DN62" s="17" t="str">
        <f t="shared" si="34"/>
        <v>Aug 2019</v>
      </c>
    </row>
    <row r="63" spans="1:118" x14ac:dyDescent="0.25">
      <c r="A63" s="30"/>
      <c r="B63" s="102">
        <f>IF(B62="", "", IFERROR(IF(B62+1&gt;Settings!$G$25, "", B62+1), ""))</f>
        <v>43699</v>
      </c>
      <c r="C63" s="2"/>
      <c r="D63" s="3"/>
      <c r="E63" s="3"/>
      <c r="F63" s="3"/>
      <c r="G63" s="3"/>
      <c r="H63" s="3"/>
      <c r="I63" s="3"/>
      <c r="J63" s="3"/>
      <c r="K63" s="3"/>
      <c r="L63" s="3"/>
      <c r="M63" s="3"/>
      <c r="N63" s="3"/>
      <c r="O63" s="3"/>
      <c r="P63" s="3"/>
      <c r="Q63" s="4"/>
      <c r="R63" s="30"/>
      <c r="T63" s="17" t="str">
        <f>IF($B63="", "", IF($B63&lt;Settings!$G$23, "Old", "New"))</f>
        <v>Old</v>
      </c>
      <c r="AL63" s="118" t="str">
        <f>IF(OR($B63="", C63="", C$10="", AL$9), "", IFERROR($B63+INDEX(Settings!$AF$19:$AF$33, MATCH(C$10, Settings!$Y$19:$Y$33, 0))+IF(INDEX(Settings!$AI$19:$AI$33, MATCH(C$10, Settings!$Y$19:$Y$33, 0))="", 0, INDEX($AO$2:$AU$8, MATCH(TEXT($B63, "ddd"), $AN$2:$AN$8, 0), MATCH(INDEX(Settings!$AI$19:$AI$33, MATCH(C$10, Settings!$Y$19:$Y$33, 0)), $AO$1:$AU$1, 0))), 0))</f>
        <v/>
      </c>
      <c r="AM63" s="119" t="str">
        <f>IF(OR($B63="", D63="", D$10="", AM$9), "", IFERROR($B63+INDEX(Settings!$AF$19:$AF$33, MATCH(D$10, Settings!$Y$19:$Y$33, 0))+IF(INDEX(Settings!$AI$19:$AI$33, MATCH(D$10, Settings!$Y$19:$Y$33, 0))="", 0, INDEX($AO$2:$AU$8, MATCH(TEXT($B63, "ddd"), $AN$2:$AN$8, 0), MATCH(INDEX(Settings!$AI$19:$AI$33, MATCH(D$10, Settings!$Y$19:$Y$33, 0)), $AO$1:$AU$1, 0))), 0))</f>
        <v/>
      </c>
      <c r="AN63" s="119" t="str">
        <f>IF(OR($B63="", E63="", E$10="", AN$9), "", IFERROR($B63+INDEX(Settings!$AF$19:$AF$33, MATCH(E$10, Settings!$Y$19:$Y$33, 0))+IF(INDEX(Settings!$AI$19:$AI$33, MATCH(E$10, Settings!$Y$19:$Y$33, 0))="", 0, INDEX($AO$2:$AU$8, MATCH(TEXT($B63, "ddd"), $AN$2:$AN$8, 0), MATCH(INDEX(Settings!$AI$19:$AI$33, MATCH(E$10, Settings!$Y$19:$Y$33, 0)), $AO$1:$AU$1, 0))), 0))</f>
        <v/>
      </c>
      <c r="AO63" s="119" t="str">
        <f>IF(OR($B63="", F63="", F$10="", AO$9), "", IFERROR($B63+INDEX(Settings!$AF$19:$AF$33, MATCH(F$10, Settings!$Y$19:$Y$33, 0))+IF(INDEX(Settings!$AI$19:$AI$33, MATCH(F$10, Settings!$Y$19:$Y$33, 0))="", 0, INDEX($AO$2:$AU$8, MATCH(TEXT($B63, "ddd"), $AN$2:$AN$8, 0), MATCH(INDEX(Settings!$AI$19:$AI$33, MATCH(F$10, Settings!$Y$19:$Y$33, 0)), $AO$1:$AU$1, 0))), 0))</f>
        <v/>
      </c>
      <c r="AP63" s="119" t="str">
        <f>IF(OR($B63="", G63="", G$10="", AP$9), "", IFERROR($B63+INDEX(Settings!$AF$19:$AF$33, MATCH(G$10, Settings!$Y$19:$Y$33, 0))+IF(INDEX(Settings!$AI$19:$AI$33, MATCH(G$10, Settings!$Y$19:$Y$33, 0))="", 0, INDEX($AO$2:$AU$8, MATCH(TEXT($B63, "ddd"), $AN$2:$AN$8, 0), MATCH(INDEX(Settings!$AI$19:$AI$33, MATCH(G$10, Settings!$Y$19:$Y$33, 0)), $AO$1:$AU$1, 0))), 0))</f>
        <v/>
      </c>
      <c r="AQ63" s="119" t="str">
        <f>IF(OR($B63="", H63="", H$10="", AQ$9), "", IFERROR($B63+INDEX(Settings!$AF$19:$AF$33, MATCH(H$10, Settings!$Y$19:$Y$33, 0))+IF(INDEX(Settings!$AI$19:$AI$33, MATCH(H$10, Settings!$Y$19:$Y$33, 0))="", 0, INDEX($AO$2:$AU$8, MATCH(TEXT($B63, "ddd"), $AN$2:$AN$8, 0), MATCH(INDEX(Settings!$AI$19:$AI$33, MATCH(H$10, Settings!$Y$19:$Y$33, 0)), $AO$1:$AU$1, 0))), 0))</f>
        <v/>
      </c>
      <c r="AR63" s="119" t="str">
        <f>IF(OR($B63="", I63="", I$10="", AR$9), "", IFERROR($B63+INDEX(Settings!$AF$19:$AF$33, MATCH(I$10, Settings!$Y$19:$Y$33, 0))+IF(INDEX(Settings!$AI$19:$AI$33, MATCH(I$10, Settings!$Y$19:$Y$33, 0))="", 0, INDEX($AO$2:$AU$8, MATCH(TEXT($B63, "ddd"), $AN$2:$AN$8, 0), MATCH(INDEX(Settings!$AI$19:$AI$33, MATCH(I$10, Settings!$Y$19:$Y$33, 0)), $AO$1:$AU$1, 0))), 0))</f>
        <v/>
      </c>
      <c r="AS63" s="119" t="str">
        <f>IF(OR($B63="", J63="", J$10="", AS$9), "", IFERROR($B63+INDEX(Settings!$AF$19:$AF$33, MATCH(J$10, Settings!$Y$19:$Y$33, 0))+IF(INDEX(Settings!$AI$19:$AI$33, MATCH(J$10, Settings!$Y$19:$Y$33, 0))="", 0, INDEX($AO$2:$AU$8, MATCH(TEXT($B63, "ddd"), $AN$2:$AN$8, 0), MATCH(INDEX(Settings!$AI$19:$AI$33, MATCH(J$10, Settings!$Y$19:$Y$33, 0)), $AO$1:$AU$1, 0))), 0))</f>
        <v/>
      </c>
      <c r="AT63" s="119" t="str">
        <f>IF(OR($B63="", K63="", K$10="", AT$9), "", IFERROR($B63+INDEX(Settings!$AF$19:$AF$33, MATCH(K$10, Settings!$Y$19:$Y$33, 0))+IF(INDEX(Settings!$AI$19:$AI$33, MATCH(K$10, Settings!$Y$19:$Y$33, 0))="", 0, INDEX($AO$2:$AU$8, MATCH(TEXT($B63, "ddd"), $AN$2:$AN$8, 0), MATCH(INDEX(Settings!$AI$19:$AI$33, MATCH(K$10, Settings!$Y$19:$Y$33, 0)), $AO$1:$AU$1, 0))), 0))</f>
        <v/>
      </c>
      <c r="AU63" s="119" t="str">
        <f>IF(OR($B63="", L63="", L$10="", AU$9), "", IFERROR($B63+INDEX(Settings!$AF$19:$AF$33, MATCH(L$10, Settings!$Y$19:$Y$33, 0))+IF(INDEX(Settings!$AI$19:$AI$33, MATCH(L$10, Settings!$Y$19:$Y$33, 0))="", 0, INDEX($AO$2:$AU$8, MATCH(TEXT($B63, "ddd"), $AN$2:$AN$8, 0), MATCH(INDEX(Settings!$AI$19:$AI$33, MATCH(L$10, Settings!$Y$19:$Y$33, 0)), $AO$1:$AU$1, 0))), 0))</f>
        <v/>
      </c>
      <c r="AV63" s="119" t="str">
        <f>IF(OR($B63="", M63="", M$10="", AV$9), "", IFERROR($B63+INDEX(Settings!$AF$19:$AF$33, MATCH(M$10, Settings!$Y$19:$Y$33, 0))+IF(INDEX(Settings!$AI$19:$AI$33, MATCH(M$10, Settings!$Y$19:$Y$33, 0))="", 0, INDEX($AO$2:$AU$8, MATCH(TEXT($B63, "ddd"), $AN$2:$AN$8, 0), MATCH(INDEX(Settings!$AI$19:$AI$33, MATCH(M$10, Settings!$Y$19:$Y$33, 0)), $AO$1:$AU$1, 0))), 0))</f>
        <v/>
      </c>
      <c r="AW63" s="119" t="str">
        <f>IF(OR($B63="", N63="", N$10="", AW$9), "", IFERROR($B63+INDEX(Settings!$AF$19:$AF$33, MATCH(N$10, Settings!$Y$19:$Y$33, 0))+IF(INDEX(Settings!$AI$19:$AI$33, MATCH(N$10, Settings!$Y$19:$Y$33, 0))="", 0, INDEX($AO$2:$AU$8, MATCH(TEXT($B63, "ddd"), $AN$2:$AN$8, 0), MATCH(INDEX(Settings!$AI$19:$AI$33, MATCH(N$10, Settings!$Y$19:$Y$33, 0)), $AO$1:$AU$1, 0))), 0))</f>
        <v/>
      </c>
      <c r="AX63" s="119" t="str">
        <f>IF(OR($B63="", O63="", O$10="", AX$9), "", IFERROR($B63+INDEX(Settings!$AF$19:$AF$33, MATCH(O$10, Settings!$Y$19:$Y$33, 0))+IF(INDEX(Settings!$AI$19:$AI$33, MATCH(O$10, Settings!$Y$19:$Y$33, 0))="", 0, INDEX($AO$2:$AU$8, MATCH(TEXT($B63, "ddd"), $AN$2:$AN$8, 0), MATCH(INDEX(Settings!$AI$19:$AI$33, MATCH(O$10, Settings!$Y$19:$Y$33, 0)), $AO$1:$AU$1, 0))), 0))</f>
        <v/>
      </c>
      <c r="AY63" s="119" t="str">
        <f>IF(OR($B63="", P63="", P$10="", AY$9), "", IFERROR($B63+INDEX(Settings!$AF$19:$AF$33, MATCH(P$10, Settings!$Y$19:$Y$33, 0))+IF(INDEX(Settings!$AI$19:$AI$33, MATCH(P$10, Settings!$Y$19:$Y$33, 0))="", 0, INDEX($AO$2:$AU$8, MATCH(TEXT($B63, "ddd"), $AN$2:$AN$8, 0), MATCH(INDEX(Settings!$AI$19:$AI$33, MATCH(P$10, Settings!$Y$19:$Y$33, 0)), $AO$1:$AU$1, 0))), 0))</f>
        <v/>
      </c>
      <c r="AZ63" s="120" t="str">
        <f>IF(OR($B63="", Q63="", Q$10="", AZ$9), "", IFERROR($B63+INDEX(Settings!$AF$19:$AF$33, MATCH(Q$10, Settings!$Y$19:$Y$33, 0))+IF(INDEX(Settings!$AI$19:$AI$33, MATCH(Q$10, Settings!$Y$19:$Y$33, 0))="", 0, INDEX($AO$2:$AU$8, MATCH(TEXT($B63, "ddd"), $AN$2:$AN$8, 0), MATCH(INDEX(Settings!$AI$19:$AI$33, MATCH(Q$10, Settings!$Y$19:$Y$33, 0)), $AO$1:$AU$1, 0))), 0))</f>
        <v/>
      </c>
      <c r="BB63" s="118" t="str">
        <f>IF(OR(C$10="", $B63="", C63="", BB$9=""), "", IFERROR(WORKDAY((DATE(YEAR($B63), MONTH($B63)+INDEX(Settings!$AM$19:$AM$33, MATCH(C$10, Settings!$Y$19:$Y$33, 0)), IF(INDEX(Settings!$AQ$19:$AQ$33, MATCH(C$10, Settings!$Y$19:$Y$33, 0))=0, DAY($B63), INDEX(Settings!$AQ$19:$AQ$33, MATCH(C$10, Settings!$Y$19:$Y$33, 0))))-1), 1, Settings!$AY$23:$AY$38), ""))</f>
        <v/>
      </c>
      <c r="BC63" s="119" t="str">
        <f>IF(OR(D$10="", $B63="", D63="", BC$9=""), "", IFERROR(WORKDAY((DATE(YEAR($B63), MONTH($B63)+INDEX(Settings!$AM$19:$AM$33, MATCH(D$10, Settings!$Y$19:$Y$33, 0)), IF(INDEX(Settings!$AQ$19:$AQ$33, MATCH(D$10, Settings!$Y$19:$Y$33, 0))=0, DAY($B63), INDEX(Settings!$AQ$19:$AQ$33, MATCH(D$10, Settings!$Y$19:$Y$33, 0))))-1), 1, Settings!$AY$23:$AY$38), ""))</f>
        <v/>
      </c>
      <c r="BD63" s="119" t="str">
        <f>IF(OR(E$10="", $B63="", E63="", BD$9=""), "", IFERROR(WORKDAY((DATE(YEAR($B63), MONTH($B63)+INDEX(Settings!$AM$19:$AM$33, MATCH(E$10, Settings!$Y$19:$Y$33, 0)), IF(INDEX(Settings!$AQ$19:$AQ$33, MATCH(E$10, Settings!$Y$19:$Y$33, 0))=0, DAY($B63), INDEX(Settings!$AQ$19:$AQ$33, MATCH(E$10, Settings!$Y$19:$Y$33, 0))))-1), 1, Settings!$AY$23:$AY$38), ""))</f>
        <v/>
      </c>
      <c r="BE63" s="119" t="str">
        <f>IF(OR(F$10="", $B63="", F63="", BE$9=""), "", IFERROR(WORKDAY((DATE(YEAR($B63), MONTH($B63)+INDEX(Settings!$AM$19:$AM$33, MATCH(F$10, Settings!$Y$19:$Y$33, 0)), IF(INDEX(Settings!$AQ$19:$AQ$33, MATCH(F$10, Settings!$Y$19:$Y$33, 0))=0, DAY($B63), INDEX(Settings!$AQ$19:$AQ$33, MATCH(F$10, Settings!$Y$19:$Y$33, 0))))-1), 1, Settings!$AY$23:$AY$38), ""))</f>
        <v/>
      </c>
      <c r="BF63" s="119" t="str">
        <f>IF(OR(G$10="", $B63="", G63="", BF$9=""), "", IFERROR(WORKDAY((DATE(YEAR($B63), MONTH($B63)+INDEX(Settings!$AM$19:$AM$33, MATCH(G$10, Settings!$Y$19:$Y$33, 0)), IF(INDEX(Settings!$AQ$19:$AQ$33, MATCH(G$10, Settings!$Y$19:$Y$33, 0))=0, DAY($B63), INDEX(Settings!$AQ$19:$AQ$33, MATCH(G$10, Settings!$Y$19:$Y$33, 0))))-1), 1, Settings!$AY$23:$AY$38), ""))</f>
        <v/>
      </c>
      <c r="BG63" s="119" t="str">
        <f>IF(OR(H$10="", $B63="", H63="", BG$9=""), "", IFERROR(WORKDAY((DATE(YEAR($B63), MONTH($B63)+INDEX(Settings!$AM$19:$AM$33, MATCH(H$10, Settings!$Y$19:$Y$33, 0)), IF(INDEX(Settings!$AQ$19:$AQ$33, MATCH(H$10, Settings!$Y$19:$Y$33, 0))=0, DAY($B63), INDEX(Settings!$AQ$19:$AQ$33, MATCH(H$10, Settings!$Y$19:$Y$33, 0))))-1), 1, Settings!$AY$23:$AY$38), ""))</f>
        <v/>
      </c>
      <c r="BH63" s="119" t="str">
        <f>IF(OR(I$10="", $B63="", I63="", BH$9=""), "", IFERROR(WORKDAY((DATE(YEAR($B63), MONTH($B63)+INDEX(Settings!$AM$19:$AM$33, MATCH(I$10, Settings!$Y$19:$Y$33, 0)), IF(INDEX(Settings!$AQ$19:$AQ$33, MATCH(I$10, Settings!$Y$19:$Y$33, 0))=0, DAY($B63), INDEX(Settings!$AQ$19:$AQ$33, MATCH(I$10, Settings!$Y$19:$Y$33, 0))))-1), 1, Settings!$AY$23:$AY$38), ""))</f>
        <v/>
      </c>
      <c r="BI63" s="119" t="str">
        <f>IF(OR(J$10="", $B63="", J63="", BI$9=""), "", IFERROR(WORKDAY((DATE(YEAR($B63), MONTH($B63)+INDEX(Settings!$AM$19:$AM$33, MATCH(J$10, Settings!$Y$19:$Y$33, 0)), IF(INDEX(Settings!$AQ$19:$AQ$33, MATCH(J$10, Settings!$Y$19:$Y$33, 0))=0, DAY($B63), INDEX(Settings!$AQ$19:$AQ$33, MATCH(J$10, Settings!$Y$19:$Y$33, 0))))-1), 1, Settings!$AY$23:$AY$38), ""))</f>
        <v/>
      </c>
      <c r="BJ63" s="119" t="str">
        <f>IF(OR(K$10="", $B63="", K63="", BJ$9=""), "", IFERROR(WORKDAY((DATE(YEAR($B63), MONTH($B63)+INDEX(Settings!$AM$19:$AM$33, MATCH(K$10, Settings!$Y$19:$Y$33, 0)), IF(INDEX(Settings!$AQ$19:$AQ$33, MATCH(K$10, Settings!$Y$19:$Y$33, 0))=0, DAY($B63), INDEX(Settings!$AQ$19:$AQ$33, MATCH(K$10, Settings!$Y$19:$Y$33, 0))))-1), 1, Settings!$AY$23:$AY$38), ""))</f>
        <v/>
      </c>
      <c r="BK63" s="119" t="str">
        <f>IF(OR(L$10="", $B63="", L63="", BK$9=""), "", IFERROR(WORKDAY((DATE(YEAR($B63), MONTH($B63)+INDEX(Settings!$AM$19:$AM$33, MATCH(L$10, Settings!$Y$19:$Y$33, 0)), IF(INDEX(Settings!$AQ$19:$AQ$33, MATCH(L$10, Settings!$Y$19:$Y$33, 0))=0, DAY($B63), INDEX(Settings!$AQ$19:$AQ$33, MATCH(L$10, Settings!$Y$19:$Y$33, 0))))-1), 1, Settings!$AY$23:$AY$38), ""))</f>
        <v/>
      </c>
      <c r="BL63" s="119" t="str">
        <f>IF(OR(M$10="", $B63="", M63="", BL$9=""), "", IFERROR(WORKDAY((DATE(YEAR($B63), MONTH($B63)+INDEX(Settings!$AM$19:$AM$33, MATCH(M$10, Settings!$Y$19:$Y$33, 0)), IF(INDEX(Settings!$AQ$19:$AQ$33, MATCH(M$10, Settings!$Y$19:$Y$33, 0))=0, DAY($B63), INDEX(Settings!$AQ$19:$AQ$33, MATCH(M$10, Settings!$Y$19:$Y$33, 0))))-1), 1, Settings!$AY$23:$AY$38), ""))</f>
        <v/>
      </c>
      <c r="BM63" s="119" t="str">
        <f>IF(OR(N$10="", $B63="", N63="", BM$9=""), "", IFERROR(WORKDAY((DATE(YEAR($B63), MONTH($B63)+INDEX(Settings!$AM$19:$AM$33, MATCH(N$10, Settings!$Y$19:$Y$33, 0)), IF(INDEX(Settings!$AQ$19:$AQ$33, MATCH(N$10, Settings!$Y$19:$Y$33, 0))=0, DAY($B63), INDEX(Settings!$AQ$19:$AQ$33, MATCH(N$10, Settings!$Y$19:$Y$33, 0))))-1), 1, Settings!$AY$23:$AY$38), ""))</f>
        <v/>
      </c>
      <c r="BN63" s="119" t="str">
        <f>IF(OR(O$10="", $B63="", O63="", BN$9=""), "", IFERROR(WORKDAY((DATE(YEAR($B63), MONTH($B63)+INDEX(Settings!$AM$19:$AM$33, MATCH(O$10, Settings!$Y$19:$Y$33, 0)), IF(INDEX(Settings!$AQ$19:$AQ$33, MATCH(O$10, Settings!$Y$19:$Y$33, 0))=0, DAY($B63), INDEX(Settings!$AQ$19:$AQ$33, MATCH(O$10, Settings!$Y$19:$Y$33, 0))))-1), 1, Settings!$AY$23:$AY$38), ""))</f>
        <v/>
      </c>
      <c r="BO63" s="119" t="str">
        <f>IF(OR(P$10="", $B63="", P63="", BO$9=""), "", IFERROR(WORKDAY((DATE(YEAR($B63), MONTH($B63)+INDEX(Settings!$AM$19:$AM$33, MATCH(P$10, Settings!$Y$19:$Y$33, 0)), IF(INDEX(Settings!$AQ$19:$AQ$33, MATCH(P$10, Settings!$Y$19:$Y$33, 0))=0, DAY($B63), INDEX(Settings!$AQ$19:$AQ$33, MATCH(P$10, Settings!$Y$19:$Y$33, 0))))-1), 1, Settings!$AY$23:$AY$38), ""))</f>
        <v/>
      </c>
      <c r="BP63" s="120" t="str">
        <f>IF(OR(Q$10="", $B63="", Q63="", BP$9=""), "", IFERROR(WORKDAY((DATE(YEAR($B63), MONTH($B63)+INDEX(Settings!$AM$19:$AM$33, MATCH(Q$10, Settings!$Y$19:$Y$33, 0)), IF(INDEX(Settings!$AQ$19:$AQ$33, MATCH(Q$10, Settings!$Y$19:$Y$33, 0))=0, DAY($B63), INDEX(Settings!$AQ$19:$AQ$33, MATCH(Q$10, Settings!$Y$19:$Y$33, 0))))-1), 1, Settings!$AY$23:$AY$38), ""))</f>
        <v/>
      </c>
      <c r="BR63" s="118" t="str">
        <f>IF(BB63="", "", IF(BB63&lt;=$B63, WORKDAY(DATE(YEAR($BB63), MONTH(BB63)+1, DAY(BB63)-1), 1, Settings!$AY$23:$AY$38), BB63))</f>
        <v/>
      </c>
      <c r="BS63" s="119" t="str">
        <f>IF(BC63="", "", IF(BC63&lt;=$B63, WORKDAY(DATE(YEAR($BB63), MONTH(BC63)+1, DAY(BC63)-1), 1, Settings!$AY$23:$AY$38), BC63))</f>
        <v/>
      </c>
      <c r="BT63" s="119" t="str">
        <f>IF(BD63="", "", IF(BD63&lt;=$B63, WORKDAY(DATE(YEAR($BB63), MONTH(BD63)+1, DAY(BD63)-1), 1, Settings!$AY$23:$AY$38), BD63))</f>
        <v/>
      </c>
      <c r="BU63" s="119" t="str">
        <f>IF(BE63="", "", IF(BE63&lt;=$B63, WORKDAY(DATE(YEAR($BB63), MONTH(BE63)+1, DAY(BE63)-1), 1, Settings!$AY$23:$AY$38), BE63))</f>
        <v/>
      </c>
      <c r="BV63" s="119" t="str">
        <f>IF(BF63="", "", IF(BF63&lt;=$B63, WORKDAY(DATE(YEAR($BB63), MONTH(BF63)+1, DAY(BF63)-1), 1, Settings!$AY$23:$AY$38), BF63))</f>
        <v/>
      </c>
      <c r="BW63" s="119" t="str">
        <f>IF(BG63="", "", IF(BG63&lt;=$B63, WORKDAY(DATE(YEAR($BB63), MONTH(BG63)+1, DAY(BG63)-1), 1, Settings!$AY$23:$AY$38), BG63))</f>
        <v/>
      </c>
      <c r="BX63" s="119" t="str">
        <f>IF(BH63="", "", IF(BH63&lt;=$B63, WORKDAY(DATE(YEAR($BB63), MONTH(BH63)+1, DAY(BH63)-1), 1, Settings!$AY$23:$AY$38), BH63))</f>
        <v/>
      </c>
      <c r="BY63" s="119" t="str">
        <f>IF(BI63="", "", IF(BI63&lt;=$B63, WORKDAY(DATE(YEAR($BB63), MONTH(BI63)+1, DAY(BI63)-1), 1, Settings!$AY$23:$AY$38), BI63))</f>
        <v/>
      </c>
      <c r="BZ63" s="119" t="str">
        <f>IF(BJ63="", "", IF(BJ63&lt;=$B63, WORKDAY(DATE(YEAR($BB63), MONTH(BJ63)+1, DAY(BJ63)-1), 1, Settings!$AY$23:$AY$38), BJ63))</f>
        <v/>
      </c>
      <c r="CA63" s="119" t="str">
        <f>IF(BK63="", "", IF(BK63&lt;=$B63, WORKDAY(DATE(YEAR($BB63), MONTH(BK63)+1, DAY(BK63)-1), 1, Settings!$AY$23:$AY$38), BK63))</f>
        <v/>
      </c>
      <c r="CB63" s="119" t="str">
        <f>IF(BL63="", "", IF(BL63&lt;=$B63, WORKDAY(DATE(YEAR($BB63), MONTH(BL63)+1, DAY(BL63)-1), 1, Settings!$AY$23:$AY$38), BL63))</f>
        <v/>
      </c>
      <c r="CC63" s="119" t="str">
        <f>IF(BM63="", "", IF(BM63&lt;=$B63, WORKDAY(DATE(YEAR($BB63), MONTH(BM63)+1, DAY(BM63)-1), 1, Settings!$AY$23:$AY$38), BM63))</f>
        <v/>
      </c>
      <c r="CD63" s="119" t="str">
        <f>IF(BN63="", "", IF(BN63&lt;=$B63, WORKDAY(DATE(YEAR($BB63), MONTH(BN63)+1, DAY(BN63)-1), 1, Settings!$AY$23:$AY$38), BN63))</f>
        <v/>
      </c>
      <c r="CE63" s="119" t="str">
        <f>IF(BO63="", "", IF(BO63&lt;=$B63, WORKDAY(DATE(YEAR($BB63), MONTH(BO63)+1, DAY(BO63)-1), 1, Settings!$AY$23:$AY$38), BO63))</f>
        <v/>
      </c>
      <c r="CF63" s="120" t="str">
        <f>IF(BP63="", "", IF(BP63&lt;=$B63, WORKDAY(DATE(YEAR($BB63), MONTH(BP63)+1, DAY(BP63)-1), 1, Settings!$AY$23:$AY$38), BP63))</f>
        <v/>
      </c>
      <c r="CH63" s="48" t="str">
        <f t="shared" si="4"/>
        <v/>
      </c>
      <c r="CI63" s="49" t="str">
        <f t="shared" si="5"/>
        <v/>
      </c>
      <c r="CJ63" s="49" t="str">
        <f t="shared" si="6"/>
        <v/>
      </c>
      <c r="CK63" s="49" t="str">
        <f t="shared" si="7"/>
        <v/>
      </c>
      <c r="CL63" s="49" t="str">
        <f t="shared" si="8"/>
        <v/>
      </c>
      <c r="CM63" s="49" t="str">
        <f t="shared" si="9"/>
        <v/>
      </c>
      <c r="CN63" s="49" t="str">
        <f t="shared" si="10"/>
        <v/>
      </c>
      <c r="CO63" s="49" t="str">
        <f t="shared" si="11"/>
        <v/>
      </c>
      <c r="CP63" s="49" t="str">
        <f t="shared" si="12"/>
        <v/>
      </c>
      <c r="CQ63" s="49" t="str">
        <f t="shared" si="13"/>
        <v/>
      </c>
      <c r="CR63" s="49" t="str">
        <f t="shared" si="14"/>
        <v/>
      </c>
      <c r="CS63" s="49" t="str">
        <f t="shared" si="15"/>
        <v/>
      </c>
      <c r="CT63" s="49" t="str">
        <f t="shared" si="16"/>
        <v/>
      </c>
      <c r="CU63" s="49" t="str">
        <f t="shared" si="17"/>
        <v/>
      </c>
      <c r="CV63" s="16" t="str">
        <f t="shared" si="18"/>
        <v/>
      </c>
      <c r="CX63" s="48" t="str">
        <f t="shared" si="19"/>
        <v/>
      </c>
      <c r="CY63" s="49" t="str">
        <f t="shared" si="20"/>
        <v/>
      </c>
      <c r="CZ63" s="49" t="str">
        <f t="shared" si="21"/>
        <v/>
      </c>
      <c r="DA63" s="49" t="str">
        <f t="shared" si="22"/>
        <v/>
      </c>
      <c r="DB63" s="49" t="str">
        <f t="shared" si="23"/>
        <v/>
      </c>
      <c r="DC63" s="49" t="str">
        <f t="shared" si="24"/>
        <v/>
      </c>
      <c r="DD63" s="49" t="str">
        <f t="shared" si="25"/>
        <v/>
      </c>
      <c r="DE63" s="49" t="str">
        <f t="shared" si="26"/>
        <v/>
      </c>
      <c r="DF63" s="49" t="str">
        <f t="shared" si="27"/>
        <v/>
      </c>
      <c r="DG63" s="49" t="str">
        <f t="shared" si="28"/>
        <v/>
      </c>
      <c r="DH63" s="49" t="str">
        <f t="shared" si="29"/>
        <v/>
      </c>
      <c r="DI63" s="49" t="str">
        <f t="shared" si="30"/>
        <v/>
      </c>
      <c r="DJ63" s="49" t="str">
        <f t="shared" si="31"/>
        <v/>
      </c>
      <c r="DK63" s="49" t="str">
        <f t="shared" si="32"/>
        <v/>
      </c>
      <c r="DL63" s="16" t="str">
        <f t="shared" si="33"/>
        <v/>
      </c>
      <c r="DN63" s="17" t="str">
        <f t="shared" si="34"/>
        <v>Aug 2019</v>
      </c>
    </row>
    <row r="64" spans="1:118" x14ac:dyDescent="0.25">
      <c r="A64" s="30"/>
      <c r="B64" s="102">
        <f>IF(B63="", "", IFERROR(IF(B63+1&gt;Settings!$G$25, "", B63+1), ""))</f>
        <v>43700</v>
      </c>
      <c r="C64" s="2"/>
      <c r="D64" s="3"/>
      <c r="E64" s="3"/>
      <c r="F64" s="3"/>
      <c r="G64" s="3"/>
      <c r="H64" s="3"/>
      <c r="I64" s="3"/>
      <c r="J64" s="3"/>
      <c r="K64" s="3"/>
      <c r="L64" s="3"/>
      <c r="M64" s="3"/>
      <c r="N64" s="3"/>
      <c r="O64" s="3"/>
      <c r="P64" s="3"/>
      <c r="Q64" s="4"/>
      <c r="R64" s="30"/>
      <c r="T64" s="17" t="str">
        <f>IF($B64="", "", IF($B64&lt;Settings!$G$23, "Old", "New"))</f>
        <v>Old</v>
      </c>
      <c r="AL64" s="118" t="str">
        <f>IF(OR($B64="", C64="", C$10="", AL$9), "", IFERROR($B64+INDEX(Settings!$AF$19:$AF$33, MATCH(C$10, Settings!$Y$19:$Y$33, 0))+IF(INDEX(Settings!$AI$19:$AI$33, MATCH(C$10, Settings!$Y$19:$Y$33, 0))="", 0, INDEX($AO$2:$AU$8, MATCH(TEXT($B64, "ddd"), $AN$2:$AN$8, 0), MATCH(INDEX(Settings!$AI$19:$AI$33, MATCH(C$10, Settings!$Y$19:$Y$33, 0)), $AO$1:$AU$1, 0))), 0))</f>
        <v/>
      </c>
      <c r="AM64" s="119" t="str">
        <f>IF(OR($B64="", D64="", D$10="", AM$9), "", IFERROR($B64+INDEX(Settings!$AF$19:$AF$33, MATCH(D$10, Settings!$Y$19:$Y$33, 0))+IF(INDEX(Settings!$AI$19:$AI$33, MATCH(D$10, Settings!$Y$19:$Y$33, 0))="", 0, INDEX($AO$2:$AU$8, MATCH(TEXT($B64, "ddd"), $AN$2:$AN$8, 0), MATCH(INDEX(Settings!$AI$19:$AI$33, MATCH(D$10, Settings!$Y$19:$Y$33, 0)), $AO$1:$AU$1, 0))), 0))</f>
        <v/>
      </c>
      <c r="AN64" s="119" t="str">
        <f>IF(OR($B64="", E64="", E$10="", AN$9), "", IFERROR($B64+INDEX(Settings!$AF$19:$AF$33, MATCH(E$10, Settings!$Y$19:$Y$33, 0))+IF(INDEX(Settings!$AI$19:$AI$33, MATCH(E$10, Settings!$Y$19:$Y$33, 0))="", 0, INDEX($AO$2:$AU$8, MATCH(TEXT($B64, "ddd"), $AN$2:$AN$8, 0), MATCH(INDEX(Settings!$AI$19:$AI$33, MATCH(E$10, Settings!$Y$19:$Y$33, 0)), $AO$1:$AU$1, 0))), 0))</f>
        <v/>
      </c>
      <c r="AO64" s="119" t="str">
        <f>IF(OR($B64="", F64="", F$10="", AO$9), "", IFERROR($B64+INDEX(Settings!$AF$19:$AF$33, MATCH(F$10, Settings!$Y$19:$Y$33, 0))+IF(INDEX(Settings!$AI$19:$AI$33, MATCH(F$10, Settings!$Y$19:$Y$33, 0))="", 0, INDEX($AO$2:$AU$8, MATCH(TEXT($B64, "ddd"), $AN$2:$AN$8, 0), MATCH(INDEX(Settings!$AI$19:$AI$33, MATCH(F$10, Settings!$Y$19:$Y$33, 0)), $AO$1:$AU$1, 0))), 0))</f>
        <v/>
      </c>
      <c r="AP64" s="119" t="str">
        <f>IF(OR($B64="", G64="", G$10="", AP$9), "", IFERROR($B64+INDEX(Settings!$AF$19:$AF$33, MATCH(G$10, Settings!$Y$19:$Y$33, 0))+IF(INDEX(Settings!$AI$19:$AI$33, MATCH(G$10, Settings!$Y$19:$Y$33, 0))="", 0, INDEX($AO$2:$AU$8, MATCH(TEXT($B64, "ddd"), $AN$2:$AN$8, 0), MATCH(INDEX(Settings!$AI$19:$AI$33, MATCH(G$10, Settings!$Y$19:$Y$33, 0)), $AO$1:$AU$1, 0))), 0))</f>
        <v/>
      </c>
      <c r="AQ64" s="119" t="str">
        <f>IF(OR($B64="", H64="", H$10="", AQ$9), "", IFERROR($B64+INDEX(Settings!$AF$19:$AF$33, MATCH(H$10, Settings!$Y$19:$Y$33, 0))+IF(INDEX(Settings!$AI$19:$AI$33, MATCH(H$10, Settings!$Y$19:$Y$33, 0))="", 0, INDEX($AO$2:$AU$8, MATCH(TEXT($B64, "ddd"), $AN$2:$AN$8, 0), MATCH(INDEX(Settings!$AI$19:$AI$33, MATCH(H$10, Settings!$Y$19:$Y$33, 0)), $AO$1:$AU$1, 0))), 0))</f>
        <v/>
      </c>
      <c r="AR64" s="119" t="str">
        <f>IF(OR($B64="", I64="", I$10="", AR$9), "", IFERROR($B64+INDEX(Settings!$AF$19:$AF$33, MATCH(I$10, Settings!$Y$19:$Y$33, 0))+IF(INDEX(Settings!$AI$19:$AI$33, MATCH(I$10, Settings!$Y$19:$Y$33, 0))="", 0, INDEX($AO$2:$AU$8, MATCH(TEXT($B64, "ddd"), $AN$2:$AN$8, 0), MATCH(INDEX(Settings!$AI$19:$AI$33, MATCH(I$10, Settings!$Y$19:$Y$33, 0)), $AO$1:$AU$1, 0))), 0))</f>
        <v/>
      </c>
      <c r="AS64" s="119" t="str">
        <f>IF(OR($B64="", J64="", J$10="", AS$9), "", IFERROR($B64+INDEX(Settings!$AF$19:$AF$33, MATCH(J$10, Settings!$Y$19:$Y$33, 0))+IF(INDEX(Settings!$AI$19:$AI$33, MATCH(J$10, Settings!$Y$19:$Y$33, 0))="", 0, INDEX($AO$2:$AU$8, MATCH(TEXT($B64, "ddd"), $AN$2:$AN$8, 0), MATCH(INDEX(Settings!$AI$19:$AI$33, MATCH(J$10, Settings!$Y$19:$Y$33, 0)), $AO$1:$AU$1, 0))), 0))</f>
        <v/>
      </c>
      <c r="AT64" s="119" t="str">
        <f>IF(OR($B64="", K64="", K$10="", AT$9), "", IFERROR($B64+INDEX(Settings!$AF$19:$AF$33, MATCH(K$10, Settings!$Y$19:$Y$33, 0))+IF(INDEX(Settings!$AI$19:$AI$33, MATCH(K$10, Settings!$Y$19:$Y$33, 0))="", 0, INDEX($AO$2:$AU$8, MATCH(TEXT($B64, "ddd"), $AN$2:$AN$8, 0), MATCH(INDEX(Settings!$AI$19:$AI$33, MATCH(K$10, Settings!$Y$19:$Y$33, 0)), $AO$1:$AU$1, 0))), 0))</f>
        <v/>
      </c>
      <c r="AU64" s="119" t="str">
        <f>IF(OR($B64="", L64="", L$10="", AU$9), "", IFERROR($B64+INDEX(Settings!$AF$19:$AF$33, MATCH(L$10, Settings!$Y$19:$Y$33, 0))+IF(INDEX(Settings!$AI$19:$AI$33, MATCH(L$10, Settings!$Y$19:$Y$33, 0))="", 0, INDEX($AO$2:$AU$8, MATCH(TEXT($B64, "ddd"), $AN$2:$AN$8, 0), MATCH(INDEX(Settings!$AI$19:$AI$33, MATCH(L$10, Settings!$Y$19:$Y$33, 0)), $AO$1:$AU$1, 0))), 0))</f>
        <v/>
      </c>
      <c r="AV64" s="119" t="str">
        <f>IF(OR($B64="", M64="", M$10="", AV$9), "", IFERROR($B64+INDEX(Settings!$AF$19:$AF$33, MATCH(M$10, Settings!$Y$19:$Y$33, 0))+IF(INDEX(Settings!$AI$19:$AI$33, MATCH(M$10, Settings!$Y$19:$Y$33, 0))="", 0, INDEX($AO$2:$AU$8, MATCH(TEXT($B64, "ddd"), $AN$2:$AN$8, 0), MATCH(INDEX(Settings!$AI$19:$AI$33, MATCH(M$10, Settings!$Y$19:$Y$33, 0)), $AO$1:$AU$1, 0))), 0))</f>
        <v/>
      </c>
      <c r="AW64" s="119" t="str">
        <f>IF(OR($B64="", N64="", N$10="", AW$9), "", IFERROR($B64+INDEX(Settings!$AF$19:$AF$33, MATCH(N$10, Settings!$Y$19:$Y$33, 0))+IF(INDEX(Settings!$AI$19:$AI$33, MATCH(N$10, Settings!$Y$19:$Y$33, 0))="", 0, INDEX($AO$2:$AU$8, MATCH(TEXT($B64, "ddd"), $AN$2:$AN$8, 0), MATCH(INDEX(Settings!$AI$19:$AI$33, MATCH(N$10, Settings!$Y$19:$Y$33, 0)), $AO$1:$AU$1, 0))), 0))</f>
        <v/>
      </c>
      <c r="AX64" s="119" t="str">
        <f>IF(OR($B64="", O64="", O$10="", AX$9), "", IFERROR($B64+INDEX(Settings!$AF$19:$AF$33, MATCH(O$10, Settings!$Y$19:$Y$33, 0))+IF(INDEX(Settings!$AI$19:$AI$33, MATCH(O$10, Settings!$Y$19:$Y$33, 0))="", 0, INDEX($AO$2:$AU$8, MATCH(TEXT($B64, "ddd"), $AN$2:$AN$8, 0), MATCH(INDEX(Settings!$AI$19:$AI$33, MATCH(O$10, Settings!$Y$19:$Y$33, 0)), $AO$1:$AU$1, 0))), 0))</f>
        <v/>
      </c>
      <c r="AY64" s="119" t="str">
        <f>IF(OR($B64="", P64="", P$10="", AY$9), "", IFERROR($B64+INDEX(Settings!$AF$19:$AF$33, MATCH(P$10, Settings!$Y$19:$Y$33, 0))+IF(INDEX(Settings!$AI$19:$AI$33, MATCH(P$10, Settings!$Y$19:$Y$33, 0))="", 0, INDEX($AO$2:$AU$8, MATCH(TEXT($B64, "ddd"), $AN$2:$AN$8, 0), MATCH(INDEX(Settings!$AI$19:$AI$33, MATCH(P$10, Settings!$Y$19:$Y$33, 0)), $AO$1:$AU$1, 0))), 0))</f>
        <v/>
      </c>
      <c r="AZ64" s="120" t="str">
        <f>IF(OR($B64="", Q64="", Q$10="", AZ$9), "", IFERROR($B64+INDEX(Settings!$AF$19:$AF$33, MATCH(Q$10, Settings!$Y$19:$Y$33, 0))+IF(INDEX(Settings!$AI$19:$AI$33, MATCH(Q$10, Settings!$Y$19:$Y$33, 0))="", 0, INDEX($AO$2:$AU$8, MATCH(TEXT($B64, "ddd"), $AN$2:$AN$8, 0), MATCH(INDEX(Settings!$AI$19:$AI$33, MATCH(Q$10, Settings!$Y$19:$Y$33, 0)), $AO$1:$AU$1, 0))), 0))</f>
        <v/>
      </c>
      <c r="BB64" s="118" t="str">
        <f>IF(OR(C$10="", $B64="", C64="", BB$9=""), "", IFERROR(WORKDAY((DATE(YEAR($B64), MONTH($B64)+INDEX(Settings!$AM$19:$AM$33, MATCH(C$10, Settings!$Y$19:$Y$33, 0)), IF(INDEX(Settings!$AQ$19:$AQ$33, MATCH(C$10, Settings!$Y$19:$Y$33, 0))=0, DAY($B64), INDEX(Settings!$AQ$19:$AQ$33, MATCH(C$10, Settings!$Y$19:$Y$33, 0))))-1), 1, Settings!$AY$23:$AY$38), ""))</f>
        <v/>
      </c>
      <c r="BC64" s="119" t="str">
        <f>IF(OR(D$10="", $B64="", D64="", BC$9=""), "", IFERROR(WORKDAY((DATE(YEAR($B64), MONTH($B64)+INDEX(Settings!$AM$19:$AM$33, MATCH(D$10, Settings!$Y$19:$Y$33, 0)), IF(INDEX(Settings!$AQ$19:$AQ$33, MATCH(D$10, Settings!$Y$19:$Y$33, 0))=0, DAY($B64), INDEX(Settings!$AQ$19:$AQ$33, MATCH(D$10, Settings!$Y$19:$Y$33, 0))))-1), 1, Settings!$AY$23:$AY$38), ""))</f>
        <v/>
      </c>
      <c r="BD64" s="119" t="str">
        <f>IF(OR(E$10="", $B64="", E64="", BD$9=""), "", IFERROR(WORKDAY((DATE(YEAR($B64), MONTH($B64)+INDEX(Settings!$AM$19:$AM$33, MATCH(E$10, Settings!$Y$19:$Y$33, 0)), IF(INDEX(Settings!$AQ$19:$AQ$33, MATCH(E$10, Settings!$Y$19:$Y$33, 0))=0, DAY($B64), INDEX(Settings!$AQ$19:$AQ$33, MATCH(E$10, Settings!$Y$19:$Y$33, 0))))-1), 1, Settings!$AY$23:$AY$38), ""))</f>
        <v/>
      </c>
      <c r="BE64" s="119" t="str">
        <f>IF(OR(F$10="", $B64="", F64="", BE$9=""), "", IFERROR(WORKDAY((DATE(YEAR($B64), MONTH($B64)+INDEX(Settings!$AM$19:$AM$33, MATCH(F$10, Settings!$Y$19:$Y$33, 0)), IF(INDEX(Settings!$AQ$19:$AQ$33, MATCH(F$10, Settings!$Y$19:$Y$33, 0))=0, DAY($B64), INDEX(Settings!$AQ$19:$AQ$33, MATCH(F$10, Settings!$Y$19:$Y$33, 0))))-1), 1, Settings!$AY$23:$AY$38), ""))</f>
        <v/>
      </c>
      <c r="BF64" s="119" t="str">
        <f>IF(OR(G$10="", $B64="", G64="", BF$9=""), "", IFERROR(WORKDAY((DATE(YEAR($B64), MONTH($B64)+INDEX(Settings!$AM$19:$AM$33, MATCH(G$10, Settings!$Y$19:$Y$33, 0)), IF(INDEX(Settings!$AQ$19:$AQ$33, MATCH(G$10, Settings!$Y$19:$Y$33, 0))=0, DAY($B64), INDEX(Settings!$AQ$19:$AQ$33, MATCH(G$10, Settings!$Y$19:$Y$33, 0))))-1), 1, Settings!$AY$23:$AY$38), ""))</f>
        <v/>
      </c>
      <c r="BG64" s="119" t="str">
        <f>IF(OR(H$10="", $B64="", H64="", BG$9=""), "", IFERROR(WORKDAY((DATE(YEAR($B64), MONTH($B64)+INDEX(Settings!$AM$19:$AM$33, MATCH(H$10, Settings!$Y$19:$Y$33, 0)), IF(INDEX(Settings!$AQ$19:$AQ$33, MATCH(H$10, Settings!$Y$19:$Y$33, 0))=0, DAY($B64), INDEX(Settings!$AQ$19:$AQ$33, MATCH(H$10, Settings!$Y$19:$Y$33, 0))))-1), 1, Settings!$AY$23:$AY$38), ""))</f>
        <v/>
      </c>
      <c r="BH64" s="119" t="str">
        <f>IF(OR(I$10="", $B64="", I64="", BH$9=""), "", IFERROR(WORKDAY((DATE(YEAR($B64), MONTH($B64)+INDEX(Settings!$AM$19:$AM$33, MATCH(I$10, Settings!$Y$19:$Y$33, 0)), IF(INDEX(Settings!$AQ$19:$AQ$33, MATCH(I$10, Settings!$Y$19:$Y$33, 0))=0, DAY($B64), INDEX(Settings!$AQ$19:$AQ$33, MATCH(I$10, Settings!$Y$19:$Y$33, 0))))-1), 1, Settings!$AY$23:$AY$38), ""))</f>
        <v/>
      </c>
      <c r="BI64" s="119" t="str">
        <f>IF(OR(J$10="", $B64="", J64="", BI$9=""), "", IFERROR(WORKDAY((DATE(YEAR($B64), MONTH($B64)+INDEX(Settings!$AM$19:$AM$33, MATCH(J$10, Settings!$Y$19:$Y$33, 0)), IF(INDEX(Settings!$AQ$19:$AQ$33, MATCH(J$10, Settings!$Y$19:$Y$33, 0))=0, DAY($B64), INDEX(Settings!$AQ$19:$AQ$33, MATCH(J$10, Settings!$Y$19:$Y$33, 0))))-1), 1, Settings!$AY$23:$AY$38), ""))</f>
        <v/>
      </c>
      <c r="BJ64" s="119" t="str">
        <f>IF(OR(K$10="", $B64="", K64="", BJ$9=""), "", IFERROR(WORKDAY((DATE(YEAR($B64), MONTH($B64)+INDEX(Settings!$AM$19:$AM$33, MATCH(K$10, Settings!$Y$19:$Y$33, 0)), IF(INDEX(Settings!$AQ$19:$AQ$33, MATCH(K$10, Settings!$Y$19:$Y$33, 0))=0, DAY($B64), INDEX(Settings!$AQ$19:$AQ$33, MATCH(K$10, Settings!$Y$19:$Y$33, 0))))-1), 1, Settings!$AY$23:$AY$38), ""))</f>
        <v/>
      </c>
      <c r="BK64" s="119" t="str">
        <f>IF(OR(L$10="", $B64="", L64="", BK$9=""), "", IFERROR(WORKDAY((DATE(YEAR($B64), MONTH($B64)+INDEX(Settings!$AM$19:$AM$33, MATCH(L$10, Settings!$Y$19:$Y$33, 0)), IF(INDEX(Settings!$AQ$19:$AQ$33, MATCH(L$10, Settings!$Y$19:$Y$33, 0))=0, DAY($B64), INDEX(Settings!$AQ$19:$AQ$33, MATCH(L$10, Settings!$Y$19:$Y$33, 0))))-1), 1, Settings!$AY$23:$AY$38), ""))</f>
        <v/>
      </c>
      <c r="BL64" s="119" t="str">
        <f>IF(OR(M$10="", $B64="", M64="", BL$9=""), "", IFERROR(WORKDAY((DATE(YEAR($B64), MONTH($B64)+INDEX(Settings!$AM$19:$AM$33, MATCH(M$10, Settings!$Y$19:$Y$33, 0)), IF(INDEX(Settings!$AQ$19:$AQ$33, MATCH(M$10, Settings!$Y$19:$Y$33, 0))=0, DAY($B64), INDEX(Settings!$AQ$19:$AQ$33, MATCH(M$10, Settings!$Y$19:$Y$33, 0))))-1), 1, Settings!$AY$23:$AY$38), ""))</f>
        <v/>
      </c>
      <c r="BM64" s="119" t="str">
        <f>IF(OR(N$10="", $B64="", N64="", BM$9=""), "", IFERROR(WORKDAY((DATE(YEAR($B64), MONTH($B64)+INDEX(Settings!$AM$19:$AM$33, MATCH(N$10, Settings!$Y$19:$Y$33, 0)), IF(INDEX(Settings!$AQ$19:$AQ$33, MATCH(N$10, Settings!$Y$19:$Y$33, 0))=0, DAY($B64), INDEX(Settings!$AQ$19:$AQ$33, MATCH(N$10, Settings!$Y$19:$Y$33, 0))))-1), 1, Settings!$AY$23:$AY$38), ""))</f>
        <v/>
      </c>
      <c r="BN64" s="119" t="str">
        <f>IF(OR(O$10="", $B64="", O64="", BN$9=""), "", IFERROR(WORKDAY((DATE(YEAR($B64), MONTH($B64)+INDEX(Settings!$AM$19:$AM$33, MATCH(O$10, Settings!$Y$19:$Y$33, 0)), IF(INDEX(Settings!$AQ$19:$AQ$33, MATCH(O$10, Settings!$Y$19:$Y$33, 0))=0, DAY($B64), INDEX(Settings!$AQ$19:$AQ$33, MATCH(O$10, Settings!$Y$19:$Y$33, 0))))-1), 1, Settings!$AY$23:$AY$38), ""))</f>
        <v/>
      </c>
      <c r="BO64" s="119" t="str">
        <f>IF(OR(P$10="", $B64="", P64="", BO$9=""), "", IFERROR(WORKDAY((DATE(YEAR($B64), MONTH($B64)+INDEX(Settings!$AM$19:$AM$33, MATCH(P$10, Settings!$Y$19:$Y$33, 0)), IF(INDEX(Settings!$AQ$19:$AQ$33, MATCH(P$10, Settings!$Y$19:$Y$33, 0))=0, DAY($B64), INDEX(Settings!$AQ$19:$AQ$33, MATCH(P$10, Settings!$Y$19:$Y$33, 0))))-1), 1, Settings!$AY$23:$AY$38), ""))</f>
        <v/>
      </c>
      <c r="BP64" s="120" t="str">
        <f>IF(OR(Q$10="", $B64="", Q64="", BP$9=""), "", IFERROR(WORKDAY((DATE(YEAR($B64), MONTH($B64)+INDEX(Settings!$AM$19:$AM$33, MATCH(Q$10, Settings!$Y$19:$Y$33, 0)), IF(INDEX(Settings!$AQ$19:$AQ$33, MATCH(Q$10, Settings!$Y$19:$Y$33, 0))=0, DAY($B64), INDEX(Settings!$AQ$19:$AQ$33, MATCH(Q$10, Settings!$Y$19:$Y$33, 0))))-1), 1, Settings!$AY$23:$AY$38), ""))</f>
        <v/>
      </c>
      <c r="BR64" s="118" t="str">
        <f>IF(BB64="", "", IF(BB64&lt;=$B64, WORKDAY(DATE(YEAR($BB64), MONTH(BB64)+1, DAY(BB64)-1), 1, Settings!$AY$23:$AY$38), BB64))</f>
        <v/>
      </c>
      <c r="BS64" s="119" t="str">
        <f>IF(BC64="", "", IF(BC64&lt;=$B64, WORKDAY(DATE(YEAR($BB64), MONTH(BC64)+1, DAY(BC64)-1), 1, Settings!$AY$23:$AY$38), BC64))</f>
        <v/>
      </c>
      <c r="BT64" s="119" t="str">
        <f>IF(BD64="", "", IF(BD64&lt;=$B64, WORKDAY(DATE(YEAR($BB64), MONTH(BD64)+1, DAY(BD64)-1), 1, Settings!$AY$23:$AY$38), BD64))</f>
        <v/>
      </c>
      <c r="BU64" s="119" t="str">
        <f>IF(BE64="", "", IF(BE64&lt;=$B64, WORKDAY(DATE(YEAR($BB64), MONTH(BE64)+1, DAY(BE64)-1), 1, Settings!$AY$23:$AY$38), BE64))</f>
        <v/>
      </c>
      <c r="BV64" s="119" t="str">
        <f>IF(BF64="", "", IF(BF64&lt;=$B64, WORKDAY(DATE(YEAR($BB64), MONTH(BF64)+1, DAY(BF64)-1), 1, Settings!$AY$23:$AY$38), BF64))</f>
        <v/>
      </c>
      <c r="BW64" s="119" t="str">
        <f>IF(BG64="", "", IF(BG64&lt;=$B64, WORKDAY(DATE(YEAR($BB64), MONTH(BG64)+1, DAY(BG64)-1), 1, Settings!$AY$23:$AY$38), BG64))</f>
        <v/>
      </c>
      <c r="BX64" s="119" t="str">
        <f>IF(BH64="", "", IF(BH64&lt;=$B64, WORKDAY(DATE(YEAR($BB64), MONTH(BH64)+1, DAY(BH64)-1), 1, Settings!$AY$23:$AY$38), BH64))</f>
        <v/>
      </c>
      <c r="BY64" s="119" t="str">
        <f>IF(BI64="", "", IF(BI64&lt;=$B64, WORKDAY(DATE(YEAR($BB64), MONTH(BI64)+1, DAY(BI64)-1), 1, Settings!$AY$23:$AY$38), BI64))</f>
        <v/>
      </c>
      <c r="BZ64" s="119" t="str">
        <f>IF(BJ64="", "", IF(BJ64&lt;=$B64, WORKDAY(DATE(YEAR($BB64), MONTH(BJ64)+1, DAY(BJ64)-1), 1, Settings!$AY$23:$AY$38), BJ64))</f>
        <v/>
      </c>
      <c r="CA64" s="119" t="str">
        <f>IF(BK64="", "", IF(BK64&lt;=$B64, WORKDAY(DATE(YEAR($BB64), MONTH(BK64)+1, DAY(BK64)-1), 1, Settings!$AY$23:$AY$38), BK64))</f>
        <v/>
      </c>
      <c r="CB64" s="119" t="str">
        <f>IF(BL64="", "", IF(BL64&lt;=$B64, WORKDAY(DATE(YEAR($BB64), MONTH(BL64)+1, DAY(BL64)-1), 1, Settings!$AY$23:$AY$38), BL64))</f>
        <v/>
      </c>
      <c r="CC64" s="119" t="str">
        <f>IF(BM64="", "", IF(BM64&lt;=$B64, WORKDAY(DATE(YEAR($BB64), MONTH(BM64)+1, DAY(BM64)-1), 1, Settings!$AY$23:$AY$38), BM64))</f>
        <v/>
      </c>
      <c r="CD64" s="119" t="str">
        <f>IF(BN64="", "", IF(BN64&lt;=$B64, WORKDAY(DATE(YEAR($BB64), MONTH(BN64)+1, DAY(BN64)-1), 1, Settings!$AY$23:$AY$38), BN64))</f>
        <v/>
      </c>
      <c r="CE64" s="119" t="str">
        <f>IF(BO64="", "", IF(BO64&lt;=$B64, WORKDAY(DATE(YEAR($BB64), MONTH(BO64)+1, DAY(BO64)-1), 1, Settings!$AY$23:$AY$38), BO64))</f>
        <v/>
      </c>
      <c r="CF64" s="120" t="str">
        <f>IF(BP64="", "", IF(BP64&lt;=$B64, WORKDAY(DATE(YEAR($BB64), MONTH(BP64)+1, DAY(BP64)-1), 1, Settings!$AY$23:$AY$38), BP64))</f>
        <v/>
      </c>
      <c r="CH64" s="48" t="str">
        <f t="shared" si="4"/>
        <v/>
      </c>
      <c r="CI64" s="49" t="str">
        <f t="shared" si="5"/>
        <v/>
      </c>
      <c r="CJ64" s="49" t="str">
        <f t="shared" si="6"/>
        <v/>
      </c>
      <c r="CK64" s="49" t="str">
        <f t="shared" si="7"/>
        <v/>
      </c>
      <c r="CL64" s="49" t="str">
        <f t="shared" si="8"/>
        <v/>
      </c>
      <c r="CM64" s="49" t="str">
        <f t="shared" si="9"/>
        <v/>
      </c>
      <c r="CN64" s="49" t="str">
        <f t="shared" si="10"/>
        <v/>
      </c>
      <c r="CO64" s="49" t="str">
        <f t="shared" si="11"/>
        <v/>
      </c>
      <c r="CP64" s="49" t="str">
        <f t="shared" si="12"/>
        <v/>
      </c>
      <c r="CQ64" s="49" t="str">
        <f t="shared" si="13"/>
        <v/>
      </c>
      <c r="CR64" s="49" t="str">
        <f t="shared" si="14"/>
        <v/>
      </c>
      <c r="CS64" s="49" t="str">
        <f t="shared" si="15"/>
        <v/>
      </c>
      <c r="CT64" s="49" t="str">
        <f t="shared" si="16"/>
        <v/>
      </c>
      <c r="CU64" s="49" t="str">
        <f t="shared" si="17"/>
        <v/>
      </c>
      <c r="CV64" s="16" t="str">
        <f t="shared" si="18"/>
        <v/>
      </c>
      <c r="CX64" s="48" t="str">
        <f t="shared" si="19"/>
        <v/>
      </c>
      <c r="CY64" s="49" t="str">
        <f t="shared" si="20"/>
        <v/>
      </c>
      <c r="CZ64" s="49" t="str">
        <f t="shared" si="21"/>
        <v/>
      </c>
      <c r="DA64" s="49" t="str">
        <f t="shared" si="22"/>
        <v/>
      </c>
      <c r="DB64" s="49" t="str">
        <f t="shared" si="23"/>
        <v/>
      </c>
      <c r="DC64" s="49" t="str">
        <f t="shared" si="24"/>
        <v/>
      </c>
      <c r="DD64" s="49" t="str">
        <f t="shared" si="25"/>
        <v/>
      </c>
      <c r="DE64" s="49" t="str">
        <f t="shared" si="26"/>
        <v/>
      </c>
      <c r="DF64" s="49" t="str">
        <f t="shared" si="27"/>
        <v/>
      </c>
      <c r="DG64" s="49" t="str">
        <f t="shared" si="28"/>
        <v/>
      </c>
      <c r="DH64" s="49" t="str">
        <f t="shared" si="29"/>
        <v/>
      </c>
      <c r="DI64" s="49" t="str">
        <f t="shared" si="30"/>
        <v/>
      </c>
      <c r="DJ64" s="49" t="str">
        <f t="shared" si="31"/>
        <v/>
      </c>
      <c r="DK64" s="49" t="str">
        <f t="shared" si="32"/>
        <v/>
      </c>
      <c r="DL64" s="16" t="str">
        <f t="shared" si="33"/>
        <v/>
      </c>
      <c r="DN64" s="17" t="str">
        <f t="shared" si="34"/>
        <v>Aug 2019</v>
      </c>
    </row>
    <row r="65" spans="1:118" x14ac:dyDescent="0.25">
      <c r="A65" s="30"/>
      <c r="B65" s="102">
        <f>IF(B64="", "", IFERROR(IF(B64+1&gt;Settings!$G$25, "", B64+1), ""))</f>
        <v>43701</v>
      </c>
      <c r="C65" s="2"/>
      <c r="D65" s="3"/>
      <c r="E65" s="3"/>
      <c r="F65" s="3"/>
      <c r="G65" s="3"/>
      <c r="H65" s="3"/>
      <c r="I65" s="3"/>
      <c r="J65" s="3"/>
      <c r="K65" s="3"/>
      <c r="L65" s="3"/>
      <c r="M65" s="3"/>
      <c r="N65" s="3"/>
      <c r="O65" s="3"/>
      <c r="P65" s="3"/>
      <c r="Q65" s="4"/>
      <c r="R65" s="30"/>
      <c r="T65" s="17" t="str">
        <f>IF($B65="", "", IF($B65&lt;Settings!$G$23, "Old", "New"))</f>
        <v>Old</v>
      </c>
      <c r="AL65" s="118" t="str">
        <f>IF(OR($B65="", C65="", C$10="", AL$9), "", IFERROR($B65+INDEX(Settings!$AF$19:$AF$33, MATCH(C$10, Settings!$Y$19:$Y$33, 0))+IF(INDEX(Settings!$AI$19:$AI$33, MATCH(C$10, Settings!$Y$19:$Y$33, 0))="", 0, INDEX($AO$2:$AU$8, MATCH(TEXT($B65, "ddd"), $AN$2:$AN$8, 0), MATCH(INDEX(Settings!$AI$19:$AI$33, MATCH(C$10, Settings!$Y$19:$Y$33, 0)), $AO$1:$AU$1, 0))), 0))</f>
        <v/>
      </c>
      <c r="AM65" s="119" t="str">
        <f>IF(OR($B65="", D65="", D$10="", AM$9), "", IFERROR($B65+INDEX(Settings!$AF$19:$AF$33, MATCH(D$10, Settings!$Y$19:$Y$33, 0))+IF(INDEX(Settings!$AI$19:$AI$33, MATCH(D$10, Settings!$Y$19:$Y$33, 0))="", 0, INDEX($AO$2:$AU$8, MATCH(TEXT($B65, "ddd"), $AN$2:$AN$8, 0), MATCH(INDEX(Settings!$AI$19:$AI$33, MATCH(D$10, Settings!$Y$19:$Y$33, 0)), $AO$1:$AU$1, 0))), 0))</f>
        <v/>
      </c>
      <c r="AN65" s="119" t="str">
        <f>IF(OR($B65="", E65="", E$10="", AN$9), "", IFERROR($B65+INDEX(Settings!$AF$19:$AF$33, MATCH(E$10, Settings!$Y$19:$Y$33, 0))+IF(INDEX(Settings!$AI$19:$AI$33, MATCH(E$10, Settings!$Y$19:$Y$33, 0))="", 0, INDEX($AO$2:$AU$8, MATCH(TEXT($B65, "ddd"), $AN$2:$AN$8, 0), MATCH(INDEX(Settings!$AI$19:$AI$33, MATCH(E$10, Settings!$Y$19:$Y$33, 0)), $AO$1:$AU$1, 0))), 0))</f>
        <v/>
      </c>
      <c r="AO65" s="119" t="str">
        <f>IF(OR($B65="", F65="", F$10="", AO$9), "", IFERROR($B65+INDEX(Settings!$AF$19:$AF$33, MATCH(F$10, Settings!$Y$19:$Y$33, 0))+IF(INDEX(Settings!$AI$19:$AI$33, MATCH(F$10, Settings!$Y$19:$Y$33, 0))="", 0, INDEX($AO$2:$AU$8, MATCH(TEXT($B65, "ddd"), $AN$2:$AN$8, 0), MATCH(INDEX(Settings!$AI$19:$AI$33, MATCH(F$10, Settings!$Y$19:$Y$33, 0)), $AO$1:$AU$1, 0))), 0))</f>
        <v/>
      </c>
      <c r="AP65" s="119" t="str">
        <f>IF(OR($B65="", G65="", G$10="", AP$9), "", IFERROR($B65+INDEX(Settings!$AF$19:$AF$33, MATCH(G$10, Settings!$Y$19:$Y$33, 0))+IF(INDEX(Settings!$AI$19:$AI$33, MATCH(G$10, Settings!$Y$19:$Y$33, 0))="", 0, INDEX($AO$2:$AU$8, MATCH(TEXT($B65, "ddd"), $AN$2:$AN$8, 0), MATCH(INDEX(Settings!$AI$19:$AI$33, MATCH(G$10, Settings!$Y$19:$Y$33, 0)), $AO$1:$AU$1, 0))), 0))</f>
        <v/>
      </c>
      <c r="AQ65" s="119" t="str">
        <f>IF(OR($B65="", H65="", H$10="", AQ$9), "", IFERROR($B65+INDEX(Settings!$AF$19:$AF$33, MATCH(H$10, Settings!$Y$19:$Y$33, 0))+IF(INDEX(Settings!$AI$19:$AI$33, MATCH(H$10, Settings!$Y$19:$Y$33, 0))="", 0, INDEX($AO$2:$AU$8, MATCH(TEXT($B65, "ddd"), $AN$2:$AN$8, 0), MATCH(INDEX(Settings!$AI$19:$AI$33, MATCH(H$10, Settings!$Y$19:$Y$33, 0)), $AO$1:$AU$1, 0))), 0))</f>
        <v/>
      </c>
      <c r="AR65" s="119" t="str">
        <f>IF(OR($B65="", I65="", I$10="", AR$9), "", IFERROR($B65+INDEX(Settings!$AF$19:$AF$33, MATCH(I$10, Settings!$Y$19:$Y$33, 0))+IF(INDEX(Settings!$AI$19:$AI$33, MATCH(I$10, Settings!$Y$19:$Y$33, 0))="", 0, INDEX($AO$2:$AU$8, MATCH(TEXT($B65, "ddd"), $AN$2:$AN$8, 0), MATCH(INDEX(Settings!$AI$19:$AI$33, MATCH(I$10, Settings!$Y$19:$Y$33, 0)), $AO$1:$AU$1, 0))), 0))</f>
        <v/>
      </c>
      <c r="AS65" s="119" t="str">
        <f>IF(OR($B65="", J65="", J$10="", AS$9), "", IFERROR($B65+INDEX(Settings!$AF$19:$AF$33, MATCH(J$10, Settings!$Y$19:$Y$33, 0))+IF(INDEX(Settings!$AI$19:$AI$33, MATCH(J$10, Settings!$Y$19:$Y$33, 0))="", 0, INDEX($AO$2:$AU$8, MATCH(TEXT($B65, "ddd"), $AN$2:$AN$8, 0), MATCH(INDEX(Settings!$AI$19:$AI$33, MATCH(J$10, Settings!$Y$19:$Y$33, 0)), $AO$1:$AU$1, 0))), 0))</f>
        <v/>
      </c>
      <c r="AT65" s="119" t="str">
        <f>IF(OR($B65="", K65="", K$10="", AT$9), "", IFERROR($B65+INDEX(Settings!$AF$19:$AF$33, MATCH(K$10, Settings!$Y$19:$Y$33, 0))+IF(INDEX(Settings!$AI$19:$AI$33, MATCH(K$10, Settings!$Y$19:$Y$33, 0))="", 0, INDEX($AO$2:$AU$8, MATCH(TEXT($B65, "ddd"), $AN$2:$AN$8, 0), MATCH(INDEX(Settings!$AI$19:$AI$33, MATCH(K$10, Settings!$Y$19:$Y$33, 0)), $AO$1:$AU$1, 0))), 0))</f>
        <v/>
      </c>
      <c r="AU65" s="119" t="str">
        <f>IF(OR($B65="", L65="", L$10="", AU$9), "", IFERROR($B65+INDEX(Settings!$AF$19:$AF$33, MATCH(L$10, Settings!$Y$19:$Y$33, 0))+IF(INDEX(Settings!$AI$19:$AI$33, MATCH(L$10, Settings!$Y$19:$Y$33, 0))="", 0, INDEX($AO$2:$AU$8, MATCH(TEXT($B65, "ddd"), $AN$2:$AN$8, 0), MATCH(INDEX(Settings!$AI$19:$AI$33, MATCH(L$10, Settings!$Y$19:$Y$33, 0)), $AO$1:$AU$1, 0))), 0))</f>
        <v/>
      </c>
      <c r="AV65" s="119" t="str">
        <f>IF(OR($B65="", M65="", M$10="", AV$9), "", IFERROR($B65+INDEX(Settings!$AF$19:$AF$33, MATCH(M$10, Settings!$Y$19:$Y$33, 0))+IF(INDEX(Settings!$AI$19:$AI$33, MATCH(M$10, Settings!$Y$19:$Y$33, 0))="", 0, INDEX($AO$2:$AU$8, MATCH(TEXT($B65, "ddd"), $AN$2:$AN$8, 0), MATCH(INDEX(Settings!$AI$19:$AI$33, MATCH(M$10, Settings!$Y$19:$Y$33, 0)), $AO$1:$AU$1, 0))), 0))</f>
        <v/>
      </c>
      <c r="AW65" s="119" t="str">
        <f>IF(OR($B65="", N65="", N$10="", AW$9), "", IFERROR($B65+INDEX(Settings!$AF$19:$AF$33, MATCH(N$10, Settings!$Y$19:$Y$33, 0))+IF(INDEX(Settings!$AI$19:$AI$33, MATCH(N$10, Settings!$Y$19:$Y$33, 0))="", 0, INDEX($AO$2:$AU$8, MATCH(TEXT($B65, "ddd"), $AN$2:$AN$8, 0), MATCH(INDEX(Settings!$AI$19:$AI$33, MATCH(N$10, Settings!$Y$19:$Y$33, 0)), $AO$1:$AU$1, 0))), 0))</f>
        <v/>
      </c>
      <c r="AX65" s="119" t="str">
        <f>IF(OR($B65="", O65="", O$10="", AX$9), "", IFERROR($B65+INDEX(Settings!$AF$19:$AF$33, MATCH(O$10, Settings!$Y$19:$Y$33, 0))+IF(INDEX(Settings!$AI$19:$AI$33, MATCH(O$10, Settings!$Y$19:$Y$33, 0))="", 0, INDEX($AO$2:$AU$8, MATCH(TEXT($B65, "ddd"), $AN$2:$AN$8, 0), MATCH(INDEX(Settings!$AI$19:$AI$33, MATCH(O$10, Settings!$Y$19:$Y$33, 0)), $AO$1:$AU$1, 0))), 0))</f>
        <v/>
      </c>
      <c r="AY65" s="119" t="str">
        <f>IF(OR($B65="", P65="", P$10="", AY$9), "", IFERROR($B65+INDEX(Settings!$AF$19:$AF$33, MATCH(P$10, Settings!$Y$19:$Y$33, 0))+IF(INDEX(Settings!$AI$19:$AI$33, MATCH(P$10, Settings!$Y$19:$Y$33, 0))="", 0, INDEX($AO$2:$AU$8, MATCH(TEXT($B65, "ddd"), $AN$2:$AN$8, 0), MATCH(INDEX(Settings!$AI$19:$AI$33, MATCH(P$10, Settings!$Y$19:$Y$33, 0)), $AO$1:$AU$1, 0))), 0))</f>
        <v/>
      </c>
      <c r="AZ65" s="120" t="str">
        <f>IF(OR($B65="", Q65="", Q$10="", AZ$9), "", IFERROR($B65+INDEX(Settings!$AF$19:$AF$33, MATCH(Q$10, Settings!$Y$19:$Y$33, 0))+IF(INDEX(Settings!$AI$19:$AI$33, MATCH(Q$10, Settings!$Y$19:$Y$33, 0))="", 0, INDEX($AO$2:$AU$8, MATCH(TEXT($B65, "ddd"), $AN$2:$AN$8, 0), MATCH(INDEX(Settings!$AI$19:$AI$33, MATCH(Q$10, Settings!$Y$19:$Y$33, 0)), $AO$1:$AU$1, 0))), 0))</f>
        <v/>
      </c>
      <c r="BB65" s="118" t="str">
        <f>IF(OR(C$10="", $B65="", C65="", BB$9=""), "", IFERROR(WORKDAY((DATE(YEAR($B65), MONTH($B65)+INDEX(Settings!$AM$19:$AM$33, MATCH(C$10, Settings!$Y$19:$Y$33, 0)), IF(INDEX(Settings!$AQ$19:$AQ$33, MATCH(C$10, Settings!$Y$19:$Y$33, 0))=0, DAY($B65), INDEX(Settings!$AQ$19:$AQ$33, MATCH(C$10, Settings!$Y$19:$Y$33, 0))))-1), 1, Settings!$AY$23:$AY$38), ""))</f>
        <v/>
      </c>
      <c r="BC65" s="119" t="str">
        <f>IF(OR(D$10="", $B65="", D65="", BC$9=""), "", IFERROR(WORKDAY((DATE(YEAR($B65), MONTH($B65)+INDEX(Settings!$AM$19:$AM$33, MATCH(D$10, Settings!$Y$19:$Y$33, 0)), IF(INDEX(Settings!$AQ$19:$AQ$33, MATCH(D$10, Settings!$Y$19:$Y$33, 0))=0, DAY($B65), INDEX(Settings!$AQ$19:$AQ$33, MATCH(D$10, Settings!$Y$19:$Y$33, 0))))-1), 1, Settings!$AY$23:$AY$38), ""))</f>
        <v/>
      </c>
      <c r="BD65" s="119" t="str">
        <f>IF(OR(E$10="", $B65="", E65="", BD$9=""), "", IFERROR(WORKDAY((DATE(YEAR($B65), MONTH($B65)+INDEX(Settings!$AM$19:$AM$33, MATCH(E$10, Settings!$Y$19:$Y$33, 0)), IF(INDEX(Settings!$AQ$19:$AQ$33, MATCH(E$10, Settings!$Y$19:$Y$33, 0))=0, DAY($B65), INDEX(Settings!$AQ$19:$AQ$33, MATCH(E$10, Settings!$Y$19:$Y$33, 0))))-1), 1, Settings!$AY$23:$AY$38), ""))</f>
        <v/>
      </c>
      <c r="BE65" s="119" t="str">
        <f>IF(OR(F$10="", $B65="", F65="", BE$9=""), "", IFERROR(WORKDAY((DATE(YEAR($B65), MONTH($B65)+INDEX(Settings!$AM$19:$AM$33, MATCH(F$10, Settings!$Y$19:$Y$33, 0)), IF(INDEX(Settings!$AQ$19:$AQ$33, MATCH(F$10, Settings!$Y$19:$Y$33, 0))=0, DAY($B65), INDEX(Settings!$AQ$19:$AQ$33, MATCH(F$10, Settings!$Y$19:$Y$33, 0))))-1), 1, Settings!$AY$23:$AY$38), ""))</f>
        <v/>
      </c>
      <c r="BF65" s="119" t="str">
        <f>IF(OR(G$10="", $B65="", G65="", BF$9=""), "", IFERROR(WORKDAY((DATE(YEAR($B65), MONTH($B65)+INDEX(Settings!$AM$19:$AM$33, MATCH(G$10, Settings!$Y$19:$Y$33, 0)), IF(INDEX(Settings!$AQ$19:$AQ$33, MATCH(G$10, Settings!$Y$19:$Y$33, 0))=0, DAY($B65), INDEX(Settings!$AQ$19:$AQ$33, MATCH(G$10, Settings!$Y$19:$Y$33, 0))))-1), 1, Settings!$AY$23:$AY$38), ""))</f>
        <v/>
      </c>
      <c r="BG65" s="119" t="str">
        <f>IF(OR(H$10="", $B65="", H65="", BG$9=""), "", IFERROR(WORKDAY((DATE(YEAR($B65), MONTH($B65)+INDEX(Settings!$AM$19:$AM$33, MATCH(H$10, Settings!$Y$19:$Y$33, 0)), IF(INDEX(Settings!$AQ$19:$AQ$33, MATCH(H$10, Settings!$Y$19:$Y$33, 0))=0, DAY($B65), INDEX(Settings!$AQ$19:$AQ$33, MATCH(H$10, Settings!$Y$19:$Y$33, 0))))-1), 1, Settings!$AY$23:$AY$38), ""))</f>
        <v/>
      </c>
      <c r="BH65" s="119" t="str">
        <f>IF(OR(I$10="", $B65="", I65="", BH$9=""), "", IFERROR(WORKDAY((DATE(YEAR($B65), MONTH($B65)+INDEX(Settings!$AM$19:$AM$33, MATCH(I$10, Settings!$Y$19:$Y$33, 0)), IF(INDEX(Settings!$AQ$19:$AQ$33, MATCH(I$10, Settings!$Y$19:$Y$33, 0))=0, DAY($B65), INDEX(Settings!$AQ$19:$AQ$33, MATCH(I$10, Settings!$Y$19:$Y$33, 0))))-1), 1, Settings!$AY$23:$AY$38), ""))</f>
        <v/>
      </c>
      <c r="BI65" s="119" t="str">
        <f>IF(OR(J$10="", $B65="", J65="", BI$9=""), "", IFERROR(WORKDAY((DATE(YEAR($B65), MONTH($B65)+INDEX(Settings!$AM$19:$AM$33, MATCH(J$10, Settings!$Y$19:$Y$33, 0)), IF(INDEX(Settings!$AQ$19:$AQ$33, MATCH(J$10, Settings!$Y$19:$Y$33, 0))=0, DAY($B65), INDEX(Settings!$AQ$19:$AQ$33, MATCH(J$10, Settings!$Y$19:$Y$33, 0))))-1), 1, Settings!$AY$23:$AY$38), ""))</f>
        <v/>
      </c>
      <c r="BJ65" s="119" t="str">
        <f>IF(OR(K$10="", $B65="", K65="", BJ$9=""), "", IFERROR(WORKDAY((DATE(YEAR($B65), MONTH($B65)+INDEX(Settings!$AM$19:$AM$33, MATCH(K$10, Settings!$Y$19:$Y$33, 0)), IF(INDEX(Settings!$AQ$19:$AQ$33, MATCH(K$10, Settings!$Y$19:$Y$33, 0))=0, DAY($B65), INDEX(Settings!$AQ$19:$AQ$33, MATCH(K$10, Settings!$Y$19:$Y$33, 0))))-1), 1, Settings!$AY$23:$AY$38), ""))</f>
        <v/>
      </c>
      <c r="BK65" s="119" t="str">
        <f>IF(OR(L$10="", $B65="", L65="", BK$9=""), "", IFERROR(WORKDAY((DATE(YEAR($B65), MONTH($B65)+INDEX(Settings!$AM$19:$AM$33, MATCH(L$10, Settings!$Y$19:$Y$33, 0)), IF(INDEX(Settings!$AQ$19:$AQ$33, MATCH(L$10, Settings!$Y$19:$Y$33, 0))=0, DAY($B65), INDEX(Settings!$AQ$19:$AQ$33, MATCH(L$10, Settings!$Y$19:$Y$33, 0))))-1), 1, Settings!$AY$23:$AY$38), ""))</f>
        <v/>
      </c>
      <c r="BL65" s="119" t="str">
        <f>IF(OR(M$10="", $B65="", M65="", BL$9=""), "", IFERROR(WORKDAY((DATE(YEAR($B65), MONTH($B65)+INDEX(Settings!$AM$19:$AM$33, MATCH(M$10, Settings!$Y$19:$Y$33, 0)), IF(INDEX(Settings!$AQ$19:$AQ$33, MATCH(M$10, Settings!$Y$19:$Y$33, 0))=0, DAY($B65), INDEX(Settings!$AQ$19:$AQ$33, MATCH(M$10, Settings!$Y$19:$Y$33, 0))))-1), 1, Settings!$AY$23:$AY$38), ""))</f>
        <v/>
      </c>
      <c r="BM65" s="119" t="str">
        <f>IF(OR(N$10="", $B65="", N65="", BM$9=""), "", IFERROR(WORKDAY((DATE(YEAR($B65), MONTH($B65)+INDEX(Settings!$AM$19:$AM$33, MATCH(N$10, Settings!$Y$19:$Y$33, 0)), IF(INDEX(Settings!$AQ$19:$AQ$33, MATCH(N$10, Settings!$Y$19:$Y$33, 0))=0, DAY($B65), INDEX(Settings!$AQ$19:$AQ$33, MATCH(N$10, Settings!$Y$19:$Y$33, 0))))-1), 1, Settings!$AY$23:$AY$38), ""))</f>
        <v/>
      </c>
      <c r="BN65" s="119" t="str">
        <f>IF(OR(O$10="", $B65="", O65="", BN$9=""), "", IFERROR(WORKDAY((DATE(YEAR($B65), MONTH($B65)+INDEX(Settings!$AM$19:$AM$33, MATCH(O$10, Settings!$Y$19:$Y$33, 0)), IF(INDEX(Settings!$AQ$19:$AQ$33, MATCH(O$10, Settings!$Y$19:$Y$33, 0))=0, DAY($B65), INDEX(Settings!$AQ$19:$AQ$33, MATCH(O$10, Settings!$Y$19:$Y$33, 0))))-1), 1, Settings!$AY$23:$AY$38), ""))</f>
        <v/>
      </c>
      <c r="BO65" s="119" t="str">
        <f>IF(OR(P$10="", $B65="", P65="", BO$9=""), "", IFERROR(WORKDAY((DATE(YEAR($B65), MONTH($B65)+INDEX(Settings!$AM$19:$AM$33, MATCH(P$10, Settings!$Y$19:$Y$33, 0)), IF(INDEX(Settings!$AQ$19:$AQ$33, MATCH(P$10, Settings!$Y$19:$Y$33, 0))=0, DAY($B65), INDEX(Settings!$AQ$19:$AQ$33, MATCH(P$10, Settings!$Y$19:$Y$33, 0))))-1), 1, Settings!$AY$23:$AY$38), ""))</f>
        <v/>
      </c>
      <c r="BP65" s="120" t="str">
        <f>IF(OR(Q$10="", $B65="", Q65="", BP$9=""), "", IFERROR(WORKDAY((DATE(YEAR($B65), MONTH($B65)+INDEX(Settings!$AM$19:$AM$33, MATCH(Q$10, Settings!$Y$19:$Y$33, 0)), IF(INDEX(Settings!$AQ$19:$AQ$33, MATCH(Q$10, Settings!$Y$19:$Y$33, 0))=0, DAY($B65), INDEX(Settings!$AQ$19:$AQ$33, MATCH(Q$10, Settings!$Y$19:$Y$33, 0))))-1), 1, Settings!$AY$23:$AY$38), ""))</f>
        <v/>
      </c>
      <c r="BR65" s="118" t="str">
        <f>IF(BB65="", "", IF(BB65&lt;=$B65, WORKDAY(DATE(YEAR($BB65), MONTH(BB65)+1, DAY(BB65)-1), 1, Settings!$AY$23:$AY$38), BB65))</f>
        <v/>
      </c>
      <c r="BS65" s="119" t="str">
        <f>IF(BC65="", "", IF(BC65&lt;=$B65, WORKDAY(DATE(YEAR($BB65), MONTH(BC65)+1, DAY(BC65)-1), 1, Settings!$AY$23:$AY$38), BC65))</f>
        <v/>
      </c>
      <c r="BT65" s="119" t="str">
        <f>IF(BD65="", "", IF(BD65&lt;=$B65, WORKDAY(DATE(YEAR($BB65), MONTH(BD65)+1, DAY(BD65)-1), 1, Settings!$AY$23:$AY$38), BD65))</f>
        <v/>
      </c>
      <c r="BU65" s="119" t="str">
        <f>IF(BE65="", "", IF(BE65&lt;=$B65, WORKDAY(DATE(YEAR($BB65), MONTH(BE65)+1, DAY(BE65)-1), 1, Settings!$AY$23:$AY$38), BE65))</f>
        <v/>
      </c>
      <c r="BV65" s="119" t="str">
        <f>IF(BF65="", "", IF(BF65&lt;=$B65, WORKDAY(DATE(YEAR($BB65), MONTH(BF65)+1, DAY(BF65)-1), 1, Settings!$AY$23:$AY$38), BF65))</f>
        <v/>
      </c>
      <c r="BW65" s="119" t="str">
        <f>IF(BG65="", "", IF(BG65&lt;=$B65, WORKDAY(DATE(YEAR($BB65), MONTH(BG65)+1, DAY(BG65)-1), 1, Settings!$AY$23:$AY$38), BG65))</f>
        <v/>
      </c>
      <c r="BX65" s="119" t="str">
        <f>IF(BH65="", "", IF(BH65&lt;=$B65, WORKDAY(DATE(YEAR($BB65), MONTH(BH65)+1, DAY(BH65)-1), 1, Settings!$AY$23:$AY$38), BH65))</f>
        <v/>
      </c>
      <c r="BY65" s="119" t="str">
        <f>IF(BI65="", "", IF(BI65&lt;=$B65, WORKDAY(DATE(YEAR($BB65), MONTH(BI65)+1, DAY(BI65)-1), 1, Settings!$AY$23:$AY$38), BI65))</f>
        <v/>
      </c>
      <c r="BZ65" s="119" t="str">
        <f>IF(BJ65="", "", IF(BJ65&lt;=$B65, WORKDAY(DATE(YEAR($BB65), MONTH(BJ65)+1, DAY(BJ65)-1), 1, Settings!$AY$23:$AY$38), BJ65))</f>
        <v/>
      </c>
      <c r="CA65" s="119" t="str">
        <f>IF(BK65="", "", IF(BK65&lt;=$B65, WORKDAY(DATE(YEAR($BB65), MONTH(BK65)+1, DAY(BK65)-1), 1, Settings!$AY$23:$AY$38), BK65))</f>
        <v/>
      </c>
      <c r="CB65" s="119" t="str">
        <f>IF(BL65="", "", IF(BL65&lt;=$B65, WORKDAY(DATE(YEAR($BB65), MONTH(BL65)+1, DAY(BL65)-1), 1, Settings!$AY$23:$AY$38), BL65))</f>
        <v/>
      </c>
      <c r="CC65" s="119" t="str">
        <f>IF(BM65="", "", IF(BM65&lt;=$B65, WORKDAY(DATE(YEAR($BB65), MONTH(BM65)+1, DAY(BM65)-1), 1, Settings!$AY$23:$AY$38), BM65))</f>
        <v/>
      </c>
      <c r="CD65" s="119" t="str">
        <f>IF(BN65="", "", IF(BN65&lt;=$B65, WORKDAY(DATE(YEAR($BB65), MONTH(BN65)+1, DAY(BN65)-1), 1, Settings!$AY$23:$AY$38), BN65))</f>
        <v/>
      </c>
      <c r="CE65" s="119" t="str">
        <f>IF(BO65="", "", IF(BO65&lt;=$B65, WORKDAY(DATE(YEAR($BB65), MONTH(BO65)+1, DAY(BO65)-1), 1, Settings!$AY$23:$AY$38), BO65))</f>
        <v/>
      </c>
      <c r="CF65" s="120" t="str">
        <f>IF(BP65="", "", IF(BP65&lt;=$B65, WORKDAY(DATE(YEAR($BB65), MONTH(BP65)+1, DAY(BP65)-1), 1, Settings!$AY$23:$AY$38), BP65))</f>
        <v/>
      </c>
      <c r="CH65" s="48" t="str">
        <f t="shared" si="4"/>
        <v/>
      </c>
      <c r="CI65" s="49" t="str">
        <f t="shared" si="5"/>
        <v/>
      </c>
      <c r="CJ65" s="49" t="str">
        <f t="shared" si="6"/>
        <v/>
      </c>
      <c r="CK65" s="49" t="str">
        <f t="shared" si="7"/>
        <v/>
      </c>
      <c r="CL65" s="49" t="str">
        <f t="shared" si="8"/>
        <v/>
      </c>
      <c r="CM65" s="49" t="str">
        <f t="shared" si="9"/>
        <v/>
      </c>
      <c r="CN65" s="49" t="str">
        <f t="shared" si="10"/>
        <v/>
      </c>
      <c r="CO65" s="49" t="str">
        <f t="shared" si="11"/>
        <v/>
      </c>
      <c r="CP65" s="49" t="str">
        <f t="shared" si="12"/>
        <v/>
      </c>
      <c r="CQ65" s="49" t="str">
        <f t="shared" si="13"/>
        <v/>
      </c>
      <c r="CR65" s="49" t="str">
        <f t="shared" si="14"/>
        <v/>
      </c>
      <c r="CS65" s="49" t="str">
        <f t="shared" si="15"/>
        <v/>
      </c>
      <c r="CT65" s="49" t="str">
        <f t="shared" si="16"/>
        <v/>
      </c>
      <c r="CU65" s="49" t="str">
        <f t="shared" si="17"/>
        <v/>
      </c>
      <c r="CV65" s="16" t="str">
        <f t="shared" si="18"/>
        <v/>
      </c>
      <c r="CX65" s="48" t="str">
        <f t="shared" si="19"/>
        <v/>
      </c>
      <c r="CY65" s="49" t="str">
        <f t="shared" si="20"/>
        <v/>
      </c>
      <c r="CZ65" s="49" t="str">
        <f t="shared" si="21"/>
        <v/>
      </c>
      <c r="DA65" s="49" t="str">
        <f t="shared" si="22"/>
        <v/>
      </c>
      <c r="DB65" s="49" t="str">
        <f t="shared" si="23"/>
        <v/>
      </c>
      <c r="DC65" s="49" t="str">
        <f t="shared" si="24"/>
        <v/>
      </c>
      <c r="DD65" s="49" t="str">
        <f t="shared" si="25"/>
        <v/>
      </c>
      <c r="DE65" s="49" t="str">
        <f t="shared" si="26"/>
        <v/>
      </c>
      <c r="DF65" s="49" t="str">
        <f t="shared" si="27"/>
        <v/>
      </c>
      <c r="DG65" s="49" t="str">
        <f t="shared" si="28"/>
        <v/>
      </c>
      <c r="DH65" s="49" t="str">
        <f t="shared" si="29"/>
        <v/>
      </c>
      <c r="DI65" s="49" t="str">
        <f t="shared" si="30"/>
        <v/>
      </c>
      <c r="DJ65" s="49" t="str">
        <f t="shared" si="31"/>
        <v/>
      </c>
      <c r="DK65" s="49" t="str">
        <f t="shared" si="32"/>
        <v/>
      </c>
      <c r="DL65" s="16" t="str">
        <f t="shared" si="33"/>
        <v/>
      </c>
      <c r="DN65" s="17" t="str">
        <f t="shared" si="34"/>
        <v>Aug 2019</v>
      </c>
    </row>
    <row r="66" spans="1:118" x14ac:dyDescent="0.25">
      <c r="A66" s="30"/>
      <c r="B66" s="102">
        <f>IF(B65="", "", IFERROR(IF(B65+1&gt;Settings!$G$25, "", B65+1), ""))</f>
        <v>43702</v>
      </c>
      <c r="C66" s="2"/>
      <c r="D66" s="3"/>
      <c r="E66" s="3"/>
      <c r="F66" s="3"/>
      <c r="G66" s="3"/>
      <c r="H66" s="3"/>
      <c r="I66" s="3"/>
      <c r="J66" s="3"/>
      <c r="K66" s="3"/>
      <c r="L66" s="3"/>
      <c r="M66" s="3"/>
      <c r="N66" s="3"/>
      <c r="O66" s="3"/>
      <c r="P66" s="3"/>
      <c r="Q66" s="4"/>
      <c r="R66" s="30"/>
      <c r="T66" s="17" t="str">
        <f>IF($B66="", "", IF($B66&lt;Settings!$G$23, "Old", "New"))</f>
        <v>Old</v>
      </c>
      <c r="AL66" s="118" t="str">
        <f>IF(OR($B66="", C66="", C$10="", AL$9), "", IFERROR($B66+INDEX(Settings!$AF$19:$AF$33, MATCH(C$10, Settings!$Y$19:$Y$33, 0))+IF(INDEX(Settings!$AI$19:$AI$33, MATCH(C$10, Settings!$Y$19:$Y$33, 0))="", 0, INDEX($AO$2:$AU$8, MATCH(TEXT($B66, "ddd"), $AN$2:$AN$8, 0), MATCH(INDEX(Settings!$AI$19:$AI$33, MATCH(C$10, Settings!$Y$19:$Y$33, 0)), $AO$1:$AU$1, 0))), 0))</f>
        <v/>
      </c>
      <c r="AM66" s="119" t="str">
        <f>IF(OR($B66="", D66="", D$10="", AM$9), "", IFERROR($B66+INDEX(Settings!$AF$19:$AF$33, MATCH(D$10, Settings!$Y$19:$Y$33, 0))+IF(INDEX(Settings!$AI$19:$AI$33, MATCH(D$10, Settings!$Y$19:$Y$33, 0))="", 0, INDEX($AO$2:$AU$8, MATCH(TEXT($B66, "ddd"), $AN$2:$AN$8, 0), MATCH(INDEX(Settings!$AI$19:$AI$33, MATCH(D$10, Settings!$Y$19:$Y$33, 0)), $AO$1:$AU$1, 0))), 0))</f>
        <v/>
      </c>
      <c r="AN66" s="119" t="str">
        <f>IF(OR($B66="", E66="", E$10="", AN$9), "", IFERROR($B66+INDEX(Settings!$AF$19:$AF$33, MATCH(E$10, Settings!$Y$19:$Y$33, 0))+IF(INDEX(Settings!$AI$19:$AI$33, MATCH(E$10, Settings!$Y$19:$Y$33, 0))="", 0, INDEX($AO$2:$AU$8, MATCH(TEXT($B66, "ddd"), $AN$2:$AN$8, 0), MATCH(INDEX(Settings!$AI$19:$AI$33, MATCH(E$10, Settings!$Y$19:$Y$33, 0)), $AO$1:$AU$1, 0))), 0))</f>
        <v/>
      </c>
      <c r="AO66" s="119" t="str">
        <f>IF(OR($B66="", F66="", F$10="", AO$9), "", IFERROR($B66+INDEX(Settings!$AF$19:$AF$33, MATCH(F$10, Settings!$Y$19:$Y$33, 0))+IF(INDEX(Settings!$AI$19:$AI$33, MATCH(F$10, Settings!$Y$19:$Y$33, 0))="", 0, INDEX($AO$2:$AU$8, MATCH(TEXT($B66, "ddd"), $AN$2:$AN$8, 0), MATCH(INDEX(Settings!$AI$19:$AI$33, MATCH(F$10, Settings!$Y$19:$Y$33, 0)), $AO$1:$AU$1, 0))), 0))</f>
        <v/>
      </c>
      <c r="AP66" s="119" t="str">
        <f>IF(OR($B66="", G66="", G$10="", AP$9), "", IFERROR($B66+INDEX(Settings!$AF$19:$AF$33, MATCH(G$10, Settings!$Y$19:$Y$33, 0))+IF(INDEX(Settings!$AI$19:$AI$33, MATCH(G$10, Settings!$Y$19:$Y$33, 0))="", 0, INDEX($AO$2:$AU$8, MATCH(TEXT($B66, "ddd"), $AN$2:$AN$8, 0), MATCH(INDEX(Settings!$AI$19:$AI$33, MATCH(G$10, Settings!$Y$19:$Y$33, 0)), $AO$1:$AU$1, 0))), 0))</f>
        <v/>
      </c>
      <c r="AQ66" s="119" t="str">
        <f>IF(OR($B66="", H66="", H$10="", AQ$9), "", IFERROR($B66+INDEX(Settings!$AF$19:$AF$33, MATCH(H$10, Settings!$Y$19:$Y$33, 0))+IF(INDEX(Settings!$AI$19:$AI$33, MATCH(H$10, Settings!$Y$19:$Y$33, 0))="", 0, INDEX($AO$2:$AU$8, MATCH(TEXT($B66, "ddd"), $AN$2:$AN$8, 0), MATCH(INDEX(Settings!$AI$19:$AI$33, MATCH(H$10, Settings!$Y$19:$Y$33, 0)), $AO$1:$AU$1, 0))), 0))</f>
        <v/>
      </c>
      <c r="AR66" s="119" t="str">
        <f>IF(OR($B66="", I66="", I$10="", AR$9), "", IFERROR($B66+INDEX(Settings!$AF$19:$AF$33, MATCH(I$10, Settings!$Y$19:$Y$33, 0))+IF(INDEX(Settings!$AI$19:$AI$33, MATCH(I$10, Settings!$Y$19:$Y$33, 0))="", 0, INDEX($AO$2:$AU$8, MATCH(TEXT($B66, "ddd"), $AN$2:$AN$8, 0), MATCH(INDEX(Settings!$AI$19:$AI$33, MATCH(I$10, Settings!$Y$19:$Y$33, 0)), $AO$1:$AU$1, 0))), 0))</f>
        <v/>
      </c>
      <c r="AS66" s="119" t="str">
        <f>IF(OR($B66="", J66="", J$10="", AS$9), "", IFERROR($B66+INDEX(Settings!$AF$19:$AF$33, MATCH(J$10, Settings!$Y$19:$Y$33, 0))+IF(INDEX(Settings!$AI$19:$AI$33, MATCH(J$10, Settings!$Y$19:$Y$33, 0))="", 0, INDEX($AO$2:$AU$8, MATCH(TEXT($B66, "ddd"), $AN$2:$AN$8, 0), MATCH(INDEX(Settings!$AI$19:$AI$33, MATCH(J$10, Settings!$Y$19:$Y$33, 0)), $AO$1:$AU$1, 0))), 0))</f>
        <v/>
      </c>
      <c r="AT66" s="119" t="str">
        <f>IF(OR($B66="", K66="", K$10="", AT$9), "", IFERROR($B66+INDEX(Settings!$AF$19:$AF$33, MATCH(K$10, Settings!$Y$19:$Y$33, 0))+IF(INDEX(Settings!$AI$19:$AI$33, MATCH(K$10, Settings!$Y$19:$Y$33, 0))="", 0, INDEX($AO$2:$AU$8, MATCH(TEXT($B66, "ddd"), $AN$2:$AN$8, 0), MATCH(INDEX(Settings!$AI$19:$AI$33, MATCH(K$10, Settings!$Y$19:$Y$33, 0)), $AO$1:$AU$1, 0))), 0))</f>
        <v/>
      </c>
      <c r="AU66" s="119" t="str">
        <f>IF(OR($B66="", L66="", L$10="", AU$9), "", IFERROR($B66+INDEX(Settings!$AF$19:$AF$33, MATCH(L$10, Settings!$Y$19:$Y$33, 0))+IF(INDEX(Settings!$AI$19:$AI$33, MATCH(L$10, Settings!$Y$19:$Y$33, 0))="", 0, INDEX($AO$2:$AU$8, MATCH(TEXT($B66, "ddd"), $AN$2:$AN$8, 0), MATCH(INDEX(Settings!$AI$19:$AI$33, MATCH(L$10, Settings!$Y$19:$Y$33, 0)), $AO$1:$AU$1, 0))), 0))</f>
        <v/>
      </c>
      <c r="AV66" s="119" t="str">
        <f>IF(OR($B66="", M66="", M$10="", AV$9), "", IFERROR($B66+INDEX(Settings!$AF$19:$AF$33, MATCH(M$10, Settings!$Y$19:$Y$33, 0))+IF(INDEX(Settings!$AI$19:$AI$33, MATCH(M$10, Settings!$Y$19:$Y$33, 0))="", 0, INDEX($AO$2:$AU$8, MATCH(TEXT($B66, "ddd"), $AN$2:$AN$8, 0), MATCH(INDEX(Settings!$AI$19:$AI$33, MATCH(M$10, Settings!$Y$19:$Y$33, 0)), $AO$1:$AU$1, 0))), 0))</f>
        <v/>
      </c>
      <c r="AW66" s="119" t="str">
        <f>IF(OR($B66="", N66="", N$10="", AW$9), "", IFERROR($B66+INDEX(Settings!$AF$19:$AF$33, MATCH(N$10, Settings!$Y$19:$Y$33, 0))+IF(INDEX(Settings!$AI$19:$AI$33, MATCH(N$10, Settings!$Y$19:$Y$33, 0))="", 0, INDEX($AO$2:$AU$8, MATCH(TEXT($B66, "ddd"), $AN$2:$AN$8, 0), MATCH(INDEX(Settings!$AI$19:$AI$33, MATCH(N$10, Settings!$Y$19:$Y$33, 0)), $AO$1:$AU$1, 0))), 0))</f>
        <v/>
      </c>
      <c r="AX66" s="119" t="str">
        <f>IF(OR($B66="", O66="", O$10="", AX$9), "", IFERROR($B66+INDEX(Settings!$AF$19:$AF$33, MATCH(O$10, Settings!$Y$19:$Y$33, 0))+IF(INDEX(Settings!$AI$19:$AI$33, MATCH(O$10, Settings!$Y$19:$Y$33, 0))="", 0, INDEX($AO$2:$AU$8, MATCH(TEXT($B66, "ddd"), $AN$2:$AN$8, 0), MATCH(INDEX(Settings!$AI$19:$AI$33, MATCH(O$10, Settings!$Y$19:$Y$33, 0)), $AO$1:$AU$1, 0))), 0))</f>
        <v/>
      </c>
      <c r="AY66" s="119" t="str">
        <f>IF(OR($B66="", P66="", P$10="", AY$9), "", IFERROR($B66+INDEX(Settings!$AF$19:$AF$33, MATCH(P$10, Settings!$Y$19:$Y$33, 0))+IF(INDEX(Settings!$AI$19:$AI$33, MATCH(P$10, Settings!$Y$19:$Y$33, 0))="", 0, INDEX($AO$2:$AU$8, MATCH(TEXT($B66, "ddd"), $AN$2:$AN$8, 0), MATCH(INDEX(Settings!$AI$19:$AI$33, MATCH(P$10, Settings!$Y$19:$Y$33, 0)), $AO$1:$AU$1, 0))), 0))</f>
        <v/>
      </c>
      <c r="AZ66" s="120" t="str">
        <f>IF(OR($B66="", Q66="", Q$10="", AZ$9), "", IFERROR($B66+INDEX(Settings!$AF$19:$AF$33, MATCH(Q$10, Settings!$Y$19:$Y$33, 0))+IF(INDEX(Settings!$AI$19:$AI$33, MATCH(Q$10, Settings!$Y$19:$Y$33, 0))="", 0, INDEX($AO$2:$AU$8, MATCH(TEXT($B66, "ddd"), $AN$2:$AN$8, 0), MATCH(INDEX(Settings!$AI$19:$AI$33, MATCH(Q$10, Settings!$Y$19:$Y$33, 0)), $AO$1:$AU$1, 0))), 0))</f>
        <v/>
      </c>
      <c r="BB66" s="118" t="str">
        <f>IF(OR(C$10="", $B66="", C66="", BB$9=""), "", IFERROR(WORKDAY((DATE(YEAR($B66), MONTH($B66)+INDEX(Settings!$AM$19:$AM$33, MATCH(C$10, Settings!$Y$19:$Y$33, 0)), IF(INDEX(Settings!$AQ$19:$AQ$33, MATCH(C$10, Settings!$Y$19:$Y$33, 0))=0, DAY($B66), INDEX(Settings!$AQ$19:$AQ$33, MATCH(C$10, Settings!$Y$19:$Y$33, 0))))-1), 1, Settings!$AY$23:$AY$38), ""))</f>
        <v/>
      </c>
      <c r="BC66" s="119" t="str">
        <f>IF(OR(D$10="", $B66="", D66="", BC$9=""), "", IFERROR(WORKDAY((DATE(YEAR($B66), MONTH($B66)+INDEX(Settings!$AM$19:$AM$33, MATCH(D$10, Settings!$Y$19:$Y$33, 0)), IF(INDEX(Settings!$AQ$19:$AQ$33, MATCH(D$10, Settings!$Y$19:$Y$33, 0))=0, DAY($B66), INDEX(Settings!$AQ$19:$AQ$33, MATCH(D$10, Settings!$Y$19:$Y$33, 0))))-1), 1, Settings!$AY$23:$AY$38), ""))</f>
        <v/>
      </c>
      <c r="BD66" s="119" t="str">
        <f>IF(OR(E$10="", $B66="", E66="", BD$9=""), "", IFERROR(WORKDAY((DATE(YEAR($B66), MONTH($B66)+INDEX(Settings!$AM$19:$AM$33, MATCH(E$10, Settings!$Y$19:$Y$33, 0)), IF(INDEX(Settings!$AQ$19:$AQ$33, MATCH(E$10, Settings!$Y$19:$Y$33, 0))=0, DAY($B66), INDEX(Settings!$AQ$19:$AQ$33, MATCH(E$10, Settings!$Y$19:$Y$33, 0))))-1), 1, Settings!$AY$23:$AY$38), ""))</f>
        <v/>
      </c>
      <c r="BE66" s="119" t="str">
        <f>IF(OR(F$10="", $B66="", F66="", BE$9=""), "", IFERROR(WORKDAY((DATE(YEAR($B66), MONTH($B66)+INDEX(Settings!$AM$19:$AM$33, MATCH(F$10, Settings!$Y$19:$Y$33, 0)), IF(INDEX(Settings!$AQ$19:$AQ$33, MATCH(F$10, Settings!$Y$19:$Y$33, 0))=0, DAY($B66), INDEX(Settings!$AQ$19:$AQ$33, MATCH(F$10, Settings!$Y$19:$Y$33, 0))))-1), 1, Settings!$AY$23:$AY$38), ""))</f>
        <v/>
      </c>
      <c r="BF66" s="119" t="str">
        <f>IF(OR(G$10="", $B66="", G66="", BF$9=""), "", IFERROR(WORKDAY((DATE(YEAR($B66), MONTH($B66)+INDEX(Settings!$AM$19:$AM$33, MATCH(G$10, Settings!$Y$19:$Y$33, 0)), IF(INDEX(Settings!$AQ$19:$AQ$33, MATCH(G$10, Settings!$Y$19:$Y$33, 0))=0, DAY($B66), INDEX(Settings!$AQ$19:$AQ$33, MATCH(G$10, Settings!$Y$19:$Y$33, 0))))-1), 1, Settings!$AY$23:$AY$38), ""))</f>
        <v/>
      </c>
      <c r="BG66" s="119" t="str">
        <f>IF(OR(H$10="", $B66="", H66="", BG$9=""), "", IFERROR(WORKDAY((DATE(YEAR($B66), MONTH($B66)+INDEX(Settings!$AM$19:$AM$33, MATCH(H$10, Settings!$Y$19:$Y$33, 0)), IF(INDEX(Settings!$AQ$19:$AQ$33, MATCH(H$10, Settings!$Y$19:$Y$33, 0))=0, DAY($B66), INDEX(Settings!$AQ$19:$AQ$33, MATCH(H$10, Settings!$Y$19:$Y$33, 0))))-1), 1, Settings!$AY$23:$AY$38), ""))</f>
        <v/>
      </c>
      <c r="BH66" s="119" t="str">
        <f>IF(OR(I$10="", $B66="", I66="", BH$9=""), "", IFERROR(WORKDAY((DATE(YEAR($B66), MONTH($B66)+INDEX(Settings!$AM$19:$AM$33, MATCH(I$10, Settings!$Y$19:$Y$33, 0)), IF(INDEX(Settings!$AQ$19:$AQ$33, MATCH(I$10, Settings!$Y$19:$Y$33, 0))=0, DAY($B66), INDEX(Settings!$AQ$19:$AQ$33, MATCH(I$10, Settings!$Y$19:$Y$33, 0))))-1), 1, Settings!$AY$23:$AY$38), ""))</f>
        <v/>
      </c>
      <c r="BI66" s="119" t="str">
        <f>IF(OR(J$10="", $B66="", J66="", BI$9=""), "", IFERROR(WORKDAY((DATE(YEAR($B66), MONTH($B66)+INDEX(Settings!$AM$19:$AM$33, MATCH(J$10, Settings!$Y$19:$Y$33, 0)), IF(INDEX(Settings!$AQ$19:$AQ$33, MATCH(J$10, Settings!$Y$19:$Y$33, 0))=0, DAY($B66), INDEX(Settings!$AQ$19:$AQ$33, MATCH(J$10, Settings!$Y$19:$Y$33, 0))))-1), 1, Settings!$AY$23:$AY$38), ""))</f>
        <v/>
      </c>
      <c r="BJ66" s="119" t="str">
        <f>IF(OR(K$10="", $B66="", K66="", BJ$9=""), "", IFERROR(WORKDAY((DATE(YEAR($B66), MONTH($B66)+INDEX(Settings!$AM$19:$AM$33, MATCH(K$10, Settings!$Y$19:$Y$33, 0)), IF(INDEX(Settings!$AQ$19:$AQ$33, MATCH(K$10, Settings!$Y$19:$Y$33, 0))=0, DAY($B66), INDEX(Settings!$AQ$19:$AQ$33, MATCH(K$10, Settings!$Y$19:$Y$33, 0))))-1), 1, Settings!$AY$23:$AY$38), ""))</f>
        <v/>
      </c>
      <c r="BK66" s="119" t="str">
        <f>IF(OR(L$10="", $B66="", L66="", BK$9=""), "", IFERROR(WORKDAY((DATE(YEAR($B66), MONTH($B66)+INDEX(Settings!$AM$19:$AM$33, MATCH(L$10, Settings!$Y$19:$Y$33, 0)), IF(INDEX(Settings!$AQ$19:$AQ$33, MATCH(L$10, Settings!$Y$19:$Y$33, 0))=0, DAY($B66), INDEX(Settings!$AQ$19:$AQ$33, MATCH(L$10, Settings!$Y$19:$Y$33, 0))))-1), 1, Settings!$AY$23:$AY$38), ""))</f>
        <v/>
      </c>
      <c r="BL66" s="119" t="str">
        <f>IF(OR(M$10="", $B66="", M66="", BL$9=""), "", IFERROR(WORKDAY((DATE(YEAR($B66), MONTH($B66)+INDEX(Settings!$AM$19:$AM$33, MATCH(M$10, Settings!$Y$19:$Y$33, 0)), IF(INDEX(Settings!$AQ$19:$AQ$33, MATCH(M$10, Settings!$Y$19:$Y$33, 0))=0, DAY($B66), INDEX(Settings!$AQ$19:$AQ$33, MATCH(M$10, Settings!$Y$19:$Y$33, 0))))-1), 1, Settings!$AY$23:$AY$38), ""))</f>
        <v/>
      </c>
      <c r="BM66" s="119" t="str">
        <f>IF(OR(N$10="", $B66="", N66="", BM$9=""), "", IFERROR(WORKDAY((DATE(YEAR($B66), MONTH($B66)+INDEX(Settings!$AM$19:$AM$33, MATCH(N$10, Settings!$Y$19:$Y$33, 0)), IF(INDEX(Settings!$AQ$19:$AQ$33, MATCH(N$10, Settings!$Y$19:$Y$33, 0))=0, DAY($B66), INDEX(Settings!$AQ$19:$AQ$33, MATCH(N$10, Settings!$Y$19:$Y$33, 0))))-1), 1, Settings!$AY$23:$AY$38), ""))</f>
        <v/>
      </c>
      <c r="BN66" s="119" t="str">
        <f>IF(OR(O$10="", $B66="", O66="", BN$9=""), "", IFERROR(WORKDAY((DATE(YEAR($B66), MONTH($B66)+INDEX(Settings!$AM$19:$AM$33, MATCH(O$10, Settings!$Y$19:$Y$33, 0)), IF(INDEX(Settings!$AQ$19:$AQ$33, MATCH(O$10, Settings!$Y$19:$Y$33, 0))=0, DAY($B66), INDEX(Settings!$AQ$19:$AQ$33, MATCH(O$10, Settings!$Y$19:$Y$33, 0))))-1), 1, Settings!$AY$23:$AY$38), ""))</f>
        <v/>
      </c>
      <c r="BO66" s="119" t="str">
        <f>IF(OR(P$10="", $B66="", P66="", BO$9=""), "", IFERROR(WORKDAY((DATE(YEAR($B66), MONTH($B66)+INDEX(Settings!$AM$19:$AM$33, MATCH(P$10, Settings!$Y$19:$Y$33, 0)), IF(INDEX(Settings!$AQ$19:$AQ$33, MATCH(P$10, Settings!$Y$19:$Y$33, 0))=0, DAY($B66), INDEX(Settings!$AQ$19:$AQ$33, MATCH(P$10, Settings!$Y$19:$Y$33, 0))))-1), 1, Settings!$AY$23:$AY$38), ""))</f>
        <v/>
      </c>
      <c r="BP66" s="120" t="str">
        <f>IF(OR(Q$10="", $B66="", Q66="", BP$9=""), "", IFERROR(WORKDAY((DATE(YEAR($B66), MONTH($B66)+INDEX(Settings!$AM$19:$AM$33, MATCH(Q$10, Settings!$Y$19:$Y$33, 0)), IF(INDEX(Settings!$AQ$19:$AQ$33, MATCH(Q$10, Settings!$Y$19:$Y$33, 0))=0, DAY($B66), INDEX(Settings!$AQ$19:$AQ$33, MATCH(Q$10, Settings!$Y$19:$Y$33, 0))))-1), 1, Settings!$AY$23:$AY$38), ""))</f>
        <v/>
      </c>
      <c r="BR66" s="118" t="str">
        <f>IF(BB66="", "", IF(BB66&lt;=$B66, WORKDAY(DATE(YEAR($BB66), MONTH(BB66)+1, DAY(BB66)-1), 1, Settings!$AY$23:$AY$38), BB66))</f>
        <v/>
      </c>
      <c r="BS66" s="119" t="str">
        <f>IF(BC66="", "", IF(BC66&lt;=$B66, WORKDAY(DATE(YEAR($BB66), MONTH(BC66)+1, DAY(BC66)-1), 1, Settings!$AY$23:$AY$38), BC66))</f>
        <v/>
      </c>
      <c r="BT66" s="119" t="str">
        <f>IF(BD66="", "", IF(BD66&lt;=$B66, WORKDAY(DATE(YEAR($BB66), MONTH(BD66)+1, DAY(BD66)-1), 1, Settings!$AY$23:$AY$38), BD66))</f>
        <v/>
      </c>
      <c r="BU66" s="119" t="str">
        <f>IF(BE66="", "", IF(BE66&lt;=$B66, WORKDAY(DATE(YEAR($BB66), MONTH(BE66)+1, DAY(BE66)-1), 1, Settings!$AY$23:$AY$38), BE66))</f>
        <v/>
      </c>
      <c r="BV66" s="119" t="str">
        <f>IF(BF66="", "", IF(BF66&lt;=$B66, WORKDAY(DATE(YEAR($BB66), MONTH(BF66)+1, DAY(BF66)-1), 1, Settings!$AY$23:$AY$38), BF66))</f>
        <v/>
      </c>
      <c r="BW66" s="119" t="str">
        <f>IF(BG66="", "", IF(BG66&lt;=$B66, WORKDAY(DATE(YEAR($BB66), MONTH(BG66)+1, DAY(BG66)-1), 1, Settings!$AY$23:$AY$38), BG66))</f>
        <v/>
      </c>
      <c r="BX66" s="119" t="str">
        <f>IF(BH66="", "", IF(BH66&lt;=$B66, WORKDAY(DATE(YEAR($BB66), MONTH(BH66)+1, DAY(BH66)-1), 1, Settings!$AY$23:$AY$38), BH66))</f>
        <v/>
      </c>
      <c r="BY66" s="119" t="str">
        <f>IF(BI66="", "", IF(BI66&lt;=$B66, WORKDAY(DATE(YEAR($BB66), MONTH(BI66)+1, DAY(BI66)-1), 1, Settings!$AY$23:$AY$38), BI66))</f>
        <v/>
      </c>
      <c r="BZ66" s="119" t="str">
        <f>IF(BJ66="", "", IF(BJ66&lt;=$B66, WORKDAY(DATE(YEAR($BB66), MONTH(BJ66)+1, DAY(BJ66)-1), 1, Settings!$AY$23:$AY$38), BJ66))</f>
        <v/>
      </c>
      <c r="CA66" s="119" t="str">
        <f>IF(BK66="", "", IF(BK66&lt;=$B66, WORKDAY(DATE(YEAR($BB66), MONTH(BK66)+1, DAY(BK66)-1), 1, Settings!$AY$23:$AY$38), BK66))</f>
        <v/>
      </c>
      <c r="CB66" s="119" t="str">
        <f>IF(BL66="", "", IF(BL66&lt;=$B66, WORKDAY(DATE(YEAR($BB66), MONTH(BL66)+1, DAY(BL66)-1), 1, Settings!$AY$23:$AY$38), BL66))</f>
        <v/>
      </c>
      <c r="CC66" s="119" t="str">
        <f>IF(BM66="", "", IF(BM66&lt;=$B66, WORKDAY(DATE(YEAR($BB66), MONTH(BM66)+1, DAY(BM66)-1), 1, Settings!$AY$23:$AY$38), BM66))</f>
        <v/>
      </c>
      <c r="CD66" s="119" t="str">
        <f>IF(BN66="", "", IF(BN66&lt;=$B66, WORKDAY(DATE(YEAR($BB66), MONTH(BN66)+1, DAY(BN66)-1), 1, Settings!$AY$23:$AY$38), BN66))</f>
        <v/>
      </c>
      <c r="CE66" s="119" t="str">
        <f>IF(BO66="", "", IF(BO66&lt;=$B66, WORKDAY(DATE(YEAR($BB66), MONTH(BO66)+1, DAY(BO66)-1), 1, Settings!$AY$23:$AY$38), BO66))</f>
        <v/>
      </c>
      <c r="CF66" s="120" t="str">
        <f>IF(BP66="", "", IF(BP66&lt;=$B66, WORKDAY(DATE(YEAR($BB66), MONTH(BP66)+1, DAY(BP66)-1), 1, Settings!$AY$23:$AY$38), BP66))</f>
        <v/>
      </c>
      <c r="CH66" s="48" t="str">
        <f t="shared" si="4"/>
        <v/>
      </c>
      <c r="CI66" s="49" t="str">
        <f t="shared" si="5"/>
        <v/>
      </c>
      <c r="CJ66" s="49" t="str">
        <f t="shared" si="6"/>
        <v/>
      </c>
      <c r="CK66" s="49" t="str">
        <f t="shared" si="7"/>
        <v/>
      </c>
      <c r="CL66" s="49" t="str">
        <f t="shared" si="8"/>
        <v/>
      </c>
      <c r="CM66" s="49" t="str">
        <f t="shared" si="9"/>
        <v/>
      </c>
      <c r="CN66" s="49" t="str">
        <f t="shared" si="10"/>
        <v/>
      </c>
      <c r="CO66" s="49" t="str">
        <f t="shared" si="11"/>
        <v/>
      </c>
      <c r="CP66" s="49" t="str">
        <f t="shared" si="12"/>
        <v/>
      </c>
      <c r="CQ66" s="49" t="str">
        <f t="shared" si="13"/>
        <v/>
      </c>
      <c r="CR66" s="49" t="str">
        <f t="shared" si="14"/>
        <v/>
      </c>
      <c r="CS66" s="49" t="str">
        <f t="shared" si="15"/>
        <v/>
      </c>
      <c r="CT66" s="49" t="str">
        <f t="shared" si="16"/>
        <v/>
      </c>
      <c r="CU66" s="49" t="str">
        <f t="shared" si="17"/>
        <v/>
      </c>
      <c r="CV66" s="16" t="str">
        <f t="shared" si="18"/>
        <v/>
      </c>
      <c r="CX66" s="48" t="str">
        <f t="shared" si="19"/>
        <v/>
      </c>
      <c r="CY66" s="49" t="str">
        <f t="shared" si="20"/>
        <v/>
      </c>
      <c r="CZ66" s="49" t="str">
        <f t="shared" si="21"/>
        <v/>
      </c>
      <c r="DA66" s="49" t="str">
        <f t="shared" si="22"/>
        <v/>
      </c>
      <c r="DB66" s="49" t="str">
        <f t="shared" si="23"/>
        <v/>
      </c>
      <c r="DC66" s="49" t="str">
        <f t="shared" si="24"/>
        <v/>
      </c>
      <c r="DD66" s="49" t="str">
        <f t="shared" si="25"/>
        <v/>
      </c>
      <c r="DE66" s="49" t="str">
        <f t="shared" si="26"/>
        <v/>
      </c>
      <c r="DF66" s="49" t="str">
        <f t="shared" si="27"/>
        <v/>
      </c>
      <c r="DG66" s="49" t="str">
        <f t="shared" si="28"/>
        <v/>
      </c>
      <c r="DH66" s="49" t="str">
        <f t="shared" si="29"/>
        <v/>
      </c>
      <c r="DI66" s="49" t="str">
        <f t="shared" si="30"/>
        <v/>
      </c>
      <c r="DJ66" s="49" t="str">
        <f t="shared" si="31"/>
        <v/>
      </c>
      <c r="DK66" s="49" t="str">
        <f t="shared" si="32"/>
        <v/>
      </c>
      <c r="DL66" s="16" t="str">
        <f t="shared" si="33"/>
        <v/>
      </c>
      <c r="DN66" s="17" t="str">
        <f t="shared" si="34"/>
        <v>Aug 2019</v>
      </c>
    </row>
    <row r="67" spans="1:118" x14ac:dyDescent="0.25">
      <c r="A67" s="30"/>
      <c r="B67" s="102">
        <f>IF(B66="", "", IFERROR(IF(B66+1&gt;Settings!$G$25, "", B66+1), ""))</f>
        <v>43703</v>
      </c>
      <c r="C67" s="2"/>
      <c r="D67" s="3"/>
      <c r="E67" s="3"/>
      <c r="F67" s="3"/>
      <c r="G67" s="3"/>
      <c r="H67" s="3"/>
      <c r="I67" s="3"/>
      <c r="J67" s="3"/>
      <c r="K67" s="3"/>
      <c r="L67" s="3"/>
      <c r="M67" s="3"/>
      <c r="N67" s="3"/>
      <c r="O67" s="3"/>
      <c r="P67" s="3"/>
      <c r="Q67" s="4"/>
      <c r="R67" s="30"/>
      <c r="T67" s="17" t="str">
        <f>IF($B67="", "", IF($B67&lt;Settings!$G$23, "Old", "New"))</f>
        <v>Old</v>
      </c>
      <c r="AL67" s="118" t="str">
        <f>IF(OR($B67="", C67="", C$10="", AL$9), "", IFERROR($B67+INDEX(Settings!$AF$19:$AF$33, MATCH(C$10, Settings!$Y$19:$Y$33, 0))+IF(INDEX(Settings!$AI$19:$AI$33, MATCH(C$10, Settings!$Y$19:$Y$33, 0))="", 0, INDEX($AO$2:$AU$8, MATCH(TEXT($B67, "ddd"), $AN$2:$AN$8, 0), MATCH(INDEX(Settings!$AI$19:$AI$33, MATCH(C$10, Settings!$Y$19:$Y$33, 0)), $AO$1:$AU$1, 0))), 0))</f>
        <v/>
      </c>
      <c r="AM67" s="119" t="str">
        <f>IF(OR($B67="", D67="", D$10="", AM$9), "", IFERROR($B67+INDEX(Settings!$AF$19:$AF$33, MATCH(D$10, Settings!$Y$19:$Y$33, 0))+IF(INDEX(Settings!$AI$19:$AI$33, MATCH(D$10, Settings!$Y$19:$Y$33, 0))="", 0, INDEX($AO$2:$AU$8, MATCH(TEXT($B67, "ddd"), $AN$2:$AN$8, 0), MATCH(INDEX(Settings!$AI$19:$AI$33, MATCH(D$10, Settings!$Y$19:$Y$33, 0)), $AO$1:$AU$1, 0))), 0))</f>
        <v/>
      </c>
      <c r="AN67" s="119" t="str">
        <f>IF(OR($B67="", E67="", E$10="", AN$9), "", IFERROR($B67+INDEX(Settings!$AF$19:$AF$33, MATCH(E$10, Settings!$Y$19:$Y$33, 0))+IF(INDEX(Settings!$AI$19:$AI$33, MATCH(E$10, Settings!$Y$19:$Y$33, 0))="", 0, INDEX($AO$2:$AU$8, MATCH(TEXT($B67, "ddd"), $AN$2:$AN$8, 0), MATCH(INDEX(Settings!$AI$19:$AI$33, MATCH(E$10, Settings!$Y$19:$Y$33, 0)), $AO$1:$AU$1, 0))), 0))</f>
        <v/>
      </c>
      <c r="AO67" s="119" t="str">
        <f>IF(OR($B67="", F67="", F$10="", AO$9), "", IFERROR($B67+INDEX(Settings!$AF$19:$AF$33, MATCH(F$10, Settings!$Y$19:$Y$33, 0))+IF(INDEX(Settings!$AI$19:$AI$33, MATCH(F$10, Settings!$Y$19:$Y$33, 0))="", 0, INDEX($AO$2:$AU$8, MATCH(TEXT($B67, "ddd"), $AN$2:$AN$8, 0), MATCH(INDEX(Settings!$AI$19:$AI$33, MATCH(F$10, Settings!$Y$19:$Y$33, 0)), $AO$1:$AU$1, 0))), 0))</f>
        <v/>
      </c>
      <c r="AP67" s="119" t="str">
        <f>IF(OR($B67="", G67="", G$10="", AP$9), "", IFERROR($B67+INDEX(Settings!$AF$19:$AF$33, MATCH(G$10, Settings!$Y$19:$Y$33, 0))+IF(INDEX(Settings!$AI$19:$AI$33, MATCH(G$10, Settings!$Y$19:$Y$33, 0))="", 0, INDEX($AO$2:$AU$8, MATCH(TEXT($B67, "ddd"), $AN$2:$AN$8, 0), MATCH(INDEX(Settings!$AI$19:$AI$33, MATCH(G$10, Settings!$Y$19:$Y$33, 0)), $AO$1:$AU$1, 0))), 0))</f>
        <v/>
      </c>
      <c r="AQ67" s="119" t="str">
        <f>IF(OR($B67="", H67="", H$10="", AQ$9), "", IFERROR($B67+INDEX(Settings!$AF$19:$AF$33, MATCH(H$10, Settings!$Y$19:$Y$33, 0))+IF(INDEX(Settings!$AI$19:$AI$33, MATCH(H$10, Settings!$Y$19:$Y$33, 0))="", 0, INDEX($AO$2:$AU$8, MATCH(TEXT($B67, "ddd"), $AN$2:$AN$8, 0), MATCH(INDEX(Settings!$AI$19:$AI$33, MATCH(H$10, Settings!$Y$19:$Y$33, 0)), $AO$1:$AU$1, 0))), 0))</f>
        <v/>
      </c>
      <c r="AR67" s="119" t="str">
        <f>IF(OR($B67="", I67="", I$10="", AR$9), "", IFERROR($B67+INDEX(Settings!$AF$19:$AF$33, MATCH(I$10, Settings!$Y$19:$Y$33, 0))+IF(INDEX(Settings!$AI$19:$AI$33, MATCH(I$10, Settings!$Y$19:$Y$33, 0))="", 0, INDEX($AO$2:$AU$8, MATCH(TEXT($B67, "ddd"), $AN$2:$AN$8, 0), MATCH(INDEX(Settings!$AI$19:$AI$33, MATCH(I$10, Settings!$Y$19:$Y$33, 0)), $AO$1:$AU$1, 0))), 0))</f>
        <v/>
      </c>
      <c r="AS67" s="119" t="str">
        <f>IF(OR($B67="", J67="", J$10="", AS$9), "", IFERROR($B67+INDEX(Settings!$AF$19:$AF$33, MATCH(J$10, Settings!$Y$19:$Y$33, 0))+IF(INDEX(Settings!$AI$19:$AI$33, MATCH(J$10, Settings!$Y$19:$Y$33, 0))="", 0, INDEX($AO$2:$AU$8, MATCH(TEXT($B67, "ddd"), $AN$2:$AN$8, 0), MATCH(INDEX(Settings!$AI$19:$AI$33, MATCH(J$10, Settings!$Y$19:$Y$33, 0)), $AO$1:$AU$1, 0))), 0))</f>
        <v/>
      </c>
      <c r="AT67" s="119" t="str">
        <f>IF(OR($B67="", K67="", K$10="", AT$9), "", IFERROR($B67+INDEX(Settings!$AF$19:$AF$33, MATCH(K$10, Settings!$Y$19:$Y$33, 0))+IF(INDEX(Settings!$AI$19:$AI$33, MATCH(K$10, Settings!$Y$19:$Y$33, 0))="", 0, INDEX($AO$2:$AU$8, MATCH(TEXT($B67, "ddd"), $AN$2:$AN$8, 0), MATCH(INDEX(Settings!$AI$19:$AI$33, MATCH(K$10, Settings!$Y$19:$Y$33, 0)), $AO$1:$AU$1, 0))), 0))</f>
        <v/>
      </c>
      <c r="AU67" s="119" t="str">
        <f>IF(OR($B67="", L67="", L$10="", AU$9), "", IFERROR($B67+INDEX(Settings!$AF$19:$AF$33, MATCH(L$10, Settings!$Y$19:$Y$33, 0))+IF(INDEX(Settings!$AI$19:$AI$33, MATCH(L$10, Settings!$Y$19:$Y$33, 0))="", 0, INDEX($AO$2:$AU$8, MATCH(TEXT($B67, "ddd"), $AN$2:$AN$8, 0), MATCH(INDEX(Settings!$AI$19:$AI$33, MATCH(L$10, Settings!$Y$19:$Y$33, 0)), $AO$1:$AU$1, 0))), 0))</f>
        <v/>
      </c>
      <c r="AV67" s="119" t="str">
        <f>IF(OR($B67="", M67="", M$10="", AV$9), "", IFERROR($B67+INDEX(Settings!$AF$19:$AF$33, MATCH(M$10, Settings!$Y$19:$Y$33, 0))+IF(INDEX(Settings!$AI$19:$AI$33, MATCH(M$10, Settings!$Y$19:$Y$33, 0))="", 0, INDEX($AO$2:$AU$8, MATCH(TEXT($B67, "ddd"), $AN$2:$AN$8, 0), MATCH(INDEX(Settings!$AI$19:$AI$33, MATCH(M$10, Settings!$Y$19:$Y$33, 0)), $AO$1:$AU$1, 0))), 0))</f>
        <v/>
      </c>
      <c r="AW67" s="119" t="str">
        <f>IF(OR($B67="", N67="", N$10="", AW$9), "", IFERROR($B67+INDEX(Settings!$AF$19:$AF$33, MATCH(N$10, Settings!$Y$19:$Y$33, 0))+IF(INDEX(Settings!$AI$19:$AI$33, MATCH(N$10, Settings!$Y$19:$Y$33, 0))="", 0, INDEX($AO$2:$AU$8, MATCH(TEXT($B67, "ddd"), $AN$2:$AN$8, 0), MATCH(INDEX(Settings!$AI$19:$AI$33, MATCH(N$10, Settings!$Y$19:$Y$33, 0)), $AO$1:$AU$1, 0))), 0))</f>
        <v/>
      </c>
      <c r="AX67" s="119" t="str">
        <f>IF(OR($B67="", O67="", O$10="", AX$9), "", IFERROR($B67+INDEX(Settings!$AF$19:$AF$33, MATCH(O$10, Settings!$Y$19:$Y$33, 0))+IF(INDEX(Settings!$AI$19:$AI$33, MATCH(O$10, Settings!$Y$19:$Y$33, 0))="", 0, INDEX($AO$2:$AU$8, MATCH(TEXT($B67, "ddd"), $AN$2:$AN$8, 0), MATCH(INDEX(Settings!$AI$19:$AI$33, MATCH(O$10, Settings!$Y$19:$Y$33, 0)), $AO$1:$AU$1, 0))), 0))</f>
        <v/>
      </c>
      <c r="AY67" s="119" t="str">
        <f>IF(OR($B67="", P67="", P$10="", AY$9), "", IFERROR($B67+INDEX(Settings!$AF$19:$AF$33, MATCH(P$10, Settings!$Y$19:$Y$33, 0))+IF(INDEX(Settings!$AI$19:$AI$33, MATCH(P$10, Settings!$Y$19:$Y$33, 0))="", 0, INDEX($AO$2:$AU$8, MATCH(TEXT($B67, "ddd"), $AN$2:$AN$8, 0), MATCH(INDEX(Settings!$AI$19:$AI$33, MATCH(P$10, Settings!$Y$19:$Y$33, 0)), $AO$1:$AU$1, 0))), 0))</f>
        <v/>
      </c>
      <c r="AZ67" s="120" t="str">
        <f>IF(OR($B67="", Q67="", Q$10="", AZ$9), "", IFERROR($B67+INDEX(Settings!$AF$19:$AF$33, MATCH(Q$10, Settings!$Y$19:$Y$33, 0))+IF(INDEX(Settings!$AI$19:$AI$33, MATCH(Q$10, Settings!$Y$19:$Y$33, 0))="", 0, INDEX($AO$2:$AU$8, MATCH(TEXT($B67, "ddd"), $AN$2:$AN$8, 0), MATCH(INDEX(Settings!$AI$19:$AI$33, MATCH(Q$10, Settings!$Y$19:$Y$33, 0)), $AO$1:$AU$1, 0))), 0))</f>
        <v/>
      </c>
      <c r="BB67" s="118" t="str">
        <f>IF(OR(C$10="", $B67="", C67="", BB$9=""), "", IFERROR(WORKDAY((DATE(YEAR($B67), MONTH($B67)+INDEX(Settings!$AM$19:$AM$33, MATCH(C$10, Settings!$Y$19:$Y$33, 0)), IF(INDEX(Settings!$AQ$19:$AQ$33, MATCH(C$10, Settings!$Y$19:$Y$33, 0))=0, DAY($B67), INDEX(Settings!$AQ$19:$AQ$33, MATCH(C$10, Settings!$Y$19:$Y$33, 0))))-1), 1, Settings!$AY$23:$AY$38), ""))</f>
        <v/>
      </c>
      <c r="BC67" s="119" t="str">
        <f>IF(OR(D$10="", $B67="", D67="", BC$9=""), "", IFERROR(WORKDAY((DATE(YEAR($B67), MONTH($B67)+INDEX(Settings!$AM$19:$AM$33, MATCH(D$10, Settings!$Y$19:$Y$33, 0)), IF(INDEX(Settings!$AQ$19:$AQ$33, MATCH(D$10, Settings!$Y$19:$Y$33, 0))=0, DAY($B67), INDEX(Settings!$AQ$19:$AQ$33, MATCH(D$10, Settings!$Y$19:$Y$33, 0))))-1), 1, Settings!$AY$23:$AY$38), ""))</f>
        <v/>
      </c>
      <c r="BD67" s="119" t="str">
        <f>IF(OR(E$10="", $B67="", E67="", BD$9=""), "", IFERROR(WORKDAY((DATE(YEAR($B67), MONTH($B67)+INDEX(Settings!$AM$19:$AM$33, MATCH(E$10, Settings!$Y$19:$Y$33, 0)), IF(INDEX(Settings!$AQ$19:$AQ$33, MATCH(E$10, Settings!$Y$19:$Y$33, 0))=0, DAY($B67), INDEX(Settings!$AQ$19:$AQ$33, MATCH(E$10, Settings!$Y$19:$Y$33, 0))))-1), 1, Settings!$AY$23:$AY$38), ""))</f>
        <v/>
      </c>
      <c r="BE67" s="119" t="str">
        <f>IF(OR(F$10="", $B67="", F67="", BE$9=""), "", IFERROR(WORKDAY((DATE(YEAR($B67), MONTH($B67)+INDEX(Settings!$AM$19:$AM$33, MATCH(F$10, Settings!$Y$19:$Y$33, 0)), IF(INDEX(Settings!$AQ$19:$AQ$33, MATCH(F$10, Settings!$Y$19:$Y$33, 0))=0, DAY($B67), INDEX(Settings!$AQ$19:$AQ$33, MATCH(F$10, Settings!$Y$19:$Y$33, 0))))-1), 1, Settings!$AY$23:$AY$38), ""))</f>
        <v/>
      </c>
      <c r="BF67" s="119" t="str">
        <f>IF(OR(G$10="", $B67="", G67="", BF$9=""), "", IFERROR(WORKDAY((DATE(YEAR($B67), MONTH($B67)+INDEX(Settings!$AM$19:$AM$33, MATCH(G$10, Settings!$Y$19:$Y$33, 0)), IF(INDEX(Settings!$AQ$19:$AQ$33, MATCH(G$10, Settings!$Y$19:$Y$33, 0))=0, DAY($B67), INDEX(Settings!$AQ$19:$AQ$33, MATCH(G$10, Settings!$Y$19:$Y$33, 0))))-1), 1, Settings!$AY$23:$AY$38), ""))</f>
        <v/>
      </c>
      <c r="BG67" s="119" t="str">
        <f>IF(OR(H$10="", $B67="", H67="", BG$9=""), "", IFERROR(WORKDAY((DATE(YEAR($B67), MONTH($B67)+INDEX(Settings!$AM$19:$AM$33, MATCH(H$10, Settings!$Y$19:$Y$33, 0)), IF(INDEX(Settings!$AQ$19:$AQ$33, MATCH(H$10, Settings!$Y$19:$Y$33, 0))=0, DAY($B67), INDEX(Settings!$AQ$19:$AQ$33, MATCH(H$10, Settings!$Y$19:$Y$33, 0))))-1), 1, Settings!$AY$23:$AY$38), ""))</f>
        <v/>
      </c>
      <c r="BH67" s="119" t="str">
        <f>IF(OR(I$10="", $B67="", I67="", BH$9=""), "", IFERROR(WORKDAY((DATE(YEAR($B67), MONTH($B67)+INDEX(Settings!$AM$19:$AM$33, MATCH(I$10, Settings!$Y$19:$Y$33, 0)), IF(INDEX(Settings!$AQ$19:$AQ$33, MATCH(I$10, Settings!$Y$19:$Y$33, 0))=0, DAY($B67), INDEX(Settings!$AQ$19:$AQ$33, MATCH(I$10, Settings!$Y$19:$Y$33, 0))))-1), 1, Settings!$AY$23:$AY$38), ""))</f>
        <v/>
      </c>
      <c r="BI67" s="119" t="str">
        <f>IF(OR(J$10="", $B67="", J67="", BI$9=""), "", IFERROR(WORKDAY((DATE(YEAR($B67), MONTH($B67)+INDEX(Settings!$AM$19:$AM$33, MATCH(J$10, Settings!$Y$19:$Y$33, 0)), IF(INDEX(Settings!$AQ$19:$AQ$33, MATCH(J$10, Settings!$Y$19:$Y$33, 0))=0, DAY($B67), INDEX(Settings!$AQ$19:$AQ$33, MATCH(J$10, Settings!$Y$19:$Y$33, 0))))-1), 1, Settings!$AY$23:$AY$38), ""))</f>
        <v/>
      </c>
      <c r="BJ67" s="119" t="str">
        <f>IF(OR(K$10="", $B67="", K67="", BJ$9=""), "", IFERROR(WORKDAY((DATE(YEAR($B67), MONTH($B67)+INDEX(Settings!$AM$19:$AM$33, MATCH(K$10, Settings!$Y$19:$Y$33, 0)), IF(INDEX(Settings!$AQ$19:$AQ$33, MATCH(K$10, Settings!$Y$19:$Y$33, 0))=0, DAY($B67), INDEX(Settings!$AQ$19:$AQ$33, MATCH(K$10, Settings!$Y$19:$Y$33, 0))))-1), 1, Settings!$AY$23:$AY$38), ""))</f>
        <v/>
      </c>
      <c r="BK67" s="119" t="str">
        <f>IF(OR(L$10="", $B67="", L67="", BK$9=""), "", IFERROR(WORKDAY((DATE(YEAR($B67), MONTH($B67)+INDEX(Settings!$AM$19:$AM$33, MATCH(L$10, Settings!$Y$19:$Y$33, 0)), IF(INDEX(Settings!$AQ$19:$AQ$33, MATCH(L$10, Settings!$Y$19:$Y$33, 0))=0, DAY($B67), INDEX(Settings!$AQ$19:$AQ$33, MATCH(L$10, Settings!$Y$19:$Y$33, 0))))-1), 1, Settings!$AY$23:$AY$38), ""))</f>
        <v/>
      </c>
      <c r="BL67" s="119" t="str">
        <f>IF(OR(M$10="", $B67="", M67="", BL$9=""), "", IFERROR(WORKDAY((DATE(YEAR($B67), MONTH($B67)+INDEX(Settings!$AM$19:$AM$33, MATCH(M$10, Settings!$Y$19:$Y$33, 0)), IF(INDEX(Settings!$AQ$19:$AQ$33, MATCH(M$10, Settings!$Y$19:$Y$33, 0))=0, DAY($B67), INDEX(Settings!$AQ$19:$AQ$33, MATCH(M$10, Settings!$Y$19:$Y$33, 0))))-1), 1, Settings!$AY$23:$AY$38), ""))</f>
        <v/>
      </c>
      <c r="BM67" s="119" t="str">
        <f>IF(OR(N$10="", $B67="", N67="", BM$9=""), "", IFERROR(WORKDAY((DATE(YEAR($B67), MONTH($B67)+INDEX(Settings!$AM$19:$AM$33, MATCH(N$10, Settings!$Y$19:$Y$33, 0)), IF(INDEX(Settings!$AQ$19:$AQ$33, MATCH(N$10, Settings!$Y$19:$Y$33, 0))=0, DAY($B67), INDEX(Settings!$AQ$19:$AQ$33, MATCH(N$10, Settings!$Y$19:$Y$33, 0))))-1), 1, Settings!$AY$23:$AY$38), ""))</f>
        <v/>
      </c>
      <c r="BN67" s="119" t="str">
        <f>IF(OR(O$10="", $B67="", O67="", BN$9=""), "", IFERROR(WORKDAY((DATE(YEAR($B67), MONTH($B67)+INDEX(Settings!$AM$19:$AM$33, MATCH(O$10, Settings!$Y$19:$Y$33, 0)), IF(INDEX(Settings!$AQ$19:$AQ$33, MATCH(O$10, Settings!$Y$19:$Y$33, 0))=0, DAY($B67), INDEX(Settings!$AQ$19:$AQ$33, MATCH(O$10, Settings!$Y$19:$Y$33, 0))))-1), 1, Settings!$AY$23:$AY$38), ""))</f>
        <v/>
      </c>
      <c r="BO67" s="119" t="str">
        <f>IF(OR(P$10="", $B67="", P67="", BO$9=""), "", IFERROR(WORKDAY((DATE(YEAR($B67), MONTH($B67)+INDEX(Settings!$AM$19:$AM$33, MATCH(P$10, Settings!$Y$19:$Y$33, 0)), IF(INDEX(Settings!$AQ$19:$AQ$33, MATCH(P$10, Settings!$Y$19:$Y$33, 0))=0, DAY($B67), INDEX(Settings!$AQ$19:$AQ$33, MATCH(P$10, Settings!$Y$19:$Y$33, 0))))-1), 1, Settings!$AY$23:$AY$38), ""))</f>
        <v/>
      </c>
      <c r="BP67" s="120" t="str">
        <f>IF(OR(Q$10="", $B67="", Q67="", BP$9=""), "", IFERROR(WORKDAY((DATE(YEAR($B67), MONTH($B67)+INDEX(Settings!$AM$19:$AM$33, MATCH(Q$10, Settings!$Y$19:$Y$33, 0)), IF(INDEX(Settings!$AQ$19:$AQ$33, MATCH(Q$10, Settings!$Y$19:$Y$33, 0))=0, DAY($B67), INDEX(Settings!$AQ$19:$AQ$33, MATCH(Q$10, Settings!$Y$19:$Y$33, 0))))-1), 1, Settings!$AY$23:$AY$38), ""))</f>
        <v/>
      </c>
      <c r="BR67" s="118" t="str">
        <f>IF(BB67="", "", IF(BB67&lt;=$B67, WORKDAY(DATE(YEAR($BB67), MONTH(BB67)+1, DAY(BB67)-1), 1, Settings!$AY$23:$AY$38), BB67))</f>
        <v/>
      </c>
      <c r="BS67" s="119" t="str">
        <f>IF(BC67="", "", IF(BC67&lt;=$B67, WORKDAY(DATE(YEAR($BB67), MONTH(BC67)+1, DAY(BC67)-1), 1, Settings!$AY$23:$AY$38), BC67))</f>
        <v/>
      </c>
      <c r="BT67" s="119" t="str">
        <f>IF(BD67="", "", IF(BD67&lt;=$B67, WORKDAY(DATE(YEAR($BB67), MONTH(BD67)+1, DAY(BD67)-1), 1, Settings!$AY$23:$AY$38), BD67))</f>
        <v/>
      </c>
      <c r="BU67" s="119" t="str">
        <f>IF(BE67="", "", IF(BE67&lt;=$B67, WORKDAY(DATE(YEAR($BB67), MONTH(BE67)+1, DAY(BE67)-1), 1, Settings!$AY$23:$AY$38), BE67))</f>
        <v/>
      </c>
      <c r="BV67" s="119" t="str">
        <f>IF(BF67="", "", IF(BF67&lt;=$B67, WORKDAY(DATE(YEAR($BB67), MONTH(BF67)+1, DAY(BF67)-1), 1, Settings!$AY$23:$AY$38), BF67))</f>
        <v/>
      </c>
      <c r="BW67" s="119" t="str">
        <f>IF(BG67="", "", IF(BG67&lt;=$B67, WORKDAY(DATE(YEAR($BB67), MONTH(BG67)+1, DAY(BG67)-1), 1, Settings!$AY$23:$AY$38), BG67))</f>
        <v/>
      </c>
      <c r="BX67" s="119" t="str">
        <f>IF(BH67="", "", IF(BH67&lt;=$B67, WORKDAY(DATE(YEAR($BB67), MONTH(BH67)+1, DAY(BH67)-1), 1, Settings!$AY$23:$AY$38), BH67))</f>
        <v/>
      </c>
      <c r="BY67" s="119" t="str">
        <f>IF(BI67="", "", IF(BI67&lt;=$B67, WORKDAY(DATE(YEAR($BB67), MONTH(BI67)+1, DAY(BI67)-1), 1, Settings!$AY$23:$AY$38), BI67))</f>
        <v/>
      </c>
      <c r="BZ67" s="119" t="str">
        <f>IF(BJ67="", "", IF(BJ67&lt;=$B67, WORKDAY(DATE(YEAR($BB67), MONTH(BJ67)+1, DAY(BJ67)-1), 1, Settings!$AY$23:$AY$38), BJ67))</f>
        <v/>
      </c>
      <c r="CA67" s="119" t="str">
        <f>IF(BK67="", "", IF(BK67&lt;=$B67, WORKDAY(DATE(YEAR($BB67), MONTH(BK67)+1, DAY(BK67)-1), 1, Settings!$AY$23:$AY$38), BK67))</f>
        <v/>
      </c>
      <c r="CB67" s="119" t="str">
        <f>IF(BL67="", "", IF(BL67&lt;=$B67, WORKDAY(DATE(YEAR($BB67), MONTH(BL67)+1, DAY(BL67)-1), 1, Settings!$AY$23:$AY$38), BL67))</f>
        <v/>
      </c>
      <c r="CC67" s="119" t="str">
        <f>IF(BM67="", "", IF(BM67&lt;=$B67, WORKDAY(DATE(YEAR($BB67), MONTH(BM67)+1, DAY(BM67)-1), 1, Settings!$AY$23:$AY$38), BM67))</f>
        <v/>
      </c>
      <c r="CD67" s="119" t="str">
        <f>IF(BN67="", "", IF(BN67&lt;=$B67, WORKDAY(DATE(YEAR($BB67), MONTH(BN67)+1, DAY(BN67)-1), 1, Settings!$AY$23:$AY$38), BN67))</f>
        <v/>
      </c>
      <c r="CE67" s="119" t="str">
        <f>IF(BO67="", "", IF(BO67&lt;=$B67, WORKDAY(DATE(YEAR($BB67), MONTH(BO67)+1, DAY(BO67)-1), 1, Settings!$AY$23:$AY$38), BO67))</f>
        <v/>
      </c>
      <c r="CF67" s="120" t="str">
        <f>IF(BP67="", "", IF(BP67&lt;=$B67, WORKDAY(DATE(YEAR($BB67), MONTH(BP67)+1, DAY(BP67)-1), 1, Settings!$AY$23:$AY$38), BP67))</f>
        <v/>
      </c>
      <c r="CH67" s="48" t="str">
        <f t="shared" si="4"/>
        <v/>
      </c>
      <c r="CI67" s="49" t="str">
        <f t="shared" si="5"/>
        <v/>
      </c>
      <c r="CJ67" s="49" t="str">
        <f t="shared" si="6"/>
        <v/>
      </c>
      <c r="CK67" s="49" t="str">
        <f t="shared" si="7"/>
        <v/>
      </c>
      <c r="CL67" s="49" t="str">
        <f t="shared" si="8"/>
        <v/>
      </c>
      <c r="CM67" s="49" t="str">
        <f t="shared" si="9"/>
        <v/>
      </c>
      <c r="CN67" s="49" t="str">
        <f t="shared" si="10"/>
        <v/>
      </c>
      <c r="CO67" s="49" t="str">
        <f t="shared" si="11"/>
        <v/>
      </c>
      <c r="CP67" s="49" t="str">
        <f t="shared" si="12"/>
        <v/>
      </c>
      <c r="CQ67" s="49" t="str">
        <f t="shared" si="13"/>
        <v/>
      </c>
      <c r="CR67" s="49" t="str">
        <f t="shared" si="14"/>
        <v/>
      </c>
      <c r="CS67" s="49" t="str">
        <f t="shared" si="15"/>
        <v/>
      </c>
      <c r="CT67" s="49" t="str">
        <f t="shared" si="16"/>
        <v/>
      </c>
      <c r="CU67" s="49" t="str">
        <f t="shared" si="17"/>
        <v/>
      </c>
      <c r="CV67" s="16" t="str">
        <f t="shared" si="18"/>
        <v/>
      </c>
      <c r="CX67" s="48" t="str">
        <f t="shared" si="19"/>
        <v/>
      </c>
      <c r="CY67" s="49" t="str">
        <f t="shared" si="20"/>
        <v/>
      </c>
      <c r="CZ67" s="49" t="str">
        <f t="shared" si="21"/>
        <v/>
      </c>
      <c r="DA67" s="49" t="str">
        <f t="shared" si="22"/>
        <v/>
      </c>
      <c r="DB67" s="49" t="str">
        <f t="shared" si="23"/>
        <v/>
      </c>
      <c r="DC67" s="49" t="str">
        <f t="shared" si="24"/>
        <v/>
      </c>
      <c r="DD67" s="49" t="str">
        <f t="shared" si="25"/>
        <v/>
      </c>
      <c r="DE67" s="49" t="str">
        <f t="shared" si="26"/>
        <v/>
      </c>
      <c r="DF67" s="49" t="str">
        <f t="shared" si="27"/>
        <v/>
      </c>
      <c r="DG67" s="49" t="str">
        <f t="shared" si="28"/>
        <v/>
      </c>
      <c r="DH67" s="49" t="str">
        <f t="shared" si="29"/>
        <v/>
      </c>
      <c r="DI67" s="49" t="str">
        <f t="shared" si="30"/>
        <v/>
      </c>
      <c r="DJ67" s="49" t="str">
        <f t="shared" si="31"/>
        <v/>
      </c>
      <c r="DK67" s="49" t="str">
        <f t="shared" si="32"/>
        <v/>
      </c>
      <c r="DL67" s="16" t="str">
        <f t="shared" si="33"/>
        <v/>
      </c>
      <c r="DN67" s="17" t="str">
        <f t="shared" si="34"/>
        <v>Aug 2019</v>
      </c>
    </row>
    <row r="68" spans="1:118" x14ac:dyDescent="0.25">
      <c r="A68" s="30"/>
      <c r="B68" s="102">
        <f>IF(B67="", "", IFERROR(IF(B67+1&gt;Settings!$G$25, "", B67+1), ""))</f>
        <v>43704</v>
      </c>
      <c r="C68" s="2"/>
      <c r="D68" s="3"/>
      <c r="E68" s="3"/>
      <c r="F68" s="3"/>
      <c r="G68" s="3"/>
      <c r="H68" s="3"/>
      <c r="I68" s="3"/>
      <c r="J68" s="3"/>
      <c r="K68" s="3"/>
      <c r="L68" s="3"/>
      <c r="M68" s="3"/>
      <c r="N68" s="3"/>
      <c r="O68" s="3"/>
      <c r="P68" s="3"/>
      <c r="Q68" s="4"/>
      <c r="R68" s="30"/>
      <c r="T68" s="17" t="str">
        <f>IF($B68="", "", IF($B68&lt;Settings!$G$23, "Old", "New"))</f>
        <v>Old</v>
      </c>
      <c r="AL68" s="118" t="str">
        <f>IF(OR($B68="", C68="", C$10="", AL$9), "", IFERROR($B68+INDEX(Settings!$AF$19:$AF$33, MATCH(C$10, Settings!$Y$19:$Y$33, 0))+IF(INDEX(Settings!$AI$19:$AI$33, MATCH(C$10, Settings!$Y$19:$Y$33, 0))="", 0, INDEX($AO$2:$AU$8, MATCH(TEXT($B68, "ddd"), $AN$2:$AN$8, 0), MATCH(INDEX(Settings!$AI$19:$AI$33, MATCH(C$10, Settings!$Y$19:$Y$33, 0)), $AO$1:$AU$1, 0))), 0))</f>
        <v/>
      </c>
      <c r="AM68" s="119" t="str">
        <f>IF(OR($B68="", D68="", D$10="", AM$9), "", IFERROR($B68+INDEX(Settings!$AF$19:$AF$33, MATCH(D$10, Settings!$Y$19:$Y$33, 0))+IF(INDEX(Settings!$AI$19:$AI$33, MATCH(D$10, Settings!$Y$19:$Y$33, 0))="", 0, INDEX($AO$2:$AU$8, MATCH(TEXT($B68, "ddd"), $AN$2:$AN$8, 0), MATCH(INDEX(Settings!$AI$19:$AI$33, MATCH(D$10, Settings!$Y$19:$Y$33, 0)), $AO$1:$AU$1, 0))), 0))</f>
        <v/>
      </c>
      <c r="AN68" s="119" t="str">
        <f>IF(OR($B68="", E68="", E$10="", AN$9), "", IFERROR($B68+INDEX(Settings!$AF$19:$AF$33, MATCH(E$10, Settings!$Y$19:$Y$33, 0))+IF(INDEX(Settings!$AI$19:$AI$33, MATCH(E$10, Settings!$Y$19:$Y$33, 0))="", 0, INDEX($AO$2:$AU$8, MATCH(TEXT($B68, "ddd"), $AN$2:$AN$8, 0), MATCH(INDEX(Settings!$AI$19:$AI$33, MATCH(E$10, Settings!$Y$19:$Y$33, 0)), $AO$1:$AU$1, 0))), 0))</f>
        <v/>
      </c>
      <c r="AO68" s="119" t="str">
        <f>IF(OR($B68="", F68="", F$10="", AO$9), "", IFERROR($B68+INDEX(Settings!$AF$19:$AF$33, MATCH(F$10, Settings!$Y$19:$Y$33, 0))+IF(INDEX(Settings!$AI$19:$AI$33, MATCH(F$10, Settings!$Y$19:$Y$33, 0))="", 0, INDEX($AO$2:$AU$8, MATCH(TEXT($B68, "ddd"), $AN$2:$AN$8, 0), MATCH(INDEX(Settings!$AI$19:$AI$33, MATCH(F$10, Settings!$Y$19:$Y$33, 0)), $AO$1:$AU$1, 0))), 0))</f>
        <v/>
      </c>
      <c r="AP68" s="119" t="str">
        <f>IF(OR($B68="", G68="", G$10="", AP$9), "", IFERROR($B68+INDEX(Settings!$AF$19:$AF$33, MATCH(G$10, Settings!$Y$19:$Y$33, 0))+IF(INDEX(Settings!$AI$19:$AI$33, MATCH(G$10, Settings!$Y$19:$Y$33, 0))="", 0, INDEX($AO$2:$AU$8, MATCH(TEXT($B68, "ddd"), $AN$2:$AN$8, 0), MATCH(INDEX(Settings!$AI$19:$AI$33, MATCH(G$10, Settings!$Y$19:$Y$33, 0)), $AO$1:$AU$1, 0))), 0))</f>
        <v/>
      </c>
      <c r="AQ68" s="119" t="str">
        <f>IF(OR($B68="", H68="", H$10="", AQ$9), "", IFERROR($B68+INDEX(Settings!$AF$19:$AF$33, MATCH(H$10, Settings!$Y$19:$Y$33, 0))+IF(INDEX(Settings!$AI$19:$AI$33, MATCH(H$10, Settings!$Y$19:$Y$33, 0))="", 0, INDEX($AO$2:$AU$8, MATCH(TEXT($B68, "ddd"), $AN$2:$AN$8, 0), MATCH(INDEX(Settings!$AI$19:$AI$33, MATCH(H$10, Settings!$Y$19:$Y$33, 0)), $AO$1:$AU$1, 0))), 0))</f>
        <v/>
      </c>
      <c r="AR68" s="119" t="str">
        <f>IF(OR($B68="", I68="", I$10="", AR$9), "", IFERROR($B68+INDEX(Settings!$AF$19:$AF$33, MATCH(I$10, Settings!$Y$19:$Y$33, 0))+IF(INDEX(Settings!$AI$19:$AI$33, MATCH(I$10, Settings!$Y$19:$Y$33, 0))="", 0, INDEX($AO$2:$AU$8, MATCH(TEXT($B68, "ddd"), $AN$2:$AN$8, 0), MATCH(INDEX(Settings!$AI$19:$AI$33, MATCH(I$10, Settings!$Y$19:$Y$33, 0)), $AO$1:$AU$1, 0))), 0))</f>
        <v/>
      </c>
      <c r="AS68" s="119" t="str">
        <f>IF(OR($B68="", J68="", J$10="", AS$9), "", IFERROR($B68+INDEX(Settings!$AF$19:$AF$33, MATCH(J$10, Settings!$Y$19:$Y$33, 0))+IF(INDEX(Settings!$AI$19:$AI$33, MATCH(J$10, Settings!$Y$19:$Y$33, 0))="", 0, INDEX($AO$2:$AU$8, MATCH(TEXT($B68, "ddd"), $AN$2:$AN$8, 0), MATCH(INDEX(Settings!$AI$19:$AI$33, MATCH(J$10, Settings!$Y$19:$Y$33, 0)), $AO$1:$AU$1, 0))), 0))</f>
        <v/>
      </c>
      <c r="AT68" s="119" t="str">
        <f>IF(OR($B68="", K68="", K$10="", AT$9), "", IFERROR($B68+INDEX(Settings!$AF$19:$AF$33, MATCH(K$10, Settings!$Y$19:$Y$33, 0))+IF(INDEX(Settings!$AI$19:$AI$33, MATCH(K$10, Settings!$Y$19:$Y$33, 0))="", 0, INDEX($AO$2:$AU$8, MATCH(TEXT($B68, "ddd"), $AN$2:$AN$8, 0), MATCH(INDEX(Settings!$AI$19:$AI$33, MATCH(K$10, Settings!$Y$19:$Y$33, 0)), $AO$1:$AU$1, 0))), 0))</f>
        <v/>
      </c>
      <c r="AU68" s="119" t="str">
        <f>IF(OR($B68="", L68="", L$10="", AU$9), "", IFERROR($B68+INDEX(Settings!$AF$19:$AF$33, MATCH(L$10, Settings!$Y$19:$Y$33, 0))+IF(INDEX(Settings!$AI$19:$AI$33, MATCH(L$10, Settings!$Y$19:$Y$33, 0))="", 0, INDEX($AO$2:$AU$8, MATCH(TEXT($B68, "ddd"), $AN$2:$AN$8, 0), MATCH(INDEX(Settings!$AI$19:$AI$33, MATCH(L$10, Settings!$Y$19:$Y$33, 0)), $AO$1:$AU$1, 0))), 0))</f>
        <v/>
      </c>
      <c r="AV68" s="119" t="str">
        <f>IF(OR($B68="", M68="", M$10="", AV$9), "", IFERROR($B68+INDEX(Settings!$AF$19:$AF$33, MATCH(M$10, Settings!$Y$19:$Y$33, 0))+IF(INDEX(Settings!$AI$19:$AI$33, MATCH(M$10, Settings!$Y$19:$Y$33, 0))="", 0, INDEX($AO$2:$AU$8, MATCH(TEXT($B68, "ddd"), $AN$2:$AN$8, 0), MATCH(INDEX(Settings!$AI$19:$AI$33, MATCH(M$10, Settings!$Y$19:$Y$33, 0)), $AO$1:$AU$1, 0))), 0))</f>
        <v/>
      </c>
      <c r="AW68" s="119" t="str">
        <f>IF(OR($B68="", N68="", N$10="", AW$9), "", IFERROR($B68+INDEX(Settings!$AF$19:$AF$33, MATCH(N$10, Settings!$Y$19:$Y$33, 0))+IF(INDEX(Settings!$AI$19:$AI$33, MATCH(N$10, Settings!$Y$19:$Y$33, 0))="", 0, INDEX($AO$2:$AU$8, MATCH(TEXT($B68, "ddd"), $AN$2:$AN$8, 0), MATCH(INDEX(Settings!$AI$19:$AI$33, MATCH(N$10, Settings!$Y$19:$Y$33, 0)), $AO$1:$AU$1, 0))), 0))</f>
        <v/>
      </c>
      <c r="AX68" s="119" t="str">
        <f>IF(OR($B68="", O68="", O$10="", AX$9), "", IFERROR($B68+INDEX(Settings!$AF$19:$AF$33, MATCH(O$10, Settings!$Y$19:$Y$33, 0))+IF(INDEX(Settings!$AI$19:$AI$33, MATCH(O$10, Settings!$Y$19:$Y$33, 0))="", 0, INDEX($AO$2:$AU$8, MATCH(TEXT($B68, "ddd"), $AN$2:$AN$8, 0), MATCH(INDEX(Settings!$AI$19:$AI$33, MATCH(O$10, Settings!$Y$19:$Y$33, 0)), $AO$1:$AU$1, 0))), 0))</f>
        <v/>
      </c>
      <c r="AY68" s="119" t="str">
        <f>IF(OR($B68="", P68="", P$10="", AY$9), "", IFERROR($B68+INDEX(Settings!$AF$19:$AF$33, MATCH(P$10, Settings!$Y$19:$Y$33, 0))+IF(INDEX(Settings!$AI$19:$AI$33, MATCH(P$10, Settings!$Y$19:$Y$33, 0))="", 0, INDEX($AO$2:$AU$8, MATCH(TEXT($B68, "ddd"), $AN$2:$AN$8, 0), MATCH(INDEX(Settings!$AI$19:$AI$33, MATCH(P$10, Settings!$Y$19:$Y$33, 0)), $AO$1:$AU$1, 0))), 0))</f>
        <v/>
      </c>
      <c r="AZ68" s="120" t="str">
        <f>IF(OR($B68="", Q68="", Q$10="", AZ$9), "", IFERROR($B68+INDEX(Settings!$AF$19:$AF$33, MATCH(Q$10, Settings!$Y$19:$Y$33, 0))+IF(INDEX(Settings!$AI$19:$AI$33, MATCH(Q$10, Settings!$Y$19:$Y$33, 0))="", 0, INDEX($AO$2:$AU$8, MATCH(TEXT($B68, "ddd"), $AN$2:$AN$8, 0), MATCH(INDEX(Settings!$AI$19:$AI$33, MATCH(Q$10, Settings!$Y$19:$Y$33, 0)), $AO$1:$AU$1, 0))), 0))</f>
        <v/>
      </c>
      <c r="BB68" s="118" t="str">
        <f>IF(OR(C$10="", $B68="", C68="", BB$9=""), "", IFERROR(WORKDAY((DATE(YEAR($B68), MONTH($B68)+INDEX(Settings!$AM$19:$AM$33, MATCH(C$10, Settings!$Y$19:$Y$33, 0)), IF(INDEX(Settings!$AQ$19:$AQ$33, MATCH(C$10, Settings!$Y$19:$Y$33, 0))=0, DAY($B68), INDEX(Settings!$AQ$19:$AQ$33, MATCH(C$10, Settings!$Y$19:$Y$33, 0))))-1), 1, Settings!$AY$23:$AY$38), ""))</f>
        <v/>
      </c>
      <c r="BC68" s="119" t="str">
        <f>IF(OR(D$10="", $B68="", D68="", BC$9=""), "", IFERROR(WORKDAY((DATE(YEAR($B68), MONTH($B68)+INDEX(Settings!$AM$19:$AM$33, MATCH(D$10, Settings!$Y$19:$Y$33, 0)), IF(INDEX(Settings!$AQ$19:$AQ$33, MATCH(D$10, Settings!$Y$19:$Y$33, 0))=0, DAY($B68), INDEX(Settings!$AQ$19:$AQ$33, MATCH(D$10, Settings!$Y$19:$Y$33, 0))))-1), 1, Settings!$AY$23:$AY$38), ""))</f>
        <v/>
      </c>
      <c r="BD68" s="119" t="str">
        <f>IF(OR(E$10="", $B68="", E68="", BD$9=""), "", IFERROR(WORKDAY((DATE(YEAR($B68), MONTH($B68)+INDEX(Settings!$AM$19:$AM$33, MATCH(E$10, Settings!$Y$19:$Y$33, 0)), IF(INDEX(Settings!$AQ$19:$AQ$33, MATCH(E$10, Settings!$Y$19:$Y$33, 0))=0, DAY($B68), INDEX(Settings!$AQ$19:$AQ$33, MATCH(E$10, Settings!$Y$19:$Y$33, 0))))-1), 1, Settings!$AY$23:$AY$38), ""))</f>
        <v/>
      </c>
      <c r="BE68" s="119" t="str">
        <f>IF(OR(F$10="", $B68="", F68="", BE$9=""), "", IFERROR(WORKDAY((DATE(YEAR($B68), MONTH($B68)+INDEX(Settings!$AM$19:$AM$33, MATCH(F$10, Settings!$Y$19:$Y$33, 0)), IF(INDEX(Settings!$AQ$19:$AQ$33, MATCH(F$10, Settings!$Y$19:$Y$33, 0))=0, DAY($B68), INDEX(Settings!$AQ$19:$AQ$33, MATCH(F$10, Settings!$Y$19:$Y$33, 0))))-1), 1, Settings!$AY$23:$AY$38), ""))</f>
        <v/>
      </c>
      <c r="BF68" s="119" t="str">
        <f>IF(OR(G$10="", $B68="", G68="", BF$9=""), "", IFERROR(WORKDAY((DATE(YEAR($B68), MONTH($B68)+INDEX(Settings!$AM$19:$AM$33, MATCH(G$10, Settings!$Y$19:$Y$33, 0)), IF(INDEX(Settings!$AQ$19:$AQ$33, MATCH(G$10, Settings!$Y$19:$Y$33, 0))=0, DAY($B68), INDEX(Settings!$AQ$19:$AQ$33, MATCH(G$10, Settings!$Y$19:$Y$33, 0))))-1), 1, Settings!$AY$23:$AY$38), ""))</f>
        <v/>
      </c>
      <c r="BG68" s="119" t="str">
        <f>IF(OR(H$10="", $B68="", H68="", BG$9=""), "", IFERROR(WORKDAY((DATE(YEAR($B68), MONTH($B68)+INDEX(Settings!$AM$19:$AM$33, MATCH(H$10, Settings!$Y$19:$Y$33, 0)), IF(INDEX(Settings!$AQ$19:$AQ$33, MATCH(H$10, Settings!$Y$19:$Y$33, 0))=0, DAY($B68), INDEX(Settings!$AQ$19:$AQ$33, MATCH(H$10, Settings!$Y$19:$Y$33, 0))))-1), 1, Settings!$AY$23:$AY$38), ""))</f>
        <v/>
      </c>
      <c r="BH68" s="119" t="str">
        <f>IF(OR(I$10="", $B68="", I68="", BH$9=""), "", IFERROR(WORKDAY((DATE(YEAR($B68), MONTH($B68)+INDEX(Settings!$AM$19:$AM$33, MATCH(I$10, Settings!$Y$19:$Y$33, 0)), IF(INDEX(Settings!$AQ$19:$AQ$33, MATCH(I$10, Settings!$Y$19:$Y$33, 0))=0, DAY($B68), INDEX(Settings!$AQ$19:$AQ$33, MATCH(I$10, Settings!$Y$19:$Y$33, 0))))-1), 1, Settings!$AY$23:$AY$38), ""))</f>
        <v/>
      </c>
      <c r="BI68" s="119" t="str">
        <f>IF(OR(J$10="", $B68="", J68="", BI$9=""), "", IFERROR(WORKDAY((DATE(YEAR($B68), MONTH($B68)+INDEX(Settings!$AM$19:$AM$33, MATCH(J$10, Settings!$Y$19:$Y$33, 0)), IF(INDEX(Settings!$AQ$19:$AQ$33, MATCH(J$10, Settings!$Y$19:$Y$33, 0))=0, DAY($B68), INDEX(Settings!$AQ$19:$AQ$33, MATCH(J$10, Settings!$Y$19:$Y$33, 0))))-1), 1, Settings!$AY$23:$AY$38), ""))</f>
        <v/>
      </c>
      <c r="BJ68" s="119" t="str">
        <f>IF(OR(K$10="", $B68="", K68="", BJ$9=""), "", IFERROR(WORKDAY((DATE(YEAR($B68), MONTH($B68)+INDEX(Settings!$AM$19:$AM$33, MATCH(K$10, Settings!$Y$19:$Y$33, 0)), IF(INDEX(Settings!$AQ$19:$AQ$33, MATCH(K$10, Settings!$Y$19:$Y$33, 0))=0, DAY($B68), INDEX(Settings!$AQ$19:$AQ$33, MATCH(K$10, Settings!$Y$19:$Y$33, 0))))-1), 1, Settings!$AY$23:$AY$38), ""))</f>
        <v/>
      </c>
      <c r="BK68" s="119" t="str">
        <f>IF(OR(L$10="", $B68="", L68="", BK$9=""), "", IFERROR(WORKDAY((DATE(YEAR($B68), MONTH($B68)+INDEX(Settings!$AM$19:$AM$33, MATCH(L$10, Settings!$Y$19:$Y$33, 0)), IF(INDEX(Settings!$AQ$19:$AQ$33, MATCH(L$10, Settings!$Y$19:$Y$33, 0))=0, DAY($B68), INDEX(Settings!$AQ$19:$AQ$33, MATCH(L$10, Settings!$Y$19:$Y$33, 0))))-1), 1, Settings!$AY$23:$AY$38), ""))</f>
        <v/>
      </c>
      <c r="BL68" s="119" t="str">
        <f>IF(OR(M$10="", $B68="", M68="", BL$9=""), "", IFERROR(WORKDAY((DATE(YEAR($B68), MONTH($B68)+INDEX(Settings!$AM$19:$AM$33, MATCH(M$10, Settings!$Y$19:$Y$33, 0)), IF(INDEX(Settings!$AQ$19:$AQ$33, MATCH(M$10, Settings!$Y$19:$Y$33, 0))=0, DAY($B68), INDEX(Settings!$AQ$19:$AQ$33, MATCH(M$10, Settings!$Y$19:$Y$33, 0))))-1), 1, Settings!$AY$23:$AY$38), ""))</f>
        <v/>
      </c>
      <c r="BM68" s="119" t="str">
        <f>IF(OR(N$10="", $B68="", N68="", BM$9=""), "", IFERROR(WORKDAY((DATE(YEAR($B68), MONTH($B68)+INDEX(Settings!$AM$19:$AM$33, MATCH(N$10, Settings!$Y$19:$Y$33, 0)), IF(INDEX(Settings!$AQ$19:$AQ$33, MATCH(N$10, Settings!$Y$19:$Y$33, 0))=0, DAY($B68), INDEX(Settings!$AQ$19:$AQ$33, MATCH(N$10, Settings!$Y$19:$Y$33, 0))))-1), 1, Settings!$AY$23:$AY$38), ""))</f>
        <v/>
      </c>
      <c r="BN68" s="119" t="str">
        <f>IF(OR(O$10="", $B68="", O68="", BN$9=""), "", IFERROR(WORKDAY((DATE(YEAR($B68), MONTH($B68)+INDEX(Settings!$AM$19:$AM$33, MATCH(O$10, Settings!$Y$19:$Y$33, 0)), IF(INDEX(Settings!$AQ$19:$AQ$33, MATCH(O$10, Settings!$Y$19:$Y$33, 0))=0, DAY($B68), INDEX(Settings!$AQ$19:$AQ$33, MATCH(O$10, Settings!$Y$19:$Y$33, 0))))-1), 1, Settings!$AY$23:$AY$38), ""))</f>
        <v/>
      </c>
      <c r="BO68" s="119" t="str">
        <f>IF(OR(P$10="", $B68="", P68="", BO$9=""), "", IFERROR(WORKDAY((DATE(YEAR($B68), MONTH($B68)+INDEX(Settings!$AM$19:$AM$33, MATCH(P$10, Settings!$Y$19:$Y$33, 0)), IF(INDEX(Settings!$AQ$19:$AQ$33, MATCH(P$10, Settings!$Y$19:$Y$33, 0))=0, DAY($B68), INDEX(Settings!$AQ$19:$AQ$33, MATCH(P$10, Settings!$Y$19:$Y$33, 0))))-1), 1, Settings!$AY$23:$AY$38), ""))</f>
        <v/>
      </c>
      <c r="BP68" s="120" t="str">
        <f>IF(OR(Q$10="", $B68="", Q68="", BP$9=""), "", IFERROR(WORKDAY((DATE(YEAR($B68), MONTH($B68)+INDEX(Settings!$AM$19:$AM$33, MATCH(Q$10, Settings!$Y$19:$Y$33, 0)), IF(INDEX(Settings!$AQ$19:$AQ$33, MATCH(Q$10, Settings!$Y$19:$Y$33, 0))=0, DAY($B68), INDEX(Settings!$AQ$19:$AQ$33, MATCH(Q$10, Settings!$Y$19:$Y$33, 0))))-1), 1, Settings!$AY$23:$AY$38), ""))</f>
        <v/>
      </c>
      <c r="BR68" s="118" t="str">
        <f>IF(BB68="", "", IF(BB68&lt;=$B68, WORKDAY(DATE(YEAR($BB68), MONTH(BB68)+1, DAY(BB68)-1), 1, Settings!$AY$23:$AY$38), BB68))</f>
        <v/>
      </c>
      <c r="BS68" s="119" t="str">
        <f>IF(BC68="", "", IF(BC68&lt;=$B68, WORKDAY(DATE(YEAR($BB68), MONTH(BC68)+1, DAY(BC68)-1), 1, Settings!$AY$23:$AY$38), BC68))</f>
        <v/>
      </c>
      <c r="BT68" s="119" t="str">
        <f>IF(BD68="", "", IF(BD68&lt;=$B68, WORKDAY(DATE(YEAR($BB68), MONTH(BD68)+1, DAY(BD68)-1), 1, Settings!$AY$23:$AY$38), BD68))</f>
        <v/>
      </c>
      <c r="BU68" s="119" t="str">
        <f>IF(BE68="", "", IF(BE68&lt;=$B68, WORKDAY(DATE(YEAR($BB68), MONTH(BE68)+1, DAY(BE68)-1), 1, Settings!$AY$23:$AY$38), BE68))</f>
        <v/>
      </c>
      <c r="BV68" s="119" t="str">
        <f>IF(BF68="", "", IF(BF68&lt;=$B68, WORKDAY(DATE(YEAR($BB68), MONTH(BF68)+1, DAY(BF68)-1), 1, Settings!$AY$23:$AY$38), BF68))</f>
        <v/>
      </c>
      <c r="BW68" s="119" t="str">
        <f>IF(BG68="", "", IF(BG68&lt;=$B68, WORKDAY(DATE(YEAR($BB68), MONTH(BG68)+1, DAY(BG68)-1), 1, Settings!$AY$23:$AY$38), BG68))</f>
        <v/>
      </c>
      <c r="BX68" s="119" t="str">
        <f>IF(BH68="", "", IF(BH68&lt;=$B68, WORKDAY(DATE(YEAR($BB68), MONTH(BH68)+1, DAY(BH68)-1), 1, Settings!$AY$23:$AY$38), BH68))</f>
        <v/>
      </c>
      <c r="BY68" s="119" t="str">
        <f>IF(BI68="", "", IF(BI68&lt;=$B68, WORKDAY(DATE(YEAR($BB68), MONTH(BI68)+1, DAY(BI68)-1), 1, Settings!$AY$23:$AY$38), BI68))</f>
        <v/>
      </c>
      <c r="BZ68" s="119" t="str">
        <f>IF(BJ68="", "", IF(BJ68&lt;=$B68, WORKDAY(DATE(YEAR($BB68), MONTH(BJ68)+1, DAY(BJ68)-1), 1, Settings!$AY$23:$AY$38), BJ68))</f>
        <v/>
      </c>
      <c r="CA68" s="119" t="str">
        <f>IF(BK68="", "", IF(BK68&lt;=$B68, WORKDAY(DATE(YEAR($BB68), MONTH(BK68)+1, DAY(BK68)-1), 1, Settings!$AY$23:$AY$38), BK68))</f>
        <v/>
      </c>
      <c r="CB68" s="119" t="str">
        <f>IF(BL68="", "", IF(BL68&lt;=$B68, WORKDAY(DATE(YEAR($BB68), MONTH(BL68)+1, DAY(BL68)-1), 1, Settings!$AY$23:$AY$38), BL68))</f>
        <v/>
      </c>
      <c r="CC68" s="119" t="str">
        <f>IF(BM68="", "", IF(BM68&lt;=$B68, WORKDAY(DATE(YEAR($BB68), MONTH(BM68)+1, DAY(BM68)-1), 1, Settings!$AY$23:$AY$38), BM68))</f>
        <v/>
      </c>
      <c r="CD68" s="119" t="str">
        <f>IF(BN68="", "", IF(BN68&lt;=$B68, WORKDAY(DATE(YEAR($BB68), MONTH(BN68)+1, DAY(BN68)-1), 1, Settings!$AY$23:$AY$38), BN68))</f>
        <v/>
      </c>
      <c r="CE68" s="119" t="str">
        <f>IF(BO68="", "", IF(BO68&lt;=$B68, WORKDAY(DATE(YEAR($BB68), MONTH(BO68)+1, DAY(BO68)-1), 1, Settings!$AY$23:$AY$38), BO68))</f>
        <v/>
      </c>
      <c r="CF68" s="120" t="str">
        <f>IF(BP68="", "", IF(BP68&lt;=$B68, WORKDAY(DATE(YEAR($BB68), MONTH(BP68)+1, DAY(BP68)-1), 1, Settings!$AY$23:$AY$38), BP68))</f>
        <v/>
      </c>
      <c r="CH68" s="48" t="str">
        <f t="shared" si="4"/>
        <v/>
      </c>
      <c r="CI68" s="49" t="str">
        <f t="shared" si="5"/>
        <v/>
      </c>
      <c r="CJ68" s="49" t="str">
        <f t="shared" si="6"/>
        <v/>
      </c>
      <c r="CK68" s="49" t="str">
        <f t="shared" si="7"/>
        <v/>
      </c>
      <c r="CL68" s="49" t="str">
        <f t="shared" si="8"/>
        <v/>
      </c>
      <c r="CM68" s="49" t="str">
        <f t="shared" si="9"/>
        <v/>
      </c>
      <c r="CN68" s="49" t="str">
        <f t="shared" si="10"/>
        <v/>
      </c>
      <c r="CO68" s="49" t="str">
        <f t="shared" si="11"/>
        <v/>
      </c>
      <c r="CP68" s="49" t="str">
        <f t="shared" si="12"/>
        <v/>
      </c>
      <c r="CQ68" s="49" t="str">
        <f t="shared" si="13"/>
        <v/>
      </c>
      <c r="CR68" s="49" t="str">
        <f t="shared" si="14"/>
        <v/>
      </c>
      <c r="CS68" s="49" t="str">
        <f t="shared" si="15"/>
        <v/>
      </c>
      <c r="CT68" s="49" t="str">
        <f t="shared" si="16"/>
        <v/>
      </c>
      <c r="CU68" s="49" t="str">
        <f t="shared" si="17"/>
        <v/>
      </c>
      <c r="CV68" s="16" t="str">
        <f t="shared" si="18"/>
        <v/>
      </c>
      <c r="CX68" s="48" t="str">
        <f t="shared" si="19"/>
        <v/>
      </c>
      <c r="CY68" s="49" t="str">
        <f t="shared" si="20"/>
        <v/>
      </c>
      <c r="CZ68" s="49" t="str">
        <f t="shared" si="21"/>
        <v/>
      </c>
      <c r="DA68" s="49" t="str">
        <f t="shared" si="22"/>
        <v/>
      </c>
      <c r="DB68" s="49" t="str">
        <f t="shared" si="23"/>
        <v/>
      </c>
      <c r="DC68" s="49" t="str">
        <f t="shared" si="24"/>
        <v/>
      </c>
      <c r="DD68" s="49" t="str">
        <f t="shared" si="25"/>
        <v/>
      </c>
      <c r="DE68" s="49" t="str">
        <f t="shared" si="26"/>
        <v/>
      </c>
      <c r="DF68" s="49" t="str">
        <f t="shared" si="27"/>
        <v/>
      </c>
      <c r="DG68" s="49" t="str">
        <f t="shared" si="28"/>
        <v/>
      </c>
      <c r="DH68" s="49" t="str">
        <f t="shared" si="29"/>
        <v/>
      </c>
      <c r="DI68" s="49" t="str">
        <f t="shared" si="30"/>
        <v/>
      </c>
      <c r="DJ68" s="49" t="str">
        <f t="shared" si="31"/>
        <v/>
      </c>
      <c r="DK68" s="49" t="str">
        <f t="shared" si="32"/>
        <v/>
      </c>
      <c r="DL68" s="16" t="str">
        <f t="shared" si="33"/>
        <v/>
      </c>
      <c r="DN68" s="17" t="str">
        <f t="shared" si="34"/>
        <v>Aug 2019</v>
      </c>
    </row>
    <row r="69" spans="1:118" x14ac:dyDescent="0.25">
      <c r="A69" s="30"/>
      <c r="B69" s="102">
        <f>IF(B68="", "", IFERROR(IF(B68+1&gt;Settings!$G$25, "", B68+1), ""))</f>
        <v>43705</v>
      </c>
      <c r="C69" s="2"/>
      <c r="D69" s="3"/>
      <c r="E69" s="3"/>
      <c r="F69" s="3"/>
      <c r="G69" s="3"/>
      <c r="H69" s="3"/>
      <c r="I69" s="3"/>
      <c r="J69" s="3"/>
      <c r="K69" s="3"/>
      <c r="L69" s="3"/>
      <c r="M69" s="3"/>
      <c r="N69" s="3"/>
      <c r="O69" s="3"/>
      <c r="P69" s="3"/>
      <c r="Q69" s="4"/>
      <c r="R69" s="30"/>
      <c r="T69" s="17" t="str">
        <f>IF($B69="", "", IF($B69&lt;Settings!$G$23, "Old", "New"))</f>
        <v>Old</v>
      </c>
      <c r="AL69" s="118" t="str">
        <f>IF(OR($B69="", C69="", C$10="", AL$9), "", IFERROR($B69+INDEX(Settings!$AF$19:$AF$33, MATCH(C$10, Settings!$Y$19:$Y$33, 0))+IF(INDEX(Settings!$AI$19:$AI$33, MATCH(C$10, Settings!$Y$19:$Y$33, 0))="", 0, INDEX($AO$2:$AU$8, MATCH(TEXT($B69, "ddd"), $AN$2:$AN$8, 0), MATCH(INDEX(Settings!$AI$19:$AI$33, MATCH(C$10, Settings!$Y$19:$Y$33, 0)), $AO$1:$AU$1, 0))), 0))</f>
        <v/>
      </c>
      <c r="AM69" s="119" t="str">
        <f>IF(OR($B69="", D69="", D$10="", AM$9), "", IFERROR($B69+INDEX(Settings!$AF$19:$AF$33, MATCH(D$10, Settings!$Y$19:$Y$33, 0))+IF(INDEX(Settings!$AI$19:$AI$33, MATCH(D$10, Settings!$Y$19:$Y$33, 0))="", 0, INDEX($AO$2:$AU$8, MATCH(TEXT($B69, "ddd"), $AN$2:$AN$8, 0), MATCH(INDEX(Settings!$AI$19:$AI$33, MATCH(D$10, Settings!$Y$19:$Y$33, 0)), $AO$1:$AU$1, 0))), 0))</f>
        <v/>
      </c>
      <c r="AN69" s="119" t="str">
        <f>IF(OR($B69="", E69="", E$10="", AN$9), "", IFERROR($B69+INDEX(Settings!$AF$19:$AF$33, MATCH(E$10, Settings!$Y$19:$Y$33, 0))+IF(INDEX(Settings!$AI$19:$AI$33, MATCH(E$10, Settings!$Y$19:$Y$33, 0))="", 0, INDEX($AO$2:$AU$8, MATCH(TEXT($B69, "ddd"), $AN$2:$AN$8, 0), MATCH(INDEX(Settings!$AI$19:$AI$33, MATCH(E$10, Settings!$Y$19:$Y$33, 0)), $AO$1:$AU$1, 0))), 0))</f>
        <v/>
      </c>
      <c r="AO69" s="119" t="str">
        <f>IF(OR($B69="", F69="", F$10="", AO$9), "", IFERROR($B69+INDEX(Settings!$AF$19:$AF$33, MATCH(F$10, Settings!$Y$19:$Y$33, 0))+IF(INDEX(Settings!$AI$19:$AI$33, MATCH(F$10, Settings!$Y$19:$Y$33, 0))="", 0, INDEX($AO$2:$AU$8, MATCH(TEXT($B69, "ddd"), $AN$2:$AN$8, 0), MATCH(INDEX(Settings!$AI$19:$AI$33, MATCH(F$10, Settings!$Y$19:$Y$33, 0)), $AO$1:$AU$1, 0))), 0))</f>
        <v/>
      </c>
      <c r="AP69" s="119" t="str">
        <f>IF(OR($B69="", G69="", G$10="", AP$9), "", IFERROR($B69+INDEX(Settings!$AF$19:$AF$33, MATCH(G$10, Settings!$Y$19:$Y$33, 0))+IF(INDEX(Settings!$AI$19:$AI$33, MATCH(G$10, Settings!$Y$19:$Y$33, 0))="", 0, INDEX($AO$2:$AU$8, MATCH(TEXT($B69, "ddd"), $AN$2:$AN$8, 0), MATCH(INDEX(Settings!$AI$19:$AI$33, MATCH(G$10, Settings!$Y$19:$Y$33, 0)), $AO$1:$AU$1, 0))), 0))</f>
        <v/>
      </c>
      <c r="AQ69" s="119" t="str">
        <f>IF(OR($B69="", H69="", H$10="", AQ$9), "", IFERROR($B69+INDEX(Settings!$AF$19:$AF$33, MATCH(H$10, Settings!$Y$19:$Y$33, 0))+IF(INDEX(Settings!$AI$19:$AI$33, MATCH(H$10, Settings!$Y$19:$Y$33, 0))="", 0, INDEX($AO$2:$AU$8, MATCH(TEXT($B69, "ddd"), $AN$2:$AN$8, 0), MATCH(INDEX(Settings!$AI$19:$AI$33, MATCH(H$10, Settings!$Y$19:$Y$33, 0)), $AO$1:$AU$1, 0))), 0))</f>
        <v/>
      </c>
      <c r="AR69" s="119" t="str">
        <f>IF(OR($B69="", I69="", I$10="", AR$9), "", IFERROR($B69+INDEX(Settings!$AF$19:$AF$33, MATCH(I$10, Settings!$Y$19:$Y$33, 0))+IF(INDEX(Settings!$AI$19:$AI$33, MATCH(I$10, Settings!$Y$19:$Y$33, 0))="", 0, INDEX($AO$2:$AU$8, MATCH(TEXT($B69, "ddd"), $AN$2:$AN$8, 0), MATCH(INDEX(Settings!$AI$19:$AI$33, MATCH(I$10, Settings!$Y$19:$Y$33, 0)), $AO$1:$AU$1, 0))), 0))</f>
        <v/>
      </c>
      <c r="AS69" s="119" t="str">
        <f>IF(OR($B69="", J69="", J$10="", AS$9), "", IFERROR($B69+INDEX(Settings!$AF$19:$AF$33, MATCH(J$10, Settings!$Y$19:$Y$33, 0))+IF(INDEX(Settings!$AI$19:$AI$33, MATCH(J$10, Settings!$Y$19:$Y$33, 0))="", 0, INDEX($AO$2:$AU$8, MATCH(TEXT($B69, "ddd"), $AN$2:$AN$8, 0), MATCH(INDEX(Settings!$AI$19:$AI$33, MATCH(J$10, Settings!$Y$19:$Y$33, 0)), $AO$1:$AU$1, 0))), 0))</f>
        <v/>
      </c>
      <c r="AT69" s="119" t="str">
        <f>IF(OR($B69="", K69="", K$10="", AT$9), "", IFERROR($B69+INDEX(Settings!$AF$19:$AF$33, MATCH(K$10, Settings!$Y$19:$Y$33, 0))+IF(INDEX(Settings!$AI$19:$AI$33, MATCH(K$10, Settings!$Y$19:$Y$33, 0))="", 0, INDEX($AO$2:$AU$8, MATCH(TEXT($B69, "ddd"), $AN$2:$AN$8, 0), MATCH(INDEX(Settings!$AI$19:$AI$33, MATCH(K$10, Settings!$Y$19:$Y$33, 0)), $AO$1:$AU$1, 0))), 0))</f>
        <v/>
      </c>
      <c r="AU69" s="119" t="str">
        <f>IF(OR($B69="", L69="", L$10="", AU$9), "", IFERROR($B69+INDEX(Settings!$AF$19:$AF$33, MATCH(L$10, Settings!$Y$19:$Y$33, 0))+IF(INDEX(Settings!$AI$19:$AI$33, MATCH(L$10, Settings!$Y$19:$Y$33, 0))="", 0, INDEX($AO$2:$AU$8, MATCH(TEXT($B69, "ddd"), $AN$2:$AN$8, 0), MATCH(INDEX(Settings!$AI$19:$AI$33, MATCH(L$10, Settings!$Y$19:$Y$33, 0)), $AO$1:$AU$1, 0))), 0))</f>
        <v/>
      </c>
      <c r="AV69" s="119" t="str">
        <f>IF(OR($B69="", M69="", M$10="", AV$9), "", IFERROR($B69+INDEX(Settings!$AF$19:$AF$33, MATCH(M$10, Settings!$Y$19:$Y$33, 0))+IF(INDEX(Settings!$AI$19:$AI$33, MATCH(M$10, Settings!$Y$19:$Y$33, 0))="", 0, INDEX($AO$2:$AU$8, MATCH(TEXT($B69, "ddd"), $AN$2:$AN$8, 0), MATCH(INDEX(Settings!$AI$19:$AI$33, MATCH(M$10, Settings!$Y$19:$Y$33, 0)), $AO$1:$AU$1, 0))), 0))</f>
        <v/>
      </c>
      <c r="AW69" s="119" t="str">
        <f>IF(OR($B69="", N69="", N$10="", AW$9), "", IFERROR($B69+INDEX(Settings!$AF$19:$AF$33, MATCH(N$10, Settings!$Y$19:$Y$33, 0))+IF(INDEX(Settings!$AI$19:$AI$33, MATCH(N$10, Settings!$Y$19:$Y$33, 0))="", 0, INDEX($AO$2:$AU$8, MATCH(TEXT($B69, "ddd"), $AN$2:$AN$8, 0), MATCH(INDEX(Settings!$AI$19:$AI$33, MATCH(N$10, Settings!$Y$19:$Y$33, 0)), $AO$1:$AU$1, 0))), 0))</f>
        <v/>
      </c>
      <c r="AX69" s="119" t="str">
        <f>IF(OR($B69="", O69="", O$10="", AX$9), "", IFERROR($B69+INDEX(Settings!$AF$19:$AF$33, MATCH(O$10, Settings!$Y$19:$Y$33, 0))+IF(INDEX(Settings!$AI$19:$AI$33, MATCH(O$10, Settings!$Y$19:$Y$33, 0))="", 0, INDEX($AO$2:$AU$8, MATCH(TEXT($B69, "ddd"), $AN$2:$AN$8, 0), MATCH(INDEX(Settings!$AI$19:$AI$33, MATCH(O$10, Settings!$Y$19:$Y$33, 0)), $AO$1:$AU$1, 0))), 0))</f>
        <v/>
      </c>
      <c r="AY69" s="119" t="str">
        <f>IF(OR($B69="", P69="", P$10="", AY$9), "", IFERROR($B69+INDEX(Settings!$AF$19:$AF$33, MATCH(P$10, Settings!$Y$19:$Y$33, 0))+IF(INDEX(Settings!$AI$19:$AI$33, MATCH(P$10, Settings!$Y$19:$Y$33, 0))="", 0, INDEX($AO$2:$AU$8, MATCH(TEXT($B69, "ddd"), $AN$2:$AN$8, 0), MATCH(INDEX(Settings!$AI$19:$AI$33, MATCH(P$10, Settings!$Y$19:$Y$33, 0)), $AO$1:$AU$1, 0))), 0))</f>
        <v/>
      </c>
      <c r="AZ69" s="120" t="str">
        <f>IF(OR($B69="", Q69="", Q$10="", AZ$9), "", IFERROR($B69+INDEX(Settings!$AF$19:$AF$33, MATCH(Q$10, Settings!$Y$19:$Y$33, 0))+IF(INDEX(Settings!$AI$19:$AI$33, MATCH(Q$10, Settings!$Y$19:$Y$33, 0))="", 0, INDEX($AO$2:$AU$8, MATCH(TEXT($B69, "ddd"), $AN$2:$AN$8, 0), MATCH(INDEX(Settings!$AI$19:$AI$33, MATCH(Q$10, Settings!$Y$19:$Y$33, 0)), $AO$1:$AU$1, 0))), 0))</f>
        <v/>
      </c>
      <c r="BB69" s="118" t="str">
        <f>IF(OR(C$10="", $B69="", C69="", BB$9=""), "", IFERROR(WORKDAY((DATE(YEAR($B69), MONTH($B69)+INDEX(Settings!$AM$19:$AM$33, MATCH(C$10, Settings!$Y$19:$Y$33, 0)), IF(INDEX(Settings!$AQ$19:$AQ$33, MATCH(C$10, Settings!$Y$19:$Y$33, 0))=0, DAY($B69), INDEX(Settings!$AQ$19:$AQ$33, MATCH(C$10, Settings!$Y$19:$Y$33, 0))))-1), 1, Settings!$AY$23:$AY$38), ""))</f>
        <v/>
      </c>
      <c r="BC69" s="119" t="str">
        <f>IF(OR(D$10="", $B69="", D69="", BC$9=""), "", IFERROR(WORKDAY((DATE(YEAR($B69), MONTH($B69)+INDEX(Settings!$AM$19:$AM$33, MATCH(D$10, Settings!$Y$19:$Y$33, 0)), IF(INDEX(Settings!$AQ$19:$AQ$33, MATCH(D$10, Settings!$Y$19:$Y$33, 0))=0, DAY($B69), INDEX(Settings!$AQ$19:$AQ$33, MATCH(D$10, Settings!$Y$19:$Y$33, 0))))-1), 1, Settings!$AY$23:$AY$38), ""))</f>
        <v/>
      </c>
      <c r="BD69" s="119" t="str">
        <f>IF(OR(E$10="", $B69="", E69="", BD$9=""), "", IFERROR(WORKDAY((DATE(YEAR($B69), MONTH($B69)+INDEX(Settings!$AM$19:$AM$33, MATCH(E$10, Settings!$Y$19:$Y$33, 0)), IF(INDEX(Settings!$AQ$19:$AQ$33, MATCH(E$10, Settings!$Y$19:$Y$33, 0))=0, DAY($B69), INDEX(Settings!$AQ$19:$AQ$33, MATCH(E$10, Settings!$Y$19:$Y$33, 0))))-1), 1, Settings!$AY$23:$AY$38), ""))</f>
        <v/>
      </c>
      <c r="BE69" s="119" t="str">
        <f>IF(OR(F$10="", $B69="", F69="", BE$9=""), "", IFERROR(WORKDAY((DATE(YEAR($B69), MONTH($B69)+INDEX(Settings!$AM$19:$AM$33, MATCH(F$10, Settings!$Y$19:$Y$33, 0)), IF(INDEX(Settings!$AQ$19:$AQ$33, MATCH(F$10, Settings!$Y$19:$Y$33, 0))=0, DAY($B69), INDEX(Settings!$AQ$19:$AQ$33, MATCH(F$10, Settings!$Y$19:$Y$33, 0))))-1), 1, Settings!$AY$23:$AY$38), ""))</f>
        <v/>
      </c>
      <c r="BF69" s="119" t="str">
        <f>IF(OR(G$10="", $B69="", G69="", BF$9=""), "", IFERROR(WORKDAY((DATE(YEAR($B69), MONTH($B69)+INDEX(Settings!$AM$19:$AM$33, MATCH(G$10, Settings!$Y$19:$Y$33, 0)), IF(INDEX(Settings!$AQ$19:$AQ$33, MATCH(G$10, Settings!$Y$19:$Y$33, 0))=0, DAY($B69), INDEX(Settings!$AQ$19:$AQ$33, MATCH(G$10, Settings!$Y$19:$Y$33, 0))))-1), 1, Settings!$AY$23:$AY$38), ""))</f>
        <v/>
      </c>
      <c r="BG69" s="119" t="str">
        <f>IF(OR(H$10="", $B69="", H69="", BG$9=""), "", IFERROR(WORKDAY((DATE(YEAR($B69), MONTH($B69)+INDEX(Settings!$AM$19:$AM$33, MATCH(H$10, Settings!$Y$19:$Y$33, 0)), IF(INDEX(Settings!$AQ$19:$AQ$33, MATCH(H$10, Settings!$Y$19:$Y$33, 0))=0, DAY($B69), INDEX(Settings!$AQ$19:$AQ$33, MATCH(H$10, Settings!$Y$19:$Y$33, 0))))-1), 1, Settings!$AY$23:$AY$38), ""))</f>
        <v/>
      </c>
      <c r="BH69" s="119" t="str">
        <f>IF(OR(I$10="", $B69="", I69="", BH$9=""), "", IFERROR(WORKDAY((DATE(YEAR($B69), MONTH($B69)+INDEX(Settings!$AM$19:$AM$33, MATCH(I$10, Settings!$Y$19:$Y$33, 0)), IF(INDEX(Settings!$AQ$19:$AQ$33, MATCH(I$10, Settings!$Y$19:$Y$33, 0))=0, DAY($B69), INDEX(Settings!$AQ$19:$AQ$33, MATCH(I$10, Settings!$Y$19:$Y$33, 0))))-1), 1, Settings!$AY$23:$AY$38), ""))</f>
        <v/>
      </c>
      <c r="BI69" s="119" t="str">
        <f>IF(OR(J$10="", $B69="", J69="", BI$9=""), "", IFERROR(WORKDAY((DATE(YEAR($B69), MONTH($B69)+INDEX(Settings!$AM$19:$AM$33, MATCH(J$10, Settings!$Y$19:$Y$33, 0)), IF(INDEX(Settings!$AQ$19:$AQ$33, MATCH(J$10, Settings!$Y$19:$Y$33, 0))=0, DAY($B69), INDEX(Settings!$AQ$19:$AQ$33, MATCH(J$10, Settings!$Y$19:$Y$33, 0))))-1), 1, Settings!$AY$23:$AY$38), ""))</f>
        <v/>
      </c>
      <c r="BJ69" s="119" t="str">
        <f>IF(OR(K$10="", $B69="", K69="", BJ$9=""), "", IFERROR(WORKDAY((DATE(YEAR($B69), MONTH($B69)+INDEX(Settings!$AM$19:$AM$33, MATCH(K$10, Settings!$Y$19:$Y$33, 0)), IF(INDEX(Settings!$AQ$19:$AQ$33, MATCH(K$10, Settings!$Y$19:$Y$33, 0))=0, DAY($B69), INDEX(Settings!$AQ$19:$AQ$33, MATCH(K$10, Settings!$Y$19:$Y$33, 0))))-1), 1, Settings!$AY$23:$AY$38), ""))</f>
        <v/>
      </c>
      <c r="BK69" s="119" t="str">
        <f>IF(OR(L$10="", $B69="", L69="", BK$9=""), "", IFERROR(WORKDAY((DATE(YEAR($B69), MONTH($B69)+INDEX(Settings!$AM$19:$AM$33, MATCH(L$10, Settings!$Y$19:$Y$33, 0)), IF(INDEX(Settings!$AQ$19:$AQ$33, MATCH(L$10, Settings!$Y$19:$Y$33, 0))=0, DAY($B69), INDEX(Settings!$AQ$19:$AQ$33, MATCH(L$10, Settings!$Y$19:$Y$33, 0))))-1), 1, Settings!$AY$23:$AY$38), ""))</f>
        <v/>
      </c>
      <c r="BL69" s="119" t="str">
        <f>IF(OR(M$10="", $B69="", M69="", BL$9=""), "", IFERROR(WORKDAY((DATE(YEAR($B69), MONTH($B69)+INDEX(Settings!$AM$19:$AM$33, MATCH(M$10, Settings!$Y$19:$Y$33, 0)), IF(INDEX(Settings!$AQ$19:$AQ$33, MATCH(M$10, Settings!$Y$19:$Y$33, 0))=0, DAY($B69), INDEX(Settings!$AQ$19:$AQ$33, MATCH(M$10, Settings!$Y$19:$Y$33, 0))))-1), 1, Settings!$AY$23:$AY$38), ""))</f>
        <v/>
      </c>
      <c r="BM69" s="119" t="str">
        <f>IF(OR(N$10="", $B69="", N69="", BM$9=""), "", IFERROR(WORKDAY((DATE(YEAR($B69), MONTH($B69)+INDEX(Settings!$AM$19:$AM$33, MATCH(N$10, Settings!$Y$19:$Y$33, 0)), IF(INDEX(Settings!$AQ$19:$AQ$33, MATCH(N$10, Settings!$Y$19:$Y$33, 0))=0, DAY($B69), INDEX(Settings!$AQ$19:$AQ$33, MATCH(N$10, Settings!$Y$19:$Y$33, 0))))-1), 1, Settings!$AY$23:$AY$38), ""))</f>
        <v/>
      </c>
      <c r="BN69" s="119" t="str">
        <f>IF(OR(O$10="", $B69="", O69="", BN$9=""), "", IFERROR(WORKDAY((DATE(YEAR($B69), MONTH($B69)+INDEX(Settings!$AM$19:$AM$33, MATCH(O$10, Settings!$Y$19:$Y$33, 0)), IF(INDEX(Settings!$AQ$19:$AQ$33, MATCH(O$10, Settings!$Y$19:$Y$33, 0))=0, DAY($B69), INDEX(Settings!$AQ$19:$AQ$33, MATCH(O$10, Settings!$Y$19:$Y$33, 0))))-1), 1, Settings!$AY$23:$AY$38), ""))</f>
        <v/>
      </c>
      <c r="BO69" s="119" t="str">
        <f>IF(OR(P$10="", $B69="", P69="", BO$9=""), "", IFERROR(WORKDAY((DATE(YEAR($B69), MONTH($B69)+INDEX(Settings!$AM$19:$AM$33, MATCH(P$10, Settings!$Y$19:$Y$33, 0)), IF(INDEX(Settings!$AQ$19:$AQ$33, MATCH(P$10, Settings!$Y$19:$Y$33, 0))=0, DAY($B69), INDEX(Settings!$AQ$19:$AQ$33, MATCH(P$10, Settings!$Y$19:$Y$33, 0))))-1), 1, Settings!$AY$23:$AY$38), ""))</f>
        <v/>
      </c>
      <c r="BP69" s="120" t="str">
        <f>IF(OR(Q$10="", $B69="", Q69="", BP$9=""), "", IFERROR(WORKDAY((DATE(YEAR($B69), MONTH($B69)+INDEX(Settings!$AM$19:$AM$33, MATCH(Q$10, Settings!$Y$19:$Y$33, 0)), IF(INDEX(Settings!$AQ$19:$AQ$33, MATCH(Q$10, Settings!$Y$19:$Y$33, 0))=0, DAY($B69), INDEX(Settings!$AQ$19:$AQ$33, MATCH(Q$10, Settings!$Y$19:$Y$33, 0))))-1), 1, Settings!$AY$23:$AY$38), ""))</f>
        <v/>
      </c>
      <c r="BR69" s="118" t="str">
        <f>IF(BB69="", "", IF(BB69&lt;=$B69, WORKDAY(DATE(YEAR($BB69), MONTH(BB69)+1, DAY(BB69)-1), 1, Settings!$AY$23:$AY$38), BB69))</f>
        <v/>
      </c>
      <c r="BS69" s="119" t="str">
        <f>IF(BC69="", "", IF(BC69&lt;=$B69, WORKDAY(DATE(YEAR($BB69), MONTH(BC69)+1, DAY(BC69)-1), 1, Settings!$AY$23:$AY$38), BC69))</f>
        <v/>
      </c>
      <c r="BT69" s="119" t="str">
        <f>IF(BD69="", "", IF(BD69&lt;=$B69, WORKDAY(DATE(YEAR($BB69), MONTH(BD69)+1, DAY(BD69)-1), 1, Settings!$AY$23:$AY$38), BD69))</f>
        <v/>
      </c>
      <c r="BU69" s="119" t="str">
        <f>IF(BE69="", "", IF(BE69&lt;=$B69, WORKDAY(DATE(YEAR($BB69), MONTH(BE69)+1, DAY(BE69)-1), 1, Settings!$AY$23:$AY$38), BE69))</f>
        <v/>
      </c>
      <c r="BV69" s="119" t="str">
        <f>IF(BF69="", "", IF(BF69&lt;=$B69, WORKDAY(DATE(YEAR($BB69), MONTH(BF69)+1, DAY(BF69)-1), 1, Settings!$AY$23:$AY$38), BF69))</f>
        <v/>
      </c>
      <c r="BW69" s="119" t="str">
        <f>IF(BG69="", "", IF(BG69&lt;=$B69, WORKDAY(DATE(YEAR($BB69), MONTH(BG69)+1, DAY(BG69)-1), 1, Settings!$AY$23:$AY$38), BG69))</f>
        <v/>
      </c>
      <c r="BX69" s="119" t="str">
        <f>IF(BH69="", "", IF(BH69&lt;=$B69, WORKDAY(DATE(YEAR($BB69), MONTH(BH69)+1, DAY(BH69)-1), 1, Settings!$AY$23:$AY$38), BH69))</f>
        <v/>
      </c>
      <c r="BY69" s="119" t="str">
        <f>IF(BI69="", "", IF(BI69&lt;=$B69, WORKDAY(DATE(YEAR($BB69), MONTH(BI69)+1, DAY(BI69)-1), 1, Settings!$AY$23:$AY$38), BI69))</f>
        <v/>
      </c>
      <c r="BZ69" s="119" t="str">
        <f>IF(BJ69="", "", IF(BJ69&lt;=$B69, WORKDAY(DATE(YEAR($BB69), MONTH(BJ69)+1, DAY(BJ69)-1), 1, Settings!$AY$23:$AY$38), BJ69))</f>
        <v/>
      </c>
      <c r="CA69" s="119" t="str">
        <f>IF(BK69="", "", IF(BK69&lt;=$B69, WORKDAY(DATE(YEAR($BB69), MONTH(BK69)+1, DAY(BK69)-1), 1, Settings!$AY$23:$AY$38), BK69))</f>
        <v/>
      </c>
      <c r="CB69" s="119" t="str">
        <f>IF(BL69="", "", IF(BL69&lt;=$B69, WORKDAY(DATE(YEAR($BB69), MONTH(BL69)+1, DAY(BL69)-1), 1, Settings!$AY$23:$AY$38), BL69))</f>
        <v/>
      </c>
      <c r="CC69" s="119" t="str">
        <f>IF(BM69="", "", IF(BM69&lt;=$B69, WORKDAY(DATE(YEAR($BB69), MONTH(BM69)+1, DAY(BM69)-1), 1, Settings!$AY$23:$AY$38), BM69))</f>
        <v/>
      </c>
      <c r="CD69" s="119" t="str">
        <f>IF(BN69="", "", IF(BN69&lt;=$B69, WORKDAY(DATE(YEAR($BB69), MONTH(BN69)+1, DAY(BN69)-1), 1, Settings!$AY$23:$AY$38), BN69))</f>
        <v/>
      </c>
      <c r="CE69" s="119" t="str">
        <f>IF(BO69="", "", IF(BO69&lt;=$B69, WORKDAY(DATE(YEAR($BB69), MONTH(BO69)+1, DAY(BO69)-1), 1, Settings!$AY$23:$AY$38), BO69))</f>
        <v/>
      </c>
      <c r="CF69" s="120" t="str">
        <f>IF(BP69="", "", IF(BP69&lt;=$B69, WORKDAY(DATE(YEAR($BB69), MONTH(BP69)+1, DAY(BP69)-1), 1, Settings!$AY$23:$AY$38), BP69))</f>
        <v/>
      </c>
      <c r="CH69" s="48" t="str">
        <f t="shared" si="4"/>
        <v/>
      </c>
      <c r="CI69" s="49" t="str">
        <f t="shared" si="5"/>
        <v/>
      </c>
      <c r="CJ69" s="49" t="str">
        <f t="shared" si="6"/>
        <v/>
      </c>
      <c r="CK69" s="49" t="str">
        <f t="shared" si="7"/>
        <v/>
      </c>
      <c r="CL69" s="49" t="str">
        <f t="shared" si="8"/>
        <v/>
      </c>
      <c r="CM69" s="49" t="str">
        <f t="shared" si="9"/>
        <v/>
      </c>
      <c r="CN69" s="49" t="str">
        <f t="shared" si="10"/>
        <v/>
      </c>
      <c r="CO69" s="49" t="str">
        <f t="shared" si="11"/>
        <v/>
      </c>
      <c r="CP69" s="49" t="str">
        <f t="shared" si="12"/>
        <v/>
      </c>
      <c r="CQ69" s="49" t="str">
        <f t="shared" si="13"/>
        <v/>
      </c>
      <c r="CR69" s="49" t="str">
        <f t="shared" si="14"/>
        <v/>
      </c>
      <c r="CS69" s="49" t="str">
        <f t="shared" si="15"/>
        <v/>
      </c>
      <c r="CT69" s="49" t="str">
        <f t="shared" si="16"/>
        <v/>
      </c>
      <c r="CU69" s="49" t="str">
        <f t="shared" si="17"/>
        <v/>
      </c>
      <c r="CV69" s="16" t="str">
        <f t="shared" si="18"/>
        <v/>
      </c>
      <c r="CX69" s="48" t="str">
        <f t="shared" si="19"/>
        <v/>
      </c>
      <c r="CY69" s="49" t="str">
        <f t="shared" si="20"/>
        <v/>
      </c>
      <c r="CZ69" s="49" t="str">
        <f t="shared" si="21"/>
        <v/>
      </c>
      <c r="DA69" s="49" t="str">
        <f t="shared" si="22"/>
        <v/>
      </c>
      <c r="DB69" s="49" t="str">
        <f t="shared" si="23"/>
        <v/>
      </c>
      <c r="DC69" s="49" t="str">
        <f t="shared" si="24"/>
        <v/>
      </c>
      <c r="DD69" s="49" t="str">
        <f t="shared" si="25"/>
        <v/>
      </c>
      <c r="DE69" s="49" t="str">
        <f t="shared" si="26"/>
        <v/>
      </c>
      <c r="DF69" s="49" t="str">
        <f t="shared" si="27"/>
        <v/>
      </c>
      <c r="DG69" s="49" t="str">
        <f t="shared" si="28"/>
        <v/>
      </c>
      <c r="DH69" s="49" t="str">
        <f t="shared" si="29"/>
        <v/>
      </c>
      <c r="DI69" s="49" t="str">
        <f t="shared" si="30"/>
        <v/>
      </c>
      <c r="DJ69" s="49" t="str">
        <f t="shared" si="31"/>
        <v/>
      </c>
      <c r="DK69" s="49" t="str">
        <f t="shared" si="32"/>
        <v/>
      </c>
      <c r="DL69" s="16" t="str">
        <f t="shared" si="33"/>
        <v/>
      </c>
      <c r="DN69" s="17" t="str">
        <f t="shared" si="34"/>
        <v>Aug 2019</v>
      </c>
    </row>
    <row r="70" spans="1:118" x14ac:dyDescent="0.25">
      <c r="A70" s="30"/>
      <c r="B70" s="102">
        <f>IF(B69="", "", IFERROR(IF(B69+1&gt;Settings!$G$25, "", B69+1), ""))</f>
        <v>43706</v>
      </c>
      <c r="C70" s="2"/>
      <c r="D70" s="3"/>
      <c r="E70" s="3"/>
      <c r="F70" s="3"/>
      <c r="G70" s="3"/>
      <c r="H70" s="3"/>
      <c r="I70" s="3"/>
      <c r="J70" s="3"/>
      <c r="K70" s="3"/>
      <c r="L70" s="3"/>
      <c r="M70" s="3"/>
      <c r="N70" s="3"/>
      <c r="O70" s="3"/>
      <c r="P70" s="3"/>
      <c r="Q70" s="4"/>
      <c r="R70" s="30"/>
      <c r="T70" s="17" t="str">
        <f>IF($B70="", "", IF($B70&lt;Settings!$G$23, "Old", "New"))</f>
        <v>Old</v>
      </c>
      <c r="AL70" s="118" t="str">
        <f>IF(OR($B70="", C70="", C$10="", AL$9), "", IFERROR($B70+INDEX(Settings!$AF$19:$AF$33, MATCH(C$10, Settings!$Y$19:$Y$33, 0))+IF(INDEX(Settings!$AI$19:$AI$33, MATCH(C$10, Settings!$Y$19:$Y$33, 0))="", 0, INDEX($AO$2:$AU$8, MATCH(TEXT($B70, "ddd"), $AN$2:$AN$8, 0), MATCH(INDEX(Settings!$AI$19:$AI$33, MATCH(C$10, Settings!$Y$19:$Y$33, 0)), $AO$1:$AU$1, 0))), 0))</f>
        <v/>
      </c>
      <c r="AM70" s="119" t="str">
        <f>IF(OR($B70="", D70="", D$10="", AM$9), "", IFERROR($B70+INDEX(Settings!$AF$19:$AF$33, MATCH(D$10, Settings!$Y$19:$Y$33, 0))+IF(INDEX(Settings!$AI$19:$AI$33, MATCH(D$10, Settings!$Y$19:$Y$33, 0))="", 0, INDEX($AO$2:$AU$8, MATCH(TEXT($B70, "ddd"), $AN$2:$AN$8, 0), MATCH(INDEX(Settings!$AI$19:$AI$33, MATCH(D$10, Settings!$Y$19:$Y$33, 0)), $AO$1:$AU$1, 0))), 0))</f>
        <v/>
      </c>
      <c r="AN70" s="119" t="str">
        <f>IF(OR($B70="", E70="", E$10="", AN$9), "", IFERROR($B70+INDEX(Settings!$AF$19:$AF$33, MATCH(E$10, Settings!$Y$19:$Y$33, 0))+IF(INDEX(Settings!$AI$19:$AI$33, MATCH(E$10, Settings!$Y$19:$Y$33, 0))="", 0, INDEX($AO$2:$AU$8, MATCH(TEXT($B70, "ddd"), $AN$2:$AN$8, 0), MATCH(INDEX(Settings!$AI$19:$AI$33, MATCH(E$10, Settings!$Y$19:$Y$33, 0)), $AO$1:$AU$1, 0))), 0))</f>
        <v/>
      </c>
      <c r="AO70" s="119" t="str">
        <f>IF(OR($B70="", F70="", F$10="", AO$9), "", IFERROR($B70+INDEX(Settings!$AF$19:$AF$33, MATCH(F$10, Settings!$Y$19:$Y$33, 0))+IF(INDEX(Settings!$AI$19:$AI$33, MATCH(F$10, Settings!$Y$19:$Y$33, 0))="", 0, INDEX($AO$2:$AU$8, MATCH(TEXT($B70, "ddd"), $AN$2:$AN$8, 0), MATCH(INDEX(Settings!$AI$19:$AI$33, MATCH(F$10, Settings!$Y$19:$Y$33, 0)), $AO$1:$AU$1, 0))), 0))</f>
        <v/>
      </c>
      <c r="AP70" s="119" t="str">
        <f>IF(OR($B70="", G70="", G$10="", AP$9), "", IFERROR($B70+INDEX(Settings!$AF$19:$AF$33, MATCH(G$10, Settings!$Y$19:$Y$33, 0))+IF(INDEX(Settings!$AI$19:$AI$33, MATCH(G$10, Settings!$Y$19:$Y$33, 0))="", 0, INDEX($AO$2:$AU$8, MATCH(TEXT($B70, "ddd"), $AN$2:$AN$8, 0), MATCH(INDEX(Settings!$AI$19:$AI$33, MATCH(G$10, Settings!$Y$19:$Y$33, 0)), $AO$1:$AU$1, 0))), 0))</f>
        <v/>
      </c>
      <c r="AQ70" s="119" t="str">
        <f>IF(OR($B70="", H70="", H$10="", AQ$9), "", IFERROR($B70+INDEX(Settings!$AF$19:$AF$33, MATCH(H$10, Settings!$Y$19:$Y$33, 0))+IF(INDEX(Settings!$AI$19:$AI$33, MATCH(H$10, Settings!$Y$19:$Y$33, 0))="", 0, INDEX($AO$2:$AU$8, MATCH(TEXT($B70, "ddd"), $AN$2:$AN$8, 0), MATCH(INDEX(Settings!$AI$19:$AI$33, MATCH(H$10, Settings!$Y$19:$Y$33, 0)), $AO$1:$AU$1, 0))), 0))</f>
        <v/>
      </c>
      <c r="AR70" s="119" t="str">
        <f>IF(OR($B70="", I70="", I$10="", AR$9), "", IFERROR($B70+INDEX(Settings!$AF$19:$AF$33, MATCH(I$10, Settings!$Y$19:$Y$33, 0))+IF(INDEX(Settings!$AI$19:$AI$33, MATCH(I$10, Settings!$Y$19:$Y$33, 0))="", 0, INDEX($AO$2:$AU$8, MATCH(TEXT($B70, "ddd"), $AN$2:$AN$8, 0), MATCH(INDEX(Settings!$AI$19:$AI$33, MATCH(I$10, Settings!$Y$19:$Y$33, 0)), $AO$1:$AU$1, 0))), 0))</f>
        <v/>
      </c>
      <c r="AS70" s="119" t="str">
        <f>IF(OR($B70="", J70="", J$10="", AS$9), "", IFERROR($B70+INDEX(Settings!$AF$19:$AF$33, MATCH(J$10, Settings!$Y$19:$Y$33, 0))+IF(INDEX(Settings!$AI$19:$AI$33, MATCH(J$10, Settings!$Y$19:$Y$33, 0))="", 0, INDEX($AO$2:$AU$8, MATCH(TEXT($B70, "ddd"), $AN$2:$AN$8, 0), MATCH(INDEX(Settings!$AI$19:$AI$33, MATCH(J$10, Settings!$Y$19:$Y$33, 0)), $AO$1:$AU$1, 0))), 0))</f>
        <v/>
      </c>
      <c r="AT70" s="119" t="str">
        <f>IF(OR($B70="", K70="", K$10="", AT$9), "", IFERROR($B70+INDEX(Settings!$AF$19:$AF$33, MATCH(K$10, Settings!$Y$19:$Y$33, 0))+IF(INDEX(Settings!$AI$19:$AI$33, MATCH(K$10, Settings!$Y$19:$Y$33, 0))="", 0, INDEX($AO$2:$AU$8, MATCH(TEXT($B70, "ddd"), $AN$2:$AN$8, 0), MATCH(INDEX(Settings!$AI$19:$AI$33, MATCH(K$10, Settings!$Y$19:$Y$33, 0)), $AO$1:$AU$1, 0))), 0))</f>
        <v/>
      </c>
      <c r="AU70" s="119" t="str">
        <f>IF(OR($B70="", L70="", L$10="", AU$9), "", IFERROR($B70+INDEX(Settings!$AF$19:$AF$33, MATCH(L$10, Settings!$Y$19:$Y$33, 0))+IF(INDEX(Settings!$AI$19:$AI$33, MATCH(L$10, Settings!$Y$19:$Y$33, 0))="", 0, INDEX($AO$2:$AU$8, MATCH(TEXT($B70, "ddd"), $AN$2:$AN$8, 0), MATCH(INDEX(Settings!$AI$19:$AI$33, MATCH(L$10, Settings!$Y$19:$Y$33, 0)), $AO$1:$AU$1, 0))), 0))</f>
        <v/>
      </c>
      <c r="AV70" s="119" t="str">
        <f>IF(OR($B70="", M70="", M$10="", AV$9), "", IFERROR($B70+INDEX(Settings!$AF$19:$AF$33, MATCH(M$10, Settings!$Y$19:$Y$33, 0))+IF(INDEX(Settings!$AI$19:$AI$33, MATCH(M$10, Settings!$Y$19:$Y$33, 0))="", 0, INDEX($AO$2:$AU$8, MATCH(TEXT($B70, "ddd"), $AN$2:$AN$8, 0), MATCH(INDEX(Settings!$AI$19:$AI$33, MATCH(M$10, Settings!$Y$19:$Y$33, 0)), $AO$1:$AU$1, 0))), 0))</f>
        <v/>
      </c>
      <c r="AW70" s="119" t="str">
        <f>IF(OR($B70="", N70="", N$10="", AW$9), "", IFERROR($B70+INDEX(Settings!$AF$19:$AF$33, MATCH(N$10, Settings!$Y$19:$Y$33, 0))+IF(INDEX(Settings!$AI$19:$AI$33, MATCH(N$10, Settings!$Y$19:$Y$33, 0))="", 0, INDEX($AO$2:$AU$8, MATCH(TEXT($B70, "ddd"), $AN$2:$AN$8, 0), MATCH(INDEX(Settings!$AI$19:$AI$33, MATCH(N$10, Settings!$Y$19:$Y$33, 0)), $AO$1:$AU$1, 0))), 0))</f>
        <v/>
      </c>
      <c r="AX70" s="119" t="str">
        <f>IF(OR($B70="", O70="", O$10="", AX$9), "", IFERROR($B70+INDEX(Settings!$AF$19:$AF$33, MATCH(O$10, Settings!$Y$19:$Y$33, 0))+IF(INDEX(Settings!$AI$19:$AI$33, MATCH(O$10, Settings!$Y$19:$Y$33, 0))="", 0, INDEX($AO$2:$AU$8, MATCH(TEXT($B70, "ddd"), $AN$2:$AN$8, 0), MATCH(INDEX(Settings!$AI$19:$AI$33, MATCH(O$10, Settings!$Y$19:$Y$33, 0)), $AO$1:$AU$1, 0))), 0))</f>
        <v/>
      </c>
      <c r="AY70" s="119" t="str">
        <f>IF(OR($B70="", P70="", P$10="", AY$9), "", IFERROR($B70+INDEX(Settings!$AF$19:$AF$33, MATCH(P$10, Settings!$Y$19:$Y$33, 0))+IF(INDEX(Settings!$AI$19:$AI$33, MATCH(P$10, Settings!$Y$19:$Y$33, 0))="", 0, INDEX($AO$2:$AU$8, MATCH(TEXT($B70, "ddd"), $AN$2:$AN$8, 0), MATCH(INDEX(Settings!$AI$19:$AI$33, MATCH(P$10, Settings!$Y$19:$Y$33, 0)), $AO$1:$AU$1, 0))), 0))</f>
        <v/>
      </c>
      <c r="AZ70" s="120" t="str">
        <f>IF(OR($B70="", Q70="", Q$10="", AZ$9), "", IFERROR($B70+INDEX(Settings!$AF$19:$AF$33, MATCH(Q$10, Settings!$Y$19:$Y$33, 0))+IF(INDEX(Settings!$AI$19:$AI$33, MATCH(Q$10, Settings!$Y$19:$Y$33, 0))="", 0, INDEX($AO$2:$AU$8, MATCH(TEXT($B70, "ddd"), $AN$2:$AN$8, 0), MATCH(INDEX(Settings!$AI$19:$AI$33, MATCH(Q$10, Settings!$Y$19:$Y$33, 0)), $AO$1:$AU$1, 0))), 0))</f>
        <v/>
      </c>
      <c r="BB70" s="118" t="str">
        <f>IF(OR(C$10="", $B70="", C70="", BB$9=""), "", IFERROR(WORKDAY((DATE(YEAR($B70), MONTH($B70)+INDEX(Settings!$AM$19:$AM$33, MATCH(C$10, Settings!$Y$19:$Y$33, 0)), IF(INDEX(Settings!$AQ$19:$AQ$33, MATCH(C$10, Settings!$Y$19:$Y$33, 0))=0, DAY($B70), INDEX(Settings!$AQ$19:$AQ$33, MATCH(C$10, Settings!$Y$19:$Y$33, 0))))-1), 1, Settings!$AY$23:$AY$38), ""))</f>
        <v/>
      </c>
      <c r="BC70" s="119" t="str">
        <f>IF(OR(D$10="", $B70="", D70="", BC$9=""), "", IFERROR(WORKDAY((DATE(YEAR($B70), MONTH($B70)+INDEX(Settings!$AM$19:$AM$33, MATCH(D$10, Settings!$Y$19:$Y$33, 0)), IF(INDEX(Settings!$AQ$19:$AQ$33, MATCH(D$10, Settings!$Y$19:$Y$33, 0))=0, DAY($B70), INDEX(Settings!$AQ$19:$AQ$33, MATCH(D$10, Settings!$Y$19:$Y$33, 0))))-1), 1, Settings!$AY$23:$AY$38), ""))</f>
        <v/>
      </c>
      <c r="BD70" s="119" t="str">
        <f>IF(OR(E$10="", $B70="", E70="", BD$9=""), "", IFERROR(WORKDAY((DATE(YEAR($B70), MONTH($B70)+INDEX(Settings!$AM$19:$AM$33, MATCH(E$10, Settings!$Y$19:$Y$33, 0)), IF(INDEX(Settings!$AQ$19:$AQ$33, MATCH(E$10, Settings!$Y$19:$Y$33, 0))=0, DAY($B70), INDEX(Settings!$AQ$19:$AQ$33, MATCH(E$10, Settings!$Y$19:$Y$33, 0))))-1), 1, Settings!$AY$23:$AY$38), ""))</f>
        <v/>
      </c>
      <c r="BE70" s="119" t="str">
        <f>IF(OR(F$10="", $B70="", F70="", BE$9=""), "", IFERROR(WORKDAY((DATE(YEAR($B70), MONTH($B70)+INDEX(Settings!$AM$19:$AM$33, MATCH(F$10, Settings!$Y$19:$Y$33, 0)), IF(INDEX(Settings!$AQ$19:$AQ$33, MATCH(F$10, Settings!$Y$19:$Y$33, 0))=0, DAY($B70), INDEX(Settings!$AQ$19:$AQ$33, MATCH(F$10, Settings!$Y$19:$Y$33, 0))))-1), 1, Settings!$AY$23:$AY$38), ""))</f>
        <v/>
      </c>
      <c r="BF70" s="119" t="str">
        <f>IF(OR(G$10="", $B70="", G70="", BF$9=""), "", IFERROR(WORKDAY((DATE(YEAR($B70), MONTH($B70)+INDEX(Settings!$AM$19:$AM$33, MATCH(G$10, Settings!$Y$19:$Y$33, 0)), IF(INDEX(Settings!$AQ$19:$AQ$33, MATCH(G$10, Settings!$Y$19:$Y$33, 0))=0, DAY($B70), INDEX(Settings!$AQ$19:$AQ$33, MATCH(G$10, Settings!$Y$19:$Y$33, 0))))-1), 1, Settings!$AY$23:$AY$38), ""))</f>
        <v/>
      </c>
      <c r="BG70" s="119" t="str">
        <f>IF(OR(H$10="", $B70="", H70="", BG$9=""), "", IFERROR(WORKDAY((DATE(YEAR($B70), MONTH($B70)+INDEX(Settings!$AM$19:$AM$33, MATCH(H$10, Settings!$Y$19:$Y$33, 0)), IF(INDEX(Settings!$AQ$19:$AQ$33, MATCH(H$10, Settings!$Y$19:$Y$33, 0))=0, DAY($B70), INDEX(Settings!$AQ$19:$AQ$33, MATCH(H$10, Settings!$Y$19:$Y$33, 0))))-1), 1, Settings!$AY$23:$AY$38), ""))</f>
        <v/>
      </c>
      <c r="BH70" s="119" t="str">
        <f>IF(OR(I$10="", $B70="", I70="", BH$9=""), "", IFERROR(WORKDAY((DATE(YEAR($B70), MONTH($B70)+INDEX(Settings!$AM$19:$AM$33, MATCH(I$10, Settings!$Y$19:$Y$33, 0)), IF(INDEX(Settings!$AQ$19:$AQ$33, MATCH(I$10, Settings!$Y$19:$Y$33, 0))=0, DAY($B70), INDEX(Settings!$AQ$19:$AQ$33, MATCH(I$10, Settings!$Y$19:$Y$33, 0))))-1), 1, Settings!$AY$23:$AY$38), ""))</f>
        <v/>
      </c>
      <c r="BI70" s="119" t="str">
        <f>IF(OR(J$10="", $B70="", J70="", BI$9=""), "", IFERROR(WORKDAY((DATE(YEAR($B70), MONTH($B70)+INDEX(Settings!$AM$19:$AM$33, MATCH(J$10, Settings!$Y$19:$Y$33, 0)), IF(INDEX(Settings!$AQ$19:$AQ$33, MATCH(J$10, Settings!$Y$19:$Y$33, 0))=0, DAY($B70), INDEX(Settings!$AQ$19:$AQ$33, MATCH(J$10, Settings!$Y$19:$Y$33, 0))))-1), 1, Settings!$AY$23:$AY$38), ""))</f>
        <v/>
      </c>
      <c r="BJ70" s="119" t="str">
        <f>IF(OR(K$10="", $B70="", K70="", BJ$9=""), "", IFERROR(WORKDAY((DATE(YEAR($B70), MONTH($B70)+INDEX(Settings!$AM$19:$AM$33, MATCH(K$10, Settings!$Y$19:$Y$33, 0)), IF(INDEX(Settings!$AQ$19:$AQ$33, MATCH(K$10, Settings!$Y$19:$Y$33, 0))=0, DAY($B70), INDEX(Settings!$AQ$19:$AQ$33, MATCH(K$10, Settings!$Y$19:$Y$33, 0))))-1), 1, Settings!$AY$23:$AY$38), ""))</f>
        <v/>
      </c>
      <c r="BK70" s="119" t="str">
        <f>IF(OR(L$10="", $B70="", L70="", BK$9=""), "", IFERROR(WORKDAY((DATE(YEAR($B70), MONTH($B70)+INDEX(Settings!$AM$19:$AM$33, MATCH(L$10, Settings!$Y$19:$Y$33, 0)), IF(INDEX(Settings!$AQ$19:$AQ$33, MATCH(L$10, Settings!$Y$19:$Y$33, 0))=0, DAY($B70), INDEX(Settings!$AQ$19:$AQ$33, MATCH(L$10, Settings!$Y$19:$Y$33, 0))))-1), 1, Settings!$AY$23:$AY$38), ""))</f>
        <v/>
      </c>
      <c r="BL70" s="119" t="str">
        <f>IF(OR(M$10="", $B70="", M70="", BL$9=""), "", IFERROR(WORKDAY((DATE(YEAR($B70), MONTH($B70)+INDEX(Settings!$AM$19:$AM$33, MATCH(M$10, Settings!$Y$19:$Y$33, 0)), IF(INDEX(Settings!$AQ$19:$AQ$33, MATCH(M$10, Settings!$Y$19:$Y$33, 0))=0, DAY($B70), INDEX(Settings!$AQ$19:$AQ$33, MATCH(M$10, Settings!$Y$19:$Y$33, 0))))-1), 1, Settings!$AY$23:$AY$38), ""))</f>
        <v/>
      </c>
      <c r="BM70" s="119" t="str">
        <f>IF(OR(N$10="", $B70="", N70="", BM$9=""), "", IFERROR(WORKDAY((DATE(YEAR($B70), MONTH($B70)+INDEX(Settings!$AM$19:$AM$33, MATCH(N$10, Settings!$Y$19:$Y$33, 0)), IF(INDEX(Settings!$AQ$19:$AQ$33, MATCH(N$10, Settings!$Y$19:$Y$33, 0))=0, DAY($B70), INDEX(Settings!$AQ$19:$AQ$33, MATCH(N$10, Settings!$Y$19:$Y$33, 0))))-1), 1, Settings!$AY$23:$AY$38), ""))</f>
        <v/>
      </c>
      <c r="BN70" s="119" t="str">
        <f>IF(OR(O$10="", $B70="", O70="", BN$9=""), "", IFERROR(WORKDAY((DATE(YEAR($B70), MONTH($B70)+INDEX(Settings!$AM$19:$AM$33, MATCH(O$10, Settings!$Y$19:$Y$33, 0)), IF(INDEX(Settings!$AQ$19:$AQ$33, MATCH(O$10, Settings!$Y$19:$Y$33, 0))=0, DAY($B70), INDEX(Settings!$AQ$19:$AQ$33, MATCH(O$10, Settings!$Y$19:$Y$33, 0))))-1), 1, Settings!$AY$23:$AY$38), ""))</f>
        <v/>
      </c>
      <c r="BO70" s="119" t="str">
        <f>IF(OR(P$10="", $B70="", P70="", BO$9=""), "", IFERROR(WORKDAY((DATE(YEAR($B70), MONTH($B70)+INDEX(Settings!$AM$19:$AM$33, MATCH(P$10, Settings!$Y$19:$Y$33, 0)), IF(INDEX(Settings!$AQ$19:$AQ$33, MATCH(P$10, Settings!$Y$19:$Y$33, 0))=0, DAY($B70), INDEX(Settings!$AQ$19:$AQ$33, MATCH(P$10, Settings!$Y$19:$Y$33, 0))))-1), 1, Settings!$AY$23:$AY$38), ""))</f>
        <v/>
      </c>
      <c r="BP70" s="120" t="str">
        <f>IF(OR(Q$10="", $B70="", Q70="", BP$9=""), "", IFERROR(WORKDAY((DATE(YEAR($B70), MONTH($B70)+INDEX(Settings!$AM$19:$AM$33, MATCH(Q$10, Settings!$Y$19:$Y$33, 0)), IF(INDEX(Settings!$AQ$19:$AQ$33, MATCH(Q$10, Settings!$Y$19:$Y$33, 0))=0, DAY($B70), INDEX(Settings!$AQ$19:$AQ$33, MATCH(Q$10, Settings!$Y$19:$Y$33, 0))))-1), 1, Settings!$AY$23:$AY$38), ""))</f>
        <v/>
      </c>
      <c r="BR70" s="118" t="str">
        <f>IF(BB70="", "", IF(BB70&lt;=$B70, WORKDAY(DATE(YEAR($BB70), MONTH(BB70)+1, DAY(BB70)-1), 1, Settings!$AY$23:$AY$38), BB70))</f>
        <v/>
      </c>
      <c r="BS70" s="119" t="str">
        <f>IF(BC70="", "", IF(BC70&lt;=$B70, WORKDAY(DATE(YEAR($BB70), MONTH(BC70)+1, DAY(BC70)-1), 1, Settings!$AY$23:$AY$38), BC70))</f>
        <v/>
      </c>
      <c r="BT70" s="119" t="str">
        <f>IF(BD70="", "", IF(BD70&lt;=$B70, WORKDAY(DATE(YEAR($BB70), MONTH(BD70)+1, DAY(BD70)-1), 1, Settings!$AY$23:$AY$38), BD70))</f>
        <v/>
      </c>
      <c r="BU70" s="119" t="str">
        <f>IF(BE70="", "", IF(BE70&lt;=$B70, WORKDAY(DATE(YEAR($BB70), MONTH(BE70)+1, DAY(BE70)-1), 1, Settings!$AY$23:$AY$38), BE70))</f>
        <v/>
      </c>
      <c r="BV70" s="119" t="str">
        <f>IF(BF70="", "", IF(BF70&lt;=$B70, WORKDAY(DATE(YEAR($BB70), MONTH(BF70)+1, DAY(BF70)-1), 1, Settings!$AY$23:$AY$38), BF70))</f>
        <v/>
      </c>
      <c r="BW70" s="119" t="str">
        <f>IF(BG70="", "", IF(BG70&lt;=$B70, WORKDAY(DATE(YEAR($BB70), MONTH(BG70)+1, DAY(BG70)-1), 1, Settings!$AY$23:$AY$38), BG70))</f>
        <v/>
      </c>
      <c r="BX70" s="119" t="str">
        <f>IF(BH70="", "", IF(BH70&lt;=$B70, WORKDAY(DATE(YEAR($BB70), MONTH(BH70)+1, DAY(BH70)-1), 1, Settings!$AY$23:$AY$38), BH70))</f>
        <v/>
      </c>
      <c r="BY70" s="119" t="str">
        <f>IF(BI70="", "", IF(BI70&lt;=$B70, WORKDAY(DATE(YEAR($BB70), MONTH(BI70)+1, DAY(BI70)-1), 1, Settings!$AY$23:$AY$38), BI70))</f>
        <v/>
      </c>
      <c r="BZ70" s="119" t="str">
        <f>IF(BJ70="", "", IF(BJ70&lt;=$B70, WORKDAY(DATE(YEAR($BB70), MONTH(BJ70)+1, DAY(BJ70)-1), 1, Settings!$AY$23:$AY$38), BJ70))</f>
        <v/>
      </c>
      <c r="CA70" s="119" t="str">
        <f>IF(BK70="", "", IF(BK70&lt;=$B70, WORKDAY(DATE(YEAR($BB70), MONTH(BK70)+1, DAY(BK70)-1), 1, Settings!$AY$23:$AY$38), BK70))</f>
        <v/>
      </c>
      <c r="CB70" s="119" t="str">
        <f>IF(BL70="", "", IF(BL70&lt;=$B70, WORKDAY(DATE(YEAR($BB70), MONTH(BL70)+1, DAY(BL70)-1), 1, Settings!$AY$23:$AY$38), BL70))</f>
        <v/>
      </c>
      <c r="CC70" s="119" t="str">
        <f>IF(BM70="", "", IF(BM70&lt;=$B70, WORKDAY(DATE(YEAR($BB70), MONTH(BM70)+1, DAY(BM70)-1), 1, Settings!$AY$23:$AY$38), BM70))</f>
        <v/>
      </c>
      <c r="CD70" s="119" t="str">
        <f>IF(BN70="", "", IF(BN70&lt;=$B70, WORKDAY(DATE(YEAR($BB70), MONTH(BN70)+1, DAY(BN70)-1), 1, Settings!$AY$23:$AY$38), BN70))</f>
        <v/>
      </c>
      <c r="CE70" s="119" t="str">
        <f>IF(BO70="", "", IF(BO70&lt;=$B70, WORKDAY(DATE(YEAR($BB70), MONTH(BO70)+1, DAY(BO70)-1), 1, Settings!$AY$23:$AY$38), BO70))</f>
        <v/>
      </c>
      <c r="CF70" s="120" t="str">
        <f>IF(BP70="", "", IF(BP70&lt;=$B70, WORKDAY(DATE(YEAR($BB70), MONTH(BP70)+1, DAY(BP70)-1), 1, Settings!$AY$23:$AY$38), BP70))</f>
        <v/>
      </c>
      <c r="CH70" s="48" t="str">
        <f t="shared" si="4"/>
        <v/>
      </c>
      <c r="CI70" s="49" t="str">
        <f t="shared" si="5"/>
        <v/>
      </c>
      <c r="CJ70" s="49" t="str">
        <f t="shared" si="6"/>
        <v/>
      </c>
      <c r="CK70" s="49" t="str">
        <f t="shared" si="7"/>
        <v/>
      </c>
      <c r="CL70" s="49" t="str">
        <f t="shared" si="8"/>
        <v/>
      </c>
      <c r="CM70" s="49" t="str">
        <f t="shared" si="9"/>
        <v/>
      </c>
      <c r="CN70" s="49" t="str">
        <f t="shared" si="10"/>
        <v/>
      </c>
      <c r="CO70" s="49" t="str">
        <f t="shared" si="11"/>
        <v/>
      </c>
      <c r="CP70" s="49" t="str">
        <f t="shared" si="12"/>
        <v/>
      </c>
      <c r="CQ70" s="49" t="str">
        <f t="shared" si="13"/>
        <v/>
      </c>
      <c r="CR70" s="49" t="str">
        <f t="shared" si="14"/>
        <v/>
      </c>
      <c r="CS70" s="49" t="str">
        <f t="shared" si="15"/>
        <v/>
      </c>
      <c r="CT70" s="49" t="str">
        <f t="shared" si="16"/>
        <v/>
      </c>
      <c r="CU70" s="49" t="str">
        <f t="shared" si="17"/>
        <v/>
      </c>
      <c r="CV70" s="16" t="str">
        <f t="shared" si="18"/>
        <v/>
      </c>
      <c r="CX70" s="48" t="str">
        <f t="shared" si="19"/>
        <v/>
      </c>
      <c r="CY70" s="49" t="str">
        <f t="shared" si="20"/>
        <v/>
      </c>
      <c r="CZ70" s="49" t="str">
        <f t="shared" si="21"/>
        <v/>
      </c>
      <c r="DA70" s="49" t="str">
        <f t="shared" si="22"/>
        <v/>
      </c>
      <c r="DB70" s="49" t="str">
        <f t="shared" si="23"/>
        <v/>
      </c>
      <c r="DC70" s="49" t="str">
        <f t="shared" si="24"/>
        <v/>
      </c>
      <c r="DD70" s="49" t="str">
        <f t="shared" si="25"/>
        <v/>
      </c>
      <c r="DE70" s="49" t="str">
        <f t="shared" si="26"/>
        <v/>
      </c>
      <c r="DF70" s="49" t="str">
        <f t="shared" si="27"/>
        <v/>
      </c>
      <c r="DG70" s="49" t="str">
        <f t="shared" si="28"/>
        <v/>
      </c>
      <c r="DH70" s="49" t="str">
        <f t="shared" si="29"/>
        <v/>
      </c>
      <c r="DI70" s="49" t="str">
        <f t="shared" si="30"/>
        <v/>
      </c>
      <c r="DJ70" s="49" t="str">
        <f t="shared" si="31"/>
        <v/>
      </c>
      <c r="DK70" s="49" t="str">
        <f t="shared" si="32"/>
        <v/>
      </c>
      <c r="DL70" s="16" t="str">
        <f t="shared" si="33"/>
        <v/>
      </c>
      <c r="DN70" s="17" t="str">
        <f t="shared" si="34"/>
        <v>Aug 2019</v>
      </c>
    </row>
    <row r="71" spans="1:118" x14ac:dyDescent="0.25">
      <c r="A71" s="30"/>
      <c r="B71" s="102">
        <f>IF(B70="", "", IFERROR(IF(B70+1&gt;Settings!$G$25, "", B70+1), ""))</f>
        <v>43707</v>
      </c>
      <c r="C71" s="2"/>
      <c r="D71" s="3"/>
      <c r="E71" s="3"/>
      <c r="F71" s="3"/>
      <c r="G71" s="3"/>
      <c r="H71" s="3"/>
      <c r="I71" s="3"/>
      <c r="J71" s="3"/>
      <c r="K71" s="3"/>
      <c r="L71" s="3"/>
      <c r="M71" s="3"/>
      <c r="N71" s="3"/>
      <c r="O71" s="3"/>
      <c r="P71" s="3"/>
      <c r="Q71" s="4"/>
      <c r="R71" s="30"/>
      <c r="T71" s="17" t="str">
        <f>IF($B71="", "", IF($B71&lt;Settings!$G$23, "Old", "New"))</f>
        <v>Old</v>
      </c>
      <c r="AL71" s="118" t="str">
        <f>IF(OR($B71="", C71="", C$10="", AL$9), "", IFERROR($B71+INDEX(Settings!$AF$19:$AF$33, MATCH(C$10, Settings!$Y$19:$Y$33, 0))+IF(INDEX(Settings!$AI$19:$AI$33, MATCH(C$10, Settings!$Y$19:$Y$33, 0))="", 0, INDEX($AO$2:$AU$8, MATCH(TEXT($B71, "ddd"), $AN$2:$AN$8, 0), MATCH(INDEX(Settings!$AI$19:$AI$33, MATCH(C$10, Settings!$Y$19:$Y$33, 0)), $AO$1:$AU$1, 0))), 0))</f>
        <v/>
      </c>
      <c r="AM71" s="119" t="str">
        <f>IF(OR($B71="", D71="", D$10="", AM$9), "", IFERROR($B71+INDEX(Settings!$AF$19:$AF$33, MATCH(D$10, Settings!$Y$19:$Y$33, 0))+IF(INDEX(Settings!$AI$19:$AI$33, MATCH(D$10, Settings!$Y$19:$Y$33, 0))="", 0, INDEX($AO$2:$AU$8, MATCH(TEXT($B71, "ddd"), $AN$2:$AN$8, 0), MATCH(INDEX(Settings!$AI$19:$AI$33, MATCH(D$10, Settings!$Y$19:$Y$33, 0)), $AO$1:$AU$1, 0))), 0))</f>
        <v/>
      </c>
      <c r="AN71" s="119" t="str">
        <f>IF(OR($B71="", E71="", E$10="", AN$9), "", IFERROR($B71+INDEX(Settings!$AF$19:$AF$33, MATCH(E$10, Settings!$Y$19:$Y$33, 0))+IF(INDEX(Settings!$AI$19:$AI$33, MATCH(E$10, Settings!$Y$19:$Y$33, 0))="", 0, INDEX($AO$2:$AU$8, MATCH(TEXT($B71, "ddd"), $AN$2:$AN$8, 0), MATCH(INDEX(Settings!$AI$19:$AI$33, MATCH(E$10, Settings!$Y$19:$Y$33, 0)), $AO$1:$AU$1, 0))), 0))</f>
        <v/>
      </c>
      <c r="AO71" s="119" t="str">
        <f>IF(OR($B71="", F71="", F$10="", AO$9), "", IFERROR($B71+INDEX(Settings!$AF$19:$AF$33, MATCH(F$10, Settings!$Y$19:$Y$33, 0))+IF(INDEX(Settings!$AI$19:$AI$33, MATCH(F$10, Settings!$Y$19:$Y$33, 0))="", 0, INDEX($AO$2:$AU$8, MATCH(TEXT($B71, "ddd"), $AN$2:$AN$8, 0), MATCH(INDEX(Settings!$AI$19:$AI$33, MATCH(F$10, Settings!$Y$19:$Y$33, 0)), $AO$1:$AU$1, 0))), 0))</f>
        <v/>
      </c>
      <c r="AP71" s="119" t="str">
        <f>IF(OR($B71="", G71="", G$10="", AP$9), "", IFERROR($B71+INDEX(Settings!$AF$19:$AF$33, MATCH(G$10, Settings!$Y$19:$Y$33, 0))+IF(INDEX(Settings!$AI$19:$AI$33, MATCH(G$10, Settings!$Y$19:$Y$33, 0))="", 0, INDEX($AO$2:$AU$8, MATCH(TEXT($B71, "ddd"), $AN$2:$AN$8, 0), MATCH(INDEX(Settings!$AI$19:$AI$33, MATCH(G$10, Settings!$Y$19:$Y$33, 0)), $AO$1:$AU$1, 0))), 0))</f>
        <v/>
      </c>
      <c r="AQ71" s="119" t="str">
        <f>IF(OR($B71="", H71="", H$10="", AQ$9), "", IFERROR($B71+INDEX(Settings!$AF$19:$AF$33, MATCH(H$10, Settings!$Y$19:$Y$33, 0))+IF(INDEX(Settings!$AI$19:$AI$33, MATCH(H$10, Settings!$Y$19:$Y$33, 0))="", 0, INDEX($AO$2:$AU$8, MATCH(TEXT($B71, "ddd"), $AN$2:$AN$8, 0), MATCH(INDEX(Settings!$AI$19:$AI$33, MATCH(H$10, Settings!$Y$19:$Y$33, 0)), $AO$1:$AU$1, 0))), 0))</f>
        <v/>
      </c>
      <c r="AR71" s="119" t="str">
        <f>IF(OR($B71="", I71="", I$10="", AR$9), "", IFERROR($B71+INDEX(Settings!$AF$19:$AF$33, MATCH(I$10, Settings!$Y$19:$Y$33, 0))+IF(INDEX(Settings!$AI$19:$AI$33, MATCH(I$10, Settings!$Y$19:$Y$33, 0))="", 0, INDEX($AO$2:$AU$8, MATCH(TEXT($B71, "ddd"), $AN$2:$AN$8, 0), MATCH(INDEX(Settings!$AI$19:$AI$33, MATCH(I$10, Settings!$Y$19:$Y$33, 0)), $AO$1:$AU$1, 0))), 0))</f>
        <v/>
      </c>
      <c r="AS71" s="119" t="str">
        <f>IF(OR($B71="", J71="", J$10="", AS$9), "", IFERROR($B71+INDEX(Settings!$AF$19:$AF$33, MATCH(J$10, Settings!$Y$19:$Y$33, 0))+IF(INDEX(Settings!$AI$19:$AI$33, MATCH(J$10, Settings!$Y$19:$Y$33, 0))="", 0, INDEX($AO$2:$AU$8, MATCH(TEXT($B71, "ddd"), $AN$2:$AN$8, 0), MATCH(INDEX(Settings!$AI$19:$AI$33, MATCH(J$10, Settings!$Y$19:$Y$33, 0)), $AO$1:$AU$1, 0))), 0))</f>
        <v/>
      </c>
      <c r="AT71" s="119" t="str">
        <f>IF(OR($B71="", K71="", K$10="", AT$9), "", IFERROR($B71+INDEX(Settings!$AF$19:$AF$33, MATCH(K$10, Settings!$Y$19:$Y$33, 0))+IF(INDEX(Settings!$AI$19:$AI$33, MATCH(K$10, Settings!$Y$19:$Y$33, 0))="", 0, INDEX($AO$2:$AU$8, MATCH(TEXT($B71, "ddd"), $AN$2:$AN$8, 0), MATCH(INDEX(Settings!$AI$19:$AI$33, MATCH(K$10, Settings!$Y$19:$Y$33, 0)), $AO$1:$AU$1, 0))), 0))</f>
        <v/>
      </c>
      <c r="AU71" s="119" t="str">
        <f>IF(OR($B71="", L71="", L$10="", AU$9), "", IFERROR($B71+INDEX(Settings!$AF$19:$AF$33, MATCH(L$10, Settings!$Y$19:$Y$33, 0))+IF(INDEX(Settings!$AI$19:$AI$33, MATCH(L$10, Settings!$Y$19:$Y$33, 0))="", 0, INDEX($AO$2:$AU$8, MATCH(TEXT($B71, "ddd"), $AN$2:$AN$8, 0), MATCH(INDEX(Settings!$AI$19:$AI$33, MATCH(L$10, Settings!$Y$19:$Y$33, 0)), $AO$1:$AU$1, 0))), 0))</f>
        <v/>
      </c>
      <c r="AV71" s="119" t="str">
        <f>IF(OR($B71="", M71="", M$10="", AV$9), "", IFERROR($B71+INDEX(Settings!$AF$19:$AF$33, MATCH(M$10, Settings!$Y$19:$Y$33, 0))+IF(INDEX(Settings!$AI$19:$AI$33, MATCH(M$10, Settings!$Y$19:$Y$33, 0))="", 0, INDEX($AO$2:$AU$8, MATCH(TEXT($B71, "ddd"), $AN$2:$AN$8, 0), MATCH(INDEX(Settings!$AI$19:$AI$33, MATCH(M$10, Settings!$Y$19:$Y$33, 0)), $AO$1:$AU$1, 0))), 0))</f>
        <v/>
      </c>
      <c r="AW71" s="119" t="str">
        <f>IF(OR($B71="", N71="", N$10="", AW$9), "", IFERROR($B71+INDEX(Settings!$AF$19:$AF$33, MATCH(N$10, Settings!$Y$19:$Y$33, 0))+IF(INDEX(Settings!$AI$19:$AI$33, MATCH(N$10, Settings!$Y$19:$Y$33, 0))="", 0, INDEX($AO$2:$AU$8, MATCH(TEXT($B71, "ddd"), $AN$2:$AN$8, 0), MATCH(INDEX(Settings!$AI$19:$AI$33, MATCH(N$10, Settings!$Y$19:$Y$33, 0)), $AO$1:$AU$1, 0))), 0))</f>
        <v/>
      </c>
      <c r="AX71" s="119" t="str">
        <f>IF(OR($B71="", O71="", O$10="", AX$9), "", IFERROR($B71+INDEX(Settings!$AF$19:$AF$33, MATCH(O$10, Settings!$Y$19:$Y$33, 0))+IF(INDEX(Settings!$AI$19:$AI$33, MATCH(O$10, Settings!$Y$19:$Y$33, 0))="", 0, INDEX($AO$2:$AU$8, MATCH(TEXT($B71, "ddd"), $AN$2:$AN$8, 0), MATCH(INDEX(Settings!$AI$19:$AI$33, MATCH(O$10, Settings!$Y$19:$Y$33, 0)), $AO$1:$AU$1, 0))), 0))</f>
        <v/>
      </c>
      <c r="AY71" s="119" t="str">
        <f>IF(OR($B71="", P71="", P$10="", AY$9), "", IFERROR($B71+INDEX(Settings!$AF$19:$AF$33, MATCH(P$10, Settings!$Y$19:$Y$33, 0))+IF(INDEX(Settings!$AI$19:$AI$33, MATCH(P$10, Settings!$Y$19:$Y$33, 0))="", 0, INDEX($AO$2:$AU$8, MATCH(TEXT($B71, "ddd"), $AN$2:$AN$8, 0), MATCH(INDEX(Settings!$AI$19:$AI$33, MATCH(P$10, Settings!$Y$19:$Y$33, 0)), $AO$1:$AU$1, 0))), 0))</f>
        <v/>
      </c>
      <c r="AZ71" s="120" t="str">
        <f>IF(OR($B71="", Q71="", Q$10="", AZ$9), "", IFERROR($B71+INDEX(Settings!$AF$19:$AF$33, MATCH(Q$10, Settings!$Y$19:$Y$33, 0))+IF(INDEX(Settings!$AI$19:$AI$33, MATCH(Q$10, Settings!$Y$19:$Y$33, 0))="", 0, INDEX($AO$2:$AU$8, MATCH(TEXT($B71, "ddd"), $AN$2:$AN$8, 0), MATCH(INDEX(Settings!$AI$19:$AI$33, MATCH(Q$10, Settings!$Y$19:$Y$33, 0)), $AO$1:$AU$1, 0))), 0))</f>
        <v/>
      </c>
      <c r="BB71" s="118" t="str">
        <f>IF(OR(C$10="", $B71="", C71="", BB$9=""), "", IFERROR(WORKDAY((DATE(YEAR($B71), MONTH($B71)+INDEX(Settings!$AM$19:$AM$33, MATCH(C$10, Settings!$Y$19:$Y$33, 0)), IF(INDEX(Settings!$AQ$19:$AQ$33, MATCH(C$10, Settings!$Y$19:$Y$33, 0))=0, DAY($B71), INDEX(Settings!$AQ$19:$AQ$33, MATCH(C$10, Settings!$Y$19:$Y$33, 0))))-1), 1, Settings!$AY$23:$AY$38), ""))</f>
        <v/>
      </c>
      <c r="BC71" s="119" t="str">
        <f>IF(OR(D$10="", $B71="", D71="", BC$9=""), "", IFERROR(WORKDAY((DATE(YEAR($B71), MONTH($B71)+INDEX(Settings!$AM$19:$AM$33, MATCH(D$10, Settings!$Y$19:$Y$33, 0)), IF(INDEX(Settings!$AQ$19:$AQ$33, MATCH(D$10, Settings!$Y$19:$Y$33, 0))=0, DAY($B71), INDEX(Settings!$AQ$19:$AQ$33, MATCH(D$10, Settings!$Y$19:$Y$33, 0))))-1), 1, Settings!$AY$23:$AY$38), ""))</f>
        <v/>
      </c>
      <c r="BD71" s="119" t="str">
        <f>IF(OR(E$10="", $B71="", E71="", BD$9=""), "", IFERROR(WORKDAY((DATE(YEAR($B71), MONTH($B71)+INDEX(Settings!$AM$19:$AM$33, MATCH(E$10, Settings!$Y$19:$Y$33, 0)), IF(INDEX(Settings!$AQ$19:$AQ$33, MATCH(E$10, Settings!$Y$19:$Y$33, 0))=0, DAY($B71), INDEX(Settings!$AQ$19:$AQ$33, MATCH(E$10, Settings!$Y$19:$Y$33, 0))))-1), 1, Settings!$AY$23:$AY$38), ""))</f>
        <v/>
      </c>
      <c r="BE71" s="119" t="str">
        <f>IF(OR(F$10="", $B71="", F71="", BE$9=""), "", IFERROR(WORKDAY((DATE(YEAR($B71), MONTH($B71)+INDEX(Settings!$AM$19:$AM$33, MATCH(F$10, Settings!$Y$19:$Y$33, 0)), IF(INDEX(Settings!$AQ$19:$AQ$33, MATCH(F$10, Settings!$Y$19:$Y$33, 0))=0, DAY($B71), INDEX(Settings!$AQ$19:$AQ$33, MATCH(F$10, Settings!$Y$19:$Y$33, 0))))-1), 1, Settings!$AY$23:$AY$38), ""))</f>
        <v/>
      </c>
      <c r="BF71" s="119" t="str">
        <f>IF(OR(G$10="", $B71="", G71="", BF$9=""), "", IFERROR(WORKDAY((DATE(YEAR($B71), MONTH($B71)+INDEX(Settings!$AM$19:$AM$33, MATCH(G$10, Settings!$Y$19:$Y$33, 0)), IF(INDEX(Settings!$AQ$19:$AQ$33, MATCH(G$10, Settings!$Y$19:$Y$33, 0))=0, DAY($B71), INDEX(Settings!$AQ$19:$AQ$33, MATCH(G$10, Settings!$Y$19:$Y$33, 0))))-1), 1, Settings!$AY$23:$AY$38), ""))</f>
        <v/>
      </c>
      <c r="BG71" s="119" t="str">
        <f>IF(OR(H$10="", $B71="", H71="", BG$9=""), "", IFERROR(WORKDAY((DATE(YEAR($B71), MONTH($B71)+INDEX(Settings!$AM$19:$AM$33, MATCH(H$10, Settings!$Y$19:$Y$33, 0)), IF(INDEX(Settings!$AQ$19:$AQ$33, MATCH(H$10, Settings!$Y$19:$Y$33, 0))=0, DAY($B71), INDEX(Settings!$AQ$19:$AQ$33, MATCH(H$10, Settings!$Y$19:$Y$33, 0))))-1), 1, Settings!$AY$23:$AY$38), ""))</f>
        <v/>
      </c>
      <c r="BH71" s="119" t="str">
        <f>IF(OR(I$10="", $B71="", I71="", BH$9=""), "", IFERROR(WORKDAY((DATE(YEAR($B71), MONTH($B71)+INDEX(Settings!$AM$19:$AM$33, MATCH(I$10, Settings!$Y$19:$Y$33, 0)), IF(INDEX(Settings!$AQ$19:$AQ$33, MATCH(I$10, Settings!$Y$19:$Y$33, 0))=0, DAY($B71), INDEX(Settings!$AQ$19:$AQ$33, MATCH(I$10, Settings!$Y$19:$Y$33, 0))))-1), 1, Settings!$AY$23:$AY$38), ""))</f>
        <v/>
      </c>
      <c r="BI71" s="119" t="str">
        <f>IF(OR(J$10="", $B71="", J71="", BI$9=""), "", IFERROR(WORKDAY((DATE(YEAR($B71), MONTH($B71)+INDEX(Settings!$AM$19:$AM$33, MATCH(J$10, Settings!$Y$19:$Y$33, 0)), IF(INDEX(Settings!$AQ$19:$AQ$33, MATCH(J$10, Settings!$Y$19:$Y$33, 0))=0, DAY($B71), INDEX(Settings!$AQ$19:$AQ$33, MATCH(J$10, Settings!$Y$19:$Y$33, 0))))-1), 1, Settings!$AY$23:$AY$38), ""))</f>
        <v/>
      </c>
      <c r="BJ71" s="119" t="str">
        <f>IF(OR(K$10="", $B71="", K71="", BJ$9=""), "", IFERROR(WORKDAY((DATE(YEAR($B71), MONTH($B71)+INDEX(Settings!$AM$19:$AM$33, MATCH(K$10, Settings!$Y$19:$Y$33, 0)), IF(INDEX(Settings!$AQ$19:$AQ$33, MATCH(K$10, Settings!$Y$19:$Y$33, 0))=0, DAY($B71), INDEX(Settings!$AQ$19:$AQ$33, MATCH(K$10, Settings!$Y$19:$Y$33, 0))))-1), 1, Settings!$AY$23:$AY$38), ""))</f>
        <v/>
      </c>
      <c r="BK71" s="119" t="str">
        <f>IF(OR(L$10="", $B71="", L71="", BK$9=""), "", IFERROR(WORKDAY((DATE(YEAR($B71), MONTH($B71)+INDEX(Settings!$AM$19:$AM$33, MATCH(L$10, Settings!$Y$19:$Y$33, 0)), IF(INDEX(Settings!$AQ$19:$AQ$33, MATCH(L$10, Settings!$Y$19:$Y$33, 0))=0, DAY($B71), INDEX(Settings!$AQ$19:$AQ$33, MATCH(L$10, Settings!$Y$19:$Y$33, 0))))-1), 1, Settings!$AY$23:$AY$38), ""))</f>
        <v/>
      </c>
      <c r="BL71" s="119" t="str">
        <f>IF(OR(M$10="", $B71="", M71="", BL$9=""), "", IFERROR(WORKDAY((DATE(YEAR($B71), MONTH($B71)+INDEX(Settings!$AM$19:$AM$33, MATCH(M$10, Settings!$Y$19:$Y$33, 0)), IF(INDEX(Settings!$AQ$19:$AQ$33, MATCH(M$10, Settings!$Y$19:$Y$33, 0))=0, DAY($B71), INDEX(Settings!$AQ$19:$AQ$33, MATCH(M$10, Settings!$Y$19:$Y$33, 0))))-1), 1, Settings!$AY$23:$AY$38), ""))</f>
        <v/>
      </c>
      <c r="BM71" s="119" t="str">
        <f>IF(OR(N$10="", $B71="", N71="", BM$9=""), "", IFERROR(WORKDAY((DATE(YEAR($B71), MONTH($B71)+INDEX(Settings!$AM$19:$AM$33, MATCH(N$10, Settings!$Y$19:$Y$33, 0)), IF(INDEX(Settings!$AQ$19:$AQ$33, MATCH(N$10, Settings!$Y$19:$Y$33, 0))=0, DAY($B71), INDEX(Settings!$AQ$19:$AQ$33, MATCH(N$10, Settings!$Y$19:$Y$33, 0))))-1), 1, Settings!$AY$23:$AY$38), ""))</f>
        <v/>
      </c>
      <c r="BN71" s="119" t="str">
        <f>IF(OR(O$10="", $B71="", O71="", BN$9=""), "", IFERROR(WORKDAY((DATE(YEAR($B71), MONTH($B71)+INDEX(Settings!$AM$19:$AM$33, MATCH(O$10, Settings!$Y$19:$Y$33, 0)), IF(INDEX(Settings!$AQ$19:$AQ$33, MATCH(O$10, Settings!$Y$19:$Y$33, 0))=0, DAY($B71), INDEX(Settings!$AQ$19:$AQ$33, MATCH(O$10, Settings!$Y$19:$Y$33, 0))))-1), 1, Settings!$AY$23:$AY$38), ""))</f>
        <v/>
      </c>
      <c r="BO71" s="119" t="str">
        <f>IF(OR(P$10="", $B71="", P71="", BO$9=""), "", IFERROR(WORKDAY((DATE(YEAR($B71), MONTH($B71)+INDEX(Settings!$AM$19:$AM$33, MATCH(P$10, Settings!$Y$19:$Y$33, 0)), IF(INDEX(Settings!$AQ$19:$AQ$33, MATCH(P$10, Settings!$Y$19:$Y$33, 0))=0, DAY($B71), INDEX(Settings!$AQ$19:$AQ$33, MATCH(P$10, Settings!$Y$19:$Y$33, 0))))-1), 1, Settings!$AY$23:$AY$38), ""))</f>
        <v/>
      </c>
      <c r="BP71" s="120" t="str">
        <f>IF(OR(Q$10="", $B71="", Q71="", BP$9=""), "", IFERROR(WORKDAY((DATE(YEAR($B71), MONTH($B71)+INDEX(Settings!$AM$19:$AM$33, MATCH(Q$10, Settings!$Y$19:$Y$33, 0)), IF(INDEX(Settings!$AQ$19:$AQ$33, MATCH(Q$10, Settings!$Y$19:$Y$33, 0))=0, DAY($B71), INDEX(Settings!$AQ$19:$AQ$33, MATCH(Q$10, Settings!$Y$19:$Y$33, 0))))-1), 1, Settings!$AY$23:$AY$38), ""))</f>
        <v/>
      </c>
      <c r="BR71" s="118" t="str">
        <f>IF(BB71="", "", IF(BB71&lt;=$B71, WORKDAY(DATE(YEAR($BB71), MONTH(BB71)+1, DAY(BB71)-1), 1, Settings!$AY$23:$AY$38), BB71))</f>
        <v/>
      </c>
      <c r="BS71" s="119" t="str">
        <f>IF(BC71="", "", IF(BC71&lt;=$B71, WORKDAY(DATE(YEAR($BB71), MONTH(BC71)+1, DAY(BC71)-1), 1, Settings!$AY$23:$AY$38), BC71))</f>
        <v/>
      </c>
      <c r="BT71" s="119" t="str">
        <f>IF(BD71="", "", IF(BD71&lt;=$B71, WORKDAY(DATE(YEAR($BB71), MONTH(BD71)+1, DAY(BD71)-1), 1, Settings!$AY$23:$AY$38), BD71))</f>
        <v/>
      </c>
      <c r="BU71" s="119" t="str">
        <f>IF(BE71="", "", IF(BE71&lt;=$B71, WORKDAY(DATE(YEAR($BB71), MONTH(BE71)+1, DAY(BE71)-1), 1, Settings!$AY$23:$AY$38), BE71))</f>
        <v/>
      </c>
      <c r="BV71" s="119" t="str">
        <f>IF(BF71="", "", IF(BF71&lt;=$B71, WORKDAY(DATE(YEAR($BB71), MONTH(BF71)+1, DAY(BF71)-1), 1, Settings!$AY$23:$AY$38), BF71))</f>
        <v/>
      </c>
      <c r="BW71" s="119" t="str">
        <f>IF(BG71="", "", IF(BG71&lt;=$B71, WORKDAY(DATE(YEAR($BB71), MONTH(BG71)+1, DAY(BG71)-1), 1, Settings!$AY$23:$AY$38), BG71))</f>
        <v/>
      </c>
      <c r="BX71" s="119" t="str">
        <f>IF(BH71="", "", IF(BH71&lt;=$B71, WORKDAY(DATE(YEAR($BB71), MONTH(BH71)+1, DAY(BH71)-1), 1, Settings!$AY$23:$AY$38), BH71))</f>
        <v/>
      </c>
      <c r="BY71" s="119" t="str">
        <f>IF(BI71="", "", IF(BI71&lt;=$B71, WORKDAY(DATE(YEAR($BB71), MONTH(BI71)+1, DAY(BI71)-1), 1, Settings!$AY$23:$AY$38), BI71))</f>
        <v/>
      </c>
      <c r="BZ71" s="119" t="str">
        <f>IF(BJ71="", "", IF(BJ71&lt;=$B71, WORKDAY(DATE(YEAR($BB71), MONTH(BJ71)+1, DAY(BJ71)-1), 1, Settings!$AY$23:$AY$38), BJ71))</f>
        <v/>
      </c>
      <c r="CA71" s="119" t="str">
        <f>IF(BK71="", "", IF(BK71&lt;=$B71, WORKDAY(DATE(YEAR($BB71), MONTH(BK71)+1, DAY(BK71)-1), 1, Settings!$AY$23:$AY$38), BK71))</f>
        <v/>
      </c>
      <c r="CB71" s="119" t="str">
        <f>IF(BL71="", "", IF(BL71&lt;=$B71, WORKDAY(DATE(YEAR($BB71), MONTH(BL71)+1, DAY(BL71)-1), 1, Settings!$AY$23:$AY$38), BL71))</f>
        <v/>
      </c>
      <c r="CC71" s="119" t="str">
        <f>IF(BM71="", "", IF(BM71&lt;=$B71, WORKDAY(DATE(YEAR($BB71), MONTH(BM71)+1, DAY(BM71)-1), 1, Settings!$AY$23:$AY$38), BM71))</f>
        <v/>
      </c>
      <c r="CD71" s="119" t="str">
        <f>IF(BN71="", "", IF(BN71&lt;=$B71, WORKDAY(DATE(YEAR($BB71), MONTH(BN71)+1, DAY(BN71)-1), 1, Settings!$AY$23:$AY$38), BN71))</f>
        <v/>
      </c>
      <c r="CE71" s="119" t="str">
        <f>IF(BO71="", "", IF(BO71&lt;=$B71, WORKDAY(DATE(YEAR($BB71), MONTH(BO71)+1, DAY(BO71)-1), 1, Settings!$AY$23:$AY$38), BO71))</f>
        <v/>
      </c>
      <c r="CF71" s="120" t="str">
        <f>IF(BP71="", "", IF(BP71&lt;=$B71, WORKDAY(DATE(YEAR($BB71), MONTH(BP71)+1, DAY(BP71)-1), 1, Settings!$AY$23:$AY$38), BP71))</f>
        <v/>
      </c>
      <c r="CH71" s="48" t="str">
        <f t="shared" si="4"/>
        <v/>
      </c>
      <c r="CI71" s="49" t="str">
        <f t="shared" si="5"/>
        <v/>
      </c>
      <c r="CJ71" s="49" t="str">
        <f t="shared" si="6"/>
        <v/>
      </c>
      <c r="CK71" s="49" t="str">
        <f t="shared" si="7"/>
        <v/>
      </c>
      <c r="CL71" s="49" t="str">
        <f t="shared" si="8"/>
        <v/>
      </c>
      <c r="CM71" s="49" t="str">
        <f t="shared" si="9"/>
        <v/>
      </c>
      <c r="CN71" s="49" t="str">
        <f t="shared" si="10"/>
        <v/>
      </c>
      <c r="CO71" s="49" t="str">
        <f t="shared" si="11"/>
        <v/>
      </c>
      <c r="CP71" s="49" t="str">
        <f t="shared" si="12"/>
        <v/>
      </c>
      <c r="CQ71" s="49" t="str">
        <f t="shared" si="13"/>
        <v/>
      </c>
      <c r="CR71" s="49" t="str">
        <f t="shared" si="14"/>
        <v/>
      </c>
      <c r="CS71" s="49" t="str">
        <f t="shared" si="15"/>
        <v/>
      </c>
      <c r="CT71" s="49" t="str">
        <f t="shared" si="16"/>
        <v/>
      </c>
      <c r="CU71" s="49" t="str">
        <f t="shared" si="17"/>
        <v/>
      </c>
      <c r="CV71" s="16" t="str">
        <f t="shared" si="18"/>
        <v/>
      </c>
      <c r="CX71" s="48" t="str">
        <f t="shared" si="19"/>
        <v/>
      </c>
      <c r="CY71" s="49" t="str">
        <f t="shared" si="20"/>
        <v/>
      </c>
      <c r="CZ71" s="49" t="str">
        <f t="shared" si="21"/>
        <v/>
      </c>
      <c r="DA71" s="49" t="str">
        <f t="shared" si="22"/>
        <v/>
      </c>
      <c r="DB71" s="49" t="str">
        <f t="shared" si="23"/>
        <v/>
      </c>
      <c r="DC71" s="49" t="str">
        <f t="shared" si="24"/>
        <v/>
      </c>
      <c r="DD71" s="49" t="str">
        <f t="shared" si="25"/>
        <v/>
      </c>
      <c r="DE71" s="49" t="str">
        <f t="shared" si="26"/>
        <v/>
      </c>
      <c r="DF71" s="49" t="str">
        <f t="shared" si="27"/>
        <v/>
      </c>
      <c r="DG71" s="49" t="str">
        <f t="shared" si="28"/>
        <v/>
      </c>
      <c r="DH71" s="49" t="str">
        <f t="shared" si="29"/>
        <v/>
      </c>
      <c r="DI71" s="49" t="str">
        <f t="shared" si="30"/>
        <v/>
      </c>
      <c r="DJ71" s="49" t="str">
        <f t="shared" si="31"/>
        <v/>
      </c>
      <c r="DK71" s="49" t="str">
        <f t="shared" si="32"/>
        <v/>
      </c>
      <c r="DL71" s="16" t="str">
        <f t="shared" si="33"/>
        <v/>
      </c>
      <c r="DN71" s="17" t="str">
        <f t="shared" si="34"/>
        <v>Aug 2019</v>
      </c>
    </row>
    <row r="72" spans="1:118" x14ac:dyDescent="0.25">
      <c r="A72" s="30"/>
      <c r="B72" s="102">
        <f>IF(B71="", "", IFERROR(IF(B71+1&gt;Settings!$G$25, "", B71+1), ""))</f>
        <v>43708</v>
      </c>
      <c r="C72" s="2"/>
      <c r="D72" s="3"/>
      <c r="E72" s="3"/>
      <c r="F72" s="3"/>
      <c r="G72" s="3"/>
      <c r="H72" s="3"/>
      <c r="I72" s="3"/>
      <c r="J72" s="3"/>
      <c r="K72" s="3"/>
      <c r="L72" s="3"/>
      <c r="M72" s="3"/>
      <c r="N72" s="3"/>
      <c r="O72" s="3"/>
      <c r="P72" s="3"/>
      <c r="Q72" s="4"/>
      <c r="R72" s="30"/>
      <c r="T72" s="17" t="str">
        <f>IF($B72="", "", IF($B72&lt;Settings!$G$23, "Old", "New"))</f>
        <v>Old</v>
      </c>
      <c r="AL72" s="118" t="str">
        <f>IF(OR($B72="", C72="", C$10="", AL$9), "", IFERROR($B72+INDEX(Settings!$AF$19:$AF$33, MATCH(C$10, Settings!$Y$19:$Y$33, 0))+IF(INDEX(Settings!$AI$19:$AI$33, MATCH(C$10, Settings!$Y$19:$Y$33, 0))="", 0, INDEX($AO$2:$AU$8, MATCH(TEXT($B72, "ddd"), $AN$2:$AN$8, 0), MATCH(INDEX(Settings!$AI$19:$AI$33, MATCH(C$10, Settings!$Y$19:$Y$33, 0)), $AO$1:$AU$1, 0))), 0))</f>
        <v/>
      </c>
      <c r="AM72" s="119" t="str">
        <f>IF(OR($B72="", D72="", D$10="", AM$9), "", IFERROR($B72+INDEX(Settings!$AF$19:$AF$33, MATCH(D$10, Settings!$Y$19:$Y$33, 0))+IF(INDEX(Settings!$AI$19:$AI$33, MATCH(D$10, Settings!$Y$19:$Y$33, 0))="", 0, INDEX($AO$2:$AU$8, MATCH(TEXT($B72, "ddd"), $AN$2:$AN$8, 0), MATCH(INDEX(Settings!$AI$19:$AI$33, MATCH(D$10, Settings!$Y$19:$Y$33, 0)), $AO$1:$AU$1, 0))), 0))</f>
        <v/>
      </c>
      <c r="AN72" s="119" t="str">
        <f>IF(OR($B72="", E72="", E$10="", AN$9), "", IFERROR($B72+INDEX(Settings!$AF$19:$AF$33, MATCH(E$10, Settings!$Y$19:$Y$33, 0))+IF(INDEX(Settings!$AI$19:$AI$33, MATCH(E$10, Settings!$Y$19:$Y$33, 0))="", 0, INDEX($AO$2:$AU$8, MATCH(TEXT($B72, "ddd"), $AN$2:$AN$8, 0), MATCH(INDEX(Settings!$AI$19:$AI$33, MATCH(E$10, Settings!$Y$19:$Y$33, 0)), $AO$1:$AU$1, 0))), 0))</f>
        <v/>
      </c>
      <c r="AO72" s="119" t="str">
        <f>IF(OR($B72="", F72="", F$10="", AO$9), "", IFERROR($B72+INDEX(Settings!$AF$19:$AF$33, MATCH(F$10, Settings!$Y$19:$Y$33, 0))+IF(INDEX(Settings!$AI$19:$AI$33, MATCH(F$10, Settings!$Y$19:$Y$33, 0))="", 0, INDEX($AO$2:$AU$8, MATCH(TEXT($B72, "ddd"), $AN$2:$AN$8, 0), MATCH(INDEX(Settings!$AI$19:$AI$33, MATCH(F$10, Settings!$Y$19:$Y$33, 0)), $AO$1:$AU$1, 0))), 0))</f>
        <v/>
      </c>
      <c r="AP72" s="119" t="str">
        <f>IF(OR($B72="", G72="", G$10="", AP$9), "", IFERROR($B72+INDEX(Settings!$AF$19:$AF$33, MATCH(G$10, Settings!$Y$19:$Y$33, 0))+IF(INDEX(Settings!$AI$19:$AI$33, MATCH(G$10, Settings!$Y$19:$Y$33, 0))="", 0, INDEX($AO$2:$AU$8, MATCH(TEXT($B72, "ddd"), $AN$2:$AN$8, 0), MATCH(INDEX(Settings!$AI$19:$AI$33, MATCH(G$10, Settings!$Y$19:$Y$33, 0)), $AO$1:$AU$1, 0))), 0))</f>
        <v/>
      </c>
      <c r="AQ72" s="119" t="str">
        <f>IF(OR($B72="", H72="", H$10="", AQ$9), "", IFERROR($B72+INDEX(Settings!$AF$19:$AF$33, MATCH(H$10, Settings!$Y$19:$Y$33, 0))+IF(INDEX(Settings!$AI$19:$AI$33, MATCH(H$10, Settings!$Y$19:$Y$33, 0))="", 0, INDEX($AO$2:$AU$8, MATCH(TEXT($B72, "ddd"), $AN$2:$AN$8, 0), MATCH(INDEX(Settings!$AI$19:$AI$33, MATCH(H$10, Settings!$Y$19:$Y$33, 0)), $AO$1:$AU$1, 0))), 0))</f>
        <v/>
      </c>
      <c r="AR72" s="119" t="str">
        <f>IF(OR($B72="", I72="", I$10="", AR$9), "", IFERROR($B72+INDEX(Settings!$AF$19:$AF$33, MATCH(I$10, Settings!$Y$19:$Y$33, 0))+IF(INDEX(Settings!$AI$19:$AI$33, MATCH(I$10, Settings!$Y$19:$Y$33, 0))="", 0, INDEX($AO$2:$AU$8, MATCH(TEXT($B72, "ddd"), $AN$2:$AN$8, 0), MATCH(INDEX(Settings!$AI$19:$AI$33, MATCH(I$10, Settings!$Y$19:$Y$33, 0)), $AO$1:$AU$1, 0))), 0))</f>
        <v/>
      </c>
      <c r="AS72" s="119" t="str">
        <f>IF(OR($B72="", J72="", J$10="", AS$9), "", IFERROR($B72+INDEX(Settings!$AF$19:$AF$33, MATCH(J$10, Settings!$Y$19:$Y$33, 0))+IF(INDEX(Settings!$AI$19:$AI$33, MATCH(J$10, Settings!$Y$19:$Y$33, 0))="", 0, INDEX($AO$2:$AU$8, MATCH(TEXT($B72, "ddd"), $AN$2:$AN$8, 0), MATCH(INDEX(Settings!$AI$19:$AI$33, MATCH(J$10, Settings!$Y$19:$Y$33, 0)), $AO$1:$AU$1, 0))), 0))</f>
        <v/>
      </c>
      <c r="AT72" s="119" t="str">
        <f>IF(OR($B72="", K72="", K$10="", AT$9), "", IFERROR($B72+INDEX(Settings!$AF$19:$AF$33, MATCH(K$10, Settings!$Y$19:$Y$33, 0))+IF(INDEX(Settings!$AI$19:$AI$33, MATCH(K$10, Settings!$Y$19:$Y$33, 0))="", 0, INDEX($AO$2:$AU$8, MATCH(TEXT($B72, "ddd"), $AN$2:$AN$8, 0), MATCH(INDEX(Settings!$AI$19:$AI$33, MATCH(K$10, Settings!$Y$19:$Y$33, 0)), $AO$1:$AU$1, 0))), 0))</f>
        <v/>
      </c>
      <c r="AU72" s="119" t="str">
        <f>IF(OR($B72="", L72="", L$10="", AU$9), "", IFERROR($B72+INDEX(Settings!$AF$19:$AF$33, MATCH(L$10, Settings!$Y$19:$Y$33, 0))+IF(INDEX(Settings!$AI$19:$AI$33, MATCH(L$10, Settings!$Y$19:$Y$33, 0))="", 0, INDEX($AO$2:$AU$8, MATCH(TEXT($B72, "ddd"), $AN$2:$AN$8, 0), MATCH(INDEX(Settings!$AI$19:$AI$33, MATCH(L$10, Settings!$Y$19:$Y$33, 0)), $AO$1:$AU$1, 0))), 0))</f>
        <v/>
      </c>
      <c r="AV72" s="119" t="str">
        <f>IF(OR($B72="", M72="", M$10="", AV$9), "", IFERROR($B72+INDEX(Settings!$AF$19:$AF$33, MATCH(M$10, Settings!$Y$19:$Y$33, 0))+IF(INDEX(Settings!$AI$19:$AI$33, MATCH(M$10, Settings!$Y$19:$Y$33, 0))="", 0, INDEX($AO$2:$AU$8, MATCH(TEXT($B72, "ddd"), $AN$2:$AN$8, 0), MATCH(INDEX(Settings!$AI$19:$AI$33, MATCH(M$10, Settings!$Y$19:$Y$33, 0)), $AO$1:$AU$1, 0))), 0))</f>
        <v/>
      </c>
      <c r="AW72" s="119" t="str">
        <f>IF(OR($B72="", N72="", N$10="", AW$9), "", IFERROR($B72+INDEX(Settings!$AF$19:$AF$33, MATCH(N$10, Settings!$Y$19:$Y$33, 0))+IF(INDEX(Settings!$AI$19:$AI$33, MATCH(N$10, Settings!$Y$19:$Y$33, 0))="", 0, INDEX($AO$2:$AU$8, MATCH(TEXT($B72, "ddd"), $AN$2:$AN$8, 0), MATCH(INDEX(Settings!$AI$19:$AI$33, MATCH(N$10, Settings!$Y$19:$Y$33, 0)), $AO$1:$AU$1, 0))), 0))</f>
        <v/>
      </c>
      <c r="AX72" s="119" t="str">
        <f>IF(OR($B72="", O72="", O$10="", AX$9), "", IFERROR($B72+INDEX(Settings!$AF$19:$AF$33, MATCH(O$10, Settings!$Y$19:$Y$33, 0))+IF(INDEX(Settings!$AI$19:$AI$33, MATCH(O$10, Settings!$Y$19:$Y$33, 0))="", 0, INDEX($AO$2:$AU$8, MATCH(TEXT($B72, "ddd"), $AN$2:$AN$8, 0), MATCH(INDEX(Settings!$AI$19:$AI$33, MATCH(O$10, Settings!$Y$19:$Y$33, 0)), $AO$1:$AU$1, 0))), 0))</f>
        <v/>
      </c>
      <c r="AY72" s="119" t="str">
        <f>IF(OR($B72="", P72="", P$10="", AY$9), "", IFERROR($B72+INDEX(Settings!$AF$19:$AF$33, MATCH(P$10, Settings!$Y$19:$Y$33, 0))+IF(INDEX(Settings!$AI$19:$AI$33, MATCH(P$10, Settings!$Y$19:$Y$33, 0))="", 0, INDEX($AO$2:$AU$8, MATCH(TEXT($B72, "ddd"), $AN$2:$AN$8, 0), MATCH(INDEX(Settings!$AI$19:$AI$33, MATCH(P$10, Settings!$Y$19:$Y$33, 0)), $AO$1:$AU$1, 0))), 0))</f>
        <v/>
      </c>
      <c r="AZ72" s="120" t="str">
        <f>IF(OR($B72="", Q72="", Q$10="", AZ$9), "", IFERROR($B72+INDEX(Settings!$AF$19:$AF$33, MATCH(Q$10, Settings!$Y$19:$Y$33, 0))+IF(INDEX(Settings!$AI$19:$AI$33, MATCH(Q$10, Settings!$Y$19:$Y$33, 0))="", 0, INDEX($AO$2:$AU$8, MATCH(TEXT($B72, "ddd"), $AN$2:$AN$8, 0), MATCH(INDEX(Settings!$AI$19:$AI$33, MATCH(Q$10, Settings!$Y$19:$Y$33, 0)), $AO$1:$AU$1, 0))), 0))</f>
        <v/>
      </c>
      <c r="BB72" s="118" t="str">
        <f>IF(OR(C$10="", $B72="", C72="", BB$9=""), "", IFERROR(WORKDAY((DATE(YEAR($B72), MONTH($B72)+INDEX(Settings!$AM$19:$AM$33, MATCH(C$10, Settings!$Y$19:$Y$33, 0)), IF(INDEX(Settings!$AQ$19:$AQ$33, MATCH(C$10, Settings!$Y$19:$Y$33, 0))=0, DAY($B72), INDEX(Settings!$AQ$19:$AQ$33, MATCH(C$10, Settings!$Y$19:$Y$33, 0))))-1), 1, Settings!$AY$23:$AY$38), ""))</f>
        <v/>
      </c>
      <c r="BC72" s="119" t="str">
        <f>IF(OR(D$10="", $B72="", D72="", BC$9=""), "", IFERROR(WORKDAY((DATE(YEAR($B72), MONTH($B72)+INDEX(Settings!$AM$19:$AM$33, MATCH(D$10, Settings!$Y$19:$Y$33, 0)), IF(INDEX(Settings!$AQ$19:$AQ$33, MATCH(D$10, Settings!$Y$19:$Y$33, 0))=0, DAY($B72), INDEX(Settings!$AQ$19:$AQ$33, MATCH(D$10, Settings!$Y$19:$Y$33, 0))))-1), 1, Settings!$AY$23:$AY$38), ""))</f>
        <v/>
      </c>
      <c r="BD72" s="119" t="str">
        <f>IF(OR(E$10="", $B72="", E72="", BD$9=""), "", IFERROR(WORKDAY((DATE(YEAR($B72), MONTH($B72)+INDEX(Settings!$AM$19:$AM$33, MATCH(E$10, Settings!$Y$19:$Y$33, 0)), IF(INDEX(Settings!$AQ$19:$AQ$33, MATCH(E$10, Settings!$Y$19:$Y$33, 0))=0, DAY($B72), INDEX(Settings!$AQ$19:$AQ$33, MATCH(E$10, Settings!$Y$19:$Y$33, 0))))-1), 1, Settings!$AY$23:$AY$38), ""))</f>
        <v/>
      </c>
      <c r="BE72" s="119" t="str">
        <f>IF(OR(F$10="", $B72="", F72="", BE$9=""), "", IFERROR(WORKDAY((DATE(YEAR($B72), MONTH($B72)+INDEX(Settings!$AM$19:$AM$33, MATCH(F$10, Settings!$Y$19:$Y$33, 0)), IF(INDEX(Settings!$AQ$19:$AQ$33, MATCH(F$10, Settings!$Y$19:$Y$33, 0))=0, DAY($B72), INDEX(Settings!$AQ$19:$AQ$33, MATCH(F$10, Settings!$Y$19:$Y$33, 0))))-1), 1, Settings!$AY$23:$AY$38), ""))</f>
        <v/>
      </c>
      <c r="BF72" s="119" t="str">
        <f>IF(OR(G$10="", $B72="", G72="", BF$9=""), "", IFERROR(WORKDAY((DATE(YEAR($B72), MONTH($B72)+INDEX(Settings!$AM$19:$AM$33, MATCH(G$10, Settings!$Y$19:$Y$33, 0)), IF(INDEX(Settings!$AQ$19:$AQ$33, MATCH(G$10, Settings!$Y$19:$Y$33, 0))=0, DAY($B72), INDEX(Settings!$AQ$19:$AQ$33, MATCH(G$10, Settings!$Y$19:$Y$33, 0))))-1), 1, Settings!$AY$23:$AY$38), ""))</f>
        <v/>
      </c>
      <c r="BG72" s="119" t="str">
        <f>IF(OR(H$10="", $B72="", H72="", BG$9=""), "", IFERROR(WORKDAY((DATE(YEAR($B72), MONTH($B72)+INDEX(Settings!$AM$19:$AM$33, MATCH(H$10, Settings!$Y$19:$Y$33, 0)), IF(INDEX(Settings!$AQ$19:$AQ$33, MATCH(H$10, Settings!$Y$19:$Y$33, 0))=0, DAY($B72), INDEX(Settings!$AQ$19:$AQ$33, MATCH(H$10, Settings!$Y$19:$Y$33, 0))))-1), 1, Settings!$AY$23:$AY$38), ""))</f>
        <v/>
      </c>
      <c r="BH72" s="119" t="str">
        <f>IF(OR(I$10="", $B72="", I72="", BH$9=""), "", IFERROR(WORKDAY((DATE(YEAR($B72), MONTH($B72)+INDEX(Settings!$AM$19:$AM$33, MATCH(I$10, Settings!$Y$19:$Y$33, 0)), IF(INDEX(Settings!$AQ$19:$AQ$33, MATCH(I$10, Settings!$Y$19:$Y$33, 0))=0, DAY($B72), INDEX(Settings!$AQ$19:$AQ$33, MATCH(I$10, Settings!$Y$19:$Y$33, 0))))-1), 1, Settings!$AY$23:$AY$38), ""))</f>
        <v/>
      </c>
      <c r="BI72" s="119" t="str">
        <f>IF(OR(J$10="", $B72="", J72="", BI$9=""), "", IFERROR(WORKDAY((DATE(YEAR($B72), MONTH($B72)+INDEX(Settings!$AM$19:$AM$33, MATCH(J$10, Settings!$Y$19:$Y$33, 0)), IF(INDEX(Settings!$AQ$19:$AQ$33, MATCH(J$10, Settings!$Y$19:$Y$33, 0))=0, DAY($B72), INDEX(Settings!$AQ$19:$AQ$33, MATCH(J$10, Settings!$Y$19:$Y$33, 0))))-1), 1, Settings!$AY$23:$AY$38), ""))</f>
        <v/>
      </c>
      <c r="BJ72" s="119" t="str">
        <f>IF(OR(K$10="", $B72="", K72="", BJ$9=""), "", IFERROR(WORKDAY((DATE(YEAR($B72), MONTH($B72)+INDEX(Settings!$AM$19:$AM$33, MATCH(K$10, Settings!$Y$19:$Y$33, 0)), IF(INDEX(Settings!$AQ$19:$AQ$33, MATCH(K$10, Settings!$Y$19:$Y$33, 0))=0, DAY($B72), INDEX(Settings!$AQ$19:$AQ$33, MATCH(K$10, Settings!$Y$19:$Y$33, 0))))-1), 1, Settings!$AY$23:$AY$38), ""))</f>
        <v/>
      </c>
      <c r="BK72" s="119" t="str">
        <f>IF(OR(L$10="", $B72="", L72="", BK$9=""), "", IFERROR(WORKDAY((DATE(YEAR($B72), MONTH($B72)+INDEX(Settings!$AM$19:$AM$33, MATCH(L$10, Settings!$Y$19:$Y$33, 0)), IF(INDEX(Settings!$AQ$19:$AQ$33, MATCH(L$10, Settings!$Y$19:$Y$33, 0))=0, DAY($B72), INDEX(Settings!$AQ$19:$AQ$33, MATCH(L$10, Settings!$Y$19:$Y$33, 0))))-1), 1, Settings!$AY$23:$AY$38), ""))</f>
        <v/>
      </c>
      <c r="BL72" s="119" t="str">
        <f>IF(OR(M$10="", $B72="", M72="", BL$9=""), "", IFERROR(WORKDAY((DATE(YEAR($B72), MONTH($B72)+INDEX(Settings!$AM$19:$AM$33, MATCH(M$10, Settings!$Y$19:$Y$33, 0)), IF(INDEX(Settings!$AQ$19:$AQ$33, MATCH(M$10, Settings!$Y$19:$Y$33, 0))=0, DAY($B72), INDEX(Settings!$AQ$19:$AQ$33, MATCH(M$10, Settings!$Y$19:$Y$33, 0))))-1), 1, Settings!$AY$23:$AY$38), ""))</f>
        <v/>
      </c>
      <c r="BM72" s="119" t="str">
        <f>IF(OR(N$10="", $B72="", N72="", BM$9=""), "", IFERROR(WORKDAY((DATE(YEAR($B72), MONTH($B72)+INDEX(Settings!$AM$19:$AM$33, MATCH(N$10, Settings!$Y$19:$Y$33, 0)), IF(INDEX(Settings!$AQ$19:$AQ$33, MATCH(N$10, Settings!$Y$19:$Y$33, 0))=0, DAY($B72), INDEX(Settings!$AQ$19:$AQ$33, MATCH(N$10, Settings!$Y$19:$Y$33, 0))))-1), 1, Settings!$AY$23:$AY$38), ""))</f>
        <v/>
      </c>
      <c r="BN72" s="119" t="str">
        <f>IF(OR(O$10="", $B72="", O72="", BN$9=""), "", IFERROR(WORKDAY((DATE(YEAR($B72), MONTH($B72)+INDEX(Settings!$AM$19:$AM$33, MATCH(O$10, Settings!$Y$19:$Y$33, 0)), IF(INDEX(Settings!$AQ$19:$AQ$33, MATCH(O$10, Settings!$Y$19:$Y$33, 0))=0, DAY($B72), INDEX(Settings!$AQ$19:$AQ$33, MATCH(O$10, Settings!$Y$19:$Y$33, 0))))-1), 1, Settings!$AY$23:$AY$38), ""))</f>
        <v/>
      </c>
      <c r="BO72" s="119" t="str">
        <f>IF(OR(P$10="", $B72="", P72="", BO$9=""), "", IFERROR(WORKDAY((DATE(YEAR($B72), MONTH($B72)+INDEX(Settings!$AM$19:$AM$33, MATCH(P$10, Settings!$Y$19:$Y$33, 0)), IF(INDEX(Settings!$AQ$19:$AQ$33, MATCH(P$10, Settings!$Y$19:$Y$33, 0))=0, DAY($B72), INDEX(Settings!$AQ$19:$AQ$33, MATCH(P$10, Settings!$Y$19:$Y$33, 0))))-1), 1, Settings!$AY$23:$AY$38), ""))</f>
        <v/>
      </c>
      <c r="BP72" s="120" t="str">
        <f>IF(OR(Q$10="", $B72="", Q72="", BP$9=""), "", IFERROR(WORKDAY((DATE(YEAR($B72), MONTH($B72)+INDEX(Settings!$AM$19:$AM$33, MATCH(Q$10, Settings!$Y$19:$Y$33, 0)), IF(INDEX(Settings!$AQ$19:$AQ$33, MATCH(Q$10, Settings!$Y$19:$Y$33, 0))=0, DAY($B72), INDEX(Settings!$AQ$19:$AQ$33, MATCH(Q$10, Settings!$Y$19:$Y$33, 0))))-1), 1, Settings!$AY$23:$AY$38), ""))</f>
        <v/>
      </c>
      <c r="BR72" s="118" t="str">
        <f>IF(BB72="", "", IF(BB72&lt;=$B72, WORKDAY(DATE(YEAR($BB72), MONTH(BB72)+1, DAY(BB72)-1), 1, Settings!$AY$23:$AY$38), BB72))</f>
        <v/>
      </c>
      <c r="BS72" s="119" t="str">
        <f>IF(BC72="", "", IF(BC72&lt;=$B72, WORKDAY(DATE(YEAR($BB72), MONTH(BC72)+1, DAY(BC72)-1), 1, Settings!$AY$23:$AY$38), BC72))</f>
        <v/>
      </c>
      <c r="BT72" s="119" t="str">
        <f>IF(BD72="", "", IF(BD72&lt;=$B72, WORKDAY(DATE(YEAR($BB72), MONTH(BD72)+1, DAY(BD72)-1), 1, Settings!$AY$23:$AY$38), BD72))</f>
        <v/>
      </c>
      <c r="BU72" s="119" t="str">
        <f>IF(BE72="", "", IF(BE72&lt;=$B72, WORKDAY(DATE(YEAR($BB72), MONTH(BE72)+1, DAY(BE72)-1), 1, Settings!$AY$23:$AY$38), BE72))</f>
        <v/>
      </c>
      <c r="BV72" s="119" t="str">
        <f>IF(BF72="", "", IF(BF72&lt;=$B72, WORKDAY(DATE(YEAR($BB72), MONTH(BF72)+1, DAY(BF72)-1), 1, Settings!$AY$23:$AY$38), BF72))</f>
        <v/>
      </c>
      <c r="BW72" s="119" t="str">
        <f>IF(BG72="", "", IF(BG72&lt;=$B72, WORKDAY(DATE(YEAR($BB72), MONTH(BG72)+1, DAY(BG72)-1), 1, Settings!$AY$23:$AY$38), BG72))</f>
        <v/>
      </c>
      <c r="BX72" s="119" t="str">
        <f>IF(BH72="", "", IF(BH72&lt;=$B72, WORKDAY(DATE(YEAR($BB72), MONTH(BH72)+1, DAY(BH72)-1), 1, Settings!$AY$23:$AY$38), BH72))</f>
        <v/>
      </c>
      <c r="BY72" s="119" t="str">
        <f>IF(BI72="", "", IF(BI72&lt;=$B72, WORKDAY(DATE(YEAR($BB72), MONTH(BI72)+1, DAY(BI72)-1), 1, Settings!$AY$23:$AY$38), BI72))</f>
        <v/>
      </c>
      <c r="BZ72" s="119" t="str">
        <f>IF(BJ72="", "", IF(BJ72&lt;=$B72, WORKDAY(DATE(YEAR($BB72), MONTH(BJ72)+1, DAY(BJ72)-1), 1, Settings!$AY$23:$AY$38), BJ72))</f>
        <v/>
      </c>
      <c r="CA72" s="119" t="str">
        <f>IF(BK72="", "", IF(BK72&lt;=$B72, WORKDAY(DATE(YEAR($BB72), MONTH(BK72)+1, DAY(BK72)-1), 1, Settings!$AY$23:$AY$38), BK72))</f>
        <v/>
      </c>
      <c r="CB72" s="119" t="str">
        <f>IF(BL72="", "", IF(BL72&lt;=$B72, WORKDAY(DATE(YEAR($BB72), MONTH(BL72)+1, DAY(BL72)-1), 1, Settings!$AY$23:$AY$38), BL72))</f>
        <v/>
      </c>
      <c r="CC72" s="119" t="str">
        <f>IF(BM72="", "", IF(BM72&lt;=$B72, WORKDAY(DATE(YEAR($BB72), MONTH(BM72)+1, DAY(BM72)-1), 1, Settings!$AY$23:$AY$38), BM72))</f>
        <v/>
      </c>
      <c r="CD72" s="119" t="str">
        <f>IF(BN72="", "", IF(BN72&lt;=$B72, WORKDAY(DATE(YEAR($BB72), MONTH(BN72)+1, DAY(BN72)-1), 1, Settings!$AY$23:$AY$38), BN72))</f>
        <v/>
      </c>
      <c r="CE72" s="119" t="str">
        <f>IF(BO72="", "", IF(BO72&lt;=$B72, WORKDAY(DATE(YEAR($BB72), MONTH(BO72)+1, DAY(BO72)-1), 1, Settings!$AY$23:$AY$38), BO72))</f>
        <v/>
      </c>
      <c r="CF72" s="120" t="str">
        <f>IF(BP72="", "", IF(BP72&lt;=$B72, WORKDAY(DATE(YEAR($BB72), MONTH(BP72)+1, DAY(BP72)-1), 1, Settings!$AY$23:$AY$38), BP72))</f>
        <v/>
      </c>
      <c r="CH72" s="48" t="str">
        <f t="shared" si="4"/>
        <v/>
      </c>
      <c r="CI72" s="49" t="str">
        <f t="shared" si="5"/>
        <v/>
      </c>
      <c r="CJ72" s="49" t="str">
        <f t="shared" si="6"/>
        <v/>
      </c>
      <c r="CK72" s="49" t="str">
        <f t="shared" si="7"/>
        <v/>
      </c>
      <c r="CL72" s="49" t="str">
        <f t="shared" si="8"/>
        <v/>
      </c>
      <c r="CM72" s="49" t="str">
        <f t="shared" si="9"/>
        <v/>
      </c>
      <c r="CN72" s="49" t="str">
        <f t="shared" si="10"/>
        <v/>
      </c>
      <c r="CO72" s="49" t="str">
        <f t="shared" si="11"/>
        <v/>
      </c>
      <c r="CP72" s="49" t="str">
        <f t="shared" si="12"/>
        <v/>
      </c>
      <c r="CQ72" s="49" t="str">
        <f t="shared" si="13"/>
        <v/>
      </c>
      <c r="CR72" s="49" t="str">
        <f t="shared" si="14"/>
        <v/>
      </c>
      <c r="CS72" s="49" t="str">
        <f t="shared" si="15"/>
        <v/>
      </c>
      <c r="CT72" s="49" t="str">
        <f t="shared" si="16"/>
        <v/>
      </c>
      <c r="CU72" s="49" t="str">
        <f t="shared" si="17"/>
        <v/>
      </c>
      <c r="CV72" s="16" t="str">
        <f t="shared" si="18"/>
        <v/>
      </c>
      <c r="CX72" s="48" t="str">
        <f t="shared" si="19"/>
        <v/>
      </c>
      <c r="CY72" s="49" t="str">
        <f t="shared" si="20"/>
        <v/>
      </c>
      <c r="CZ72" s="49" t="str">
        <f t="shared" si="21"/>
        <v/>
      </c>
      <c r="DA72" s="49" t="str">
        <f t="shared" si="22"/>
        <v/>
      </c>
      <c r="DB72" s="49" t="str">
        <f t="shared" si="23"/>
        <v/>
      </c>
      <c r="DC72" s="49" t="str">
        <f t="shared" si="24"/>
        <v/>
      </c>
      <c r="DD72" s="49" t="str">
        <f t="shared" si="25"/>
        <v/>
      </c>
      <c r="DE72" s="49" t="str">
        <f t="shared" si="26"/>
        <v/>
      </c>
      <c r="DF72" s="49" t="str">
        <f t="shared" si="27"/>
        <v/>
      </c>
      <c r="DG72" s="49" t="str">
        <f t="shared" si="28"/>
        <v/>
      </c>
      <c r="DH72" s="49" t="str">
        <f t="shared" si="29"/>
        <v/>
      </c>
      <c r="DI72" s="49" t="str">
        <f t="shared" si="30"/>
        <v/>
      </c>
      <c r="DJ72" s="49" t="str">
        <f t="shared" si="31"/>
        <v/>
      </c>
      <c r="DK72" s="49" t="str">
        <f t="shared" si="32"/>
        <v/>
      </c>
      <c r="DL72" s="16" t="str">
        <f t="shared" si="33"/>
        <v/>
      </c>
      <c r="DN72" s="17" t="str">
        <f t="shared" si="34"/>
        <v>Aug 2019</v>
      </c>
    </row>
    <row r="73" spans="1:118" x14ac:dyDescent="0.25">
      <c r="A73" s="30"/>
      <c r="B73" s="102">
        <f>IF(B72="", "", IFERROR(IF(B72+1&gt;Settings!$G$25, "", B72+1), ""))</f>
        <v>43709</v>
      </c>
      <c r="C73" s="2"/>
      <c r="D73" s="3"/>
      <c r="E73" s="3"/>
      <c r="F73" s="3"/>
      <c r="G73" s="3"/>
      <c r="H73" s="3"/>
      <c r="I73" s="3"/>
      <c r="J73" s="3"/>
      <c r="K73" s="3"/>
      <c r="L73" s="3"/>
      <c r="M73" s="3"/>
      <c r="N73" s="3"/>
      <c r="O73" s="3"/>
      <c r="P73" s="3"/>
      <c r="Q73" s="4"/>
      <c r="R73" s="30"/>
      <c r="T73" s="17" t="str">
        <f>IF($B73="", "", IF($B73&lt;Settings!$G$23, "Old", "New"))</f>
        <v>Old</v>
      </c>
      <c r="AL73" s="118" t="str">
        <f>IF(OR($B73="", C73="", C$10="", AL$9), "", IFERROR($B73+INDEX(Settings!$AF$19:$AF$33, MATCH(C$10, Settings!$Y$19:$Y$33, 0))+IF(INDEX(Settings!$AI$19:$AI$33, MATCH(C$10, Settings!$Y$19:$Y$33, 0))="", 0, INDEX($AO$2:$AU$8, MATCH(TEXT($B73, "ddd"), $AN$2:$AN$8, 0), MATCH(INDEX(Settings!$AI$19:$AI$33, MATCH(C$10, Settings!$Y$19:$Y$33, 0)), $AO$1:$AU$1, 0))), 0))</f>
        <v/>
      </c>
      <c r="AM73" s="119" t="str">
        <f>IF(OR($B73="", D73="", D$10="", AM$9), "", IFERROR($B73+INDEX(Settings!$AF$19:$AF$33, MATCH(D$10, Settings!$Y$19:$Y$33, 0))+IF(INDEX(Settings!$AI$19:$AI$33, MATCH(D$10, Settings!$Y$19:$Y$33, 0))="", 0, INDEX($AO$2:$AU$8, MATCH(TEXT($B73, "ddd"), $AN$2:$AN$8, 0), MATCH(INDEX(Settings!$AI$19:$AI$33, MATCH(D$10, Settings!$Y$19:$Y$33, 0)), $AO$1:$AU$1, 0))), 0))</f>
        <v/>
      </c>
      <c r="AN73" s="119" t="str">
        <f>IF(OR($B73="", E73="", E$10="", AN$9), "", IFERROR($B73+INDEX(Settings!$AF$19:$AF$33, MATCH(E$10, Settings!$Y$19:$Y$33, 0))+IF(INDEX(Settings!$AI$19:$AI$33, MATCH(E$10, Settings!$Y$19:$Y$33, 0))="", 0, INDEX($AO$2:$AU$8, MATCH(TEXT($B73, "ddd"), $AN$2:$AN$8, 0), MATCH(INDEX(Settings!$AI$19:$AI$33, MATCH(E$10, Settings!$Y$19:$Y$33, 0)), $AO$1:$AU$1, 0))), 0))</f>
        <v/>
      </c>
      <c r="AO73" s="119" t="str">
        <f>IF(OR($B73="", F73="", F$10="", AO$9), "", IFERROR($B73+INDEX(Settings!$AF$19:$AF$33, MATCH(F$10, Settings!$Y$19:$Y$33, 0))+IF(INDEX(Settings!$AI$19:$AI$33, MATCH(F$10, Settings!$Y$19:$Y$33, 0))="", 0, INDEX($AO$2:$AU$8, MATCH(TEXT($B73, "ddd"), $AN$2:$AN$8, 0), MATCH(INDEX(Settings!$AI$19:$AI$33, MATCH(F$10, Settings!$Y$19:$Y$33, 0)), $AO$1:$AU$1, 0))), 0))</f>
        <v/>
      </c>
      <c r="AP73" s="119" t="str">
        <f>IF(OR($B73="", G73="", G$10="", AP$9), "", IFERROR($B73+INDEX(Settings!$AF$19:$AF$33, MATCH(G$10, Settings!$Y$19:$Y$33, 0))+IF(INDEX(Settings!$AI$19:$AI$33, MATCH(G$10, Settings!$Y$19:$Y$33, 0))="", 0, INDEX($AO$2:$AU$8, MATCH(TEXT($B73, "ddd"), $AN$2:$AN$8, 0), MATCH(INDEX(Settings!$AI$19:$AI$33, MATCH(G$10, Settings!$Y$19:$Y$33, 0)), $AO$1:$AU$1, 0))), 0))</f>
        <v/>
      </c>
      <c r="AQ73" s="119" t="str">
        <f>IF(OR($B73="", H73="", H$10="", AQ$9), "", IFERROR($B73+INDEX(Settings!$AF$19:$AF$33, MATCH(H$10, Settings!$Y$19:$Y$33, 0))+IF(INDEX(Settings!$AI$19:$AI$33, MATCH(H$10, Settings!$Y$19:$Y$33, 0))="", 0, INDEX($AO$2:$AU$8, MATCH(TEXT($B73, "ddd"), $AN$2:$AN$8, 0), MATCH(INDEX(Settings!$AI$19:$AI$33, MATCH(H$10, Settings!$Y$19:$Y$33, 0)), $AO$1:$AU$1, 0))), 0))</f>
        <v/>
      </c>
      <c r="AR73" s="119" t="str">
        <f>IF(OR($B73="", I73="", I$10="", AR$9), "", IFERROR($B73+INDEX(Settings!$AF$19:$AF$33, MATCH(I$10, Settings!$Y$19:$Y$33, 0))+IF(INDEX(Settings!$AI$19:$AI$33, MATCH(I$10, Settings!$Y$19:$Y$33, 0))="", 0, INDEX($AO$2:$AU$8, MATCH(TEXT($B73, "ddd"), $AN$2:$AN$8, 0), MATCH(INDEX(Settings!$AI$19:$AI$33, MATCH(I$10, Settings!$Y$19:$Y$33, 0)), $AO$1:$AU$1, 0))), 0))</f>
        <v/>
      </c>
      <c r="AS73" s="119" t="str">
        <f>IF(OR($B73="", J73="", J$10="", AS$9), "", IFERROR($B73+INDEX(Settings!$AF$19:$AF$33, MATCH(J$10, Settings!$Y$19:$Y$33, 0))+IF(INDEX(Settings!$AI$19:$AI$33, MATCH(J$10, Settings!$Y$19:$Y$33, 0))="", 0, INDEX($AO$2:$AU$8, MATCH(TEXT($B73, "ddd"), $AN$2:$AN$8, 0), MATCH(INDEX(Settings!$AI$19:$AI$33, MATCH(J$10, Settings!$Y$19:$Y$33, 0)), $AO$1:$AU$1, 0))), 0))</f>
        <v/>
      </c>
      <c r="AT73" s="119" t="str">
        <f>IF(OR($B73="", K73="", K$10="", AT$9), "", IFERROR($B73+INDEX(Settings!$AF$19:$AF$33, MATCH(K$10, Settings!$Y$19:$Y$33, 0))+IF(INDEX(Settings!$AI$19:$AI$33, MATCH(K$10, Settings!$Y$19:$Y$33, 0))="", 0, INDEX($AO$2:$AU$8, MATCH(TEXT($B73, "ddd"), $AN$2:$AN$8, 0), MATCH(INDEX(Settings!$AI$19:$AI$33, MATCH(K$10, Settings!$Y$19:$Y$33, 0)), $AO$1:$AU$1, 0))), 0))</f>
        <v/>
      </c>
      <c r="AU73" s="119" t="str">
        <f>IF(OR($B73="", L73="", L$10="", AU$9), "", IFERROR($B73+INDEX(Settings!$AF$19:$AF$33, MATCH(L$10, Settings!$Y$19:$Y$33, 0))+IF(INDEX(Settings!$AI$19:$AI$33, MATCH(L$10, Settings!$Y$19:$Y$33, 0))="", 0, INDEX($AO$2:$AU$8, MATCH(TEXT($B73, "ddd"), $AN$2:$AN$8, 0), MATCH(INDEX(Settings!$AI$19:$AI$33, MATCH(L$10, Settings!$Y$19:$Y$33, 0)), $AO$1:$AU$1, 0))), 0))</f>
        <v/>
      </c>
      <c r="AV73" s="119" t="str">
        <f>IF(OR($B73="", M73="", M$10="", AV$9), "", IFERROR($B73+INDEX(Settings!$AF$19:$AF$33, MATCH(M$10, Settings!$Y$19:$Y$33, 0))+IF(INDEX(Settings!$AI$19:$AI$33, MATCH(M$10, Settings!$Y$19:$Y$33, 0))="", 0, INDEX($AO$2:$AU$8, MATCH(TEXT($B73, "ddd"), $AN$2:$AN$8, 0), MATCH(INDEX(Settings!$AI$19:$AI$33, MATCH(M$10, Settings!$Y$19:$Y$33, 0)), $AO$1:$AU$1, 0))), 0))</f>
        <v/>
      </c>
      <c r="AW73" s="119" t="str">
        <f>IF(OR($B73="", N73="", N$10="", AW$9), "", IFERROR($B73+INDEX(Settings!$AF$19:$AF$33, MATCH(N$10, Settings!$Y$19:$Y$33, 0))+IF(INDEX(Settings!$AI$19:$AI$33, MATCH(N$10, Settings!$Y$19:$Y$33, 0))="", 0, INDEX($AO$2:$AU$8, MATCH(TEXT($B73, "ddd"), $AN$2:$AN$8, 0), MATCH(INDEX(Settings!$AI$19:$AI$33, MATCH(N$10, Settings!$Y$19:$Y$33, 0)), $AO$1:$AU$1, 0))), 0))</f>
        <v/>
      </c>
      <c r="AX73" s="119" t="str">
        <f>IF(OR($B73="", O73="", O$10="", AX$9), "", IFERROR($B73+INDEX(Settings!$AF$19:$AF$33, MATCH(O$10, Settings!$Y$19:$Y$33, 0))+IF(INDEX(Settings!$AI$19:$AI$33, MATCH(O$10, Settings!$Y$19:$Y$33, 0))="", 0, INDEX($AO$2:$AU$8, MATCH(TEXT($B73, "ddd"), $AN$2:$AN$8, 0), MATCH(INDEX(Settings!$AI$19:$AI$33, MATCH(O$10, Settings!$Y$19:$Y$33, 0)), $AO$1:$AU$1, 0))), 0))</f>
        <v/>
      </c>
      <c r="AY73" s="119" t="str">
        <f>IF(OR($B73="", P73="", P$10="", AY$9), "", IFERROR($B73+INDEX(Settings!$AF$19:$AF$33, MATCH(P$10, Settings!$Y$19:$Y$33, 0))+IF(INDEX(Settings!$AI$19:$AI$33, MATCH(P$10, Settings!$Y$19:$Y$33, 0))="", 0, INDEX($AO$2:$AU$8, MATCH(TEXT($B73, "ddd"), $AN$2:$AN$8, 0), MATCH(INDEX(Settings!$AI$19:$AI$33, MATCH(P$10, Settings!$Y$19:$Y$33, 0)), $AO$1:$AU$1, 0))), 0))</f>
        <v/>
      </c>
      <c r="AZ73" s="120" t="str">
        <f>IF(OR($B73="", Q73="", Q$10="", AZ$9), "", IFERROR($B73+INDEX(Settings!$AF$19:$AF$33, MATCH(Q$10, Settings!$Y$19:$Y$33, 0))+IF(INDEX(Settings!$AI$19:$AI$33, MATCH(Q$10, Settings!$Y$19:$Y$33, 0))="", 0, INDEX($AO$2:$AU$8, MATCH(TEXT($B73, "ddd"), $AN$2:$AN$8, 0), MATCH(INDEX(Settings!$AI$19:$AI$33, MATCH(Q$10, Settings!$Y$19:$Y$33, 0)), $AO$1:$AU$1, 0))), 0))</f>
        <v/>
      </c>
      <c r="BB73" s="118" t="str">
        <f>IF(OR(C$10="", $B73="", C73="", BB$9=""), "", IFERROR(WORKDAY((DATE(YEAR($B73), MONTH($B73)+INDEX(Settings!$AM$19:$AM$33, MATCH(C$10, Settings!$Y$19:$Y$33, 0)), IF(INDEX(Settings!$AQ$19:$AQ$33, MATCH(C$10, Settings!$Y$19:$Y$33, 0))=0, DAY($B73), INDEX(Settings!$AQ$19:$AQ$33, MATCH(C$10, Settings!$Y$19:$Y$33, 0))))-1), 1, Settings!$AY$23:$AY$38), ""))</f>
        <v/>
      </c>
      <c r="BC73" s="119" t="str">
        <f>IF(OR(D$10="", $B73="", D73="", BC$9=""), "", IFERROR(WORKDAY((DATE(YEAR($B73), MONTH($B73)+INDEX(Settings!$AM$19:$AM$33, MATCH(D$10, Settings!$Y$19:$Y$33, 0)), IF(INDEX(Settings!$AQ$19:$AQ$33, MATCH(D$10, Settings!$Y$19:$Y$33, 0))=0, DAY($B73), INDEX(Settings!$AQ$19:$AQ$33, MATCH(D$10, Settings!$Y$19:$Y$33, 0))))-1), 1, Settings!$AY$23:$AY$38), ""))</f>
        <v/>
      </c>
      <c r="BD73" s="119" t="str">
        <f>IF(OR(E$10="", $B73="", E73="", BD$9=""), "", IFERROR(WORKDAY((DATE(YEAR($B73), MONTH($B73)+INDEX(Settings!$AM$19:$AM$33, MATCH(E$10, Settings!$Y$19:$Y$33, 0)), IF(INDEX(Settings!$AQ$19:$AQ$33, MATCH(E$10, Settings!$Y$19:$Y$33, 0))=0, DAY($B73), INDEX(Settings!$AQ$19:$AQ$33, MATCH(E$10, Settings!$Y$19:$Y$33, 0))))-1), 1, Settings!$AY$23:$AY$38), ""))</f>
        <v/>
      </c>
      <c r="BE73" s="119" t="str">
        <f>IF(OR(F$10="", $B73="", F73="", BE$9=""), "", IFERROR(WORKDAY((DATE(YEAR($B73), MONTH($B73)+INDEX(Settings!$AM$19:$AM$33, MATCH(F$10, Settings!$Y$19:$Y$33, 0)), IF(INDEX(Settings!$AQ$19:$AQ$33, MATCH(F$10, Settings!$Y$19:$Y$33, 0))=0, DAY($B73), INDEX(Settings!$AQ$19:$AQ$33, MATCH(F$10, Settings!$Y$19:$Y$33, 0))))-1), 1, Settings!$AY$23:$AY$38), ""))</f>
        <v/>
      </c>
      <c r="BF73" s="119" t="str">
        <f>IF(OR(G$10="", $B73="", G73="", BF$9=""), "", IFERROR(WORKDAY((DATE(YEAR($B73), MONTH($B73)+INDEX(Settings!$AM$19:$AM$33, MATCH(G$10, Settings!$Y$19:$Y$33, 0)), IF(INDEX(Settings!$AQ$19:$AQ$33, MATCH(G$10, Settings!$Y$19:$Y$33, 0))=0, DAY($B73), INDEX(Settings!$AQ$19:$AQ$33, MATCH(G$10, Settings!$Y$19:$Y$33, 0))))-1), 1, Settings!$AY$23:$AY$38), ""))</f>
        <v/>
      </c>
      <c r="BG73" s="119" t="str">
        <f>IF(OR(H$10="", $B73="", H73="", BG$9=""), "", IFERROR(WORKDAY((DATE(YEAR($B73), MONTH($B73)+INDEX(Settings!$AM$19:$AM$33, MATCH(H$10, Settings!$Y$19:$Y$33, 0)), IF(INDEX(Settings!$AQ$19:$AQ$33, MATCH(H$10, Settings!$Y$19:$Y$33, 0))=0, DAY($B73), INDEX(Settings!$AQ$19:$AQ$33, MATCH(H$10, Settings!$Y$19:$Y$33, 0))))-1), 1, Settings!$AY$23:$AY$38), ""))</f>
        <v/>
      </c>
      <c r="BH73" s="119" t="str">
        <f>IF(OR(I$10="", $B73="", I73="", BH$9=""), "", IFERROR(WORKDAY((DATE(YEAR($B73), MONTH($B73)+INDEX(Settings!$AM$19:$AM$33, MATCH(I$10, Settings!$Y$19:$Y$33, 0)), IF(INDEX(Settings!$AQ$19:$AQ$33, MATCH(I$10, Settings!$Y$19:$Y$33, 0))=0, DAY($B73), INDEX(Settings!$AQ$19:$AQ$33, MATCH(I$10, Settings!$Y$19:$Y$33, 0))))-1), 1, Settings!$AY$23:$AY$38), ""))</f>
        <v/>
      </c>
      <c r="BI73" s="119" t="str">
        <f>IF(OR(J$10="", $B73="", J73="", BI$9=""), "", IFERROR(WORKDAY((DATE(YEAR($B73), MONTH($B73)+INDEX(Settings!$AM$19:$AM$33, MATCH(J$10, Settings!$Y$19:$Y$33, 0)), IF(INDEX(Settings!$AQ$19:$AQ$33, MATCH(J$10, Settings!$Y$19:$Y$33, 0))=0, DAY($B73), INDEX(Settings!$AQ$19:$AQ$33, MATCH(J$10, Settings!$Y$19:$Y$33, 0))))-1), 1, Settings!$AY$23:$AY$38), ""))</f>
        <v/>
      </c>
      <c r="BJ73" s="119" t="str">
        <f>IF(OR(K$10="", $B73="", K73="", BJ$9=""), "", IFERROR(WORKDAY((DATE(YEAR($B73), MONTH($B73)+INDEX(Settings!$AM$19:$AM$33, MATCH(K$10, Settings!$Y$19:$Y$33, 0)), IF(INDEX(Settings!$AQ$19:$AQ$33, MATCH(K$10, Settings!$Y$19:$Y$33, 0))=0, DAY($B73), INDEX(Settings!$AQ$19:$AQ$33, MATCH(K$10, Settings!$Y$19:$Y$33, 0))))-1), 1, Settings!$AY$23:$AY$38), ""))</f>
        <v/>
      </c>
      <c r="BK73" s="119" t="str">
        <f>IF(OR(L$10="", $B73="", L73="", BK$9=""), "", IFERROR(WORKDAY((DATE(YEAR($B73), MONTH($B73)+INDEX(Settings!$AM$19:$AM$33, MATCH(L$10, Settings!$Y$19:$Y$33, 0)), IF(INDEX(Settings!$AQ$19:$AQ$33, MATCH(L$10, Settings!$Y$19:$Y$33, 0))=0, DAY($B73), INDEX(Settings!$AQ$19:$AQ$33, MATCH(L$10, Settings!$Y$19:$Y$33, 0))))-1), 1, Settings!$AY$23:$AY$38), ""))</f>
        <v/>
      </c>
      <c r="BL73" s="119" t="str">
        <f>IF(OR(M$10="", $B73="", M73="", BL$9=""), "", IFERROR(WORKDAY((DATE(YEAR($B73), MONTH($B73)+INDEX(Settings!$AM$19:$AM$33, MATCH(M$10, Settings!$Y$19:$Y$33, 0)), IF(INDEX(Settings!$AQ$19:$AQ$33, MATCH(M$10, Settings!$Y$19:$Y$33, 0))=0, DAY($B73), INDEX(Settings!$AQ$19:$AQ$33, MATCH(M$10, Settings!$Y$19:$Y$33, 0))))-1), 1, Settings!$AY$23:$AY$38), ""))</f>
        <v/>
      </c>
      <c r="BM73" s="119" t="str">
        <f>IF(OR(N$10="", $B73="", N73="", BM$9=""), "", IFERROR(WORKDAY((DATE(YEAR($B73), MONTH($B73)+INDEX(Settings!$AM$19:$AM$33, MATCH(N$10, Settings!$Y$19:$Y$33, 0)), IF(INDEX(Settings!$AQ$19:$AQ$33, MATCH(N$10, Settings!$Y$19:$Y$33, 0))=0, DAY($B73), INDEX(Settings!$AQ$19:$AQ$33, MATCH(N$10, Settings!$Y$19:$Y$33, 0))))-1), 1, Settings!$AY$23:$AY$38), ""))</f>
        <v/>
      </c>
      <c r="BN73" s="119" t="str">
        <f>IF(OR(O$10="", $B73="", O73="", BN$9=""), "", IFERROR(WORKDAY((DATE(YEAR($B73), MONTH($B73)+INDEX(Settings!$AM$19:$AM$33, MATCH(O$10, Settings!$Y$19:$Y$33, 0)), IF(INDEX(Settings!$AQ$19:$AQ$33, MATCH(O$10, Settings!$Y$19:$Y$33, 0))=0, DAY($B73), INDEX(Settings!$AQ$19:$AQ$33, MATCH(O$10, Settings!$Y$19:$Y$33, 0))))-1), 1, Settings!$AY$23:$AY$38), ""))</f>
        <v/>
      </c>
      <c r="BO73" s="119" t="str">
        <f>IF(OR(P$10="", $B73="", P73="", BO$9=""), "", IFERROR(WORKDAY((DATE(YEAR($B73), MONTH($B73)+INDEX(Settings!$AM$19:$AM$33, MATCH(P$10, Settings!$Y$19:$Y$33, 0)), IF(INDEX(Settings!$AQ$19:$AQ$33, MATCH(P$10, Settings!$Y$19:$Y$33, 0))=0, DAY($B73), INDEX(Settings!$AQ$19:$AQ$33, MATCH(P$10, Settings!$Y$19:$Y$33, 0))))-1), 1, Settings!$AY$23:$AY$38), ""))</f>
        <v/>
      </c>
      <c r="BP73" s="120" t="str">
        <f>IF(OR(Q$10="", $B73="", Q73="", BP$9=""), "", IFERROR(WORKDAY((DATE(YEAR($B73), MONTH($B73)+INDEX(Settings!$AM$19:$AM$33, MATCH(Q$10, Settings!$Y$19:$Y$33, 0)), IF(INDEX(Settings!$AQ$19:$AQ$33, MATCH(Q$10, Settings!$Y$19:$Y$33, 0))=0, DAY($B73), INDEX(Settings!$AQ$19:$AQ$33, MATCH(Q$10, Settings!$Y$19:$Y$33, 0))))-1), 1, Settings!$AY$23:$AY$38), ""))</f>
        <v/>
      </c>
      <c r="BR73" s="118" t="str">
        <f>IF(BB73="", "", IF(BB73&lt;=$B73, WORKDAY(DATE(YEAR($BB73), MONTH(BB73)+1, DAY(BB73)-1), 1, Settings!$AY$23:$AY$38), BB73))</f>
        <v/>
      </c>
      <c r="BS73" s="119" t="str">
        <f>IF(BC73="", "", IF(BC73&lt;=$B73, WORKDAY(DATE(YEAR($BB73), MONTH(BC73)+1, DAY(BC73)-1), 1, Settings!$AY$23:$AY$38), BC73))</f>
        <v/>
      </c>
      <c r="BT73" s="119" t="str">
        <f>IF(BD73="", "", IF(BD73&lt;=$B73, WORKDAY(DATE(YEAR($BB73), MONTH(BD73)+1, DAY(BD73)-1), 1, Settings!$AY$23:$AY$38), BD73))</f>
        <v/>
      </c>
      <c r="BU73" s="119" t="str">
        <f>IF(BE73="", "", IF(BE73&lt;=$B73, WORKDAY(DATE(YEAR($BB73), MONTH(BE73)+1, DAY(BE73)-1), 1, Settings!$AY$23:$AY$38), BE73))</f>
        <v/>
      </c>
      <c r="BV73" s="119" t="str">
        <f>IF(BF73="", "", IF(BF73&lt;=$B73, WORKDAY(DATE(YEAR($BB73), MONTH(BF73)+1, DAY(BF73)-1), 1, Settings!$AY$23:$AY$38), BF73))</f>
        <v/>
      </c>
      <c r="BW73" s="119" t="str">
        <f>IF(BG73="", "", IF(BG73&lt;=$B73, WORKDAY(DATE(YEAR($BB73), MONTH(BG73)+1, DAY(BG73)-1), 1, Settings!$AY$23:$AY$38), BG73))</f>
        <v/>
      </c>
      <c r="BX73" s="119" t="str">
        <f>IF(BH73="", "", IF(BH73&lt;=$B73, WORKDAY(DATE(YEAR($BB73), MONTH(BH73)+1, DAY(BH73)-1), 1, Settings!$AY$23:$AY$38), BH73))</f>
        <v/>
      </c>
      <c r="BY73" s="119" t="str">
        <f>IF(BI73="", "", IF(BI73&lt;=$B73, WORKDAY(DATE(YEAR($BB73), MONTH(BI73)+1, DAY(BI73)-1), 1, Settings!$AY$23:$AY$38), BI73))</f>
        <v/>
      </c>
      <c r="BZ73" s="119" t="str">
        <f>IF(BJ73="", "", IF(BJ73&lt;=$B73, WORKDAY(DATE(YEAR($BB73), MONTH(BJ73)+1, DAY(BJ73)-1), 1, Settings!$AY$23:$AY$38), BJ73))</f>
        <v/>
      </c>
      <c r="CA73" s="119" t="str">
        <f>IF(BK73="", "", IF(BK73&lt;=$B73, WORKDAY(DATE(YEAR($BB73), MONTH(BK73)+1, DAY(BK73)-1), 1, Settings!$AY$23:$AY$38), BK73))</f>
        <v/>
      </c>
      <c r="CB73" s="119" t="str">
        <f>IF(BL73="", "", IF(BL73&lt;=$B73, WORKDAY(DATE(YEAR($BB73), MONTH(BL73)+1, DAY(BL73)-1), 1, Settings!$AY$23:$AY$38), BL73))</f>
        <v/>
      </c>
      <c r="CC73" s="119" t="str">
        <f>IF(BM73="", "", IF(BM73&lt;=$B73, WORKDAY(DATE(YEAR($BB73), MONTH(BM73)+1, DAY(BM73)-1), 1, Settings!$AY$23:$AY$38), BM73))</f>
        <v/>
      </c>
      <c r="CD73" s="119" t="str">
        <f>IF(BN73="", "", IF(BN73&lt;=$B73, WORKDAY(DATE(YEAR($BB73), MONTH(BN73)+1, DAY(BN73)-1), 1, Settings!$AY$23:$AY$38), BN73))</f>
        <v/>
      </c>
      <c r="CE73" s="119" t="str">
        <f>IF(BO73="", "", IF(BO73&lt;=$B73, WORKDAY(DATE(YEAR($BB73), MONTH(BO73)+1, DAY(BO73)-1), 1, Settings!$AY$23:$AY$38), BO73))</f>
        <v/>
      </c>
      <c r="CF73" s="120" t="str">
        <f>IF(BP73="", "", IF(BP73&lt;=$B73, WORKDAY(DATE(YEAR($BB73), MONTH(BP73)+1, DAY(BP73)-1), 1, Settings!$AY$23:$AY$38), BP73))</f>
        <v/>
      </c>
      <c r="CH73" s="48" t="str">
        <f t="shared" si="4"/>
        <v/>
      </c>
      <c r="CI73" s="49" t="str">
        <f t="shared" si="5"/>
        <v/>
      </c>
      <c r="CJ73" s="49" t="str">
        <f t="shared" si="6"/>
        <v/>
      </c>
      <c r="CK73" s="49" t="str">
        <f t="shared" si="7"/>
        <v/>
      </c>
      <c r="CL73" s="49" t="str">
        <f t="shared" si="8"/>
        <v/>
      </c>
      <c r="CM73" s="49" t="str">
        <f t="shared" si="9"/>
        <v/>
      </c>
      <c r="CN73" s="49" t="str">
        <f t="shared" si="10"/>
        <v/>
      </c>
      <c r="CO73" s="49" t="str">
        <f t="shared" si="11"/>
        <v/>
      </c>
      <c r="CP73" s="49" t="str">
        <f t="shared" si="12"/>
        <v/>
      </c>
      <c r="CQ73" s="49" t="str">
        <f t="shared" si="13"/>
        <v/>
      </c>
      <c r="CR73" s="49" t="str">
        <f t="shared" si="14"/>
        <v/>
      </c>
      <c r="CS73" s="49" t="str">
        <f t="shared" si="15"/>
        <v/>
      </c>
      <c r="CT73" s="49" t="str">
        <f t="shared" si="16"/>
        <v/>
      </c>
      <c r="CU73" s="49" t="str">
        <f t="shared" si="17"/>
        <v/>
      </c>
      <c r="CV73" s="16" t="str">
        <f t="shared" si="18"/>
        <v/>
      </c>
      <c r="CX73" s="48" t="str">
        <f t="shared" si="19"/>
        <v/>
      </c>
      <c r="CY73" s="49" t="str">
        <f t="shared" si="20"/>
        <v/>
      </c>
      <c r="CZ73" s="49" t="str">
        <f t="shared" si="21"/>
        <v/>
      </c>
      <c r="DA73" s="49" t="str">
        <f t="shared" si="22"/>
        <v/>
      </c>
      <c r="DB73" s="49" t="str">
        <f t="shared" si="23"/>
        <v/>
      </c>
      <c r="DC73" s="49" t="str">
        <f t="shared" si="24"/>
        <v/>
      </c>
      <c r="DD73" s="49" t="str">
        <f t="shared" si="25"/>
        <v/>
      </c>
      <c r="DE73" s="49" t="str">
        <f t="shared" si="26"/>
        <v/>
      </c>
      <c r="DF73" s="49" t="str">
        <f t="shared" si="27"/>
        <v/>
      </c>
      <c r="DG73" s="49" t="str">
        <f t="shared" si="28"/>
        <v/>
      </c>
      <c r="DH73" s="49" t="str">
        <f t="shared" si="29"/>
        <v/>
      </c>
      <c r="DI73" s="49" t="str">
        <f t="shared" si="30"/>
        <v/>
      </c>
      <c r="DJ73" s="49" t="str">
        <f t="shared" si="31"/>
        <v/>
      </c>
      <c r="DK73" s="49" t="str">
        <f t="shared" si="32"/>
        <v/>
      </c>
      <c r="DL73" s="16" t="str">
        <f t="shared" si="33"/>
        <v/>
      </c>
      <c r="DN73" s="17" t="str">
        <f t="shared" si="34"/>
        <v>Sep 2019</v>
      </c>
    </row>
    <row r="74" spans="1:118" x14ac:dyDescent="0.25">
      <c r="A74" s="30"/>
      <c r="B74" s="102">
        <f>IF(B73="", "", IFERROR(IF(B73+1&gt;Settings!$G$25, "", B73+1), ""))</f>
        <v>43710</v>
      </c>
      <c r="C74" s="2"/>
      <c r="D74" s="3"/>
      <c r="E74" s="3"/>
      <c r="F74" s="3"/>
      <c r="G74" s="3"/>
      <c r="H74" s="3"/>
      <c r="I74" s="3"/>
      <c r="J74" s="3"/>
      <c r="K74" s="3"/>
      <c r="L74" s="3"/>
      <c r="M74" s="3"/>
      <c r="N74" s="3"/>
      <c r="O74" s="3"/>
      <c r="P74" s="3"/>
      <c r="Q74" s="4"/>
      <c r="R74" s="30"/>
      <c r="T74" s="17" t="str">
        <f>IF($B74="", "", IF($B74&lt;Settings!$G$23, "Old", "New"))</f>
        <v>Old</v>
      </c>
      <c r="AL74" s="118" t="str">
        <f>IF(OR($B74="", C74="", C$10="", AL$9), "", IFERROR($B74+INDEX(Settings!$AF$19:$AF$33, MATCH(C$10, Settings!$Y$19:$Y$33, 0))+IF(INDEX(Settings!$AI$19:$AI$33, MATCH(C$10, Settings!$Y$19:$Y$33, 0))="", 0, INDEX($AO$2:$AU$8, MATCH(TEXT($B74, "ddd"), $AN$2:$AN$8, 0), MATCH(INDEX(Settings!$AI$19:$AI$33, MATCH(C$10, Settings!$Y$19:$Y$33, 0)), $AO$1:$AU$1, 0))), 0))</f>
        <v/>
      </c>
      <c r="AM74" s="119" t="str">
        <f>IF(OR($B74="", D74="", D$10="", AM$9), "", IFERROR($B74+INDEX(Settings!$AF$19:$AF$33, MATCH(D$10, Settings!$Y$19:$Y$33, 0))+IF(INDEX(Settings!$AI$19:$AI$33, MATCH(D$10, Settings!$Y$19:$Y$33, 0))="", 0, INDEX($AO$2:$AU$8, MATCH(TEXT($B74, "ddd"), $AN$2:$AN$8, 0), MATCH(INDEX(Settings!$AI$19:$AI$33, MATCH(D$10, Settings!$Y$19:$Y$33, 0)), $AO$1:$AU$1, 0))), 0))</f>
        <v/>
      </c>
      <c r="AN74" s="119" t="str">
        <f>IF(OR($B74="", E74="", E$10="", AN$9), "", IFERROR($B74+INDEX(Settings!$AF$19:$AF$33, MATCH(E$10, Settings!$Y$19:$Y$33, 0))+IF(INDEX(Settings!$AI$19:$AI$33, MATCH(E$10, Settings!$Y$19:$Y$33, 0))="", 0, INDEX($AO$2:$AU$8, MATCH(TEXT($B74, "ddd"), $AN$2:$AN$8, 0), MATCH(INDEX(Settings!$AI$19:$AI$33, MATCH(E$10, Settings!$Y$19:$Y$33, 0)), $AO$1:$AU$1, 0))), 0))</f>
        <v/>
      </c>
      <c r="AO74" s="119" t="str">
        <f>IF(OR($B74="", F74="", F$10="", AO$9), "", IFERROR($B74+INDEX(Settings!$AF$19:$AF$33, MATCH(F$10, Settings!$Y$19:$Y$33, 0))+IF(INDEX(Settings!$AI$19:$AI$33, MATCH(F$10, Settings!$Y$19:$Y$33, 0))="", 0, INDEX($AO$2:$AU$8, MATCH(TEXT($B74, "ddd"), $AN$2:$AN$8, 0), MATCH(INDEX(Settings!$AI$19:$AI$33, MATCH(F$10, Settings!$Y$19:$Y$33, 0)), $AO$1:$AU$1, 0))), 0))</f>
        <v/>
      </c>
      <c r="AP74" s="119" t="str">
        <f>IF(OR($B74="", G74="", G$10="", AP$9), "", IFERROR($B74+INDEX(Settings!$AF$19:$AF$33, MATCH(G$10, Settings!$Y$19:$Y$33, 0))+IF(INDEX(Settings!$AI$19:$AI$33, MATCH(G$10, Settings!$Y$19:$Y$33, 0))="", 0, INDEX($AO$2:$AU$8, MATCH(TEXT($B74, "ddd"), $AN$2:$AN$8, 0), MATCH(INDEX(Settings!$AI$19:$AI$33, MATCH(G$10, Settings!$Y$19:$Y$33, 0)), $AO$1:$AU$1, 0))), 0))</f>
        <v/>
      </c>
      <c r="AQ74" s="119" t="str">
        <f>IF(OR($B74="", H74="", H$10="", AQ$9), "", IFERROR($B74+INDEX(Settings!$AF$19:$AF$33, MATCH(H$10, Settings!$Y$19:$Y$33, 0))+IF(INDEX(Settings!$AI$19:$AI$33, MATCH(H$10, Settings!$Y$19:$Y$33, 0))="", 0, INDEX($AO$2:$AU$8, MATCH(TEXT($B74, "ddd"), $AN$2:$AN$8, 0), MATCH(INDEX(Settings!$AI$19:$AI$33, MATCH(H$10, Settings!$Y$19:$Y$33, 0)), $AO$1:$AU$1, 0))), 0))</f>
        <v/>
      </c>
      <c r="AR74" s="119" t="str">
        <f>IF(OR($B74="", I74="", I$10="", AR$9), "", IFERROR($B74+INDEX(Settings!$AF$19:$AF$33, MATCH(I$10, Settings!$Y$19:$Y$33, 0))+IF(INDEX(Settings!$AI$19:$AI$33, MATCH(I$10, Settings!$Y$19:$Y$33, 0))="", 0, INDEX($AO$2:$AU$8, MATCH(TEXT($B74, "ddd"), $AN$2:$AN$8, 0), MATCH(INDEX(Settings!$AI$19:$AI$33, MATCH(I$10, Settings!$Y$19:$Y$33, 0)), $AO$1:$AU$1, 0))), 0))</f>
        <v/>
      </c>
      <c r="AS74" s="119" t="str">
        <f>IF(OR($B74="", J74="", J$10="", AS$9), "", IFERROR($B74+INDEX(Settings!$AF$19:$AF$33, MATCH(J$10, Settings!$Y$19:$Y$33, 0))+IF(INDEX(Settings!$AI$19:$AI$33, MATCH(J$10, Settings!$Y$19:$Y$33, 0))="", 0, INDEX($AO$2:$AU$8, MATCH(TEXT($B74, "ddd"), $AN$2:$AN$8, 0), MATCH(INDEX(Settings!$AI$19:$AI$33, MATCH(J$10, Settings!$Y$19:$Y$33, 0)), $AO$1:$AU$1, 0))), 0))</f>
        <v/>
      </c>
      <c r="AT74" s="119" t="str">
        <f>IF(OR($B74="", K74="", K$10="", AT$9), "", IFERROR($B74+INDEX(Settings!$AF$19:$AF$33, MATCH(K$10, Settings!$Y$19:$Y$33, 0))+IF(INDEX(Settings!$AI$19:$AI$33, MATCH(K$10, Settings!$Y$19:$Y$33, 0))="", 0, INDEX($AO$2:$AU$8, MATCH(TEXT($B74, "ddd"), $AN$2:$AN$8, 0), MATCH(INDEX(Settings!$AI$19:$AI$33, MATCH(K$10, Settings!$Y$19:$Y$33, 0)), $AO$1:$AU$1, 0))), 0))</f>
        <v/>
      </c>
      <c r="AU74" s="119" t="str">
        <f>IF(OR($B74="", L74="", L$10="", AU$9), "", IFERROR($B74+INDEX(Settings!$AF$19:$AF$33, MATCH(L$10, Settings!$Y$19:$Y$33, 0))+IF(INDEX(Settings!$AI$19:$AI$33, MATCH(L$10, Settings!$Y$19:$Y$33, 0))="", 0, INDEX($AO$2:$AU$8, MATCH(TEXT($B74, "ddd"), $AN$2:$AN$8, 0), MATCH(INDEX(Settings!$AI$19:$AI$33, MATCH(L$10, Settings!$Y$19:$Y$33, 0)), $AO$1:$AU$1, 0))), 0))</f>
        <v/>
      </c>
      <c r="AV74" s="119" t="str">
        <f>IF(OR($B74="", M74="", M$10="", AV$9), "", IFERROR($B74+INDEX(Settings!$AF$19:$AF$33, MATCH(M$10, Settings!$Y$19:$Y$33, 0))+IF(INDEX(Settings!$AI$19:$AI$33, MATCH(M$10, Settings!$Y$19:$Y$33, 0))="", 0, INDEX($AO$2:$AU$8, MATCH(TEXT($B74, "ddd"), $AN$2:$AN$8, 0), MATCH(INDEX(Settings!$AI$19:$AI$33, MATCH(M$10, Settings!$Y$19:$Y$33, 0)), $AO$1:$AU$1, 0))), 0))</f>
        <v/>
      </c>
      <c r="AW74" s="119" t="str">
        <f>IF(OR($B74="", N74="", N$10="", AW$9), "", IFERROR($B74+INDEX(Settings!$AF$19:$AF$33, MATCH(N$10, Settings!$Y$19:$Y$33, 0))+IF(INDEX(Settings!$AI$19:$AI$33, MATCH(N$10, Settings!$Y$19:$Y$33, 0))="", 0, INDEX($AO$2:$AU$8, MATCH(TEXT($B74, "ddd"), $AN$2:$AN$8, 0), MATCH(INDEX(Settings!$AI$19:$AI$33, MATCH(N$10, Settings!$Y$19:$Y$33, 0)), $AO$1:$AU$1, 0))), 0))</f>
        <v/>
      </c>
      <c r="AX74" s="119" t="str">
        <f>IF(OR($B74="", O74="", O$10="", AX$9), "", IFERROR($B74+INDEX(Settings!$AF$19:$AF$33, MATCH(O$10, Settings!$Y$19:$Y$33, 0))+IF(INDEX(Settings!$AI$19:$AI$33, MATCH(O$10, Settings!$Y$19:$Y$33, 0))="", 0, INDEX($AO$2:$AU$8, MATCH(TEXT($B74, "ddd"), $AN$2:$AN$8, 0), MATCH(INDEX(Settings!$AI$19:$AI$33, MATCH(O$10, Settings!$Y$19:$Y$33, 0)), $AO$1:$AU$1, 0))), 0))</f>
        <v/>
      </c>
      <c r="AY74" s="119" t="str">
        <f>IF(OR($B74="", P74="", P$10="", AY$9), "", IFERROR($B74+INDEX(Settings!$AF$19:$AF$33, MATCH(P$10, Settings!$Y$19:$Y$33, 0))+IF(INDEX(Settings!$AI$19:$AI$33, MATCH(P$10, Settings!$Y$19:$Y$33, 0))="", 0, INDEX($AO$2:$AU$8, MATCH(TEXT($B74, "ddd"), $AN$2:$AN$8, 0), MATCH(INDEX(Settings!$AI$19:$AI$33, MATCH(P$10, Settings!$Y$19:$Y$33, 0)), $AO$1:$AU$1, 0))), 0))</f>
        <v/>
      </c>
      <c r="AZ74" s="120" t="str">
        <f>IF(OR($B74="", Q74="", Q$10="", AZ$9), "", IFERROR($B74+INDEX(Settings!$AF$19:$AF$33, MATCH(Q$10, Settings!$Y$19:$Y$33, 0))+IF(INDEX(Settings!$AI$19:$AI$33, MATCH(Q$10, Settings!$Y$19:$Y$33, 0))="", 0, INDEX($AO$2:$AU$8, MATCH(TEXT($B74, "ddd"), $AN$2:$AN$8, 0), MATCH(INDEX(Settings!$AI$19:$AI$33, MATCH(Q$10, Settings!$Y$19:$Y$33, 0)), $AO$1:$AU$1, 0))), 0))</f>
        <v/>
      </c>
      <c r="BB74" s="118" t="str">
        <f>IF(OR(C$10="", $B74="", C74="", BB$9=""), "", IFERROR(WORKDAY((DATE(YEAR($B74), MONTH($B74)+INDEX(Settings!$AM$19:$AM$33, MATCH(C$10, Settings!$Y$19:$Y$33, 0)), IF(INDEX(Settings!$AQ$19:$AQ$33, MATCH(C$10, Settings!$Y$19:$Y$33, 0))=0, DAY($B74), INDEX(Settings!$AQ$19:$AQ$33, MATCH(C$10, Settings!$Y$19:$Y$33, 0))))-1), 1, Settings!$AY$23:$AY$38), ""))</f>
        <v/>
      </c>
      <c r="BC74" s="119" t="str">
        <f>IF(OR(D$10="", $B74="", D74="", BC$9=""), "", IFERROR(WORKDAY((DATE(YEAR($B74), MONTH($B74)+INDEX(Settings!$AM$19:$AM$33, MATCH(D$10, Settings!$Y$19:$Y$33, 0)), IF(INDEX(Settings!$AQ$19:$AQ$33, MATCH(D$10, Settings!$Y$19:$Y$33, 0))=0, DAY($B74), INDEX(Settings!$AQ$19:$AQ$33, MATCH(D$10, Settings!$Y$19:$Y$33, 0))))-1), 1, Settings!$AY$23:$AY$38), ""))</f>
        <v/>
      </c>
      <c r="BD74" s="119" t="str">
        <f>IF(OR(E$10="", $B74="", E74="", BD$9=""), "", IFERROR(WORKDAY((DATE(YEAR($B74), MONTH($B74)+INDEX(Settings!$AM$19:$AM$33, MATCH(E$10, Settings!$Y$19:$Y$33, 0)), IF(INDEX(Settings!$AQ$19:$AQ$33, MATCH(E$10, Settings!$Y$19:$Y$33, 0))=0, DAY($B74), INDEX(Settings!$AQ$19:$AQ$33, MATCH(E$10, Settings!$Y$19:$Y$33, 0))))-1), 1, Settings!$AY$23:$AY$38), ""))</f>
        <v/>
      </c>
      <c r="BE74" s="119" t="str">
        <f>IF(OR(F$10="", $B74="", F74="", BE$9=""), "", IFERROR(WORKDAY((DATE(YEAR($B74), MONTH($B74)+INDEX(Settings!$AM$19:$AM$33, MATCH(F$10, Settings!$Y$19:$Y$33, 0)), IF(INDEX(Settings!$AQ$19:$AQ$33, MATCH(F$10, Settings!$Y$19:$Y$33, 0))=0, DAY($B74), INDEX(Settings!$AQ$19:$AQ$33, MATCH(F$10, Settings!$Y$19:$Y$33, 0))))-1), 1, Settings!$AY$23:$AY$38), ""))</f>
        <v/>
      </c>
      <c r="BF74" s="119" t="str">
        <f>IF(OR(G$10="", $B74="", G74="", BF$9=""), "", IFERROR(WORKDAY((DATE(YEAR($B74), MONTH($B74)+INDEX(Settings!$AM$19:$AM$33, MATCH(G$10, Settings!$Y$19:$Y$33, 0)), IF(INDEX(Settings!$AQ$19:$AQ$33, MATCH(G$10, Settings!$Y$19:$Y$33, 0))=0, DAY($B74), INDEX(Settings!$AQ$19:$AQ$33, MATCH(G$10, Settings!$Y$19:$Y$33, 0))))-1), 1, Settings!$AY$23:$AY$38), ""))</f>
        <v/>
      </c>
      <c r="BG74" s="119" t="str">
        <f>IF(OR(H$10="", $B74="", H74="", BG$9=""), "", IFERROR(WORKDAY((DATE(YEAR($B74), MONTH($B74)+INDEX(Settings!$AM$19:$AM$33, MATCH(H$10, Settings!$Y$19:$Y$33, 0)), IF(INDEX(Settings!$AQ$19:$AQ$33, MATCH(H$10, Settings!$Y$19:$Y$33, 0))=0, DAY($B74), INDEX(Settings!$AQ$19:$AQ$33, MATCH(H$10, Settings!$Y$19:$Y$33, 0))))-1), 1, Settings!$AY$23:$AY$38), ""))</f>
        <v/>
      </c>
      <c r="BH74" s="119" t="str">
        <f>IF(OR(I$10="", $B74="", I74="", BH$9=""), "", IFERROR(WORKDAY((DATE(YEAR($B74), MONTH($B74)+INDEX(Settings!$AM$19:$AM$33, MATCH(I$10, Settings!$Y$19:$Y$33, 0)), IF(INDEX(Settings!$AQ$19:$AQ$33, MATCH(I$10, Settings!$Y$19:$Y$33, 0))=0, DAY($B74), INDEX(Settings!$AQ$19:$AQ$33, MATCH(I$10, Settings!$Y$19:$Y$33, 0))))-1), 1, Settings!$AY$23:$AY$38), ""))</f>
        <v/>
      </c>
      <c r="BI74" s="119" t="str">
        <f>IF(OR(J$10="", $B74="", J74="", BI$9=""), "", IFERROR(WORKDAY((DATE(YEAR($B74), MONTH($B74)+INDEX(Settings!$AM$19:$AM$33, MATCH(J$10, Settings!$Y$19:$Y$33, 0)), IF(INDEX(Settings!$AQ$19:$AQ$33, MATCH(J$10, Settings!$Y$19:$Y$33, 0))=0, DAY($B74), INDEX(Settings!$AQ$19:$AQ$33, MATCH(J$10, Settings!$Y$19:$Y$33, 0))))-1), 1, Settings!$AY$23:$AY$38), ""))</f>
        <v/>
      </c>
      <c r="BJ74" s="119" t="str">
        <f>IF(OR(K$10="", $B74="", K74="", BJ$9=""), "", IFERROR(WORKDAY((DATE(YEAR($B74), MONTH($B74)+INDEX(Settings!$AM$19:$AM$33, MATCH(K$10, Settings!$Y$19:$Y$33, 0)), IF(INDEX(Settings!$AQ$19:$AQ$33, MATCH(K$10, Settings!$Y$19:$Y$33, 0))=0, DAY($B74), INDEX(Settings!$AQ$19:$AQ$33, MATCH(K$10, Settings!$Y$19:$Y$33, 0))))-1), 1, Settings!$AY$23:$AY$38), ""))</f>
        <v/>
      </c>
      <c r="BK74" s="119" t="str">
        <f>IF(OR(L$10="", $B74="", L74="", BK$9=""), "", IFERROR(WORKDAY((DATE(YEAR($B74), MONTH($B74)+INDEX(Settings!$AM$19:$AM$33, MATCH(L$10, Settings!$Y$19:$Y$33, 0)), IF(INDEX(Settings!$AQ$19:$AQ$33, MATCH(L$10, Settings!$Y$19:$Y$33, 0))=0, DAY($B74), INDEX(Settings!$AQ$19:$AQ$33, MATCH(L$10, Settings!$Y$19:$Y$33, 0))))-1), 1, Settings!$AY$23:$AY$38), ""))</f>
        <v/>
      </c>
      <c r="BL74" s="119" t="str">
        <f>IF(OR(M$10="", $B74="", M74="", BL$9=""), "", IFERROR(WORKDAY((DATE(YEAR($B74), MONTH($B74)+INDEX(Settings!$AM$19:$AM$33, MATCH(M$10, Settings!$Y$19:$Y$33, 0)), IF(INDEX(Settings!$AQ$19:$AQ$33, MATCH(M$10, Settings!$Y$19:$Y$33, 0))=0, DAY($B74), INDEX(Settings!$AQ$19:$AQ$33, MATCH(M$10, Settings!$Y$19:$Y$33, 0))))-1), 1, Settings!$AY$23:$AY$38), ""))</f>
        <v/>
      </c>
      <c r="BM74" s="119" t="str">
        <f>IF(OR(N$10="", $B74="", N74="", BM$9=""), "", IFERROR(WORKDAY((DATE(YEAR($B74), MONTH($B74)+INDEX(Settings!$AM$19:$AM$33, MATCH(N$10, Settings!$Y$19:$Y$33, 0)), IF(INDEX(Settings!$AQ$19:$AQ$33, MATCH(N$10, Settings!$Y$19:$Y$33, 0))=0, DAY($B74), INDEX(Settings!$AQ$19:$AQ$33, MATCH(N$10, Settings!$Y$19:$Y$33, 0))))-1), 1, Settings!$AY$23:$AY$38), ""))</f>
        <v/>
      </c>
      <c r="BN74" s="119" t="str">
        <f>IF(OR(O$10="", $B74="", O74="", BN$9=""), "", IFERROR(WORKDAY((DATE(YEAR($B74), MONTH($B74)+INDEX(Settings!$AM$19:$AM$33, MATCH(O$10, Settings!$Y$19:$Y$33, 0)), IF(INDEX(Settings!$AQ$19:$AQ$33, MATCH(O$10, Settings!$Y$19:$Y$33, 0))=0, DAY($B74), INDEX(Settings!$AQ$19:$AQ$33, MATCH(O$10, Settings!$Y$19:$Y$33, 0))))-1), 1, Settings!$AY$23:$AY$38), ""))</f>
        <v/>
      </c>
      <c r="BO74" s="119" t="str">
        <f>IF(OR(P$10="", $B74="", P74="", BO$9=""), "", IFERROR(WORKDAY((DATE(YEAR($B74), MONTH($B74)+INDEX(Settings!$AM$19:$AM$33, MATCH(P$10, Settings!$Y$19:$Y$33, 0)), IF(INDEX(Settings!$AQ$19:$AQ$33, MATCH(P$10, Settings!$Y$19:$Y$33, 0))=0, DAY($B74), INDEX(Settings!$AQ$19:$AQ$33, MATCH(P$10, Settings!$Y$19:$Y$33, 0))))-1), 1, Settings!$AY$23:$AY$38), ""))</f>
        <v/>
      </c>
      <c r="BP74" s="120" t="str">
        <f>IF(OR(Q$10="", $B74="", Q74="", BP$9=""), "", IFERROR(WORKDAY((DATE(YEAR($B74), MONTH($B74)+INDEX(Settings!$AM$19:$AM$33, MATCH(Q$10, Settings!$Y$19:$Y$33, 0)), IF(INDEX(Settings!$AQ$19:$AQ$33, MATCH(Q$10, Settings!$Y$19:$Y$33, 0))=0, DAY($B74), INDEX(Settings!$AQ$19:$AQ$33, MATCH(Q$10, Settings!$Y$19:$Y$33, 0))))-1), 1, Settings!$AY$23:$AY$38), ""))</f>
        <v/>
      </c>
      <c r="BR74" s="118" t="str">
        <f>IF(BB74="", "", IF(BB74&lt;=$B74, WORKDAY(DATE(YEAR($BB74), MONTH(BB74)+1, DAY(BB74)-1), 1, Settings!$AY$23:$AY$38), BB74))</f>
        <v/>
      </c>
      <c r="BS74" s="119" t="str">
        <f>IF(BC74="", "", IF(BC74&lt;=$B74, WORKDAY(DATE(YEAR($BB74), MONTH(BC74)+1, DAY(BC74)-1), 1, Settings!$AY$23:$AY$38), BC74))</f>
        <v/>
      </c>
      <c r="BT74" s="119" t="str">
        <f>IF(BD74="", "", IF(BD74&lt;=$B74, WORKDAY(DATE(YEAR($BB74), MONTH(BD74)+1, DAY(BD74)-1), 1, Settings!$AY$23:$AY$38), BD74))</f>
        <v/>
      </c>
      <c r="BU74" s="119" t="str">
        <f>IF(BE74="", "", IF(BE74&lt;=$B74, WORKDAY(DATE(YEAR($BB74), MONTH(BE74)+1, DAY(BE74)-1), 1, Settings!$AY$23:$AY$38), BE74))</f>
        <v/>
      </c>
      <c r="BV74" s="119" t="str">
        <f>IF(BF74="", "", IF(BF74&lt;=$B74, WORKDAY(DATE(YEAR($BB74), MONTH(BF74)+1, DAY(BF74)-1), 1, Settings!$AY$23:$AY$38), BF74))</f>
        <v/>
      </c>
      <c r="BW74" s="119" t="str">
        <f>IF(BG74="", "", IF(BG74&lt;=$B74, WORKDAY(DATE(YEAR($BB74), MONTH(BG74)+1, DAY(BG74)-1), 1, Settings!$AY$23:$AY$38), BG74))</f>
        <v/>
      </c>
      <c r="BX74" s="119" t="str">
        <f>IF(BH74="", "", IF(BH74&lt;=$B74, WORKDAY(DATE(YEAR($BB74), MONTH(BH74)+1, DAY(BH74)-1), 1, Settings!$AY$23:$AY$38), BH74))</f>
        <v/>
      </c>
      <c r="BY74" s="119" t="str">
        <f>IF(BI74="", "", IF(BI74&lt;=$B74, WORKDAY(DATE(YEAR($BB74), MONTH(BI74)+1, DAY(BI74)-1), 1, Settings!$AY$23:$AY$38), BI74))</f>
        <v/>
      </c>
      <c r="BZ74" s="119" t="str">
        <f>IF(BJ74="", "", IF(BJ74&lt;=$B74, WORKDAY(DATE(YEAR($BB74), MONTH(BJ74)+1, DAY(BJ74)-1), 1, Settings!$AY$23:$AY$38), BJ74))</f>
        <v/>
      </c>
      <c r="CA74" s="119" t="str">
        <f>IF(BK74="", "", IF(BK74&lt;=$B74, WORKDAY(DATE(YEAR($BB74), MONTH(BK74)+1, DAY(BK74)-1), 1, Settings!$AY$23:$AY$38), BK74))</f>
        <v/>
      </c>
      <c r="CB74" s="119" t="str">
        <f>IF(BL74="", "", IF(BL74&lt;=$B74, WORKDAY(DATE(YEAR($BB74), MONTH(BL74)+1, DAY(BL74)-1), 1, Settings!$AY$23:$AY$38), BL74))</f>
        <v/>
      </c>
      <c r="CC74" s="119" t="str">
        <f>IF(BM74="", "", IF(BM74&lt;=$B74, WORKDAY(DATE(YEAR($BB74), MONTH(BM74)+1, DAY(BM74)-1), 1, Settings!$AY$23:$AY$38), BM74))</f>
        <v/>
      </c>
      <c r="CD74" s="119" t="str">
        <f>IF(BN74="", "", IF(BN74&lt;=$B74, WORKDAY(DATE(YEAR($BB74), MONTH(BN74)+1, DAY(BN74)-1), 1, Settings!$AY$23:$AY$38), BN74))</f>
        <v/>
      </c>
      <c r="CE74" s="119" t="str">
        <f>IF(BO74="", "", IF(BO74&lt;=$B74, WORKDAY(DATE(YEAR($BB74), MONTH(BO74)+1, DAY(BO74)-1), 1, Settings!$AY$23:$AY$38), BO74))</f>
        <v/>
      </c>
      <c r="CF74" s="120" t="str">
        <f>IF(BP74="", "", IF(BP74&lt;=$B74, WORKDAY(DATE(YEAR($BB74), MONTH(BP74)+1, DAY(BP74)-1), 1, Settings!$AY$23:$AY$38), BP74))</f>
        <v/>
      </c>
      <c r="CH74" s="48" t="str">
        <f t="shared" si="4"/>
        <v/>
      </c>
      <c r="CI74" s="49" t="str">
        <f t="shared" si="5"/>
        <v/>
      </c>
      <c r="CJ74" s="49" t="str">
        <f t="shared" si="6"/>
        <v/>
      </c>
      <c r="CK74" s="49" t="str">
        <f t="shared" si="7"/>
        <v/>
      </c>
      <c r="CL74" s="49" t="str">
        <f t="shared" si="8"/>
        <v/>
      </c>
      <c r="CM74" s="49" t="str">
        <f t="shared" si="9"/>
        <v/>
      </c>
      <c r="CN74" s="49" t="str">
        <f t="shared" si="10"/>
        <v/>
      </c>
      <c r="CO74" s="49" t="str">
        <f t="shared" si="11"/>
        <v/>
      </c>
      <c r="CP74" s="49" t="str">
        <f t="shared" si="12"/>
        <v/>
      </c>
      <c r="CQ74" s="49" t="str">
        <f t="shared" si="13"/>
        <v/>
      </c>
      <c r="CR74" s="49" t="str">
        <f t="shared" si="14"/>
        <v/>
      </c>
      <c r="CS74" s="49" t="str">
        <f t="shared" si="15"/>
        <v/>
      </c>
      <c r="CT74" s="49" t="str">
        <f t="shared" si="16"/>
        <v/>
      </c>
      <c r="CU74" s="49" t="str">
        <f t="shared" si="17"/>
        <v/>
      </c>
      <c r="CV74" s="16" t="str">
        <f t="shared" si="18"/>
        <v/>
      </c>
      <c r="CX74" s="48" t="str">
        <f t="shared" si="19"/>
        <v/>
      </c>
      <c r="CY74" s="49" t="str">
        <f t="shared" si="20"/>
        <v/>
      </c>
      <c r="CZ74" s="49" t="str">
        <f t="shared" si="21"/>
        <v/>
      </c>
      <c r="DA74" s="49" t="str">
        <f t="shared" si="22"/>
        <v/>
      </c>
      <c r="DB74" s="49" t="str">
        <f t="shared" si="23"/>
        <v/>
      </c>
      <c r="DC74" s="49" t="str">
        <f t="shared" si="24"/>
        <v/>
      </c>
      <c r="DD74" s="49" t="str">
        <f t="shared" si="25"/>
        <v/>
      </c>
      <c r="DE74" s="49" t="str">
        <f t="shared" si="26"/>
        <v/>
      </c>
      <c r="DF74" s="49" t="str">
        <f t="shared" si="27"/>
        <v/>
      </c>
      <c r="DG74" s="49" t="str">
        <f t="shared" si="28"/>
        <v/>
      </c>
      <c r="DH74" s="49" t="str">
        <f t="shared" si="29"/>
        <v/>
      </c>
      <c r="DI74" s="49" t="str">
        <f t="shared" si="30"/>
        <v/>
      </c>
      <c r="DJ74" s="49" t="str">
        <f t="shared" si="31"/>
        <v/>
      </c>
      <c r="DK74" s="49" t="str">
        <f t="shared" si="32"/>
        <v/>
      </c>
      <c r="DL74" s="16" t="str">
        <f t="shared" si="33"/>
        <v/>
      </c>
      <c r="DN74" s="17" t="str">
        <f t="shared" si="34"/>
        <v>Sep 2019</v>
      </c>
    </row>
    <row r="75" spans="1:118" x14ac:dyDescent="0.25">
      <c r="A75" s="30"/>
      <c r="B75" s="102">
        <f>IF(B74="", "", IFERROR(IF(B74+1&gt;Settings!$G$25, "", B74+1), ""))</f>
        <v>43711</v>
      </c>
      <c r="C75" s="2"/>
      <c r="D75" s="3"/>
      <c r="E75" s="3"/>
      <c r="F75" s="3"/>
      <c r="G75" s="3"/>
      <c r="H75" s="3"/>
      <c r="I75" s="3"/>
      <c r="J75" s="3"/>
      <c r="K75" s="3"/>
      <c r="L75" s="3"/>
      <c r="M75" s="3"/>
      <c r="N75" s="3"/>
      <c r="O75" s="3"/>
      <c r="P75" s="3"/>
      <c r="Q75" s="4"/>
      <c r="R75" s="30"/>
      <c r="T75" s="17" t="str">
        <f>IF($B75="", "", IF($B75&lt;Settings!$G$23, "Old", "New"))</f>
        <v>Old</v>
      </c>
      <c r="AL75" s="118" t="str">
        <f>IF(OR($B75="", C75="", C$10="", AL$9), "", IFERROR($B75+INDEX(Settings!$AF$19:$AF$33, MATCH(C$10, Settings!$Y$19:$Y$33, 0))+IF(INDEX(Settings!$AI$19:$AI$33, MATCH(C$10, Settings!$Y$19:$Y$33, 0))="", 0, INDEX($AO$2:$AU$8, MATCH(TEXT($B75, "ddd"), $AN$2:$AN$8, 0), MATCH(INDEX(Settings!$AI$19:$AI$33, MATCH(C$10, Settings!$Y$19:$Y$33, 0)), $AO$1:$AU$1, 0))), 0))</f>
        <v/>
      </c>
      <c r="AM75" s="119" t="str">
        <f>IF(OR($B75="", D75="", D$10="", AM$9), "", IFERROR($B75+INDEX(Settings!$AF$19:$AF$33, MATCH(D$10, Settings!$Y$19:$Y$33, 0))+IF(INDEX(Settings!$AI$19:$AI$33, MATCH(D$10, Settings!$Y$19:$Y$33, 0))="", 0, INDEX($AO$2:$AU$8, MATCH(TEXT($B75, "ddd"), $AN$2:$AN$8, 0), MATCH(INDEX(Settings!$AI$19:$AI$33, MATCH(D$10, Settings!$Y$19:$Y$33, 0)), $AO$1:$AU$1, 0))), 0))</f>
        <v/>
      </c>
      <c r="AN75" s="119" t="str">
        <f>IF(OR($B75="", E75="", E$10="", AN$9), "", IFERROR($B75+INDEX(Settings!$AF$19:$AF$33, MATCH(E$10, Settings!$Y$19:$Y$33, 0))+IF(INDEX(Settings!$AI$19:$AI$33, MATCH(E$10, Settings!$Y$19:$Y$33, 0))="", 0, INDEX($AO$2:$AU$8, MATCH(TEXT($B75, "ddd"), $AN$2:$AN$8, 0), MATCH(INDEX(Settings!$AI$19:$AI$33, MATCH(E$10, Settings!$Y$19:$Y$33, 0)), $AO$1:$AU$1, 0))), 0))</f>
        <v/>
      </c>
      <c r="AO75" s="119" t="str">
        <f>IF(OR($B75="", F75="", F$10="", AO$9), "", IFERROR($B75+INDEX(Settings!$AF$19:$AF$33, MATCH(F$10, Settings!$Y$19:$Y$33, 0))+IF(INDEX(Settings!$AI$19:$AI$33, MATCH(F$10, Settings!$Y$19:$Y$33, 0))="", 0, INDEX($AO$2:$AU$8, MATCH(TEXT($B75, "ddd"), $AN$2:$AN$8, 0), MATCH(INDEX(Settings!$AI$19:$AI$33, MATCH(F$10, Settings!$Y$19:$Y$33, 0)), $AO$1:$AU$1, 0))), 0))</f>
        <v/>
      </c>
      <c r="AP75" s="119" t="str">
        <f>IF(OR($B75="", G75="", G$10="", AP$9), "", IFERROR($B75+INDEX(Settings!$AF$19:$AF$33, MATCH(G$10, Settings!$Y$19:$Y$33, 0))+IF(INDEX(Settings!$AI$19:$AI$33, MATCH(G$10, Settings!$Y$19:$Y$33, 0))="", 0, INDEX($AO$2:$AU$8, MATCH(TEXT($B75, "ddd"), $AN$2:$AN$8, 0), MATCH(INDEX(Settings!$AI$19:$AI$33, MATCH(G$10, Settings!$Y$19:$Y$33, 0)), $AO$1:$AU$1, 0))), 0))</f>
        <v/>
      </c>
      <c r="AQ75" s="119" t="str">
        <f>IF(OR($B75="", H75="", H$10="", AQ$9), "", IFERROR($B75+INDEX(Settings!$AF$19:$AF$33, MATCH(H$10, Settings!$Y$19:$Y$33, 0))+IF(INDEX(Settings!$AI$19:$AI$33, MATCH(H$10, Settings!$Y$19:$Y$33, 0))="", 0, INDEX($AO$2:$AU$8, MATCH(TEXT($B75, "ddd"), $AN$2:$AN$8, 0), MATCH(INDEX(Settings!$AI$19:$AI$33, MATCH(H$10, Settings!$Y$19:$Y$33, 0)), $AO$1:$AU$1, 0))), 0))</f>
        <v/>
      </c>
      <c r="AR75" s="119" t="str">
        <f>IF(OR($B75="", I75="", I$10="", AR$9), "", IFERROR($B75+INDEX(Settings!$AF$19:$AF$33, MATCH(I$10, Settings!$Y$19:$Y$33, 0))+IF(INDEX(Settings!$AI$19:$AI$33, MATCH(I$10, Settings!$Y$19:$Y$33, 0))="", 0, INDEX($AO$2:$AU$8, MATCH(TEXT($B75, "ddd"), $AN$2:$AN$8, 0), MATCH(INDEX(Settings!$AI$19:$AI$33, MATCH(I$10, Settings!$Y$19:$Y$33, 0)), $AO$1:$AU$1, 0))), 0))</f>
        <v/>
      </c>
      <c r="AS75" s="119" t="str">
        <f>IF(OR($B75="", J75="", J$10="", AS$9), "", IFERROR($B75+INDEX(Settings!$AF$19:$AF$33, MATCH(J$10, Settings!$Y$19:$Y$33, 0))+IF(INDEX(Settings!$AI$19:$AI$33, MATCH(J$10, Settings!$Y$19:$Y$33, 0))="", 0, INDEX($AO$2:$AU$8, MATCH(TEXT($B75, "ddd"), $AN$2:$AN$8, 0), MATCH(INDEX(Settings!$AI$19:$AI$33, MATCH(J$10, Settings!$Y$19:$Y$33, 0)), $AO$1:$AU$1, 0))), 0))</f>
        <v/>
      </c>
      <c r="AT75" s="119" t="str">
        <f>IF(OR($B75="", K75="", K$10="", AT$9), "", IFERROR($B75+INDEX(Settings!$AF$19:$AF$33, MATCH(K$10, Settings!$Y$19:$Y$33, 0))+IF(INDEX(Settings!$AI$19:$AI$33, MATCH(K$10, Settings!$Y$19:$Y$33, 0))="", 0, INDEX($AO$2:$AU$8, MATCH(TEXT($B75, "ddd"), $AN$2:$AN$8, 0), MATCH(INDEX(Settings!$AI$19:$AI$33, MATCH(K$10, Settings!$Y$19:$Y$33, 0)), $AO$1:$AU$1, 0))), 0))</f>
        <v/>
      </c>
      <c r="AU75" s="119" t="str">
        <f>IF(OR($B75="", L75="", L$10="", AU$9), "", IFERROR($B75+INDEX(Settings!$AF$19:$AF$33, MATCH(L$10, Settings!$Y$19:$Y$33, 0))+IF(INDEX(Settings!$AI$19:$AI$33, MATCH(L$10, Settings!$Y$19:$Y$33, 0))="", 0, INDEX($AO$2:$AU$8, MATCH(TEXT($B75, "ddd"), $AN$2:$AN$8, 0), MATCH(INDEX(Settings!$AI$19:$AI$33, MATCH(L$10, Settings!$Y$19:$Y$33, 0)), $AO$1:$AU$1, 0))), 0))</f>
        <v/>
      </c>
      <c r="AV75" s="119" t="str">
        <f>IF(OR($B75="", M75="", M$10="", AV$9), "", IFERROR($B75+INDEX(Settings!$AF$19:$AF$33, MATCH(M$10, Settings!$Y$19:$Y$33, 0))+IF(INDEX(Settings!$AI$19:$AI$33, MATCH(M$10, Settings!$Y$19:$Y$33, 0))="", 0, INDEX($AO$2:$AU$8, MATCH(TEXT($B75, "ddd"), $AN$2:$AN$8, 0), MATCH(INDEX(Settings!$AI$19:$AI$33, MATCH(M$10, Settings!$Y$19:$Y$33, 0)), $AO$1:$AU$1, 0))), 0))</f>
        <v/>
      </c>
      <c r="AW75" s="119" t="str">
        <f>IF(OR($B75="", N75="", N$10="", AW$9), "", IFERROR($B75+INDEX(Settings!$AF$19:$AF$33, MATCH(N$10, Settings!$Y$19:$Y$33, 0))+IF(INDEX(Settings!$AI$19:$AI$33, MATCH(N$10, Settings!$Y$19:$Y$33, 0))="", 0, INDEX($AO$2:$AU$8, MATCH(TEXT($B75, "ddd"), $AN$2:$AN$8, 0), MATCH(INDEX(Settings!$AI$19:$AI$33, MATCH(N$10, Settings!$Y$19:$Y$33, 0)), $AO$1:$AU$1, 0))), 0))</f>
        <v/>
      </c>
      <c r="AX75" s="119" t="str">
        <f>IF(OR($B75="", O75="", O$10="", AX$9), "", IFERROR($B75+INDEX(Settings!$AF$19:$AF$33, MATCH(O$10, Settings!$Y$19:$Y$33, 0))+IF(INDEX(Settings!$AI$19:$AI$33, MATCH(O$10, Settings!$Y$19:$Y$33, 0))="", 0, INDEX($AO$2:$AU$8, MATCH(TEXT($B75, "ddd"), $AN$2:$AN$8, 0), MATCH(INDEX(Settings!$AI$19:$AI$33, MATCH(O$10, Settings!$Y$19:$Y$33, 0)), $AO$1:$AU$1, 0))), 0))</f>
        <v/>
      </c>
      <c r="AY75" s="119" t="str">
        <f>IF(OR($B75="", P75="", P$10="", AY$9), "", IFERROR($B75+INDEX(Settings!$AF$19:$AF$33, MATCH(P$10, Settings!$Y$19:$Y$33, 0))+IF(INDEX(Settings!$AI$19:$AI$33, MATCH(P$10, Settings!$Y$19:$Y$33, 0))="", 0, INDEX($AO$2:$AU$8, MATCH(TEXT($B75, "ddd"), $AN$2:$AN$8, 0), MATCH(INDEX(Settings!$AI$19:$AI$33, MATCH(P$10, Settings!$Y$19:$Y$33, 0)), $AO$1:$AU$1, 0))), 0))</f>
        <v/>
      </c>
      <c r="AZ75" s="120" t="str">
        <f>IF(OR($B75="", Q75="", Q$10="", AZ$9), "", IFERROR($B75+INDEX(Settings!$AF$19:$AF$33, MATCH(Q$10, Settings!$Y$19:$Y$33, 0))+IF(INDEX(Settings!$AI$19:$AI$33, MATCH(Q$10, Settings!$Y$19:$Y$33, 0))="", 0, INDEX($AO$2:$AU$8, MATCH(TEXT($B75, "ddd"), $AN$2:$AN$8, 0), MATCH(INDEX(Settings!$AI$19:$AI$33, MATCH(Q$10, Settings!$Y$19:$Y$33, 0)), $AO$1:$AU$1, 0))), 0))</f>
        <v/>
      </c>
      <c r="BB75" s="118" t="str">
        <f>IF(OR(C$10="", $B75="", C75="", BB$9=""), "", IFERROR(WORKDAY((DATE(YEAR($B75), MONTH($B75)+INDEX(Settings!$AM$19:$AM$33, MATCH(C$10, Settings!$Y$19:$Y$33, 0)), IF(INDEX(Settings!$AQ$19:$AQ$33, MATCH(C$10, Settings!$Y$19:$Y$33, 0))=0, DAY($B75), INDEX(Settings!$AQ$19:$AQ$33, MATCH(C$10, Settings!$Y$19:$Y$33, 0))))-1), 1, Settings!$AY$23:$AY$38), ""))</f>
        <v/>
      </c>
      <c r="BC75" s="119" t="str">
        <f>IF(OR(D$10="", $B75="", D75="", BC$9=""), "", IFERROR(WORKDAY((DATE(YEAR($B75), MONTH($B75)+INDEX(Settings!$AM$19:$AM$33, MATCH(D$10, Settings!$Y$19:$Y$33, 0)), IF(INDEX(Settings!$AQ$19:$AQ$33, MATCH(D$10, Settings!$Y$19:$Y$33, 0))=0, DAY($B75), INDEX(Settings!$AQ$19:$AQ$33, MATCH(D$10, Settings!$Y$19:$Y$33, 0))))-1), 1, Settings!$AY$23:$AY$38), ""))</f>
        <v/>
      </c>
      <c r="BD75" s="119" t="str">
        <f>IF(OR(E$10="", $B75="", E75="", BD$9=""), "", IFERROR(WORKDAY((DATE(YEAR($B75), MONTH($B75)+INDEX(Settings!$AM$19:$AM$33, MATCH(E$10, Settings!$Y$19:$Y$33, 0)), IF(INDEX(Settings!$AQ$19:$AQ$33, MATCH(E$10, Settings!$Y$19:$Y$33, 0))=0, DAY($B75), INDEX(Settings!$AQ$19:$AQ$33, MATCH(E$10, Settings!$Y$19:$Y$33, 0))))-1), 1, Settings!$AY$23:$AY$38), ""))</f>
        <v/>
      </c>
      <c r="BE75" s="119" t="str">
        <f>IF(OR(F$10="", $B75="", F75="", BE$9=""), "", IFERROR(WORKDAY((DATE(YEAR($B75), MONTH($B75)+INDEX(Settings!$AM$19:$AM$33, MATCH(F$10, Settings!$Y$19:$Y$33, 0)), IF(INDEX(Settings!$AQ$19:$AQ$33, MATCH(F$10, Settings!$Y$19:$Y$33, 0))=0, DAY($B75), INDEX(Settings!$AQ$19:$AQ$33, MATCH(F$10, Settings!$Y$19:$Y$33, 0))))-1), 1, Settings!$AY$23:$AY$38), ""))</f>
        <v/>
      </c>
      <c r="BF75" s="119" t="str">
        <f>IF(OR(G$10="", $B75="", G75="", BF$9=""), "", IFERROR(WORKDAY((DATE(YEAR($B75), MONTH($B75)+INDEX(Settings!$AM$19:$AM$33, MATCH(G$10, Settings!$Y$19:$Y$33, 0)), IF(INDEX(Settings!$AQ$19:$AQ$33, MATCH(G$10, Settings!$Y$19:$Y$33, 0))=0, DAY($B75), INDEX(Settings!$AQ$19:$AQ$33, MATCH(G$10, Settings!$Y$19:$Y$33, 0))))-1), 1, Settings!$AY$23:$AY$38), ""))</f>
        <v/>
      </c>
      <c r="BG75" s="119" t="str">
        <f>IF(OR(H$10="", $B75="", H75="", BG$9=""), "", IFERROR(WORKDAY((DATE(YEAR($B75), MONTH($B75)+INDEX(Settings!$AM$19:$AM$33, MATCH(H$10, Settings!$Y$19:$Y$33, 0)), IF(INDEX(Settings!$AQ$19:$AQ$33, MATCH(H$10, Settings!$Y$19:$Y$33, 0))=0, DAY($B75), INDEX(Settings!$AQ$19:$AQ$33, MATCH(H$10, Settings!$Y$19:$Y$33, 0))))-1), 1, Settings!$AY$23:$AY$38), ""))</f>
        <v/>
      </c>
      <c r="BH75" s="119" t="str">
        <f>IF(OR(I$10="", $B75="", I75="", BH$9=""), "", IFERROR(WORKDAY((DATE(YEAR($B75), MONTH($B75)+INDEX(Settings!$AM$19:$AM$33, MATCH(I$10, Settings!$Y$19:$Y$33, 0)), IF(INDEX(Settings!$AQ$19:$AQ$33, MATCH(I$10, Settings!$Y$19:$Y$33, 0))=0, DAY($B75), INDEX(Settings!$AQ$19:$AQ$33, MATCH(I$10, Settings!$Y$19:$Y$33, 0))))-1), 1, Settings!$AY$23:$AY$38), ""))</f>
        <v/>
      </c>
      <c r="BI75" s="119" t="str">
        <f>IF(OR(J$10="", $B75="", J75="", BI$9=""), "", IFERROR(WORKDAY((DATE(YEAR($B75), MONTH($B75)+INDEX(Settings!$AM$19:$AM$33, MATCH(J$10, Settings!$Y$19:$Y$33, 0)), IF(INDEX(Settings!$AQ$19:$AQ$33, MATCH(J$10, Settings!$Y$19:$Y$33, 0))=0, DAY($B75), INDEX(Settings!$AQ$19:$AQ$33, MATCH(J$10, Settings!$Y$19:$Y$33, 0))))-1), 1, Settings!$AY$23:$AY$38), ""))</f>
        <v/>
      </c>
      <c r="BJ75" s="119" t="str">
        <f>IF(OR(K$10="", $B75="", K75="", BJ$9=""), "", IFERROR(WORKDAY((DATE(YEAR($B75), MONTH($B75)+INDEX(Settings!$AM$19:$AM$33, MATCH(K$10, Settings!$Y$19:$Y$33, 0)), IF(INDEX(Settings!$AQ$19:$AQ$33, MATCH(K$10, Settings!$Y$19:$Y$33, 0))=0, DAY($B75), INDEX(Settings!$AQ$19:$AQ$33, MATCH(K$10, Settings!$Y$19:$Y$33, 0))))-1), 1, Settings!$AY$23:$AY$38), ""))</f>
        <v/>
      </c>
      <c r="BK75" s="119" t="str">
        <f>IF(OR(L$10="", $B75="", L75="", BK$9=""), "", IFERROR(WORKDAY((DATE(YEAR($B75), MONTH($B75)+INDEX(Settings!$AM$19:$AM$33, MATCH(L$10, Settings!$Y$19:$Y$33, 0)), IF(INDEX(Settings!$AQ$19:$AQ$33, MATCH(L$10, Settings!$Y$19:$Y$33, 0))=0, DAY($B75), INDEX(Settings!$AQ$19:$AQ$33, MATCH(L$10, Settings!$Y$19:$Y$33, 0))))-1), 1, Settings!$AY$23:$AY$38), ""))</f>
        <v/>
      </c>
      <c r="BL75" s="119" t="str">
        <f>IF(OR(M$10="", $B75="", M75="", BL$9=""), "", IFERROR(WORKDAY((DATE(YEAR($B75), MONTH($B75)+INDEX(Settings!$AM$19:$AM$33, MATCH(M$10, Settings!$Y$19:$Y$33, 0)), IF(INDEX(Settings!$AQ$19:$AQ$33, MATCH(M$10, Settings!$Y$19:$Y$33, 0))=0, DAY($B75), INDEX(Settings!$AQ$19:$AQ$33, MATCH(M$10, Settings!$Y$19:$Y$33, 0))))-1), 1, Settings!$AY$23:$AY$38), ""))</f>
        <v/>
      </c>
      <c r="BM75" s="119" t="str">
        <f>IF(OR(N$10="", $B75="", N75="", BM$9=""), "", IFERROR(WORKDAY((DATE(YEAR($B75), MONTH($B75)+INDEX(Settings!$AM$19:$AM$33, MATCH(N$10, Settings!$Y$19:$Y$33, 0)), IF(INDEX(Settings!$AQ$19:$AQ$33, MATCH(N$10, Settings!$Y$19:$Y$33, 0))=0, DAY($B75), INDEX(Settings!$AQ$19:$AQ$33, MATCH(N$10, Settings!$Y$19:$Y$33, 0))))-1), 1, Settings!$AY$23:$AY$38), ""))</f>
        <v/>
      </c>
      <c r="BN75" s="119" t="str">
        <f>IF(OR(O$10="", $B75="", O75="", BN$9=""), "", IFERROR(WORKDAY((DATE(YEAR($B75), MONTH($B75)+INDEX(Settings!$AM$19:$AM$33, MATCH(O$10, Settings!$Y$19:$Y$33, 0)), IF(INDEX(Settings!$AQ$19:$AQ$33, MATCH(O$10, Settings!$Y$19:$Y$33, 0))=0, DAY($B75), INDEX(Settings!$AQ$19:$AQ$33, MATCH(O$10, Settings!$Y$19:$Y$33, 0))))-1), 1, Settings!$AY$23:$AY$38), ""))</f>
        <v/>
      </c>
      <c r="BO75" s="119" t="str">
        <f>IF(OR(P$10="", $B75="", P75="", BO$9=""), "", IFERROR(WORKDAY((DATE(YEAR($B75), MONTH($B75)+INDEX(Settings!$AM$19:$AM$33, MATCH(P$10, Settings!$Y$19:$Y$33, 0)), IF(INDEX(Settings!$AQ$19:$AQ$33, MATCH(P$10, Settings!$Y$19:$Y$33, 0))=0, DAY($B75), INDEX(Settings!$AQ$19:$AQ$33, MATCH(P$10, Settings!$Y$19:$Y$33, 0))))-1), 1, Settings!$AY$23:$AY$38), ""))</f>
        <v/>
      </c>
      <c r="BP75" s="120" t="str">
        <f>IF(OR(Q$10="", $B75="", Q75="", BP$9=""), "", IFERROR(WORKDAY((DATE(YEAR($B75), MONTH($B75)+INDEX(Settings!$AM$19:$AM$33, MATCH(Q$10, Settings!$Y$19:$Y$33, 0)), IF(INDEX(Settings!$AQ$19:$AQ$33, MATCH(Q$10, Settings!$Y$19:$Y$33, 0))=0, DAY($B75), INDEX(Settings!$AQ$19:$AQ$33, MATCH(Q$10, Settings!$Y$19:$Y$33, 0))))-1), 1, Settings!$AY$23:$AY$38), ""))</f>
        <v/>
      </c>
      <c r="BR75" s="118" t="str">
        <f>IF(BB75="", "", IF(BB75&lt;=$B75, WORKDAY(DATE(YEAR($BB75), MONTH(BB75)+1, DAY(BB75)-1), 1, Settings!$AY$23:$AY$38), BB75))</f>
        <v/>
      </c>
      <c r="BS75" s="119" t="str">
        <f>IF(BC75="", "", IF(BC75&lt;=$B75, WORKDAY(DATE(YEAR($BB75), MONTH(BC75)+1, DAY(BC75)-1), 1, Settings!$AY$23:$AY$38), BC75))</f>
        <v/>
      </c>
      <c r="BT75" s="119" t="str">
        <f>IF(BD75="", "", IF(BD75&lt;=$B75, WORKDAY(DATE(YEAR($BB75), MONTH(BD75)+1, DAY(BD75)-1), 1, Settings!$AY$23:$AY$38), BD75))</f>
        <v/>
      </c>
      <c r="BU75" s="119" t="str">
        <f>IF(BE75="", "", IF(BE75&lt;=$B75, WORKDAY(DATE(YEAR($BB75), MONTH(BE75)+1, DAY(BE75)-1), 1, Settings!$AY$23:$AY$38), BE75))</f>
        <v/>
      </c>
      <c r="BV75" s="119" t="str">
        <f>IF(BF75="", "", IF(BF75&lt;=$B75, WORKDAY(DATE(YEAR($BB75), MONTH(BF75)+1, DAY(BF75)-1), 1, Settings!$AY$23:$AY$38), BF75))</f>
        <v/>
      </c>
      <c r="BW75" s="119" t="str">
        <f>IF(BG75="", "", IF(BG75&lt;=$B75, WORKDAY(DATE(YEAR($BB75), MONTH(BG75)+1, DAY(BG75)-1), 1, Settings!$AY$23:$AY$38), BG75))</f>
        <v/>
      </c>
      <c r="BX75" s="119" t="str">
        <f>IF(BH75="", "", IF(BH75&lt;=$B75, WORKDAY(DATE(YEAR($BB75), MONTH(BH75)+1, DAY(BH75)-1), 1, Settings!$AY$23:$AY$38), BH75))</f>
        <v/>
      </c>
      <c r="BY75" s="119" t="str">
        <f>IF(BI75="", "", IF(BI75&lt;=$B75, WORKDAY(DATE(YEAR($BB75), MONTH(BI75)+1, DAY(BI75)-1), 1, Settings!$AY$23:$AY$38), BI75))</f>
        <v/>
      </c>
      <c r="BZ75" s="119" t="str">
        <f>IF(BJ75="", "", IF(BJ75&lt;=$B75, WORKDAY(DATE(YEAR($BB75), MONTH(BJ75)+1, DAY(BJ75)-1), 1, Settings!$AY$23:$AY$38), BJ75))</f>
        <v/>
      </c>
      <c r="CA75" s="119" t="str">
        <f>IF(BK75="", "", IF(BK75&lt;=$B75, WORKDAY(DATE(YEAR($BB75), MONTH(BK75)+1, DAY(BK75)-1), 1, Settings!$AY$23:$AY$38), BK75))</f>
        <v/>
      </c>
      <c r="CB75" s="119" t="str">
        <f>IF(BL75="", "", IF(BL75&lt;=$B75, WORKDAY(DATE(YEAR($BB75), MONTH(BL75)+1, DAY(BL75)-1), 1, Settings!$AY$23:$AY$38), BL75))</f>
        <v/>
      </c>
      <c r="CC75" s="119" t="str">
        <f>IF(BM75="", "", IF(BM75&lt;=$B75, WORKDAY(DATE(YEAR($BB75), MONTH(BM75)+1, DAY(BM75)-1), 1, Settings!$AY$23:$AY$38), BM75))</f>
        <v/>
      </c>
      <c r="CD75" s="119" t="str">
        <f>IF(BN75="", "", IF(BN75&lt;=$B75, WORKDAY(DATE(YEAR($BB75), MONTH(BN75)+1, DAY(BN75)-1), 1, Settings!$AY$23:$AY$38), BN75))</f>
        <v/>
      </c>
      <c r="CE75" s="119" t="str">
        <f>IF(BO75="", "", IF(BO75&lt;=$B75, WORKDAY(DATE(YEAR($BB75), MONTH(BO75)+1, DAY(BO75)-1), 1, Settings!$AY$23:$AY$38), BO75))</f>
        <v/>
      </c>
      <c r="CF75" s="120" t="str">
        <f>IF(BP75="", "", IF(BP75&lt;=$B75, WORKDAY(DATE(YEAR($BB75), MONTH(BP75)+1, DAY(BP75)-1), 1, Settings!$AY$23:$AY$38), BP75))</f>
        <v/>
      </c>
      <c r="CH75" s="48" t="str">
        <f t="shared" si="4"/>
        <v/>
      </c>
      <c r="CI75" s="49" t="str">
        <f t="shared" si="5"/>
        <v/>
      </c>
      <c r="CJ75" s="49" t="str">
        <f t="shared" si="6"/>
        <v/>
      </c>
      <c r="CK75" s="49" t="str">
        <f t="shared" si="7"/>
        <v/>
      </c>
      <c r="CL75" s="49" t="str">
        <f t="shared" si="8"/>
        <v/>
      </c>
      <c r="CM75" s="49" t="str">
        <f t="shared" si="9"/>
        <v/>
      </c>
      <c r="CN75" s="49" t="str">
        <f t="shared" si="10"/>
        <v/>
      </c>
      <c r="CO75" s="49" t="str">
        <f t="shared" si="11"/>
        <v/>
      </c>
      <c r="CP75" s="49" t="str">
        <f t="shared" si="12"/>
        <v/>
      </c>
      <c r="CQ75" s="49" t="str">
        <f t="shared" si="13"/>
        <v/>
      </c>
      <c r="CR75" s="49" t="str">
        <f t="shared" si="14"/>
        <v/>
      </c>
      <c r="CS75" s="49" t="str">
        <f t="shared" si="15"/>
        <v/>
      </c>
      <c r="CT75" s="49" t="str">
        <f t="shared" si="16"/>
        <v/>
      </c>
      <c r="CU75" s="49" t="str">
        <f t="shared" si="17"/>
        <v/>
      </c>
      <c r="CV75" s="16" t="str">
        <f t="shared" si="18"/>
        <v/>
      </c>
      <c r="CX75" s="48" t="str">
        <f t="shared" si="19"/>
        <v/>
      </c>
      <c r="CY75" s="49" t="str">
        <f t="shared" si="20"/>
        <v/>
      </c>
      <c r="CZ75" s="49" t="str">
        <f t="shared" si="21"/>
        <v/>
      </c>
      <c r="DA75" s="49" t="str">
        <f t="shared" si="22"/>
        <v/>
      </c>
      <c r="DB75" s="49" t="str">
        <f t="shared" si="23"/>
        <v/>
      </c>
      <c r="DC75" s="49" t="str">
        <f t="shared" si="24"/>
        <v/>
      </c>
      <c r="DD75" s="49" t="str">
        <f t="shared" si="25"/>
        <v/>
      </c>
      <c r="DE75" s="49" t="str">
        <f t="shared" si="26"/>
        <v/>
      </c>
      <c r="DF75" s="49" t="str">
        <f t="shared" si="27"/>
        <v/>
      </c>
      <c r="DG75" s="49" t="str">
        <f t="shared" si="28"/>
        <v/>
      </c>
      <c r="DH75" s="49" t="str">
        <f t="shared" si="29"/>
        <v/>
      </c>
      <c r="DI75" s="49" t="str">
        <f t="shared" si="30"/>
        <v/>
      </c>
      <c r="DJ75" s="49" t="str">
        <f t="shared" si="31"/>
        <v/>
      </c>
      <c r="DK75" s="49" t="str">
        <f t="shared" si="32"/>
        <v/>
      </c>
      <c r="DL75" s="16" t="str">
        <f t="shared" si="33"/>
        <v/>
      </c>
      <c r="DN75" s="17" t="str">
        <f t="shared" si="34"/>
        <v>Sep 2019</v>
      </c>
    </row>
    <row r="76" spans="1:118" x14ac:dyDescent="0.25">
      <c r="A76" s="30"/>
      <c r="B76" s="102">
        <f>IF(B75="", "", IFERROR(IF(B75+1&gt;Settings!$G$25, "", B75+1), ""))</f>
        <v>43712</v>
      </c>
      <c r="C76" s="2"/>
      <c r="D76" s="3"/>
      <c r="E76" s="3"/>
      <c r="F76" s="3"/>
      <c r="G76" s="3"/>
      <c r="H76" s="3"/>
      <c r="I76" s="3"/>
      <c r="J76" s="3"/>
      <c r="K76" s="3"/>
      <c r="L76" s="3"/>
      <c r="M76" s="3"/>
      <c r="N76" s="3"/>
      <c r="O76" s="3"/>
      <c r="P76" s="3"/>
      <c r="Q76" s="4"/>
      <c r="R76" s="30"/>
      <c r="T76" s="17" t="str">
        <f>IF($B76="", "", IF($B76&lt;Settings!$G$23, "Old", "New"))</f>
        <v>Old</v>
      </c>
      <c r="AL76" s="118" t="str">
        <f>IF(OR($B76="", C76="", C$10="", AL$9), "", IFERROR($B76+INDEX(Settings!$AF$19:$AF$33, MATCH(C$10, Settings!$Y$19:$Y$33, 0))+IF(INDEX(Settings!$AI$19:$AI$33, MATCH(C$10, Settings!$Y$19:$Y$33, 0))="", 0, INDEX($AO$2:$AU$8, MATCH(TEXT($B76, "ddd"), $AN$2:$AN$8, 0), MATCH(INDEX(Settings!$AI$19:$AI$33, MATCH(C$10, Settings!$Y$19:$Y$33, 0)), $AO$1:$AU$1, 0))), 0))</f>
        <v/>
      </c>
      <c r="AM76" s="119" t="str">
        <f>IF(OR($B76="", D76="", D$10="", AM$9), "", IFERROR($B76+INDEX(Settings!$AF$19:$AF$33, MATCH(D$10, Settings!$Y$19:$Y$33, 0))+IF(INDEX(Settings!$AI$19:$AI$33, MATCH(D$10, Settings!$Y$19:$Y$33, 0))="", 0, INDEX($AO$2:$AU$8, MATCH(TEXT($B76, "ddd"), $AN$2:$AN$8, 0), MATCH(INDEX(Settings!$AI$19:$AI$33, MATCH(D$10, Settings!$Y$19:$Y$33, 0)), $AO$1:$AU$1, 0))), 0))</f>
        <v/>
      </c>
      <c r="AN76" s="119" t="str">
        <f>IF(OR($B76="", E76="", E$10="", AN$9), "", IFERROR($B76+INDEX(Settings!$AF$19:$AF$33, MATCH(E$10, Settings!$Y$19:$Y$33, 0))+IF(INDEX(Settings!$AI$19:$AI$33, MATCH(E$10, Settings!$Y$19:$Y$33, 0))="", 0, INDEX($AO$2:$AU$8, MATCH(TEXT($B76, "ddd"), $AN$2:$AN$8, 0), MATCH(INDEX(Settings!$AI$19:$AI$33, MATCH(E$10, Settings!$Y$19:$Y$33, 0)), $AO$1:$AU$1, 0))), 0))</f>
        <v/>
      </c>
      <c r="AO76" s="119" t="str">
        <f>IF(OR($B76="", F76="", F$10="", AO$9), "", IFERROR($B76+INDEX(Settings!$AF$19:$AF$33, MATCH(F$10, Settings!$Y$19:$Y$33, 0))+IF(INDEX(Settings!$AI$19:$AI$33, MATCH(F$10, Settings!$Y$19:$Y$33, 0))="", 0, INDEX($AO$2:$AU$8, MATCH(TEXT($B76, "ddd"), $AN$2:$AN$8, 0), MATCH(INDEX(Settings!$AI$19:$AI$33, MATCH(F$10, Settings!$Y$19:$Y$33, 0)), $AO$1:$AU$1, 0))), 0))</f>
        <v/>
      </c>
      <c r="AP76" s="119" t="str">
        <f>IF(OR($B76="", G76="", G$10="", AP$9), "", IFERROR($B76+INDEX(Settings!$AF$19:$AF$33, MATCH(G$10, Settings!$Y$19:$Y$33, 0))+IF(INDEX(Settings!$AI$19:$AI$33, MATCH(G$10, Settings!$Y$19:$Y$33, 0))="", 0, INDEX($AO$2:$AU$8, MATCH(TEXT($B76, "ddd"), $AN$2:$AN$8, 0), MATCH(INDEX(Settings!$AI$19:$AI$33, MATCH(G$10, Settings!$Y$19:$Y$33, 0)), $AO$1:$AU$1, 0))), 0))</f>
        <v/>
      </c>
      <c r="AQ76" s="119" t="str">
        <f>IF(OR($B76="", H76="", H$10="", AQ$9), "", IFERROR($B76+INDEX(Settings!$AF$19:$AF$33, MATCH(H$10, Settings!$Y$19:$Y$33, 0))+IF(INDEX(Settings!$AI$19:$AI$33, MATCH(H$10, Settings!$Y$19:$Y$33, 0))="", 0, INDEX($AO$2:$AU$8, MATCH(TEXT($B76, "ddd"), $AN$2:$AN$8, 0), MATCH(INDEX(Settings!$AI$19:$AI$33, MATCH(H$10, Settings!$Y$19:$Y$33, 0)), $AO$1:$AU$1, 0))), 0))</f>
        <v/>
      </c>
      <c r="AR76" s="119" t="str">
        <f>IF(OR($B76="", I76="", I$10="", AR$9), "", IFERROR($B76+INDEX(Settings!$AF$19:$AF$33, MATCH(I$10, Settings!$Y$19:$Y$33, 0))+IF(INDEX(Settings!$AI$19:$AI$33, MATCH(I$10, Settings!$Y$19:$Y$33, 0))="", 0, INDEX($AO$2:$AU$8, MATCH(TEXT($B76, "ddd"), $AN$2:$AN$8, 0), MATCH(INDEX(Settings!$AI$19:$AI$33, MATCH(I$10, Settings!$Y$19:$Y$33, 0)), $AO$1:$AU$1, 0))), 0))</f>
        <v/>
      </c>
      <c r="AS76" s="119" t="str">
        <f>IF(OR($B76="", J76="", J$10="", AS$9), "", IFERROR($B76+INDEX(Settings!$AF$19:$AF$33, MATCH(J$10, Settings!$Y$19:$Y$33, 0))+IF(INDEX(Settings!$AI$19:$AI$33, MATCH(J$10, Settings!$Y$19:$Y$33, 0))="", 0, INDEX($AO$2:$AU$8, MATCH(TEXT($B76, "ddd"), $AN$2:$AN$8, 0), MATCH(INDEX(Settings!$AI$19:$AI$33, MATCH(J$10, Settings!$Y$19:$Y$33, 0)), $AO$1:$AU$1, 0))), 0))</f>
        <v/>
      </c>
      <c r="AT76" s="119" t="str">
        <f>IF(OR($B76="", K76="", K$10="", AT$9), "", IFERROR($B76+INDEX(Settings!$AF$19:$AF$33, MATCH(K$10, Settings!$Y$19:$Y$33, 0))+IF(INDEX(Settings!$AI$19:$AI$33, MATCH(K$10, Settings!$Y$19:$Y$33, 0))="", 0, INDEX($AO$2:$AU$8, MATCH(TEXT($B76, "ddd"), $AN$2:$AN$8, 0), MATCH(INDEX(Settings!$AI$19:$AI$33, MATCH(K$10, Settings!$Y$19:$Y$33, 0)), $AO$1:$AU$1, 0))), 0))</f>
        <v/>
      </c>
      <c r="AU76" s="119" t="str">
        <f>IF(OR($B76="", L76="", L$10="", AU$9), "", IFERROR($B76+INDEX(Settings!$AF$19:$AF$33, MATCH(L$10, Settings!$Y$19:$Y$33, 0))+IF(INDEX(Settings!$AI$19:$AI$33, MATCH(L$10, Settings!$Y$19:$Y$33, 0))="", 0, INDEX($AO$2:$AU$8, MATCH(TEXT($B76, "ddd"), $AN$2:$AN$8, 0), MATCH(INDEX(Settings!$AI$19:$AI$33, MATCH(L$10, Settings!$Y$19:$Y$33, 0)), $AO$1:$AU$1, 0))), 0))</f>
        <v/>
      </c>
      <c r="AV76" s="119" t="str">
        <f>IF(OR($B76="", M76="", M$10="", AV$9), "", IFERROR($B76+INDEX(Settings!$AF$19:$AF$33, MATCH(M$10, Settings!$Y$19:$Y$33, 0))+IF(INDEX(Settings!$AI$19:$AI$33, MATCH(M$10, Settings!$Y$19:$Y$33, 0))="", 0, INDEX($AO$2:$AU$8, MATCH(TEXT($B76, "ddd"), $AN$2:$AN$8, 0), MATCH(INDEX(Settings!$AI$19:$AI$33, MATCH(M$10, Settings!$Y$19:$Y$33, 0)), $AO$1:$AU$1, 0))), 0))</f>
        <v/>
      </c>
      <c r="AW76" s="119" t="str">
        <f>IF(OR($B76="", N76="", N$10="", AW$9), "", IFERROR($B76+INDEX(Settings!$AF$19:$AF$33, MATCH(N$10, Settings!$Y$19:$Y$33, 0))+IF(INDEX(Settings!$AI$19:$AI$33, MATCH(N$10, Settings!$Y$19:$Y$33, 0))="", 0, INDEX($AO$2:$AU$8, MATCH(TEXT($B76, "ddd"), $AN$2:$AN$8, 0), MATCH(INDEX(Settings!$AI$19:$AI$33, MATCH(N$10, Settings!$Y$19:$Y$33, 0)), $AO$1:$AU$1, 0))), 0))</f>
        <v/>
      </c>
      <c r="AX76" s="119" t="str">
        <f>IF(OR($B76="", O76="", O$10="", AX$9), "", IFERROR($B76+INDEX(Settings!$AF$19:$AF$33, MATCH(O$10, Settings!$Y$19:$Y$33, 0))+IF(INDEX(Settings!$AI$19:$AI$33, MATCH(O$10, Settings!$Y$19:$Y$33, 0))="", 0, INDEX($AO$2:$AU$8, MATCH(TEXT($B76, "ddd"), $AN$2:$AN$8, 0), MATCH(INDEX(Settings!$AI$19:$AI$33, MATCH(O$10, Settings!$Y$19:$Y$33, 0)), $AO$1:$AU$1, 0))), 0))</f>
        <v/>
      </c>
      <c r="AY76" s="119" t="str">
        <f>IF(OR($B76="", P76="", P$10="", AY$9), "", IFERROR($B76+INDEX(Settings!$AF$19:$AF$33, MATCH(P$10, Settings!$Y$19:$Y$33, 0))+IF(INDEX(Settings!$AI$19:$AI$33, MATCH(P$10, Settings!$Y$19:$Y$33, 0))="", 0, INDEX($AO$2:$AU$8, MATCH(TEXT($B76, "ddd"), $AN$2:$AN$8, 0), MATCH(INDEX(Settings!$AI$19:$AI$33, MATCH(P$10, Settings!$Y$19:$Y$33, 0)), $AO$1:$AU$1, 0))), 0))</f>
        <v/>
      </c>
      <c r="AZ76" s="120" t="str">
        <f>IF(OR($B76="", Q76="", Q$10="", AZ$9), "", IFERROR($B76+INDEX(Settings!$AF$19:$AF$33, MATCH(Q$10, Settings!$Y$19:$Y$33, 0))+IF(INDEX(Settings!$AI$19:$AI$33, MATCH(Q$10, Settings!$Y$19:$Y$33, 0))="", 0, INDEX($AO$2:$AU$8, MATCH(TEXT($B76, "ddd"), $AN$2:$AN$8, 0), MATCH(INDEX(Settings!$AI$19:$AI$33, MATCH(Q$10, Settings!$Y$19:$Y$33, 0)), $AO$1:$AU$1, 0))), 0))</f>
        <v/>
      </c>
      <c r="BB76" s="118" t="str">
        <f>IF(OR(C$10="", $B76="", C76="", BB$9=""), "", IFERROR(WORKDAY((DATE(YEAR($B76), MONTH($B76)+INDEX(Settings!$AM$19:$AM$33, MATCH(C$10, Settings!$Y$19:$Y$33, 0)), IF(INDEX(Settings!$AQ$19:$AQ$33, MATCH(C$10, Settings!$Y$19:$Y$33, 0))=0, DAY($B76), INDEX(Settings!$AQ$19:$AQ$33, MATCH(C$10, Settings!$Y$19:$Y$33, 0))))-1), 1, Settings!$AY$23:$AY$38), ""))</f>
        <v/>
      </c>
      <c r="BC76" s="119" t="str">
        <f>IF(OR(D$10="", $B76="", D76="", BC$9=""), "", IFERROR(WORKDAY((DATE(YEAR($B76), MONTH($B76)+INDEX(Settings!$AM$19:$AM$33, MATCH(D$10, Settings!$Y$19:$Y$33, 0)), IF(INDEX(Settings!$AQ$19:$AQ$33, MATCH(D$10, Settings!$Y$19:$Y$33, 0))=0, DAY($B76), INDEX(Settings!$AQ$19:$AQ$33, MATCH(D$10, Settings!$Y$19:$Y$33, 0))))-1), 1, Settings!$AY$23:$AY$38), ""))</f>
        <v/>
      </c>
      <c r="BD76" s="119" t="str">
        <f>IF(OR(E$10="", $B76="", E76="", BD$9=""), "", IFERROR(WORKDAY((DATE(YEAR($B76), MONTH($B76)+INDEX(Settings!$AM$19:$AM$33, MATCH(E$10, Settings!$Y$19:$Y$33, 0)), IF(INDEX(Settings!$AQ$19:$AQ$33, MATCH(E$10, Settings!$Y$19:$Y$33, 0))=0, DAY($B76), INDEX(Settings!$AQ$19:$AQ$33, MATCH(E$10, Settings!$Y$19:$Y$33, 0))))-1), 1, Settings!$AY$23:$AY$38), ""))</f>
        <v/>
      </c>
      <c r="BE76" s="119" t="str">
        <f>IF(OR(F$10="", $B76="", F76="", BE$9=""), "", IFERROR(WORKDAY((DATE(YEAR($B76), MONTH($B76)+INDEX(Settings!$AM$19:$AM$33, MATCH(F$10, Settings!$Y$19:$Y$33, 0)), IF(INDEX(Settings!$AQ$19:$AQ$33, MATCH(F$10, Settings!$Y$19:$Y$33, 0))=0, DAY($B76), INDEX(Settings!$AQ$19:$AQ$33, MATCH(F$10, Settings!$Y$19:$Y$33, 0))))-1), 1, Settings!$AY$23:$AY$38), ""))</f>
        <v/>
      </c>
      <c r="BF76" s="119" t="str">
        <f>IF(OR(G$10="", $B76="", G76="", BF$9=""), "", IFERROR(WORKDAY((DATE(YEAR($B76), MONTH($B76)+INDEX(Settings!$AM$19:$AM$33, MATCH(G$10, Settings!$Y$19:$Y$33, 0)), IF(INDEX(Settings!$AQ$19:$AQ$33, MATCH(G$10, Settings!$Y$19:$Y$33, 0))=0, DAY($B76), INDEX(Settings!$AQ$19:$AQ$33, MATCH(G$10, Settings!$Y$19:$Y$33, 0))))-1), 1, Settings!$AY$23:$AY$38), ""))</f>
        <v/>
      </c>
      <c r="BG76" s="119" t="str">
        <f>IF(OR(H$10="", $B76="", H76="", BG$9=""), "", IFERROR(WORKDAY((DATE(YEAR($B76), MONTH($B76)+INDEX(Settings!$AM$19:$AM$33, MATCH(H$10, Settings!$Y$19:$Y$33, 0)), IF(INDEX(Settings!$AQ$19:$AQ$33, MATCH(H$10, Settings!$Y$19:$Y$33, 0))=0, DAY($B76), INDEX(Settings!$AQ$19:$AQ$33, MATCH(H$10, Settings!$Y$19:$Y$33, 0))))-1), 1, Settings!$AY$23:$AY$38), ""))</f>
        <v/>
      </c>
      <c r="BH76" s="119" t="str">
        <f>IF(OR(I$10="", $B76="", I76="", BH$9=""), "", IFERROR(WORKDAY((DATE(YEAR($B76), MONTH($B76)+INDEX(Settings!$AM$19:$AM$33, MATCH(I$10, Settings!$Y$19:$Y$33, 0)), IF(INDEX(Settings!$AQ$19:$AQ$33, MATCH(I$10, Settings!$Y$19:$Y$33, 0))=0, DAY($B76), INDEX(Settings!$AQ$19:$AQ$33, MATCH(I$10, Settings!$Y$19:$Y$33, 0))))-1), 1, Settings!$AY$23:$AY$38), ""))</f>
        <v/>
      </c>
      <c r="BI76" s="119" t="str">
        <f>IF(OR(J$10="", $B76="", J76="", BI$9=""), "", IFERROR(WORKDAY((DATE(YEAR($B76), MONTH($B76)+INDEX(Settings!$AM$19:$AM$33, MATCH(J$10, Settings!$Y$19:$Y$33, 0)), IF(INDEX(Settings!$AQ$19:$AQ$33, MATCH(J$10, Settings!$Y$19:$Y$33, 0))=0, DAY($B76), INDEX(Settings!$AQ$19:$AQ$33, MATCH(J$10, Settings!$Y$19:$Y$33, 0))))-1), 1, Settings!$AY$23:$AY$38), ""))</f>
        <v/>
      </c>
      <c r="BJ76" s="119" t="str">
        <f>IF(OR(K$10="", $B76="", K76="", BJ$9=""), "", IFERROR(WORKDAY((DATE(YEAR($B76), MONTH($B76)+INDEX(Settings!$AM$19:$AM$33, MATCH(K$10, Settings!$Y$19:$Y$33, 0)), IF(INDEX(Settings!$AQ$19:$AQ$33, MATCH(K$10, Settings!$Y$19:$Y$33, 0))=0, DAY($B76), INDEX(Settings!$AQ$19:$AQ$33, MATCH(K$10, Settings!$Y$19:$Y$33, 0))))-1), 1, Settings!$AY$23:$AY$38), ""))</f>
        <v/>
      </c>
      <c r="BK76" s="119" t="str">
        <f>IF(OR(L$10="", $B76="", L76="", BK$9=""), "", IFERROR(WORKDAY((DATE(YEAR($B76), MONTH($B76)+INDEX(Settings!$AM$19:$AM$33, MATCH(L$10, Settings!$Y$19:$Y$33, 0)), IF(INDEX(Settings!$AQ$19:$AQ$33, MATCH(L$10, Settings!$Y$19:$Y$33, 0))=0, DAY($B76), INDEX(Settings!$AQ$19:$AQ$33, MATCH(L$10, Settings!$Y$19:$Y$33, 0))))-1), 1, Settings!$AY$23:$AY$38), ""))</f>
        <v/>
      </c>
      <c r="BL76" s="119" t="str">
        <f>IF(OR(M$10="", $B76="", M76="", BL$9=""), "", IFERROR(WORKDAY((DATE(YEAR($B76), MONTH($B76)+INDEX(Settings!$AM$19:$AM$33, MATCH(M$10, Settings!$Y$19:$Y$33, 0)), IF(INDEX(Settings!$AQ$19:$AQ$33, MATCH(M$10, Settings!$Y$19:$Y$33, 0))=0, DAY($B76), INDEX(Settings!$AQ$19:$AQ$33, MATCH(M$10, Settings!$Y$19:$Y$33, 0))))-1), 1, Settings!$AY$23:$AY$38), ""))</f>
        <v/>
      </c>
      <c r="BM76" s="119" t="str">
        <f>IF(OR(N$10="", $B76="", N76="", BM$9=""), "", IFERROR(WORKDAY((DATE(YEAR($B76), MONTH($B76)+INDEX(Settings!$AM$19:$AM$33, MATCH(N$10, Settings!$Y$19:$Y$33, 0)), IF(INDEX(Settings!$AQ$19:$AQ$33, MATCH(N$10, Settings!$Y$19:$Y$33, 0))=0, DAY($B76), INDEX(Settings!$AQ$19:$AQ$33, MATCH(N$10, Settings!$Y$19:$Y$33, 0))))-1), 1, Settings!$AY$23:$AY$38), ""))</f>
        <v/>
      </c>
      <c r="BN76" s="119" t="str">
        <f>IF(OR(O$10="", $B76="", O76="", BN$9=""), "", IFERROR(WORKDAY((DATE(YEAR($B76), MONTH($B76)+INDEX(Settings!$AM$19:$AM$33, MATCH(O$10, Settings!$Y$19:$Y$33, 0)), IF(INDEX(Settings!$AQ$19:$AQ$33, MATCH(O$10, Settings!$Y$19:$Y$33, 0))=0, DAY($B76), INDEX(Settings!$AQ$19:$AQ$33, MATCH(O$10, Settings!$Y$19:$Y$33, 0))))-1), 1, Settings!$AY$23:$AY$38), ""))</f>
        <v/>
      </c>
      <c r="BO76" s="119" t="str">
        <f>IF(OR(P$10="", $B76="", P76="", BO$9=""), "", IFERROR(WORKDAY((DATE(YEAR($B76), MONTH($B76)+INDEX(Settings!$AM$19:$AM$33, MATCH(P$10, Settings!$Y$19:$Y$33, 0)), IF(INDEX(Settings!$AQ$19:$AQ$33, MATCH(P$10, Settings!$Y$19:$Y$33, 0))=0, DAY($B76), INDEX(Settings!$AQ$19:$AQ$33, MATCH(P$10, Settings!$Y$19:$Y$33, 0))))-1), 1, Settings!$AY$23:$AY$38), ""))</f>
        <v/>
      </c>
      <c r="BP76" s="120" t="str">
        <f>IF(OR(Q$10="", $B76="", Q76="", BP$9=""), "", IFERROR(WORKDAY((DATE(YEAR($B76), MONTH($B76)+INDEX(Settings!$AM$19:$AM$33, MATCH(Q$10, Settings!$Y$19:$Y$33, 0)), IF(INDEX(Settings!$AQ$19:$AQ$33, MATCH(Q$10, Settings!$Y$19:$Y$33, 0))=0, DAY($B76), INDEX(Settings!$AQ$19:$AQ$33, MATCH(Q$10, Settings!$Y$19:$Y$33, 0))))-1), 1, Settings!$AY$23:$AY$38), ""))</f>
        <v/>
      </c>
      <c r="BR76" s="118" t="str">
        <f>IF(BB76="", "", IF(BB76&lt;=$B76, WORKDAY(DATE(YEAR($BB76), MONTH(BB76)+1, DAY(BB76)-1), 1, Settings!$AY$23:$AY$38), BB76))</f>
        <v/>
      </c>
      <c r="BS76" s="119" t="str">
        <f>IF(BC76="", "", IF(BC76&lt;=$B76, WORKDAY(DATE(YEAR($BB76), MONTH(BC76)+1, DAY(BC76)-1), 1, Settings!$AY$23:$AY$38), BC76))</f>
        <v/>
      </c>
      <c r="BT76" s="119" t="str">
        <f>IF(BD76="", "", IF(BD76&lt;=$B76, WORKDAY(DATE(YEAR($BB76), MONTH(BD76)+1, DAY(BD76)-1), 1, Settings!$AY$23:$AY$38), BD76))</f>
        <v/>
      </c>
      <c r="BU76" s="119" t="str">
        <f>IF(BE76="", "", IF(BE76&lt;=$B76, WORKDAY(DATE(YEAR($BB76), MONTH(BE76)+1, DAY(BE76)-1), 1, Settings!$AY$23:$AY$38), BE76))</f>
        <v/>
      </c>
      <c r="BV76" s="119" t="str">
        <f>IF(BF76="", "", IF(BF76&lt;=$B76, WORKDAY(DATE(YEAR($BB76), MONTH(BF76)+1, DAY(BF76)-1), 1, Settings!$AY$23:$AY$38), BF76))</f>
        <v/>
      </c>
      <c r="BW76" s="119" t="str">
        <f>IF(BG76="", "", IF(BG76&lt;=$B76, WORKDAY(DATE(YEAR($BB76), MONTH(BG76)+1, DAY(BG76)-1), 1, Settings!$AY$23:$AY$38), BG76))</f>
        <v/>
      </c>
      <c r="BX76" s="119" t="str">
        <f>IF(BH76="", "", IF(BH76&lt;=$B76, WORKDAY(DATE(YEAR($BB76), MONTH(BH76)+1, DAY(BH76)-1), 1, Settings!$AY$23:$AY$38), BH76))</f>
        <v/>
      </c>
      <c r="BY76" s="119" t="str">
        <f>IF(BI76="", "", IF(BI76&lt;=$B76, WORKDAY(DATE(YEAR($BB76), MONTH(BI76)+1, DAY(BI76)-1), 1, Settings!$AY$23:$AY$38), BI76))</f>
        <v/>
      </c>
      <c r="BZ76" s="119" t="str">
        <f>IF(BJ76="", "", IF(BJ76&lt;=$B76, WORKDAY(DATE(YEAR($BB76), MONTH(BJ76)+1, DAY(BJ76)-1), 1, Settings!$AY$23:$AY$38), BJ76))</f>
        <v/>
      </c>
      <c r="CA76" s="119" t="str">
        <f>IF(BK76="", "", IF(BK76&lt;=$B76, WORKDAY(DATE(YEAR($BB76), MONTH(BK76)+1, DAY(BK76)-1), 1, Settings!$AY$23:$AY$38), BK76))</f>
        <v/>
      </c>
      <c r="CB76" s="119" t="str">
        <f>IF(BL76="", "", IF(BL76&lt;=$B76, WORKDAY(DATE(YEAR($BB76), MONTH(BL76)+1, DAY(BL76)-1), 1, Settings!$AY$23:$AY$38), BL76))</f>
        <v/>
      </c>
      <c r="CC76" s="119" t="str">
        <f>IF(BM76="", "", IF(BM76&lt;=$B76, WORKDAY(DATE(YEAR($BB76), MONTH(BM76)+1, DAY(BM76)-1), 1, Settings!$AY$23:$AY$38), BM76))</f>
        <v/>
      </c>
      <c r="CD76" s="119" t="str">
        <f>IF(BN76="", "", IF(BN76&lt;=$B76, WORKDAY(DATE(YEAR($BB76), MONTH(BN76)+1, DAY(BN76)-1), 1, Settings!$AY$23:$AY$38), BN76))</f>
        <v/>
      </c>
      <c r="CE76" s="119" t="str">
        <f>IF(BO76="", "", IF(BO76&lt;=$B76, WORKDAY(DATE(YEAR($BB76), MONTH(BO76)+1, DAY(BO76)-1), 1, Settings!$AY$23:$AY$38), BO76))</f>
        <v/>
      </c>
      <c r="CF76" s="120" t="str">
        <f>IF(BP76="", "", IF(BP76&lt;=$B76, WORKDAY(DATE(YEAR($BB76), MONTH(BP76)+1, DAY(BP76)-1), 1, Settings!$AY$23:$AY$38), BP76))</f>
        <v/>
      </c>
      <c r="CH76" s="48" t="str">
        <f t="shared" ref="CH76:CH139" si="35">IF(AND(AL76="", BR76=""), "", IF(AL76="", BR76, IF(BR76="", AL76, IF(AL76&gt;BR76, AL76, IF(BR76&gt;AL76, BR76, AL76)))))</f>
        <v/>
      </c>
      <c r="CI76" s="49" t="str">
        <f t="shared" ref="CI76:CI139" si="36">IF(AND(AM76="", BS76=""), "", IF(AM76="", BS76, IF(BS76="", AM76, IF(AM76&gt;BS76, AM76, IF(BS76&gt;AM76, BS76, AM76)))))</f>
        <v/>
      </c>
      <c r="CJ76" s="49" t="str">
        <f t="shared" ref="CJ76:CJ139" si="37">IF(AND(AN76="", BT76=""), "", IF(AN76="", BT76, IF(BT76="", AN76, IF(AN76&gt;BT76, AN76, IF(BT76&gt;AN76, BT76, AN76)))))</f>
        <v/>
      </c>
      <c r="CK76" s="49" t="str">
        <f t="shared" ref="CK76:CK139" si="38">IF(AND(AO76="", BU76=""), "", IF(AO76="", BU76, IF(BU76="", AO76, IF(AO76&gt;BU76, AO76, IF(BU76&gt;AO76, BU76, AO76)))))</f>
        <v/>
      </c>
      <c r="CL76" s="49" t="str">
        <f t="shared" ref="CL76:CL139" si="39">IF(AND(AP76="", BV76=""), "", IF(AP76="", BV76, IF(BV76="", AP76, IF(AP76&gt;BV76, AP76, IF(BV76&gt;AP76, BV76, AP76)))))</f>
        <v/>
      </c>
      <c r="CM76" s="49" t="str">
        <f t="shared" ref="CM76:CM139" si="40">IF(AND(AQ76="", BW76=""), "", IF(AQ76="", BW76, IF(BW76="", AQ76, IF(AQ76&gt;BW76, AQ76, IF(BW76&gt;AQ76, BW76, AQ76)))))</f>
        <v/>
      </c>
      <c r="CN76" s="49" t="str">
        <f t="shared" ref="CN76:CN139" si="41">IF(AND(AR76="", BX76=""), "", IF(AR76="", BX76, IF(BX76="", AR76, IF(AR76&gt;BX76, AR76, IF(BX76&gt;AR76, BX76, AR76)))))</f>
        <v/>
      </c>
      <c r="CO76" s="49" t="str">
        <f t="shared" ref="CO76:CO139" si="42">IF(AND(AS76="", BY76=""), "", IF(AS76="", BY76, IF(BY76="", AS76, IF(AS76&gt;BY76, AS76, IF(BY76&gt;AS76, BY76, AS76)))))</f>
        <v/>
      </c>
      <c r="CP76" s="49" t="str">
        <f t="shared" ref="CP76:CP139" si="43">IF(AND(AT76="", BZ76=""), "", IF(AT76="", BZ76, IF(BZ76="", AT76, IF(AT76&gt;BZ76, AT76, IF(BZ76&gt;AT76, BZ76, AT76)))))</f>
        <v/>
      </c>
      <c r="CQ76" s="49" t="str">
        <f t="shared" ref="CQ76:CQ139" si="44">IF(AND(AU76="", CA76=""), "", IF(AU76="", CA76, IF(CA76="", AU76, IF(AU76&gt;CA76, AU76, IF(CA76&gt;AU76, CA76, AU76)))))</f>
        <v/>
      </c>
      <c r="CR76" s="49" t="str">
        <f t="shared" ref="CR76:CR139" si="45">IF(AND(AV76="", CB76=""), "", IF(AV76="", CB76, IF(CB76="", AV76, IF(AV76&gt;CB76, AV76, IF(CB76&gt;AV76, CB76, AV76)))))</f>
        <v/>
      </c>
      <c r="CS76" s="49" t="str">
        <f t="shared" ref="CS76:CS139" si="46">IF(AND(AW76="", CC76=""), "", IF(AW76="", CC76, IF(CC76="", AW76, IF(AW76&gt;CC76, AW76, IF(CC76&gt;AW76, CC76, AW76)))))</f>
        <v/>
      </c>
      <c r="CT76" s="49" t="str">
        <f t="shared" ref="CT76:CT139" si="47">IF(AND(AX76="", CD76=""), "", IF(AX76="", CD76, IF(CD76="", AX76, IF(AX76&gt;CD76, AX76, IF(CD76&gt;AX76, CD76, AX76)))))</f>
        <v/>
      </c>
      <c r="CU76" s="49" t="str">
        <f t="shared" ref="CU76:CU139" si="48">IF(AND(AY76="", CE76=""), "", IF(AY76="", CE76, IF(CE76="", AY76, IF(AY76&gt;CE76, AY76, IF(CE76&gt;AY76, CE76, AY76)))))</f>
        <v/>
      </c>
      <c r="CV76" s="16" t="str">
        <f t="shared" ref="CV76:CV139" si="49">IF(AND(AZ76="", CF76=""), "", IF(AZ76="", CF76, IF(CF76="", AZ76, IF(AZ76&gt;CF76, AZ76, IF(CF76&gt;AZ76, CF76, AZ76)))))</f>
        <v/>
      </c>
      <c r="CX76" s="48" t="str">
        <f t="shared" ref="CX76:CX139" si="50">IF(CH76="", "", TEXT(CH76, "mmm yyyy"))</f>
        <v/>
      </c>
      <c r="CY76" s="49" t="str">
        <f t="shared" ref="CY76:CY139" si="51">IF(CI76="", "", TEXT(CI76, "mmm yyyy"))</f>
        <v/>
      </c>
      <c r="CZ76" s="49" t="str">
        <f t="shared" ref="CZ76:CZ139" si="52">IF(CJ76="", "", TEXT(CJ76, "mmm yyyy"))</f>
        <v/>
      </c>
      <c r="DA76" s="49" t="str">
        <f t="shared" ref="DA76:DA139" si="53">IF(CK76="", "", TEXT(CK76, "mmm yyyy"))</f>
        <v/>
      </c>
      <c r="DB76" s="49" t="str">
        <f t="shared" ref="DB76:DB139" si="54">IF(CL76="", "", TEXT(CL76, "mmm yyyy"))</f>
        <v/>
      </c>
      <c r="DC76" s="49" t="str">
        <f t="shared" ref="DC76:DC139" si="55">IF(CM76="", "", TEXT(CM76, "mmm yyyy"))</f>
        <v/>
      </c>
      <c r="DD76" s="49" t="str">
        <f t="shared" ref="DD76:DD139" si="56">IF(CN76="", "", TEXT(CN76, "mmm yyyy"))</f>
        <v/>
      </c>
      <c r="DE76" s="49" t="str">
        <f t="shared" ref="DE76:DE139" si="57">IF(CO76="", "", TEXT(CO76, "mmm yyyy"))</f>
        <v/>
      </c>
      <c r="DF76" s="49" t="str">
        <f t="shared" ref="DF76:DF139" si="58">IF(CP76="", "", TEXT(CP76, "mmm yyyy"))</f>
        <v/>
      </c>
      <c r="DG76" s="49" t="str">
        <f t="shared" ref="DG76:DG139" si="59">IF(CQ76="", "", TEXT(CQ76, "mmm yyyy"))</f>
        <v/>
      </c>
      <c r="DH76" s="49" t="str">
        <f t="shared" ref="DH76:DH139" si="60">IF(CR76="", "", TEXT(CR76, "mmm yyyy"))</f>
        <v/>
      </c>
      <c r="DI76" s="49" t="str">
        <f t="shared" ref="DI76:DI139" si="61">IF(CS76="", "", TEXT(CS76, "mmm yyyy"))</f>
        <v/>
      </c>
      <c r="DJ76" s="49" t="str">
        <f t="shared" ref="DJ76:DJ139" si="62">IF(CT76="", "", TEXT(CT76, "mmm yyyy"))</f>
        <v/>
      </c>
      <c r="DK76" s="49" t="str">
        <f t="shared" ref="DK76:DK139" si="63">IF(CU76="", "", TEXT(CU76, "mmm yyyy"))</f>
        <v/>
      </c>
      <c r="DL76" s="16" t="str">
        <f t="shared" ref="DL76:DL139" si="64">IF(CV76="", "", TEXT(CV76, "mmm yyyy"))</f>
        <v/>
      </c>
      <c r="DN76" s="17" t="str">
        <f t="shared" ref="DN76:DN139" si="65">IF($B76="", "", TEXT($B76, "mmm yyyy"))</f>
        <v>Sep 2019</v>
      </c>
    </row>
    <row r="77" spans="1:118" x14ac:dyDescent="0.25">
      <c r="A77" s="30"/>
      <c r="B77" s="102">
        <f>IF(B76="", "", IFERROR(IF(B76+1&gt;Settings!$G$25, "", B76+1), ""))</f>
        <v>43713</v>
      </c>
      <c r="C77" s="2"/>
      <c r="D77" s="3"/>
      <c r="E77" s="3"/>
      <c r="F77" s="3"/>
      <c r="G77" s="3"/>
      <c r="H77" s="3"/>
      <c r="I77" s="3"/>
      <c r="J77" s="3"/>
      <c r="K77" s="3"/>
      <c r="L77" s="3"/>
      <c r="M77" s="3"/>
      <c r="N77" s="3"/>
      <c r="O77" s="3"/>
      <c r="P77" s="3"/>
      <c r="Q77" s="4"/>
      <c r="R77" s="30"/>
      <c r="T77" s="17" t="str">
        <f>IF($B77="", "", IF($B77&lt;Settings!$G$23, "Old", "New"))</f>
        <v>Old</v>
      </c>
      <c r="AL77" s="118" t="str">
        <f>IF(OR($B77="", C77="", C$10="", AL$9), "", IFERROR($B77+INDEX(Settings!$AF$19:$AF$33, MATCH(C$10, Settings!$Y$19:$Y$33, 0))+IF(INDEX(Settings!$AI$19:$AI$33, MATCH(C$10, Settings!$Y$19:$Y$33, 0))="", 0, INDEX($AO$2:$AU$8, MATCH(TEXT($B77, "ddd"), $AN$2:$AN$8, 0), MATCH(INDEX(Settings!$AI$19:$AI$33, MATCH(C$10, Settings!$Y$19:$Y$33, 0)), $AO$1:$AU$1, 0))), 0))</f>
        <v/>
      </c>
      <c r="AM77" s="119" t="str">
        <f>IF(OR($B77="", D77="", D$10="", AM$9), "", IFERROR($B77+INDEX(Settings!$AF$19:$AF$33, MATCH(D$10, Settings!$Y$19:$Y$33, 0))+IF(INDEX(Settings!$AI$19:$AI$33, MATCH(D$10, Settings!$Y$19:$Y$33, 0))="", 0, INDEX($AO$2:$AU$8, MATCH(TEXT($B77, "ddd"), $AN$2:$AN$8, 0), MATCH(INDEX(Settings!$AI$19:$AI$33, MATCH(D$10, Settings!$Y$19:$Y$33, 0)), $AO$1:$AU$1, 0))), 0))</f>
        <v/>
      </c>
      <c r="AN77" s="119" t="str">
        <f>IF(OR($B77="", E77="", E$10="", AN$9), "", IFERROR($B77+INDEX(Settings!$AF$19:$AF$33, MATCH(E$10, Settings!$Y$19:$Y$33, 0))+IF(INDEX(Settings!$AI$19:$AI$33, MATCH(E$10, Settings!$Y$19:$Y$33, 0))="", 0, INDEX($AO$2:$AU$8, MATCH(TEXT($B77, "ddd"), $AN$2:$AN$8, 0), MATCH(INDEX(Settings!$AI$19:$AI$33, MATCH(E$10, Settings!$Y$19:$Y$33, 0)), $AO$1:$AU$1, 0))), 0))</f>
        <v/>
      </c>
      <c r="AO77" s="119" t="str">
        <f>IF(OR($B77="", F77="", F$10="", AO$9), "", IFERROR($B77+INDEX(Settings!$AF$19:$AF$33, MATCH(F$10, Settings!$Y$19:$Y$33, 0))+IF(INDEX(Settings!$AI$19:$AI$33, MATCH(F$10, Settings!$Y$19:$Y$33, 0))="", 0, INDEX($AO$2:$AU$8, MATCH(TEXT($B77, "ddd"), $AN$2:$AN$8, 0), MATCH(INDEX(Settings!$AI$19:$AI$33, MATCH(F$10, Settings!$Y$19:$Y$33, 0)), $AO$1:$AU$1, 0))), 0))</f>
        <v/>
      </c>
      <c r="AP77" s="119" t="str">
        <f>IF(OR($B77="", G77="", G$10="", AP$9), "", IFERROR($B77+INDEX(Settings!$AF$19:$AF$33, MATCH(G$10, Settings!$Y$19:$Y$33, 0))+IF(INDEX(Settings!$AI$19:$AI$33, MATCH(G$10, Settings!$Y$19:$Y$33, 0))="", 0, INDEX($AO$2:$AU$8, MATCH(TEXT($B77, "ddd"), $AN$2:$AN$8, 0), MATCH(INDEX(Settings!$AI$19:$AI$33, MATCH(G$10, Settings!$Y$19:$Y$33, 0)), $AO$1:$AU$1, 0))), 0))</f>
        <v/>
      </c>
      <c r="AQ77" s="119" t="str">
        <f>IF(OR($B77="", H77="", H$10="", AQ$9), "", IFERROR($B77+INDEX(Settings!$AF$19:$AF$33, MATCH(H$10, Settings!$Y$19:$Y$33, 0))+IF(INDEX(Settings!$AI$19:$AI$33, MATCH(H$10, Settings!$Y$19:$Y$33, 0))="", 0, INDEX($AO$2:$AU$8, MATCH(TEXT($B77, "ddd"), $AN$2:$AN$8, 0), MATCH(INDEX(Settings!$AI$19:$AI$33, MATCH(H$10, Settings!$Y$19:$Y$33, 0)), $AO$1:$AU$1, 0))), 0))</f>
        <v/>
      </c>
      <c r="AR77" s="119" t="str">
        <f>IF(OR($B77="", I77="", I$10="", AR$9), "", IFERROR($B77+INDEX(Settings!$AF$19:$AF$33, MATCH(I$10, Settings!$Y$19:$Y$33, 0))+IF(INDEX(Settings!$AI$19:$AI$33, MATCH(I$10, Settings!$Y$19:$Y$33, 0))="", 0, INDEX($AO$2:$AU$8, MATCH(TEXT($B77, "ddd"), $AN$2:$AN$8, 0), MATCH(INDEX(Settings!$AI$19:$AI$33, MATCH(I$10, Settings!$Y$19:$Y$33, 0)), $AO$1:$AU$1, 0))), 0))</f>
        <v/>
      </c>
      <c r="AS77" s="119" t="str">
        <f>IF(OR($B77="", J77="", J$10="", AS$9), "", IFERROR($B77+INDEX(Settings!$AF$19:$AF$33, MATCH(J$10, Settings!$Y$19:$Y$33, 0))+IF(INDEX(Settings!$AI$19:$AI$33, MATCH(J$10, Settings!$Y$19:$Y$33, 0))="", 0, INDEX($AO$2:$AU$8, MATCH(TEXT($B77, "ddd"), $AN$2:$AN$8, 0), MATCH(INDEX(Settings!$AI$19:$AI$33, MATCH(J$10, Settings!$Y$19:$Y$33, 0)), $AO$1:$AU$1, 0))), 0))</f>
        <v/>
      </c>
      <c r="AT77" s="119" t="str">
        <f>IF(OR($B77="", K77="", K$10="", AT$9), "", IFERROR($B77+INDEX(Settings!$AF$19:$AF$33, MATCH(K$10, Settings!$Y$19:$Y$33, 0))+IF(INDEX(Settings!$AI$19:$AI$33, MATCH(K$10, Settings!$Y$19:$Y$33, 0))="", 0, INDEX($AO$2:$AU$8, MATCH(TEXT($B77, "ddd"), $AN$2:$AN$8, 0), MATCH(INDEX(Settings!$AI$19:$AI$33, MATCH(K$10, Settings!$Y$19:$Y$33, 0)), $AO$1:$AU$1, 0))), 0))</f>
        <v/>
      </c>
      <c r="AU77" s="119" t="str">
        <f>IF(OR($B77="", L77="", L$10="", AU$9), "", IFERROR($B77+INDEX(Settings!$AF$19:$AF$33, MATCH(L$10, Settings!$Y$19:$Y$33, 0))+IF(INDEX(Settings!$AI$19:$AI$33, MATCH(L$10, Settings!$Y$19:$Y$33, 0))="", 0, INDEX($AO$2:$AU$8, MATCH(TEXT($B77, "ddd"), $AN$2:$AN$8, 0), MATCH(INDEX(Settings!$AI$19:$AI$33, MATCH(L$10, Settings!$Y$19:$Y$33, 0)), $AO$1:$AU$1, 0))), 0))</f>
        <v/>
      </c>
      <c r="AV77" s="119" t="str">
        <f>IF(OR($B77="", M77="", M$10="", AV$9), "", IFERROR($B77+INDEX(Settings!$AF$19:$AF$33, MATCH(M$10, Settings!$Y$19:$Y$33, 0))+IF(INDEX(Settings!$AI$19:$AI$33, MATCH(M$10, Settings!$Y$19:$Y$33, 0))="", 0, INDEX($AO$2:$AU$8, MATCH(TEXT($B77, "ddd"), $AN$2:$AN$8, 0), MATCH(INDEX(Settings!$AI$19:$AI$33, MATCH(M$10, Settings!$Y$19:$Y$33, 0)), $AO$1:$AU$1, 0))), 0))</f>
        <v/>
      </c>
      <c r="AW77" s="119" t="str">
        <f>IF(OR($B77="", N77="", N$10="", AW$9), "", IFERROR($B77+INDEX(Settings!$AF$19:$AF$33, MATCH(N$10, Settings!$Y$19:$Y$33, 0))+IF(INDEX(Settings!$AI$19:$AI$33, MATCH(N$10, Settings!$Y$19:$Y$33, 0))="", 0, INDEX($AO$2:$AU$8, MATCH(TEXT($B77, "ddd"), $AN$2:$AN$8, 0), MATCH(INDEX(Settings!$AI$19:$AI$33, MATCH(N$10, Settings!$Y$19:$Y$33, 0)), $AO$1:$AU$1, 0))), 0))</f>
        <v/>
      </c>
      <c r="AX77" s="119" t="str">
        <f>IF(OR($B77="", O77="", O$10="", AX$9), "", IFERROR($B77+INDEX(Settings!$AF$19:$AF$33, MATCH(O$10, Settings!$Y$19:$Y$33, 0))+IF(INDEX(Settings!$AI$19:$AI$33, MATCH(O$10, Settings!$Y$19:$Y$33, 0))="", 0, INDEX($AO$2:$AU$8, MATCH(TEXT($B77, "ddd"), $AN$2:$AN$8, 0), MATCH(INDEX(Settings!$AI$19:$AI$33, MATCH(O$10, Settings!$Y$19:$Y$33, 0)), $AO$1:$AU$1, 0))), 0))</f>
        <v/>
      </c>
      <c r="AY77" s="119" t="str">
        <f>IF(OR($B77="", P77="", P$10="", AY$9), "", IFERROR($B77+INDEX(Settings!$AF$19:$AF$33, MATCH(P$10, Settings!$Y$19:$Y$33, 0))+IF(INDEX(Settings!$AI$19:$AI$33, MATCH(P$10, Settings!$Y$19:$Y$33, 0))="", 0, INDEX($AO$2:$AU$8, MATCH(TEXT($B77, "ddd"), $AN$2:$AN$8, 0), MATCH(INDEX(Settings!$AI$19:$AI$33, MATCH(P$10, Settings!$Y$19:$Y$33, 0)), $AO$1:$AU$1, 0))), 0))</f>
        <v/>
      </c>
      <c r="AZ77" s="120" t="str">
        <f>IF(OR($B77="", Q77="", Q$10="", AZ$9), "", IFERROR($B77+INDEX(Settings!$AF$19:$AF$33, MATCH(Q$10, Settings!$Y$19:$Y$33, 0))+IF(INDEX(Settings!$AI$19:$AI$33, MATCH(Q$10, Settings!$Y$19:$Y$33, 0))="", 0, INDEX($AO$2:$AU$8, MATCH(TEXT($B77, "ddd"), $AN$2:$AN$8, 0), MATCH(INDEX(Settings!$AI$19:$AI$33, MATCH(Q$10, Settings!$Y$19:$Y$33, 0)), $AO$1:$AU$1, 0))), 0))</f>
        <v/>
      </c>
      <c r="BB77" s="118" t="str">
        <f>IF(OR(C$10="", $B77="", C77="", BB$9=""), "", IFERROR(WORKDAY((DATE(YEAR($B77), MONTH($B77)+INDEX(Settings!$AM$19:$AM$33, MATCH(C$10, Settings!$Y$19:$Y$33, 0)), IF(INDEX(Settings!$AQ$19:$AQ$33, MATCH(C$10, Settings!$Y$19:$Y$33, 0))=0, DAY($B77), INDEX(Settings!$AQ$19:$AQ$33, MATCH(C$10, Settings!$Y$19:$Y$33, 0))))-1), 1, Settings!$AY$23:$AY$38), ""))</f>
        <v/>
      </c>
      <c r="BC77" s="119" t="str">
        <f>IF(OR(D$10="", $B77="", D77="", BC$9=""), "", IFERROR(WORKDAY((DATE(YEAR($B77), MONTH($B77)+INDEX(Settings!$AM$19:$AM$33, MATCH(D$10, Settings!$Y$19:$Y$33, 0)), IF(INDEX(Settings!$AQ$19:$AQ$33, MATCH(D$10, Settings!$Y$19:$Y$33, 0))=0, DAY($B77), INDEX(Settings!$AQ$19:$AQ$33, MATCH(D$10, Settings!$Y$19:$Y$33, 0))))-1), 1, Settings!$AY$23:$AY$38), ""))</f>
        <v/>
      </c>
      <c r="BD77" s="119" t="str">
        <f>IF(OR(E$10="", $B77="", E77="", BD$9=""), "", IFERROR(WORKDAY((DATE(YEAR($B77), MONTH($B77)+INDEX(Settings!$AM$19:$AM$33, MATCH(E$10, Settings!$Y$19:$Y$33, 0)), IF(INDEX(Settings!$AQ$19:$AQ$33, MATCH(E$10, Settings!$Y$19:$Y$33, 0))=0, DAY($B77), INDEX(Settings!$AQ$19:$AQ$33, MATCH(E$10, Settings!$Y$19:$Y$33, 0))))-1), 1, Settings!$AY$23:$AY$38), ""))</f>
        <v/>
      </c>
      <c r="BE77" s="119" t="str">
        <f>IF(OR(F$10="", $B77="", F77="", BE$9=""), "", IFERROR(WORKDAY((DATE(YEAR($B77), MONTH($B77)+INDEX(Settings!$AM$19:$AM$33, MATCH(F$10, Settings!$Y$19:$Y$33, 0)), IF(INDEX(Settings!$AQ$19:$AQ$33, MATCH(F$10, Settings!$Y$19:$Y$33, 0))=0, DAY($B77), INDEX(Settings!$AQ$19:$AQ$33, MATCH(F$10, Settings!$Y$19:$Y$33, 0))))-1), 1, Settings!$AY$23:$AY$38), ""))</f>
        <v/>
      </c>
      <c r="BF77" s="119" t="str">
        <f>IF(OR(G$10="", $B77="", G77="", BF$9=""), "", IFERROR(WORKDAY((DATE(YEAR($B77), MONTH($B77)+INDEX(Settings!$AM$19:$AM$33, MATCH(G$10, Settings!$Y$19:$Y$33, 0)), IF(INDEX(Settings!$AQ$19:$AQ$33, MATCH(G$10, Settings!$Y$19:$Y$33, 0))=0, DAY($B77), INDEX(Settings!$AQ$19:$AQ$33, MATCH(G$10, Settings!$Y$19:$Y$33, 0))))-1), 1, Settings!$AY$23:$AY$38), ""))</f>
        <v/>
      </c>
      <c r="BG77" s="119" t="str">
        <f>IF(OR(H$10="", $B77="", H77="", BG$9=""), "", IFERROR(WORKDAY((DATE(YEAR($B77), MONTH($B77)+INDEX(Settings!$AM$19:$AM$33, MATCH(H$10, Settings!$Y$19:$Y$33, 0)), IF(INDEX(Settings!$AQ$19:$AQ$33, MATCH(H$10, Settings!$Y$19:$Y$33, 0))=0, DAY($B77), INDEX(Settings!$AQ$19:$AQ$33, MATCH(H$10, Settings!$Y$19:$Y$33, 0))))-1), 1, Settings!$AY$23:$AY$38), ""))</f>
        <v/>
      </c>
      <c r="BH77" s="119" t="str">
        <f>IF(OR(I$10="", $B77="", I77="", BH$9=""), "", IFERROR(WORKDAY((DATE(YEAR($B77), MONTH($B77)+INDEX(Settings!$AM$19:$AM$33, MATCH(I$10, Settings!$Y$19:$Y$33, 0)), IF(INDEX(Settings!$AQ$19:$AQ$33, MATCH(I$10, Settings!$Y$19:$Y$33, 0))=0, DAY($B77), INDEX(Settings!$AQ$19:$AQ$33, MATCH(I$10, Settings!$Y$19:$Y$33, 0))))-1), 1, Settings!$AY$23:$AY$38), ""))</f>
        <v/>
      </c>
      <c r="BI77" s="119" t="str">
        <f>IF(OR(J$10="", $B77="", J77="", BI$9=""), "", IFERROR(WORKDAY((DATE(YEAR($B77), MONTH($B77)+INDEX(Settings!$AM$19:$AM$33, MATCH(J$10, Settings!$Y$19:$Y$33, 0)), IF(INDEX(Settings!$AQ$19:$AQ$33, MATCH(J$10, Settings!$Y$19:$Y$33, 0))=0, DAY($B77), INDEX(Settings!$AQ$19:$AQ$33, MATCH(J$10, Settings!$Y$19:$Y$33, 0))))-1), 1, Settings!$AY$23:$AY$38), ""))</f>
        <v/>
      </c>
      <c r="BJ77" s="119" t="str">
        <f>IF(OR(K$10="", $B77="", K77="", BJ$9=""), "", IFERROR(WORKDAY((DATE(YEAR($B77), MONTH($B77)+INDEX(Settings!$AM$19:$AM$33, MATCH(K$10, Settings!$Y$19:$Y$33, 0)), IF(INDEX(Settings!$AQ$19:$AQ$33, MATCH(K$10, Settings!$Y$19:$Y$33, 0))=0, DAY($B77), INDEX(Settings!$AQ$19:$AQ$33, MATCH(K$10, Settings!$Y$19:$Y$33, 0))))-1), 1, Settings!$AY$23:$AY$38), ""))</f>
        <v/>
      </c>
      <c r="BK77" s="119" t="str">
        <f>IF(OR(L$10="", $B77="", L77="", BK$9=""), "", IFERROR(WORKDAY((DATE(YEAR($B77), MONTH($B77)+INDEX(Settings!$AM$19:$AM$33, MATCH(L$10, Settings!$Y$19:$Y$33, 0)), IF(INDEX(Settings!$AQ$19:$AQ$33, MATCH(L$10, Settings!$Y$19:$Y$33, 0))=0, DAY($B77), INDEX(Settings!$AQ$19:$AQ$33, MATCH(L$10, Settings!$Y$19:$Y$33, 0))))-1), 1, Settings!$AY$23:$AY$38), ""))</f>
        <v/>
      </c>
      <c r="BL77" s="119" t="str">
        <f>IF(OR(M$10="", $B77="", M77="", BL$9=""), "", IFERROR(WORKDAY((DATE(YEAR($B77), MONTH($B77)+INDEX(Settings!$AM$19:$AM$33, MATCH(M$10, Settings!$Y$19:$Y$33, 0)), IF(INDEX(Settings!$AQ$19:$AQ$33, MATCH(M$10, Settings!$Y$19:$Y$33, 0))=0, DAY($B77), INDEX(Settings!$AQ$19:$AQ$33, MATCH(M$10, Settings!$Y$19:$Y$33, 0))))-1), 1, Settings!$AY$23:$AY$38), ""))</f>
        <v/>
      </c>
      <c r="BM77" s="119" t="str">
        <f>IF(OR(N$10="", $B77="", N77="", BM$9=""), "", IFERROR(WORKDAY((DATE(YEAR($B77), MONTH($B77)+INDEX(Settings!$AM$19:$AM$33, MATCH(N$10, Settings!$Y$19:$Y$33, 0)), IF(INDEX(Settings!$AQ$19:$AQ$33, MATCH(N$10, Settings!$Y$19:$Y$33, 0))=0, DAY($B77), INDEX(Settings!$AQ$19:$AQ$33, MATCH(N$10, Settings!$Y$19:$Y$33, 0))))-1), 1, Settings!$AY$23:$AY$38), ""))</f>
        <v/>
      </c>
      <c r="BN77" s="119" t="str">
        <f>IF(OR(O$10="", $B77="", O77="", BN$9=""), "", IFERROR(WORKDAY((DATE(YEAR($B77), MONTH($B77)+INDEX(Settings!$AM$19:$AM$33, MATCH(O$10, Settings!$Y$19:$Y$33, 0)), IF(INDEX(Settings!$AQ$19:$AQ$33, MATCH(O$10, Settings!$Y$19:$Y$33, 0))=0, DAY($B77), INDEX(Settings!$AQ$19:$AQ$33, MATCH(O$10, Settings!$Y$19:$Y$33, 0))))-1), 1, Settings!$AY$23:$AY$38), ""))</f>
        <v/>
      </c>
      <c r="BO77" s="119" t="str">
        <f>IF(OR(P$10="", $B77="", P77="", BO$9=""), "", IFERROR(WORKDAY((DATE(YEAR($B77), MONTH($B77)+INDEX(Settings!$AM$19:$AM$33, MATCH(P$10, Settings!$Y$19:$Y$33, 0)), IF(INDEX(Settings!$AQ$19:$AQ$33, MATCH(P$10, Settings!$Y$19:$Y$33, 0))=0, DAY($B77), INDEX(Settings!$AQ$19:$AQ$33, MATCH(P$10, Settings!$Y$19:$Y$33, 0))))-1), 1, Settings!$AY$23:$AY$38), ""))</f>
        <v/>
      </c>
      <c r="BP77" s="120" t="str">
        <f>IF(OR(Q$10="", $B77="", Q77="", BP$9=""), "", IFERROR(WORKDAY((DATE(YEAR($B77), MONTH($B77)+INDEX(Settings!$AM$19:$AM$33, MATCH(Q$10, Settings!$Y$19:$Y$33, 0)), IF(INDEX(Settings!$AQ$19:$AQ$33, MATCH(Q$10, Settings!$Y$19:$Y$33, 0))=0, DAY($B77), INDEX(Settings!$AQ$19:$AQ$33, MATCH(Q$10, Settings!$Y$19:$Y$33, 0))))-1), 1, Settings!$AY$23:$AY$38), ""))</f>
        <v/>
      </c>
      <c r="BR77" s="118" t="str">
        <f>IF(BB77="", "", IF(BB77&lt;=$B77, WORKDAY(DATE(YEAR($BB77), MONTH(BB77)+1, DAY(BB77)-1), 1, Settings!$AY$23:$AY$38), BB77))</f>
        <v/>
      </c>
      <c r="BS77" s="119" t="str">
        <f>IF(BC77="", "", IF(BC77&lt;=$B77, WORKDAY(DATE(YEAR($BB77), MONTH(BC77)+1, DAY(BC77)-1), 1, Settings!$AY$23:$AY$38), BC77))</f>
        <v/>
      </c>
      <c r="BT77" s="119" t="str">
        <f>IF(BD77="", "", IF(BD77&lt;=$B77, WORKDAY(DATE(YEAR($BB77), MONTH(BD77)+1, DAY(BD77)-1), 1, Settings!$AY$23:$AY$38), BD77))</f>
        <v/>
      </c>
      <c r="BU77" s="119" t="str">
        <f>IF(BE77="", "", IF(BE77&lt;=$B77, WORKDAY(DATE(YEAR($BB77), MONTH(BE77)+1, DAY(BE77)-1), 1, Settings!$AY$23:$AY$38), BE77))</f>
        <v/>
      </c>
      <c r="BV77" s="119" t="str">
        <f>IF(BF77="", "", IF(BF77&lt;=$B77, WORKDAY(DATE(YEAR($BB77), MONTH(BF77)+1, DAY(BF77)-1), 1, Settings!$AY$23:$AY$38), BF77))</f>
        <v/>
      </c>
      <c r="BW77" s="119" t="str">
        <f>IF(BG77="", "", IF(BG77&lt;=$B77, WORKDAY(DATE(YEAR($BB77), MONTH(BG77)+1, DAY(BG77)-1), 1, Settings!$AY$23:$AY$38), BG77))</f>
        <v/>
      </c>
      <c r="BX77" s="119" t="str">
        <f>IF(BH77="", "", IF(BH77&lt;=$B77, WORKDAY(DATE(YEAR($BB77), MONTH(BH77)+1, DAY(BH77)-1), 1, Settings!$AY$23:$AY$38), BH77))</f>
        <v/>
      </c>
      <c r="BY77" s="119" t="str">
        <f>IF(BI77="", "", IF(BI77&lt;=$B77, WORKDAY(DATE(YEAR($BB77), MONTH(BI77)+1, DAY(BI77)-1), 1, Settings!$AY$23:$AY$38), BI77))</f>
        <v/>
      </c>
      <c r="BZ77" s="119" t="str">
        <f>IF(BJ77="", "", IF(BJ77&lt;=$B77, WORKDAY(DATE(YEAR($BB77), MONTH(BJ77)+1, DAY(BJ77)-1), 1, Settings!$AY$23:$AY$38), BJ77))</f>
        <v/>
      </c>
      <c r="CA77" s="119" t="str">
        <f>IF(BK77="", "", IF(BK77&lt;=$B77, WORKDAY(DATE(YEAR($BB77), MONTH(BK77)+1, DAY(BK77)-1), 1, Settings!$AY$23:$AY$38), BK77))</f>
        <v/>
      </c>
      <c r="CB77" s="119" t="str">
        <f>IF(BL77="", "", IF(BL77&lt;=$B77, WORKDAY(DATE(YEAR($BB77), MONTH(BL77)+1, DAY(BL77)-1), 1, Settings!$AY$23:$AY$38), BL77))</f>
        <v/>
      </c>
      <c r="CC77" s="119" t="str">
        <f>IF(BM77="", "", IF(BM77&lt;=$B77, WORKDAY(DATE(YEAR($BB77), MONTH(BM77)+1, DAY(BM77)-1), 1, Settings!$AY$23:$AY$38), BM77))</f>
        <v/>
      </c>
      <c r="CD77" s="119" t="str">
        <f>IF(BN77="", "", IF(BN77&lt;=$B77, WORKDAY(DATE(YEAR($BB77), MONTH(BN77)+1, DAY(BN77)-1), 1, Settings!$AY$23:$AY$38), BN77))</f>
        <v/>
      </c>
      <c r="CE77" s="119" t="str">
        <f>IF(BO77="", "", IF(BO77&lt;=$B77, WORKDAY(DATE(YEAR($BB77), MONTH(BO77)+1, DAY(BO77)-1), 1, Settings!$AY$23:$AY$38), BO77))</f>
        <v/>
      </c>
      <c r="CF77" s="120" t="str">
        <f>IF(BP77="", "", IF(BP77&lt;=$B77, WORKDAY(DATE(YEAR($BB77), MONTH(BP77)+1, DAY(BP77)-1), 1, Settings!$AY$23:$AY$38), BP77))</f>
        <v/>
      </c>
      <c r="CH77" s="48" t="str">
        <f t="shared" si="35"/>
        <v/>
      </c>
      <c r="CI77" s="49" t="str">
        <f t="shared" si="36"/>
        <v/>
      </c>
      <c r="CJ77" s="49" t="str">
        <f t="shared" si="37"/>
        <v/>
      </c>
      <c r="CK77" s="49" t="str">
        <f t="shared" si="38"/>
        <v/>
      </c>
      <c r="CL77" s="49" t="str">
        <f t="shared" si="39"/>
        <v/>
      </c>
      <c r="CM77" s="49" t="str">
        <f t="shared" si="40"/>
        <v/>
      </c>
      <c r="CN77" s="49" t="str">
        <f t="shared" si="41"/>
        <v/>
      </c>
      <c r="CO77" s="49" t="str">
        <f t="shared" si="42"/>
        <v/>
      </c>
      <c r="CP77" s="49" t="str">
        <f t="shared" si="43"/>
        <v/>
      </c>
      <c r="CQ77" s="49" t="str">
        <f t="shared" si="44"/>
        <v/>
      </c>
      <c r="CR77" s="49" t="str">
        <f t="shared" si="45"/>
        <v/>
      </c>
      <c r="CS77" s="49" t="str">
        <f t="shared" si="46"/>
        <v/>
      </c>
      <c r="CT77" s="49" t="str">
        <f t="shared" si="47"/>
        <v/>
      </c>
      <c r="CU77" s="49" t="str">
        <f t="shared" si="48"/>
        <v/>
      </c>
      <c r="CV77" s="16" t="str">
        <f t="shared" si="49"/>
        <v/>
      </c>
      <c r="CX77" s="48" t="str">
        <f t="shared" si="50"/>
        <v/>
      </c>
      <c r="CY77" s="49" t="str">
        <f t="shared" si="51"/>
        <v/>
      </c>
      <c r="CZ77" s="49" t="str">
        <f t="shared" si="52"/>
        <v/>
      </c>
      <c r="DA77" s="49" t="str">
        <f t="shared" si="53"/>
        <v/>
      </c>
      <c r="DB77" s="49" t="str">
        <f t="shared" si="54"/>
        <v/>
      </c>
      <c r="DC77" s="49" t="str">
        <f t="shared" si="55"/>
        <v/>
      </c>
      <c r="DD77" s="49" t="str">
        <f t="shared" si="56"/>
        <v/>
      </c>
      <c r="DE77" s="49" t="str">
        <f t="shared" si="57"/>
        <v/>
      </c>
      <c r="DF77" s="49" t="str">
        <f t="shared" si="58"/>
        <v/>
      </c>
      <c r="DG77" s="49" t="str">
        <f t="shared" si="59"/>
        <v/>
      </c>
      <c r="DH77" s="49" t="str">
        <f t="shared" si="60"/>
        <v/>
      </c>
      <c r="DI77" s="49" t="str">
        <f t="shared" si="61"/>
        <v/>
      </c>
      <c r="DJ77" s="49" t="str">
        <f t="shared" si="62"/>
        <v/>
      </c>
      <c r="DK77" s="49" t="str">
        <f t="shared" si="63"/>
        <v/>
      </c>
      <c r="DL77" s="16" t="str">
        <f t="shared" si="64"/>
        <v/>
      </c>
      <c r="DN77" s="17" t="str">
        <f t="shared" si="65"/>
        <v>Sep 2019</v>
      </c>
    </row>
    <row r="78" spans="1:118" x14ac:dyDescent="0.25">
      <c r="A78" s="30"/>
      <c r="B78" s="102">
        <f>IF(B77="", "", IFERROR(IF(B77+1&gt;Settings!$G$25, "", B77+1), ""))</f>
        <v>43714</v>
      </c>
      <c r="C78" s="2"/>
      <c r="D78" s="3"/>
      <c r="E78" s="3"/>
      <c r="F78" s="3"/>
      <c r="G78" s="3"/>
      <c r="H78" s="3"/>
      <c r="I78" s="3"/>
      <c r="J78" s="3"/>
      <c r="K78" s="3"/>
      <c r="L78" s="3"/>
      <c r="M78" s="3"/>
      <c r="N78" s="3"/>
      <c r="O78" s="3"/>
      <c r="P78" s="3"/>
      <c r="Q78" s="4"/>
      <c r="R78" s="30"/>
      <c r="T78" s="17" t="str">
        <f>IF($B78="", "", IF($B78&lt;Settings!$G$23, "Old", "New"))</f>
        <v>Old</v>
      </c>
      <c r="AL78" s="118" t="str">
        <f>IF(OR($B78="", C78="", C$10="", AL$9), "", IFERROR($B78+INDEX(Settings!$AF$19:$AF$33, MATCH(C$10, Settings!$Y$19:$Y$33, 0))+IF(INDEX(Settings!$AI$19:$AI$33, MATCH(C$10, Settings!$Y$19:$Y$33, 0))="", 0, INDEX($AO$2:$AU$8, MATCH(TEXT($B78, "ddd"), $AN$2:$AN$8, 0), MATCH(INDEX(Settings!$AI$19:$AI$33, MATCH(C$10, Settings!$Y$19:$Y$33, 0)), $AO$1:$AU$1, 0))), 0))</f>
        <v/>
      </c>
      <c r="AM78" s="119" t="str">
        <f>IF(OR($B78="", D78="", D$10="", AM$9), "", IFERROR($B78+INDEX(Settings!$AF$19:$AF$33, MATCH(D$10, Settings!$Y$19:$Y$33, 0))+IF(INDEX(Settings!$AI$19:$AI$33, MATCH(D$10, Settings!$Y$19:$Y$33, 0))="", 0, INDEX($AO$2:$AU$8, MATCH(TEXT($B78, "ddd"), $AN$2:$AN$8, 0), MATCH(INDEX(Settings!$AI$19:$AI$33, MATCH(D$10, Settings!$Y$19:$Y$33, 0)), $AO$1:$AU$1, 0))), 0))</f>
        <v/>
      </c>
      <c r="AN78" s="119" t="str">
        <f>IF(OR($B78="", E78="", E$10="", AN$9), "", IFERROR($B78+INDEX(Settings!$AF$19:$AF$33, MATCH(E$10, Settings!$Y$19:$Y$33, 0))+IF(INDEX(Settings!$AI$19:$AI$33, MATCH(E$10, Settings!$Y$19:$Y$33, 0))="", 0, INDEX($AO$2:$AU$8, MATCH(TEXT($B78, "ddd"), $AN$2:$AN$8, 0), MATCH(INDEX(Settings!$AI$19:$AI$33, MATCH(E$10, Settings!$Y$19:$Y$33, 0)), $AO$1:$AU$1, 0))), 0))</f>
        <v/>
      </c>
      <c r="AO78" s="119" t="str">
        <f>IF(OR($B78="", F78="", F$10="", AO$9), "", IFERROR($B78+INDEX(Settings!$AF$19:$AF$33, MATCH(F$10, Settings!$Y$19:$Y$33, 0))+IF(INDEX(Settings!$AI$19:$AI$33, MATCH(F$10, Settings!$Y$19:$Y$33, 0))="", 0, INDEX($AO$2:$AU$8, MATCH(TEXT($B78, "ddd"), $AN$2:$AN$8, 0), MATCH(INDEX(Settings!$AI$19:$AI$33, MATCH(F$10, Settings!$Y$19:$Y$33, 0)), $AO$1:$AU$1, 0))), 0))</f>
        <v/>
      </c>
      <c r="AP78" s="119" t="str">
        <f>IF(OR($B78="", G78="", G$10="", AP$9), "", IFERROR($B78+INDEX(Settings!$AF$19:$AF$33, MATCH(G$10, Settings!$Y$19:$Y$33, 0))+IF(INDEX(Settings!$AI$19:$AI$33, MATCH(G$10, Settings!$Y$19:$Y$33, 0))="", 0, INDEX($AO$2:$AU$8, MATCH(TEXT($B78, "ddd"), $AN$2:$AN$8, 0), MATCH(INDEX(Settings!$AI$19:$AI$33, MATCH(G$10, Settings!$Y$19:$Y$33, 0)), $AO$1:$AU$1, 0))), 0))</f>
        <v/>
      </c>
      <c r="AQ78" s="119" t="str">
        <f>IF(OR($B78="", H78="", H$10="", AQ$9), "", IFERROR($B78+INDEX(Settings!$AF$19:$AF$33, MATCH(H$10, Settings!$Y$19:$Y$33, 0))+IF(INDEX(Settings!$AI$19:$AI$33, MATCH(H$10, Settings!$Y$19:$Y$33, 0))="", 0, INDEX($AO$2:$AU$8, MATCH(TEXT($B78, "ddd"), $AN$2:$AN$8, 0), MATCH(INDEX(Settings!$AI$19:$AI$33, MATCH(H$10, Settings!$Y$19:$Y$33, 0)), $AO$1:$AU$1, 0))), 0))</f>
        <v/>
      </c>
      <c r="AR78" s="119" t="str">
        <f>IF(OR($B78="", I78="", I$10="", AR$9), "", IFERROR($B78+INDEX(Settings!$AF$19:$AF$33, MATCH(I$10, Settings!$Y$19:$Y$33, 0))+IF(INDEX(Settings!$AI$19:$AI$33, MATCH(I$10, Settings!$Y$19:$Y$33, 0))="", 0, INDEX($AO$2:$AU$8, MATCH(TEXT($B78, "ddd"), $AN$2:$AN$8, 0), MATCH(INDEX(Settings!$AI$19:$AI$33, MATCH(I$10, Settings!$Y$19:$Y$33, 0)), $AO$1:$AU$1, 0))), 0))</f>
        <v/>
      </c>
      <c r="AS78" s="119" t="str">
        <f>IF(OR($B78="", J78="", J$10="", AS$9), "", IFERROR($B78+INDEX(Settings!$AF$19:$AF$33, MATCH(J$10, Settings!$Y$19:$Y$33, 0))+IF(INDEX(Settings!$AI$19:$AI$33, MATCH(J$10, Settings!$Y$19:$Y$33, 0))="", 0, INDEX($AO$2:$AU$8, MATCH(TEXT($B78, "ddd"), $AN$2:$AN$8, 0), MATCH(INDEX(Settings!$AI$19:$AI$33, MATCH(J$10, Settings!$Y$19:$Y$33, 0)), $AO$1:$AU$1, 0))), 0))</f>
        <v/>
      </c>
      <c r="AT78" s="119" t="str">
        <f>IF(OR($B78="", K78="", K$10="", AT$9), "", IFERROR($B78+INDEX(Settings!$AF$19:$AF$33, MATCH(K$10, Settings!$Y$19:$Y$33, 0))+IF(INDEX(Settings!$AI$19:$AI$33, MATCH(K$10, Settings!$Y$19:$Y$33, 0))="", 0, INDEX($AO$2:$AU$8, MATCH(TEXT($B78, "ddd"), $AN$2:$AN$8, 0), MATCH(INDEX(Settings!$AI$19:$AI$33, MATCH(K$10, Settings!$Y$19:$Y$33, 0)), $AO$1:$AU$1, 0))), 0))</f>
        <v/>
      </c>
      <c r="AU78" s="119" t="str">
        <f>IF(OR($B78="", L78="", L$10="", AU$9), "", IFERROR($B78+INDEX(Settings!$AF$19:$AF$33, MATCH(L$10, Settings!$Y$19:$Y$33, 0))+IF(INDEX(Settings!$AI$19:$AI$33, MATCH(L$10, Settings!$Y$19:$Y$33, 0))="", 0, INDEX($AO$2:$AU$8, MATCH(TEXT($B78, "ddd"), $AN$2:$AN$8, 0), MATCH(INDEX(Settings!$AI$19:$AI$33, MATCH(L$10, Settings!$Y$19:$Y$33, 0)), $AO$1:$AU$1, 0))), 0))</f>
        <v/>
      </c>
      <c r="AV78" s="119" t="str">
        <f>IF(OR($B78="", M78="", M$10="", AV$9), "", IFERROR($B78+INDEX(Settings!$AF$19:$AF$33, MATCH(M$10, Settings!$Y$19:$Y$33, 0))+IF(INDEX(Settings!$AI$19:$AI$33, MATCH(M$10, Settings!$Y$19:$Y$33, 0))="", 0, INDEX($AO$2:$AU$8, MATCH(TEXT($B78, "ddd"), $AN$2:$AN$8, 0), MATCH(INDEX(Settings!$AI$19:$AI$33, MATCH(M$10, Settings!$Y$19:$Y$33, 0)), $AO$1:$AU$1, 0))), 0))</f>
        <v/>
      </c>
      <c r="AW78" s="119" t="str">
        <f>IF(OR($B78="", N78="", N$10="", AW$9), "", IFERROR($B78+INDEX(Settings!$AF$19:$AF$33, MATCH(N$10, Settings!$Y$19:$Y$33, 0))+IF(INDEX(Settings!$AI$19:$AI$33, MATCH(N$10, Settings!$Y$19:$Y$33, 0))="", 0, INDEX($AO$2:$AU$8, MATCH(TEXT($B78, "ddd"), $AN$2:$AN$8, 0), MATCH(INDEX(Settings!$AI$19:$AI$33, MATCH(N$10, Settings!$Y$19:$Y$33, 0)), $AO$1:$AU$1, 0))), 0))</f>
        <v/>
      </c>
      <c r="AX78" s="119" t="str">
        <f>IF(OR($B78="", O78="", O$10="", AX$9), "", IFERROR($B78+INDEX(Settings!$AF$19:$AF$33, MATCH(O$10, Settings!$Y$19:$Y$33, 0))+IF(INDEX(Settings!$AI$19:$AI$33, MATCH(O$10, Settings!$Y$19:$Y$33, 0))="", 0, INDEX($AO$2:$AU$8, MATCH(TEXT($B78, "ddd"), $AN$2:$AN$8, 0), MATCH(INDEX(Settings!$AI$19:$AI$33, MATCH(O$10, Settings!$Y$19:$Y$33, 0)), $AO$1:$AU$1, 0))), 0))</f>
        <v/>
      </c>
      <c r="AY78" s="119" t="str">
        <f>IF(OR($B78="", P78="", P$10="", AY$9), "", IFERROR($B78+INDEX(Settings!$AF$19:$AF$33, MATCH(P$10, Settings!$Y$19:$Y$33, 0))+IF(INDEX(Settings!$AI$19:$AI$33, MATCH(P$10, Settings!$Y$19:$Y$33, 0))="", 0, INDEX($AO$2:$AU$8, MATCH(TEXT($B78, "ddd"), $AN$2:$AN$8, 0), MATCH(INDEX(Settings!$AI$19:$AI$33, MATCH(P$10, Settings!$Y$19:$Y$33, 0)), $AO$1:$AU$1, 0))), 0))</f>
        <v/>
      </c>
      <c r="AZ78" s="120" t="str">
        <f>IF(OR($B78="", Q78="", Q$10="", AZ$9), "", IFERROR($B78+INDEX(Settings!$AF$19:$AF$33, MATCH(Q$10, Settings!$Y$19:$Y$33, 0))+IF(INDEX(Settings!$AI$19:$AI$33, MATCH(Q$10, Settings!$Y$19:$Y$33, 0))="", 0, INDEX($AO$2:$AU$8, MATCH(TEXT($B78, "ddd"), $AN$2:$AN$8, 0), MATCH(INDEX(Settings!$AI$19:$AI$33, MATCH(Q$10, Settings!$Y$19:$Y$33, 0)), $AO$1:$AU$1, 0))), 0))</f>
        <v/>
      </c>
      <c r="BB78" s="118" t="str">
        <f>IF(OR(C$10="", $B78="", C78="", BB$9=""), "", IFERROR(WORKDAY((DATE(YEAR($B78), MONTH($B78)+INDEX(Settings!$AM$19:$AM$33, MATCH(C$10, Settings!$Y$19:$Y$33, 0)), IF(INDEX(Settings!$AQ$19:$AQ$33, MATCH(C$10, Settings!$Y$19:$Y$33, 0))=0, DAY($B78), INDEX(Settings!$AQ$19:$AQ$33, MATCH(C$10, Settings!$Y$19:$Y$33, 0))))-1), 1, Settings!$AY$23:$AY$38), ""))</f>
        <v/>
      </c>
      <c r="BC78" s="119" t="str">
        <f>IF(OR(D$10="", $B78="", D78="", BC$9=""), "", IFERROR(WORKDAY((DATE(YEAR($B78), MONTH($B78)+INDEX(Settings!$AM$19:$AM$33, MATCH(D$10, Settings!$Y$19:$Y$33, 0)), IF(INDEX(Settings!$AQ$19:$AQ$33, MATCH(D$10, Settings!$Y$19:$Y$33, 0))=0, DAY($B78), INDEX(Settings!$AQ$19:$AQ$33, MATCH(D$10, Settings!$Y$19:$Y$33, 0))))-1), 1, Settings!$AY$23:$AY$38), ""))</f>
        <v/>
      </c>
      <c r="BD78" s="119" t="str">
        <f>IF(OR(E$10="", $B78="", E78="", BD$9=""), "", IFERROR(WORKDAY((DATE(YEAR($B78), MONTH($B78)+INDEX(Settings!$AM$19:$AM$33, MATCH(E$10, Settings!$Y$19:$Y$33, 0)), IF(INDEX(Settings!$AQ$19:$AQ$33, MATCH(E$10, Settings!$Y$19:$Y$33, 0))=0, DAY($B78), INDEX(Settings!$AQ$19:$AQ$33, MATCH(E$10, Settings!$Y$19:$Y$33, 0))))-1), 1, Settings!$AY$23:$AY$38), ""))</f>
        <v/>
      </c>
      <c r="BE78" s="119" t="str">
        <f>IF(OR(F$10="", $B78="", F78="", BE$9=""), "", IFERROR(WORKDAY((DATE(YEAR($B78), MONTH($B78)+INDEX(Settings!$AM$19:$AM$33, MATCH(F$10, Settings!$Y$19:$Y$33, 0)), IF(INDEX(Settings!$AQ$19:$AQ$33, MATCH(F$10, Settings!$Y$19:$Y$33, 0))=0, DAY($B78), INDEX(Settings!$AQ$19:$AQ$33, MATCH(F$10, Settings!$Y$19:$Y$33, 0))))-1), 1, Settings!$AY$23:$AY$38), ""))</f>
        <v/>
      </c>
      <c r="BF78" s="119" t="str">
        <f>IF(OR(G$10="", $B78="", G78="", BF$9=""), "", IFERROR(WORKDAY((DATE(YEAR($B78), MONTH($B78)+INDEX(Settings!$AM$19:$AM$33, MATCH(G$10, Settings!$Y$19:$Y$33, 0)), IF(INDEX(Settings!$AQ$19:$AQ$33, MATCH(G$10, Settings!$Y$19:$Y$33, 0))=0, DAY($B78), INDEX(Settings!$AQ$19:$AQ$33, MATCH(G$10, Settings!$Y$19:$Y$33, 0))))-1), 1, Settings!$AY$23:$AY$38), ""))</f>
        <v/>
      </c>
      <c r="BG78" s="119" t="str">
        <f>IF(OR(H$10="", $B78="", H78="", BG$9=""), "", IFERROR(WORKDAY((DATE(YEAR($B78), MONTH($B78)+INDEX(Settings!$AM$19:$AM$33, MATCH(H$10, Settings!$Y$19:$Y$33, 0)), IF(INDEX(Settings!$AQ$19:$AQ$33, MATCH(H$10, Settings!$Y$19:$Y$33, 0))=0, DAY($B78), INDEX(Settings!$AQ$19:$AQ$33, MATCH(H$10, Settings!$Y$19:$Y$33, 0))))-1), 1, Settings!$AY$23:$AY$38), ""))</f>
        <v/>
      </c>
      <c r="BH78" s="119" t="str">
        <f>IF(OR(I$10="", $B78="", I78="", BH$9=""), "", IFERROR(WORKDAY((DATE(YEAR($B78), MONTH($B78)+INDEX(Settings!$AM$19:$AM$33, MATCH(I$10, Settings!$Y$19:$Y$33, 0)), IF(INDEX(Settings!$AQ$19:$AQ$33, MATCH(I$10, Settings!$Y$19:$Y$33, 0))=0, DAY($B78), INDEX(Settings!$AQ$19:$AQ$33, MATCH(I$10, Settings!$Y$19:$Y$33, 0))))-1), 1, Settings!$AY$23:$AY$38), ""))</f>
        <v/>
      </c>
      <c r="BI78" s="119" t="str">
        <f>IF(OR(J$10="", $B78="", J78="", BI$9=""), "", IFERROR(WORKDAY((DATE(YEAR($B78), MONTH($B78)+INDEX(Settings!$AM$19:$AM$33, MATCH(J$10, Settings!$Y$19:$Y$33, 0)), IF(INDEX(Settings!$AQ$19:$AQ$33, MATCH(J$10, Settings!$Y$19:$Y$33, 0))=0, DAY($B78), INDEX(Settings!$AQ$19:$AQ$33, MATCH(J$10, Settings!$Y$19:$Y$33, 0))))-1), 1, Settings!$AY$23:$AY$38), ""))</f>
        <v/>
      </c>
      <c r="BJ78" s="119" t="str">
        <f>IF(OR(K$10="", $B78="", K78="", BJ$9=""), "", IFERROR(WORKDAY((DATE(YEAR($B78), MONTH($B78)+INDEX(Settings!$AM$19:$AM$33, MATCH(K$10, Settings!$Y$19:$Y$33, 0)), IF(INDEX(Settings!$AQ$19:$AQ$33, MATCH(K$10, Settings!$Y$19:$Y$33, 0))=0, DAY($B78), INDEX(Settings!$AQ$19:$AQ$33, MATCH(K$10, Settings!$Y$19:$Y$33, 0))))-1), 1, Settings!$AY$23:$AY$38), ""))</f>
        <v/>
      </c>
      <c r="BK78" s="119" t="str">
        <f>IF(OR(L$10="", $B78="", L78="", BK$9=""), "", IFERROR(WORKDAY((DATE(YEAR($B78), MONTH($B78)+INDEX(Settings!$AM$19:$AM$33, MATCH(L$10, Settings!$Y$19:$Y$33, 0)), IF(INDEX(Settings!$AQ$19:$AQ$33, MATCH(L$10, Settings!$Y$19:$Y$33, 0))=0, DAY($B78), INDEX(Settings!$AQ$19:$AQ$33, MATCH(L$10, Settings!$Y$19:$Y$33, 0))))-1), 1, Settings!$AY$23:$AY$38), ""))</f>
        <v/>
      </c>
      <c r="BL78" s="119" t="str">
        <f>IF(OR(M$10="", $B78="", M78="", BL$9=""), "", IFERROR(WORKDAY((DATE(YEAR($B78), MONTH($B78)+INDEX(Settings!$AM$19:$AM$33, MATCH(M$10, Settings!$Y$19:$Y$33, 0)), IF(INDEX(Settings!$AQ$19:$AQ$33, MATCH(M$10, Settings!$Y$19:$Y$33, 0))=0, DAY($B78), INDEX(Settings!$AQ$19:$AQ$33, MATCH(M$10, Settings!$Y$19:$Y$33, 0))))-1), 1, Settings!$AY$23:$AY$38), ""))</f>
        <v/>
      </c>
      <c r="BM78" s="119" t="str">
        <f>IF(OR(N$10="", $B78="", N78="", BM$9=""), "", IFERROR(WORKDAY((DATE(YEAR($B78), MONTH($B78)+INDEX(Settings!$AM$19:$AM$33, MATCH(N$10, Settings!$Y$19:$Y$33, 0)), IF(INDEX(Settings!$AQ$19:$AQ$33, MATCH(N$10, Settings!$Y$19:$Y$33, 0))=0, DAY($B78), INDEX(Settings!$AQ$19:$AQ$33, MATCH(N$10, Settings!$Y$19:$Y$33, 0))))-1), 1, Settings!$AY$23:$AY$38), ""))</f>
        <v/>
      </c>
      <c r="BN78" s="119" t="str">
        <f>IF(OR(O$10="", $B78="", O78="", BN$9=""), "", IFERROR(WORKDAY((DATE(YEAR($B78), MONTH($B78)+INDEX(Settings!$AM$19:$AM$33, MATCH(O$10, Settings!$Y$19:$Y$33, 0)), IF(INDEX(Settings!$AQ$19:$AQ$33, MATCH(O$10, Settings!$Y$19:$Y$33, 0))=0, DAY($B78), INDEX(Settings!$AQ$19:$AQ$33, MATCH(O$10, Settings!$Y$19:$Y$33, 0))))-1), 1, Settings!$AY$23:$AY$38), ""))</f>
        <v/>
      </c>
      <c r="BO78" s="119" t="str">
        <f>IF(OR(P$10="", $B78="", P78="", BO$9=""), "", IFERROR(WORKDAY((DATE(YEAR($B78), MONTH($B78)+INDEX(Settings!$AM$19:$AM$33, MATCH(P$10, Settings!$Y$19:$Y$33, 0)), IF(INDEX(Settings!$AQ$19:$AQ$33, MATCH(P$10, Settings!$Y$19:$Y$33, 0))=0, DAY($B78), INDEX(Settings!$AQ$19:$AQ$33, MATCH(P$10, Settings!$Y$19:$Y$33, 0))))-1), 1, Settings!$AY$23:$AY$38), ""))</f>
        <v/>
      </c>
      <c r="BP78" s="120" t="str">
        <f>IF(OR(Q$10="", $B78="", Q78="", BP$9=""), "", IFERROR(WORKDAY((DATE(YEAR($B78), MONTH($B78)+INDEX(Settings!$AM$19:$AM$33, MATCH(Q$10, Settings!$Y$19:$Y$33, 0)), IF(INDEX(Settings!$AQ$19:$AQ$33, MATCH(Q$10, Settings!$Y$19:$Y$33, 0))=0, DAY($B78), INDEX(Settings!$AQ$19:$AQ$33, MATCH(Q$10, Settings!$Y$19:$Y$33, 0))))-1), 1, Settings!$AY$23:$AY$38), ""))</f>
        <v/>
      </c>
      <c r="BR78" s="118" t="str">
        <f>IF(BB78="", "", IF(BB78&lt;=$B78, WORKDAY(DATE(YEAR($BB78), MONTH(BB78)+1, DAY(BB78)-1), 1, Settings!$AY$23:$AY$38), BB78))</f>
        <v/>
      </c>
      <c r="BS78" s="119" t="str">
        <f>IF(BC78="", "", IF(BC78&lt;=$B78, WORKDAY(DATE(YEAR($BB78), MONTH(BC78)+1, DAY(BC78)-1), 1, Settings!$AY$23:$AY$38), BC78))</f>
        <v/>
      </c>
      <c r="BT78" s="119" t="str">
        <f>IF(BD78="", "", IF(BD78&lt;=$B78, WORKDAY(DATE(YEAR($BB78), MONTH(BD78)+1, DAY(BD78)-1), 1, Settings!$AY$23:$AY$38), BD78))</f>
        <v/>
      </c>
      <c r="BU78" s="119" t="str">
        <f>IF(BE78="", "", IF(BE78&lt;=$B78, WORKDAY(DATE(YEAR($BB78), MONTH(BE78)+1, DAY(BE78)-1), 1, Settings!$AY$23:$AY$38), BE78))</f>
        <v/>
      </c>
      <c r="BV78" s="119" t="str">
        <f>IF(BF78="", "", IF(BF78&lt;=$B78, WORKDAY(DATE(YEAR($BB78), MONTH(BF78)+1, DAY(BF78)-1), 1, Settings!$AY$23:$AY$38), BF78))</f>
        <v/>
      </c>
      <c r="BW78" s="119" t="str">
        <f>IF(BG78="", "", IF(BG78&lt;=$B78, WORKDAY(DATE(YEAR($BB78), MONTH(BG78)+1, DAY(BG78)-1), 1, Settings!$AY$23:$AY$38), BG78))</f>
        <v/>
      </c>
      <c r="BX78" s="119" t="str">
        <f>IF(BH78="", "", IF(BH78&lt;=$B78, WORKDAY(DATE(YEAR($BB78), MONTH(BH78)+1, DAY(BH78)-1), 1, Settings!$AY$23:$AY$38), BH78))</f>
        <v/>
      </c>
      <c r="BY78" s="119" t="str">
        <f>IF(BI78="", "", IF(BI78&lt;=$B78, WORKDAY(DATE(YEAR($BB78), MONTH(BI78)+1, DAY(BI78)-1), 1, Settings!$AY$23:$AY$38), BI78))</f>
        <v/>
      </c>
      <c r="BZ78" s="119" t="str">
        <f>IF(BJ78="", "", IF(BJ78&lt;=$B78, WORKDAY(DATE(YEAR($BB78), MONTH(BJ78)+1, DAY(BJ78)-1), 1, Settings!$AY$23:$AY$38), BJ78))</f>
        <v/>
      </c>
      <c r="CA78" s="119" t="str">
        <f>IF(BK78="", "", IF(BK78&lt;=$B78, WORKDAY(DATE(YEAR($BB78), MONTH(BK78)+1, DAY(BK78)-1), 1, Settings!$AY$23:$AY$38), BK78))</f>
        <v/>
      </c>
      <c r="CB78" s="119" t="str">
        <f>IF(BL78="", "", IF(BL78&lt;=$B78, WORKDAY(DATE(YEAR($BB78), MONTH(BL78)+1, DAY(BL78)-1), 1, Settings!$AY$23:$AY$38), BL78))</f>
        <v/>
      </c>
      <c r="CC78" s="119" t="str">
        <f>IF(BM78="", "", IF(BM78&lt;=$B78, WORKDAY(DATE(YEAR($BB78), MONTH(BM78)+1, DAY(BM78)-1), 1, Settings!$AY$23:$AY$38), BM78))</f>
        <v/>
      </c>
      <c r="CD78" s="119" t="str">
        <f>IF(BN78="", "", IF(BN78&lt;=$B78, WORKDAY(DATE(YEAR($BB78), MONTH(BN78)+1, DAY(BN78)-1), 1, Settings!$AY$23:$AY$38), BN78))</f>
        <v/>
      </c>
      <c r="CE78" s="119" t="str">
        <f>IF(BO78="", "", IF(BO78&lt;=$B78, WORKDAY(DATE(YEAR($BB78), MONTH(BO78)+1, DAY(BO78)-1), 1, Settings!$AY$23:$AY$38), BO78))</f>
        <v/>
      </c>
      <c r="CF78" s="120" t="str">
        <f>IF(BP78="", "", IF(BP78&lt;=$B78, WORKDAY(DATE(YEAR($BB78), MONTH(BP78)+1, DAY(BP78)-1), 1, Settings!$AY$23:$AY$38), BP78))</f>
        <v/>
      </c>
      <c r="CH78" s="48" t="str">
        <f t="shared" si="35"/>
        <v/>
      </c>
      <c r="CI78" s="49" t="str">
        <f t="shared" si="36"/>
        <v/>
      </c>
      <c r="CJ78" s="49" t="str">
        <f t="shared" si="37"/>
        <v/>
      </c>
      <c r="CK78" s="49" t="str">
        <f t="shared" si="38"/>
        <v/>
      </c>
      <c r="CL78" s="49" t="str">
        <f t="shared" si="39"/>
        <v/>
      </c>
      <c r="CM78" s="49" t="str">
        <f t="shared" si="40"/>
        <v/>
      </c>
      <c r="CN78" s="49" t="str">
        <f t="shared" si="41"/>
        <v/>
      </c>
      <c r="CO78" s="49" t="str">
        <f t="shared" si="42"/>
        <v/>
      </c>
      <c r="CP78" s="49" t="str">
        <f t="shared" si="43"/>
        <v/>
      </c>
      <c r="CQ78" s="49" t="str">
        <f t="shared" si="44"/>
        <v/>
      </c>
      <c r="CR78" s="49" t="str">
        <f t="shared" si="45"/>
        <v/>
      </c>
      <c r="CS78" s="49" t="str">
        <f t="shared" si="46"/>
        <v/>
      </c>
      <c r="CT78" s="49" t="str">
        <f t="shared" si="47"/>
        <v/>
      </c>
      <c r="CU78" s="49" t="str">
        <f t="shared" si="48"/>
        <v/>
      </c>
      <c r="CV78" s="16" t="str">
        <f t="shared" si="49"/>
        <v/>
      </c>
      <c r="CX78" s="48" t="str">
        <f t="shared" si="50"/>
        <v/>
      </c>
      <c r="CY78" s="49" t="str">
        <f t="shared" si="51"/>
        <v/>
      </c>
      <c r="CZ78" s="49" t="str">
        <f t="shared" si="52"/>
        <v/>
      </c>
      <c r="DA78" s="49" t="str">
        <f t="shared" si="53"/>
        <v/>
      </c>
      <c r="DB78" s="49" t="str">
        <f t="shared" si="54"/>
        <v/>
      </c>
      <c r="DC78" s="49" t="str">
        <f t="shared" si="55"/>
        <v/>
      </c>
      <c r="DD78" s="49" t="str">
        <f t="shared" si="56"/>
        <v/>
      </c>
      <c r="DE78" s="49" t="str">
        <f t="shared" si="57"/>
        <v/>
      </c>
      <c r="DF78" s="49" t="str">
        <f t="shared" si="58"/>
        <v/>
      </c>
      <c r="DG78" s="49" t="str">
        <f t="shared" si="59"/>
        <v/>
      </c>
      <c r="DH78" s="49" t="str">
        <f t="shared" si="60"/>
        <v/>
      </c>
      <c r="DI78" s="49" t="str">
        <f t="shared" si="61"/>
        <v/>
      </c>
      <c r="DJ78" s="49" t="str">
        <f t="shared" si="62"/>
        <v/>
      </c>
      <c r="DK78" s="49" t="str">
        <f t="shared" si="63"/>
        <v/>
      </c>
      <c r="DL78" s="16" t="str">
        <f t="shared" si="64"/>
        <v/>
      </c>
      <c r="DN78" s="17" t="str">
        <f t="shared" si="65"/>
        <v>Sep 2019</v>
      </c>
    </row>
    <row r="79" spans="1:118" x14ac:dyDescent="0.25">
      <c r="A79" s="30"/>
      <c r="B79" s="102">
        <f>IF(B78="", "", IFERROR(IF(B78+1&gt;Settings!$G$25, "", B78+1), ""))</f>
        <v>43715</v>
      </c>
      <c r="C79" s="2"/>
      <c r="D79" s="3"/>
      <c r="E79" s="3"/>
      <c r="F79" s="3"/>
      <c r="G79" s="3"/>
      <c r="H79" s="3"/>
      <c r="I79" s="3"/>
      <c r="J79" s="3"/>
      <c r="K79" s="3"/>
      <c r="L79" s="3"/>
      <c r="M79" s="3"/>
      <c r="N79" s="3"/>
      <c r="O79" s="3"/>
      <c r="P79" s="3"/>
      <c r="Q79" s="4"/>
      <c r="R79" s="30"/>
      <c r="T79" s="17" t="str">
        <f>IF($B79="", "", IF($B79&lt;Settings!$G$23, "Old", "New"))</f>
        <v>Old</v>
      </c>
      <c r="AL79" s="118" t="str">
        <f>IF(OR($B79="", C79="", C$10="", AL$9), "", IFERROR($B79+INDEX(Settings!$AF$19:$AF$33, MATCH(C$10, Settings!$Y$19:$Y$33, 0))+IF(INDEX(Settings!$AI$19:$AI$33, MATCH(C$10, Settings!$Y$19:$Y$33, 0))="", 0, INDEX($AO$2:$AU$8, MATCH(TEXT($B79, "ddd"), $AN$2:$AN$8, 0), MATCH(INDEX(Settings!$AI$19:$AI$33, MATCH(C$10, Settings!$Y$19:$Y$33, 0)), $AO$1:$AU$1, 0))), 0))</f>
        <v/>
      </c>
      <c r="AM79" s="119" t="str">
        <f>IF(OR($B79="", D79="", D$10="", AM$9), "", IFERROR($B79+INDEX(Settings!$AF$19:$AF$33, MATCH(D$10, Settings!$Y$19:$Y$33, 0))+IF(INDEX(Settings!$AI$19:$AI$33, MATCH(D$10, Settings!$Y$19:$Y$33, 0))="", 0, INDEX($AO$2:$AU$8, MATCH(TEXT($B79, "ddd"), $AN$2:$AN$8, 0), MATCH(INDEX(Settings!$AI$19:$AI$33, MATCH(D$10, Settings!$Y$19:$Y$33, 0)), $AO$1:$AU$1, 0))), 0))</f>
        <v/>
      </c>
      <c r="AN79" s="119" t="str">
        <f>IF(OR($B79="", E79="", E$10="", AN$9), "", IFERROR($B79+INDEX(Settings!$AF$19:$AF$33, MATCH(E$10, Settings!$Y$19:$Y$33, 0))+IF(INDEX(Settings!$AI$19:$AI$33, MATCH(E$10, Settings!$Y$19:$Y$33, 0))="", 0, INDEX($AO$2:$AU$8, MATCH(TEXT($B79, "ddd"), $AN$2:$AN$8, 0), MATCH(INDEX(Settings!$AI$19:$AI$33, MATCH(E$10, Settings!$Y$19:$Y$33, 0)), $AO$1:$AU$1, 0))), 0))</f>
        <v/>
      </c>
      <c r="AO79" s="119" t="str">
        <f>IF(OR($B79="", F79="", F$10="", AO$9), "", IFERROR($B79+INDEX(Settings!$AF$19:$AF$33, MATCH(F$10, Settings!$Y$19:$Y$33, 0))+IF(INDEX(Settings!$AI$19:$AI$33, MATCH(F$10, Settings!$Y$19:$Y$33, 0))="", 0, INDEX($AO$2:$AU$8, MATCH(TEXT($B79, "ddd"), $AN$2:$AN$8, 0), MATCH(INDEX(Settings!$AI$19:$AI$33, MATCH(F$10, Settings!$Y$19:$Y$33, 0)), $AO$1:$AU$1, 0))), 0))</f>
        <v/>
      </c>
      <c r="AP79" s="119" t="str">
        <f>IF(OR($B79="", G79="", G$10="", AP$9), "", IFERROR($B79+INDEX(Settings!$AF$19:$AF$33, MATCH(G$10, Settings!$Y$19:$Y$33, 0))+IF(INDEX(Settings!$AI$19:$AI$33, MATCH(G$10, Settings!$Y$19:$Y$33, 0))="", 0, INDEX($AO$2:$AU$8, MATCH(TEXT($B79, "ddd"), $AN$2:$AN$8, 0), MATCH(INDEX(Settings!$AI$19:$AI$33, MATCH(G$10, Settings!$Y$19:$Y$33, 0)), $AO$1:$AU$1, 0))), 0))</f>
        <v/>
      </c>
      <c r="AQ79" s="119" t="str">
        <f>IF(OR($B79="", H79="", H$10="", AQ$9), "", IFERROR($B79+INDEX(Settings!$AF$19:$AF$33, MATCH(H$10, Settings!$Y$19:$Y$33, 0))+IF(INDEX(Settings!$AI$19:$AI$33, MATCH(H$10, Settings!$Y$19:$Y$33, 0))="", 0, INDEX($AO$2:$AU$8, MATCH(TEXT($B79, "ddd"), $AN$2:$AN$8, 0), MATCH(INDEX(Settings!$AI$19:$AI$33, MATCH(H$10, Settings!$Y$19:$Y$33, 0)), $AO$1:$AU$1, 0))), 0))</f>
        <v/>
      </c>
      <c r="AR79" s="119" t="str">
        <f>IF(OR($B79="", I79="", I$10="", AR$9), "", IFERROR($B79+INDEX(Settings!$AF$19:$AF$33, MATCH(I$10, Settings!$Y$19:$Y$33, 0))+IF(INDEX(Settings!$AI$19:$AI$33, MATCH(I$10, Settings!$Y$19:$Y$33, 0))="", 0, INDEX($AO$2:$AU$8, MATCH(TEXT($B79, "ddd"), $AN$2:$AN$8, 0), MATCH(INDEX(Settings!$AI$19:$AI$33, MATCH(I$10, Settings!$Y$19:$Y$33, 0)), $AO$1:$AU$1, 0))), 0))</f>
        <v/>
      </c>
      <c r="AS79" s="119" t="str">
        <f>IF(OR($B79="", J79="", J$10="", AS$9), "", IFERROR($B79+INDEX(Settings!$AF$19:$AF$33, MATCH(J$10, Settings!$Y$19:$Y$33, 0))+IF(INDEX(Settings!$AI$19:$AI$33, MATCH(J$10, Settings!$Y$19:$Y$33, 0))="", 0, INDEX($AO$2:$AU$8, MATCH(TEXT($B79, "ddd"), $AN$2:$AN$8, 0), MATCH(INDEX(Settings!$AI$19:$AI$33, MATCH(J$10, Settings!$Y$19:$Y$33, 0)), $AO$1:$AU$1, 0))), 0))</f>
        <v/>
      </c>
      <c r="AT79" s="119" t="str">
        <f>IF(OR($B79="", K79="", K$10="", AT$9), "", IFERROR($B79+INDEX(Settings!$AF$19:$AF$33, MATCH(K$10, Settings!$Y$19:$Y$33, 0))+IF(INDEX(Settings!$AI$19:$AI$33, MATCH(K$10, Settings!$Y$19:$Y$33, 0))="", 0, INDEX($AO$2:$AU$8, MATCH(TEXT($B79, "ddd"), $AN$2:$AN$8, 0), MATCH(INDEX(Settings!$AI$19:$AI$33, MATCH(K$10, Settings!$Y$19:$Y$33, 0)), $AO$1:$AU$1, 0))), 0))</f>
        <v/>
      </c>
      <c r="AU79" s="119" t="str">
        <f>IF(OR($B79="", L79="", L$10="", AU$9), "", IFERROR($B79+INDEX(Settings!$AF$19:$AF$33, MATCH(L$10, Settings!$Y$19:$Y$33, 0))+IF(INDEX(Settings!$AI$19:$AI$33, MATCH(L$10, Settings!$Y$19:$Y$33, 0))="", 0, INDEX($AO$2:$AU$8, MATCH(TEXT($B79, "ddd"), $AN$2:$AN$8, 0), MATCH(INDEX(Settings!$AI$19:$AI$33, MATCH(L$10, Settings!$Y$19:$Y$33, 0)), $AO$1:$AU$1, 0))), 0))</f>
        <v/>
      </c>
      <c r="AV79" s="119" t="str">
        <f>IF(OR($B79="", M79="", M$10="", AV$9), "", IFERROR($B79+INDEX(Settings!$AF$19:$AF$33, MATCH(M$10, Settings!$Y$19:$Y$33, 0))+IF(INDEX(Settings!$AI$19:$AI$33, MATCH(M$10, Settings!$Y$19:$Y$33, 0))="", 0, INDEX($AO$2:$AU$8, MATCH(TEXT($B79, "ddd"), $AN$2:$AN$8, 0), MATCH(INDEX(Settings!$AI$19:$AI$33, MATCH(M$10, Settings!$Y$19:$Y$33, 0)), $AO$1:$AU$1, 0))), 0))</f>
        <v/>
      </c>
      <c r="AW79" s="119" t="str">
        <f>IF(OR($B79="", N79="", N$10="", AW$9), "", IFERROR($B79+INDEX(Settings!$AF$19:$AF$33, MATCH(N$10, Settings!$Y$19:$Y$33, 0))+IF(INDEX(Settings!$AI$19:$AI$33, MATCH(N$10, Settings!$Y$19:$Y$33, 0))="", 0, INDEX($AO$2:$AU$8, MATCH(TEXT($B79, "ddd"), $AN$2:$AN$8, 0), MATCH(INDEX(Settings!$AI$19:$AI$33, MATCH(N$10, Settings!$Y$19:$Y$33, 0)), $AO$1:$AU$1, 0))), 0))</f>
        <v/>
      </c>
      <c r="AX79" s="119" t="str">
        <f>IF(OR($B79="", O79="", O$10="", AX$9), "", IFERROR($B79+INDEX(Settings!$AF$19:$AF$33, MATCH(O$10, Settings!$Y$19:$Y$33, 0))+IF(INDEX(Settings!$AI$19:$AI$33, MATCH(O$10, Settings!$Y$19:$Y$33, 0))="", 0, INDEX($AO$2:$AU$8, MATCH(TEXT($B79, "ddd"), $AN$2:$AN$8, 0), MATCH(INDEX(Settings!$AI$19:$AI$33, MATCH(O$10, Settings!$Y$19:$Y$33, 0)), $AO$1:$AU$1, 0))), 0))</f>
        <v/>
      </c>
      <c r="AY79" s="119" t="str">
        <f>IF(OR($B79="", P79="", P$10="", AY$9), "", IFERROR($B79+INDEX(Settings!$AF$19:$AF$33, MATCH(P$10, Settings!$Y$19:$Y$33, 0))+IF(INDEX(Settings!$AI$19:$AI$33, MATCH(P$10, Settings!$Y$19:$Y$33, 0))="", 0, INDEX($AO$2:$AU$8, MATCH(TEXT($B79, "ddd"), $AN$2:$AN$8, 0), MATCH(INDEX(Settings!$AI$19:$AI$33, MATCH(P$10, Settings!$Y$19:$Y$33, 0)), $AO$1:$AU$1, 0))), 0))</f>
        <v/>
      </c>
      <c r="AZ79" s="120" t="str">
        <f>IF(OR($B79="", Q79="", Q$10="", AZ$9), "", IFERROR($B79+INDEX(Settings!$AF$19:$AF$33, MATCH(Q$10, Settings!$Y$19:$Y$33, 0))+IF(INDEX(Settings!$AI$19:$AI$33, MATCH(Q$10, Settings!$Y$19:$Y$33, 0))="", 0, INDEX($AO$2:$AU$8, MATCH(TEXT($B79, "ddd"), $AN$2:$AN$8, 0), MATCH(INDEX(Settings!$AI$19:$AI$33, MATCH(Q$10, Settings!$Y$19:$Y$33, 0)), $AO$1:$AU$1, 0))), 0))</f>
        <v/>
      </c>
      <c r="BB79" s="118" t="str">
        <f>IF(OR(C$10="", $B79="", C79="", BB$9=""), "", IFERROR(WORKDAY((DATE(YEAR($B79), MONTH($B79)+INDEX(Settings!$AM$19:$AM$33, MATCH(C$10, Settings!$Y$19:$Y$33, 0)), IF(INDEX(Settings!$AQ$19:$AQ$33, MATCH(C$10, Settings!$Y$19:$Y$33, 0))=0, DAY($B79), INDEX(Settings!$AQ$19:$AQ$33, MATCH(C$10, Settings!$Y$19:$Y$33, 0))))-1), 1, Settings!$AY$23:$AY$38), ""))</f>
        <v/>
      </c>
      <c r="BC79" s="119" t="str">
        <f>IF(OR(D$10="", $B79="", D79="", BC$9=""), "", IFERROR(WORKDAY((DATE(YEAR($B79), MONTH($B79)+INDEX(Settings!$AM$19:$AM$33, MATCH(D$10, Settings!$Y$19:$Y$33, 0)), IF(INDEX(Settings!$AQ$19:$AQ$33, MATCH(D$10, Settings!$Y$19:$Y$33, 0))=0, DAY($B79), INDEX(Settings!$AQ$19:$AQ$33, MATCH(D$10, Settings!$Y$19:$Y$33, 0))))-1), 1, Settings!$AY$23:$AY$38), ""))</f>
        <v/>
      </c>
      <c r="BD79" s="119" t="str">
        <f>IF(OR(E$10="", $B79="", E79="", BD$9=""), "", IFERROR(WORKDAY((DATE(YEAR($B79), MONTH($B79)+INDEX(Settings!$AM$19:$AM$33, MATCH(E$10, Settings!$Y$19:$Y$33, 0)), IF(INDEX(Settings!$AQ$19:$AQ$33, MATCH(E$10, Settings!$Y$19:$Y$33, 0))=0, DAY($B79), INDEX(Settings!$AQ$19:$AQ$33, MATCH(E$10, Settings!$Y$19:$Y$33, 0))))-1), 1, Settings!$AY$23:$AY$38), ""))</f>
        <v/>
      </c>
      <c r="BE79" s="119" t="str">
        <f>IF(OR(F$10="", $B79="", F79="", BE$9=""), "", IFERROR(WORKDAY((DATE(YEAR($B79), MONTH($B79)+INDEX(Settings!$AM$19:$AM$33, MATCH(F$10, Settings!$Y$19:$Y$33, 0)), IF(INDEX(Settings!$AQ$19:$AQ$33, MATCH(F$10, Settings!$Y$19:$Y$33, 0))=0, DAY($B79), INDEX(Settings!$AQ$19:$AQ$33, MATCH(F$10, Settings!$Y$19:$Y$33, 0))))-1), 1, Settings!$AY$23:$AY$38), ""))</f>
        <v/>
      </c>
      <c r="BF79" s="119" t="str">
        <f>IF(OR(G$10="", $B79="", G79="", BF$9=""), "", IFERROR(WORKDAY((DATE(YEAR($B79), MONTH($B79)+INDEX(Settings!$AM$19:$AM$33, MATCH(G$10, Settings!$Y$19:$Y$33, 0)), IF(INDEX(Settings!$AQ$19:$AQ$33, MATCH(G$10, Settings!$Y$19:$Y$33, 0))=0, DAY($B79), INDEX(Settings!$AQ$19:$AQ$33, MATCH(G$10, Settings!$Y$19:$Y$33, 0))))-1), 1, Settings!$AY$23:$AY$38), ""))</f>
        <v/>
      </c>
      <c r="BG79" s="119" t="str">
        <f>IF(OR(H$10="", $B79="", H79="", BG$9=""), "", IFERROR(WORKDAY((DATE(YEAR($B79), MONTH($B79)+INDEX(Settings!$AM$19:$AM$33, MATCH(H$10, Settings!$Y$19:$Y$33, 0)), IF(INDEX(Settings!$AQ$19:$AQ$33, MATCH(H$10, Settings!$Y$19:$Y$33, 0))=0, DAY($B79), INDEX(Settings!$AQ$19:$AQ$33, MATCH(H$10, Settings!$Y$19:$Y$33, 0))))-1), 1, Settings!$AY$23:$AY$38), ""))</f>
        <v/>
      </c>
      <c r="BH79" s="119" t="str">
        <f>IF(OR(I$10="", $B79="", I79="", BH$9=""), "", IFERROR(WORKDAY((DATE(YEAR($B79), MONTH($B79)+INDEX(Settings!$AM$19:$AM$33, MATCH(I$10, Settings!$Y$19:$Y$33, 0)), IF(INDEX(Settings!$AQ$19:$AQ$33, MATCH(I$10, Settings!$Y$19:$Y$33, 0))=0, DAY($B79), INDEX(Settings!$AQ$19:$AQ$33, MATCH(I$10, Settings!$Y$19:$Y$33, 0))))-1), 1, Settings!$AY$23:$AY$38), ""))</f>
        <v/>
      </c>
      <c r="BI79" s="119" t="str">
        <f>IF(OR(J$10="", $B79="", J79="", BI$9=""), "", IFERROR(WORKDAY((DATE(YEAR($B79), MONTH($B79)+INDEX(Settings!$AM$19:$AM$33, MATCH(J$10, Settings!$Y$19:$Y$33, 0)), IF(INDEX(Settings!$AQ$19:$AQ$33, MATCH(J$10, Settings!$Y$19:$Y$33, 0))=0, DAY($B79), INDEX(Settings!$AQ$19:$AQ$33, MATCH(J$10, Settings!$Y$19:$Y$33, 0))))-1), 1, Settings!$AY$23:$AY$38), ""))</f>
        <v/>
      </c>
      <c r="BJ79" s="119" t="str">
        <f>IF(OR(K$10="", $B79="", K79="", BJ$9=""), "", IFERROR(WORKDAY((DATE(YEAR($B79), MONTH($B79)+INDEX(Settings!$AM$19:$AM$33, MATCH(K$10, Settings!$Y$19:$Y$33, 0)), IF(INDEX(Settings!$AQ$19:$AQ$33, MATCH(K$10, Settings!$Y$19:$Y$33, 0))=0, DAY($B79), INDEX(Settings!$AQ$19:$AQ$33, MATCH(K$10, Settings!$Y$19:$Y$33, 0))))-1), 1, Settings!$AY$23:$AY$38), ""))</f>
        <v/>
      </c>
      <c r="BK79" s="119" t="str">
        <f>IF(OR(L$10="", $B79="", L79="", BK$9=""), "", IFERROR(WORKDAY((DATE(YEAR($B79), MONTH($B79)+INDEX(Settings!$AM$19:$AM$33, MATCH(L$10, Settings!$Y$19:$Y$33, 0)), IF(INDEX(Settings!$AQ$19:$AQ$33, MATCH(L$10, Settings!$Y$19:$Y$33, 0))=0, DAY($B79), INDEX(Settings!$AQ$19:$AQ$33, MATCH(L$10, Settings!$Y$19:$Y$33, 0))))-1), 1, Settings!$AY$23:$AY$38), ""))</f>
        <v/>
      </c>
      <c r="BL79" s="119" t="str">
        <f>IF(OR(M$10="", $B79="", M79="", BL$9=""), "", IFERROR(WORKDAY((DATE(YEAR($B79), MONTH($B79)+INDEX(Settings!$AM$19:$AM$33, MATCH(M$10, Settings!$Y$19:$Y$33, 0)), IF(INDEX(Settings!$AQ$19:$AQ$33, MATCH(M$10, Settings!$Y$19:$Y$33, 0))=0, DAY($B79), INDEX(Settings!$AQ$19:$AQ$33, MATCH(M$10, Settings!$Y$19:$Y$33, 0))))-1), 1, Settings!$AY$23:$AY$38), ""))</f>
        <v/>
      </c>
      <c r="BM79" s="119" t="str">
        <f>IF(OR(N$10="", $B79="", N79="", BM$9=""), "", IFERROR(WORKDAY((DATE(YEAR($B79), MONTH($B79)+INDEX(Settings!$AM$19:$AM$33, MATCH(N$10, Settings!$Y$19:$Y$33, 0)), IF(INDEX(Settings!$AQ$19:$AQ$33, MATCH(N$10, Settings!$Y$19:$Y$33, 0))=0, DAY($B79), INDEX(Settings!$AQ$19:$AQ$33, MATCH(N$10, Settings!$Y$19:$Y$33, 0))))-1), 1, Settings!$AY$23:$AY$38), ""))</f>
        <v/>
      </c>
      <c r="BN79" s="119" t="str">
        <f>IF(OR(O$10="", $B79="", O79="", BN$9=""), "", IFERROR(WORKDAY((DATE(YEAR($B79), MONTH($B79)+INDEX(Settings!$AM$19:$AM$33, MATCH(O$10, Settings!$Y$19:$Y$33, 0)), IF(INDEX(Settings!$AQ$19:$AQ$33, MATCH(O$10, Settings!$Y$19:$Y$33, 0))=0, DAY($B79), INDEX(Settings!$AQ$19:$AQ$33, MATCH(O$10, Settings!$Y$19:$Y$33, 0))))-1), 1, Settings!$AY$23:$AY$38), ""))</f>
        <v/>
      </c>
      <c r="BO79" s="119" t="str">
        <f>IF(OR(P$10="", $B79="", P79="", BO$9=""), "", IFERROR(WORKDAY((DATE(YEAR($B79), MONTH($B79)+INDEX(Settings!$AM$19:$AM$33, MATCH(P$10, Settings!$Y$19:$Y$33, 0)), IF(INDEX(Settings!$AQ$19:$AQ$33, MATCH(P$10, Settings!$Y$19:$Y$33, 0))=0, DAY($B79), INDEX(Settings!$AQ$19:$AQ$33, MATCH(P$10, Settings!$Y$19:$Y$33, 0))))-1), 1, Settings!$AY$23:$AY$38), ""))</f>
        <v/>
      </c>
      <c r="BP79" s="120" t="str">
        <f>IF(OR(Q$10="", $B79="", Q79="", BP$9=""), "", IFERROR(WORKDAY((DATE(YEAR($B79), MONTH($B79)+INDEX(Settings!$AM$19:$AM$33, MATCH(Q$10, Settings!$Y$19:$Y$33, 0)), IF(INDEX(Settings!$AQ$19:$AQ$33, MATCH(Q$10, Settings!$Y$19:$Y$33, 0))=0, DAY($B79), INDEX(Settings!$AQ$19:$AQ$33, MATCH(Q$10, Settings!$Y$19:$Y$33, 0))))-1), 1, Settings!$AY$23:$AY$38), ""))</f>
        <v/>
      </c>
      <c r="BR79" s="118" t="str">
        <f>IF(BB79="", "", IF(BB79&lt;=$B79, WORKDAY(DATE(YEAR($BB79), MONTH(BB79)+1, DAY(BB79)-1), 1, Settings!$AY$23:$AY$38), BB79))</f>
        <v/>
      </c>
      <c r="BS79" s="119" t="str">
        <f>IF(BC79="", "", IF(BC79&lt;=$B79, WORKDAY(DATE(YEAR($BB79), MONTH(BC79)+1, DAY(BC79)-1), 1, Settings!$AY$23:$AY$38), BC79))</f>
        <v/>
      </c>
      <c r="BT79" s="119" t="str">
        <f>IF(BD79="", "", IF(BD79&lt;=$B79, WORKDAY(DATE(YEAR($BB79), MONTH(BD79)+1, DAY(BD79)-1), 1, Settings!$AY$23:$AY$38), BD79))</f>
        <v/>
      </c>
      <c r="BU79" s="119" t="str">
        <f>IF(BE79="", "", IF(BE79&lt;=$B79, WORKDAY(DATE(YEAR($BB79), MONTH(BE79)+1, DAY(BE79)-1), 1, Settings!$AY$23:$AY$38), BE79))</f>
        <v/>
      </c>
      <c r="BV79" s="119" t="str">
        <f>IF(BF79="", "", IF(BF79&lt;=$B79, WORKDAY(DATE(YEAR($BB79), MONTH(BF79)+1, DAY(BF79)-1), 1, Settings!$AY$23:$AY$38), BF79))</f>
        <v/>
      </c>
      <c r="BW79" s="119" t="str">
        <f>IF(BG79="", "", IF(BG79&lt;=$B79, WORKDAY(DATE(YEAR($BB79), MONTH(BG79)+1, DAY(BG79)-1), 1, Settings!$AY$23:$AY$38), BG79))</f>
        <v/>
      </c>
      <c r="BX79" s="119" t="str">
        <f>IF(BH79="", "", IF(BH79&lt;=$B79, WORKDAY(DATE(YEAR($BB79), MONTH(BH79)+1, DAY(BH79)-1), 1, Settings!$AY$23:$AY$38), BH79))</f>
        <v/>
      </c>
      <c r="BY79" s="119" t="str">
        <f>IF(BI79="", "", IF(BI79&lt;=$B79, WORKDAY(DATE(YEAR($BB79), MONTH(BI79)+1, DAY(BI79)-1), 1, Settings!$AY$23:$AY$38), BI79))</f>
        <v/>
      </c>
      <c r="BZ79" s="119" t="str">
        <f>IF(BJ79="", "", IF(BJ79&lt;=$B79, WORKDAY(DATE(YEAR($BB79), MONTH(BJ79)+1, DAY(BJ79)-1), 1, Settings!$AY$23:$AY$38), BJ79))</f>
        <v/>
      </c>
      <c r="CA79" s="119" t="str">
        <f>IF(BK79="", "", IF(BK79&lt;=$B79, WORKDAY(DATE(YEAR($BB79), MONTH(BK79)+1, DAY(BK79)-1), 1, Settings!$AY$23:$AY$38), BK79))</f>
        <v/>
      </c>
      <c r="CB79" s="119" t="str">
        <f>IF(BL79="", "", IF(BL79&lt;=$B79, WORKDAY(DATE(YEAR($BB79), MONTH(BL79)+1, DAY(BL79)-1), 1, Settings!$AY$23:$AY$38), BL79))</f>
        <v/>
      </c>
      <c r="CC79" s="119" t="str">
        <f>IF(BM79="", "", IF(BM79&lt;=$B79, WORKDAY(DATE(YEAR($BB79), MONTH(BM79)+1, DAY(BM79)-1), 1, Settings!$AY$23:$AY$38), BM79))</f>
        <v/>
      </c>
      <c r="CD79" s="119" t="str">
        <f>IF(BN79="", "", IF(BN79&lt;=$B79, WORKDAY(DATE(YEAR($BB79), MONTH(BN79)+1, DAY(BN79)-1), 1, Settings!$AY$23:$AY$38), BN79))</f>
        <v/>
      </c>
      <c r="CE79" s="119" t="str">
        <f>IF(BO79="", "", IF(BO79&lt;=$B79, WORKDAY(DATE(YEAR($BB79), MONTH(BO79)+1, DAY(BO79)-1), 1, Settings!$AY$23:$AY$38), BO79))</f>
        <v/>
      </c>
      <c r="CF79" s="120" t="str">
        <f>IF(BP79="", "", IF(BP79&lt;=$B79, WORKDAY(DATE(YEAR($BB79), MONTH(BP79)+1, DAY(BP79)-1), 1, Settings!$AY$23:$AY$38), BP79))</f>
        <v/>
      </c>
      <c r="CH79" s="48" t="str">
        <f t="shared" si="35"/>
        <v/>
      </c>
      <c r="CI79" s="49" t="str">
        <f t="shared" si="36"/>
        <v/>
      </c>
      <c r="CJ79" s="49" t="str">
        <f t="shared" si="37"/>
        <v/>
      </c>
      <c r="CK79" s="49" t="str">
        <f t="shared" si="38"/>
        <v/>
      </c>
      <c r="CL79" s="49" t="str">
        <f t="shared" si="39"/>
        <v/>
      </c>
      <c r="CM79" s="49" t="str">
        <f t="shared" si="40"/>
        <v/>
      </c>
      <c r="CN79" s="49" t="str">
        <f t="shared" si="41"/>
        <v/>
      </c>
      <c r="CO79" s="49" t="str">
        <f t="shared" si="42"/>
        <v/>
      </c>
      <c r="CP79" s="49" t="str">
        <f t="shared" si="43"/>
        <v/>
      </c>
      <c r="CQ79" s="49" t="str">
        <f t="shared" si="44"/>
        <v/>
      </c>
      <c r="CR79" s="49" t="str">
        <f t="shared" si="45"/>
        <v/>
      </c>
      <c r="CS79" s="49" t="str">
        <f t="shared" si="46"/>
        <v/>
      </c>
      <c r="CT79" s="49" t="str">
        <f t="shared" si="47"/>
        <v/>
      </c>
      <c r="CU79" s="49" t="str">
        <f t="shared" si="48"/>
        <v/>
      </c>
      <c r="CV79" s="16" t="str">
        <f t="shared" si="49"/>
        <v/>
      </c>
      <c r="CX79" s="48" t="str">
        <f t="shared" si="50"/>
        <v/>
      </c>
      <c r="CY79" s="49" t="str">
        <f t="shared" si="51"/>
        <v/>
      </c>
      <c r="CZ79" s="49" t="str">
        <f t="shared" si="52"/>
        <v/>
      </c>
      <c r="DA79" s="49" t="str">
        <f t="shared" si="53"/>
        <v/>
      </c>
      <c r="DB79" s="49" t="str">
        <f t="shared" si="54"/>
        <v/>
      </c>
      <c r="DC79" s="49" t="str">
        <f t="shared" si="55"/>
        <v/>
      </c>
      <c r="DD79" s="49" t="str">
        <f t="shared" si="56"/>
        <v/>
      </c>
      <c r="DE79" s="49" t="str">
        <f t="shared" si="57"/>
        <v/>
      </c>
      <c r="DF79" s="49" t="str">
        <f t="shared" si="58"/>
        <v/>
      </c>
      <c r="DG79" s="49" t="str">
        <f t="shared" si="59"/>
        <v/>
      </c>
      <c r="DH79" s="49" t="str">
        <f t="shared" si="60"/>
        <v/>
      </c>
      <c r="DI79" s="49" t="str">
        <f t="shared" si="61"/>
        <v/>
      </c>
      <c r="DJ79" s="49" t="str">
        <f t="shared" si="62"/>
        <v/>
      </c>
      <c r="DK79" s="49" t="str">
        <f t="shared" si="63"/>
        <v/>
      </c>
      <c r="DL79" s="16" t="str">
        <f t="shared" si="64"/>
        <v/>
      </c>
      <c r="DN79" s="17" t="str">
        <f t="shared" si="65"/>
        <v>Sep 2019</v>
      </c>
    </row>
    <row r="80" spans="1:118" x14ac:dyDescent="0.25">
      <c r="A80" s="30"/>
      <c r="B80" s="102">
        <f>IF(B79="", "", IFERROR(IF(B79+1&gt;Settings!$G$25, "", B79+1), ""))</f>
        <v>43716</v>
      </c>
      <c r="C80" s="2"/>
      <c r="D80" s="3"/>
      <c r="E80" s="3"/>
      <c r="F80" s="3"/>
      <c r="G80" s="3"/>
      <c r="H80" s="3"/>
      <c r="I80" s="3"/>
      <c r="J80" s="3"/>
      <c r="K80" s="3"/>
      <c r="L80" s="3"/>
      <c r="M80" s="3"/>
      <c r="N80" s="3"/>
      <c r="O80" s="3"/>
      <c r="P80" s="3"/>
      <c r="Q80" s="4"/>
      <c r="R80" s="30"/>
      <c r="T80" s="17" t="str">
        <f>IF($B80="", "", IF($B80&lt;Settings!$G$23, "Old", "New"))</f>
        <v>Old</v>
      </c>
      <c r="AL80" s="118" t="str">
        <f>IF(OR($B80="", C80="", C$10="", AL$9), "", IFERROR($B80+INDEX(Settings!$AF$19:$AF$33, MATCH(C$10, Settings!$Y$19:$Y$33, 0))+IF(INDEX(Settings!$AI$19:$AI$33, MATCH(C$10, Settings!$Y$19:$Y$33, 0))="", 0, INDEX($AO$2:$AU$8, MATCH(TEXT($B80, "ddd"), $AN$2:$AN$8, 0), MATCH(INDEX(Settings!$AI$19:$AI$33, MATCH(C$10, Settings!$Y$19:$Y$33, 0)), $AO$1:$AU$1, 0))), 0))</f>
        <v/>
      </c>
      <c r="AM80" s="119" t="str">
        <f>IF(OR($B80="", D80="", D$10="", AM$9), "", IFERROR($B80+INDEX(Settings!$AF$19:$AF$33, MATCH(D$10, Settings!$Y$19:$Y$33, 0))+IF(INDEX(Settings!$AI$19:$AI$33, MATCH(D$10, Settings!$Y$19:$Y$33, 0))="", 0, INDEX($AO$2:$AU$8, MATCH(TEXT($B80, "ddd"), $AN$2:$AN$8, 0), MATCH(INDEX(Settings!$AI$19:$AI$33, MATCH(D$10, Settings!$Y$19:$Y$33, 0)), $AO$1:$AU$1, 0))), 0))</f>
        <v/>
      </c>
      <c r="AN80" s="119" t="str">
        <f>IF(OR($B80="", E80="", E$10="", AN$9), "", IFERROR($B80+INDEX(Settings!$AF$19:$AF$33, MATCH(E$10, Settings!$Y$19:$Y$33, 0))+IF(INDEX(Settings!$AI$19:$AI$33, MATCH(E$10, Settings!$Y$19:$Y$33, 0))="", 0, INDEX($AO$2:$AU$8, MATCH(TEXT($B80, "ddd"), $AN$2:$AN$8, 0), MATCH(INDEX(Settings!$AI$19:$AI$33, MATCH(E$10, Settings!$Y$19:$Y$33, 0)), $AO$1:$AU$1, 0))), 0))</f>
        <v/>
      </c>
      <c r="AO80" s="119" t="str">
        <f>IF(OR($B80="", F80="", F$10="", AO$9), "", IFERROR($B80+INDEX(Settings!$AF$19:$AF$33, MATCH(F$10, Settings!$Y$19:$Y$33, 0))+IF(INDEX(Settings!$AI$19:$AI$33, MATCH(F$10, Settings!$Y$19:$Y$33, 0))="", 0, INDEX($AO$2:$AU$8, MATCH(TEXT($B80, "ddd"), $AN$2:$AN$8, 0), MATCH(INDEX(Settings!$AI$19:$AI$33, MATCH(F$10, Settings!$Y$19:$Y$33, 0)), $AO$1:$AU$1, 0))), 0))</f>
        <v/>
      </c>
      <c r="AP80" s="119" t="str">
        <f>IF(OR($B80="", G80="", G$10="", AP$9), "", IFERROR($B80+INDEX(Settings!$AF$19:$AF$33, MATCH(G$10, Settings!$Y$19:$Y$33, 0))+IF(INDEX(Settings!$AI$19:$AI$33, MATCH(G$10, Settings!$Y$19:$Y$33, 0))="", 0, INDEX($AO$2:$AU$8, MATCH(TEXT($B80, "ddd"), $AN$2:$AN$8, 0), MATCH(INDEX(Settings!$AI$19:$AI$33, MATCH(G$10, Settings!$Y$19:$Y$33, 0)), $AO$1:$AU$1, 0))), 0))</f>
        <v/>
      </c>
      <c r="AQ80" s="119" t="str">
        <f>IF(OR($B80="", H80="", H$10="", AQ$9), "", IFERROR($B80+INDEX(Settings!$AF$19:$AF$33, MATCH(H$10, Settings!$Y$19:$Y$33, 0))+IF(INDEX(Settings!$AI$19:$AI$33, MATCH(H$10, Settings!$Y$19:$Y$33, 0))="", 0, INDEX($AO$2:$AU$8, MATCH(TEXT($B80, "ddd"), $AN$2:$AN$8, 0), MATCH(INDEX(Settings!$AI$19:$AI$33, MATCH(H$10, Settings!$Y$19:$Y$33, 0)), $AO$1:$AU$1, 0))), 0))</f>
        <v/>
      </c>
      <c r="AR80" s="119" t="str">
        <f>IF(OR($B80="", I80="", I$10="", AR$9), "", IFERROR($B80+INDEX(Settings!$AF$19:$AF$33, MATCH(I$10, Settings!$Y$19:$Y$33, 0))+IF(INDEX(Settings!$AI$19:$AI$33, MATCH(I$10, Settings!$Y$19:$Y$33, 0))="", 0, INDEX($AO$2:$AU$8, MATCH(TEXT($B80, "ddd"), $AN$2:$AN$8, 0), MATCH(INDEX(Settings!$AI$19:$AI$33, MATCH(I$10, Settings!$Y$19:$Y$33, 0)), $AO$1:$AU$1, 0))), 0))</f>
        <v/>
      </c>
      <c r="AS80" s="119" t="str">
        <f>IF(OR($B80="", J80="", J$10="", AS$9), "", IFERROR($B80+INDEX(Settings!$AF$19:$AF$33, MATCH(J$10, Settings!$Y$19:$Y$33, 0))+IF(INDEX(Settings!$AI$19:$AI$33, MATCH(J$10, Settings!$Y$19:$Y$33, 0))="", 0, INDEX($AO$2:$AU$8, MATCH(TEXT($B80, "ddd"), $AN$2:$AN$8, 0), MATCH(INDEX(Settings!$AI$19:$AI$33, MATCH(J$10, Settings!$Y$19:$Y$33, 0)), $AO$1:$AU$1, 0))), 0))</f>
        <v/>
      </c>
      <c r="AT80" s="119" t="str">
        <f>IF(OR($B80="", K80="", K$10="", AT$9), "", IFERROR($B80+INDEX(Settings!$AF$19:$AF$33, MATCH(K$10, Settings!$Y$19:$Y$33, 0))+IF(INDEX(Settings!$AI$19:$AI$33, MATCH(K$10, Settings!$Y$19:$Y$33, 0))="", 0, INDEX($AO$2:$AU$8, MATCH(TEXT($B80, "ddd"), $AN$2:$AN$8, 0), MATCH(INDEX(Settings!$AI$19:$AI$33, MATCH(K$10, Settings!$Y$19:$Y$33, 0)), $AO$1:$AU$1, 0))), 0))</f>
        <v/>
      </c>
      <c r="AU80" s="119" t="str">
        <f>IF(OR($B80="", L80="", L$10="", AU$9), "", IFERROR($B80+INDEX(Settings!$AF$19:$AF$33, MATCH(L$10, Settings!$Y$19:$Y$33, 0))+IF(INDEX(Settings!$AI$19:$AI$33, MATCH(L$10, Settings!$Y$19:$Y$33, 0))="", 0, INDEX($AO$2:$AU$8, MATCH(TEXT($B80, "ddd"), $AN$2:$AN$8, 0), MATCH(INDEX(Settings!$AI$19:$AI$33, MATCH(L$10, Settings!$Y$19:$Y$33, 0)), $AO$1:$AU$1, 0))), 0))</f>
        <v/>
      </c>
      <c r="AV80" s="119" t="str">
        <f>IF(OR($B80="", M80="", M$10="", AV$9), "", IFERROR($B80+INDEX(Settings!$AF$19:$AF$33, MATCH(M$10, Settings!$Y$19:$Y$33, 0))+IF(INDEX(Settings!$AI$19:$AI$33, MATCH(M$10, Settings!$Y$19:$Y$33, 0))="", 0, INDEX($AO$2:$AU$8, MATCH(TEXT($B80, "ddd"), $AN$2:$AN$8, 0), MATCH(INDEX(Settings!$AI$19:$AI$33, MATCH(M$10, Settings!$Y$19:$Y$33, 0)), $AO$1:$AU$1, 0))), 0))</f>
        <v/>
      </c>
      <c r="AW80" s="119" t="str">
        <f>IF(OR($B80="", N80="", N$10="", AW$9), "", IFERROR($B80+INDEX(Settings!$AF$19:$AF$33, MATCH(N$10, Settings!$Y$19:$Y$33, 0))+IF(INDEX(Settings!$AI$19:$AI$33, MATCH(N$10, Settings!$Y$19:$Y$33, 0))="", 0, INDEX($AO$2:$AU$8, MATCH(TEXT($B80, "ddd"), $AN$2:$AN$8, 0), MATCH(INDEX(Settings!$AI$19:$AI$33, MATCH(N$10, Settings!$Y$19:$Y$33, 0)), $AO$1:$AU$1, 0))), 0))</f>
        <v/>
      </c>
      <c r="AX80" s="119" t="str">
        <f>IF(OR($B80="", O80="", O$10="", AX$9), "", IFERROR($B80+INDEX(Settings!$AF$19:$AF$33, MATCH(O$10, Settings!$Y$19:$Y$33, 0))+IF(INDEX(Settings!$AI$19:$AI$33, MATCH(O$10, Settings!$Y$19:$Y$33, 0))="", 0, INDEX($AO$2:$AU$8, MATCH(TEXT($B80, "ddd"), $AN$2:$AN$8, 0), MATCH(INDEX(Settings!$AI$19:$AI$33, MATCH(O$10, Settings!$Y$19:$Y$33, 0)), $AO$1:$AU$1, 0))), 0))</f>
        <v/>
      </c>
      <c r="AY80" s="119" t="str">
        <f>IF(OR($B80="", P80="", P$10="", AY$9), "", IFERROR($B80+INDEX(Settings!$AF$19:$AF$33, MATCH(P$10, Settings!$Y$19:$Y$33, 0))+IF(INDEX(Settings!$AI$19:$AI$33, MATCH(P$10, Settings!$Y$19:$Y$33, 0))="", 0, INDEX($AO$2:$AU$8, MATCH(TEXT($B80, "ddd"), $AN$2:$AN$8, 0), MATCH(INDEX(Settings!$AI$19:$AI$33, MATCH(P$10, Settings!$Y$19:$Y$33, 0)), $AO$1:$AU$1, 0))), 0))</f>
        <v/>
      </c>
      <c r="AZ80" s="120" t="str">
        <f>IF(OR($B80="", Q80="", Q$10="", AZ$9), "", IFERROR($B80+INDEX(Settings!$AF$19:$AF$33, MATCH(Q$10, Settings!$Y$19:$Y$33, 0))+IF(INDEX(Settings!$AI$19:$AI$33, MATCH(Q$10, Settings!$Y$19:$Y$33, 0))="", 0, INDEX($AO$2:$AU$8, MATCH(TEXT($B80, "ddd"), $AN$2:$AN$8, 0), MATCH(INDEX(Settings!$AI$19:$AI$33, MATCH(Q$10, Settings!$Y$19:$Y$33, 0)), $AO$1:$AU$1, 0))), 0))</f>
        <v/>
      </c>
      <c r="BB80" s="118" t="str">
        <f>IF(OR(C$10="", $B80="", C80="", BB$9=""), "", IFERROR(WORKDAY((DATE(YEAR($B80), MONTH($B80)+INDEX(Settings!$AM$19:$AM$33, MATCH(C$10, Settings!$Y$19:$Y$33, 0)), IF(INDEX(Settings!$AQ$19:$AQ$33, MATCH(C$10, Settings!$Y$19:$Y$33, 0))=0, DAY($B80), INDEX(Settings!$AQ$19:$AQ$33, MATCH(C$10, Settings!$Y$19:$Y$33, 0))))-1), 1, Settings!$AY$23:$AY$38), ""))</f>
        <v/>
      </c>
      <c r="BC80" s="119" t="str">
        <f>IF(OR(D$10="", $B80="", D80="", BC$9=""), "", IFERROR(WORKDAY((DATE(YEAR($B80), MONTH($B80)+INDEX(Settings!$AM$19:$AM$33, MATCH(D$10, Settings!$Y$19:$Y$33, 0)), IF(INDEX(Settings!$AQ$19:$AQ$33, MATCH(D$10, Settings!$Y$19:$Y$33, 0))=0, DAY($B80), INDEX(Settings!$AQ$19:$AQ$33, MATCH(D$10, Settings!$Y$19:$Y$33, 0))))-1), 1, Settings!$AY$23:$AY$38), ""))</f>
        <v/>
      </c>
      <c r="BD80" s="119" t="str">
        <f>IF(OR(E$10="", $B80="", E80="", BD$9=""), "", IFERROR(WORKDAY((DATE(YEAR($B80), MONTH($B80)+INDEX(Settings!$AM$19:$AM$33, MATCH(E$10, Settings!$Y$19:$Y$33, 0)), IF(INDEX(Settings!$AQ$19:$AQ$33, MATCH(E$10, Settings!$Y$19:$Y$33, 0))=0, DAY($B80), INDEX(Settings!$AQ$19:$AQ$33, MATCH(E$10, Settings!$Y$19:$Y$33, 0))))-1), 1, Settings!$AY$23:$AY$38), ""))</f>
        <v/>
      </c>
      <c r="BE80" s="119" t="str">
        <f>IF(OR(F$10="", $B80="", F80="", BE$9=""), "", IFERROR(WORKDAY((DATE(YEAR($B80), MONTH($B80)+INDEX(Settings!$AM$19:$AM$33, MATCH(F$10, Settings!$Y$19:$Y$33, 0)), IF(INDEX(Settings!$AQ$19:$AQ$33, MATCH(F$10, Settings!$Y$19:$Y$33, 0))=0, DAY($B80), INDEX(Settings!$AQ$19:$AQ$33, MATCH(F$10, Settings!$Y$19:$Y$33, 0))))-1), 1, Settings!$AY$23:$AY$38), ""))</f>
        <v/>
      </c>
      <c r="BF80" s="119" t="str">
        <f>IF(OR(G$10="", $B80="", G80="", BF$9=""), "", IFERROR(WORKDAY((DATE(YEAR($B80), MONTH($B80)+INDEX(Settings!$AM$19:$AM$33, MATCH(G$10, Settings!$Y$19:$Y$33, 0)), IF(INDEX(Settings!$AQ$19:$AQ$33, MATCH(G$10, Settings!$Y$19:$Y$33, 0))=0, DAY($B80), INDEX(Settings!$AQ$19:$AQ$33, MATCH(G$10, Settings!$Y$19:$Y$33, 0))))-1), 1, Settings!$AY$23:$AY$38), ""))</f>
        <v/>
      </c>
      <c r="BG80" s="119" t="str">
        <f>IF(OR(H$10="", $B80="", H80="", BG$9=""), "", IFERROR(WORKDAY((DATE(YEAR($B80), MONTH($B80)+INDEX(Settings!$AM$19:$AM$33, MATCH(H$10, Settings!$Y$19:$Y$33, 0)), IF(INDEX(Settings!$AQ$19:$AQ$33, MATCH(H$10, Settings!$Y$19:$Y$33, 0))=0, DAY($B80), INDEX(Settings!$AQ$19:$AQ$33, MATCH(H$10, Settings!$Y$19:$Y$33, 0))))-1), 1, Settings!$AY$23:$AY$38), ""))</f>
        <v/>
      </c>
      <c r="BH80" s="119" t="str">
        <f>IF(OR(I$10="", $B80="", I80="", BH$9=""), "", IFERROR(WORKDAY((DATE(YEAR($B80), MONTH($B80)+INDEX(Settings!$AM$19:$AM$33, MATCH(I$10, Settings!$Y$19:$Y$33, 0)), IF(INDEX(Settings!$AQ$19:$AQ$33, MATCH(I$10, Settings!$Y$19:$Y$33, 0))=0, DAY($B80), INDEX(Settings!$AQ$19:$AQ$33, MATCH(I$10, Settings!$Y$19:$Y$33, 0))))-1), 1, Settings!$AY$23:$AY$38), ""))</f>
        <v/>
      </c>
      <c r="BI80" s="119" t="str">
        <f>IF(OR(J$10="", $B80="", J80="", BI$9=""), "", IFERROR(WORKDAY((DATE(YEAR($B80), MONTH($B80)+INDEX(Settings!$AM$19:$AM$33, MATCH(J$10, Settings!$Y$19:$Y$33, 0)), IF(INDEX(Settings!$AQ$19:$AQ$33, MATCH(J$10, Settings!$Y$19:$Y$33, 0))=0, DAY($B80), INDEX(Settings!$AQ$19:$AQ$33, MATCH(J$10, Settings!$Y$19:$Y$33, 0))))-1), 1, Settings!$AY$23:$AY$38), ""))</f>
        <v/>
      </c>
      <c r="BJ80" s="119" t="str">
        <f>IF(OR(K$10="", $B80="", K80="", BJ$9=""), "", IFERROR(WORKDAY((DATE(YEAR($B80), MONTH($B80)+INDEX(Settings!$AM$19:$AM$33, MATCH(K$10, Settings!$Y$19:$Y$33, 0)), IF(INDEX(Settings!$AQ$19:$AQ$33, MATCH(K$10, Settings!$Y$19:$Y$33, 0))=0, DAY($B80), INDEX(Settings!$AQ$19:$AQ$33, MATCH(K$10, Settings!$Y$19:$Y$33, 0))))-1), 1, Settings!$AY$23:$AY$38), ""))</f>
        <v/>
      </c>
      <c r="BK80" s="119" t="str">
        <f>IF(OR(L$10="", $B80="", L80="", BK$9=""), "", IFERROR(WORKDAY((DATE(YEAR($B80), MONTH($B80)+INDEX(Settings!$AM$19:$AM$33, MATCH(L$10, Settings!$Y$19:$Y$33, 0)), IF(INDEX(Settings!$AQ$19:$AQ$33, MATCH(L$10, Settings!$Y$19:$Y$33, 0))=0, DAY($B80), INDEX(Settings!$AQ$19:$AQ$33, MATCH(L$10, Settings!$Y$19:$Y$33, 0))))-1), 1, Settings!$AY$23:$AY$38), ""))</f>
        <v/>
      </c>
      <c r="BL80" s="119" t="str">
        <f>IF(OR(M$10="", $B80="", M80="", BL$9=""), "", IFERROR(WORKDAY((DATE(YEAR($B80), MONTH($B80)+INDEX(Settings!$AM$19:$AM$33, MATCH(M$10, Settings!$Y$19:$Y$33, 0)), IF(INDEX(Settings!$AQ$19:$AQ$33, MATCH(M$10, Settings!$Y$19:$Y$33, 0))=0, DAY($B80), INDEX(Settings!$AQ$19:$AQ$33, MATCH(M$10, Settings!$Y$19:$Y$33, 0))))-1), 1, Settings!$AY$23:$AY$38), ""))</f>
        <v/>
      </c>
      <c r="BM80" s="119" t="str">
        <f>IF(OR(N$10="", $B80="", N80="", BM$9=""), "", IFERROR(WORKDAY((DATE(YEAR($B80), MONTH($B80)+INDEX(Settings!$AM$19:$AM$33, MATCH(N$10, Settings!$Y$19:$Y$33, 0)), IF(INDEX(Settings!$AQ$19:$AQ$33, MATCH(N$10, Settings!$Y$19:$Y$33, 0))=0, DAY($B80), INDEX(Settings!$AQ$19:$AQ$33, MATCH(N$10, Settings!$Y$19:$Y$33, 0))))-1), 1, Settings!$AY$23:$AY$38), ""))</f>
        <v/>
      </c>
      <c r="BN80" s="119" t="str">
        <f>IF(OR(O$10="", $B80="", O80="", BN$9=""), "", IFERROR(WORKDAY((DATE(YEAR($B80), MONTH($B80)+INDEX(Settings!$AM$19:$AM$33, MATCH(O$10, Settings!$Y$19:$Y$33, 0)), IF(INDEX(Settings!$AQ$19:$AQ$33, MATCH(O$10, Settings!$Y$19:$Y$33, 0))=0, DAY($B80), INDEX(Settings!$AQ$19:$AQ$33, MATCH(O$10, Settings!$Y$19:$Y$33, 0))))-1), 1, Settings!$AY$23:$AY$38), ""))</f>
        <v/>
      </c>
      <c r="BO80" s="119" t="str">
        <f>IF(OR(P$10="", $B80="", P80="", BO$9=""), "", IFERROR(WORKDAY((DATE(YEAR($B80), MONTH($B80)+INDEX(Settings!$AM$19:$AM$33, MATCH(P$10, Settings!$Y$19:$Y$33, 0)), IF(INDEX(Settings!$AQ$19:$AQ$33, MATCH(P$10, Settings!$Y$19:$Y$33, 0))=0, DAY($B80), INDEX(Settings!$AQ$19:$AQ$33, MATCH(P$10, Settings!$Y$19:$Y$33, 0))))-1), 1, Settings!$AY$23:$AY$38), ""))</f>
        <v/>
      </c>
      <c r="BP80" s="120" t="str">
        <f>IF(OR(Q$10="", $B80="", Q80="", BP$9=""), "", IFERROR(WORKDAY((DATE(YEAR($B80), MONTH($B80)+INDEX(Settings!$AM$19:$AM$33, MATCH(Q$10, Settings!$Y$19:$Y$33, 0)), IF(INDEX(Settings!$AQ$19:$AQ$33, MATCH(Q$10, Settings!$Y$19:$Y$33, 0))=0, DAY($B80), INDEX(Settings!$AQ$19:$AQ$33, MATCH(Q$10, Settings!$Y$19:$Y$33, 0))))-1), 1, Settings!$AY$23:$AY$38), ""))</f>
        <v/>
      </c>
      <c r="BR80" s="118" t="str">
        <f>IF(BB80="", "", IF(BB80&lt;=$B80, WORKDAY(DATE(YEAR($BB80), MONTH(BB80)+1, DAY(BB80)-1), 1, Settings!$AY$23:$AY$38), BB80))</f>
        <v/>
      </c>
      <c r="BS80" s="119" t="str">
        <f>IF(BC80="", "", IF(BC80&lt;=$B80, WORKDAY(DATE(YEAR($BB80), MONTH(BC80)+1, DAY(BC80)-1), 1, Settings!$AY$23:$AY$38), BC80))</f>
        <v/>
      </c>
      <c r="BT80" s="119" t="str">
        <f>IF(BD80="", "", IF(BD80&lt;=$B80, WORKDAY(DATE(YEAR($BB80), MONTH(BD80)+1, DAY(BD80)-1), 1, Settings!$AY$23:$AY$38), BD80))</f>
        <v/>
      </c>
      <c r="BU80" s="119" t="str">
        <f>IF(BE80="", "", IF(BE80&lt;=$B80, WORKDAY(DATE(YEAR($BB80), MONTH(BE80)+1, DAY(BE80)-1), 1, Settings!$AY$23:$AY$38), BE80))</f>
        <v/>
      </c>
      <c r="BV80" s="119" t="str">
        <f>IF(BF80="", "", IF(BF80&lt;=$B80, WORKDAY(DATE(YEAR($BB80), MONTH(BF80)+1, DAY(BF80)-1), 1, Settings!$AY$23:$AY$38), BF80))</f>
        <v/>
      </c>
      <c r="BW80" s="119" t="str">
        <f>IF(BG80="", "", IF(BG80&lt;=$B80, WORKDAY(DATE(YEAR($BB80), MONTH(BG80)+1, DAY(BG80)-1), 1, Settings!$AY$23:$AY$38), BG80))</f>
        <v/>
      </c>
      <c r="BX80" s="119" t="str">
        <f>IF(BH80="", "", IF(BH80&lt;=$B80, WORKDAY(DATE(YEAR($BB80), MONTH(BH80)+1, DAY(BH80)-1), 1, Settings!$AY$23:$AY$38), BH80))</f>
        <v/>
      </c>
      <c r="BY80" s="119" t="str">
        <f>IF(BI80="", "", IF(BI80&lt;=$B80, WORKDAY(DATE(YEAR($BB80), MONTH(BI80)+1, DAY(BI80)-1), 1, Settings!$AY$23:$AY$38), BI80))</f>
        <v/>
      </c>
      <c r="BZ80" s="119" t="str">
        <f>IF(BJ80="", "", IF(BJ80&lt;=$B80, WORKDAY(DATE(YEAR($BB80), MONTH(BJ80)+1, DAY(BJ80)-1), 1, Settings!$AY$23:$AY$38), BJ80))</f>
        <v/>
      </c>
      <c r="CA80" s="119" t="str">
        <f>IF(BK80="", "", IF(BK80&lt;=$B80, WORKDAY(DATE(YEAR($BB80), MONTH(BK80)+1, DAY(BK80)-1), 1, Settings!$AY$23:$AY$38), BK80))</f>
        <v/>
      </c>
      <c r="CB80" s="119" t="str">
        <f>IF(BL80="", "", IF(BL80&lt;=$B80, WORKDAY(DATE(YEAR($BB80), MONTH(BL80)+1, DAY(BL80)-1), 1, Settings!$AY$23:$AY$38), BL80))</f>
        <v/>
      </c>
      <c r="CC80" s="119" t="str">
        <f>IF(BM80="", "", IF(BM80&lt;=$B80, WORKDAY(DATE(YEAR($BB80), MONTH(BM80)+1, DAY(BM80)-1), 1, Settings!$AY$23:$AY$38), BM80))</f>
        <v/>
      </c>
      <c r="CD80" s="119" t="str">
        <f>IF(BN80="", "", IF(BN80&lt;=$B80, WORKDAY(DATE(YEAR($BB80), MONTH(BN80)+1, DAY(BN80)-1), 1, Settings!$AY$23:$AY$38), BN80))</f>
        <v/>
      </c>
      <c r="CE80" s="119" t="str">
        <f>IF(BO80="", "", IF(BO80&lt;=$B80, WORKDAY(DATE(YEAR($BB80), MONTH(BO80)+1, DAY(BO80)-1), 1, Settings!$AY$23:$AY$38), BO80))</f>
        <v/>
      </c>
      <c r="CF80" s="120" t="str">
        <f>IF(BP80="", "", IF(BP80&lt;=$B80, WORKDAY(DATE(YEAR($BB80), MONTH(BP80)+1, DAY(BP80)-1), 1, Settings!$AY$23:$AY$38), BP80))</f>
        <v/>
      </c>
      <c r="CH80" s="48" t="str">
        <f t="shared" si="35"/>
        <v/>
      </c>
      <c r="CI80" s="49" t="str">
        <f t="shared" si="36"/>
        <v/>
      </c>
      <c r="CJ80" s="49" t="str">
        <f t="shared" si="37"/>
        <v/>
      </c>
      <c r="CK80" s="49" t="str">
        <f t="shared" si="38"/>
        <v/>
      </c>
      <c r="CL80" s="49" t="str">
        <f t="shared" si="39"/>
        <v/>
      </c>
      <c r="CM80" s="49" t="str">
        <f t="shared" si="40"/>
        <v/>
      </c>
      <c r="CN80" s="49" t="str">
        <f t="shared" si="41"/>
        <v/>
      </c>
      <c r="CO80" s="49" t="str">
        <f t="shared" si="42"/>
        <v/>
      </c>
      <c r="CP80" s="49" t="str">
        <f t="shared" si="43"/>
        <v/>
      </c>
      <c r="CQ80" s="49" t="str">
        <f t="shared" si="44"/>
        <v/>
      </c>
      <c r="CR80" s="49" t="str">
        <f t="shared" si="45"/>
        <v/>
      </c>
      <c r="CS80" s="49" t="str">
        <f t="shared" si="46"/>
        <v/>
      </c>
      <c r="CT80" s="49" t="str">
        <f t="shared" si="47"/>
        <v/>
      </c>
      <c r="CU80" s="49" t="str">
        <f t="shared" si="48"/>
        <v/>
      </c>
      <c r="CV80" s="16" t="str">
        <f t="shared" si="49"/>
        <v/>
      </c>
      <c r="CX80" s="48" t="str">
        <f t="shared" si="50"/>
        <v/>
      </c>
      <c r="CY80" s="49" t="str">
        <f t="shared" si="51"/>
        <v/>
      </c>
      <c r="CZ80" s="49" t="str">
        <f t="shared" si="52"/>
        <v/>
      </c>
      <c r="DA80" s="49" t="str">
        <f t="shared" si="53"/>
        <v/>
      </c>
      <c r="DB80" s="49" t="str">
        <f t="shared" si="54"/>
        <v/>
      </c>
      <c r="DC80" s="49" t="str">
        <f t="shared" si="55"/>
        <v/>
      </c>
      <c r="DD80" s="49" t="str">
        <f t="shared" si="56"/>
        <v/>
      </c>
      <c r="DE80" s="49" t="str">
        <f t="shared" si="57"/>
        <v/>
      </c>
      <c r="DF80" s="49" t="str">
        <f t="shared" si="58"/>
        <v/>
      </c>
      <c r="DG80" s="49" t="str">
        <f t="shared" si="59"/>
        <v/>
      </c>
      <c r="DH80" s="49" t="str">
        <f t="shared" si="60"/>
        <v/>
      </c>
      <c r="DI80" s="49" t="str">
        <f t="shared" si="61"/>
        <v/>
      </c>
      <c r="DJ80" s="49" t="str">
        <f t="shared" si="62"/>
        <v/>
      </c>
      <c r="DK80" s="49" t="str">
        <f t="shared" si="63"/>
        <v/>
      </c>
      <c r="DL80" s="16" t="str">
        <f t="shared" si="64"/>
        <v/>
      </c>
      <c r="DN80" s="17" t="str">
        <f t="shared" si="65"/>
        <v>Sep 2019</v>
      </c>
    </row>
    <row r="81" spans="1:118" x14ac:dyDescent="0.25">
      <c r="A81" s="30"/>
      <c r="B81" s="102">
        <f>IF(B80="", "", IFERROR(IF(B80+1&gt;Settings!$G$25, "", B80+1), ""))</f>
        <v>43717</v>
      </c>
      <c r="C81" s="2"/>
      <c r="D81" s="3"/>
      <c r="E81" s="3"/>
      <c r="F81" s="3"/>
      <c r="G81" s="3"/>
      <c r="H81" s="3"/>
      <c r="I81" s="3"/>
      <c r="J81" s="3"/>
      <c r="K81" s="3"/>
      <c r="L81" s="3"/>
      <c r="M81" s="3"/>
      <c r="N81" s="3"/>
      <c r="O81" s="3"/>
      <c r="P81" s="3"/>
      <c r="Q81" s="4"/>
      <c r="R81" s="30"/>
      <c r="T81" s="17" t="str">
        <f>IF($B81="", "", IF($B81&lt;Settings!$G$23, "Old", "New"))</f>
        <v>Old</v>
      </c>
      <c r="AL81" s="118" t="str">
        <f>IF(OR($B81="", C81="", C$10="", AL$9), "", IFERROR($B81+INDEX(Settings!$AF$19:$AF$33, MATCH(C$10, Settings!$Y$19:$Y$33, 0))+IF(INDEX(Settings!$AI$19:$AI$33, MATCH(C$10, Settings!$Y$19:$Y$33, 0))="", 0, INDEX($AO$2:$AU$8, MATCH(TEXT($B81, "ddd"), $AN$2:$AN$8, 0), MATCH(INDEX(Settings!$AI$19:$AI$33, MATCH(C$10, Settings!$Y$19:$Y$33, 0)), $AO$1:$AU$1, 0))), 0))</f>
        <v/>
      </c>
      <c r="AM81" s="119" t="str">
        <f>IF(OR($B81="", D81="", D$10="", AM$9), "", IFERROR($B81+INDEX(Settings!$AF$19:$AF$33, MATCH(D$10, Settings!$Y$19:$Y$33, 0))+IF(INDEX(Settings!$AI$19:$AI$33, MATCH(D$10, Settings!$Y$19:$Y$33, 0))="", 0, INDEX($AO$2:$AU$8, MATCH(TEXT($B81, "ddd"), $AN$2:$AN$8, 0), MATCH(INDEX(Settings!$AI$19:$AI$33, MATCH(D$10, Settings!$Y$19:$Y$33, 0)), $AO$1:$AU$1, 0))), 0))</f>
        <v/>
      </c>
      <c r="AN81" s="119" t="str">
        <f>IF(OR($B81="", E81="", E$10="", AN$9), "", IFERROR($B81+INDEX(Settings!$AF$19:$AF$33, MATCH(E$10, Settings!$Y$19:$Y$33, 0))+IF(INDEX(Settings!$AI$19:$AI$33, MATCH(E$10, Settings!$Y$19:$Y$33, 0))="", 0, INDEX($AO$2:$AU$8, MATCH(TEXT($B81, "ddd"), $AN$2:$AN$8, 0), MATCH(INDEX(Settings!$AI$19:$AI$33, MATCH(E$10, Settings!$Y$19:$Y$33, 0)), $AO$1:$AU$1, 0))), 0))</f>
        <v/>
      </c>
      <c r="AO81" s="119" t="str">
        <f>IF(OR($B81="", F81="", F$10="", AO$9), "", IFERROR($B81+INDEX(Settings!$AF$19:$AF$33, MATCH(F$10, Settings!$Y$19:$Y$33, 0))+IF(INDEX(Settings!$AI$19:$AI$33, MATCH(F$10, Settings!$Y$19:$Y$33, 0))="", 0, INDEX($AO$2:$AU$8, MATCH(TEXT($B81, "ddd"), $AN$2:$AN$8, 0), MATCH(INDEX(Settings!$AI$19:$AI$33, MATCH(F$10, Settings!$Y$19:$Y$33, 0)), $AO$1:$AU$1, 0))), 0))</f>
        <v/>
      </c>
      <c r="AP81" s="119" t="str">
        <f>IF(OR($B81="", G81="", G$10="", AP$9), "", IFERROR($B81+INDEX(Settings!$AF$19:$AF$33, MATCH(G$10, Settings!$Y$19:$Y$33, 0))+IF(INDEX(Settings!$AI$19:$AI$33, MATCH(G$10, Settings!$Y$19:$Y$33, 0))="", 0, INDEX($AO$2:$AU$8, MATCH(TEXT($B81, "ddd"), $AN$2:$AN$8, 0), MATCH(INDEX(Settings!$AI$19:$AI$33, MATCH(G$10, Settings!$Y$19:$Y$33, 0)), $AO$1:$AU$1, 0))), 0))</f>
        <v/>
      </c>
      <c r="AQ81" s="119" t="str">
        <f>IF(OR($B81="", H81="", H$10="", AQ$9), "", IFERROR($B81+INDEX(Settings!$AF$19:$AF$33, MATCH(H$10, Settings!$Y$19:$Y$33, 0))+IF(INDEX(Settings!$AI$19:$AI$33, MATCH(H$10, Settings!$Y$19:$Y$33, 0))="", 0, INDEX($AO$2:$AU$8, MATCH(TEXT($B81, "ddd"), $AN$2:$AN$8, 0), MATCH(INDEX(Settings!$AI$19:$AI$33, MATCH(H$10, Settings!$Y$19:$Y$33, 0)), $AO$1:$AU$1, 0))), 0))</f>
        <v/>
      </c>
      <c r="AR81" s="119" t="str">
        <f>IF(OR($B81="", I81="", I$10="", AR$9), "", IFERROR($B81+INDEX(Settings!$AF$19:$AF$33, MATCH(I$10, Settings!$Y$19:$Y$33, 0))+IF(INDEX(Settings!$AI$19:$AI$33, MATCH(I$10, Settings!$Y$19:$Y$33, 0))="", 0, INDEX($AO$2:$AU$8, MATCH(TEXT($B81, "ddd"), $AN$2:$AN$8, 0), MATCH(INDEX(Settings!$AI$19:$AI$33, MATCH(I$10, Settings!$Y$19:$Y$33, 0)), $AO$1:$AU$1, 0))), 0))</f>
        <v/>
      </c>
      <c r="AS81" s="119" t="str">
        <f>IF(OR($B81="", J81="", J$10="", AS$9), "", IFERROR($B81+INDEX(Settings!$AF$19:$AF$33, MATCH(J$10, Settings!$Y$19:$Y$33, 0))+IF(INDEX(Settings!$AI$19:$AI$33, MATCH(J$10, Settings!$Y$19:$Y$33, 0))="", 0, INDEX($AO$2:$AU$8, MATCH(TEXT($B81, "ddd"), $AN$2:$AN$8, 0), MATCH(INDEX(Settings!$AI$19:$AI$33, MATCH(J$10, Settings!$Y$19:$Y$33, 0)), $AO$1:$AU$1, 0))), 0))</f>
        <v/>
      </c>
      <c r="AT81" s="119" t="str">
        <f>IF(OR($B81="", K81="", K$10="", AT$9), "", IFERROR($B81+INDEX(Settings!$AF$19:$AF$33, MATCH(K$10, Settings!$Y$19:$Y$33, 0))+IF(INDEX(Settings!$AI$19:$AI$33, MATCH(K$10, Settings!$Y$19:$Y$33, 0))="", 0, INDEX($AO$2:$AU$8, MATCH(TEXT($B81, "ddd"), $AN$2:$AN$8, 0), MATCH(INDEX(Settings!$AI$19:$AI$33, MATCH(K$10, Settings!$Y$19:$Y$33, 0)), $AO$1:$AU$1, 0))), 0))</f>
        <v/>
      </c>
      <c r="AU81" s="119" t="str">
        <f>IF(OR($B81="", L81="", L$10="", AU$9), "", IFERROR($B81+INDEX(Settings!$AF$19:$AF$33, MATCH(L$10, Settings!$Y$19:$Y$33, 0))+IF(INDEX(Settings!$AI$19:$AI$33, MATCH(L$10, Settings!$Y$19:$Y$33, 0))="", 0, INDEX($AO$2:$AU$8, MATCH(TEXT($B81, "ddd"), $AN$2:$AN$8, 0), MATCH(INDEX(Settings!$AI$19:$AI$33, MATCH(L$10, Settings!$Y$19:$Y$33, 0)), $AO$1:$AU$1, 0))), 0))</f>
        <v/>
      </c>
      <c r="AV81" s="119" t="str">
        <f>IF(OR($B81="", M81="", M$10="", AV$9), "", IFERROR($B81+INDEX(Settings!$AF$19:$AF$33, MATCH(M$10, Settings!$Y$19:$Y$33, 0))+IF(INDEX(Settings!$AI$19:$AI$33, MATCH(M$10, Settings!$Y$19:$Y$33, 0))="", 0, INDEX($AO$2:$AU$8, MATCH(TEXT($B81, "ddd"), $AN$2:$AN$8, 0), MATCH(INDEX(Settings!$AI$19:$AI$33, MATCH(M$10, Settings!$Y$19:$Y$33, 0)), $AO$1:$AU$1, 0))), 0))</f>
        <v/>
      </c>
      <c r="AW81" s="119" t="str">
        <f>IF(OR($B81="", N81="", N$10="", AW$9), "", IFERROR($B81+INDEX(Settings!$AF$19:$AF$33, MATCH(N$10, Settings!$Y$19:$Y$33, 0))+IF(INDEX(Settings!$AI$19:$AI$33, MATCH(N$10, Settings!$Y$19:$Y$33, 0))="", 0, INDEX($AO$2:$AU$8, MATCH(TEXT($B81, "ddd"), $AN$2:$AN$8, 0), MATCH(INDEX(Settings!$AI$19:$AI$33, MATCH(N$10, Settings!$Y$19:$Y$33, 0)), $AO$1:$AU$1, 0))), 0))</f>
        <v/>
      </c>
      <c r="AX81" s="119" t="str">
        <f>IF(OR($B81="", O81="", O$10="", AX$9), "", IFERROR($B81+INDEX(Settings!$AF$19:$AF$33, MATCH(O$10, Settings!$Y$19:$Y$33, 0))+IF(INDEX(Settings!$AI$19:$AI$33, MATCH(O$10, Settings!$Y$19:$Y$33, 0))="", 0, INDEX($AO$2:$AU$8, MATCH(TEXT($B81, "ddd"), $AN$2:$AN$8, 0), MATCH(INDEX(Settings!$AI$19:$AI$33, MATCH(O$10, Settings!$Y$19:$Y$33, 0)), $AO$1:$AU$1, 0))), 0))</f>
        <v/>
      </c>
      <c r="AY81" s="119" t="str">
        <f>IF(OR($B81="", P81="", P$10="", AY$9), "", IFERROR($B81+INDEX(Settings!$AF$19:$AF$33, MATCH(P$10, Settings!$Y$19:$Y$33, 0))+IF(INDEX(Settings!$AI$19:$AI$33, MATCH(P$10, Settings!$Y$19:$Y$33, 0))="", 0, INDEX($AO$2:$AU$8, MATCH(TEXT($B81, "ddd"), $AN$2:$AN$8, 0), MATCH(INDEX(Settings!$AI$19:$AI$33, MATCH(P$10, Settings!$Y$19:$Y$33, 0)), $AO$1:$AU$1, 0))), 0))</f>
        <v/>
      </c>
      <c r="AZ81" s="120" t="str">
        <f>IF(OR($B81="", Q81="", Q$10="", AZ$9), "", IFERROR($B81+INDEX(Settings!$AF$19:$AF$33, MATCH(Q$10, Settings!$Y$19:$Y$33, 0))+IF(INDEX(Settings!$AI$19:$AI$33, MATCH(Q$10, Settings!$Y$19:$Y$33, 0))="", 0, INDEX($AO$2:$AU$8, MATCH(TEXT($B81, "ddd"), $AN$2:$AN$8, 0), MATCH(INDEX(Settings!$AI$19:$AI$33, MATCH(Q$10, Settings!$Y$19:$Y$33, 0)), $AO$1:$AU$1, 0))), 0))</f>
        <v/>
      </c>
      <c r="BB81" s="118" t="str">
        <f>IF(OR(C$10="", $B81="", C81="", BB$9=""), "", IFERROR(WORKDAY((DATE(YEAR($B81), MONTH($B81)+INDEX(Settings!$AM$19:$AM$33, MATCH(C$10, Settings!$Y$19:$Y$33, 0)), IF(INDEX(Settings!$AQ$19:$AQ$33, MATCH(C$10, Settings!$Y$19:$Y$33, 0))=0, DAY($B81), INDEX(Settings!$AQ$19:$AQ$33, MATCH(C$10, Settings!$Y$19:$Y$33, 0))))-1), 1, Settings!$AY$23:$AY$38), ""))</f>
        <v/>
      </c>
      <c r="BC81" s="119" t="str">
        <f>IF(OR(D$10="", $B81="", D81="", BC$9=""), "", IFERROR(WORKDAY((DATE(YEAR($B81), MONTH($B81)+INDEX(Settings!$AM$19:$AM$33, MATCH(D$10, Settings!$Y$19:$Y$33, 0)), IF(INDEX(Settings!$AQ$19:$AQ$33, MATCH(D$10, Settings!$Y$19:$Y$33, 0))=0, DAY($B81), INDEX(Settings!$AQ$19:$AQ$33, MATCH(D$10, Settings!$Y$19:$Y$33, 0))))-1), 1, Settings!$AY$23:$AY$38), ""))</f>
        <v/>
      </c>
      <c r="BD81" s="119" t="str">
        <f>IF(OR(E$10="", $B81="", E81="", BD$9=""), "", IFERROR(WORKDAY((DATE(YEAR($B81), MONTH($B81)+INDEX(Settings!$AM$19:$AM$33, MATCH(E$10, Settings!$Y$19:$Y$33, 0)), IF(INDEX(Settings!$AQ$19:$AQ$33, MATCH(E$10, Settings!$Y$19:$Y$33, 0))=0, DAY($B81), INDEX(Settings!$AQ$19:$AQ$33, MATCH(E$10, Settings!$Y$19:$Y$33, 0))))-1), 1, Settings!$AY$23:$AY$38), ""))</f>
        <v/>
      </c>
      <c r="BE81" s="119" t="str">
        <f>IF(OR(F$10="", $B81="", F81="", BE$9=""), "", IFERROR(WORKDAY((DATE(YEAR($B81), MONTH($B81)+INDEX(Settings!$AM$19:$AM$33, MATCH(F$10, Settings!$Y$19:$Y$33, 0)), IF(INDEX(Settings!$AQ$19:$AQ$33, MATCH(F$10, Settings!$Y$19:$Y$33, 0))=0, DAY($B81), INDEX(Settings!$AQ$19:$AQ$33, MATCH(F$10, Settings!$Y$19:$Y$33, 0))))-1), 1, Settings!$AY$23:$AY$38), ""))</f>
        <v/>
      </c>
      <c r="BF81" s="119" t="str">
        <f>IF(OR(G$10="", $B81="", G81="", BF$9=""), "", IFERROR(WORKDAY((DATE(YEAR($B81), MONTH($B81)+INDEX(Settings!$AM$19:$AM$33, MATCH(G$10, Settings!$Y$19:$Y$33, 0)), IF(INDEX(Settings!$AQ$19:$AQ$33, MATCH(G$10, Settings!$Y$19:$Y$33, 0))=0, DAY($B81), INDEX(Settings!$AQ$19:$AQ$33, MATCH(G$10, Settings!$Y$19:$Y$33, 0))))-1), 1, Settings!$AY$23:$AY$38), ""))</f>
        <v/>
      </c>
      <c r="BG81" s="119" t="str">
        <f>IF(OR(H$10="", $B81="", H81="", BG$9=""), "", IFERROR(WORKDAY((DATE(YEAR($B81), MONTH($B81)+INDEX(Settings!$AM$19:$AM$33, MATCH(H$10, Settings!$Y$19:$Y$33, 0)), IF(INDEX(Settings!$AQ$19:$AQ$33, MATCH(H$10, Settings!$Y$19:$Y$33, 0))=0, DAY($B81), INDEX(Settings!$AQ$19:$AQ$33, MATCH(H$10, Settings!$Y$19:$Y$33, 0))))-1), 1, Settings!$AY$23:$AY$38), ""))</f>
        <v/>
      </c>
      <c r="BH81" s="119" t="str">
        <f>IF(OR(I$10="", $B81="", I81="", BH$9=""), "", IFERROR(WORKDAY((DATE(YEAR($B81), MONTH($B81)+INDEX(Settings!$AM$19:$AM$33, MATCH(I$10, Settings!$Y$19:$Y$33, 0)), IF(INDEX(Settings!$AQ$19:$AQ$33, MATCH(I$10, Settings!$Y$19:$Y$33, 0))=0, DAY($B81), INDEX(Settings!$AQ$19:$AQ$33, MATCH(I$10, Settings!$Y$19:$Y$33, 0))))-1), 1, Settings!$AY$23:$AY$38), ""))</f>
        <v/>
      </c>
      <c r="BI81" s="119" t="str">
        <f>IF(OR(J$10="", $B81="", J81="", BI$9=""), "", IFERROR(WORKDAY((DATE(YEAR($B81), MONTH($B81)+INDEX(Settings!$AM$19:$AM$33, MATCH(J$10, Settings!$Y$19:$Y$33, 0)), IF(INDEX(Settings!$AQ$19:$AQ$33, MATCH(J$10, Settings!$Y$19:$Y$33, 0))=0, DAY($B81), INDEX(Settings!$AQ$19:$AQ$33, MATCH(J$10, Settings!$Y$19:$Y$33, 0))))-1), 1, Settings!$AY$23:$AY$38), ""))</f>
        <v/>
      </c>
      <c r="BJ81" s="119" t="str">
        <f>IF(OR(K$10="", $B81="", K81="", BJ$9=""), "", IFERROR(WORKDAY((DATE(YEAR($B81), MONTH($B81)+INDEX(Settings!$AM$19:$AM$33, MATCH(K$10, Settings!$Y$19:$Y$33, 0)), IF(INDEX(Settings!$AQ$19:$AQ$33, MATCH(K$10, Settings!$Y$19:$Y$33, 0))=0, DAY($B81), INDEX(Settings!$AQ$19:$AQ$33, MATCH(K$10, Settings!$Y$19:$Y$33, 0))))-1), 1, Settings!$AY$23:$AY$38), ""))</f>
        <v/>
      </c>
      <c r="BK81" s="119" t="str">
        <f>IF(OR(L$10="", $B81="", L81="", BK$9=""), "", IFERROR(WORKDAY((DATE(YEAR($B81), MONTH($B81)+INDEX(Settings!$AM$19:$AM$33, MATCH(L$10, Settings!$Y$19:$Y$33, 0)), IF(INDEX(Settings!$AQ$19:$AQ$33, MATCH(L$10, Settings!$Y$19:$Y$33, 0))=0, DAY($B81), INDEX(Settings!$AQ$19:$AQ$33, MATCH(L$10, Settings!$Y$19:$Y$33, 0))))-1), 1, Settings!$AY$23:$AY$38), ""))</f>
        <v/>
      </c>
      <c r="BL81" s="119" t="str">
        <f>IF(OR(M$10="", $B81="", M81="", BL$9=""), "", IFERROR(WORKDAY((DATE(YEAR($B81), MONTH($B81)+INDEX(Settings!$AM$19:$AM$33, MATCH(M$10, Settings!$Y$19:$Y$33, 0)), IF(INDEX(Settings!$AQ$19:$AQ$33, MATCH(M$10, Settings!$Y$19:$Y$33, 0))=0, DAY($B81), INDEX(Settings!$AQ$19:$AQ$33, MATCH(M$10, Settings!$Y$19:$Y$33, 0))))-1), 1, Settings!$AY$23:$AY$38), ""))</f>
        <v/>
      </c>
      <c r="BM81" s="119" t="str">
        <f>IF(OR(N$10="", $B81="", N81="", BM$9=""), "", IFERROR(WORKDAY((DATE(YEAR($B81), MONTH($B81)+INDEX(Settings!$AM$19:$AM$33, MATCH(N$10, Settings!$Y$19:$Y$33, 0)), IF(INDEX(Settings!$AQ$19:$AQ$33, MATCH(N$10, Settings!$Y$19:$Y$33, 0))=0, DAY($B81), INDEX(Settings!$AQ$19:$AQ$33, MATCH(N$10, Settings!$Y$19:$Y$33, 0))))-1), 1, Settings!$AY$23:$AY$38), ""))</f>
        <v/>
      </c>
      <c r="BN81" s="119" t="str">
        <f>IF(OR(O$10="", $B81="", O81="", BN$9=""), "", IFERROR(WORKDAY((DATE(YEAR($B81), MONTH($B81)+INDEX(Settings!$AM$19:$AM$33, MATCH(O$10, Settings!$Y$19:$Y$33, 0)), IF(INDEX(Settings!$AQ$19:$AQ$33, MATCH(O$10, Settings!$Y$19:$Y$33, 0))=0, DAY($B81), INDEX(Settings!$AQ$19:$AQ$33, MATCH(O$10, Settings!$Y$19:$Y$33, 0))))-1), 1, Settings!$AY$23:$AY$38), ""))</f>
        <v/>
      </c>
      <c r="BO81" s="119" t="str">
        <f>IF(OR(P$10="", $B81="", P81="", BO$9=""), "", IFERROR(WORKDAY((DATE(YEAR($B81), MONTH($B81)+INDEX(Settings!$AM$19:$AM$33, MATCH(P$10, Settings!$Y$19:$Y$33, 0)), IF(INDEX(Settings!$AQ$19:$AQ$33, MATCH(P$10, Settings!$Y$19:$Y$33, 0))=0, DAY($B81), INDEX(Settings!$AQ$19:$AQ$33, MATCH(P$10, Settings!$Y$19:$Y$33, 0))))-1), 1, Settings!$AY$23:$AY$38), ""))</f>
        <v/>
      </c>
      <c r="BP81" s="120" t="str">
        <f>IF(OR(Q$10="", $B81="", Q81="", BP$9=""), "", IFERROR(WORKDAY((DATE(YEAR($B81), MONTH($B81)+INDEX(Settings!$AM$19:$AM$33, MATCH(Q$10, Settings!$Y$19:$Y$33, 0)), IF(INDEX(Settings!$AQ$19:$AQ$33, MATCH(Q$10, Settings!$Y$19:$Y$33, 0))=0, DAY($B81), INDEX(Settings!$AQ$19:$AQ$33, MATCH(Q$10, Settings!$Y$19:$Y$33, 0))))-1), 1, Settings!$AY$23:$AY$38), ""))</f>
        <v/>
      </c>
      <c r="BR81" s="118" t="str">
        <f>IF(BB81="", "", IF(BB81&lt;=$B81, WORKDAY(DATE(YEAR($BB81), MONTH(BB81)+1, DAY(BB81)-1), 1, Settings!$AY$23:$AY$38), BB81))</f>
        <v/>
      </c>
      <c r="BS81" s="119" t="str">
        <f>IF(BC81="", "", IF(BC81&lt;=$B81, WORKDAY(DATE(YEAR($BB81), MONTH(BC81)+1, DAY(BC81)-1), 1, Settings!$AY$23:$AY$38), BC81))</f>
        <v/>
      </c>
      <c r="BT81" s="119" t="str">
        <f>IF(BD81="", "", IF(BD81&lt;=$B81, WORKDAY(DATE(YEAR($BB81), MONTH(BD81)+1, DAY(BD81)-1), 1, Settings!$AY$23:$AY$38), BD81))</f>
        <v/>
      </c>
      <c r="BU81" s="119" t="str">
        <f>IF(BE81="", "", IF(BE81&lt;=$B81, WORKDAY(DATE(YEAR($BB81), MONTH(BE81)+1, DAY(BE81)-1), 1, Settings!$AY$23:$AY$38), BE81))</f>
        <v/>
      </c>
      <c r="BV81" s="119" t="str">
        <f>IF(BF81="", "", IF(BF81&lt;=$B81, WORKDAY(DATE(YEAR($BB81), MONTH(BF81)+1, DAY(BF81)-1), 1, Settings!$AY$23:$AY$38), BF81))</f>
        <v/>
      </c>
      <c r="BW81" s="119" t="str">
        <f>IF(BG81="", "", IF(BG81&lt;=$B81, WORKDAY(DATE(YEAR($BB81), MONTH(BG81)+1, DAY(BG81)-1), 1, Settings!$AY$23:$AY$38), BG81))</f>
        <v/>
      </c>
      <c r="BX81" s="119" t="str">
        <f>IF(BH81="", "", IF(BH81&lt;=$B81, WORKDAY(DATE(YEAR($BB81), MONTH(BH81)+1, DAY(BH81)-1), 1, Settings!$AY$23:$AY$38), BH81))</f>
        <v/>
      </c>
      <c r="BY81" s="119" t="str">
        <f>IF(BI81="", "", IF(BI81&lt;=$B81, WORKDAY(DATE(YEAR($BB81), MONTH(BI81)+1, DAY(BI81)-1), 1, Settings!$AY$23:$AY$38), BI81))</f>
        <v/>
      </c>
      <c r="BZ81" s="119" t="str">
        <f>IF(BJ81="", "", IF(BJ81&lt;=$B81, WORKDAY(DATE(YEAR($BB81), MONTH(BJ81)+1, DAY(BJ81)-1), 1, Settings!$AY$23:$AY$38), BJ81))</f>
        <v/>
      </c>
      <c r="CA81" s="119" t="str">
        <f>IF(BK81="", "", IF(BK81&lt;=$B81, WORKDAY(DATE(YEAR($BB81), MONTH(BK81)+1, DAY(BK81)-1), 1, Settings!$AY$23:$AY$38), BK81))</f>
        <v/>
      </c>
      <c r="CB81" s="119" t="str">
        <f>IF(BL81="", "", IF(BL81&lt;=$B81, WORKDAY(DATE(YEAR($BB81), MONTH(BL81)+1, DAY(BL81)-1), 1, Settings!$AY$23:$AY$38), BL81))</f>
        <v/>
      </c>
      <c r="CC81" s="119" t="str">
        <f>IF(BM81="", "", IF(BM81&lt;=$B81, WORKDAY(DATE(YEAR($BB81), MONTH(BM81)+1, DAY(BM81)-1), 1, Settings!$AY$23:$AY$38), BM81))</f>
        <v/>
      </c>
      <c r="CD81" s="119" t="str">
        <f>IF(BN81="", "", IF(BN81&lt;=$B81, WORKDAY(DATE(YEAR($BB81), MONTH(BN81)+1, DAY(BN81)-1), 1, Settings!$AY$23:$AY$38), BN81))</f>
        <v/>
      </c>
      <c r="CE81" s="119" t="str">
        <f>IF(BO81="", "", IF(BO81&lt;=$B81, WORKDAY(DATE(YEAR($BB81), MONTH(BO81)+1, DAY(BO81)-1), 1, Settings!$AY$23:$AY$38), BO81))</f>
        <v/>
      </c>
      <c r="CF81" s="120" t="str">
        <f>IF(BP81="", "", IF(BP81&lt;=$B81, WORKDAY(DATE(YEAR($BB81), MONTH(BP81)+1, DAY(BP81)-1), 1, Settings!$AY$23:$AY$38), BP81))</f>
        <v/>
      </c>
      <c r="CH81" s="48" t="str">
        <f t="shared" si="35"/>
        <v/>
      </c>
      <c r="CI81" s="49" t="str">
        <f t="shared" si="36"/>
        <v/>
      </c>
      <c r="CJ81" s="49" t="str">
        <f t="shared" si="37"/>
        <v/>
      </c>
      <c r="CK81" s="49" t="str">
        <f t="shared" si="38"/>
        <v/>
      </c>
      <c r="CL81" s="49" t="str">
        <f t="shared" si="39"/>
        <v/>
      </c>
      <c r="CM81" s="49" t="str">
        <f t="shared" si="40"/>
        <v/>
      </c>
      <c r="CN81" s="49" t="str">
        <f t="shared" si="41"/>
        <v/>
      </c>
      <c r="CO81" s="49" t="str">
        <f t="shared" si="42"/>
        <v/>
      </c>
      <c r="CP81" s="49" t="str">
        <f t="shared" si="43"/>
        <v/>
      </c>
      <c r="CQ81" s="49" t="str">
        <f t="shared" si="44"/>
        <v/>
      </c>
      <c r="CR81" s="49" t="str">
        <f t="shared" si="45"/>
        <v/>
      </c>
      <c r="CS81" s="49" t="str">
        <f t="shared" si="46"/>
        <v/>
      </c>
      <c r="CT81" s="49" t="str">
        <f t="shared" si="47"/>
        <v/>
      </c>
      <c r="CU81" s="49" t="str">
        <f t="shared" si="48"/>
        <v/>
      </c>
      <c r="CV81" s="16" t="str">
        <f t="shared" si="49"/>
        <v/>
      </c>
      <c r="CX81" s="48" t="str">
        <f t="shared" si="50"/>
        <v/>
      </c>
      <c r="CY81" s="49" t="str">
        <f t="shared" si="51"/>
        <v/>
      </c>
      <c r="CZ81" s="49" t="str">
        <f t="shared" si="52"/>
        <v/>
      </c>
      <c r="DA81" s="49" t="str">
        <f t="shared" si="53"/>
        <v/>
      </c>
      <c r="DB81" s="49" t="str">
        <f t="shared" si="54"/>
        <v/>
      </c>
      <c r="DC81" s="49" t="str">
        <f t="shared" si="55"/>
        <v/>
      </c>
      <c r="DD81" s="49" t="str">
        <f t="shared" si="56"/>
        <v/>
      </c>
      <c r="DE81" s="49" t="str">
        <f t="shared" si="57"/>
        <v/>
      </c>
      <c r="DF81" s="49" t="str">
        <f t="shared" si="58"/>
        <v/>
      </c>
      <c r="DG81" s="49" t="str">
        <f t="shared" si="59"/>
        <v/>
      </c>
      <c r="DH81" s="49" t="str">
        <f t="shared" si="60"/>
        <v/>
      </c>
      <c r="DI81" s="49" t="str">
        <f t="shared" si="61"/>
        <v/>
      </c>
      <c r="DJ81" s="49" t="str">
        <f t="shared" si="62"/>
        <v/>
      </c>
      <c r="DK81" s="49" t="str">
        <f t="shared" si="63"/>
        <v/>
      </c>
      <c r="DL81" s="16" t="str">
        <f t="shared" si="64"/>
        <v/>
      </c>
      <c r="DN81" s="17" t="str">
        <f t="shared" si="65"/>
        <v>Sep 2019</v>
      </c>
    </row>
    <row r="82" spans="1:118" x14ac:dyDescent="0.25">
      <c r="A82" s="30"/>
      <c r="B82" s="102">
        <f>IF(B81="", "", IFERROR(IF(B81+1&gt;Settings!$G$25, "", B81+1), ""))</f>
        <v>43718</v>
      </c>
      <c r="C82" s="2"/>
      <c r="D82" s="3"/>
      <c r="E82" s="3"/>
      <c r="F82" s="3"/>
      <c r="G82" s="3"/>
      <c r="H82" s="3"/>
      <c r="I82" s="3"/>
      <c r="J82" s="3"/>
      <c r="K82" s="3"/>
      <c r="L82" s="3"/>
      <c r="M82" s="3"/>
      <c r="N82" s="3"/>
      <c r="O82" s="3"/>
      <c r="P82" s="3"/>
      <c r="Q82" s="4"/>
      <c r="R82" s="30"/>
      <c r="T82" s="17" t="str">
        <f>IF($B82="", "", IF($B82&lt;Settings!$G$23, "Old", "New"))</f>
        <v>Old</v>
      </c>
      <c r="AL82" s="118" t="str">
        <f>IF(OR($B82="", C82="", C$10="", AL$9), "", IFERROR($B82+INDEX(Settings!$AF$19:$AF$33, MATCH(C$10, Settings!$Y$19:$Y$33, 0))+IF(INDEX(Settings!$AI$19:$AI$33, MATCH(C$10, Settings!$Y$19:$Y$33, 0))="", 0, INDEX($AO$2:$AU$8, MATCH(TEXT($B82, "ddd"), $AN$2:$AN$8, 0), MATCH(INDEX(Settings!$AI$19:$AI$33, MATCH(C$10, Settings!$Y$19:$Y$33, 0)), $AO$1:$AU$1, 0))), 0))</f>
        <v/>
      </c>
      <c r="AM82" s="119" t="str">
        <f>IF(OR($B82="", D82="", D$10="", AM$9), "", IFERROR($B82+INDEX(Settings!$AF$19:$AF$33, MATCH(D$10, Settings!$Y$19:$Y$33, 0))+IF(INDEX(Settings!$AI$19:$AI$33, MATCH(D$10, Settings!$Y$19:$Y$33, 0))="", 0, INDEX($AO$2:$AU$8, MATCH(TEXT($B82, "ddd"), $AN$2:$AN$8, 0), MATCH(INDEX(Settings!$AI$19:$AI$33, MATCH(D$10, Settings!$Y$19:$Y$33, 0)), $AO$1:$AU$1, 0))), 0))</f>
        <v/>
      </c>
      <c r="AN82" s="119" t="str">
        <f>IF(OR($B82="", E82="", E$10="", AN$9), "", IFERROR($B82+INDEX(Settings!$AF$19:$AF$33, MATCH(E$10, Settings!$Y$19:$Y$33, 0))+IF(INDEX(Settings!$AI$19:$AI$33, MATCH(E$10, Settings!$Y$19:$Y$33, 0))="", 0, INDEX($AO$2:$AU$8, MATCH(TEXT($B82, "ddd"), $AN$2:$AN$8, 0), MATCH(INDEX(Settings!$AI$19:$AI$33, MATCH(E$10, Settings!$Y$19:$Y$33, 0)), $AO$1:$AU$1, 0))), 0))</f>
        <v/>
      </c>
      <c r="AO82" s="119" t="str">
        <f>IF(OR($B82="", F82="", F$10="", AO$9), "", IFERROR($B82+INDEX(Settings!$AF$19:$AF$33, MATCH(F$10, Settings!$Y$19:$Y$33, 0))+IF(INDEX(Settings!$AI$19:$AI$33, MATCH(F$10, Settings!$Y$19:$Y$33, 0))="", 0, INDEX($AO$2:$AU$8, MATCH(TEXT($B82, "ddd"), $AN$2:$AN$8, 0), MATCH(INDEX(Settings!$AI$19:$AI$33, MATCH(F$10, Settings!$Y$19:$Y$33, 0)), $AO$1:$AU$1, 0))), 0))</f>
        <v/>
      </c>
      <c r="AP82" s="119" t="str">
        <f>IF(OR($B82="", G82="", G$10="", AP$9), "", IFERROR($B82+INDEX(Settings!$AF$19:$AF$33, MATCH(G$10, Settings!$Y$19:$Y$33, 0))+IF(INDEX(Settings!$AI$19:$AI$33, MATCH(G$10, Settings!$Y$19:$Y$33, 0))="", 0, INDEX($AO$2:$AU$8, MATCH(TEXT($B82, "ddd"), $AN$2:$AN$8, 0), MATCH(INDEX(Settings!$AI$19:$AI$33, MATCH(G$10, Settings!$Y$19:$Y$33, 0)), $AO$1:$AU$1, 0))), 0))</f>
        <v/>
      </c>
      <c r="AQ82" s="119" t="str">
        <f>IF(OR($B82="", H82="", H$10="", AQ$9), "", IFERROR($B82+INDEX(Settings!$AF$19:$AF$33, MATCH(H$10, Settings!$Y$19:$Y$33, 0))+IF(INDEX(Settings!$AI$19:$AI$33, MATCH(H$10, Settings!$Y$19:$Y$33, 0))="", 0, INDEX($AO$2:$AU$8, MATCH(TEXT($B82, "ddd"), $AN$2:$AN$8, 0), MATCH(INDEX(Settings!$AI$19:$AI$33, MATCH(H$10, Settings!$Y$19:$Y$33, 0)), $AO$1:$AU$1, 0))), 0))</f>
        <v/>
      </c>
      <c r="AR82" s="119" t="str">
        <f>IF(OR($B82="", I82="", I$10="", AR$9), "", IFERROR($B82+INDEX(Settings!$AF$19:$AF$33, MATCH(I$10, Settings!$Y$19:$Y$33, 0))+IF(INDEX(Settings!$AI$19:$AI$33, MATCH(I$10, Settings!$Y$19:$Y$33, 0))="", 0, INDEX($AO$2:$AU$8, MATCH(TEXT($B82, "ddd"), $AN$2:$AN$8, 0), MATCH(INDEX(Settings!$AI$19:$AI$33, MATCH(I$10, Settings!$Y$19:$Y$33, 0)), $AO$1:$AU$1, 0))), 0))</f>
        <v/>
      </c>
      <c r="AS82" s="119" t="str">
        <f>IF(OR($B82="", J82="", J$10="", AS$9), "", IFERROR($B82+INDEX(Settings!$AF$19:$AF$33, MATCH(J$10, Settings!$Y$19:$Y$33, 0))+IF(INDEX(Settings!$AI$19:$AI$33, MATCH(J$10, Settings!$Y$19:$Y$33, 0))="", 0, INDEX($AO$2:$AU$8, MATCH(TEXT($B82, "ddd"), $AN$2:$AN$8, 0), MATCH(INDEX(Settings!$AI$19:$AI$33, MATCH(J$10, Settings!$Y$19:$Y$33, 0)), $AO$1:$AU$1, 0))), 0))</f>
        <v/>
      </c>
      <c r="AT82" s="119" t="str">
        <f>IF(OR($B82="", K82="", K$10="", AT$9), "", IFERROR($B82+INDEX(Settings!$AF$19:$AF$33, MATCH(K$10, Settings!$Y$19:$Y$33, 0))+IF(INDEX(Settings!$AI$19:$AI$33, MATCH(K$10, Settings!$Y$19:$Y$33, 0))="", 0, INDEX($AO$2:$AU$8, MATCH(TEXT($B82, "ddd"), $AN$2:$AN$8, 0), MATCH(INDEX(Settings!$AI$19:$AI$33, MATCH(K$10, Settings!$Y$19:$Y$33, 0)), $AO$1:$AU$1, 0))), 0))</f>
        <v/>
      </c>
      <c r="AU82" s="119" t="str">
        <f>IF(OR($B82="", L82="", L$10="", AU$9), "", IFERROR($B82+INDEX(Settings!$AF$19:$AF$33, MATCH(L$10, Settings!$Y$19:$Y$33, 0))+IF(INDEX(Settings!$AI$19:$AI$33, MATCH(L$10, Settings!$Y$19:$Y$33, 0))="", 0, INDEX($AO$2:$AU$8, MATCH(TEXT($B82, "ddd"), $AN$2:$AN$8, 0), MATCH(INDEX(Settings!$AI$19:$AI$33, MATCH(L$10, Settings!$Y$19:$Y$33, 0)), $AO$1:$AU$1, 0))), 0))</f>
        <v/>
      </c>
      <c r="AV82" s="119" t="str">
        <f>IF(OR($B82="", M82="", M$10="", AV$9), "", IFERROR($B82+INDEX(Settings!$AF$19:$AF$33, MATCH(M$10, Settings!$Y$19:$Y$33, 0))+IF(INDEX(Settings!$AI$19:$AI$33, MATCH(M$10, Settings!$Y$19:$Y$33, 0))="", 0, INDEX($AO$2:$AU$8, MATCH(TEXT($B82, "ddd"), $AN$2:$AN$8, 0), MATCH(INDEX(Settings!$AI$19:$AI$33, MATCH(M$10, Settings!$Y$19:$Y$33, 0)), $AO$1:$AU$1, 0))), 0))</f>
        <v/>
      </c>
      <c r="AW82" s="119" t="str">
        <f>IF(OR($B82="", N82="", N$10="", AW$9), "", IFERROR($B82+INDEX(Settings!$AF$19:$AF$33, MATCH(N$10, Settings!$Y$19:$Y$33, 0))+IF(INDEX(Settings!$AI$19:$AI$33, MATCH(N$10, Settings!$Y$19:$Y$33, 0))="", 0, INDEX($AO$2:$AU$8, MATCH(TEXT($B82, "ddd"), $AN$2:$AN$8, 0), MATCH(INDEX(Settings!$AI$19:$AI$33, MATCH(N$10, Settings!$Y$19:$Y$33, 0)), $AO$1:$AU$1, 0))), 0))</f>
        <v/>
      </c>
      <c r="AX82" s="119" t="str">
        <f>IF(OR($B82="", O82="", O$10="", AX$9), "", IFERROR($B82+INDEX(Settings!$AF$19:$AF$33, MATCH(O$10, Settings!$Y$19:$Y$33, 0))+IF(INDEX(Settings!$AI$19:$AI$33, MATCH(O$10, Settings!$Y$19:$Y$33, 0))="", 0, INDEX($AO$2:$AU$8, MATCH(TEXT($B82, "ddd"), $AN$2:$AN$8, 0), MATCH(INDEX(Settings!$AI$19:$AI$33, MATCH(O$10, Settings!$Y$19:$Y$33, 0)), $AO$1:$AU$1, 0))), 0))</f>
        <v/>
      </c>
      <c r="AY82" s="119" t="str">
        <f>IF(OR($B82="", P82="", P$10="", AY$9), "", IFERROR($B82+INDEX(Settings!$AF$19:$AF$33, MATCH(P$10, Settings!$Y$19:$Y$33, 0))+IF(INDEX(Settings!$AI$19:$AI$33, MATCH(P$10, Settings!$Y$19:$Y$33, 0))="", 0, INDEX($AO$2:$AU$8, MATCH(TEXT($B82, "ddd"), $AN$2:$AN$8, 0), MATCH(INDEX(Settings!$AI$19:$AI$33, MATCH(P$10, Settings!$Y$19:$Y$33, 0)), $AO$1:$AU$1, 0))), 0))</f>
        <v/>
      </c>
      <c r="AZ82" s="120" t="str">
        <f>IF(OR($B82="", Q82="", Q$10="", AZ$9), "", IFERROR($B82+INDEX(Settings!$AF$19:$AF$33, MATCH(Q$10, Settings!$Y$19:$Y$33, 0))+IF(INDEX(Settings!$AI$19:$AI$33, MATCH(Q$10, Settings!$Y$19:$Y$33, 0))="", 0, INDEX($AO$2:$AU$8, MATCH(TEXT($B82, "ddd"), $AN$2:$AN$8, 0), MATCH(INDEX(Settings!$AI$19:$AI$33, MATCH(Q$10, Settings!$Y$19:$Y$33, 0)), $AO$1:$AU$1, 0))), 0))</f>
        <v/>
      </c>
      <c r="BB82" s="118" t="str">
        <f>IF(OR(C$10="", $B82="", C82="", BB$9=""), "", IFERROR(WORKDAY((DATE(YEAR($B82), MONTH($B82)+INDEX(Settings!$AM$19:$AM$33, MATCH(C$10, Settings!$Y$19:$Y$33, 0)), IF(INDEX(Settings!$AQ$19:$AQ$33, MATCH(C$10, Settings!$Y$19:$Y$33, 0))=0, DAY($B82), INDEX(Settings!$AQ$19:$AQ$33, MATCH(C$10, Settings!$Y$19:$Y$33, 0))))-1), 1, Settings!$AY$23:$AY$38), ""))</f>
        <v/>
      </c>
      <c r="BC82" s="119" t="str">
        <f>IF(OR(D$10="", $B82="", D82="", BC$9=""), "", IFERROR(WORKDAY((DATE(YEAR($B82), MONTH($B82)+INDEX(Settings!$AM$19:$AM$33, MATCH(D$10, Settings!$Y$19:$Y$33, 0)), IF(INDEX(Settings!$AQ$19:$AQ$33, MATCH(D$10, Settings!$Y$19:$Y$33, 0))=0, DAY($B82), INDEX(Settings!$AQ$19:$AQ$33, MATCH(D$10, Settings!$Y$19:$Y$33, 0))))-1), 1, Settings!$AY$23:$AY$38), ""))</f>
        <v/>
      </c>
      <c r="BD82" s="119" t="str">
        <f>IF(OR(E$10="", $B82="", E82="", BD$9=""), "", IFERROR(WORKDAY((DATE(YEAR($B82), MONTH($B82)+INDEX(Settings!$AM$19:$AM$33, MATCH(E$10, Settings!$Y$19:$Y$33, 0)), IF(INDEX(Settings!$AQ$19:$AQ$33, MATCH(E$10, Settings!$Y$19:$Y$33, 0))=0, DAY($B82), INDEX(Settings!$AQ$19:$AQ$33, MATCH(E$10, Settings!$Y$19:$Y$33, 0))))-1), 1, Settings!$AY$23:$AY$38), ""))</f>
        <v/>
      </c>
      <c r="BE82" s="119" t="str">
        <f>IF(OR(F$10="", $B82="", F82="", BE$9=""), "", IFERROR(WORKDAY((DATE(YEAR($B82), MONTH($B82)+INDEX(Settings!$AM$19:$AM$33, MATCH(F$10, Settings!$Y$19:$Y$33, 0)), IF(INDEX(Settings!$AQ$19:$AQ$33, MATCH(F$10, Settings!$Y$19:$Y$33, 0))=0, DAY($B82), INDEX(Settings!$AQ$19:$AQ$33, MATCH(F$10, Settings!$Y$19:$Y$33, 0))))-1), 1, Settings!$AY$23:$AY$38), ""))</f>
        <v/>
      </c>
      <c r="BF82" s="119" t="str">
        <f>IF(OR(G$10="", $B82="", G82="", BF$9=""), "", IFERROR(WORKDAY((DATE(YEAR($B82), MONTH($B82)+INDEX(Settings!$AM$19:$AM$33, MATCH(G$10, Settings!$Y$19:$Y$33, 0)), IF(INDEX(Settings!$AQ$19:$AQ$33, MATCH(G$10, Settings!$Y$19:$Y$33, 0))=0, DAY($B82), INDEX(Settings!$AQ$19:$AQ$33, MATCH(G$10, Settings!$Y$19:$Y$33, 0))))-1), 1, Settings!$AY$23:$AY$38), ""))</f>
        <v/>
      </c>
      <c r="BG82" s="119" t="str">
        <f>IF(OR(H$10="", $B82="", H82="", BG$9=""), "", IFERROR(WORKDAY((DATE(YEAR($B82), MONTH($B82)+INDEX(Settings!$AM$19:$AM$33, MATCH(H$10, Settings!$Y$19:$Y$33, 0)), IF(INDEX(Settings!$AQ$19:$AQ$33, MATCH(H$10, Settings!$Y$19:$Y$33, 0))=0, DAY($B82), INDEX(Settings!$AQ$19:$AQ$33, MATCH(H$10, Settings!$Y$19:$Y$33, 0))))-1), 1, Settings!$AY$23:$AY$38), ""))</f>
        <v/>
      </c>
      <c r="BH82" s="119" t="str">
        <f>IF(OR(I$10="", $B82="", I82="", BH$9=""), "", IFERROR(WORKDAY((DATE(YEAR($B82), MONTH($B82)+INDEX(Settings!$AM$19:$AM$33, MATCH(I$10, Settings!$Y$19:$Y$33, 0)), IF(INDEX(Settings!$AQ$19:$AQ$33, MATCH(I$10, Settings!$Y$19:$Y$33, 0))=0, DAY($B82), INDEX(Settings!$AQ$19:$AQ$33, MATCH(I$10, Settings!$Y$19:$Y$33, 0))))-1), 1, Settings!$AY$23:$AY$38), ""))</f>
        <v/>
      </c>
      <c r="BI82" s="119" t="str">
        <f>IF(OR(J$10="", $B82="", J82="", BI$9=""), "", IFERROR(WORKDAY((DATE(YEAR($B82), MONTH($B82)+INDEX(Settings!$AM$19:$AM$33, MATCH(J$10, Settings!$Y$19:$Y$33, 0)), IF(INDEX(Settings!$AQ$19:$AQ$33, MATCH(J$10, Settings!$Y$19:$Y$33, 0))=0, DAY($B82), INDEX(Settings!$AQ$19:$AQ$33, MATCH(J$10, Settings!$Y$19:$Y$33, 0))))-1), 1, Settings!$AY$23:$AY$38), ""))</f>
        <v/>
      </c>
      <c r="BJ82" s="119" t="str">
        <f>IF(OR(K$10="", $B82="", K82="", BJ$9=""), "", IFERROR(WORKDAY((DATE(YEAR($B82), MONTH($B82)+INDEX(Settings!$AM$19:$AM$33, MATCH(K$10, Settings!$Y$19:$Y$33, 0)), IF(INDEX(Settings!$AQ$19:$AQ$33, MATCH(K$10, Settings!$Y$19:$Y$33, 0))=0, DAY($B82), INDEX(Settings!$AQ$19:$AQ$33, MATCH(K$10, Settings!$Y$19:$Y$33, 0))))-1), 1, Settings!$AY$23:$AY$38), ""))</f>
        <v/>
      </c>
      <c r="BK82" s="119" t="str">
        <f>IF(OR(L$10="", $B82="", L82="", BK$9=""), "", IFERROR(WORKDAY((DATE(YEAR($B82), MONTH($B82)+INDEX(Settings!$AM$19:$AM$33, MATCH(L$10, Settings!$Y$19:$Y$33, 0)), IF(INDEX(Settings!$AQ$19:$AQ$33, MATCH(L$10, Settings!$Y$19:$Y$33, 0))=0, DAY($B82), INDEX(Settings!$AQ$19:$AQ$33, MATCH(L$10, Settings!$Y$19:$Y$33, 0))))-1), 1, Settings!$AY$23:$AY$38), ""))</f>
        <v/>
      </c>
      <c r="BL82" s="119" t="str">
        <f>IF(OR(M$10="", $B82="", M82="", BL$9=""), "", IFERROR(WORKDAY((DATE(YEAR($B82), MONTH($B82)+INDEX(Settings!$AM$19:$AM$33, MATCH(M$10, Settings!$Y$19:$Y$33, 0)), IF(INDEX(Settings!$AQ$19:$AQ$33, MATCH(M$10, Settings!$Y$19:$Y$33, 0))=0, DAY($B82), INDEX(Settings!$AQ$19:$AQ$33, MATCH(M$10, Settings!$Y$19:$Y$33, 0))))-1), 1, Settings!$AY$23:$AY$38), ""))</f>
        <v/>
      </c>
      <c r="BM82" s="119" t="str">
        <f>IF(OR(N$10="", $B82="", N82="", BM$9=""), "", IFERROR(WORKDAY((DATE(YEAR($B82), MONTH($B82)+INDEX(Settings!$AM$19:$AM$33, MATCH(N$10, Settings!$Y$19:$Y$33, 0)), IF(INDEX(Settings!$AQ$19:$AQ$33, MATCH(N$10, Settings!$Y$19:$Y$33, 0))=0, DAY($B82), INDEX(Settings!$AQ$19:$AQ$33, MATCH(N$10, Settings!$Y$19:$Y$33, 0))))-1), 1, Settings!$AY$23:$AY$38), ""))</f>
        <v/>
      </c>
      <c r="BN82" s="119" t="str">
        <f>IF(OR(O$10="", $B82="", O82="", BN$9=""), "", IFERROR(WORKDAY((DATE(YEAR($B82), MONTH($B82)+INDEX(Settings!$AM$19:$AM$33, MATCH(O$10, Settings!$Y$19:$Y$33, 0)), IF(INDEX(Settings!$AQ$19:$AQ$33, MATCH(O$10, Settings!$Y$19:$Y$33, 0))=0, DAY($B82), INDEX(Settings!$AQ$19:$AQ$33, MATCH(O$10, Settings!$Y$19:$Y$33, 0))))-1), 1, Settings!$AY$23:$AY$38), ""))</f>
        <v/>
      </c>
      <c r="BO82" s="119" t="str">
        <f>IF(OR(P$10="", $B82="", P82="", BO$9=""), "", IFERROR(WORKDAY((DATE(YEAR($B82), MONTH($B82)+INDEX(Settings!$AM$19:$AM$33, MATCH(P$10, Settings!$Y$19:$Y$33, 0)), IF(INDEX(Settings!$AQ$19:$AQ$33, MATCH(P$10, Settings!$Y$19:$Y$33, 0))=0, DAY($B82), INDEX(Settings!$AQ$19:$AQ$33, MATCH(P$10, Settings!$Y$19:$Y$33, 0))))-1), 1, Settings!$AY$23:$AY$38), ""))</f>
        <v/>
      </c>
      <c r="BP82" s="120" t="str">
        <f>IF(OR(Q$10="", $B82="", Q82="", BP$9=""), "", IFERROR(WORKDAY((DATE(YEAR($B82), MONTH($B82)+INDEX(Settings!$AM$19:$AM$33, MATCH(Q$10, Settings!$Y$19:$Y$33, 0)), IF(INDEX(Settings!$AQ$19:$AQ$33, MATCH(Q$10, Settings!$Y$19:$Y$33, 0))=0, DAY($B82), INDEX(Settings!$AQ$19:$AQ$33, MATCH(Q$10, Settings!$Y$19:$Y$33, 0))))-1), 1, Settings!$AY$23:$AY$38), ""))</f>
        <v/>
      </c>
      <c r="BR82" s="118" t="str">
        <f>IF(BB82="", "", IF(BB82&lt;=$B82, WORKDAY(DATE(YEAR($BB82), MONTH(BB82)+1, DAY(BB82)-1), 1, Settings!$AY$23:$AY$38), BB82))</f>
        <v/>
      </c>
      <c r="BS82" s="119" t="str">
        <f>IF(BC82="", "", IF(BC82&lt;=$B82, WORKDAY(DATE(YEAR($BB82), MONTH(BC82)+1, DAY(BC82)-1), 1, Settings!$AY$23:$AY$38), BC82))</f>
        <v/>
      </c>
      <c r="BT82" s="119" t="str">
        <f>IF(BD82="", "", IF(BD82&lt;=$B82, WORKDAY(DATE(YEAR($BB82), MONTH(BD82)+1, DAY(BD82)-1), 1, Settings!$AY$23:$AY$38), BD82))</f>
        <v/>
      </c>
      <c r="BU82" s="119" t="str">
        <f>IF(BE82="", "", IF(BE82&lt;=$B82, WORKDAY(DATE(YEAR($BB82), MONTH(BE82)+1, DAY(BE82)-1), 1, Settings!$AY$23:$AY$38), BE82))</f>
        <v/>
      </c>
      <c r="BV82" s="119" t="str">
        <f>IF(BF82="", "", IF(BF82&lt;=$B82, WORKDAY(DATE(YEAR($BB82), MONTH(BF82)+1, DAY(BF82)-1), 1, Settings!$AY$23:$AY$38), BF82))</f>
        <v/>
      </c>
      <c r="BW82" s="119" t="str">
        <f>IF(BG82="", "", IF(BG82&lt;=$B82, WORKDAY(DATE(YEAR($BB82), MONTH(BG82)+1, DAY(BG82)-1), 1, Settings!$AY$23:$AY$38), BG82))</f>
        <v/>
      </c>
      <c r="BX82" s="119" t="str">
        <f>IF(BH82="", "", IF(BH82&lt;=$B82, WORKDAY(DATE(YEAR($BB82), MONTH(BH82)+1, DAY(BH82)-1), 1, Settings!$AY$23:$AY$38), BH82))</f>
        <v/>
      </c>
      <c r="BY82" s="119" t="str">
        <f>IF(BI82="", "", IF(BI82&lt;=$B82, WORKDAY(DATE(YEAR($BB82), MONTH(BI82)+1, DAY(BI82)-1), 1, Settings!$AY$23:$AY$38), BI82))</f>
        <v/>
      </c>
      <c r="BZ82" s="119" t="str">
        <f>IF(BJ82="", "", IF(BJ82&lt;=$B82, WORKDAY(DATE(YEAR($BB82), MONTH(BJ82)+1, DAY(BJ82)-1), 1, Settings!$AY$23:$AY$38), BJ82))</f>
        <v/>
      </c>
      <c r="CA82" s="119" t="str">
        <f>IF(BK82="", "", IF(BK82&lt;=$B82, WORKDAY(DATE(YEAR($BB82), MONTH(BK82)+1, DAY(BK82)-1), 1, Settings!$AY$23:$AY$38), BK82))</f>
        <v/>
      </c>
      <c r="CB82" s="119" t="str">
        <f>IF(BL82="", "", IF(BL82&lt;=$B82, WORKDAY(DATE(YEAR($BB82), MONTH(BL82)+1, DAY(BL82)-1), 1, Settings!$AY$23:$AY$38), BL82))</f>
        <v/>
      </c>
      <c r="CC82" s="119" t="str">
        <f>IF(BM82="", "", IF(BM82&lt;=$B82, WORKDAY(DATE(YEAR($BB82), MONTH(BM82)+1, DAY(BM82)-1), 1, Settings!$AY$23:$AY$38), BM82))</f>
        <v/>
      </c>
      <c r="CD82" s="119" t="str">
        <f>IF(BN82="", "", IF(BN82&lt;=$B82, WORKDAY(DATE(YEAR($BB82), MONTH(BN82)+1, DAY(BN82)-1), 1, Settings!$AY$23:$AY$38), BN82))</f>
        <v/>
      </c>
      <c r="CE82" s="119" t="str">
        <f>IF(BO82="", "", IF(BO82&lt;=$B82, WORKDAY(DATE(YEAR($BB82), MONTH(BO82)+1, DAY(BO82)-1), 1, Settings!$AY$23:$AY$38), BO82))</f>
        <v/>
      </c>
      <c r="CF82" s="120" t="str">
        <f>IF(BP82="", "", IF(BP82&lt;=$B82, WORKDAY(DATE(YEAR($BB82), MONTH(BP82)+1, DAY(BP82)-1), 1, Settings!$AY$23:$AY$38), BP82))</f>
        <v/>
      </c>
      <c r="CH82" s="48" t="str">
        <f t="shared" si="35"/>
        <v/>
      </c>
      <c r="CI82" s="49" t="str">
        <f t="shared" si="36"/>
        <v/>
      </c>
      <c r="CJ82" s="49" t="str">
        <f t="shared" si="37"/>
        <v/>
      </c>
      <c r="CK82" s="49" t="str">
        <f t="shared" si="38"/>
        <v/>
      </c>
      <c r="CL82" s="49" t="str">
        <f t="shared" si="39"/>
        <v/>
      </c>
      <c r="CM82" s="49" t="str">
        <f t="shared" si="40"/>
        <v/>
      </c>
      <c r="CN82" s="49" t="str">
        <f t="shared" si="41"/>
        <v/>
      </c>
      <c r="CO82" s="49" t="str">
        <f t="shared" si="42"/>
        <v/>
      </c>
      <c r="CP82" s="49" t="str">
        <f t="shared" si="43"/>
        <v/>
      </c>
      <c r="CQ82" s="49" t="str">
        <f t="shared" si="44"/>
        <v/>
      </c>
      <c r="CR82" s="49" t="str">
        <f t="shared" si="45"/>
        <v/>
      </c>
      <c r="CS82" s="49" t="str">
        <f t="shared" si="46"/>
        <v/>
      </c>
      <c r="CT82" s="49" t="str">
        <f t="shared" si="47"/>
        <v/>
      </c>
      <c r="CU82" s="49" t="str">
        <f t="shared" si="48"/>
        <v/>
      </c>
      <c r="CV82" s="16" t="str">
        <f t="shared" si="49"/>
        <v/>
      </c>
      <c r="CX82" s="48" t="str">
        <f t="shared" si="50"/>
        <v/>
      </c>
      <c r="CY82" s="49" t="str">
        <f t="shared" si="51"/>
        <v/>
      </c>
      <c r="CZ82" s="49" t="str">
        <f t="shared" si="52"/>
        <v/>
      </c>
      <c r="DA82" s="49" t="str">
        <f t="shared" si="53"/>
        <v/>
      </c>
      <c r="DB82" s="49" t="str">
        <f t="shared" si="54"/>
        <v/>
      </c>
      <c r="DC82" s="49" t="str">
        <f t="shared" si="55"/>
        <v/>
      </c>
      <c r="DD82" s="49" t="str">
        <f t="shared" si="56"/>
        <v/>
      </c>
      <c r="DE82" s="49" t="str">
        <f t="shared" si="57"/>
        <v/>
      </c>
      <c r="DF82" s="49" t="str">
        <f t="shared" si="58"/>
        <v/>
      </c>
      <c r="DG82" s="49" t="str">
        <f t="shared" si="59"/>
        <v/>
      </c>
      <c r="DH82" s="49" t="str">
        <f t="shared" si="60"/>
        <v/>
      </c>
      <c r="DI82" s="49" t="str">
        <f t="shared" si="61"/>
        <v/>
      </c>
      <c r="DJ82" s="49" t="str">
        <f t="shared" si="62"/>
        <v/>
      </c>
      <c r="DK82" s="49" t="str">
        <f t="shared" si="63"/>
        <v/>
      </c>
      <c r="DL82" s="16" t="str">
        <f t="shared" si="64"/>
        <v/>
      </c>
      <c r="DN82" s="17" t="str">
        <f t="shared" si="65"/>
        <v>Sep 2019</v>
      </c>
    </row>
    <row r="83" spans="1:118" x14ac:dyDescent="0.25">
      <c r="A83" s="30"/>
      <c r="B83" s="102">
        <f>IF(B82="", "", IFERROR(IF(B82+1&gt;Settings!$G$25, "", B82+1), ""))</f>
        <v>43719</v>
      </c>
      <c r="C83" s="2"/>
      <c r="D83" s="3"/>
      <c r="E83" s="3"/>
      <c r="F83" s="3"/>
      <c r="G83" s="3"/>
      <c r="H83" s="3"/>
      <c r="I83" s="3"/>
      <c r="J83" s="3"/>
      <c r="K83" s="3"/>
      <c r="L83" s="3"/>
      <c r="M83" s="3"/>
      <c r="N83" s="3"/>
      <c r="O83" s="3"/>
      <c r="P83" s="3"/>
      <c r="Q83" s="4"/>
      <c r="R83" s="30"/>
      <c r="T83" s="17" t="str">
        <f>IF($B83="", "", IF($B83&lt;Settings!$G$23, "Old", "New"))</f>
        <v>Old</v>
      </c>
      <c r="AL83" s="118" t="str">
        <f>IF(OR($B83="", C83="", C$10="", AL$9), "", IFERROR($B83+INDEX(Settings!$AF$19:$AF$33, MATCH(C$10, Settings!$Y$19:$Y$33, 0))+IF(INDEX(Settings!$AI$19:$AI$33, MATCH(C$10, Settings!$Y$19:$Y$33, 0))="", 0, INDEX($AO$2:$AU$8, MATCH(TEXT($B83, "ddd"), $AN$2:$AN$8, 0), MATCH(INDEX(Settings!$AI$19:$AI$33, MATCH(C$10, Settings!$Y$19:$Y$33, 0)), $AO$1:$AU$1, 0))), 0))</f>
        <v/>
      </c>
      <c r="AM83" s="119" t="str">
        <f>IF(OR($B83="", D83="", D$10="", AM$9), "", IFERROR($B83+INDEX(Settings!$AF$19:$AF$33, MATCH(D$10, Settings!$Y$19:$Y$33, 0))+IF(INDEX(Settings!$AI$19:$AI$33, MATCH(D$10, Settings!$Y$19:$Y$33, 0))="", 0, INDEX($AO$2:$AU$8, MATCH(TEXT($B83, "ddd"), $AN$2:$AN$8, 0), MATCH(INDEX(Settings!$AI$19:$AI$33, MATCH(D$10, Settings!$Y$19:$Y$33, 0)), $AO$1:$AU$1, 0))), 0))</f>
        <v/>
      </c>
      <c r="AN83" s="119" t="str">
        <f>IF(OR($B83="", E83="", E$10="", AN$9), "", IFERROR($B83+INDEX(Settings!$AF$19:$AF$33, MATCH(E$10, Settings!$Y$19:$Y$33, 0))+IF(INDEX(Settings!$AI$19:$AI$33, MATCH(E$10, Settings!$Y$19:$Y$33, 0))="", 0, INDEX($AO$2:$AU$8, MATCH(TEXT($B83, "ddd"), $AN$2:$AN$8, 0), MATCH(INDEX(Settings!$AI$19:$AI$33, MATCH(E$10, Settings!$Y$19:$Y$33, 0)), $AO$1:$AU$1, 0))), 0))</f>
        <v/>
      </c>
      <c r="AO83" s="119" t="str">
        <f>IF(OR($B83="", F83="", F$10="", AO$9), "", IFERROR($B83+INDEX(Settings!$AF$19:$AF$33, MATCH(F$10, Settings!$Y$19:$Y$33, 0))+IF(INDEX(Settings!$AI$19:$AI$33, MATCH(F$10, Settings!$Y$19:$Y$33, 0))="", 0, INDEX($AO$2:$AU$8, MATCH(TEXT($B83, "ddd"), $AN$2:$AN$8, 0), MATCH(INDEX(Settings!$AI$19:$AI$33, MATCH(F$10, Settings!$Y$19:$Y$33, 0)), $AO$1:$AU$1, 0))), 0))</f>
        <v/>
      </c>
      <c r="AP83" s="119" t="str">
        <f>IF(OR($B83="", G83="", G$10="", AP$9), "", IFERROR($B83+INDEX(Settings!$AF$19:$AF$33, MATCH(G$10, Settings!$Y$19:$Y$33, 0))+IF(INDEX(Settings!$AI$19:$AI$33, MATCH(G$10, Settings!$Y$19:$Y$33, 0))="", 0, INDEX($AO$2:$AU$8, MATCH(TEXT($B83, "ddd"), $AN$2:$AN$8, 0), MATCH(INDEX(Settings!$AI$19:$AI$33, MATCH(G$10, Settings!$Y$19:$Y$33, 0)), $AO$1:$AU$1, 0))), 0))</f>
        <v/>
      </c>
      <c r="AQ83" s="119" t="str">
        <f>IF(OR($B83="", H83="", H$10="", AQ$9), "", IFERROR($B83+INDEX(Settings!$AF$19:$AF$33, MATCH(H$10, Settings!$Y$19:$Y$33, 0))+IF(INDEX(Settings!$AI$19:$AI$33, MATCH(H$10, Settings!$Y$19:$Y$33, 0))="", 0, INDEX($AO$2:$AU$8, MATCH(TEXT($B83, "ddd"), $AN$2:$AN$8, 0), MATCH(INDEX(Settings!$AI$19:$AI$33, MATCH(H$10, Settings!$Y$19:$Y$33, 0)), $AO$1:$AU$1, 0))), 0))</f>
        <v/>
      </c>
      <c r="AR83" s="119" t="str">
        <f>IF(OR($B83="", I83="", I$10="", AR$9), "", IFERROR($B83+INDEX(Settings!$AF$19:$AF$33, MATCH(I$10, Settings!$Y$19:$Y$33, 0))+IF(INDEX(Settings!$AI$19:$AI$33, MATCH(I$10, Settings!$Y$19:$Y$33, 0))="", 0, INDEX($AO$2:$AU$8, MATCH(TEXT($B83, "ddd"), $AN$2:$AN$8, 0), MATCH(INDEX(Settings!$AI$19:$AI$33, MATCH(I$10, Settings!$Y$19:$Y$33, 0)), $AO$1:$AU$1, 0))), 0))</f>
        <v/>
      </c>
      <c r="AS83" s="119" t="str">
        <f>IF(OR($B83="", J83="", J$10="", AS$9), "", IFERROR($B83+INDEX(Settings!$AF$19:$AF$33, MATCH(J$10, Settings!$Y$19:$Y$33, 0))+IF(INDEX(Settings!$AI$19:$AI$33, MATCH(J$10, Settings!$Y$19:$Y$33, 0))="", 0, INDEX($AO$2:$AU$8, MATCH(TEXT($B83, "ddd"), $AN$2:$AN$8, 0), MATCH(INDEX(Settings!$AI$19:$AI$33, MATCH(J$10, Settings!$Y$19:$Y$33, 0)), $AO$1:$AU$1, 0))), 0))</f>
        <v/>
      </c>
      <c r="AT83" s="119" t="str">
        <f>IF(OR($B83="", K83="", K$10="", AT$9), "", IFERROR($B83+INDEX(Settings!$AF$19:$AF$33, MATCH(K$10, Settings!$Y$19:$Y$33, 0))+IF(INDEX(Settings!$AI$19:$AI$33, MATCH(K$10, Settings!$Y$19:$Y$33, 0))="", 0, INDEX($AO$2:$AU$8, MATCH(TEXT($B83, "ddd"), $AN$2:$AN$8, 0), MATCH(INDEX(Settings!$AI$19:$AI$33, MATCH(K$10, Settings!$Y$19:$Y$33, 0)), $AO$1:$AU$1, 0))), 0))</f>
        <v/>
      </c>
      <c r="AU83" s="119" t="str">
        <f>IF(OR($B83="", L83="", L$10="", AU$9), "", IFERROR($B83+INDEX(Settings!$AF$19:$AF$33, MATCH(L$10, Settings!$Y$19:$Y$33, 0))+IF(INDEX(Settings!$AI$19:$AI$33, MATCH(L$10, Settings!$Y$19:$Y$33, 0))="", 0, INDEX($AO$2:$AU$8, MATCH(TEXT($B83, "ddd"), $AN$2:$AN$8, 0), MATCH(INDEX(Settings!$AI$19:$AI$33, MATCH(L$10, Settings!$Y$19:$Y$33, 0)), $AO$1:$AU$1, 0))), 0))</f>
        <v/>
      </c>
      <c r="AV83" s="119" t="str">
        <f>IF(OR($B83="", M83="", M$10="", AV$9), "", IFERROR($B83+INDEX(Settings!$AF$19:$AF$33, MATCH(M$10, Settings!$Y$19:$Y$33, 0))+IF(INDEX(Settings!$AI$19:$AI$33, MATCH(M$10, Settings!$Y$19:$Y$33, 0))="", 0, INDEX($AO$2:$AU$8, MATCH(TEXT($B83, "ddd"), $AN$2:$AN$8, 0), MATCH(INDEX(Settings!$AI$19:$AI$33, MATCH(M$10, Settings!$Y$19:$Y$33, 0)), $AO$1:$AU$1, 0))), 0))</f>
        <v/>
      </c>
      <c r="AW83" s="119" t="str">
        <f>IF(OR($B83="", N83="", N$10="", AW$9), "", IFERROR($B83+INDEX(Settings!$AF$19:$AF$33, MATCH(N$10, Settings!$Y$19:$Y$33, 0))+IF(INDEX(Settings!$AI$19:$AI$33, MATCH(N$10, Settings!$Y$19:$Y$33, 0))="", 0, INDEX($AO$2:$AU$8, MATCH(TEXT($B83, "ddd"), $AN$2:$AN$8, 0), MATCH(INDEX(Settings!$AI$19:$AI$33, MATCH(N$10, Settings!$Y$19:$Y$33, 0)), $AO$1:$AU$1, 0))), 0))</f>
        <v/>
      </c>
      <c r="AX83" s="119" t="str">
        <f>IF(OR($B83="", O83="", O$10="", AX$9), "", IFERROR($B83+INDEX(Settings!$AF$19:$AF$33, MATCH(O$10, Settings!$Y$19:$Y$33, 0))+IF(INDEX(Settings!$AI$19:$AI$33, MATCH(O$10, Settings!$Y$19:$Y$33, 0))="", 0, INDEX($AO$2:$AU$8, MATCH(TEXT($B83, "ddd"), $AN$2:$AN$8, 0), MATCH(INDEX(Settings!$AI$19:$AI$33, MATCH(O$10, Settings!$Y$19:$Y$33, 0)), $AO$1:$AU$1, 0))), 0))</f>
        <v/>
      </c>
      <c r="AY83" s="119" t="str">
        <f>IF(OR($B83="", P83="", P$10="", AY$9), "", IFERROR($B83+INDEX(Settings!$AF$19:$AF$33, MATCH(P$10, Settings!$Y$19:$Y$33, 0))+IF(INDEX(Settings!$AI$19:$AI$33, MATCH(P$10, Settings!$Y$19:$Y$33, 0))="", 0, INDEX($AO$2:$AU$8, MATCH(TEXT($B83, "ddd"), $AN$2:$AN$8, 0), MATCH(INDEX(Settings!$AI$19:$AI$33, MATCH(P$10, Settings!$Y$19:$Y$33, 0)), $AO$1:$AU$1, 0))), 0))</f>
        <v/>
      </c>
      <c r="AZ83" s="120" t="str">
        <f>IF(OR($B83="", Q83="", Q$10="", AZ$9), "", IFERROR($B83+INDEX(Settings!$AF$19:$AF$33, MATCH(Q$10, Settings!$Y$19:$Y$33, 0))+IF(INDEX(Settings!$AI$19:$AI$33, MATCH(Q$10, Settings!$Y$19:$Y$33, 0))="", 0, INDEX($AO$2:$AU$8, MATCH(TEXT($B83, "ddd"), $AN$2:$AN$8, 0), MATCH(INDEX(Settings!$AI$19:$AI$33, MATCH(Q$10, Settings!$Y$19:$Y$33, 0)), $AO$1:$AU$1, 0))), 0))</f>
        <v/>
      </c>
      <c r="BB83" s="118" t="str">
        <f>IF(OR(C$10="", $B83="", C83="", BB$9=""), "", IFERROR(WORKDAY((DATE(YEAR($B83), MONTH($B83)+INDEX(Settings!$AM$19:$AM$33, MATCH(C$10, Settings!$Y$19:$Y$33, 0)), IF(INDEX(Settings!$AQ$19:$AQ$33, MATCH(C$10, Settings!$Y$19:$Y$33, 0))=0, DAY($B83), INDEX(Settings!$AQ$19:$AQ$33, MATCH(C$10, Settings!$Y$19:$Y$33, 0))))-1), 1, Settings!$AY$23:$AY$38), ""))</f>
        <v/>
      </c>
      <c r="BC83" s="119" t="str">
        <f>IF(OR(D$10="", $B83="", D83="", BC$9=""), "", IFERROR(WORKDAY((DATE(YEAR($B83), MONTH($B83)+INDEX(Settings!$AM$19:$AM$33, MATCH(D$10, Settings!$Y$19:$Y$33, 0)), IF(INDEX(Settings!$AQ$19:$AQ$33, MATCH(D$10, Settings!$Y$19:$Y$33, 0))=0, DAY($B83), INDEX(Settings!$AQ$19:$AQ$33, MATCH(D$10, Settings!$Y$19:$Y$33, 0))))-1), 1, Settings!$AY$23:$AY$38), ""))</f>
        <v/>
      </c>
      <c r="BD83" s="119" t="str">
        <f>IF(OR(E$10="", $B83="", E83="", BD$9=""), "", IFERROR(WORKDAY((DATE(YEAR($B83), MONTH($B83)+INDEX(Settings!$AM$19:$AM$33, MATCH(E$10, Settings!$Y$19:$Y$33, 0)), IF(INDEX(Settings!$AQ$19:$AQ$33, MATCH(E$10, Settings!$Y$19:$Y$33, 0))=0, DAY($B83), INDEX(Settings!$AQ$19:$AQ$33, MATCH(E$10, Settings!$Y$19:$Y$33, 0))))-1), 1, Settings!$AY$23:$AY$38), ""))</f>
        <v/>
      </c>
      <c r="BE83" s="119" t="str">
        <f>IF(OR(F$10="", $B83="", F83="", BE$9=""), "", IFERROR(WORKDAY((DATE(YEAR($B83), MONTH($B83)+INDEX(Settings!$AM$19:$AM$33, MATCH(F$10, Settings!$Y$19:$Y$33, 0)), IF(INDEX(Settings!$AQ$19:$AQ$33, MATCH(F$10, Settings!$Y$19:$Y$33, 0))=0, DAY($B83), INDEX(Settings!$AQ$19:$AQ$33, MATCH(F$10, Settings!$Y$19:$Y$33, 0))))-1), 1, Settings!$AY$23:$AY$38), ""))</f>
        <v/>
      </c>
      <c r="BF83" s="119" t="str">
        <f>IF(OR(G$10="", $B83="", G83="", BF$9=""), "", IFERROR(WORKDAY((DATE(YEAR($B83), MONTH($B83)+INDEX(Settings!$AM$19:$AM$33, MATCH(G$10, Settings!$Y$19:$Y$33, 0)), IF(INDEX(Settings!$AQ$19:$AQ$33, MATCH(G$10, Settings!$Y$19:$Y$33, 0))=0, DAY($B83), INDEX(Settings!$AQ$19:$AQ$33, MATCH(G$10, Settings!$Y$19:$Y$33, 0))))-1), 1, Settings!$AY$23:$AY$38), ""))</f>
        <v/>
      </c>
      <c r="BG83" s="119" t="str">
        <f>IF(OR(H$10="", $B83="", H83="", BG$9=""), "", IFERROR(WORKDAY((DATE(YEAR($B83), MONTH($B83)+INDEX(Settings!$AM$19:$AM$33, MATCH(H$10, Settings!$Y$19:$Y$33, 0)), IF(INDEX(Settings!$AQ$19:$AQ$33, MATCH(H$10, Settings!$Y$19:$Y$33, 0))=0, DAY($B83), INDEX(Settings!$AQ$19:$AQ$33, MATCH(H$10, Settings!$Y$19:$Y$33, 0))))-1), 1, Settings!$AY$23:$AY$38), ""))</f>
        <v/>
      </c>
      <c r="BH83" s="119" t="str">
        <f>IF(OR(I$10="", $B83="", I83="", BH$9=""), "", IFERROR(WORKDAY((DATE(YEAR($B83), MONTH($B83)+INDEX(Settings!$AM$19:$AM$33, MATCH(I$10, Settings!$Y$19:$Y$33, 0)), IF(INDEX(Settings!$AQ$19:$AQ$33, MATCH(I$10, Settings!$Y$19:$Y$33, 0))=0, DAY($B83), INDEX(Settings!$AQ$19:$AQ$33, MATCH(I$10, Settings!$Y$19:$Y$33, 0))))-1), 1, Settings!$AY$23:$AY$38), ""))</f>
        <v/>
      </c>
      <c r="BI83" s="119" t="str">
        <f>IF(OR(J$10="", $B83="", J83="", BI$9=""), "", IFERROR(WORKDAY((DATE(YEAR($B83), MONTH($B83)+INDEX(Settings!$AM$19:$AM$33, MATCH(J$10, Settings!$Y$19:$Y$33, 0)), IF(INDEX(Settings!$AQ$19:$AQ$33, MATCH(J$10, Settings!$Y$19:$Y$33, 0))=0, DAY($B83), INDEX(Settings!$AQ$19:$AQ$33, MATCH(J$10, Settings!$Y$19:$Y$33, 0))))-1), 1, Settings!$AY$23:$AY$38), ""))</f>
        <v/>
      </c>
      <c r="BJ83" s="119" t="str">
        <f>IF(OR(K$10="", $B83="", K83="", BJ$9=""), "", IFERROR(WORKDAY((DATE(YEAR($B83), MONTH($B83)+INDEX(Settings!$AM$19:$AM$33, MATCH(K$10, Settings!$Y$19:$Y$33, 0)), IF(INDEX(Settings!$AQ$19:$AQ$33, MATCH(K$10, Settings!$Y$19:$Y$33, 0))=0, DAY($B83), INDEX(Settings!$AQ$19:$AQ$33, MATCH(K$10, Settings!$Y$19:$Y$33, 0))))-1), 1, Settings!$AY$23:$AY$38), ""))</f>
        <v/>
      </c>
      <c r="BK83" s="119" t="str">
        <f>IF(OR(L$10="", $B83="", L83="", BK$9=""), "", IFERROR(WORKDAY((DATE(YEAR($B83), MONTH($B83)+INDEX(Settings!$AM$19:$AM$33, MATCH(L$10, Settings!$Y$19:$Y$33, 0)), IF(INDEX(Settings!$AQ$19:$AQ$33, MATCH(L$10, Settings!$Y$19:$Y$33, 0))=0, DAY($B83), INDEX(Settings!$AQ$19:$AQ$33, MATCH(L$10, Settings!$Y$19:$Y$33, 0))))-1), 1, Settings!$AY$23:$AY$38), ""))</f>
        <v/>
      </c>
      <c r="BL83" s="119" t="str">
        <f>IF(OR(M$10="", $B83="", M83="", BL$9=""), "", IFERROR(WORKDAY((DATE(YEAR($B83), MONTH($B83)+INDEX(Settings!$AM$19:$AM$33, MATCH(M$10, Settings!$Y$19:$Y$33, 0)), IF(INDEX(Settings!$AQ$19:$AQ$33, MATCH(M$10, Settings!$Y$19:$Y$33, 0))=0, DAY($B83), INDEX(Settings!$AQ$19:$AQ$33, MATCH(M$10, Settings!$Y$19:$Y$33, 0))))-1), 1, Settings!$AY$23:$AY$38), ""))</f>
        <v/>
      </c>
      <c r="BM83" s="119" t="str">
        <f>IF(OR(N$10="", $B83="", N83="", BM$9=""), "", IFERROR(WORKDAY((DATE(YEAR($B83), MONTH($B83)+INDEX(Settings!$AM$19:$AM$33, MATCH(N$10, Settings!$Y$19:$Y$33, 0)), IF(INDEX(Settings!$AQ$19:$AQ$33, MATCH(N$10, Settings!$Y$19:$Y$33, 0))=0, DAY($B83), INDEX(Settings!$AQ$19:$AQ$33, MATCH(N$10, Settings!$Y$19:$Y$33, 0))))-1), 1, Settings!$AY$23:$AY$38), ""))</f>
        <v/>
      </c>
      <c r="BN83" s="119" t="str">
        <f>IF(OR(O$10="", $B83="", O83="", BN$9=""), "", IFERROR(WORKDAY((DATE(YEAR($B83), MONTH($B83)+INDEX(Settings!$AM$19:$AM$33, MATCH(O$10, Settings!$Y$19:$Y$33, 0)), IF(INDEX(Settings!$AQ$19:$AQ$33, MATCH(O$10, Settings!$Y$19:$Y$33, 0))=0, DAY($B83), INDEX(Settings!$AQ$19:$AQ$33, MATCH(O$10, Settings!$Y$19:$Y$33, 0))))-1), 1, Settings!$AY$23:$AY$38), ""))</f>
        <v/>
      </c>
      <c r="BO83" s="119" t="str">
        <f>IF(OR(P$10="", $B83="", P83="", BO$9=""), "", IFERROR(WORKDAY((DATE(YEAR($B83), MONTH($B83)+INDEX(Settings!$AM$19:$AM$33, MATCH(P$10, Settings!$Y$19:$Y$33, 0)), IF(INDEX(Settings!$AQ$19:$AQ$33, MATCH(P$10, Settings!$Y$19:$Y$33, 0))=0, DAY($B83), INDEX(Settings!$AQ$19:$AQ$33, MATCH(P$10, Settings!$Y$19:$Y$33, 0))))-1), 1, Settings!$AY$23:$AY$38), ""))</f>
        <v/>
      </c>
      <c r="BP83" s="120" t="str">
        <f>IF(OR(Q$10="", $B83="", Q83="", BP$9=""), "", IFERROR(WORKDAY((DATE(YEAR($B83), MONTH($B83)+INDEX(Settings!$AM$19:$AM$33, MATCH(Q$10, Settings!$Y$19:$Y$33, 0)), IF(INDEX(Settings!$AQ$19:$AQ$33, MATCH(Q$10, Settings!$Y$19:$Y$33, 0))=0, DAY($B83), INDEX(Settings!$AQ$19:$AQ$33, MATCH(Q$10, Settings!$Y$19:$Y$33, 0))))-1), 1, Settings!$AY$23:$AY$38), ""))</f>
        <v/>
      </c>
      <c r="BR83" s="118" t="str">
        <f>IF(BB83="", "", IF(BB83&lt;=$B83, WORKDAY(DATE(YEAR($BB83), MONTH(BB83)+1, DAY(BB83)-1), 1, Settings!$AY$23:$AY$38), BB83))</f>
        <v/>
      </c>
      <c r="BS83" s="119" t="str">
        <f>IF(BC83="", "", IF(BC83&lt;=$B83, WORKDAY(DATE(YEAR($BB83), MONTH(BC83)+1, DAY(BC83)-1), 1, Settings!$AY$23:$AY$38), BC83))</f>
        <v/>
      </c>
      <c r="BT83" s="119" t="str">
        <f>IF(BD83="", "", IF(BD83&lt;=$B83, WORKDAY(DATE(YEAR($BB83), MONTH(BD83)+1, DAY(BD83)-1), 1, Settings!$AY$23:$AY$38), BD83))</f>
        <v/>
      </c>
      <c r="BU83" s="119" t="str">
        <f>IF(BE83="", "", IF(BE83&lt;=$B83, WORKDAY(DATE(YEAR($BB83), MONTH(BE83)+1, DAY(BE83)-1), 1, Settings!$AY$23:$AY$38), BE83))</f>
        <v/>
      </c>
      <c r="BV83" s="119" t="str">
        <f>IF(BF83="", "", IF(BF83&lt;=$B83, WORKDAY(DATE(YEAR($BB83), MONTH(BF83)+1, DAY(BF83)-1), 1, Settings!$AY$23:$AY$38), BF83))</f>
        <v/>
      </c>
      <c r="BW83" s="119" t="str">
        <f>IF(BG83="", "", IF(BG83&lt;=$B83, WORKDAY(DATE(YEAR($BB83), MONTH(BG83)+1, DAY(BG83)-1), 1, Settings!$AY$23:$AY$38), BG83))</f>
        <v/>
      </c>
      <c r="BX83" s="119" t="str">
        <f>IF(BH83="", "", IF(BH83&lt;=$B83, WORKDAY(DATE(YEAR($BB83), MONTH(BH83)+1, DAY(BH83)-1), 1, Settings!$AY$23:$AY$38), BH83))</f>
        <v/>
      </c>
      <c r="BY83" s="119" t="str">
        <f>IF(BI83="", "", IF(BI83&lt;=$B83, WORKDAY(DATE(YEAR($BB83), MONTH(BI83)+1, DAY(BI83)-1), 1, Settings!$AY$23:$AY$38), BI83))</f>
        <v/>
      </c>
      <c r="BZ83" s="119" t="str">
        <f>IF(BJ83="", "", IF(BJ83&lt;=$B83, WORKDAY(DATE(YEAR($BB83), MONTH(BJ83)+1, DAY(BJ83)-1), 1, Settings!$AY$23:$AY$38), BJ83))</f>
        <v/>
      </c>
      <c r="CA83" s="119" t="str">
        <f>IF(BK83="", "", IF(BK83&lt;=$B83, WORKDAY(DATE(YEAR($BB83), MONTH(BK83)+1, DAY(BK83)-1), 1, Settings!$AY$23:$AY$38), BK83))</f>
        <v/>
      </c>
      <c r="CB83" s="119" t="str">
        <f>IF(BL83="", "", IF(BL83&lt;=$B83, WORKDAY(DATE(YEAR($BB83), MONTH(BL83)+1, DAY(BL83)-1), 1, Settings!$AY$23:$AY$38), BL83))</f>
        <v/>
      </c>
      <c r="CC83" s="119" t="str">
        <f>IF(BM83="", "", IF(BM83&lt;=$B83, WORKDAY(DATE(YEAR($BB83), MONTH(BM83)+1, DAY(BM83)-1), 1, Settings!$AY$23:$AY$38), BM83))</f>
        <v/>
      </c>
      <c r="CD83" s="119" t="str">
        <f>IF(BN83="", "", IF(BN83&lt;=$B83, WORKDAY(DATE(YEAR($BB83), MONTH(BN83)+1, DAY(BN83)-1), 1, Settings!$AY$23:$AY$38), BN83))</f>
        <v/>
      </c>
      <c r="CE83" s="119" t="str">
        <f>IF(BO83="", "", IF(BO83&lt;=$B83, WORKDAY(DATE(YEAR($BB83), MONTH(BO83)+1, DAY(BO83)-1), 1, Settings!$AY$23:$AY$38), BO83))</f>
        <v/>
      </c>
      <c r="CF83" s="120" t="str">
        <f>IF(BP83="", "", IF(BP83&lt;=$B83, WORKDAY(DATE(YEAR($BB83), MONTH(BP83)+1, DAY(BP83)-1), 1, Settings!$AY$23:$AY$38), BP83))</f>
        <v/>
      </c>
      <c r="CH83" s="48" t="str">
        <f t="shared" si="35"/>
        <v/>
      </c>
      <c r="CI83" s="49" t="str">
        <f t="shared" si="36"/>
        <v/>
      </c>
      <c r="CJ83" s="49" t="str">
        <f t="shared" si="37"/>
        <v/>
      </c>
      <c r="CK83" s="49" t="str">
        <f t="shared" si="38"/>
        <v/>
      </c>
      <c r="CL83" s="49" t="str">
        <f t="shared" si="39"/>
        <v/>
      </c>
      <c r="CM83" s="49" t="str">
        <f t="shared" si="40"/>
        <v/>
      </c>
      <c r="CN83" s="49" t="str">
        <f t="shared" si="41"/>
        <v/>
      </c>
      <c r="CO83" s="49" t="str">
        <f t="shared" si="42"/>
        <v/>
      </c>
      <c r="CP83" s="49" t="str">
        <f t="shared" si="43"/>
        <v/>
      </c>
      <c r="CQ83" s="49" t="str">
        <f t="shared" si="44"/>
        <v/>
      </c>
      <c r="CR83" s="49" t="str">
        <f t="shared" si="45"/>
        <v/>
      </c>
      <c r="CS83" s="49" t="str">
        <f t="shared" si="46"/>
        <v/>
      </c>
      <c r="CT83" s="49" t="str">
        <f t="shared" si="47"/>
        <v/>
      </c>
      <c r="CU83" s="49" t="str">
        <f t="shared" si="48"/>
        <v/>
      </c>
      <c r="CV83" s="16" t="str">
        <f t="shared" si="49"/>
        <v/>
      </c>
      <c r="CX83" s="48" t="str">
        <f t="shared" si="50"/>
        <v/>
      </c>
      <c r="CY83" s="49" t="str">
        <f t="shared" si="51"/>
        <v/>
      </c>
      <c r="CZ83" s="49" t="str">
        <f t="shared" si="52"/>
        <v/>
      </c>
      <c r="DA83" s="49" t="str">
        <f t="shared" si="53"/>
        <v/>
      </c>
      <c r="DB83" s="49" t="str">
        <f t="shared" si="54"/>
        <v/>
      </c>
      <c r="DC83" s="49" t="str">
        <f t="shared" si="55"/>
        <v/>
      </c>
      <c r="DD83" s="49" t="str">
        <f t="shared" si="56"/>
        <v/>
      </c>
      <c r="DE83" s="49" t="str">
        <f t="shared" si="57"/>
        <v/>
      </c>
      <c r="DF83" s="49" t="str">
        <f t="shared" si="58"/>
        <v/>
      </c>
      <c r="DG83" s="49" t="str">
        <f t="shared" si="59"/>
        <v/>
      </c>
      <c r="DH83" s="49" t="str">
        <f t="shared" si="60"/>
        <v/>
      </c>
      <c r="DI83" s="49" t="str">
        <f t="shared" si="61"/>
        <v/>
      </c>
      <c r="DJ83" s="49" t="str">
        <f t="shared" si="62"/>
        <v/>
      </c>
      <c r="DK83" s="49" t="str">
        <f t="shared" si="63"/>
        <v/>
      </c>
      <c r="DL83" s="16" t="str">
        <f t="shared" si="64"/>
        <v/>
      </c>
      <c r="DN83" s="17" t="str">
        <f t="shared" si="65"/>
        <v>Sep 2019</v>
      </c>
    </row>
    <row r="84" spans="1:118" x14ac:dyDescent="0.25">
      <c r="A84" s="30"/>
      <c r="B84" s="102">
        <f>IF(B83="", "", IFERROR(IF(B83+1&gt;Settings!$G$25, "", B83+1), ""))</f>
        <v>43720</v>
      </c>
      <c r="C84" s="2"/>
      <c r="D84" s="3"/>
      <c r="E84" s="3"/>
      <c r="F84" s="3"/>
      <c r="G84" s="3"/>
      <c r="H84" s="3"/>
      <c r="I84" s="3"/>
      <c r="J84" s="3"/>
      <c r="K84" s="3"/>
      <c r="L84" s="3"/>
      <c r="M84" s="3"/>
      <c r="N84" s="3"/>
      <c r="O84" s="3"/>
      <c r="P84" s="3"/>
      <c r="Q84" s="4"/>
      <c r="R84" s="30"/>
      <c r="T84" s="17" t="str">
        <f>IF($B84="", "", IF($B84&lt;Settings!$G$23, "Old", "New"))</f>
        <v>Old</v>
      </c>
      <c r="AL84" s="118" t="str">
        <f>IF(OR($B84="", C84="", C$10="", AL$9), "", IFERROR($B84+INDEX(Settings!$AF$19:$AF$33, MATCH(C$10, Settings!$Y$19:$Y$33, 0))+IF(INDEX(Settings!$AI$19:$AI$33, MATCH(C$10, Settings!$Y$19:$Y$33, 0))="", 0, INDEX($AO$2:$AU$8, MATCH(TEXT($B84, "ddd"), $AN$2:$AN$8, 0), MATCH(INDEX(Settings!$AI$19:$AI$33, MATCH(C$10, Settings!$Y$19:$Y$33, 0)), $AO$1:$AU$1, 0))), 0))</f>
        <v/>
      </c>
      <c r="AM84" s="119" t="str">
        <f>IF(OR($B84="", D84="", D$10="", AM$9), "", IFERROR($B84+INDEX(Settings!$AF$19:$AF$33, MATCH(D$10, Settings!$Y$19:$Y$33, 0))+IF(INDEX(Settings!$AI$19:$AI$33, MATCH(D$10, Settings!$Y$19:$Y$33, 0))="", 0, INDEX($AO$2:$AU$8, MATCH(TEXT($B84, "ddd"), $AN$2:$AN$8, 0), MATCH(INDEX(Settings!$AI$19:$AI$33, MATCH(D$10, Settings!$Y$19:$Y$33, 0)), $AO$1:$AU$1, 0))), 0))</f>
        <v/>
      </c>
      <c r="AN84" s="119" t="str">
        <f>IF(OR($B84="", E84="", E$10="", AN$9), "", IFERROR($B84+INDEX(Settings!$AF$19:$AF$33, MATCH(E$10, Settings!$Y$19:$Y$33, 0))+IF(INDEX(Settings!$AI$19:$AI$33, MATCH(E$10, Settings!$Y$19:$Y$33, 0))="", 0, INDEX($AO$2:$AU$8, MATCH(TEXT($B84, "ddd"), $AN$2:$AN$8, 0), MATCH(INDEX(Settings!$AI$19:$AI$33, MATCH(E$10, Settings!$Y$19:$Y$33, 0)), $AO$1:$AU$1, 0))), 0))</f>
        <v/>
      </c>
      <c r="AO84" s="119" t="str">
        <f>IF(OR($B84="", F84="", F$10="", AO$9), "", IFERROR($B84+INDEX(Settings!$AF$19:$AF$33, MATCH(F$10, Settings!$Y$19:$Y$33, 0))+IF(INDEX(Settings!$AI$19:$AI$33, MATCH(F$10, Settings!$Y$19:$Y$33, 0))="", 0, INDEX($AO$2:$AU$8, MATCH(TEXT($B84, "ddd"), $AN$2:$AN$8, 0), MATCH(INDEX(Settings!$AI$19:$AI$33, MATCH(F$10, Settings!$Y$19:$Y$33, 0)), $AO$1:$AU$1, 0))), 0))</f>
        <v/>
      </c>
      <c r="AP84" s="119" t="str">
        <f>IF(OR($B84="", G84="", G$10="", AP$9), "", IFERROR($B84+INDEX(Settings!$AF$19:$AF$33, MATCH(G$10, Settings!$Y$19:$Y$33, 0))+IF(INDEX(Settings!$AI$19:$AI$33, MATCH(G$10, Settings!$Y$19:$Y$33, 0))="", 0, INDEX($AO$2:$AU$8, MATCH(TEXT($B84, "ddd"), $AN$2:$AN$8, 0), MATCH(INDEX(Settings!$AI$19:$AI$33, MATCH(G$10, Settings!$Y$19:$Y$33, 0)), $AO$1:$AU$1, 0))), 0))</f>
        <v/>
      </c>
      <c r="AQ84" s="119" t="str">
        <f>IF(OR($B84="", H84="", H$10="", AQ$9), "", IFERROR($B84+INDEX(Settings!$AF$19:$AF$33, MATCH(H$10, Settings!$Y$19:$Y$33, 0))+IF(INDEX(Settings!$AI$19:$AI$33, MATCH(H$10, Settings!$Y$19:$Y$33, 0))="", 0, INDEX($AO$2:$AU$8, MATCH(TEXT($B84, "ddd"), $AN$2:$AN$8, 0), MATCH(INDEX(Settings!$AI$19:$AI$33, MATCH(H$10, Settings!$Y$19:$Y$33, 0)), $AO$1:$AU$1, 0))), 0))</f>
        <v/>
      </c>
      <c r="AR84" s="119" t="str">
        <f>IF(OR($B84="", I84="", I$10="", AR$9), "", IFERROR($B84+INDEX(Settings!$AF$19:$AF$33, MATCH(I$10, Settings!$Y$19:$Y$33, 0))+IF(INDEX(Settings!$AI$19:$AI$33, MATCH(I$10, Settings!$Y$19:$Y$33, 0))="", 0, INDEX($AO$2:$AU$8, MATCH(TEXT($B84, "ddd"), $AN$2:$AN$8, 0), MATCH(INDEX(Settings!$AI$19:$AI$33, MATCH(I$10, Settings!$Y$19:$Y$33, 0)), $AO$1:$AU$1, 0))), 0))</f>
        <v/>
      </c>
      <c r="AS84" s="119" t="str">
        <f>IF(OR($B84="", J84="", J$10="", AS$9), "", IFERROR($B84+INDEX(Settings!$AF$19:$AF$33, MATCH(J$10, Settings!$Y$19:$Y$33, 0))+IF(INDEX(Settings!$AI$19:$AI$33, MATCH(J$10, Settings!$Y$19:$Y$33, 0))="", 0, INDEX($AO$2:$AU$8, MATCH(TEXT($B84, "ddd"), $AN$2:$AN$8, 0), MATCH(INDEX(Settings!$AI$19:$AI$33, MATCH(J$10, Settings!$Y$19:$Y$33, 0)), $AO$1:$AU$1, 0))), 0))</f>
        <v/>
      </c>
      <c r="AT84" s="119" t="str">
        <f>IF(OR($B84="", K84="", K$10="", AT$9), "", IFERROR($B84+INDEX(Settings!$AF$19:$AF$33, MATCH(K$10, Settings!$Y$19:$Y$33, 0))+IF(INDEX(Settings!$AI$19:$AI$33, MATCH(K$10, Settings!$Y$19:$Y$33, 0))="", 0, INDEX($AO$2:$AU$8, MATCH(TEXT($B84, "ddd"), $AN$2:$AN$8, 0), MATCH(INDEX(Settings!$AI$19:$AI$33, MATCH(K$10, Settings!$Y$19:$Y$33, 0)), $AO$1:$AU$1, 0))), 0))</f>
        <v/>
      </c>
      <c r="AU84" s="119" t="str">
        <f>IF(OR($B84="", L84="", L$10="", AU$9), "", IFERROR($B84+INDEX(Settings!$AF$19:$AF$33, MATCH(L$10, Settings!$Y$19:$Y$33, 0))+IF(INDEX(Settings!$AI$19:$AI$33, MATCH(L$10, Settings!$Y$19:$Y$33, 0))="", 0, INDEX($AO$2:$AU$8, MATCH(TEXT($B84, "ddd"), $AN$2:$AN$8, 0), MATCH(INDEX(Settings!$AI$19:$AI$33, MATCH(L$10, Settings!$Y$19:$Y$33, 0)), $AO$1:$AU$1, 0))), 0))</f>
        <v/>
      </c>
      <c r="AV84" s="119" t="str">
        <f>IF(OR($B84="", M84="", M$10="", AV$9), "", IFERROR($B84+INDEX(Settings!$AF$19:$AF$33, MATCH(M$10, Settings!$Y$19:$Y$33, 0))+IF(INDEX(Settings!$AI$19:$AI$33, MATCH(M$10, Settings!$Y$19:$Y$33, 0))="", 0, INDEX($AO$2:$AU$8, MATCH(TEXT($B84, "ddd"), $AN$2:$AN$8, 0), MATCH(INDEX(Settings!$AI$19:$AI$33, MATCH(M$10, Settings!$Y$19:$Y$33, 0)), $AO$1:$AU$1, 0))), 0))</f>
        <v/>
      </c>
      <c r="AW84" s="119" t="str">
        <f>IF(OR($B84="", N84="", N$10="", AW$9), "", IFERROR($B84+INDEX(Settings!$AF$19:$AF$33, MATCH(N$10, Settings!$Y$19:$Y$33, 0))+IF(INDEX(Settings!$AI$19:$AI$33, MATCH(N$10, Settings!$Y$19:$Y$33, 0))="", 0, INDEX($AO$2:$AU$8, MATCH(TEXT($B84, "ddd"), $AN$2:$AN$8, 0), MATCH(INDEX(Settings!$AI$19:$AI$33, MATCH(N$10, Settings!$Y$19:$Y$33, 0)), $AO$1:$AU$1, 0))), 0))</f>
        <v/>
      </c>
      <c r="AX84" s="119" t="str">
        <f>IF(OR($B84="", O84="", O$10="", AX$9), "", IFERROR($B84+INDEX(Settings!$AF$19:$AF$33, MATCH(O$10, Settings!$Y$19:$Y$33, 0))+IF(INDEX(Settings!$AI$19:$AI$33, MATCH(O$10, Settings!$Y$19:$Y$33, 0))="", 0, INDEX($AO$2:$AU$8, MATCH(TEXT($B84, "ddd"), $AN$2:$AN$8, 0), MATCH(INDEX(Settings!$AI$19:$AI$33, MATCH(O$10, Settings!$Y$19:$Y$33, 0)), $AO$1:$AU$1, 0))), 0))</f>
        <v/>
      </c>
      <c r="AY84" s="119" t="str">
        <f>IF(OR($B84="", P84="", P$10="", AY$9), "", IFERROR($B84+INDEX(Settings!$AF$19:$AF$33, MATCH(P$10, Settings!$Y$19:$Y$33, 0))+IF(INDEX(Settings!$AI$19:$AI$33, MATCH(P$10, Settings!$Y$19:$Y$33, 0))="", 0, INDEX($AO$2:$AU$8, MATCH(TEXT($B84, "ddd"), $AN$2:$AN$8, 0), MATCH(INDEX(Settings!$AI$19:$AI$33, MATCH(P$10, Settings!$Y$19:$Y$33, 0)), $AO$1:$AU$1, 0))), 0))</f>
        <v/>
      </c>
      <c r="AZ84" s="120" t="str">
        <f>IF(OR($B84="", Q84="", Q$10="", AZ$9), "", IFERROR($B84+INDEX(Settings!$AF$19:$AF$33, MATCH(Q$10, Settings!$Y$19:$Y$33, 0))+IF(INDEX(Settings!$AI$19:$AI$33, MATCH(Q$10, Settings!$Y$19:$Y$33, 0))="", 0, INDEX($AO$2:$AU$8, MATCH(TEXT($B84, "ddd"), $AN$2:$AN$8, 0), MATCH(INDEX(Settings!$AI$19:$AI$33, MATCH(Q$10, Settings!$Y$19:$Y$33, 0)), $AO$1:$AU$1, 0))), 0))</f>
        <v/>
      </c>
      <c r="BB84" s="118" t="str">
        <f>IF(OR(C$10="", $B84="", C84="", BB$9=""), "", IFERROR(WORKDAY((DATE(YEAR($B84), MONTH($B84)+INDEX(Settings!$AM$19:$AM$33, MATCH(C$10, Settings!$Y$19:$Y$33, 0)), IF(INDEX(Settings!$AQ$19:$AQ$33, MATCH(C$10, Settings!$Y$19:$Y$33, 0))=0, DAY($B84), INDEX(Settings!$AQ$19:$AQ$33, MATCH(C$10, Settings!$Y$19:$Y$33, 0))))-1), 1, Settings!$AY$23:$AY$38), ""))</f>
        <v/>
      </c>
      <c r="BC84" s="119" t="str">
        <f>IF(OR(D$10="", $B84="", D84="", BC$9=""), "", IFERROR(WORKDAY((DATE(YEAR($B84), MONTH($B84)+INDEX(Settings!$AM$19:$AM$33, MATCH(D$10, Settings!$Y$19:$Y$33, 0)), IF(INDEX(Settings!$AQ$19:$AQ$33, MATCH(D$10, Settings!$Y$19:$Y$33, 0))=0, DAY($B84), INDEX(Settings!$AQ$19:$AQ$33, MATCH(D$10, Settings!$Y$19:$Y$33, 0))))-1), 1, Settings!$AY$23:$AY$38), ""))</f>
        <v/>
      </c>
      <c r="BD84" s="119" t="str">
        <f>IF(OR(E$10="", $B84="", E84="", BD$9=""), "", IFERROR(WORKDAY((DATE(YEAR($B84), MONTH($B84)+INDEX(Settings!$AM$19:$AM$33, MATCH(E$10, Settings!$Y$19:$Y$33, 0)), IF(INDEX(Settings!$AQ$19:$AQ$33, MATCH(E$10, Settings!$Y$19:$Y$33, 0))=0, DAY($B84), INDEX(Settings!$AQ$19:$AQ$33, MATCH(E$10, Settings!$Y$19:$Y$33, 0))))-1), 1, Settings!$AY$23:$AY$38), ""))</f>
        <v/>
      </c>
      <c r="BE84" s="119" t="str">
        <f>IF(OR(F$10="", $B84="", F84="", BE$9=""), "", IFERROR(WORKDAY((DATE(YEAR($B84), MONTH($B84)+INDEX(Settings!$AM$19:$AM$33, MATCH(F$10, Settings!$Y$19:$Y$33, 0)), IF(INDEX(Settings!$AQ$19:$AQ$33, MATCH(F$10, Settings!$Y$19:$Y$33, 0))=0, DAY($B84), INDEX(Settings!$AQ$19:$AQ$33, MATCH(F$10, Settings!$Y$19:$Y$33, 0))))-1), 1, Settings!$AY$23:$AY$38), ""))</f>
        <v/>
      </c>
      <c r="BF84" s="119" t="str">
        <f>IF(OR(G$10="", $B84="", G84="", BF$9=""), "", IFERROR(WORKDAY((DATE(YEAR($B84), MONTH($B84)+INDEX(Settings!$AM$19:$AM$33, MATCH(G$10, Settings!$Y$19:$Y$33, 0)), IF(INDEX(Settings!$AQ$19:$AQ$33, MATCH(G$10, Settings!$Y$19:$Y$33, 0))=0, DAY($B84), INDEX(Settings!$AQ$19:$AQ$33, MATCH(G$10, Settings!$Y$19:$Y$33, 0))))-1), 1, Settings!$AY$23:$AY$38), ""))</f>
        <v/>
      </c>
      <c r="BG84" s="119" t="str">
        <f>IF(OR(H$10="", $B84="", H84="", BG$9=""), "", IFERROR(WORKDAY((DATE(YEAR($B84), MONTH($B84)+INDEX(Settings!$AM$19:$AM$33, MATCH(H$10, Settings!$Y$19:$Y$33, 0)), IF(INDEX(Settings!$AQ$19:$AQ$33, MATCH(H$10, Settings!$Y$19:$Y$33, 0))=0, DAY($B84), INDEX(Settings!$AQ$19:$AQ$33, MATCH(H$10, Settings!$Y$19:$Y$33, 0))))-1), 1, Settings!$AY$23:$AY$38), ""))</f>
        <v/>
      </c>
      <c r="BH84" s="119" t="str">
        <f>IF(OR(I$10="", $B84="", I84="", BH$9=""), "", IFERROR(WORKDAY((DATE(YEAR($B84), MONTH($B84)+INDEX(Settings!$AM$19:$AM$33, MATCH(I$10, Settings!$Y$19:$Y$33, 0)), IF(INDEX(Settings!$AQ$19:$AQ$33, MATCH(I$10, Settings!$Y$19:$Y$33, 0))=0, DAY($B84), INDEX(Settings!$AQ$19:$AQ$33, MATCH(I$10, Settings!$Y$19:$Y$33, 0))))-1), 1, Settings!$AY$23:$AY$38), ""))</f>
        <v/>
      </c>
      <c r="BI84" s="119" t="str">
        <f>IF(OR(J$10="", $B84="", J84="", BI$9=""), "", IFERROR(WORKDAY((DATE(YEAR($B84), MONTH($B84)+INDEX(Settings!$AM$19:$AM$33, MATCH(J$10, Settings!$Y$19:$Y$33, 0)), IF(INDEX(Settings!$AQ$19:$AQ$33, MATCH(J$10, Settings!$Y$19:$Y$33, 0))=0, DAY($B84), INDEX(Settings!$AQ$19:$AQ$33, MATCH(J$10, Settings!$Y$19:$Y$33, 0))))-1), 1, Settings!$AY$23:$AY$38), ""))</f>
        <v/>
      </c>
      <c r="BJ84" s="119" t="str">
        <f>IF(OR(K$10="", $B84="", K84="", BJ$9=""), "", IFERROR(WORKDAY((DATE(YEAR($B84), MONTH($B84)+INDEX(Settings!$AM$19:$AM$33, MATCH(K$10, Settings!$Y$19:$Y$33, 0)), IF(INDEX(Settings!$AQ$19:$AQ$33, MATCH(K$10, Settings!$Y$19:$Y$33, 0))=0, DAY($B84), INDEX(Settings!$AQ$19:$AQ$33, MATCH(K$10, Settings!$Y$19:$Y$33, 0))))-1), 1, Settings!$AY$23:$AY$38), ""))</f>
        <v/>
      </c>
      <c r="BK84" s="119" t="str">
        <f>IF(OR(L$10="", $B84="", L84="", BK$9=""), "", IFERROR(WORKDAY((DATE(YEAR($B84), MONTH($B84)+INDEX(Settings!$AM$19:$AM$33, MATCH(L$10, Settings!$Y$19:$Y$33, 0)), IF(INDEX(Settings!$AQ$19:$AQ$33, MATCH(L$10, Settings!$Y$19:$Y$33, 0))=0, DAY($B84), INDEX(Settings!$AQ$19:$AQ$33, MATCH(L$10, Settings!$Y$19:$Y$33, 0))))-1), 1, Settings!$AY$23:$AY$38), ""))</f>
        <v/>
      </c>
      <c r="BL84" s="119" t="str">
        <f>IF(OR(M$10="", $B84="", M84="", BL$9=""), "", IFERROR(WORKDAY((DATE(YEAR($B84), MONTH($B84)+INDEX(Settings!$AM$19:$AM$33, MATCH(M$10, Settings!$Y$19:$Y$33, 0)), IF(INDEX(Settings!$AQ$19:$AQ$33, MATCH(M$10, Settings!$Y$19:$Y$33, 0))=0, DAY($B84), INDEX(Settings!$AQ$19:$AQ$33, MATCH(M$10, Settings!$Y$19:$Y$33, 0))))-1), 1, Settings!$AY$23:$AY$38), ""))</f>
        <v/>
      </c>
      <c r="BM84" s="119" t="str">
        <f>IF(OR(N$10="", $B84="", N84="", BM$9=""), "", IFERROR(WORKDAY((DATE(YEAR($B84), MONTH($B84)+INDEX(Settings!$AM$19:$AM$33, MATCH(N$10, Settings!$Y$19:$Y$33, 0)), IF(INDEX(Settings!$AQ$19:$AQ$33, MATCH(N$10, Settings!$Y$19:$Y$33, 0))=0, DAY($B84), INDEX(Settings!$AQ$19:$AQ$33, MATCH(N$10, Settings!$Y$19:$Y$33, 0))))-1), 1, Settings!$AY$23:$AY$38), ""))</f>
        <v/>
      </c>
      <c r="BN84" s="119" t="str">
        <f>IF(OR(O$10="", $B84="", O84="", BN$9=""), "", IFERROR(WORKDAY((DATE(YEAR($B84), MONTH($B84)+INDEX(Settings!$AM$19:$AM$33, MATCH(O$10, Settings!$Y$19:$Y$33, 0)), IF(INDEX(Settings!$AQ$19:$AQ$33, MATCH(O$10, Settings!$Y$19:$Y$33, 0))=0, DAY($B84), INDEX(Settings!$AQ$19:$AQ$33, MATCH(O$10, Settings!$Y$19:$Y$33, 0))))-1), 1, Settings!$AY$23:$AY$38), ""))</f>
        <v/>
      </c>
      <c r="BO84" s="119" t="str">
        <f>IF(OR(P$10="", $B84="", P84="", BO$9=""), "", IFERROR(WORKDAY((DATE(YEAR($B84), MONTH($B84)+INDEX(Settings!$AM$19:$AM$33, MATCH(P$10, Settings!$Y$19:$Y$33, 0)), IF(INDEX(Settings!$AQ$19:$AQ$33, MATCH(P$10, Settings!$Y$19:$Y$33, 0))=0, DAY($B84), INDEX(Settings!$AQ$19:$AQ$33, MATCH(P$10, Settings!$Y$19:$Y$33, 0))))-1), 1, Settings!$AY$23:$AY$38), ""))</f>
        <v/>
      </c>
      <c r="BP84" s="120" t="str">
        <f>IF(OR(Q$10="", $B84="", Q84="", BP$9=""), "", IFERROR(WORKDAY((DATE(YEAR($B84), MONTH($B84)+INDEX(Settings!$AM$19:$AM$33, MATCH(Q$10, Settings!$Y$19:$Y$33, 0)), IF(INDEX(Settings!$AQ$19:$AQ$33, MATCH(Q$10, Settings!$Y$19:$Y$33, 0))=0, DAY($B84), INDEX(Settings!$AQ$19:$AQ$33, MATCH(Q$10, Settings!$Y$19:$Y$33, 0))))-1), 1, Settings!$AY$23:$AY$38), ""))</f>
        <v/>
      </c>
      <c r="BR84" s="118" t="str">
        <f>IF(BB84="", "", IF(BB84&lt;=$B84, WORKDAY(DATE(YEAR($BB84), MONTH(BB84)+1, DAY(BB84)-1), 1, Settings!$AY$23:$AY$38), BB84))</f>
        <v/>
      </c>
      <c r="BS84" s="119" t="str">
        <f>IF(BC84="", "", IF(BC84&lt;=$B84, WORKDAY(DATE(YEAR($BB84), MONTH(BC84)+1, DAY(BC84)-1), 1, Settings!$AY$23:$AY$38), BC84))</f>
        <v/>
      </c>
      <c r="BT84" s="119" t="str">
        <f>IF(BD84="", "", IF(BD84&lt;=$B84, WORKDAY(DATE(YEAR($BB84), MONTH(BD84)+1, DAY(BD84)-1), 1, Settings!$AY$23:$AY$38), BD84))</f>
        <v/>
      </c>
      <c r="BU84" s="119" t="str">
        <f>IF(BE84="", "", IF(BE84&lt;=$B84, WORKDAY(DATE(YEAR($BB84), MONTH(BE84)+1, DAY(BE84)-1), 1, Settings!$AY$23:$AY$38), BE84))</f>
        <v/>
      </c>
      <c r="BV84" s="119" t="str">
        <f>IF(BF84="", "", IF(BF84&lt;=$B84, WORKDAY(DATE(YEAR($BB84), MONTH(BF84)+1, DAY(BF84)-1), 1, Settings!$AY$23:$AY$38), BF84))</f>
        <v/>
      </c>
      <c r="BW84" s="119" t="str">
        <f>IF(BG84="", "", IF(BG84&lt;=$B84, WORKDAY(DATE(YEAR($BB84), MONTH(BG84)+1, DAY(BG84)-1), 1, Settings!$AY$23:$AY$38), BG84))</f>
        <v/>
      </c>
      <c r="BX84" s="119" t="str">
        <f>IF(BH84="", "", IF(BH84&lt;=$B84, WORKDAY(DATE(YEAR($BB84), MONTH(BH84)+1, DAY(BH84)-1), 1, Settings!$AY$23:$AY$38), BH84))</f>
        <v/>
      </c>
      <c r="BY84" s="119" t="str">
        <f>IF(BI84="", "", IF(BI84&lt;=$B84, WORKDAY(DATE(YEAR($BB84), MONTH(BI84)+1, DAY(BI84)-1), 1, Settings!$AY$23:$AY$38), BI84))</f>
        <v/>
      </c>
      <c r="BZ84" s="119" t="str">
        <f>IF(BJ84="", "", IF(BJ84&lt;=$B84, WORKDAY(DATE(YEAR($BB84), MONTH(BJ84)+1, DAY(BJ84)-1), 1, Settings!$AY$23:$AY$38), BJ84))</f>
        <v/>
      </c>
      <c r="CA84" s="119" t="str">
        <f>IF(BK84="", "", IF(BK84&lt;=$B84, WORKDAY(DATE(YEAR($BB84), MONTH(BK84)+1, DAY(BK84)-1), 1, Settings!$AY$23:$AY$38), BK84))</f>
        <v/>
      </c>
      <c r="CB84" s="119" t="str">
        <f>IF(BL84="", "", IF(BL84&lt;=$B84, WORKDAY(DATE(YEAR($BB84), MONTH(BL84)+1, DAY(BL84)-1), 1, Settings!$AY$23:$AY$38), BL84))</f>
        <v/>
      </c>
      <c r="CC84" s="119" t="str">
        <f>IF(BM84="", "", IF(BM84&lt;=$B84, WORKDAY(DATE(YEAR($BB84), MONTH(BM84)+1, DAY(BM84)-1), 1, Settings!$AY$23:$AY$38), BM84))</f>
        <v/>
      </c>
      <c r="CD84" s="119" t="str">
        <f>IF(BN84="", "", IF(BN84&lt;=$B84, WORKDAY(DATE(YEAR($BB84), MONTH(BN84)+1, DAY(BN84)-1), 1, Settings!$AY$23:$AY$38), BN84))</f>
        <v/>
      </c>
      <c r="CE84" s="119" t="str">
        <f>IF(BO84="", "", IF(BO84&lt;=$B84, WORKDAY(DATE(YEAR($BB84), MONTH(BO84)+1, DAY(BO84)-1), 1, Settings!$AY$23:$AY$38), BO84))</f>
        <v/>
      </c>
      <c r="CF84" s="120" t="str">
        <f>IF(BP84="", "", IF(BP84&lt;=$B84, WORKDAY(DATE(YEAR($BB84), MONTH(BP84)+1, DAY(BP84)-1), 1, Settings!$AY$23:$AY$38), BP84))</f>
        <v/>
      </c>
      <c r="CH84" s="48" t="str">
        <f t="shared" si="35"/>
        <v/>
      </c>
      <c r="CI84" s="49" t="str">
        <f t="shared" si="36"/>
        <v/>
      </c>
      <c r="CJ84" s="49" t="str">
        <f t="shared" si="37"/>
        <v/>
      </c>
      <c r="CK84" s="49" t="str">
        <f t="shared" si="38"/>
        <v/>
      </c>
      <c r="CL84" s="49" t="str">
        <f t="shared" si="39"/>
        <v/>
      </c>
      <c r="CM84" s="49" t="str">
        <f t="shared" si="40"/>
        <v/>
      </c>
      <c r="CN84" s="49" t="str">
        <f t="shared" si="41"/>
        <v/>
      </c>
      <c r="CO84" s="49" t="str">
        <f t="shared" si="42"/>
        <v/>
      </c>
      <c r="CP84" s="49" t="str">
        <f t="shared" si="43"/>
        <v/>
      </c>
      <c r="CQ84" s="49" t="str">
        <f t="shared" si="44"/>
        <v/>
      </c>
      <c r="CR84" s="49" t="str">
        <f t="shared" si="45"/>
        <v/>
      </c>
      <c r="CS84" s="49" t="str">
        <f t="shared" si="46"/>
        <v/>
      </c>
      <c r="CT84" s="49" t="str">
        <f t="shared" si="47"/>
        <v/>
      </c>
      <c r="CU84" s="49" t="str">
        <f t="shared" si="48"/>
        <v/>
      </c>
      <c r="CV84" s="16" t="str">
        <f t="shared" si="49"/>
        <v/>
      </c>
      <c r="CX84" s="48" t="str">
        <f t="shared" si="50"/>
        <v/>
      </c>
      <c r="CY84" s="49" t="str">
        <f t="shared" si="51"/>
        <v/>
      </c>
      <c r="CZ84" s="49" t="str">
        <f t="shared" si="52"/>
        <v/>
      </c>
      <c r="DA84" s="49" t="str">
        <f t="shared" si="53"/>
        <v/>
      </c>
      <c r="DB84" s="49" t="str">
        <f t="shared" si="54"/>
        <v/>
      </c>
      <c r="DC84" s="49" t="str">
        <f t="shared" si="55"/>
        <v/>
      </c>
      <c r="DD84" s="49" t="str">
        <f t="shared" si="56"/>
        <v/>
      </c>
      <c r="DE84" s="49" t="str">
        <f t="shared" si="57"/>
        <v/>
      </c>
      <c r="DF84" s="49" t="str">
        <f t="shared" si="58"/>
        <v/>
      </c>
      <c r="DG84" s="49" t="str">
        <f t="shared" si="59"/>
        <v/>
      </c>
      <c r="DH84" s="49" t="str">
        <f t="shared" si="60"/>
        <v/>
      </c>
      <c r="DI84" s="49" t="str">
        <f t="shared" si="61"/>
        <v/>
      </c>
      <c r="DJ84" s="49" t="str">
        <f t="shared" si="62"/>
        <v/>
      </c>
      <c r="DK84" s="49" t="str">
        <f t="shared" si="63"/>
        <v/>
      </c>
      <c r="DL84" s="16" t="str">
        <f t="shared" si="64"/>
        <v/>
      </c>
      <c r="DN84" s="17" t="str">
        <f t="shared" si="65"/>
        <v>Sep 2019</v>
      </c>
    </row>
    <row r="85" spans="1:118" x14ac:dyDescent="0.25">
      <c r="A85" s="30"/>
      <c r="B85" s="102">
        <f>IF(B84="", "", IFERROR(IF(B84+1&gt;Settings!$G$25, "", B84+1), ""))</f>
        <v>43721</v>
      </c>
      <c r="C85" s="2"/>
      <c r="D85" s="3"/>
      <c r="E85" s="3"/>
      <c r="F85" s="3"/>
      <c r="G85" s="3"/>
      <c r="H85" s="3"/>
      <c r="I85" s="3"/>
      <c r="J85" s="3"/>
      <c r="K85" s="3"/>
      <c r="L85" s="3"/>
      <c r="M85" s="3"/>
      <c r="N85" s="3"/>
      <c r="O85" s="3"/>
      <c r="P85" s="3"/>
      <c r="Q85" s="4"/>
      <c r="R85" s="30"/>
      <c r="T85" s="17" t="str">
        <f>IF($B85="", "", IF($B85&lt;Settings!$G$23, "Old", "New"))</f>
        <v>Old</v>
      </c>
      <c r="AL85" s="118" t="str">
        <f>IF(OR($B85="", C85="", C$10="", AL$9), "", IFERROR($B85+INDEX(Settings!$AF$19:$AF$33, MATCH(C$10, Settings!$Y$19:$Y$33, 0))+IF(INDEX(Settings!$AI$19:$AI$33, MATCH(C$10, Settings!$Y$19:$Y$33, 0))="", 0, INDEX($AO$2:$AU$8, MATCH(TEXT($B85, "ddd"), $AN$2:$AN$8, 0), MATCH(INDEX(Settings!$AI$19:$AI$33, MATCH(C$10, Settings!$Y$19:$Y$33, 0)), $AO$1:$AU$1, 0))), 0))</f>
        <v/>
      </c>
      <c r="AM85" s="119" t="str">
        <f>IF(OR($B85="", D85="", D$10="", AM$9), "", IFERROR($B85+INDEX(Settings!$AF$19:$AF$33, MATCH(D$10, Settings!$Y$19:$Y$33, 0))+IF(INDEX(Settings!$AI$19:$AI$33, MATCH(D$10, Settings!$Y$19:$Y$33, 0))="", 0, INDEX($AO$2:$AU$8, MATCH(TEXT($B85, "ddd"), $AN$2:$AN$8, 0), MATCH(INDEX(Settings!$AI$19:$AI$33, MATCH(D$10, Settings!$Y$19:$Y$33, 0)), $AO$1:$AU$1, 0))), 0))</f>
        <v/>
      </c>
      <c r="AN85" s="119" t="str">
        <f>IF(OR($B85="", E85="", E$10="", AN$9), "", IFERROR($B85+INDEX(Settings!$AF$19:$AF$33, MATCH(E$10, Settings!$Y$19:$Y$33, 0))+IF(INDEX(Settings!$AI$19:$AI$33, MATCH(E$10, Settings!$Y$19:$Y$33, 0))="", 0, INDEX($AO$2:$AU$8, MATCH(TEXT($B85, "ddd"), $AN$2:$AN$8, 0), MATCH(INDEX(Settings!$AI$19:$AI$33, MATCH(E$10, Settings!$Y$19:$Y$33, 0)), $AO$1:$AU$1, 0))), 0))</f>
        <v/>
      </c>
      <c r="AO85" s="119" t="str">
        <f>IF(OR($B85="", F85="", F$10="", AO$9), "", IFERROR($B85+INDEX(Settings!$AF$19:$AF$33, MATCH(F$10, Settings!$Y$19:$Y$33, 0))+IF(INDEX(Settings!$AI$19:$AI$33, MATCH(F$10, Settings!$Y$19:$Y$33, 0))="", 0, INDEX($AO$2:$AU$8, MATCH(TEXT($B85, "ddd"), $AN$2:$AN$8, 0), MATCH(INDEX(Settings!$AI$19:$AI$33, MATCH(F$10, Settings!$Y$19:$Y$33, 0)), $AO$1:$AU$1, 0))), 0))</f>
        <v/>
      </c>
      <c r="AP85" s="119" t="str">
        <f>IF(OR($B85="", G85="", G$10="", AP$9), "", IFERROR($B85+INDEX(Settings!$AF$19:$AF$33, MATCH(G$10, Settings!$Y$19:$Y$33, 0))+IF(INDEX(Settings!$AI$19:$AI$33, MATCH(G$10, Settings!$Y$19:$Y$33, 0))="", 0, INDEX($AO$2:$AU$8, MATCH(TEXT($B85, "ddd"), $AN$2:$AN$8, 0), MATCH(INDEX(Settings!$AI$19:$AI$33, MATCH(G$10, Settings!$Y$19:$Y$33, 0)), $AO$1:$AU$1, 0))), 0))</f>
        <v/>
      </c>
      <c r="AQ85" s="119" t="str">
        <f>IF(OR($B85="", H85="", H$10="", AQ$9), "", IFERROR($B85+INDEX(Settings!$AF$19:$AF$33, MATCH(H$10, Settings!$Y$19:$Y$33, 0))+IF(INDEX(Settings!$AI$19:$AI$33, MATCH(H$10, Settings!$Y$19:$Y$33, 0))="", 0, INDEX($AO$2:$AU$8, MATCH(TEXT($B85, "ddd"), $AN$2:$AN$8, 0), MATCH(INDEX(Settings!$AI$19:$AI$33, MATCH(H$10, Settings!$Y$19:$Y$33, 0)), $AO$1:$AU$1, 0))), 0))</f>
        <v/>
      </c>
      <c r="AR85" s="119" t="str">
        <f>IF(OR($B85="", I85="", I$10="", AR$9), "", IFERROR($B85+INDEX(Settings!$AF$19:$AF$33, MATCH(I$10, Settings!$Y$19:$Y$33, 0))+IF(INDEX(Settings!$AI$19:$AI$33, MATCH(I$10, Settings!$Y$19:$Y$33, 0))="", 0, INDEX($AO$2:$AU$8, MATCH(TEXT($B85, "ddd"), $AN$2:$AN$8, 0), MATCH(INDEX(Settings!$AI$19:$AI$33, MATCH(I$10, Settings!$Y$19:$Y$33, 0)), $AO$1:$AU$1, 0))), 0))</f>
        <v/>
      </c>
      <c r="AS85" s="119" t="str">
        <f>IF(OR($B85="", J85="", J$10="", AS$9), "", IFERROR($B85+INDEX(Settings!$AF$19:$AF$33, MATCH(J$10, Settings!$Y$19:$Y$33, 0))+IF(INDEX(Settings!$AI$19:$AI$33, MATCH(J$10, Settings!$Y$19:$Y$33, 0))="", 0, INDEX($AO$2:$AU$8, MATCH(TEXT($B85, "ddd"), $AN$2:$AN$8, 0), MATCH(INDEX(Settings!$AI$19:$AI$33, MATCH(J$10, Settings!$Y$19:$Y$33, 0)), $AO$1:$AU$1, 0))), 0))</f>
        <v/>
      </c>
      <c r="AT85" s="119" t="str">
        <f>IF(OR($B85="", K85="", K$10="", AT$9), "", IFERROR($B85+INDEX(Settings!$AF$19:$AF$33, MATCH(K$10, Settings!$Y$19:$Y$33, 0))+IF(INDEX(Settings!$AI$19:$AI$33, MATCH(K$10, Settings!$Y$19:$Y$33, 0))="", 0, INDEX($AO$2:$AU$8, MATCH(TEXT($B85, "ddd"), $AN$2:$AN$8, 0), MATCH(INDEX(Settings!$AI$19:$AI$33, MATCH(K$10, Settings!$Y$19:$Y$33, 0)), $AO$1:$AU$1, 0))), 0))</f>
        <v/>
      </c>
      <c r="AU85" s="119" t="str">
        <f>IF(OR($B85="", L85="", L$10="", AU$9), "", IFERROR($B85+INDEX(Settings!$AF$19:$AF$33, MATCH(L$10, Settings!$Y$19:$Y$33, 0))+IF(INDEX(Settings!$AI$19:$AI$33, MATCH(L$10, Settings!$Y$19:$Y$33, 0))="", 0, INDEX($AO$2:$AU$8, MATCH(TEXT($B85, "ddd"), $AN$2:$AN$8, 0), MATCH(INDEX(Settings!$AI$19:$AI$33, MATCH(L$10, Settings!$Y$19:$Y$33, 0)), $AO$1:$AU$1, 0))), 0))</f>
        <v/>
      </c>
      <c r="AV85" s="119" t="str">
        <f>IF(OR($B85="", M85="", M$10="", AV$9), "", IFERROR($B85+INDEX(Settings!$AF$19:$AF$33, MATCH(M$10, Settings!$Y$19:$Y$33, 0))+IF(INDEX(Settings!$AI$19:$AI$33, MATCH(M$10, Settings!$Y$19:$Y$33, 0))="", 0, INDEX($AO$2:$AU$8, MATCH(TEXT($B85, "ddd"), $AN$2:$AN$8, 0), MATCH(INDEX(Settings!$AI$19:$AI$33, MATCH(M$10, Settings!$Y$19:$Y$33, 0)), $AO$1:$AU$1, 0))), 0))</f>
        <v/>
      </c>
      <c r="AW85" s="119" t="str">
        <f>IF(OR($B85="", N85="", N$10="", AW$9), "", IFERROR($B85+INDEX(Settings!$AF$19:$AF$33, MATCH(N$10, Settings!$Y$19:$Y$33, 0))+IF(INDEX(Settings!$AI$19:$AI$33, MATCH(N$10, Settings!$Y$19:$Y$33, 0))="", 0, INDEX($AO$2:$AU$8, MATCH(TEXT($B85, "ddd"), $AN$2:$AN$8, 0), MATCH(INDEX(Settings!$AI$19:$AI$33, MATCH(N$10, Settings!$Y$19:$Y$33, 0)), $AO$1:$AU$1, 0))), 0))</f>
        <v/>
      </c>
      <c r="AX85" s="119" t="str">
        <f>IF(OR($B85="", O85="", O$10="", AX$9), "", IFERROR($B85+INDEX(Settings!$AF$19:$AF$33, MATCH(O$10, Settings!$Y$19:$Y$33, 0))+IF(INDEX(Settings!$AI$19:$AI$33, MATCH(O$10, Settings!$Y$19:$Y$33, 0))="", 0, INDEX($AO$2:$AU$8, MATCH(TEXT($B85, "ddd"), $AN$2:$AN$8, 0), MATCH(INDEX(Settings!$AI$19:$AI$33, MATCH(O$10, Settings!$Y$19:$Y$33, 0)), $AO$1:$AU$1, 0))), 0))</f>
        <v/>
      </c>
      <c r="AY85" s="119" t="str">
        <f>IF(OR($B85="", P85="", P$10="", AY$9), "", IFERROR($B85+INDEX(Settings!$AF$19:$AF$33, MATCH(P$10, Settings!$Y$19:$Y$33, 0))+IF(INDEX(Settings!$AI$19:$AI$33, MATCH(P$10, Settings!$Y$19:$Y$33, 0))="", 0, INDEX($AO$2:$AU$8, MATCH(TEXT($B85, "ddd"), $AN$2:$AN$8, 0), MATCH(INDEX(Settings!$AI$19:$AI$33, MATCH(P$10, Settings!$Y$19:$Y$33, 0)), $AO$1:$AU$1, 0))), 0))</f>
        <v/>
      </c>
      <c r="AZ85" s="120" t="str">
        <f>IF(OR($B85="", Q85="", Q$10="", AZ$9), "", IFERROR($B85+INDEX(Settings!$AF$19:$AF$33, MATCH(Q$10, Settings!$Y$19:$Y$33, 0))+IF(INDEX(Settings!$AI$19:$AI$33, MATCH(Q$10, Settings!$Y$19:$Y$33, 0))="", 0, INDEX($AO$2:$AU$8, MATCH(TEXT($B85, "ddd"), $AN$2:$AN$8, 0), MATCH(INDEX(Settings!$AI$19:$AI$33, MATCH(Q$10, Settings!$Y$19:$Y$33, 0)), $AO$1:$AU$1, 0))), 0))</f>
        <v/>
      </c>
      <c r="BB85" s="118" t="str">
        <f>IF(OR(C$10="", $B85="", C85="", BB$9=""), "", IFERROR(WORKDAY((DATE(YEAR($B85), MONTH($B85)+INDEX(Settings!$AM$19:$AM$33, MATCH(C$10, Settings!$Y$19:$Y$33, 0)), IF(INDEX(Settings!$AQ$19:$AQ$33, MATCH(C$10, Settings!$Y$19:$Y$33, 0))=0, DAY($B85), INDEX(Settings!$AQ$19:$AQ$33, MATCH(C$10, Settings!$Y$19:$Y$33, 0))))-1), 1, Settings!$AY$23:$AY$38), ""))</f>
        <v/>
      </c>
      <c r="BC85" s="119" t="str">
        <f>IF(OR(D$10="", $B85="", D85="", BC$9=""), "", IFERROR(WORKDAY((DATE(YEAR($B85), MONTH($B85)+INDEX(Settings!$AM$19:$AM$33, MATCH(D$10, Settings!$Y$19:$Y$33, 0)), IF(INDEX(Settings!$AQ$19:$AQ$33, MATCH(D$10, Settings!$Y$19:$Y$33, 0))=0, DAY($B85), INDEX(Settings!$AQ$19:$AQ$33, MATCH(D$10, Settings!$Y$19:$Y$33, 0))))-1), 1, Settings!$AY$23:$AY$38), ""))</f>
        <v/>
      </c>
      <c r="BD85" s="119" t="str">
        <f>IF(OR(E$10="", $B85="", E85="", BD$9=""), "", IFERROR(WORKDAY((DATE(YEAR($B85), MONTH($B85)+INDEX(Settings!$AM$19:$AM$33, MATCH(E$10, Settings!$Y$19:$Y$33, 0)), IF(INDEX(Settings!$AQ$19:$AQ$33, MATCH(E$10, Settings!$Y$19:$Y$33, 0))=0, DAY($B85), INDEX(Settings!$AQ$19:$AQ$33, MATCH(E$10, Settings!$Y$19:$Y$33, 0))))-1), 1, Settings!$AY$23:$AY$38), ""))</f>
        <v/>
      </c>
      <c r="BE85" s="119" t="str">
        <f>IF(OR(F$10="", $B85="", F85="", BE$9=""), "", IFERROR(WORKDAY((DATE(YEAR($B85), MONTH($B85)+INDEX(Settings!$AM$19:$AM$33, MATCH(F$10, Settings!$Y$19:$Y$33, 0)), IF(INDEX(Settings!$AQ$19:$AQ$33, MATCH(F$10, Settings!$Y$19:$Y$33, 0))=0, DAY($B85), INDEX(Settings!$AQ$19:$AQ$33, MATCH(F$10, Settings!$Y$19:$Y$33, 0))))-1), 1, Settings!$AY$23:$AY$38), ""))</f>
        <v/>
      </c>
      <c r="BF85" s="119" t="str">
        <f>IF(OR(G$10="", $B85="", G85="", BF$9=""), "", IFERROR(WORKDAY((DATE(YEAR($B85), MONTH($B85)+INDEX(Settings!$AM$19:$AM$33, MATCH(G$10, Settings!$Y$19:$Y$33, 0)), IF(INDEX(Settings!$AQ$19:$AQ$33, MATCH(G$10, Settings!$Y$19:$Y$33, 0))=0, DAY($B85), INDEX(Settings!$AQ$19:$AQ$33, MATCH(G$10, Settings!$Y$19:$Y$33, 0))))-1), 1, Settings!$AY$23:$AY$38), ""))</f>
        <v/>
      </c>
      <c r="BG85" s="119" t="str">
        <f>IF(OR(H$10="", $B85="", H85="", BG$9=""), "", IFERROR(WORKDAY((DATE(YEAR($B85), MONTH($B85)+INDEX(Settings!$AM$19:$AM$33, MATCH(H$10, Settings!$Y$19:$Y$33, 0)), IF(INDEX(Settings!$AQ$19:$AQ$33, MATCH(H$10, Settings!$Y$19:$Y$33, 0))=0, DAY($B85), INDEX(Settings!$AQ$19:$AQ$33, MATCH(H$10, Settings!$Y$19:$Y$33, 0))))-1), 1, Settings!$AY$23:$AY$38), ""))</f>
        <v/>
      </c>
      <c r="BH85" s="119" t="str">
        <f>IF(OR(I$10="", $B85="", I85="", BH$9=""), "", IFERROR(WORKDAY((DATE(YEAR($B85), MONTH($B85)+INDEX(Settings!$AM$19:$AM$33, MATCH(I$10, Settings!$Y$19:$Y$33, 0)), IF(INDEX(Settings!$AQ$19:$AQ$33, MATCH(I$10, Settings!$Y$19:$Y$33, 0))=0, DAY($B85), INDEX(Settings!$AQ$19:$AQ$33, MATCH(I$10, Settings!$Y$19:$Y$33, 0))))-1), 1, Settings!$AY$23:$AY$38), ""))</f>
        <v/>
      </c>
      <c r="BI85" s="119" t="str">
        <f>IF(OR(J$10="", $B85="", J85="", BI$9=""), "", IFERROR(WORKDAY((DATE(YEAR($B85), MONTH($B85)+INDEX(Settings!$AM$19:$AM$33, MATCH(J$10, Settings!$Y$19:$Y$33, 0)), IF(INDEX(Settings!$AQ$19:$AQ$33, MATCH(J$10, Settings!$Y$19:$Y$33, 0))=0, DAY($B85), INDEX(Settings!$AQ$19:$AQ$33, MATCH(J$10, Settings!$Y$19:$Y$33, 0))))-1), 1, Settings!$AY$23:$AY$38), ""))</f>
        <v/>
      </c>
      <c r="BJ85" s="119" t="str">
        <f>IF(OR(K$10="", $B85="", K85="", BJ$9=""), "", IFERROR(WORKDAY((DATE(YEAR($B85), MONTH($B85)+INDEX(Settings!$AM$19:$AM$33, MATCH(K$10, Settings!$Y$19:$Y$33, 0)), IF(INDEX(Settings!$AQ$19:$AQ$33, MATCH(K$10, Settings!$Y$19:$Y$33, 0))=0, DAY($B85), INDEX(Settings!$AQ$19:$AQ$33, MATCH(K$10, Settings!$Y$19:$Y$33, 0))))-1), 1, Settings!$AY$23:$AY$38), ""))</f>
        <v/>
      </c>
      <c r="BK85" s="119" t="str">
        <f>IF(OR(L$10="", $B85="", L85="", BK$9=""), "", IFERROR(WORKDAY((DATE(YEAR($B85), MONTH($B85)+INDEX(Settings!$AM$19:$AM$33, MATCH(L$10, Settings!$Y$19:$Y$33, 0)), IF(INDEX(Settings!$AQ$19:$AQ$33, MATCH(L$10, Settings!$Y$19:$Y$33, 0))=0, DAY($B85), INDEX(Settings!$AQ$19:$AQ$33, MATCH(L$10, Settings!$Y$19:$Y$33, 0))))-1), 1, Settings!$AY$23:$AY$38), ""))</f>
        <v/>
      </c>
      <c r="BL85" s="119" t="str">
        <f>IF(OR(M$10="", $B85="", M85="", BL$9=""), "", IFERROR(WORKDAY((DATE(YEAR($B85), MONTH($B85)+INDEX(Settings!$AM$19:$AM$33, MATCH(M$10, Settings!$Y$19:$Y$33, 0)), IF(INDEX(Settings!$AQ$19:$AQ$33, MATCH(M$10, Settings!$Y$19:$Y$33, 0))=0, DAY($B85), INDEX(Settings!$AQ$19:$AQ$33, MATCH(M$10, Settings!$Y$19:$Y$33, 0))))-1), 1, Settings!$AY$23:$AY$38), ""))</f>
        <v/>
      </c>
      <c r="BM85" s="119" t="str">
        <f>IF(OR(N$10="", $B85="", N85="", BM$9=""), "", IFERROR(WORKDAY((DATE(YEAR($B85), MONTH($B85)+INDEX(Settings!$AM$19:$AM$33, MATCH(N$10, Settings!$Y$19:$Y$33, 0)), IF(INDEX(Settings!$AQ$19:$AQ$33, MATCH(N$10, Settings!$Y$19:$Y$33, 0))=0, DAY($B85), INDEX(Settings!$AQ$19:$AQ$33, MATCH(N$10, Settings!$Y$19:$Y$33, 0))))-1), 1, Settings!$AY$23:$AY$38), ""))</f>
        <v/>
      </c>
      <c r="BN85" s="119" t="str">
        <f>IF(OR(O$10="", $B85="", O85="", BN$9=""), "", IFERROR(WORKDAY((DATE(YEAR($B85), MONTH($B85)+INDEX(Settings!$AM$19:$AM$33, MATCH(O$10, Settings!$Y$19:$Y$33, 0)), IF(INDEX(Settings!$AQ$19:$AQ$33, MATCH(O$10, Settings!$Y$19:$Y$33, 0))=0, DAY($B85), INDEX(Settings!$AQ$19:$AQ$33, MATCH(O$10, Settings!$Y$19:$Y$33, 0))))-1), 1, Settings!$AY$23:$AY$38), ""))</f>
        <v/>
      </c>
      <c r="BO85" s="119" t="str">
        <f>IF(OR(P$10="", $B85="", P85="", BO$9=""), "", IFERROR(WORKDAY((DATE(YEAR($B85), MONTH($B85)+INDEX(Settings!$AM$19:$AM$33, MATCH(P$10, Settings!$Y$19:$Y$33, 0)), IF(INDEX(Settings!$AQ$19:$AQ$33, MATCH(P$10, Settings!$Y$19:$Y$33, 0))=0, DAY($B85), INDEX(Settings!$AQ$19:$AQ$33, MATCH(P$10, Settings!$Y$19:$Y$33, 0))))-1), 1, Settings!$AY$23:$AY$38), ""))</f>
        <v/>
      </c>
      <c r="BP85" s="120" t="str">
        <f>IF(OR(Q$10="", $B85="", Q85="", BP$9=""), "", IFERROR(WORKDAY((DATE(YEAR($B85), MONTH($B85)+INDEX(Settings!$AM$19:$AM$33, MATCH(Q$10, Settings!$Y$19:$Y$33, 0)), IF(INDEX(Settings!$AQ$19:$AQ$33, MATCH(Q$10, Settings!$Y$19:$Y$33, 0))=0, DAY($B85), INDEX(Settings!$AQ$19:$AQ$33, MATCH(Q$10, Settings!$Y$19:$Y$33, 0))))-1), 1, Settings!$AY$23:$AY$38), ""))</f>
        <v/>
      </c>
      <c r="BR85" s="118" t="str">
        <f>IF(BB85="", "", IF(BB85&lt;=$B85, WORKDAY(DATE(YEAR($BB85), MONTH(BB85)+1, DAY(BB85)-1), 1, Settings!$AY$23:$AY$38), BB85))</f>
        <v/>
      </c>
      <c r="BS85" s="119" t="str">
        <f>IF(BC85="", "", IF(BC85&lt;=$B85, WORKDAY(DATE(YEAR($BB85), MONTH(BC85)+1, DAY(BC85)-1), 1, Settings!$AY$23:$AY$38), BC85))</f>
        <v/>
      </c>
      <c r="BT85" s="119" t="str">
        <f>IF(BD85="", "", IF(BD85&lt;=$B85, WORKDAY(DATE(YEAR($BB85), MONTH(BD85)+1, DAY(BD85)-1), 1, Settings!$AY$23:$AY$38), BD85))</f>
        <v/>
      </c>
      <c r="BU85" s="119" t="str">
        <f>IF(BE85="", "", IF(BE85&lt;=$B85, WORKDAY(DATE(YEAR($BB85), MONTH(BE85)+1, DAY(BE85)-1), 1, Settings!$AY$23:$AY$38), BE85))</f>
        <v/>
      </c>
      <c r="BV85" s="119" t="str">
        <f>IF(BF85="", "", IF(BF85&lt;=$B85, WORKDAY(DATE(YEAR($BB85), MONTH(BF85)+1, DAY(BF85)-1), 1, Settings!$AY$23:$AY$38), BF85))</f>
        <v/>
      </c>
      <c r="BW85" s="119" t="str">
        <f>IF(BG85="", "", IF(BG85&lt;=$B85, WORKDAY(DATE(YEAR($BB85), MONTH(BG85)+1, DAY(BG85)-1), 1, Settings!$AY$23:$AY$38), BG85))</f>
        <v/>
      </c>
      <c r="BX85" s="119" t="str">
        <f>IF(BH85="", "", IF(BH85&lt;=$B85, WORKDAY(DATE(YEAR($BB85), MONTH(BH85)+1, DAY(BH85)-1), 1, Settings!$AY$23:$AY$38), BH85))</f>
        <v/>
      </c>
      <c r="BY85" s="119" t="str">
        <f>IF(BI85="", "", IF(BI85&lt;=$B85, WORKDAY(DATE(YEAR($BB85), MONTH(BI85)+1, DAY(BI85)-1), 1, Settings!$AY$23:$AY$38), BI85))</f>
        <v/>
      </c>
      <c r="BZ85" s="119" t="str">
        <f>IF(BJ85="", "", IF(BJ85&lt;=$B85, WORKDAY(DATE(YEAR($BB85), MONTH(BJ85)+1, DAY(BJ85)-1), 1, Settings!$AY$23:$AY$38), BJ85))</f>
        <v/>
      </c>
      <c r="CA85" s="119" t="str">
        <f>IF(BK85="", "", IF(BK85&lt;=$B85, WORKDAY(DATE(YEAR($BB85), MONTH(BK85)+1, DAY(BK85)-1), 1, Settings!$AY$23:$AY$38), BK85))</f>
        <v/>
      </c>
      <c r="CB85" s="119" t="str">
        <f>IF(BL85="", "", IF(BL85&lt;=$B85, WORKDAY(DATE(YEAR($BB85), MONTH(BL85)+1, DAY(BL85)-1), 1, Settings!$AY$23:$AY$38), BL85))</f>
        <v/>
      </c>
      <c r="CC85" s="119" t="str">
        <f>IF(BM85="", "", IF(BM85&lt;=$B85, WORKDAY(DATE(YEAR($BB85), MONTH(BM85)+1, DAY(BM85)-1), 1, Settings!$AY$23:$AY$38), BM85))</f>
        <v/>
      </c>
      <c r="CD85" s="119" t="str">
        <f>IF(BN85="", "", IF(BN85&lt;=$B85, WORKDAY(DATE(YEAR($BB85), MONTH(BN85)+1, DAY(BN85)-1), 1, Settings!$AY$23:$AY$38), BN85))</f>
        <v/>
      </c>
      <c r="CE85" s="119" t="str">
        <f>IF(BO85="", "", IF(BO85&lt;=$B85, WORKDAY(DATE(YEAR($BB85), MONTH(BO85)+1, DAY(BO85)-1), 1, Settings!$AY$23:$AY$38), BO85))</f>
        <v/>
      </c>
      <c r="CF85" s="120" t="str">
        <f>IF(BP85="", "", IF(BP85&lt;=$B85, WORKDAY(DATE(YEAR($BB85), MONTH(BP85)+1, DAY(BP85)-1), 1, Settings!$AY$23:$AY$38), BP85))</f>
        <v/>
      </c>
      <c r="CH85" s="48" t="str">
        <f t="shared" si="35"/>
        <v/>
      </c>
      <c r="CI85" s="49" t="str">
        <f t="shared" si="36"/>
        <v/>
      </c>
      <c r="CJ85" s="49" t="str">
        <f t="shared" si="37"/>
        <v/>
      </c>
      <c r="CK85" s="49" t="str">
        <f t="shared" si="38"/>
        <v/>
      </c>
      <c r="CL85" s="49" t="str">
        <f t="shared" si="39"/>
        <v/>
      </c>
      <c r="CM85" s="49" t="str">
        <f t="shared" si="40"/>
        <v/>
      </c>
      <c r="CN85" s="49" t="str">
        <f t="shared" si="41"/>
        <v/>
      </c>
      <c r="CO85" s="49" t="str">
        <f t="shared" si="42"/>
        <v/>
      </c>
      <c r="CP85" s="49" t="str">
        <f t="shared" si="43"/>
        <v/>
      </c>
      <c r="CQ85" s="49" t="str">
        <f t="shared" si="44"/>
        <v/>
      </c>
      <c r="CR85" s="49" t="str">
        <f t="shared" si="45"/>
        <v/>
      </c>
      <c r="CS85" s="49" t="str">
        <f t="shared" si="46"/>
        <v/>
      </c>
      <c r="CT85" s="49" t="str">
        <f t="shared" si="47"/>
        <v/>
      </c>
      <c r="CU85" s="49" t="str">
        <f t="shared" si="48"/>
        <v/>
      </c>
      <c r="CV85" s="16" t="str">
        <f t="shared" si="49"/>
        <v/>
      </c>
      <c r="CX85" s="48" t="str">
        <f t="shared" si="50"/>
        <v/>
      </c>
      <c r="CY85" s="49" t="str">
        <f t="shared" si="51"/>
        <v/>
      </c>
      <c r="CZ85" s="49" t="str">
        <f t="shared" si="52"/>
        <v/>
      </c>
      <c r="DA85" s="49" t="str">
        <f t="shared" si="53"/>
        <v/>
      </c>
      <c r="DB85" s="49" t="str">
        <f t="shared" si="54"/>
        <v/>
      </c>
      <c r="DC85" s="49" t="str">
        <f t="shared" si="55"/>
        <v/>
      </c>
      <c r="DD85" s="49" t="str">
        <f t="shared" si="56"/>
        <v/>
      </c>
      <c r="DE85" s="49" t="str">
        <f t="shared" si="57"/>
        <v/>
      </c>
      <c r="DF85" s="49" t="str">
        <f t="shared" si="58"/>
        <v/>
      </c>
      <c r="DG85" s="49" t="str">
        <f t="shared" si="59"/>
        <v/>
      </c>
      <c r="DH85" s="49" t="str">
        <f t="shared" si="60"/>
        <v/>
      </c>
      <c r="DI85" s="49" t="str">
        <f t="shared" si="61"/>
        <v/>
      </c>
      <c r="DJ85" s="49" t="str">
        <f t="shared" si="62"/>
        <v/>
      </c>
      <c r="DK85" s="49" t="str">
        <f t="shared" si="63"/>
        <v/>
      </c>
      <c r="DL85" s="16" t="str">
        <f t="shared" si="64"/>
        <v/>
      </c>
      <c r="DN85" s="17" t="str">
        <f t="shared" si="65"/>
        <v>Sep 2019</v>
      </c>
    </row>
    <row r="86" spans="1:118" x14ac:dyDescent="0.25">
      <c r="A86" s="30"/>
      <c r="B86" s="102">
        <f>IF(B85="", "", IFERROR(IF(B85+1&gt;Settings!$G$25, "", B85+1), ""))</f>
        <v>43722</v>
      </c>
      <c r="C86" s="2"/>
      <c r="D86" s="3"/>
      <c r="E86" s="3"/>
      <c r="F86" s="3"/>
      <c r="G86" s="3"/>
      <c r="H86" s="3"/>
      <c r="I86" s="3"/>
      <c r="J86" s="3"/>
      <c r="K86" s="3"/>
      <c r="L86" s="3"/>
      <c r="M86" s="3"/>
      <c r="N86" s="3"/>
      <c r="O86" s="3"/>
      <c r="P86" s="3"/>
      <c r="Q86" s="4"/>
      <c r="R86" s="30"/>
      <c r="T86" s="17" t="str">
        <f>IF($B86="", "", IF($B86&lt;Settings!$G$23, "Old", "New"))</f>
        <v>Old</v>
      </c>
      <c r="AL86" s="118" t="str">
        <f>IF(OR($B86="", C86="", C$10="", AL$9), "", IFERROR($B86+INDEX(Settings!$AF$19:$AF$33, MATCH(C$10, Settings!$Y$19:$Y$33, 0))+IF(INDEX(Settings!$AI$19:$AI$33, MATCH(C$10, Settings!$Y$19:$Y$33, 0))="", 0, INDEX($AO$2:$AU$8, MATCH(TEXT($B86, "ddd"), $AN$2:$AN$8, 0), MATCH(INDEX(Settings!$AI$19:$AI$33, MATCH(C$10, Settings!$Y$19:$Y$33, 0)), $AO$1:$AU$1, 0))), 0))</f>
        <v/>
      </c>
      <c r="AM86" s="119" t="str">
        <f>IF(OR($B86="", D86="", D$10="", AM$9), "", IFERROR($B86+INDEX(Settings!$AF$19:$AF$33, MATCH(D$10, Settings!$Y$19:$Y$33, 0))+IF(INDEX(Settings!$AI$19:$AI$33, MATCH(D$10, Settings!$Y$19:$Y$33, 0))="", 0, INDEX($AO$2:$AU$8, MATCH(TEXT($B86, "ddd"), $AN$2:$AN$8, 0), MATCH(INDEX(Settings!$AI$19:$AI$33, MATCH(D$10, Settings!$Y$19:$Y$33, 0)), $AO$1:$AU$1, 0))), 0))</f>
        <v/>
      </c>
      <c r="AN86" s="119" t="str">
        <f>IF(OR($B86="", E86="", E$10="", AN$9), "", IFERROR($B86+INDEX(Settings!$AF$19:$AF$33, MATCH(E$10, Settings!$Y$19:$Y$33, 0))+IF(INDEX(Settings!$AI$19:$AI$33, MATCH(E$10, Settings!$Y$19:$Y$33, 0))="", 0, INDEX($AO$2:$AU$8, MATCH(TEXT($B86, "ddd"), $AN$2:$AN$8, 0), MATCH(INDEX(Settings!$AI$19:$AI$33, MATCH(E$10, Settings!$Y$19:$Y$33, 0)), $AO$1:$AU$1, 0))), 0))</f>
        <v/>
      </c>
      <c r="AO86" s="119" t="str">
        <f>IF(OR($B86="", F86="", F$10="", AO$9), "", IFERROR($B86+INDEX(Settings!$AF$19:$AF$33, MATCH(F$10, Settings!$Y$19:$Y$33, 0))+IF(INDEX(Settings!$AI$19:$AI$33, MATCH(F$10, Settings!$Y$19:$Y$33, 0))="", 0, INDEX($AO$2:$AU$8, MATCH(TEXT($B86, "ddd"), $AN$2:$AN$8, 0), MATCH(INDEX(Settings!$AI$19:$AI$33, MATCH(F$10, Settings!$Y$19:$Y$33, 0)), $AO$1:$AU$1, 0))), 0))</f>
        <v/>
      </c>
      <c r="AP86" s="119" t="str">
        <f>IF(OR($B86="", G86="", G$10="", AP$9), "", IFERROR($B86+INDEX(Settings!$AF$19:$AF$33, MATCH(G$10, Settings!$Y$19:$Y$33, 0))+IF(INDEX(Settings!$AI$19:$AI$33, MATCH(G$10, Settings!$Y$19:$Y$33, 0))="", 0, INDEX($AO$2:$AU$8, MATCH(TEXT($B86, "ddd"), $AN$2:$AN$8, 0), MATCH(INDEX(Settings!$AI$19:$AI$33, MATCH(G$10, Settings!$Y$19:$Y$33, 0)), $AO$1:$AU$1, 0))), 0))</f>
        <v/>
      </c>
      <c r="AQ86" s="119" t="str">
        <f>IF(OR($B86="", H86="", H$10="", AQ$9), "", IFERROR($B86+INDEX(Settings!$AF$19:$AF$33, MATCH(H$10, Settings!$Y$19:$Y$33, 0))+IF(INDEX(Settings!$AI$19:$AI$33, MATCH(H$10, Settings!$Y$19:$Y$33, 0))="", 0, INDEX($AO$2:$AU$8, MATCH(TEXT($B86, "ddd"), $AN$2:$AN$8, 0), MATCH(INDEX(Settings!$AI$19:$AI$33, MATCH(H$10, Settings!$Y$19:$Y$33, 0)), $AO$1:$AU$1, 0))), 0))</f>
        <v/>
      </c>
      <c r="AR86" s="119" t="str">
        <f>IF(OR($B86="", I86="", I$10="", AR$9), "", IFERROR($B86+INDEX(Settings!$AF$19:$AF$33, MATCH(I$10, Settings!$Y$19:$Y$33, 0))+IF(INDEX(Settings!$AI$19:$AI$33, MATCH(I$10, Settings!$Y$19:$Y$33, 0))="", 0, INDEX($AO$2:$AU$8, MATCH(TEXT($B86, "ddd"), $AN$2:$AN$8, 0), MATCH(INDEX(Settings!$AI$19:$AI$33, MATCH(I$10, Settings!$Y$19:$Y$33, 0)), $AO$1:$AU$1, 0))), 0))</f>
        <v/>
      </c>
      <c r="AS86" s="119" t="str">
        <f>IF(OR($B86="", J86="", J$10="", AS$9), "", IFERROR($B86+INDEX(Settings!$AF$19:$AF$33, MATCH(J$10, Settings!$Y$19:$Y$33, 0))+IF(INDEX(Settings!$AI$19:$AI$33, MATCH(J$10, Settings!$Y$19:$Y$33, 0))="", 0, INDEX($AO$2:$AU$8, MATCH(TEXT($B86, "ddd"), $AN$2:$AN$8, 0), MATCH(INDEX(Settings!$AI$19:$AI$33, MATCH(J$10, Settings!$Y$19:$Y$33, 0)), $AO$1:$AU$1, 0))), 0))</f>
        <v/>
      </c>
      <c r="AT86" s="119" t="str">
        <f>IF(OR($B86="", K86="", K$10="", AT$9), "", IFERROR($B86+INDEX(Settings!$AF$19:$AF$33, MATCH(K$10, Settings!$Y$19:$Y$33, 0))+IF(INDEX(Settings!$AI$19:$AI$33, MATCH(K$10, Settings!$Y$19:$Y$33, 0))="", 0, INDEX($AO$2:$AU$8, MATCH(TEXT($B86, "ddd"), $AN$2:$AN$8, 0), MATCH(INDEX(Settings!$AI$19:$AI$33, MATCH(K$10, Settings!$Y$19:$Y$33, 0)), $AO$1:$AU$1, 0))), 0))</f>
        <v/>
      </c>
      <c r="AU86" s="119" t="str">
        <f>IF(OR($B86="", L86="", L$10="", AU$9), "", IFERROR($B86+INDEX(Settings!$AF$19:$AF$33, MATCH(L$10, Settings!$Y$19:$Y$33, 0))+IF(INDEX(Settings!$AI$19:$AI$33, MATCH(L$10, Settings!$Y$19:$Y$33, 0))="", 0, INDEX($AO$2:$AU$8, MATCH(TEXT($B86, "ddd"), $AN$2:$AN$8, 0), MATCH(INDEX(Settings!$AI$19:$AI$33, MATCH(L$10, Settings!$Y$19:$Y$33, 0)), $AO$1:$AU$1, 0))), 0))</f>
        <v/>
      </c>
      <c r="AV86" s="119" t="str">
        <f>IF(OR($B86="", M86="", M$10="", AV$9), "", IFERROR($B86+INDEX(Settings!$AF$19:$AF$33, MATCH(M$10, Settings!$Y$19:$Y$33, 0))+IF(INDEX(Settings!$AI$19:$AI$33, MATCH(M$10, Settings!$Y$19:$Y$33, 0))="", 0, INDEX($AO$2:$AU$8, MATCH(TEXT($B86, "ddd"), $AN$2:$AN$8, 0), MATCH(INDEX(Settings!$AI$19:$AI$33, MATCH(M$10, Settings!$Y$19:$Y$33, 0)), $AO$1:$AU$1, 0))), 0))</f>
        <v/>
      </c>
      <c r="AW86" s="119" t="str">
        <f>IF(OR($B86="", N86="", N$10="", AW$9), "", IFERROR($B86+INDEX(Settings!$AF$19:$AF$33, MATCH(N$10, Settings!$Y$19:$Y$33, 0))+IF(INDEX(Settings!$AI$19:$AI$33, MATCH(N$10, Settings!$Y$19:$Y$33, 0))="", 0, INDEX($AO$2:$AU$8, MATCH(TEXT($B86, "ddd"), $AN$2:$AN$8, 0), MATCH(INDEX(Settings!$AI$19:$AI$33, MATCH(N$10, Settings!$Y$19:$Y$33, 0)), $AO$1:$AU$1, 0))), 0))</f>
        <v/>
      </c>
      <c r="AX86" s="119" t="str">
        <f>IF(OR($B86="", O86="", O$10="", AX$9), "", IFERROR($B86+INDEX(Settings!$AF$19:$AF$33, MATCH(O$10, Settings!$Y$19:$Y$33, 0))+IF(INDEX(Settings!$AI$19:$AI$33, MATCH(O$10, Settings!$Y$19:$Y$33, 0))="", 0, INDEX($AO$2:$AU$8, MATCH(TEXT($B86, "ddd"), $AN$2:$AN$8, 0), MATCH(INDEX(Settings!$AI$19:$AI$33, MATCH(O$10, Settings!$Y$19:$Y$33, 0)), $AO$1:$AU$1, 0))), 0))</f>
        <v/>
      </c>
      <c r="AY86" s="119" t="str">
        <f>IF(OR($B86="", P86="", P$10="", AY$9), "", IFERROR($B86+INDEX(Settings!$AF$19:$AF$33, MATCH(P$10, Settings!$Y$19:$Y$33, 0))+IF(INDEX(Settings!$AI$19:$AI$33, MATCH(P$10, Settings!$Y$19:$Y$33, 0))="", 0, INDEX($AO$2:$AU$8, MATCH(TEXT($B86, "ddd"), $AN$2:$AN$8, 0), MATCH(INDEX(Settings!$AI$19:$AI$33, MATCH(P$10, Settings!$Y$19:$Y$33, 0)), $AO$1:$AU$1, 0))), 0))</f>
        <v/>
      </c>
      <c r="AZ86" s="120" t="str">
        <f>IF(OR($B86="", Q86="", Q$10="", AZ$9), "", IFERROR($B86+INDEX(Settings!$AF$19:$AF$33, MATCH(Q$10, Settings!$Y$19:$Y$33, 0))+IF(INDEX(Settings!$AI$19:$AI$33, MATCH(Q$10, Settings!$Y$19:$Y$33, 0))="", 0, INDEX($AO$2:$AU$8, MATCH(TEXT($B86, "ddd"), $AN$2:$AN$8, 0), MATCH(INDEX(Settings!$AI$19:$AI$33, MATCH(Q$10, Settings!$Y$19:$Y$33, 0)), $AO$1:$AU$1, 0))), 0))</f>
        <v/>
      </c>
      <c r="BB86" s="118" t="str">
        <f>IF(OR(C$10="", $B86="", C86="", BB$9=""), "", IFERROR(WORKDAY((DATE(YEAR($B86), MONTH($B86)+INDEX(Settings!$AM$19:$AM$33, MATCH(C$10, Settings!$Y$19:$Y$33, 0)), IF(INDEX(Settings!$AQ$19:$AQ$33, MATCH(C$10, Settings!$Y$19:$Y$33, 0))=0, DAY($B86), INDEX(Settings!$AQ$19:$AQ$33, MATCH(C$10, Settings!$Y$19:$Y$33, 0))))-1), 1, Settings!$AY$23:$AY$38), ""))</f>
        <v/>
      </c>
      <c r="BC86" s="119" t="str">
        <f>IF(OR(D$10="", $B86="", D86="", BC$9=""), "", IFERROR(WORKDAY((DATE(YEAR($B86), MONTH($B86)+INDEX(Settings!$AM$19:$AM$33, MATCH(D$10, Settings!$Y$19:$Y$33, 0)), IF(INDEX(Settings!$AQ$19:$AQ$33, MATCH(D$10, Settings!$Y$19:$Y$33, 0))=0, DAY($B86), INDEX(Settings!$AQ$19:$AQ$33, MATCH(D$10, Settings!$Y$19:$Y$33, 0))))-1), 1, Settings!$AY$23:$AY$38), ""))</f>
        <v/>
      </c>
      <c r="BD86" s="119" t="str">
        <f>IF(OR(E$10="", $B86="", E86="", BD$9=""), "", IFERROR(WORKDAY((DATE(YEAR($B86), MONTH($B86)+INDEX(Settings!$AM$19:$AM$33, MATCH(E$10, Settings!$Y$19:$Y$33, 0)), IF(INDEX(Settings!$AQ$19:$AQ$33, MATCH(E$10, Settings!$Y$19:$Y$33, 0))=0, DAY($B86), INDEX(Settings!$AQ$19:$AQ$33, MATCH(E$10, Settings!$Y$19:$Y$33, 0))))-1), 1, Settings!$AY$23:$AY$38), ""))</f>
        <v/>
      </c>
      <c r="BE86" s="119" t="str">
        <f>IF(OR(F$10="", $B86="", F86="", BE$9=""), "", IFERROR(WORKDAY((DATE(YEAR($B86), MONTH($B86)+INDEX(Settings!$AM$19:$AM$33, MATCH(F$10, Settings!$Y$19:$Y$33, 0)), IF(INDEX(Settings!$AQ$19:$AQ$33, MATCH(F$10, Settings!$Y$19:$Y$33, 0))=0, DAY($B86), INDEX(Settings!$AQ$19:$AQ$33, MATCH(F$10, Settings!$Y$19:$Y$33, 0))))-1), 1, Settings!$AY$23:$AY$38), ""))</f>
        <v/>
      </c>
      <c r="BF86" s="119" t="str">
        <f>IF(OR(G$10="", $B86="", G86="", BF$9=""), "", IFERROR(WORKDAY((DATE(YEAR($B86), MONTH($B86)+INDEX(Settings!$AM$19:$AM$33, MATCH(G$10, Settings!$Y$19:$Y$33, 0)), IF(INDEX(Settings!$AQ$19:$AQ$33, MATCH(G$10, Settings!$Y$19:$Y$33, 0))=0, DAY($B86), INDEX(Settings!$AQ$19:$AQ$33, MATCH(G$10, Settings!$Y$19:$Y$33, 0))))-1), 1, Settings!$AY$23:$AY$38), ""))</f>
        <v/>
      </c>
      <c r="BG86" s="119" t="str">
        <f>IF(OR(H$10="", $B86="", H86="", BG$9=""), "", IFERROR(WORKDAY((DATE(YEAR($B86), MONTH($B86)+INDEX(Settings!$AM$19:$AM$33, MATCH(H$10, Settings!$Y$19:$Y$33, 0)), IF(INDEX(Settings!$AQ$19:$AQ$33, MATCH(H$10, Settings!$Y$19:$Y$33, 0))=0, DAY($B86), INDEX(Settings!$AQ$19:$AQ$33, MATCH(H$10, Settings!$Y$19:$Y$33, 0))))-1), 1, Settings!$AY$23:$AY$38), ""))</f>
        <v/>
      </c>
      <c r="BH86" s="119" t="str">
        <f>IF(OR(I$10="", $B86="", I86="", BH$9=""), "", IFERROR(WORKDAY((DATE(YEAR($B86), MONTH($B86)+INDEX(Settings!$AM$19:$AM$33, MATCH(I$10, Settings!$Y$19:$Y$33, 0)), IF(INDEX(Settings!$AQ$19:$AQ$33, MATCH(I$10, Settings!$Y$19:$Y$33, 0))=0, DAY($B86), INDEX(Settings!$AQ$19:$AQ$33, MATCH(I$10, Settings!$Y$19:$Y$33, 0))))-1), 1, Settings!$AY$23:$AY$38), ""))</f>
        <v/>
      </c>
      <c r="BI86" s="119" t="str">
        <f>IF(OR(J$10="", $B86="", J86="", BI$9=""), "", IFERROR(WORKDAY((DATE(YEAR($B86), MONTH($B86)+INDEX(Settings!$AM$19:$AM$33, MATCH(J$10, Settings!$Y$19:$Y$33, 0)), IF(INDEX(Settings!$AQ$19:$AQ$33, MATCH(J$10, Settings!$Y$19:$Y$33, 0))=0, DAY($B86), INDEX(Settings!$AQ$19:$AQ$33, MATCH(J$10, Settings!$Y$19:$Y$33, 0))))-1), 1, Settings!$AY$23:$AY$38), ""))</f>
        <v/>
      </c>
      <c r="BJ86" s="119" t="str">
        <f>IF(OR(K$10="", $B86="", K86="", BJ$9=""), "", IFERROR(WORKDAY((DATE(YEAR($B86), MONTH($B86)+INDEX(Settings!$AM$19:$AM$33, MATCH(K$10, Settings!$Y$19:$Y$33, 0)), IF(INDEX(Settings!$AQ$19:$AQ$33, MATCH(K$10, Settings!$Y$19:$Y$33, 0))=0, DAY($B86), INDEX(Settings!$AQ$19:$AQ$33, MATCH(K$10, Settings!$Y$19:$Y$33, 0))))-1), 1, Settings!$AY$23:$AY$38), ""))</f>
        <v/>
      </c>
      <c r="BK86" s="119" t="str">
        <f>IF(OR(L$10="", $B86="", L86="", BK$9=""), "", IFERROR(WORKDAY((DATE(YEAR($B86), MONTH($B86)+INDEX(Settings!$AM$19:$AM$33, MATCH(L$10, Settings!$Y$19:$Y$33, 0)), IF(INDEX(Settings!$AQ$19:$AQ$33, MATCH(L$10, Settings!$Y$19:$Y$33, 0))=0, DAY($B86), INDEX(Settings!$AQ$19:$AQ$33, MATCH(L$10, Settings!$Y$19:$Y$33, 0))))-1), 1, Settings!$AY$23:$AY$38), ""))</f>
        <v/>
      </c>
      <c r="BL86" s="119" t="str">
        <f>IF(OR(M$10="", $B86="", M86="", BL$9=""), "", IFERROR(WORKDAY((DATE(YEAR($B86), MONTH($B86)+INDEX(Settings!$AM$19:$AM$33, MATCH(M$10, Settings!$Y$19:$Y$33, 0)), IF(INDEX(Settings!$AQ$19:$AQ$33, MATCH(M$10, Settings!$Y$19:$Y$33, 0))=0, DAY($B86), INDEX(Settings!$AQ$19:$AQ$33, MATCH(M$10, Settings!$Y$19:$Y$33, 0))))-1), 1, Settings!$AY$23:$AY$38), ""))</f>
        <v/>
      </c>
      <c r="BM86" s="119" t="str">
        <f>IF(OR(N$10="", $B86="", N86="", BM$9=""), "", IFERROR(WORKDAY((DATE(YEAR($B86), MONTH($B86)+INDEX(Settings!$AM$19:$AM$33, MATCH(N$10, Settings!$Y$19:$Y$33, 0)), IF(INDEX(Settings!$AQ$19:$AQ$33, MATCH(N$10, Settings!$Y$19:$Y$33, 0))=0, DAY($B86), INDEX(Settings!$AQ$19:$AQ$33, MATCH(N$10, Settings!$Y$19:$Y$33, 0))))-1), 1, Settings!$AY$23:$AY$38), ""))</f>
        <v/>
      </c>
      <c r="BN86" s="119" t="str">
        <f>IF(OR(O$10="", $B86="", O86="", BN$9=""), "", IFERROR(WORKDAY((DATE(YEAR($B86), MONTH($B86)+INDEX(Settings!$AM$19:$AM$33, MATCH(O$10, Settings!$Y$19:$Y$33, 0)), IF(INDEX(Settings!$AQ$19:$AQ$33, MATCH(O$10, Settings!$Y$19:$Y$33, 0))=0, DAY($B86), INDEX(Settings!$AQ$19:$AQ$33, MATCH(O$10, Settings!$Y$19:$Y$33, 0))))-1), 1, Settings!$AY$23:$AY$38), ""))</f>
        <v/>
      </c>
      <c r="BO86" s="119" t="str">
        <f>IF(OR(P$10="", $B86="", P86="", BO$9=""), "", IFERROR(WORKDAY((DATE(YEAR($B86), MONTH($B86)+INDEX(Settings!$AM$19:$AM$33, MATCH(P$10, Settings!$Y$19:$Y$33, 0)), IF(INDEX(Settings!$AQ$19:$AQ$33, MATCH(P$10, Settings!$Y$19:$Y$33, 0))=0, DAY($B86), INDEX(Settings!$AQ$19:$AQ$33, MATCH(P$10, Settings!$Y$19:$Y$33, 0))))-1), 1, Settings!$AY$23:$AY$38), ""))</f>
        <v/>
      </c>
      <c r="BP86" s="120" t="str">
        <f>IF(OR(Q$10="", $B86="", Q86="", BP$9=""), "", IFERROR(WORKDAY((DATE(YEAR($B86), MONTH($B86)+INDEX(Settings!$AM$19:$AM$33, MATCH(Q$10, Settings!$Y$19:$Y$33, 0)), IF(INDEX(Settings!$AQ$19:$AQ$33, MATCH(Q$10, Settings!$Y$19:$Y$33, 0))=0, DAY($B86), INDEX(Settings!$AQ$19:$AQ$33, MATCH(Q$10, Settings!$Y$19:$Y$33, 0))))-1), 1, Settings!$AY$23:$AY$38), ""))</f>
        <v/>
      </c>
      <c r="BR86" s="118" t="str">
        <f>IF(BB86="", "", IF(BB86&lt;=$B86, WORKDAY(DATE(YEAR($BB86), MONTH(BB86)+1, DAY(BB86)-1), 1, Settings!$AY$23:$AY$38), BB86))</f>
        <v/>
      </c>
      <c r="BS86" s="119" t="str">
        <f>IF(BC86="", "", IF(BC86&lt;=$B86, WORKDAY(DATE(YEAR($BB86), MONTH(BC86)+1, DAY(BC86)-1), 1, Settings!$AY$23:$AY$38), BC86))</f>
        <v/>
      </c>
      <c r="BT86" s="119" t="str">
        <f>IF(BD86="", "", IF(BD86&lt;=$B86, WORKDAY(DATE(YEAR($BB86), MONTH(BD86)+1, DAY(BD86)-1), 1, Settings!$AY$23:$AY$38), BD86))</f>
        <v/>
      </c>
      <c r="BU86" s="119" t="str">
        <f>IF(BE86="", "", IF(BE86&lt;=$B86, WORKDAY(DATE(YEAR($BB86), MONTH(BE86)+1, DAY(BE86)-1), 1, Settings!$AY$23:$AY$38), BE86))</f>
        <v/>
      </c>
      <c r="BV86" s="119" t="str">
        <f>IF(BF86="", "", IF(BF86&lt;=$B86, WORKDAY(DATE(YEAR($BB86), MONTH(BF86)+1, DAY(BF86)-1), 1, Settings!$AY$23:$AY$38), BF86))</f>
        <v/>
      </c>
      <c r="BW86" s="119" t="str">
        <f>IF(BG86="", "", IF(BG86&lt;=$B86, WORKDAY(DATE(YEAR($BB86), MONTH(BG86)+1, DAY(BG86)-1), 1, Settings!$AY$23:$AY$38), BG86))</f>
        <v/>
      </c>
      <c r="BX86" s="119" t="str">
        <f>IF(BH86="", "", IF(BH86&lt;=$B86, WORKDAY(DATE(YEAR($BB86), MONTH(BH86)+1, DAY(BH86)-1), 1, Settings!$AY$23:$AY$38), BH86))</f>
        <v/>
      </c>
      <c r="BY86" s="119" t="str">
        <f>IF(BI86="", "", IF(BI86&lt;=$B86, WORKDAY(DATE(YEAR($BB86), MONTH(BI86)+1, DAY(BI86)-1), 1, Settings!$AY$23:$AY$38), BI86))</f>
        <v/>
      </c>
      <c r="BZ86" s="119" t="str">
        <f>IF(BJ86="", "", IF(BJ86&lt;=$B86, WORKDAY(DATE(YEAR($BB86), MONTH(BJ86)+1, DAY(BJ86)-1), 1, Settings!$AY$23:$AY$38), BJ86))</f>
        <v/>
      </c>
      <c r="CA86" s="119" t="str">
        <f>IF(BK86="", "", IF(BK86&lt;=$B86, WORKDAY(DATE(YEAR($BB86), MONTH(BK86)+1, DAY(BK86)-1), 1, Settings!$AY$23:$AY$38), BK86))</f>
        <v/>
      </c>
      <c r="CB86" s="119" t="str">
        <f>IF(BL86="", "", IF(BL86&lt;=$B86, WORKDAY(DATE(YEAR($BB86), MONTH(BL86)+1, DAY(BL86)-1), 1, Settings!$AY$23:$AY$38), BL86))</f>
        <v/>
      </c>
      <c r="CC86" s="119" t="str">
        <f>IF(BM86="", "", IF(BM86&lt;=$B86, WORKDAY(DATE(YEAR($BB86), MONTH(BM86)+1, DAY(BM86)-1), 1, Settings!$AY$23:$AY$38), BM86))</f>
        <v/>
      </c>
      <c r="CD86" s="119" t="str">
        <f>IF(BN86="", "", IF(BN86&lt;=$B86, WORKDAY(DATE(YEAR($BB86), MONTH(BN86)+1, DAY(BN86)-1), 1, Settings!$AY$23:$AY$38), BN86))</f>
        <v/>
      </c>
      <c r="CE86" s="119" t="str">
        <f>IF(BO86="", "", IF(BO86&lt;=$B86, WORKDAY(DATE(YEAR($BB86), MONTH(BO86)+1, DAY(BO86)-1), 1, Settings!$AY$23:$AY$38), BO86))</f>
        <v/>
      </c>
      <c r="CF86" s="120" t="str">
        <f>IF(BP86="", "", IF(BP86&lt;=$B86, WORKDAY(DATE(YEAR($BB86), MONTH(BP86)+1, DAY(BP86)-1), 1, Settings!$AY$23:$AY$38), BP86))</f>
        <v/>
      </c>
      <c r="CH86" s="48" t="str">
        <f t="shared" si="35"/>
        <v/>
      </c>
      <c r="CI86" s="49" t="str">
        <f t="shared" si="36"/>
        <v/>
      </c>
      <c r="CJ86" s="49" t="str">
        <f t="shared" si="37"/>
        <v/>
      </c>
      <c r="CK86" s="49" t="str">
        <f t="shared" si="38"/>
        <v/>
      </c>
      <c r="CL86" s="49" t="str">
        <f t="shared" si="39"/>
        <v/>
      </c>
      <c r="CM86" s="49" t="str">
        <f t="shared" si="40"/>
        <v/>
      </c>
      <c r="CN86" s="49" t="str">
        <f t="shared" si="41"/>
        <v/>
      </c>
      <c r="CO86" s="49" t="str">
        <f t="shared" si="42"/>
        <v/>
      </c>
      <c r="CP86" s="49" t="str">
        <f t="shared" si="43"/>
        <v/>
      </c>
      <c r="CQ86" s="49" t="str">
        <f t="shared" si="44"/>
        <v/>
      </c>
      <c r="CR86" s="49" t="str">
        <f t="shared" si="45"/>
        <v/>
      </c>
      <c r="CS86" s="49" t="str">
        <f t="shared" si="46"/>
        <v/>
      </c>
      <c r="CT86" s="49" t="str">
        <f t="shared" si="47"/>
        <v/>
      </c>
      <c r="CU86" s="49" t="str">
        <f t="shared" si="48"/>
        <v/>
      </c>
      <c r="CV86" s="16" t="str">
        <f t="shared" si="49"/>
        <v/>
      </c>
      <c r="CX86" s="48" t="str">
        <f t="shared" si="50"/>
        <v/>
      </c>
      <c r="CY86" s="49" t="str">
        <f t="shared" si="51"/>
        <v/>
      </c>
      <c r="CZ86" s="49" t="str">
        <f t="shared" si="52"/>
        <v/>
      </c>
      <c r="DA86" s="49" t="str">
        <f t="shared" si="53"/>
        <v/>
      </c>
      <c r="DB86" s="49" t="str">
        <f t="shared" si="54"/>
        <v/>
      </c>
      <c r="DC86" s="49" t="str">
        <f t="shared" si="55"/>
        <v/>
      </c>
      <c r="DD86" s="49" t="str">
        <f t="shared" si="56"/>
        <v/>
      </c>
      <c r="DE86" s="49" t="str">
        <f t="shared" si="57"/>
        <v/>
      </c>
      <c r="DF86" s="49" t="str">
        <f t="shared" si="58"/>
        <v/>
      </c>
      <c r="DG86" s="49" t="str">
        <f t="shared" si="59"/>
        <v/>
      </c>
      <c r="DH86" s="49" t="str">
        <f t="shared" si="60"/>
        <v/>
      </c>
      <c r="DI86" s="49" t="str">
        <f t="shared" si="61"/>
        <v/>
      </c>
      <c r="DJ86" s="49" t="str">
        <f t="shared" si="62"/>
        <v/>
      </c>
      <c r="DK86" s="49" t="str">
        <f t="shared" si="63"/>
        <v/>
      </c>
      <c r="DL86" s="16" t="str">
        <f t="shared" si="64"/>
        <v/>
      </c>
      <c r="DN86" s="17" t="str">
        <f t="shared" si="65"/>
        <v>Sep 2019</v>
      </c>
    </row>
    <row r="87" spans="1:118" x14ac:dyDescent="0.25">
      <c r="A87" s="30"/>
      <c r="B87" s="102">
        <f>IF(B86="", "", IFERROR(IF(B86+1&gt;Settings!$G$25, "", B86+1), ""))</f>
        <v>43723</v>
      </c>
      <c r="C87" s="2"/>
      <c r="D87" s="3"/>
      <c r="E87" s="3"/>
      <c r="F87" s="3"/>
      <c r="G87" s="3"/>
      <c r="H87" s="3"/>
      <c r="I87" s="3"/>
      <c r="J87" s="3"/>
      <c r="K87" s="3"/>
      <c r="L87" s="3"/>
      <c r="M87" s="3"/>
      <c r="N87" s="3"/>
      <c r="O87" s="3"/>
      <c r="P87" s="3"/>
      <c r="Q87" s="4"/>
      <c r="R87" s="30"/>
      <c r="T87" s="17" t="str">
        <f>IF($B87="", "", IF($B87&lt;Settings!$G$23, "Old", "New"))</f>
        <v>Old</v>
      </c>
      <c r="AL87" s="118" t="str">
        <f>IF(OR($B87="", C87="", C$10="", AL$9), "", IFERROR($B87+INDEX(Settings!$AF$19:$AF$33, MATCH(C$10, Settings!$Y$19:$Y$33, 0))+IF(INDEX(Settings!$AI$19:$AI$33, MATCH(C$10, Settings!$Y$19:$Y$33, 0))="", 0, INDEX($AO$2:$AU$8, MATCH(TEXT($B87, "ddd"), $AN$2:$AN$8, 0), MATCH(INDEX(Settings!$AI$19:$AI$33, MATCH(C$10, Settings!$Y$19:$Y$33, 0)), $AO$1:$AU$1, 0))), 0))</f>
        <v/>
      </c>
      <c r="AM87" s="119" t="str">
        <f>IF(OR($B87="", D87="", D$10="", AM$9), "", IFERROR($B87+INDEX(Settings!$AF$19:$AF$33, MATCH(D$10, Settings!$Y$19:$Y$33, 0))+IF(INDEX(Settings!$AI$19:$AI$33, MATCH(D$10, Settings!$Y$19:$Y$33, 0))="", 0, INDEX($AO$2:$AU$8, MATCH(TEXT($B87, "ddd"), $AN$2:$AN$8, 0), MATCH(INDEX(Settings!$AI$19:$AI$33, MATCH(D$10, Settings!$Y$19:$Y$33, 0)), $AO$1:$AU$1, 0))), 0))</f>
        <v/>
      </c>
      <c r="AN87" s="119" t="str">
        <f>IF(OR($B87="", E87="", E$10="", AN$9), "", IFERROR($B87+INDEX(Settings!$AF$19:$AF$33, MATCH(E$10, Settings!$Y$19:$Y$33, 0))+IF(INDEX(Settings!$AI$19:$AI$33, MATCH(E$10, Settings!$Y$19:$Y$33, 0))="", 0, INDEX($AO$2:$AU$8, MATCH(TEXT($B87, "ddd"), $AN$2:$AN$8, 0), MATCH(INDEX(Settings!$AI$19:$AI$33, MATCH(E$10, Settings!$Y$19:$Y$33, 0)), $AO$1:$AU$1, 0))), 0))</f>
        <v/>
      </c>
      <c r="AO87" s="119" t="str">
        <f>IF(OR($B87="", F87="", F$10="", AO$9), "", IFERROR($B87+INDEX(Settings!$AF$19:$AF$33, MATCH(F$10, Settings!$Y$19:$Y$33, 0))+IF(INDEX(Settings!$AI$19:$AI$33, MATCH(F$10, Settings!$Y$19:$Y$33, 0))="", 0, INDEX($AO$2:$AU$8, MATCH(TEXT($B87, "ddd"), $AN$2:$AN$8, 0), MATCH(INDEX(Settings!$AI$19:$AI$33, MATCH(F$10, Settings!$Y$19:$Y$33, 0)), $AO$1:$AU$1, 0))), 0))</f>
        <v/>
      </c>
      <c r="AP87" s="119" t="str">
        <f>IF(OR($B87="", G87="", G$10="", AP$9), "", IFERROR($B87+INDEX(Settings!$AF$19:$AF$33, MATCH(G$10, Settings!$Y$19:$Y$33, 0))+IF(INDEX(Settings!$AI$19:$AI$33, MATCH(G$10, Settings!$Y$19:$Y$33, 0))="", 0, INDEX($AO$2:$AU$8, MATCH(TEXT($B87, "ddd"), $AN$2:$AN$8, 0), MATCH(INDEX(Settings!$AI$19:$AI$33, MATCH(G$10, Settings!$Y$19:$Y$33, 0)), $AO$1:$AU$1, 0))), 0))</f>
        <v/>
      </c>
      <c r="AQ87" s="119" t="str">
        <f>IF(OR($B87="", H87="", H$10="", AQ$9), "", IFERROR($B87+INDEX(Settings!$AF$19:$AF$33, MATCH(H$10, Settings!$Y$19:$Y$33, 0))+IF(INDEX(Settings!$AI$19:$AI$33, MATCH(H$10, Settings!$Y$19:$Y$33, 0))="", 0, INDEX($AO$2:$AU$8, MATCH(TEXT($B87, "ddd"), $AN$2:$AN$8, 0), MATCH(INDEX(Settings!$AI$19:$AI$33, MATCH(H$10, Settings!$Y$19:$Y$33, 0)), $AO$1:$AU$1, 0))), 0))</f>
        <v/>
      </c>
      <c r="AR87" s="119" t="str">
        <f>IF(OR($B87="", I87="", I$10="", AR$9), "", IFERROR($B87+INDEX(Settings!$AF$19:$AF$33, MATCH(I$10, Settings!$Y$19:$Y$33, 0))+IF(INDEX(Settings!$AI$19:$AI$33, MATCH(I$10, Settings!$Y$19:$Y$33, 0))="", 0, INDEX($AO$2:$AU$8, MATCH(TEXT($B87, "ddd"), $AN$2:$AN$8, 0), MATCH(INDEX(Settings!$AI$19:$AI$33, MATCH(I$10, Settings!$Y$19:$Y$33, 0)), $AO$1:$AU$1, 0))), 0))</f>
        <v/>
      </c>
      <c r="AS87" s="119" t="str">
        <f>IF(OR($B87="", J87="", J$10="", AS$9), "", IFERROR($B87+INDEX(Settings!$AF$19:$AF$33, MATCH(J$10, Settings!$Y$19:$Y$33, 0))+IF(INDEX(Settings!$AI$19:$AI$33, MATCH(J$10, Settings!$Y$19:$Y$33, 0))="", 0, INDEX($AO$2:$AU$8, MATCH(TEXT($B87, "ddd"), $AN$2:$AN$8, 0), MATCH(INDEX(Settings!$AI$19:$AI$33, MATCH(J$10, Settings!$Y$19:$Y$33, 0)), $AO$1:$AU$1, 0))), 0))</f>
        <v/>
      </c>
      <c r="AT87" s="119" t="str">
        <f>IF(OR($B87="", K87="", K$10="", AT$9), "", IFERROR($B87+INDEX(Settings!$AF$19:$AF$33, MATCH(K$10, Settings!$Y$19:$Y$33, 0))+IF(INDEX(Settings!$AI$19:$AI$33, MATCH(K$10, Settings!$Y$19:$Y$33, 0))="", 0, INDEX($AO$2:$AU$8, MATCH(TEXT($B87, "ddd"), $AN$2:$AN$8, 0), MATCH(INDEX(Settings!$AI$19:$AI$33, MATCH(K$10, Settings!$Y$19:$Y$33, 0)), $AO$1:$AU$1, 0))), 0))</f>
        <v/>
      </c>
      <c r="AU87" s="119" t="str">
        <f>IF(OR($B87="", L87="", L$10="", AU$9), "", IFERROR($B87+INDEX(Settings!$AF$19:$AF$33, MATCH(L$10, Settings!$Y$19:$Y$33, 0))+IF(INDEX(Settings!$AI$19:$AI$33, MATCH(L$10, Settings!$Y$19:$Y$33, 0))="", 0, INDEX($AO$2:$AU$8, MATCH(TEXT($B87, "ddd"), $AN$2:$AN$8, 0), MATCH(INDEX(Settings!$AI$19:$AI$33, MATCH(L$10, Settings!$Y$19:$Y$33, 0)), $AO$1:$AU$1, 0))), 0))</f>
        <v/>
      </c>
      <c r="AV87" s="119" t="str">
        <f>IF(OR($B87="", M87="", M$10="", AV$9), "", IFERROR($B87+INDEX(Settings!$AF$19:$AF$33, MATCH(M$10, Settings!$Y$19:$Y$33, 0))+IF(INDEX(Settings!$AI$19:$AI$33, MATCH(M$10, Settings!$Y$19:$Y$33, 0))="", 0, INDEX($AO$2:$AU$8, MATCH(TEXT($B87, "ddd"), $AN$2:$AN$8, 0), MATCH(INDEX(Settings!$AI$19:$AI$33, MATCH(M$10, Settings!$Y$19:$Y$33, 0)), $AO$1:$AU$1, 0))), 0))</f>
        <v/>
      </c>
      <c r="AW87" s="119" t="str">
        <f>IF(OR($B87="", N87="", N$10="", AW$9), "", IFERROR($B87+INDEX(Settings!$AF$19:$AF$33, MATCH(N$10, Settings!$Y$19:$Y$33, 0))+IF(INDEX(Settings!$AI$19:$AI$33, MATCH(N$10, Settings!$Y$19:$Y$33, 0))="", 0, INDEX($AO$2:$AU$8, MATCH(TEXT($B87, "ddd"), $AN$2:$AN$8, 0), MATCH(INDEX(Settings!$AI$19:$AI$33, MATCH(N$10, Settings!$Y$19:$Y$33, 0)), $AO$1:$AU$1, 0))), 0))</f>
        <v/>
      </c>
      <c r="AX87" s="119" t="str">
        <f>IF(OR($B87="", O87="", O$10="", AX$9), "", IFERROR($B87+INDEX(Settings!$AF$19:$AF$33, MATCH(O$10, Settings!$Y$19:$Y$33, 0))+IF(INDEX(Settings!$AI$19:$AI$33, MATCH(O$10, Settings!$Y$19:$Y$33, 0))="", 0, INDEX($AO$2:$AU$8, MATCH(TEXT($B87, "ddd"), $AN$2:$AN$8, 0), MATCH(INDEX(Settings!$AI$19:$AI$33, MATCH(O$10, Settings!$Y$19:$Y$33, 0)), $AO$1:$AU$1, 0))), 0))</f>
        <v/>
      </c>
      <c r="AY87" s="119" t="str">
        <f>IF(OR($B87="", P87="", P$10="", AY$9), "", IFERROR($B87+INDEX(Settings!$AF$19:$AF$33, MATCH(P$10, Settings!$Y$19:$Y$33, 0))+IF(INDEX(Settings!$AI$19:$AI$33, MATCH(P$10, Settings!$Y$19:$Y$33, 0))="", 0, INDEX($AO$2:$AU$8, MATCH(TEXT($B87, "ddd"), $AN$2:$AN$8, 0), MATCH(INDEX(Settings!$AI$19:$AI$33, MATCH(P$10, Settings!$Y$19:$Y$33, 0)), $AO$1:$AU$1, 0))), 0))</f>
        <v/>
      </c>
      <c r="AZ87" s="120" t="str">
        <f>IF(OR($B87="", Q87="", Q$10="", AZ$9), "", IFERROR($B87+INDEX(Settings!$AF$19:$AF$33, MATCH(Q$10, Settings!$Y$19:$Y$33, 0))+IF(INDEX(Settings!$AI$19:$AI$33, MATCH(Q$10, Settings!$Y$19:$Y$33, 0))="", 0, INDEX($AO$2:$AU$8, MATCH(TEXT($B87, "ddd"), $AN$2:$AN$8, 0), MATCH(INDEX(Settings!$AI$19:$AI$33, MATCH(Q$10, Settings!$Y$19:$Y$33, 0)), $AO$1:$AU$1, 0))), 0))</f>
        <v/>
      </c>
      <c r="BB87" s="118" t="str">
        <f>IF(OR(C$10="", $B87="", C87="", BB$9=""), "", IFERROR(WORKDAY((DATE(YEAR($B87), MONTH($B87)+INDEX(Settings!$AM$19:$AM$33, MATCH(C$10, Settings!$Y$19:$Y$33, 0)), IF(INDEX(Settings!$AQ$19:$AQ$33, MATCH(C$10, Settings!$Y$19:$Y$33, 0))=0, DAY($B87), INDEX(Settings!$AQ$19:$AQ$33, MATCH(C$10, Settings!$Y$19:$Y$33, 0))))-1), 1, Settings!$AY$23:$AY$38), ""))</f>
        <v/>
      </c>
      <c r="BC87" s="119" t="str">
        <f>IF(OR(D$10="", $B87="", D87="", BC$9=""), "", IFERROR(WORKDAY((DATE(YEAR($B87), MONTH($B87)+INDEX(Settings!$AM$19:$AM$33, MATCH(D$10, Settings!$Y$19:$Y$33, 0)), IF(INDEX(Settings!$AQ$19:$AQ$33, MATCH(D$10, Settings!$Y$19:$Y$33, 0))=0, DAY($B87), INDEX(Settings!$AQ$19:$AQ$33, MATCH(D$10, Settings!$Y$19:$Y$33, 0))))-1), 1, Settings!$AY$23:$AY$38), ""))</f>
        <v/>
      </c>
      <c r="BD87" s="119" t="str">
        <f>IF(OR(E$10="", $B87="", E87="", BD$9=""), "", IFERROR(WORKDAY((DATE(YEAR($B87), MONTH($B87)+INDEX(Settings!$AM$19:$AM$33, MATCH(E$10, Settings!$Y$19:$Y$33, 0)), IF(INDEX(Settings!$AQ$19:$AQ$33, MATCH(E$10, Settings!$Y$19:$Y$33, 0))=0, DAY($B87), INDEX(Settings!$AQ$19:$AQ$33, MATCH(E$10, Settings!$Y$19:$Y$33, 0))))-1), 1, Settings!$AY$23:$AY$38), ""))</f>
        <v/>
      </c>
      <c r="BE87" s="119" t="str">
        <f>IF(OR(F$10="", $B87="", F87="", BE$9=""), "", IFERROR(WORKDAY((DATE(YEAR($B87), MONTH($B87)+INDEX(Settings!$AM$19:$AM$33, MATCH(F$10, Settings!$Y$19:$Y$33, 0)), IF(INDEX(Settings!$AQ$19:$AQ$33, MATCH(F$10, Settings!$Y$19:$Y$33, 0))=0, DAY($B87), INDEX(Settings!$AQ$19:$AQ$33, MATCH(F$10, Settings!$Y$19:$Y$33, 0))))-1), 1, Settings!$AY$23:$AY$38), ""))</f>
        <v/>
      </c>
      <c r="BF87" s="119" t="str">
        <f>IF(OR(G$10="", $B87="", G87="", BF$9=""), "", IFERROR(WORKDAY((DATE(YEAR($B87), MONTH($B87)+INDEX(Settings!$AM$19:$AM$33, MATCH(G$10, Settings!$Y$19:$Y$33, 0)), IF(INDEX(Settings!$AQ$19:$AQ$33, MATCH(G$10, Settings!$Y$19:$Y$33, 0))=0, DAY($B87), INDEX(Settings!$AQ$19:$AQ$33, MATCH(G$10, Settings!$Y$19:$Y$33, 0))))-1), 1, Settings!$AY$23:$AY$38), ""))</f>
        <v/>
      </c>
      <c r="BG87" s="119" t="str">
        <f>IF(OR(H$10="", $B87="", H87="", BG$9=""), "", IFERROR(WORKDAY((DATE(YEAR($B87), MONTH($B87)+INDEX(Settings!$AM$19:$AM$33, MATCH(H$10, Settings!$Y$19:$Y$33, 0)), IF(INDEX(Settings!$AQ$19:$AQ$33, MATCH(H$10, Settings!$Y$19:$Y$33, 0))=0, DAY($B87), INDEX(Settings!$AQ$19:$AQ$33, MATCH(H$10, Settings!$Y$19:$Y$33, 0))))-1), 1, Settings!$AY$23:$AY$38), ""))</f>
        <v/>
      </c>
      <c r="BH87" s="119" t="str">
        <f>IF(OR(I$10="", $B87="", I87="", BH$9=""), "", IFERROR(WORKDAY((DATE(YEAR($B87), MONTH($B87)+INDEX(Settings!$AM$19:$AM$33, MATCH(I$10, Settings!$Y$19:$Y$33, 0)), IF(INDEX(Settings!$AQ$19:$AQ$33, MATCH(I$10, Settings!$Y$19:$Y$33, 0))=0, DAY($B87), INDEX(Settings!$AQ$19:$AQ$33, MATCH(I$10, Settings!$Y$19:$Y$33, 0))))-1), 1, Settings!$AY$23:$AY$38), ""))</f>
        <v/>
      </c>
      <c r="BI87" s="119" t="str">
        <f>IF(OR(J$10="", $B87="", J87="", BI$9=""), "", IFERROR(WORKDAY((DATE(YEAR($B87), MONTH($B87)+INDEX(Settings!$AM$19:$AM$33, MATCH(J$10, Settings!$Y$19:$Y$33, 0)), IF(INDEX(Settings!$AQ$19:$AQ$33, MATCH(J$10, Settings!$Y$19:$Y$33, 0))=0, DAY($B87), INDEX(Settings!$AQ$19:$AQ$33, MATCH(J$10, Settings!$Y$19:$Y$33, 0))))-1), 1, Settings!$AY$23:$AY$38), ""))</f>
        <v/>
      </c>
      <c r="BJ87" s="119" t="str">
        <f>IF(OR(K$10="", $B87="", K87="", BJ$9=""), "", IFERROR(WORKDAY((DATE(YEAR($B87), MONTH($B87)+INDEX(Settings!$AM$19:$AM$33, MATCH(K$10, Settings!$Y$19:$Y$33, 0)), IF(INDEX(Settings!$AQ$19:$AQ$33, MATCH(K$10, Settings!$Y$19:$Y$33, 0))=0, DAY($B87), INDEX(Settings!$AQ$19:$AQ$33, MATCH(K$10, Settings!$Y$19:$Y$33, 0))))-1), 1, Settings!$AY$23:$AY$38), ""))</f>
        <v/>
      </c>
      <c r="BK87" s="119" t="str">
        <f>IF(OR(L$10="", $B87="", L87="", BK$9=""), "", IFERROR(WORKDAY((DATE(YEAR($B87), MONTH($B87)+INDEX(Settings!$AM$19:$AM$33, MATCH(L$10, Settings!$Y$19:$Y$33, 0)), IF(INDEX(Settings!$AQ$19:$AQ$33, MATCH(L$10, Settings!$Y$19:$Y$33, 0))=0, DAY($B87), INDEX(Settings!$AQ$19:$AQ$33, MATCH(L$10, Settings!$Y$19:$Y$33, 0))))-1), 1, Settings!$AY$23:$AY$38), ""))</f>
        <v/>
      </c>
      <c r="BL87" s="119" t="str">
        <f>IF(OR(M$10="", $B87="", M87="", BL$9=""), "", IFERROR(WORKDAY((DATE(YEAR($B87), MONTH($B87)+INDEX(Settings!$AM$19:$AM$33, MATCH(M$10, Settings!$Y$19:$Y$33, 0)), IF(INDEX(Settings!$AQ$19:$AQ$33, MATCH(M$10, Settings!$Y$19:$Y$33, 0))=0, DAY($B87), INDEX(Settings!$AQ$19:$AQ$33, MATCH(M$10, Settings!$Y$19:$Y$33, 0))))-1), 1, Settings!$AY$23:$AY$38), ""))</f>
        <v/>
      </c>
      <c r="BM87" s="119" t="str">
        <f>IF(OR(N$10="", $B87="", N87="", BM$9=""), "", IFERROR(WORKDAY((DATE(YEAR($B87), MONTH($B87)+INDEX(Settings!$AM$19:$AM$33, MATCH(N$10, Settings!$Y$19:$Y$33, 0)), IF(INDEX(Settings!$AQ$19:$AQ$33, MATCH(N$10, Settings!$Y$19:$Y$33, 0))=0, DAY($B87), INDEX(Settings!$AQ$19:$AQ$33, MATCH(N$10, Settings!$Y$19:$Y$33, 0))))-1), 1, Settings!$AY$23:$AY$38), ""))</f>
        <v/>
      </c>
      <c r="BN87" s="119" t="str">
        <f>IF(OR(O$10="", $B87="", O87="", BN$9=""), "", IFERROR(WORKDAY((DATE(YEAR($B87), MONTH($B87)+INDEX(Settings!$AM$19:$AM$33, MATCH(O$10, Settings!$Y$19:$Y$33, 0)), IF(INDEX(Settings!$AQ$19:$AQ$33, MATCH(O$10, Settings!$Y$19:$Y$33, 0))=0, DAY($B87), INDEX(Settings!$AQ$19:$AQ$33, MATCH(O$10, Settings!$Y$19:$Y$33, 0))))-1), 1, Settings!$AY$23:$AY$38), ""))</f>
        <v/>
      </c>
      <c r="BO87" s="119" t="str">
        <f>IF(OR(P$10="", $B87="", P87="", BO$9=""), "", IFERROR(WORKDAY((DATE(YEAR($B87), MONTH($B87)+INDEX(Settings!$AM$19:$AM$33, MATCH(P$10, Settings!$Y$19:$Y$33, 0)), IF(INDEX(Settings!$AQ$19:$AQ$33, MATCH(P$10, Settings!$Y$19:$Y$33, 0))=0, DAY($B87), INDEX(Settings!$AQ$19:$AQ$33, MATCH(P$10, Settings!$Y$19:$Y$33, 0))))-1), 1, Settings!$AY$23:$AY$38), ""))</f>
        <v/>
      </c>
      <c r="BP87" s="120" t="str">
        <f>IF(OR(Q$10="", $B87="", Q87="", BP$9=""), "", IFERROR(WORKDAY((DATE(YEAR($B87), MONTH($B87)+INDEX(Settings!$AM$19:$AM$33, MATCH(Q$10, Settings!$Y$19:$Y$33, 0)), IF(INDEX(Settings!$AQ$19:$AQ$33, MATCH(Q$10, Settings!$Y$19:$Y$33, 0))=0, DAY($B87), INDEX(Settings!$AQ$19:$AQ$33, MATCH(Q$10, Settings!$Y$19:$Y$33, 0))))-1), 1, Settings!$AY$23:$AY$38), ""))</f>
        <v/>
      </c>
      <c r="BR87" s="118" t="str">
        <f>IF(BB87="", "", IF(BB87&lt;=$B87, WORKDAY(DATE(YEAR($BB87), MONTH(BB87)+1, DAY(BB87)-1), 1, Settings!$AY$23:$AY$38), BB87))</f>
        <v/>
      </c>
      <c r="BS87" s="119" t="str">
        <f>IF(BC87="", "", IF(BC87&lt;=$B87, WORKDAY(DATE(YEAR($BB87), MONTH(BC87)+1, DAY(BC87)-1), 1, Settings!$AY$23:$AY$38), BC87))</f>
        <v/>
      </c>
      <c r="BT87" s="119" t="str">
        <f>IF(BD87="", "", IF(BD87&lt;=$B87, WORKDAY(DATE(YEAR($BB87), MONTH(BD87)+1, DAY(BD87)-1), 1, Settings!$AY$23:$AY$38), BD87))</f>
        <v/>
      </c>
      <c r="BU87" s="119" t="str">
        <f>IF(BE87="", "", IF(BE87&lt;=$B87, WORKDAY(DATE(YEAR($BB87), MONTH(BE87)+1, DAY(BE87)-1), 1, Settings!$AY$23:$AY$38), BE87))</f>
        <v/>
      </c>
      <c r="BV87" s="119" t="str">
        <f>IF(BF87="", "", IF(BF87&lt;=$B87, WORKDAY(DATE(YEAR($BB87), MONTH(BF87)+1, DAY(BF87)-1), 1, Settings!$AY$23:$AY$38), BF87))</f>
        <v/>
      </c>
      <c r="BW87" s="119" t="str">
        <f>IF(BG87="", "", IF(BG87&lt;=$B87, WORKDAY(DATE(YEAR($BB87), MONTH(BG87)+1, DAY(BG87)-1), 1, Settings!$AY$23:$AY$38), BG87))</f>
        <v/>
      </c>
      <c r="BX87" s="119" t="str">
        <f>IF(BH87="", "", IF(BH87&lt;=$B87, WORKDAY(DATE(YEAR($BB87), MONTH(BH87)+1, DAY(BH87)-1), 1, Settings!$AY$23:$AY$38), BH87))</f>
        <v/>
      </c>
      <c r="BY87" s="119" t="str">
        <f>IF(BI87="", "", IF(BI87&lt;=$B87, WORKDAY(DATE(YEAR($BB87), MONTH(BI87)+1, DAY(BI87)-1), 1, Settings!$AY$23:$AY$38), BI87))</f>
        <v/>
      </c>
      <c r="BZ87" s="119" t="str">
        <f>IF(BJ87="", "", IF(BJ87&lt;=$B87, WORKDAY(DATE(YEAR($BB87), MONTH(BJ87)+1, DAY(BJ87)-1), 1, Settings!$AY$23:$AY$38), BJ87))</f>
        <v/>
      </c>
      <c r="CA87" s="119" t="str">
        <f>IF(BK87="", "", IF(BK87&lt;=$B87, WORKDAY(DATE(YEAR($BB87), MONTH(BK87)+1, DAY(BK87)-1), 1, Settings!$AY$23:$AY$38), BK87))</f>
        <v/>
      </c>
      <c r="CB87" s="119" t="str">
        <f>IF(BL87="", "", IF(BL87&lt;=$B87, WORKDAY(DATE(YEAR($BB87), MONTH(BL87)+1, DAY(BL87)-1), 1, Settings!$AY$23:$AY$38), BL87))</f>
        <v/>
      </c>
      <c r="CC87" s="119" t="str">
        <f>IF(BM87="", "", IF(BM87&lt;=$B87, WORKDAY(DATE(YEAR($BB87), MONTH(BM87)+1, DAY(BM87)-1), 1, Settings!$AY$23:$AY$38), BM87))</f>
        <v/>
      </c>
      <c r="CD87" s="119" t="str">
        <f>IF(BN87="", "", IF(BN87&lt;=$B87, WORKDAY(DATE(YEAR($BB87), MONTH(BN87)+1, DAY(BN87)-1), 1, Settings!$AY$23:$AY$38), BN87))</f>
        <v/>
      </c>
      <c r="CE87" s="119" t="str">
        <f>IF(BO87="", "", IF(BO87&lt;=$B87, WORKDAY(DATE(YEAR($BB87), MONTH(BO87)+1, DAY(BO87)-1), 1, Settings!$AY$23:$AY$38), BO87))</f>
        <v/>
      </c>
      <c r="CF87" s="120" t="str">
        <f>IF(BP87="", "", IF(BP87&lt;=$B87, WORKDAY(DATE(YEAR($BB87), MONTH(BP87)+1, DAY(BP87)-1), 1, Settings!$AY$23:$AY$38), BP87))</f>
        <v/>
      </c>
      <c r="CH87" s="48" t="str">
        <f t="shared" si="35"/>
        <v/>
      </c>
      <c r="CI87" s="49" t="str">
        <f t="shared" si="36"/>
        <v/>
      </c>
      <c r="CJ87" s="49" t="str">
        <f t="shared" si="37"/>
        <v/>
      </c>
      <c r="CK87" s="49" t="str">
        <f t="shared" si="38"/>
        <v/>
      </c>
      <c r="CL87" s="49" t="str">
        <f t="shared" si="39"/>
        <v/>
      </c>
      <c r="CM87" s="49" t="str">
        <f t="shared" si="40"/>
        <v/>
      </c>
      <c r="CN87" s="49" t="str">
        <f t="shared" si="41"/>
        <v/>
      </c>
      <c r="CO87" s="49" t="str">
        <f t="shared" si="42"/>
        <v/>
      </c>
      <c r="CP87" s="49" t="str">
        <f t="shared" si="43"/>
        <v/>
      </c>
      <c r="CQ87" s="49" t="str">
        <f t="shared" si="44"/>
        <v/>
      </c>
      <c r="CR87" s="49" t="str">
        <f t="shared" si="45"/>
        <v/>
      </c>
      <c r="CS87" s="49" t="str">
        <f t="shared" si="46"/>
        <v/>
      </c>
      <c r="CT87" s="49" t="str">
        <f t="shared" si="47"/>
        <v/>
      </c>
      <c r="CU87" s="49" t="str">
        <f t="shared" si="48"/>
        <v/>
      </c>
      <c r="CV87" s="16" t="str">
        <f t="shared" si="49"/>
        <v/>
      </c>
      <c r="CX87" s="48" t="str">
        <f t="shared" si="50"/>
        <v/>
      </c>
      <c r="CY87" s="49" t="str">
        <f t="shared" si="51"/>
        <v/>
      </c>
      <c r="CZ87" s="49" t="str">
        <f t="shared" si="52"/>
        <v/>
      </c>
      <c r="DA87" s="49" t="str">
        <f t="shared" si="53"/>
        <v/>
      </c>
      <c r="DB87" s="49" t="str">
        <f t="shared" si="54"/>
        <v/>
      </c>
      <c r="DC87" s="49" t="str">
        <f t="shared" si="55"/>
        <v/>
      </c>
      <c r="DD87" s="49" t="str">
        <f t="shared" si="56"/>
        <v/>
      </c>
      <c r="DE87" s="49" t="str">
        <f t="shared" si="57"/>
        <v/>
      </c>
      <c r="DF87" s="49" t="str">
        <f t="shared" si="58"/>
        <v/>
      </c>
      <c r="DG87" s="49" t="str">
        <f t="shared" si="59"/>
        <v/>
      </c>
      <c r="DH87" s="49" t="str">
        <f t="shared" si="60"/>
        <v/>
      </c>
      <c r="DI87" s="49" t="str">
        <f t="shared" si="61"/>
        <v/>
      </c>
      <c r="DJ87" s="49" t="str">
        <f t="shared" si="62"/>
        <v/>
      </c>
      <c r="DK87" s="49" t="str">
        <f t="shared" si="63"/>
        <v/>
      </c>
      <c r="DL87" s="16" t="str">
        <f t="shared" si="64"/>
        <v/>
      </c>
      <c r="DN87" s="17" t="str">
        <f t="shared" si="65"/>
        <v>Sep 2019</v>
      </c>
    </row>
    <row r="88" spans="1:118" x14ac:dyDescent="0.25">
      <c r="A88" s="30"/>
      <c r="B88" s="102">
        <f>IF(B87="", "", IFERROR(IF(B87+1&gt;Settings!$G$25, "", B87+1), ""))</f>
        <v>43724</v>
      </c>
      <c r="C88" s="2"/>
      <c r="D88" s="3"/>
      <c r="E88" s="3"/>
      <c r="F88" s="3"/>
      <c r="G88" s="3"/>
      <c r="H88" s="3"/>
      <c r="I88" s="3"/>
      <c r="J88" s="3"/>
      <c r="K88" s="3"/>
      <c r="L88" s="3"/>
      <c r="M88" s="3"/>
      <c r="N88" s="3"/>
      <c r="O88" s="3"/>
      <c r="P88" s="3"/>
      <c r="Q88" s="4"/>
      <c r="R88" s="30"/>
      <c r="T88" s="17" t="str">
        <f>IF($B88="", "", IF($B88&lt;Settings!$G$23, "Old", "New"))</f>
        <v>Old</v>
      </c>
      <c r="AL88" s="118" t="str">
        <f>IF(OR($B88="", C88="", C$10="", AL$9), "", IFERROR($B88+INDEX(Settings!$AF$19:$AF$33, MATCH(C$10, Settings!$Y$19:$Y$33, 0))+IF(INDEX(Settings!$AI$19:$AI$33, MATCH(C$10, Settings!$Y$19:$Y$33, 0))="", 0, INDEX($AO$2:$AU$8, MATCH(TEXT($B88, "ddd"), $AN$2:$AN$8, 0), MATCH(INDEX(Settings!$AI$19:$AI$33, MATCH(C$10, Settings!$Y$19:$Y$33, 0)), $AO$1:$AU$1, 0))), 0))</f>
        <v/>
      </c>
      <c r="AM88" s="119" t="str">
        <f>IF(OR($B88="", D88="", D$10="", AM$9), "", IFERROR($B88+INDEX(Settings!$AF$19:$AF$33, MATCH(D$10, Settings!$Y$19:$Y$33, 0))+IF(INDEX(Settings!$AI$19:$AI$33, MATCH(D$10, Settings!$Y$19:$Y$33, 0))="", 0, INDEX($AO$2:$AU$8, MATCH(TEXT($B88, "ddd"), $AN$2:$AN$8, 0), MATCH(INDEX(Settings!$AI$19:$AI$33, MATCH(D$10, Settings!$Y$19:$Y$33, 0)), $AO$1:$AU$1, 0))), 0))</f>
        <v/>
      </c>
      <c r="AN88" s="119" t="str">
        <f>IF(OR($B88="", E88="", E$10="", AN$9), "", IFERROR($B88+INDEX(Settings!$AF$19:$AF$33, MATCH(E$10, Settings!$Y$19:$Y$33, 0))+IF(INDEX(Settings!$AI$19:$AI$33, MATCH(E$10, Settings!$Y$19:$Y$33, 0))="", 0, INDEX($AO$2:$AU$8, MATCH(TEXT($B88, "ddd"), $AN$2:$AN$8, 0), MATCH(INDEX(Settings!$AI$19:$AI$33, MATCH(E$10, Settings!$Y$19:$Y$33, 0)), $AO$1:$AU$1, 0))), 0))</f>
        <v/>
      </c>
      <c r="AO88" s="119" t="str">
        <f>IF(OR($B88="", F88="", F$10="", AO$9), "", IFERROR($B88+INDEX(Settings!$AF$19:$AF$33, MATCH(F$10, Settings!$Y$19:$Y$33, 0))+IF(INDEX(Settings!$AI$19:$AI$33, MATCH(F$10, Settings!$Y$19:$Y$33, 0))="", 0, INDEX($AO$2:$AU$8, MATCH(TEXT($B88, "ddd"), $AN$2:$AN$8, 0), MATCH(INDEX(Settings!$AI$19:$AI$33, MATCH(F$10, Settings!$Y$19:$Y$33, 0)), $AO$1:$AU$1, 0))), 0))</f>
        <v/>
      </c>
      <c r="AP88" s="119" t="str">
        <f>IF(OR($B88="", G88="", G$10="", AP$9), "", IFERROR($B88+INDEX(Settings!$AF$19:$AF$33, MATCH(G$10, Settings!$Y$19:$Y$33, 0))+IF(INDEX(Settings!$AI$19:$AI$33, MATCH(G$10, Settings!$Y$19:$Y$33, 0))="", 0, INDEX($AO$2:$AU$8, MATCH(TEXT($B88, "ddd"), $AN$2:$AN$8, 0), MATCH(INDEX(Settings!$AI$19:$AI$33, MATCH(G$10, Settings!$Y$19:$Y$33, 0)), $AO$1:$AU$1, 0))), 0))</f>
        <v/>
      </c>
      <c r="AQ88" s="119" t="str">
        <f>IF(OR($B88="", H88="", H$10="", AQ$9), "", IFERROR($B88+INDEX(Settings!$AF$19:$AF$33, MATCH(H$10, Settings!$Y$19:$Y$33, 0))+IF(INDEX(Settings!$AI$19:$AI$33, MATCH(H$10, Settings!$Y$19:$Y$33, 0))="", 0, INDEX($AO$2:$AU$8, MATCH(TEXT($B88, "ddd"), $AN$2:$AN$8, 0), MATCH(INDEX(Settings!$AI$19:$AI$33, MATCH(H$10, Settings!$Y$19:$Y$33, 0)), $AO$1:$AU$1, 0))), 0))</f>
        <v/>
      </c>
      <c r="AR88" s="119" t="str">
        <f>IF(OR($B88="", I88="", I$10="", AR$9), "", IFERROR($B88+INDEX(Settings!$AF$19:$AF$33, MATCH(I$10, Settings!$Y$19:$Y$33, 0))+IF(INDEX(Settings!$AI$19:$AI$33, MATCH(I$10, Settings!$Y$19:$Y$33, 0))="", 0, INDEX($AO$2:$AU$8, MATCH(TEXT($B88, "ddd"), $AN$2:$AN$8, 0), MATCH(INDEX(Settings!$AI$19:$AI$33, MATCH(I$10, Settings!$Y$19:$Y$33, 0)), $AO$1:$AU$1, 0))), 0))</f>
        <v/>
      </c>
      <c r="AS88" s="119" t="str">
        <f>IF(OR($B88="", J88="", J$10="", AS$9), "", IFERROR($B88+INDEX(Settings!$AF$19:$AF$33, MATCH(J$10, Settings!$Y$19:$Y$33, 0))+IF(INDEX(Settings!$AI$19:$AI$33, MATCH(J$10, Settings!$Y$19:$Y$33, 0))="", 0, INDEX($AO$2:$AU$8, MATCH(TEXT($B88, "ddd"), $AN$2:$AN$8, 0), MATCH(INDEX(Settings!$AI$19:$AI$33, MATCH(J$10, Settings!$Y$19:$Y$33, 0)), $AO$1:$AU$1, 0))), 0))</f>
        <v/>
      </c>
      <c r="AT88" s="119" t="str">
        <f>IF(OR($B88="", K88="", K$10="", AT$9), "", IFERROR($B88+INDEX(Settings!$AF$19:$AF$33, MATCH(K$10, Settings!$Y$19:$Y$33, 0))+IF(INDEX(Settings!$AI$19:$AI$33, MATCH(K$10, Settings!$Y$19:$Y$33, 0))="", 0, INDEX($AO$2:$AU$8, MATCH(TEXT($B88, "ddd"), $AN$2:$AN$8, 0), MATCH(INDEX(Settings!$AI$19:$AI$33, MATCH(K$10, Settings!$Y$19:$Y$33, 0)), $AO$1:$AU$1, 0))), 0))</f>
        <v/>
      </c>
      <c r="AU88" s="119" t="str">
        <f>IF(OR($B88="", L88="", L$10="", AU$9), "", IFERROR($B88+INDEX(Settings!$AF$19:$AF$33, MATCH(L$10, Settings!$Y$19:$Y$33, 0))+IF(INDEX(Settings!$AI$19:$AI$33, MATCH(L$10, Settings!$Y$19:$Y$33, 0))="", 0, INDEX($AO$2:$AU$8, MATCH(TEXT($B88, "ddd"), $AN$2:$AN$8, 0), MATCH(INDEX(Settings!$AI$19:$AI$33, MATCH(L$10, Settings!$Y$19:$Y$33, 0)), $AO$1:$AU$1, 0))), 0))</f>
        <v/>
      </c>
      <c r="AV88" s="119" t="str">
        <f>IF(OR($B88="", M88="", M$10="", AV$9), "", IFERROR($B88+INDEX(Settings!$AF$19:$AF$33, MATCH(M$10, Settings!$Y$19:$Y$33, 0))+IF(INDEX(Settings!$AI$19:$AI$33, MATCH(M$10, Settings!$Y$19:$Y$33, 0))="", 0, INDEX($AO$2:$AU$8, MATCH(TEXT($B88, "ddd"), $AN$2:$AN$8, 0), MATCH(INDEX(Settings!$AI$19:$AI$33, MATCH(M$10, Settings!$Y$19:$Y$33, 0)), $AO$1:$AU$1, 0))), 0))</f>
        <v/>
      </c>
      <c r="AW88" s="119" t="str">
        <f>IF(OR($B88="", N88="", N$10="", AW$9), "", IFERROR($B88+INDEX(Settings!$AF$19:$AF$33, MATCH(N$10, Settings!$Y$19:$Y$33, 0))+IF(INDEX(Settings!$AI$19:$AI$33, MATCH(N$10, Settings!$Y$19:$Y$33, 0))="", 0, INDEX($AO$2:$AU$8, MATCH(TEXT($B88, "ddd"), $AN$2:$AN$8, 0), MATCH(INDEX(Settings!$AI$19:$AI$33, MATCH(N$10, Settings!$Y$19:$Y$33, 0)), $AO$1:$AU$1, 0))), 0))</f>
        <v/>
      </c>
      <c r="AX88" s="119" t="str">
        <f>IF(OR($B88="", O88="", O$10="", AX$9), "", IFERROR($B88+INDEX(Settings!$AF$19:$AF$33, MATCH(O$10, Settings!$Y$19:$Y$33, 0))+IF(INDEX(Settings!$AI$19:$AI$33, MATCH(O$10, Settings!$Y$19:$Y$33, 0))="", 0, INDEX($AO$2:$AU$8, MATCH(TEXT($B88, "ddd"), $AN$2:$AN$8, 0), MATCH(INDEX(Settings!$AI$19:$AI$33, MATCH(O$10, Settings!$Y$19:$Y$33, 0)), $AO$1:$AU$1, 0))), 0))</f>
        <v/>
      </c>
      <c r="AY88" s="119" t="str">
        <f>IF(OR($B88="", P88="", P$10="", AY$9), "", IFERROR($B88+INDEX(Settings!$AF$19:$AF$33, MATCH(P$10, Settings!$Y$19:$Y$33, 0))+IF(INDEX(Settings!$AI$19:$AI$33, MATCH(P$10, Settings!$Y$19:$Y$33, 0))="", 0, INDEX($AO$2:$AU$8, MATCH(TEXT($B88, "ddd"), $AN$2:$AN$8, 0), MATCH(INDEX(Settings!$AI$19:$AI$33, MATCH(P$10, Settings!$Y$19:$Y$33, 0)), $AO$1:$AU$1, 0))), 0))</f>
        <v/>
      </c>
      <c r="AZ88" s="120" t="str">
        <f>IF(OR($B88="", Q88="", Q$10="", AZ$9), "", IFERROR($B88+INDEX(Settings!$AF$19:$AF$33, MATCH(Q$10, Settings!$Y$19:$Y$33, 0))+IF(INDEX(Settings!$AI$19:$AI$33, MATCH(Q$10, Settings!$Y$19:$Y$33, 0))="", 0, INDEX($AO$2:$AU$8, MATCH(TEXT($B88, "ddd"), $AN$2:$AN$8, 0), MATCH(INDEX(Settings!$AI$19:$AI$33, MATCH(Q$10, Settings!$Y$19:$Y$33, 0)), $AO$1:$AU$1, 0))), 0))</f>
        <v/>
      </c>
      <c r="BB88" s="118" t="str">
        <f>IF(OR(C$10="", $B88="", C88="", BB$9=""), "", IFERROR(WORKDAY((DATE(YEAR($B88), MONTH($B88)+INDEX(Settings!$AM$19:$AM$33, MATCH(C$10, Settings!$Y$19:$Y$33, 0)), IF(INDEX(Settings!$AQ$19:$AQ$33, MATCH(C$10, Settings!$Y$19:$Y$33, 0))=0, DAY($B88), INDEX(Settings!$AQ$19:$AQ$33, MATCH(C$10, Settings!$Y$19:$Y$33, 0))))-1), 1, Settings!$AY$23:$AY$38), ""))</f>
        <v/>
      </c>
      <c r="BC88" s="119" t="str">
        <f>IF(OR(D$10="", $B88="", D88="", BC$9=""), "", IFERROR(WORKDAY((DATE(YEAR($B88), MONTH($B88)+INDEX(Settings!$AM$19:$AM$33, MATCH(D$10, Settings!$Y$19:$Y$33, 0)), IF(INDEX(Settings!$AQ$19:$AQ$33, MATCH(D$10, Settings!$Y$19:$Y$33, 0))=0, DAY($B88), INDEX(Settings!$AQ$19:$AQ$33, MATCH(D$10, Settings!$Y$19:$Y$33, 0))))-1), 1, Settings!$AY$23:$AY$38), ""))</f>
        <v/>
      </c>
      <c r="BD88" s="119" t="str">
        <f>IF(OR(E$10="", $B88="", E88="", BD$9=""), "", IFERROR(WORKDAY((DATE(YEAR($B88), MONTH($B88)+INDEX(Settings!$AM$19:$AM$33, MATCH(E$10, Settings!$Y$19:$Y$33, 0)), IF(INDEX(Settings!$AQ$19:$AQ$33, MATCH(E$10, Settings!$Y$19:$Y$33, 0))=0, DAY($B88), INDEX(Settings!$AQ$19:$AQ$33, MATCH(E$10, Settings!$Y$19:$Y$33, 0))))-1), 1, Settings!$AY$23:$AY$38), ""))</f>
        <v/>
      </c>
      <c r="BE88" s="119" t="str">
        <f>IF(OR(F$10="", $B88="", F88="", BE$9=""), "", IFERROR(WORKDAY((DATE(YEAR($B88), MONTH($B88)+INDEX(Settings!$AM$19:$AM$33, MATCH(F$10, Settings!$Y$19:$Y$33, 0)), IF(INDEX(Settings!$AQ$19:$AQ$33, MATCH(F$10, Settings!$Y$19:$Y$33, 0))=0, DAY($B88), INDEX(Settings!$AQ$19:$AQ$33, MATCH(F$10, Settings!$Y$19:$Y$33, 0))))-1), 1, Settings!$AY$23:$AY$38), ""))</f>
        <v/>
      </c>
      <c r="BF88" s="119" t="str">
        <f>IF(OR(G$10="", $B88="", G88="", BF$9=""), "", IFERROR(WORKDAY((DATE(YEAR($B88), MONTH($B88)+INDEX(Settings!$AM$19:$AM$33, MATCH(G$10, Settings!$Y$19:$Y$33, 0)), IF(INDEX(Settings!$AQ$19:$AQ$33, MATCH(G$10, Settings!$Y$19:$Y$33, 0))=0, DAY($B88), INDEX(Settings!$AQ$19:$AQ$33, MATCH(G$10, Settings!$Y$19:$Y$33, 0))))-1), 1, Settings!$AY$23:$AY$38), ""))</f>
        <v/>
      </c>
      <c r="BG88" s="119" t="str">
        <f>IF(OR(H$10="", $B88="", H88="", BG$9=""), "", IFERROR(WORKDAY((DATE(YEAR($B88), MONTH($B88)+INDEX(Settings!$AM$19:$AM$33, MATCH(H$10, Settings!$Y$19:$Y$33, 0)), IF(INDEX(Settings!$AQ$19:$AQ$33, MATCH(H$10, Settings!$Y$19:$Y$33, 0))=0, DAY($B88), INDEX(Settings!$AQ$19:$AQ$33, MATCH(H$10, Settings!$Y$19:$Y$33, 0))))-1), 1, Settings!$AY$23:$AY$38), ""))</f>
        <v/>
      </c>
      <c r="BH88" s="119" t="str">
        <f>IF(OR(I$10="", $B88="", I88="", BH$9=""), "", IFERROR(WORKDAY((DATE(YEAR($B88), MONTH($B88)+INDEX(Settings!$AM$19:$AM$33, MATCH(I$10, Settings!$Y$19:$Y$33, 0)), IF(INDEX(Settings!$AQ$19:$AQ$33, MATCH(I$10, Settings!$Y$19:$Y$33, 0))=0, DAY($B88), INDEX(Settings!$AQ$19:$AQ$33, MATCH(I$10, Settings!$Y$19:$Y$33, 0))))-1), 1, Settings!$AY$23:$AY$38), ""))</f>
        <v/>
      </c>
      <c r="BI88" s="119" t="str">
        <f>IF(OR(J$10="", $B88="", J88="", BI$9=""), "", IFERROR(WORKDAY((DATE(YEAR($B88), MONTH($B88)+INDEX(Settings!$AM$19:$AM$33, MATCH(J$10, Settings!$Y$19:$Y$33, 0)), IF(INDEX(Settings!$AQ$19:$AQ$33, MATCH(J$10, Settings!$Y$19:$Y$33, 0))=0, DAY($B88), INDEX(Settings!$AQ$19:$AQ$33, MATCH(J$10, Settings!$Y$19:$Y$33, 0))))-1), 1, Settings!$AY$23:$AY$38), ""))</f>
        <v/>
      </c>
      <c r="BJ88" s="119" t="str">
        <f>IF(OR(K$10="", $B88="", K88="", BJ$9=""), "", IFERROR(WORKDAY((DATE(YEAR($B88), MONTH($B88)+INDEX(Settings!$AM$19:$AM$33, MATCH(K$10, Settings!$Y$19:$Y$33, 0)), IF(INDEX(Settings!$AQ$19:$AQ$33, MATCH(K$10, Settings!$Y$19:$Y$33, 0))=0, DAY($B88), INDEX(Settings!$AQ$19:$AQ$33, MATCH(K$10, Settings!$Y$19:$Y$33, 0))))-1), 1, Settings!$AY$23:$AY$38), ""))</f>
        <v/>
      </c>
      <c r="BK88" s="119" t="str">
        <f>IF(OR(L$10="", $B88="", L88="", BK$9=""), "", IFERROR(WORKDAY((DATE(YEAR($B88), MONTH($B88)+INDEX(Settings!$AM$19:$AM$33, MATCH(L$10, Settings!$Y$19:$Y$33, 0)), IF(INDEX(Settings!$AQ$19:$AQ$33, MATCH(L$10, Settings!$Y$19:$Y$33, 0))=0, DAY($B88), INDEX(Settings!$AQ$19:$AQ$33, MATCH(L$10, Settings!$Y$19:$Y$33, 0))))-1), 1, Settings!$AY$23:$AY$38), ""))</f>
        <v/>
      </c>
      <c r="BL88" s="119" t="str">
        <f>IF(OR(M$10="", $B88="", M88="", BL$9=""), "", IFERROR(WORKDAY((DATE(YEAR($B88), MONTH($B88)+INDEX(Settings!$AM$19:$AM$33, MATCH(M$10, Settings!$Y$19:$Y$33, 0)), IF(INDEX(Settings!$AQ$19:$AQ$33, MATCH(M$10, Settings!$Y$19:$Y$33, 0))=0, DAY($B88), INDEX(Settings!$AQ$19:$AQ$33, MATCH(M$10, Settings!$Y$19:$Y$33, 0))))-1), 1, Settings!$AY$23:$AY$38), ""))</f>
        <v/>
      </c>
      <c r="BM88" s="119" t="str">
        <f>IF(OR(N$10="", $B88="", N88="", BM$9=""), "", IFERROR(WORKDAY((DATE(YEAR($B88), MONTH($B88)+INDEX(Settings!$AM$19:$AM$33, MATCH(N$10, Settings!$Y$19:$Y$33, 0)), IF(INDEX(Settings!$AQ$19:$AQ$33, MATCH(N$10, Settings!$Y$19:$Y$33, 0))=0, DAY($B88), INDEX(Settings!$AQ$19:$AQ$33, MATCH(N$10, Settings!$Y$19:$Y$33, 0))))-1), 1, Settings!$AY$23:$AY$38), ""))</f>
        <v/>
      </c>
      <c r="BN88" s="119" t="str">
        <f>IF(OR(O$10="", $B88="", O88="", BN$9=""), "", IFERROR(WORKDAY((DATE(YEAR($B88), MONTH($B88)+INDEX(Settings!$AM$19:$AM$33, MATCH(O$10, Settings!$Y$19:$Y$33, 0)), IF(INDEX(Settings!$AQ$19:$AQ$33, MATCH(O$10, Settings!$Y$19:$Y$33, 0))=0, DAY($B88), INDEX(Settings!$AQ$19:$AQ$33, MATCH(O$10, Settings!$Y$19:$Y$33, 0))))-1), 1, Settings!$AY$23:$AY$38), ""))</f>
        <v/>
      </c>
      <c r="BO88" s="119" t="str">
        <f>IF(OR(P$10="", $B88="", P88="", BO$9=""), "", IFERROR(WORKDAY((DATE(YEAR($B88), MONTH($B88)+INDEX(Settings!$AM$19:$AM$33, MATCH(P$10, Settings!$Y$19:$Y$33, 0)), IF(INDEX(Settings!$AQ$19:$AQ$33, MATCH(P$10, Settings!$Y$19:$Y$33, 0))=0, DAY($B88), INDEX(Settings!$AQ$19:$AQ$33, MATCH(P$10, Settings!$Y$19:$Y$33, 0))))-1), 1, Settings!$AY$23:$AY$38), ""))</f>
        <v/>
      </c>
      <c r="BP88" s="120" t="str">
        <f>IF(OR(Q$10="", $B88="", Q88="", BP$9=""), "", IFERROR(WORKDAY((DATE(YEAR($B88), MONTH($B88)+INDEX(Settings!$AM$19:$AM$33, MATCH(Q$10, Settings!$Y$19:$Y$33, 0)), IF(INDEX(Settings!$AQ$19:$AQ$33, MATCH(Q$10, Settings!$Y$19:$Y$33, 0))=0, DAY($B88), INDEX(Settings!$AQ$19:$AQ$33, MATCH(Q$10, Settings!$Y$19:$Y$33, 0))))-1), 1, Settings!$AY$23:$AY$38), ""))</f>
        <v/>
      </c>
      <c r="BR88" s="118" t="str">
        <f>IF(BB88="", "", IF(BB88&lt;=$B88, WORKDAY(DATE(YEAR($BB88), MONTH(BB88)+1, DAY(BB88)-1), 1, Settings!$AY$23:$AY$38), BB88))</f>
        <v/>
      </c>
      <c r="BS88" s="119" t="str">
        <f>IF(BC88="", "", IF(BC88&lt;=$B88, WORKDAY(DATE(YEAR($BB88), MONTH(BC88)+1, DAY(BC88)-1), 1, Settings!$AY$23:$AY$38), BC88))</f>
        <v/>
      </c>
      <c r="BT88" s="119" t="str">
        <f>IF(BD88="", "", IF(BD88&lt;=$B88, WORKDAY(DATE(YEAR($BB88), MONTH(BD88)+1, DAY(BD88)-1), 1, Settings!$AY$23:$AY$38), BD88))</f>
        <v/>
      </c>
      <c r="BU88" s="119" t="str">
        <f>IF(BE88="", "", IF(BE88&lt;=$B88, WORKDAY(DATE(YEAR($BB88), MONTH(BE88)+1, DAY(BE88)-1), 1, Settings!$AY$23:$AY$38), BE88))</f>
        <v/>
      </c>
      <c r="BV88" s="119" t="str">
        <f>IF(BF88="", "", IF(BF88&lt;=$B88, WORKDAY(DATE(YEAR($BB88), MONTH(BF88)+1, DAY(BF88)-1), 1, Settings!$AY$23:$AY$38), BF88))</f>
        <v/>
      </c>
      <c r="BW88" s="119" t="str">
        <f>IF(BG88="", "", IF(BG88&lt;=$B88, WORKDAY(DATE(YEAR($BB88), MONTH(BG88)+1, DAY(BG88)-1), 1, Settings!$AY$23:$AY$38), BG88))</f>
        <v/>
      </c>
      <c r="BX88" s="119" t="str">
        <f>IF(BH88="", "", IF(BH88&lt;=$B88, WORKDAY(DATE(YEAR($BB88), MONTH(BH88)+1, DAY(BH88)-1), 1, Settings!$AY$23:$AY$38), BH88))</f>
        <v/>
      </c>
      <c r="BY88" s="119" t="str">
        <f>IF(BI88="", "", IF(BI88&lt;=$B88, WORKDAY(DATE(YEAR($BB88), MONTH(BI88)+1, DAY(BI88)-1), 1, Settings!$AY$23:$AY$38), BI88))</f>
        <v/>
      </c>
      <c r="BZ88" s="119" t="str">
        <f>IF(BJ88="", "", IF(BJ88&lt;=$B88, WORKDAY(DATE(YEAR($BB88), MONTH(BJ88)+1, DAY(BJ88)-1), 1, Settings!$AY$23:$AY$38), BJ88))</f>
        <v/>
      </c>
      <c r="CA88" s="119" t="str">
        <f>IF(BK88="", "", IF(BK88&lt;=$B88, WORKDAY(DATE(YEAR($BB88), MONTH(BK88)+1, DAY(BK88)-1), 1, Settings!$AY$23:$AY$38), BK88))</f>
        <v/>
      </c>
      <c r="CB88" s="119" t="str">
        <f>IF(BL88="", "", IF(BL88&lt;=$B88, WORKDAY(DATE(YEAR($BB88), MONTH(BL88)+1, DAY(BL88)-1), 1, Settings!$AY$23:$AY$38), BL88))</f>
        <v/>
      </c>
      <c r="CC88" s="119" t="str">
        <f>IF(BM88="", "", IF(BM88&lt;=$B88, WORKDAY(DATE(YEAR($BB88), MONTH(BM88)+1, DAY(BM88)-1), 1, Settings!$AY$23:$AY$38), BM88))</f>
        <v/>
      </c>
      <c r="CD88" s="119" t="str">
        <f>IF(BN88="", "", IF(BN88&lt;=$B88, WORKDAY(DATE(YEAR($BB88), MONTH(BN88)+1, DAY(BN88)-1), 1, Settings!$AY$23:$AY$38), BN88))</f>
        <v/>
      </c>
      <c r="CE88" s="119" t="str">
        <f>IF(BO88="", "", IF(BO88&lt;=$B88, WORKDAY(DATE(YEAR($BB88), MONTH(BO88)+1, DAY(BO88)-1), 1, Settings!$AY$23:$AY$38), BO88))</f>
        <v/>
      </c>
      <c r="CF88" s="120" t="str">
        <f>IF(BP88="", "", IF(BP88&lt;=$B88, WORKDAY(DATE(YEAR($BB88), MONTH(BP88)+1, DAY(BP88)-1), 1, Settings!$AY$23:$AY$38), BP88))</f>
        <v/>
      </c>
      <c r="CH88" s="48" t="str">
        <f t="shared" si="35"/>
        <v/>
      </c>
      <c r="CI88" s="49" t="str">
        <f t="shared" si="36"/>
        <v/>
      </c>
      <c r="CJ88" s="49" t="str">
        <f t="shared" si="37"/>
        <v/>
      </c>
      <c r="CK88" s="49" t="str">
        <f t="shared" si="38"/>
        <v/>
      </c>
      <c r="CL88" s="49" t="str">
        <f t="shared" si="39"/>
        <v/>
      </c>
      <c r="CM88" s="49" t="str">
        <f t="shared" si="40"/>
        <v/>
      </c>
      <c r="CN88" s="49" t="str">
        <f t="shared" si="41"/>
        <v/>
      </c>
      <c r="CO88" s="49" t="str">
        <f t="shared" si="42"/>
        <v/>
      </c>
      <c r="CP88" s="49" t="str">
        <f t="shared" si="43"/>
        <v/>
      </c>
      <c r="CQ88" s="49" t="str">
        <f t="shared" si="44"/>
        <v/>
      </c>
      <c r="CR88" s="49" t="str">
        <f t="shared" si="45"/>
        <v/>
      </c>
      <c r="CS88" s="49" t="str">
        <f t="shared" si="46"/>
        <v/>
      </c>
      <c r="CT88" s="49" t="str">
        <f t="shared" si="47"/>
        <v/>
      </c>
      <c r="CU88" s="49" t="str">
        <f t="shared" si="48"/>
        <v/>
      </c>
      <c r="CV88" s="16" t="str">
        <f t="shared" si="49"/>
        <v/>
      </c>
      <c r="CX88" s="48" t="str">
        <f t="shared" si="50"/>
        <v/>
      </c>
      <c r="CY88" s="49" t="str">
        <f t="shared" si="51"/>
        <v/>
      </c>
      <c r="CZ88" s="49" t="str">
        <f t="shared" si="52"/>
        <v/>
      </c>
      <c r="DA88" s="49" t="str">
        <f t="shared" si="53"/>
        <v/>
      </c>
      <c r="DB88" s="49" t="str">
        <f t="shared" si="54"/>
        <v/>
      </c>
      <c r="DC88" s="49" t="str">
        <f t="shared" si="55"/>
        <v/>
      </c>
      <c r="DD88" s="49" t="str">
        <f t="shared" si="56"/>
        <v/>
      </c>
      <c r="DE88" s="49" t="str">
        <f t="shared" si="57"/>
        <v/>
      </c>
      <c r="DF88" s="49" t="str">
        <f t="shared" si="58"/>
        <v/>
      </c>
      <c r="DG88" s="49" t="str">
        <f t="shared" si="59"/>
        <v/>
      </c>
      <c r="DH88" s="49" t="str">
        <f t="shared" si="60"/>
        <v/>
      </c>
      <c r="DI88" s="49" t="str">
        <f t="shared" si="61"/>
        <v/>
      </c>
      <c r="DJ88" s="49" t="str">
        <f t="shared" si="62"/>
        <v/>
      </c>
      <c r="DK88" s="49" t="str">
        <f t="shared" si="63"/>
        <v/>
      </c>
      <c r="DL88" s="16" t="str">
        <f t="shared" si="64"/>
        <v/>
      </c>
      <c r="DN88" s="17" t="str">
        <f t="shared" si="65"/>
        <v>Sep 2019</v>
      </c>
    </row>
    <row r="89" spans="1:118" x14ac:dyDescent="0.25">
      <c r="A89" s="30"/>
      <c r="B89" s="102">
        <f>IF(B88="", "", IFERROR(IF(B88+1&gt;Settings!$G$25, "", B88+1), ""))</f>
        <v>43725</v>
      </c>
      <c r="C89" s="2"/>
      <c r="D89" s="3"/>
      <c r="E89" s="3"/>
      <c r="F89" s="3"/>
      <c r="G89" s="3"/>
      <c r="H89" s="3"/>
      <c r="I89" s="3"/>
      <c r="J89" s="3"/>
      <c r="K89" s="3"/>
      <c r="L89" s="3"/>
      <c r="M89" s="3"/>
      <c r="N89" s="3"/>
      <c r="O89" s="3"/>
      <c r="P89" s="3"/>
      <c r="Q89" s="4"/>
      <c r="R89" s="30"/>
      <c r="T89" s="17" t="str">
        <f>IF($B89="", "", IF($B89&lt;Settings!$G$23, "Old", "New"))</f>
        <v>Old</v>
      </c>
      <c r="AL89" s="118" t="str">
        <f>IF(OR($B89="", C89="", C$10="", AL$9), "", IFERROR($B89+INDEX(Settings!$AF$19:$AF$33, MATCH(C$10, Settings!$Y$19:$Y$33, 0))+IF(INDEX(Settings!$AI$19:$AI$33, MATCH(C$10, Settings!$Y$19:$Y$33, 0))="", 0, INDEX($AO$2:$AU$8, MATCH(TEXT($B89, "ddd"), $AN$2:$AN$8, 0), MATCH(INDEX(Settings!$AI$19:$AI$33, MATCH(C$10, Settings!$Y$19:$Y$33, 0)), $AO$1:$AU$1, 0))), 0))</f>
        <v/>
      </c>
      <c r="AM89" s="119" t="str">
        <f>IF(OR($B89="", D89="", D$10="", AM$9), "", IFERROR($B89+INDEX(Settings!$AF$19:$AF$33, MATCH(D$10, Settings!$Y$19:$Y$33, 0))+IF(INDEX(Settings!$AI$19:$AI$33, MATCH(D$10, Settings!$Y$19:$Y$33, 0))="", 0, INDEX($AO$2:$AU$8, MATCH(TEXT($B89, "ddd"), $AN$2:$AN$8, 0), MATCH(INDEX(Settings!$AI$19:$AI$33, MATCH(D$10, Settings!$Y$19:$Y$33, 0)), $AO$1:$AU$1, 0))), 0))</f>
        <v/>
      </c>
      <c r="AN89" s="119" t="str">
        <f>IF(OR($B89="", E89="", E$10="", AN$9), "", IFERROR($B89+INDEX(Settings!$AF$19:$AF$33, MATCH(E$10, Settings!$Y$19:$Y$33, 0))+IF(INDEX(Settings!$AI$19:$AI$33, MATCH(E$10, Settings!$Y$19:$Y$33, 0))="", 0, INDEX($AO$2:$AU$8, MATCH(TEXT($B89, "ddd"), $AN$2:$AN$8, 0), MATCH(INDEX(Settings!$AI$19:$AI$33, MATCH(E$10, Settings!$Y$19:$Y$33, 0)), $AO$1:$AU$1, 0))), 0))</f>
        <v/>
      </c>
      <c r="AO89" s="119" t="str">
        <f>IF(OR($B89="", F89="", F$10="", AO$9), "", IFERROR($B89+INDEX(Settings!$AF$19:$AF$33, MATCH(F$10, Settings!$Y$19:$Y$33, 0))+IF(INDEX(Settings!$AI$19:$AI$33, MATCH(F$10, Settings!$Y$19:$Y$33, 0))="", 0, INDEX($AO$2:$AU$8, MATCH(TEXT($B89, "ddd"), $AN$2:$AN$8, 0), MATCH(INDEX(Settings!$AI$19:$AI$33, MATCH(F$10, Settings!$Y$19:$Y$33, 0)), $AO$1:$AU$1, 0))), 0))</f>
        <v/>
      </c>
      <c r="AP89" s="119" t="str">
        <f>IF(OR($B89="", G89="", G$10="", AP$9), "", IFERROR($B89+INDEX(Settings!$AF$19:$AF$33, MATCH(G$10, Settings!$Y$19:$Y$33, 0))+IF(INDEX(Settings!$AI$19:$AI$33, MATCH(G$10, Settings!$Y$19:$Y$33, 0))="", 0, INDEX($AO$2:$AU$8, MATCH(TEXT($B89, "ddd"), $AN$2:$AN$8, 0), MATCH(INDEX(Settings!$AI$19:$AI$33, MATCH(G$10, Settings!$Y$19:$Y$33, 0)), $AO$1:$AU$1, 0))), 0))</f>
        <v/>
      </c>
      <c r="AQ89" s="119" t="str">
        <f>IF(OR($B89="", H89="", H$10="", AQ$9), "", IFERROR($B89+INDEX(Settings!$AF$19:$AF$33, MATCH(H$10, Settings!$Y$19:$Y$33, 0))+IF(INDEX(Settings!$AI$19:$AI$33, MATCH(H$10, Settings!$Y$19:$Y$33, 0))="", 0, INDEX($AO$2:$AU$8, MATCH(TEXT($B89, "ddd"), $AN$2:$AN$8, 0), MATCH(INDEX(Settings!$AI$19:$AI$33, MATCH(H$10, Settings!$Y$19:$Y$33, 0)), $AO$1:$AU$1, 0))), 0))</f>
        <v/>
      </c>
      <c r="AR89" s="119" t="str">
        <f>IF(OR($B89="", I89="", I$10="", AR$9), "", IFERROR($B89+INDEX(Settings!$AF$19:$AF$33, MATCH(I$10, Settings!$Y$19:$Y$33, 0))+IF(INDEX(Settings!$AI$19:$AI$33, MATCH(I$10, Settings!$Y$19:$Y$33, 0))="", 0, INDEX($AO$2:$AU$8, MATCH(TEXT($B89, "ddd"), $AN$2:$AN$8, 0), MATCH(INDEX(Settings!$AI$19:$AI$33, MATCH(I$10, Settings!$Y$19:$Y$33, 0)), $AO$1:$AU$1, 0))), 0))</f>
        <v/>
      </c>
      <c r="AS89" s="119" t="str">
        <f>IF(OR($B89="", J89="", J$10="", AS$9), "", IFERROR($B89+INDEX(Settings!$AF$19:$AF$33, MATCH(J$10, Settings!$Y$19:$Y$33, 0))+IF(INDEX(Settings!$AI$19:$AI$33, MATCH(J$10, Settings!$Y$19:$Y$33, 0))="", 0, INDEX($AO$2:$AU$8, MATCH(TEXT($B89, "ddd"), $AN$2:$AN$8, 0), MATCH(INDEX(Settings!$AI$19:$AI$33, MATCH(J$10, Settings!$Y$19:$Y$33, 0)), $AO$1:$AU$1, 0))), 0))</f>
        <v/>
      </c>
      <c r="AT89" s="119" t="str">
        <f>IF(OR($B89="", K89="", K$10="", AT$9), "", IFERROR($B89+INDEX(Settings!$AF$19:$AF$33, MATCH(K$10, Settings!$Y$19:$Y$33, 0))+IF(INDEX(Settings!$AI$19:$AI$33, MATCH(K$10, Settings!$Y$19:$Y$33, 0))="", 0, INDEX($AO$2:$AU$8, MATCH(TEXT($B89, "ddd"), $AN$2:$AN$8, 0), MATCH(INDEX(Settings!$AI$19:$AI$33, MATCH(K$10, Settings!$Y$19:$Y$33, 0)), $AO$1:$AU$1, 0))), 0))</f>
        <v/>
      </c>
      <c r="AU89" s="119" t="str">
        <f>IF(OR($B89="", L89="", L$10="", AU$9), "", IFERROR($B89+INDEX(Settings!$AF$19:$AF$33, MATCH(L$10, Settings!$Y$19:$Y$33, 0))+IF(INDEX(Settings!$AI$19:$AI$33, MATCH(L$10, Settings!$Y$19:$Y$33, 0))="", 0, INDEX($AO$2:$AU$8, MATCH(TEXT($B89, "ddd"), $AN$2:$AN$8, 0), MATCH(INDEX(Settings!$AI$19:$AI$33, MATCH(L$10, Settings!$Y$19:$Y$33, 0)), $AO$1:$AU$1, 0))), 0))</f>
        <v/>
      </c>
      <c r="AV89" s="119" t="str">
        <f>IF(OR($B89="", M89="", M$10="", AV$9), "", IFERROR($B89+INDEX(Settings!$AF$19:$AF$33, MATCH(M$10, Settings!$Y$19:$Y$33, 0))+IF(INDEX(Settings!$AI$19:$AI$33, MATCH(M$10, Settings!$Y$19:$Y$33, 0))="", 0, INDEX($AO$2:$AU$8, MATCH(TEXT($B89, "ddd"), $AN$2:$AN$8, 0), MATCH(INDEX(Settings!$AI$19:$AI$33, MATCH(M$10, Settings!$Y$19:$Y$33, 0)), $AO$1:$AU$1, 0))), 0))</f>
        <v/>
      </c>
      <c r="AW89" s="119" t="str">
        <f>IF(OR($B89="", N89="", N$10="", AW$9), "", IFERROR($B89+INDEX(Settings!$AF$19:$AF$33, MATCH(N$10, Settings!$Y$19:$Y$33, 0))+IF(INDEX(Settings!$AI$19:$AI$33, MATCH(N$10, Settings!$Y$19:$Y$33, 0))="", 0, INDEX($AO$2:$AU$8, MATCH(TEXT($B89, "ddd"), $AN$2:$AN$8, 0), MATCH(INDEX(Settings!$AI$19:$AI$33, MATCH(N$10, Settings!$Y$19:$Y$33, 0)), $AO$1:$AU$1, 0))), 0))</f>
        <v/>
      </c>
      <c r="AX89" s="119" t="str">
        <f>IF(OR($B89="", O89="", O$10="", AX$9), "", IFERROR($B89+INDEX(Settings!$AF$19:$AF$33, MATCH(O$10, Settings!$Y$19:$Y$33, 0))+IF(INDEX(Settings!$AI$19:$AI$33, MATCH(O$10, Settings!$Y$19:$Y$33, 0))="", 0, INDEX($AO$2:$AU$8, MATCH(TEXT($B89, "ddd"), $AN$2:$AN$8, 0), MATCH(INDEX(Settings!$AI$19:$AI$33, MATCH(O$10, Settings!$Y$19:$Y$33, 0)), $AO$1:$AU$1, 0))), 0))</f>
        <v/>
      </c>
      <c r="AY89" s="119" t="str">
        <f>IF(OR($B89="", P89="", P$10="", AY$9), "", IFERROR($B89+INDEX(Settings!$AF$19:$AF$33, MATCH(P$10, Settings!$Y$19:$Y$33, 0))+IF(INDEX(Settings!$AI$19:$AI$33, MATCH(P$10, Settings!$Y$19:$Y$33, 0))="", 0, INDEX($AO$2:$AU$8, MATCH(TEXT($B89, "ddd"), $AN$2:$AN$8, 0), MATCH(INDEX(Settings!$AI$19:$AI$33, MATCH(P$10, Settings!$Y$19:$Y$33, 0)), $AO$1:$AU$1, 0))), 0))</f>
        <v/>
      </c>
      <c r="AZ89" s="120" t="str">
        <f>IF(OR($B89="", Q89="", Q$10="", AZ$9), "", IFERROR($B89+INDEX(Settings!$AF$19:$AF$33, MATCH(Q$10, Settings!$Y$19:$Y$33, 0))+IF(INDEX(Settings!$AI$19:$AI$33, MATCH(Q$10, Settings!$Y$19:$Y$33, 0))="", 0, INDEX($AO$2:$AU$8, MATCH(TEXT($B89, "ddd"), $AN$2:$AN$8, 0), MATCH(INDEX(Settings!$AI$19:$AI$33, MATCH(Q$10, Settings!$Y$19:$Y$33, 0)), $AO$1:$AU$1, 0))), 0))</f>
        <v/>
      </c>
      <c r="BB89" s="118" t="str">
        <f>IF(OR(C$10="", $B89="", C89="", BB$9=""), "", IFERROR(WORKDAY((DATE(YEAR($B89), MONTH($B89)+INDEX(Settings!$AM$19:$AM$33, MATCH(C$10, Settings!$Y$19:$Y$33, 0)), IF(INDEX(Settings!$AQ$19:$AQ$33, MATCH(C$10, Settings!$Y$19:$Y$33, 0))=0, DAY($B89), INDEX(Settings!$AQ$19:$AQ$33, MATCH(C$10, Settings!$Y$19:$Y$33, 0))))-1), 1, Settings!$AY$23:$AY$38), ""))</f>
        <v/>
      </c>
      <c r="BC89" s="119" t="str">
        <f>IF(OR(D$10="", $B89="", D89="", BC$9=""), "", IFERROR(WORKDAY((DATE(YEAR($B89), MONTH($B89)+INDEX(Settings!$AM$19:$AM$33, MATCH(D$10, Settings!$Y$19:$Y$33, 0)), IF(INDEX(Settings!$AQ$19:$AQ$33, MATCH(D$10, Settings!$Y$19:$Y$33, 0))=0, DAY($B89), INDEX(Settings!$AQ$19:$AQ$33, MATCH(D$10, Settings!$Y$19:$Y$33, 0))))-1), 1, Settings!$AY$23:$AY$38), ""))</f>
        <v/>
      </c>
      <c r="BD89" s="119" t="str">
        <f>IF(OR(E$10="", $B89="", E89="", BD$9=""), "", IFERROR(WORKDAY((DATE(YEAR($B89), MONTH($B89)+INDEX(Settings!$AM$19:$AM$33, MATCH(E$10, Settings!$Y$19:$Y$33, 0)), IF(INDEX(Settings!$AQ$19:$AQ$33, MATCH(E$10, Settings!$Y$19:$Y$33, 0))=0, DAY($B89), INDEX(Settings!$AQ$19:$AQ$33, MATCH(E$10, Settings!$Y$19:$Y$33, 0))))-1), 1, Settings!$AY$23:$AY$38), ""))</f>
        <v/>
      </c>
      <c r="BE89" s="119" t="str">
        <f>IF(OR(F$10="", $B89="", F89="", BE$9=""), "", IFERROR(WORKDAY((DATE(YEAR($B89), MONTH($B89)+INDEX(Settings!$AM$19:$AM$33, MATCH(F$10, Settings!$Y$19:$Y$33, 0)), IF(INDEX(Settings!$AQ$19:$AQ$33, MATCH(F$10, Settings!$Y$19:$Y$33, 0))=0, DAY($B89), INDEX(Settings!$AQ$19:$AQ$33, MATCH(F$10, Settings!$Y$19:$Y$33, 0))))-1), 1, Settings!$AY$23:$AY$38), ""))</f>
        <v/>
      </c>
      <c r="BF89" s="119" t="str">
        <f>IF(OR(G$10="", $B89="", G89="", BF$9=""), "", IFERROR(WORKDAY((DATE(YEAR($B89), MONTH($B89)+INDEX(Settings!$AM$19:$AM$33, MATCH(G$10, Settings!$Y$19:$Y$33, 0)), IF(INDEX(Settings!$AQ$19:$AQ$33, MATCH(G$10, Settings!$Y$19:$Y$33, 0))=0, DAY($B89), INDEX(Settings!$AQ$19:$AQ$33, MATCH(G$10, Settings!$Y$19:$Y$33, 0))))-1), 1, Settings!$AY$23:$AY$38), ""))</f>
        <v/>
      </c>
      <c r="BG89" s="119" t="str">
        <f>IF(OR(H$10="", $B89="", H89="", BG$9=""), "", IFERROR(WORKDAY((DATE(YEAR($B89), MONTH($B89)+INDEX(Settings!$AM$19:$AM$33, MATCH(H$10, Settings!$Y$19:$Y$33, 0)), IF(INDEX(Settings!$AQ$19:$AQ$33, MATCH(H$10, Settings!$Y$19:$Y$33, 0))=0, DAY($B89), INDEX(Settings!$AQ$19:$AQ$33, MATCH(H$10, Settings!$Y$19:$Y$33, 0))))-1), 1, Settings!$AY$23:$AY$38), ""))</f>
        <v/>
      </c>
      <c r="BH89" s="119" t="str">
        <f>IF(OR(I$10="", $B89="", I89="", BH$9=""), "", IFERROR(WORKDAY((DATE(YEAR($B89), MONTH($B89)+INDEX(Settings!$AM$19:$AM$33, MATCH(I$10, Settings!$Y$19:$Y$33, 0)), IF(INDEX(Settings!$AQ$19:$AQ$33, MATCH(I$10, Settings!$Y$19:$Y$33, 0))=0, DAY($B89), INDEX(Settings!$AQ$19:$AQ$33, MATCH(I$10, Settings!$Y$19:$Y$33, 0))))-1), 1, Settings!$AY$23:$AY$38), ""))</f>
        <v/>
      </c>
      <c r="BI89" s="119" t="str">
        <f>IF(OR(J$10="", $B89="", J89="", BI$9=""), "", IFERROR(WORKDAY((DATE(YEAR($B89), MONTH($B89)+INDEX(Settings!$AM$19:$AM$33, MATCH(J$10, Settings!$Y$19:$Y$33, 0)), IF(INDEX(Settings!$AQ$19:$AQ$33, MATCH(J$10, Settings!$Y$19:$Y$33, 0))=0, DAY($B89), INDEX(Settings!$AQ$19:$AQ$33, MATCH(J$10, Settings!$Y$19:$Y$33, 0))))-1), 1, Settings!$AY$23:$AY$38), ""))</f>
        <v/>
      </c>
      <c r="BJ89" s="119" t="str">
        <f>IF(OR(K$10="", $B89="", K89="", BJ$9=""), "", IFERROR(WORKDAY((DATE(YEAR($B89), MONTH($B89)+INDEX(Settings!$AM$19:$AM$33, MATCH(K$10, Settings!$Y$19:$Y$33, 0)), IF(INDEX(Settings!$AQ$19:$AQ$33, MATCH(K$10, Settings!$Y$19:$Y$33, 0))=0, DAY($B89), INDEX(Settings!$AQ$19:$AQ$33, MATCH(K$10, Settings!$Y$19:$Y$33, 0))))-1), 1, Settings!$AY$23:$AY$38), ""))</f>
        <v/>
      </c>
      <c r="BK89" s="119" t="str">
        <f>IF(OR(L$10="", $B89="", L89="", BK$9=""), "", IFERROR(WORKDAY((DATE(YEAR($B89), MONTH($B89)+INDEX(Settings!$AM$19:$AM$33, MATCH(L$10, Settings!$Y$19:$Y$33, 0)), IF(INDEX(Settings!$AQ$19:$AQ$33, MATCH(L$10, Settings!$Y$19:$Y$33, 0))=0, DAY($B89), INDEX(Settings!$AQ$19:$AQ$33, MATCH(L$10, Settings!$Y$19:$Y$33, 0))))-1), 1, Settings!$AY$23:$AY$38), ""))</f>
        <v/>
      </c>
      <c r="BL89" s="119" t="str">
        <f>IF(OR(M$10="", $B89="", M89="", BL$9=""), "", IFERROR(WORKDAY((DATE(YEAR($B89), MONTH($B89)+INDEX(Settings!$AM$19:$AM$33, MATCH(M$10, Settings!$Y$19:$Y$33, 0)), IF(INDEX(Settings!$AQ$19:$AQ$33, MATCH(M$10, Settings!$Y$19:$Y$33, 0))=0, DAY($B89), INDEX(Settings!$AQ$19:$AQ$33, MATCH(M$10, Settings!$Y$19:$Y$33, 0))))-1), 1, Settings!$AY$23:$AY$38), ""))</f>
        <v/>
      </c>
      <c r="BM89" s="119" t="str">
        <f>IF(OR(N$10="", $B89="", N89="", BM$9=""), "", IFERROR(WORKDAY((DATE(YEAR($B89), MONTH($B89)+INDEX(Settings!$AM$19:$AM$33, MATCH(N$10, Settings!$Y$19:$Y$33, 0)), IF(INDEX(Settings!$AQ$19:$AQ$33, MATCH(N$10, Settings!$Y$19:$Y$33, 0))=0, DAY($B89), INDEX(Settings!$AQ$19:$AQ$33, MATCH(N$10, Settings!$Y$19:$Y$33, 0))))-1), 1, Settings!$AY$23:$AY$38), ""))</f>
        <v/>
      </c>
      <c r="BN89" s="119" t="str">
        <f>IF(OR(O$10="", $B89="", O89="", BN$9=""), "", IFERROR(WORKDAY((DATE(YEAR($B89), MONTH($B89)+INDEX(Settings!$AM$19:$AM$33, MATCH(O$10, Settings!$Y$19:$Y$33, 0)), IF(INDEX(Settings!$AQ$19:$AQ$33, MATCH(O$10, Settings!$Y$19:$Y$33, 0))=0, DAY($B89), INDEX(Settings!$AQ$19:$AQ$33, MATCH(O$10, Settings!$Y$19:$Y$33, 0))))-1), 1, Settings!$AY$23:$AY$38), ""))</f>
        <v/>
      </c>
      <c r="BO89" s="119" t="str">
        <f>IF(OR(P$10="", $B89="", P89="", BO$9=""), "", IFERROR(WORKDAY((DATE(YEAR($B89), MONTH($B89)+INDEX(Settings!$AM$19:$AM$33, MATCH(P$10, Settings!$Y$19:$Y$33, 0)), IF(INDEX(Settings!$AQ$19:$AQ$33, MATCH(P$10, Settings!$Y$19:$Y$33, 0))=0, DAY($B89), INDEX(Settings!$AQ$19:$AQ$33, MATCH(P$10, Settings!$Y$19:$Y$33, 0))))-1), 1, Settings!$AY$23:$AY$38), ""))</f>
        <v/>
      </c>
      <c r="BP89" s="120" t="str">
        <f>IF(OR(Q$10="", $B89="", Q89="", BP$9=""), "", IFERROR(WORKDAY((DATE(YEAR($B89), MONTH($B89)+INDEX(Settings!$AM$19:$AM$33, MATCH(Q$10, Settings!$Y$19:$Y$33, 0)), IF(INDEX(Settings!$AQ$19:$AQ$33, MATCH(Q$10, Settings!$Y$19:$Y$33, 0))=0, DAY($B89), INDEX(Settings!$AQ$19:$AQ$33, MATCH(Q$10, Settings!$Y$19:$Y$33, 0))))-1), 1, Settings!$AY$23:$AY$38), ""))</f>
        <v/>
      </c>
      <c r="BR89" s="118" t="str">
        <f>IF(BB89="", "", IF(BB89&lt;=$B89, WORKDAY(DATE(YEAR($BB89), MONTH(BB89)+1, DAY(BB89)-1), 1, Settings!$AY$23:$AY$38), BB89))</f>
        <v/>
      </c>
      <c r="BS89" s="119" t="str">
        <f>IF(BC89="", "", IF(BC89&lt;=$B89, WORKDAY(DATE(YEAR($BB89), MONTH(BC89)+1, DAY(BC89)-1), 1, Settings!$AY$23:$AY$38), BC89))</f>
        <v/>
      </c>
      <c r="BT89" s="119" t="str">
        <f>IF(BD89="", "", IF(BD89&lt;=$B89, WORKDAY(DATE(YEAR($BB89), MONTH(BD89)+1, DAY(BD89)-1), 1, Settings!$AY$23:$AY$38), BD89))</f>
        <v/>
      </c>
      <c r="BU89" s="119" t="str">
        <f>IF(BE89="", "", IF(BE89&lt;=$B89, WORKDAY(DATE(YEAR($BB89), MONTH(BE89)+1, DAY(BE89)-1), 1, Settings!$AY$23:$AY$38), BE89))</f>
        <v/>
      </c>
      <c r="BV89" s="119" t="str">
        <f>IF(BF89="", "", IF(BF89&lt;=$B89, WORKDAY(DATE(YEAR($BB89), MONTH(BF89)+1, DAY(BF89)-1), 1, Settings!$AY$23:$AY$38), BF89))</f>
        <v/>
      </c>
      <c r="BW89" s="119" t="str">
        <f>IF(BG89="", "", IF(BG89&lt;=$B89, WORKDAY(DATE(YEAR($BB89), MONTH(BG89)+1, DAY(BG89)-1), 1, Settings!$AY$23:$AY$38), BG89))</f>
        <v/>
      </c>
      <c r="BX89" s="119" t="str">
        <f>IF(BH89="", "", IF(BH89&lt;=$B89, WORKDAY(DATE(YEAR($BB89), MONTH(BH89)+1, DAY(BH89)-1), 1, Settings!$AY$23:$AY$38), BH89))</f>
        <v/>
      </c>
      <c r="BY89" s="119" t="str">
        <f>IF(BI89="", "", IF(BI89&lt;=$B89, WORKDAY(DATE(YEAR($BB89), MONTH(BI89)+1, DAY(BI89)-1), 1, Settings!$AY$23:$AY$38), BI89))</f>
        <v/>
      </c>
      <c r="BZ89" s="119" t="str">
        <f>IF(BJ89="", "", IF(BJ89&lt;=$B89, WORKDAY(DATE(YEAR($BB89), MONTH(BJ89)+1, DAY(BJ89)-1), 1, Settings!$AY$23:$AY$38), BJ89))</f>
        <v/>
      </c>
      <c r="CA89" s="119" t="str">
        <f>IF(BK89="", "", IF(BK89&lt;=$B89, WORKDAY(DATE(YEAR($BB89), MONTH(BK89)+1, DAY(BK89)-1), 1, Settings!$AY$23:$AY$38), BK89))</f>
        <v/>
      </c>
      <c r="CB89" s="119" t="str">
        <f>IF(BL89="", "", IF(BL89&lt;=$B89, WORKDAY(DATE(YEAR($BB89), MONTH(BL89)+1, DAY(BL89)-1), 1, Settings!$AY$23:$AY$38), BL89))</f>
        <v/>
      </c>
      <c r="CC89" s="119" t="str">
        <f>IF(BM89="", "", IF(BM89&lt;=$B89, WORKDAY(DATE(YEAR($BB89), MONTH(BM89)+1, DAY(BM89)-1), 1, Settings!$AY$23:$AY$38), BM89))</f>
        <v/>
      </c>
      <c r="CD89" s="119" t="str">
        <f>IF(BN89="", "", IF(BN89&lt;=$B89, WORKDAY(DATE(YEAR($BB89), MONTH(BN89)+1, DAY(BN89)-1), 1, Settings!$AY$23:$AY$38), BN89))</f>
        <v/>
      </c>
      <c r="CE89" s="119" t="str">
        <f>IF(BO89="", "", IF(BO89&lt;=$B89, WORKDAY(DATE(YEAR($BB89), MONTH(BO89)+1, DAY(BO89)-1), 1, Settings!$AY$23:$AY$38), BO89))</f>
        <v/>
      </c>
      <c r="CF89" s="120" t="str">
        <f>IF(BP89="", "", IF(BP89&lt;=$B89, WORKDAY(DATE(YEAR($BB89), MONTH(BP89)+1, DAY(BP89)-1), 1, Settings!$AY$23:$AY$38), BP89))</f>
        <v/>
      </c>
      <c r="CH89" s="48" t="str">
        <f t="shared" si="35"/>
        <v/>
      </c>
      <c r="CI89" s="49" t="str">
        <f t="shared" si="36"/>
        <v/>
      </c>
      <c r="CJ89" s="49" t="str">
        <f t="shared" si="37"/>
        <v/>
      </c>
      <c r="CK89" s="49" t="str">
        <f t="shared" si="38"/>
        <v/>
      </c>
      <c r="CL89" s="49" t="str">
        <f t="shared" si="39"/>
        <v/>
      </c>
      <c r="CM89" s="49" t="str">
        <f t="shared" si="40"/>
        <v/>
      </c>
      <c r="CN89" s="49" t="str">
        <f t="shared" si="41"/>
        <v/>
      </c>
      <c r="CO89" s="49" t="str">
        <f t="shared" si="42"/>
        <v/>
      </c>
      <c r="CP89" s="49" t="str">
        <f t="shared" si="43"/>
        <v/>
      </c>
      <c r="CQ89" s="49" t="str">
        <f t="shared" si="44"/>
        <v/>
      </c>
      <c r="CR89" s="49" t="str">
        <f t="shared" si="45"/>
        <v/>
      </c>
      <c r="CS89" s="49" t="str">
        <f t="shared" si="46"/>
        <v/>
      </c>
      <c r="CT89" s="49" t="str">
        <f t="shared" si="47"/>
        <v/>
      </c>
      <c r="CU89" s="49" t="str">
        <f t="shared" si="48"/>
        <v/>
      </c>
      <c r="CV89" s="16" t="str">
        <f t="shared" si="49"/>
        <v/>
      </c>
      <c r="CX89" s="48" t="str">
        <f t="shared" si="50"/>
        <v/>
      </c>
      <c r="CY89" s="49" t="str">
        <f t="shared" si="51"/>
        <v/>
      </c>
      <c r="CZ89" s="49" t="str">
        <f t="shared" si="52"/>
        <v/>
      </c>
      <c r="DA89" s="49" t="str">
        <f t="shared" si="53"/>
        <v/>
      </c>
      <c r="DB89" s="49" t="str">
        <f t="shared" si="54"/>
        <v/>
      </c>
      <c r="DC89" s="49" t="str">
        <f t="shared" si="55"/>
        <v/>
      </c>
      <c r="DD89" s="49" t="str">
        <f t="shared" si="56"/>
        <v/>
      </c>
      <c r="DE89" s="49" t="str">
        <f t="shared" si="57"/>
        <v/>
      </c>
      <c r="DF89" s="49" t="str">
        <f t="shared" si="58"/>
        <v/>
      </c>
      <c r="DG89" s="49" t="str">
        <f t="shared" si="59"/>
        <v/>
      </c>
      <c r="DH89" s="49" t="str">
        <f t="shared" si="60"/>
        <v/>
      </c>
      <c r="DI89" s="49" t="str">
        <f t="shared" si="61"/>
        <v/>
      </c>
      <c r="DJ89" s="49" t="str">
        <f t="shared" si="62"/>
        <v/>
      </c>
      <c r="DK89" s="49" t="str">
        <f t="shared" si="63"/>
        <v/>
      </c>
      <c r="DL89" s="16" t="str">
        <f t="shared" si="64"/>
        <v/>
      </c>
      <c r="DN89" s="17" t="str">
        <f t="shared" si="65"/>
        <v>Sep 2019</v>
      </c>
    </row>
    <row r="90" spans="1:118" x14ac:dyDescent="0.25">
      <c r="A90" s="30"/>
      <c r="B90" s="102">
        <f>IF(B89="", "", IFERROR(IF(B89+1&gt;Settings!$G$25, "", B89+1), ""))</f>
        <v>43726</v>
      </c>
      <c r="C90" s="2"/>
      <c r="D90" s="3"/>
      <c r="E90" s="3"/>
      <c r="F90" s="3"/>
      <c r="G90" s="3"/>
      <c r="H90" s="3"/>
      <c r="I90" s="3"/>
      <c r="J90" s="3"/>
      <c r="K90" s="3"/>
      <c r="L90" s="3"/>
      <c r="M90" s="3"/>
      <c r="N90" s="3"/>
      <c r="O90" s="3"/>
      <c r="P90" s="3"/>
      <c r="Q90" s="4"/>
      <c r="R90" s="30"/>
      <c r="T90" s="17" t="str">
        <f>IF($B90="", "", IF($B90&lt;Settings!$G$23, "Old", "New"))</f>
        <v>Old</v>
      </c>
      <c r="AL90" s="118" t="str">
        <f>IF(OR($B90="", C90="", C$10="", AL$9), "", IFERROR($B90+INDEX(Settings!$AF$19:$AF$33, MATCH(C$10, Settings!$Y$19:$Y$33, 0))+IF(INDEX(Settings!$AI$19:$AI$33, MATCH(C$10, Settings!$Y$19:$Y$33, 0))="", 0, INDEX($AO$2:$AU$8, MATCH(TEXT($B90, "ddd"), $AN$2:$AN$8, 0), MATCH(INDEX(Settings!$AI$19:$AI$33, MATCH(C$10, Settings!$Y$19:$Y$33, 0)), $AO$1:$AU$1, 0))), 0))</f>
        <v/>
      </c>
      <c r="AM90" s="119" t="str">
        <f>IF(OR($B90="", D90="", D$10="", AM$9), "", IFERROR($B90+INDEX(Settings!$AF$19:$AF$33, MATCH(D$10, Settings!$Y$19:$Y$33, 0))+IF(INDEX(Settings!$AI$19:$AI$33, MATCH(D$10, Settings!$Y$19:$Y$33, 0))="", 0, INDEX($AO$2:$AU$8, MATCH(TEXT($B90, "ddd"), $AN$2:$AN$8, 0), MATCH(INDEX(Settings!$AI$19:$AI$33, MATCH(D$10, Settings!$Y$19:$Y$33, 0)), $AO$1:$AU$1, 0))), 0))</f>
        <v/>
      </c>
      <c r="AN90" s="119" t="str">
        <f>IF(OR($B90="", E90="", E$10="", AN$9), "", IFERROR($B90+INDEX(Settings!$AF$19:$AF$33, MATCH(E$10, Settings!$Y$19:$Y$33, 0))+IF(INDEX(Settings!$AI$19:$AI$33, MATCH(E$10, Settings!$Y$19:$Y$33, 0))="", 0, INDEX($AO$2:$AU$8, MATCH(TEXT($B90, "ddd"), $AN$2:$AN$8, 0), MATCH(INDEX(Settings!$AI$19:$AI$33, MATCH(E$10, Settings!$Y$19:$Y$33, 0)), $AO$1:$AU$1, 0))), 0))</f>
        <v/>
      </c>
      <c r="AO90" s="119" t="str">
        <f>IF(OR($B90="", F90="", F$10="", AO$9), "", IFERROR($B90+INDEX(Settings!$AF$19:$AF$33, MATCH(F$10, Settings!$Y$19:$Y$33, 0))+IF(INDEX(Settings!$AI$19:$AI$33, MATCH(F$10, Settings!$Y$19:$Y$33, 0))="", 0, INDEX($AO$2:$AU$8, MATCH(TEXT($B90, "ddd"), $AN$2:$AN$8, 0), MATCH(INDEX(Settings!$AI$19:$AI$33, MATCH(F$10, Settings!$Y$19:$Y$33, 0)), $AO$1:$AU$1, 0))), 0))</f>
        <v/>
      </c>
      <c r="AP90" s="119" t="str">
        <f>IF(OR($B90="", G90="", G$10="", AP$9), "", IFERROR($B90+INDEX(Settings!$AF$19:$AF$33, MATCH(G$10, Settings!$Y$19:$Y$33, 0))+IF(INDEX(Settings!$AI$19:$AI$33, MATCH(G$10, Settings!$Y$19:$Y$33, 0))="", 0, INDEX($AO$2:$AU$8, MATCH(TEXT($B90, "ddd"), $AN$2:$AN$8, 0), MATCH(INDEX(Settings!$AI$19:$AI$33, MATCH(G$10, Settings!$Y$19:$Y$33, 0)), $AO$1:$AU$1, 0))), 0))</f>
        <v/>
      </c>
      <c r="AQ90" s="119" t="str">
        <f>IF(OR($B90="", H90="", H$10="", AQ$9), "", IFERROR($B90+INDEX(Settings!$AF$19:$AF$33, MATCH(H$10, Settings!$Y$19:$Y$33, 0))+IF(INDEX(Settings!$AI$19:$AI$33, MATCH(H$10, Settings!$Y$19:$Y$33, 0))="", 0, INDEX($AO$2:$AU$8, MATCH(TEXT($B90, "ddd"), $AN$2:$AN$8, 0), MATCH(INDEX(Settings!$AI$19:$AI$33, MATCH(H$10, Settings!$Y$19:$Y$33, 0)), $AO$1:$AU$1, 0))), 0))</f>
        <v/>
      </c>
      <c r="AR90" s="119" t="str">
        <f>IF(OR($B90="", I90="", I$10="", AR$9), "", IFERROR($B90+INDEX(Settings!$AF$19:$AF$33, MATCH(I$10, Settings!$Y$19:$Y$33, 0))+IF(INDEX(Settings!$AI$19:$AI$33, MATCH(I$10, Settings!$Y$19:$Y$33, 0))="", 0, INDEX($AO$2:$AU$8, MATCH(TEXT($B90, "ddd"), $AN$2:$AN$8, 0), MATCH(INDEX(Settings!$AI$19:$AI$33, MATCH(I$10, Settings!$Y$19:$Y$33, 0)), $AO$1:$AU$1, 0))), 0))</f>
        <v/>
      </c>
      <c r="AS90" s="119" t="str">
        <f>IF(OR($B90="", J90="", J$10="", AS$9), "", IFERROR($B90+INDEX(Settings!$AF$19:$AF$33, MATCH(J$10, Settings!$Y$19:$Y$33, 0))+IF(INDEX(Settings!$AI$19:$AI$33, MATCH(J$10, Settings!$Y$19:$Y$33, 0))="", 0, INDEX($AO$2:$AU$8, MATCH(TEXT($B90, "ddd"), $AN$2:$AN$8, 0), MATCH(INDEX(Settings!$AI$19:$AI$33, MATCH(J$10, Settings!$Y$19:$Y$33, 0)), $AO$1:$AU$1, 0))), 0))</f>
        <v/>
      </c>
      <c r="AT90" s="119" t="str">
        <f>IF(OR($B90="", K90="", K$10="", AT$9), "", IFERROR($B90+INDEX(Settings!$AF$19:$AF$33, MATCH(K$10, Settings!$Y$19:$Y$33, 0))+IF(INDEX(Settings!$AI$19:$AI$33, MATCH(K$10, Settings!$Y$19:$Y$33, 0))="", 0, INDEX($AO$2:$AU$8, MATCH(TEXT($B90, "ddd"), $AN$2:$AN$8, 0), MATCH(INDEX(Settings!$AI$19:$AI$33, MATCH(K$10, Settings!$Y$19:$Y$33, 0)), $AO$1:$AU$1, 0))), 0))</f>
        <v/>
      </c>
      <c r="AU90" s="119" t="str">
        <f>IF(OR($B90="", L90="", L$10="", AU$9), "", IFERROR($B90+INDEX(Settings!$AF$19:$AF$33, MATCH(L$10, Settings!$Y$19:$Y$33, 0))+IF(INDEX(Settings!$AI$19:$AI$33, MATCH(L$10, Settings!$Y$19:$Y$33, 0))="", 0, INDEX($AO$2:$AU$8, MATCH(TEXT($B90, "ddd"), $AN$2:$AN$8, 0), MATCH(INDEX(Settings!$AI$19:$AI$33, MATCH(L$10, Settings!$Y$19:$Y$33, 0)), $AO$1:$AU$1, 0))), 0))</f>
        <v/>
      </c>
      <c r="AV90" s="119" t="str">
        <f>IF(OR($B90="", M90="", M$10="", AV$9), "", IFERROR($B90+INDEX(Settings!$AF$19:$AF$33, MATCH(M$10, Settings!$Y$19:$Y$33, 0))+IF(INDEX(Settings!$AI$19:$AI$33, MATCH(M$10, Settings!$Y$19:$Y$33, 0))="", 0, INDEX($AO$2:$AU$8, MATCH(TEXT($B90, "ddd"), $AN$2:$AN$8, 0), MATCH(INDEX(Settings!$AI$19:$AI$33, MATCH(M$10, Settings!$Y$19:$Y$33, 0)), $AO$1:$AU$1, 0))), 0))</f>
        <v/>
      </c>
      <c r="AW90" s="119" t="str">
        <f>IF(OR($B90="", N90="", N$10="", AW$9), "", IFERROR($B90+INDEX(Settings!$AF$19:$AF$33, MATCH(N$10, Settings!$Y$19:$Y$33, 0))+IF(INDEX(Settings!$AI$19:$AI$33, MATCH(N$10, Settings!$Y$19:$Y$33, 0))="", 0, INDEX($AO$2:$AU$8, MATCH(TEXT($B90, "ddd"), $AN$2:$AN$8, 0), MATCH(INDEX(Settings!$AI$19:$AI$33, MATCH(N$10, Settings!$Y$19:$Y$33, 0)), $AO$1:$AU$1, 0))), 0))</f>
        <v/>
      </c>
      <c r="AX90" s="119" t="str">
        <f>IF(OR($B90="", O90="", O$10="", AX$9), "", IFERROR($B90+INDEX(Settings!$AF$19:$AF$33, MATCH(O$10, Settings!$Y$19:$Y$33, 0))+IF(INDEX(Settings!$AI$19:$AI$33, MATCH(O$10, Settings!$Y$19:$Y$33, 0))="", 0, INDEX($AO$2:$AU$8, MATCH(TEXT($B90, "ddd"), $AN$2:$AN$8, 0), MATCH(INDEX(Settings!$AI$19:$AI$33, MATCH(O$10, Settings!$Y$19:$Y$33, 0)), $AO$1:$AU$1, 0))), 0))</f>
        <v/>
      </c>
      <c r="AY90" s="119" t="str">
        <f>IF(OR($B90="", P90="", P$10="", AY$9), "", IFERROR($B90+INDEX(Settings!$AF$19:$AF$33, MATCH(P$10, Settings!$Y$19:$Y$33, 0))+IF(INDEX(Settings!$AI$19:$AI$33, MATCH(P$10, Settings!$Y$19:$Y$33, 0))="", 0, INDEX($AO$2:$AU$8, MATCH(TEXT($B90, "ddd"), $AN$2:$AN$8, 0), MATCH(INDEX(Settings!$AI$19:$AI$33, MATCH(P$10, Settings!$Y$19:$Y$33, 0)), $AO$1:$AU$1, 0))), 0))</f>
        <v/>
      </c>
      <c r="AZ90" s="120" t="str">
        <f>IF(OR($B90="", Q90="", Q$10="", AZ$9), "", IFERROR($B90+INDEX(Settings!$AF$19:$AF$33, MATCH(Q$10, Settings!$Y$19:$Y$33, 0))+IF(INDEX(Settings!$AI$19:$AI$33, MATCH(Q$10, Settings!$Y$19:$Y$33, 0))="", 0, INDEX($AO$2:$AU$8, MATCH(TEXT($B90, "ddd"), $AN$2:$AN$8, 0), MATCH(INDEX(Settings!$AI$19:$AI$33, MATCH(Q$10, Settings!$Y$19:$Y$33, 0)), $AO$1:$AU$1, 0))), 0))</f>
        <v/>
      </c>
      <c r="BB90" s="118" t="str">
        <f>IF(OR(C$10="", $B90="", C90="", BB$9=""), "", IFERROR(WORKDAY((DATE(YEAR($B90), MONTH($B90)+INDEX(Settings!$AM$19:$AM$33, MATCH(C$10, Settings!$Y$19:$Y$33, 0)), IF(INDEX(Settings!$AQ$19:$AQ$33, MATCH(C$10, Settings!$Y$19:$Y$33, 0))=0, DAY($B90), INDEX(Settings!$AQ$19:$AQ$33, MATCH(C$10, Settings!$Y$19:$Y$33, 0))))-1), 1, Settings!$AY$23:$AY$38), ""))</f>
        <v/>
      </c>
      <c r="BC90" s="119" t="str">
        <f>IF(OR(D$10="", $B90="", D90="", BC$9=""), "", IFERROR(WORKDAY((DATE(YEAR($B90), MONTH($B90)+INDEX(Settings!$AM$19:$AM$33, MATCH(D$10, Settings!$Y$19:$Y$33, 0)), IF(INDEX(Settings!$AQ$19:$AQ$33, MATCH(D$10, Settings!$Y$19:$Y$33, 0))=0, DAY($B90), INDEX(Settings!$AQ$19:$AQ$33, MATCH(D$10, Settings!$Y$19:$Y$33, 0))))-1), 1, Settings!$AY$23:$AY$38), ""))</f>
        <v/>
      </c>
      <c r="BD90" s="119" t="str">
        <f>IF(OR(E$10="", $B90="", E90="", BD$9=""), "", IFERROR(WORKDAY((DATE(YEAR($B90), MONTH($B90)+INDEX(Settings!$AM$19:$AM$33, MATCH(E$10, Settings!$Y$19:$Y$33, 0)), IF(INDEX(Settings!$AQ$19:$AQ$33, MATCH(E$10, Settings!$Y$19:$Y$33, 0))=0, DAY($B90), INDEX(Settings!$AQ$19:$AQ$33, MATCH(E$10, Settings!$Y$19:$Y$33, 0))))-1), 1, Settings!$AY$23:$AY$38), ""))</f>
        <v/>
      </c>
      <c r="BE90" s="119" t="str">
        <f>IF(OR(F$10="", $B90="", F90="", BE$9=""), "", IFERROR(WORKDAY((DATE(YEAR($B90), MONTH($B90)+INDEX(Settings!$AM$19:$AM$33, MATCH(F$10, Settings!$Y$19:$Y$33, 0)), IF(INDEX(Settings!$AQ$19:$AQ$33, MATCH(F$10, Settings!$Y$19:$Y$33, 0))=0, DAY($B90), INDEX(Settings!$AQ$19:$AQ$33, MATCH(F$10, Settings!$Y$19:$Y$33, 0))))-1), 1, Settings!$AY$23:$AY$38), ""))</f>
        <v/>
      </c>
      <c r="BF90" s="119" t="str">
        <f>IF(OR(G$10="", $B90="", G90="", BF$9=""), "", IFERROR(WORKDAY((DATE(YEAR($B90), MONTH($B90)+INDEX(Settings!$AM$19:$AM$33, MATCH(G$10, Settings!$Y$19:$Y$33, 0)), IF(INDEX(Settings!$AQ$19:$AQ$33, MATCH(G$10, Settings!$Y$19:$Y$33, 0))=0, DAY($B90), INDEX(Settings!$AQ$19:$AQ$33, MATCH(G$10, Settings!$Y$19:$Y$33, 0))))-1), 1, Settings!$AY$23:$AY$38), ""))</f>
        <v/>
      </c>
      <c r="BG90" s="119" t="str">
        <f>IF(OR(H$10="", $B90="", H90="", BG$9=""), "", IFERROR(WORKDAY((DATE(YEAR($B90), MONTH($B90)+INDEX(Settings!$AM$19:$AM$33, MATCH(H$10, Settings!$Y$19:$Y$33, 0)), IF(INDEX(Settings!$AQ$19:$AQ$33, MATCH(H$10, Settings!$Y$19:$Y$33, 0))=0, DAY($B90), INDEX(Settings!$AQ$19:$AQ$33, MATCH(H$10, Settings!$Y$19:$Y$33, 0))))-1), 1, Settings!$AY$23:$AY$38), ""))</f>
        <v/>
      </c>
      <c r="BH90" s="119" t="str">
        <f>IF(OR(I$10="", $B90="", I90="", BH$9=""), "", IFERROR(WORKDAY((DATE(YEAR($B90), MONTH($B90)+INDEX(Settings!$AM$19:$AM$33, MATCH(I$10, Settings!$Y$19:$Y$33, 0)), IF(INDEX(Settings!$AQ$19:$AQ$33, MATCH(I$10, Settings!$Y$19:$Y$33, 0))=0, DAY($B90), INDEX(Settings!$AQ$19:$AQ$33, MATCH(I$10, Settings!$Y$19:$Y$33, 0))))-1), 1, Settings!$AY$23:$AY$38), ""))</f>
        <v/>
      </c>
      <c r="BI90" s="119" t="str">
        <f>IF(OR(J$10="", $B90="", J90="", BI$9=""), "", IFERROR(WORKDAY((DATE(YEAR($B90), MONTH($B90)+INDEX(Settings!$AM$19:$AM$33, MATCH(J$10, Settings!$Y$19:$Y$33, 0)), IF(INDEX(Settings!$AQ$19:$AQ$33, MATCH(J$10, Settings!$Y$19:$Y$33, 0))=0, DAY($B90), INDEX(Settings!$AQ$19:$AQ$33, MATCH(J$10, Settings!$Y$19:$Y$33, 0))))-1), 1, Settings!$AY$23:$AY$38), ""))</f>
        <v/>
      </c>
      <c r="BJ90" s="119" t="str">
        <f>IF(OR(K$10="", $B90="", K90="", BJ$9=""), "", IFERROR(WORKDAY((DATE(YEAR($B90), MONTH($B90)+INDEX(Settings!$AM$19:$AM$33, MATCH(K$10, Settings!$Y$19:$Y$33, 0)), IF(INDEX(Settings!$AQ$19:$AQ$33, MATCH(K$10, Settings!$Y$19:$Y$33, 0))=0, DAY($B90), INDEX(Settings!$AQ$19:$AQ$33, MATCH(K$10, Settings!$Y$19:$Y$33, 0))))-1), 1, Settings!$AY$23:$AY$38), ""))</f>
        <v/>
      </c>
      <c r="BK90" s="119" t="str">
        <f>IF(OR(L$10="", $B90="", L90="", BK$9=""), "", IFERROR(WORKDAY((DATE(YEAR($B90), MONTH($B90)+INDEX(Settings!$AM$19:$AM$33, MATCH(L$10, Settings!$Y$19:$Y$33, 0)), IF(INDEX(Settings!$AQ$19:$AQ$33, MATCH(L$10, Settings!$Y$19:$Y$33, 0))=0, DAY($B90), INDEX(Settings!$AQ$19:$AQ$33, MATCH(L$10, Settings!$Y$19:$Y$33, 0))))-1), 1, Settings!$AY$23:$AY$38), ""))</f>
        <v/>
      </c>
      <c r="BL90" s="119" t="str">
        <f>IF(OR(M$10="", $B90="", M90="", BL$9=""), "", IFERROR(WORKDAY((DATE(YEAR($B90), MONTH($B90)+INDEX(Settings!$AM$19:$AM$33, MATCH(M$10, Settings!$Y$19:$Y$33, 0)), IF(INDEX(Settings!$AQ$19:$AQ$33, MATCH(M$10, Settings!$Y$19:$Y$33, 0))=0, DAY($B90), INDEX(Settings!$AQ$19:$AQ$33, MATCH(M$10, Settings!$Y$19:$Y$33, 0))))-1), 1, Settings!$AY$23:$AY$38), ""))</f>
        <v/>
      </c>
      <c r="BM90" s="119" t="str">
        <f>IF(OR(N$10="", $B90="", N90="", BM$9=""), "", IFERROR(WORKDAY((DATE(YEAR($B90), MONTH($B90)+INDEX(Settings!$AM$19:$AM$33, MATCH(N$10, Settings!$Y$19:$Y$33, 0)), IF(INDEX(Settings!$AQ$19:$AQ$33, MATCH(N$10, Settings!$Y$19:$Y$33, 0))=0, DAY($B90), INDEX(Settings!$AQ$19:$AQ$33, MATCH(N$10, Settings!$Y$19:$Y$33, 0))))-1), 1, Settings!$AY$23:$AY$38), ""))</f>
        <v/>
      </c>
      <c r="BN90" s="119" t="str">
        <f>IF(OR(O$10="", $B90="", O90="", BN$9=""), "", IFERROR(WORKDAY((DATE(YEAR($B90), MONTH($B90)+INDEX(Settings!$AM$19:$AM$33, MATCH(O$10, Settings!$Y$19:$Y$33, 0)), IF(INDEX(Settings!$AQ$19:$AQ$33, MATCH(O$10, Settings!$Y$19:$Y$33, 0))=0, DAY($B90), INDEX(Settings!$AQ$19:$AQ$33, MATCH(O$10, Settings!$Y$19:$Y$33, 0))))-1), 1, Settings!$AY$23:$AY$38), ""))</f>
        <v/>
      </c>
      <c r="BO90" s="119" t="str">
        <f>IF(OR(P$10="", $B90="", P90="", BO$9=""), "", IFERROR(WORKDAY((DATE(YEAR($B90), MONTH($B90)+INDEX(Settings!$AM$19:$AM$33, MATCH(P$10, Settings!$Y$19:$Y$33, 0)), IF(INDEX(Settings!$AQ$19:$AQ$33, MATCH(P$10, Settings!$Y$19:$Y$33, 0))=0, DAY($B90), INDEX(Settings!$AQ$19:$AQ$33, MATCH(P$10, Settings!$Y$19:$Y$33, 0))))-1), 1, Settings!$AY$23:$AY$38), ""))</f>
        <v/>
      </c>
      <c r="BP90" s="120" t="str">
        <f>IF(OR(Q$10="", $B90="", Q90="", BP$9=""), "", IFERROR(WORKDAY((DATE(YEAR($B90), MONTH($B90)+INDEX(Settings!$AM$19:$AM$33, MATCH(Q$10, Settings!$Y$19:$Y$33, 0)), IF(INDEX(Settings!$AQ$19:$AQ$33, MATCH(Q$10, Settings!$Y$19:$Y$33, 0))=0, DAY($B90), INDEX(Settings!$AQ$19:$AQ$33, MATCH(Q$10, Settings!$Y$19:$Y$33, 0))))-1), 1, Settings!$AY$23:$AY$38), ""))</f>
        <v/>
      </c>
      <c r="BR90" s="118" t="str">
        <f>IF(BB90="", "", IF(BB90&lt;=$B90, WORKDAY(DATE(YEAR($BB90), MONTH(BB90)+1, DAY(BB90)-1), 1, Settings!$AY$23:$AY$38), BB90))</f>
        <v/>
      </c>
      <c r="BS90" s="119" t="str">
        <f>IF(BC90="", "", IF(BC90&lt;=$B90, WORKDAY(DATE(YEAR($BB90), MONTH(BC90)+1, DAY(BC90)-1), 1, Settings!$AY$23:$AY$38), BC90))</f>
        <v/>
      </c>
      <c r="BT90" s="119" t="str">
        <f>IF(BD90="", "", IF(BD90&lt;=$B90, WORKDAY(DATE(YEAR($BB90), MONTH(BD90)+1, DAY(BD90)-1), 1, Settings!$AY$23:$AY$38), BD90))</f>
        <v/>
      </c>
      <c r="BU90" s="119" t="str">
        <f>IF(BE90="", "", IF(BE90&lt;=$B90, WORKDAY(DATE(YEAR($BB90), MONTH(BE90)+1, DAY(BE90)-1), 1, Settings!$AY$23:$AY$38), BE90))</f>
        <v/>
      </c>
      <c r="BV90" s="119" t="str">
        <f>IF(BF90="", "", IF(BF90&lt;=$B90, WORKDAY(DATE(YEAR($BB90), MONTH(BF90)+1, DAY(BF90)-1), 1, Settings!$AY$23:$AY$38), BF90))</f>
        <v/>
      </c>
      <c r="BW90" s="119" t="str">
        <f>IF(BG90="", "", IF(BG90&lt;=$B90, WORKDAY(DATE(YEAR($BB90), MONTH(BG90)+1, DAY(BG90)-1), 1, Settings!$AY$23:$AY$38), BG90))</f>
        <v/>
      </c>
      <c r="BX90" s="119" t="str">
        <f>IF(BH90="", "", IF(BH90&lt;=$B90, WORKDAY(DATE(YEAR($BB90), MONTH(BH90)+1, DAY(BH90)-1), 1, Settings!$AY$23:$AY$38), BH90))</f>
        <v/>
      </c>
      <c r="BY90" s="119" t="str">
        <f>IF(BI90="", "", IF(BI90&lt;=$B90, WORKDAY(DATE(YEAR($BB90), MONTH(BI90)+1, DAY(BI90)-1), 1, Settings!$AY$23:$AY$38), BI90))</f>
        <v/>
      </c>
      <c r="BZ90" s="119" t="str">
        <f>IF(BJ90="", "", IF(BJ90&lt;=$B90, WORKDAY(DATE(YEAR($BB90), MONTH(BJ90)+1, DAY(BJ90)-1), 1, Settings!$AY$23:$AY$38), BJ90))</f>
        <v/>
      </c>
      <c r="CA90" s="119" t="str">
        <f>IF(BK90="", "", IF(BK90&lt;=$B90, WORKDAY(DATE(YEAR($BB90), MONTH(BK90)+1, DAY(BK90)-1), 1, Settings!$AY$23:$AY$38), BK90))</f>
        <v/>
      </c>
      <c r="CB90" s="119" t="str">
        <f>IF(BL90="", "", IF(BL90&lt;=$B90, WORKDAY(DATE(YEAR($BB90), MONTH(BL90)+1, DAY(BL90)-1), 1, Settings!$AY$23:$AY$38), BL90))</f>
        <v/>
      </c>
      <c r="CC90" s="119" t="str">
        <f>IF(BM90="", "", IF(BM90&lt;=$B90, WORKDAY(DATE(YEAR($BB90), MONTH(BM90)+1, DAY(BM90)-1), 1, Settings!$AY$23:$AY$38), BM90))</f>
        <v/>
      </c>
      <c r="CD90" s="119" t="str">
        <f>IF(BN90="", "", IF(BN90&lt;=$B90, WORKDAY(DATE(YEAR($BB90), MONTH(BN90)+1, DAY(BN90)-1), 1, Settings!$AY$23:$AY$38), BN90))</f>
        <v/>
      </c>
      <c r="CE90" s="119" t="str">
        <f>IF(BO90="", "", IF(BO90&lt;=$B90, WORKDAY(DATE(YEAR($BB90), MONTH(BO90)+1, DAY(BO90)-1), 1, Settings!$AY$23:$AY$38), BO90))</f>
        <v/>
      </c>
      <c r="CF90" s="120" t="str">
        <f>IF(BP90="", "", IF(BP90&lt;=$B90, WORKDAY(DATE(YEAR($BB90), MONTH(BP90)+1, DAY(BP90)-1), 1, Settings!$AY$23:$AY$38), BP90))</f>
        <v/>
      </c>
      <c r="CH90" s="48" t="str">
        <f t="shared" si="35"/>
        <v/>
      </c>
      <c r="CI90" s="49" t="str">
        <f t="shared" si="36"/>
        <v/>
      </c>
      <c r="CJ90" s="49" t="str">
        <f t="shared" si="37"/>
        <v/>
      </c>
      <c r="CK90" s="49" t="str">
        <f t="shared" si="38"/>
        <v/>
      </c>
      <c r="CL90" s="49" t="str">
        <f t="shared" si="39"/>
        <v/>
      </c>
      <c r="CM90" s="49" t="str">
        <f t="shared" si="40"/>
        <v/>
      </c>
      <c r="CN90" s="49" t="str">
        <f t="shared" si="41"/>
        <v/>
      </c>
      <c r="CO90" s="49" t="str">
        <f t="shared" si="42"/>
        <v/>
      </c>
      <c r="CP90" s="49" t="str">
        <f t="shared" si="43"/>
        <v/>
      </c>
      <c r="CQ90" s="49" t="str">
        <f t="shared" si="44"/>
        <v/>
      </c>
      <c r="CR90" s="49" t="str">
        <f t="shared" si="45"/>
        <v/>
      </c>
      <c r="CS90" s="49" t="str">
        <f t="shared" si="46"/>
        <v/>
      </c>
      <c r="CT90" s="49" t="str">
        <f t="shared" si="47"/>
        <v/>
      </c>
      <c r="CU90" s="49" t="str">
        <f t="shared" si="48"/>
        <v/>
      </c>
      <c r="CV90" s="16" t="str">
        <f t="shared" si="49"/>
        <v/>
      </c>
      <c r="CX90" s="48" t="str">
        <f t="shared" si="50"/>
        <v/>
      </c>
      <c r="CY90" s="49" t="str">
        <f t="shared" si="51"/>
        <v/>
      </c>
      <c r="CZ90" s="49" t="str">
        <f t="shared" si="52"/>
        <v/>
      </c>
      <c r="DA90" s="49" t="str">
        <f t="shared" si="53"/>
        <v/>
      </c>
      <c r="DB90" s="49" t="str">
        <f t="shared" si="54"/>
        <v/>
      </c>
      <c r="DC90" s="49" t="str">
        <f t="shared" si="55"/>
        <v/>
      </c>
      <c r="DD90" s="49" t="str">
        <f t="shared" si="56"/>
        <v/>
      </c>
      <c r="DE90" s="49" t="str">
        <f t="shared" si="57"/>
        <v/>
      </c>
      <c r="DF90" s="49" t="str">
        <f t="shared" si="58"/>
        <v/>
      </c>
      <c r="DG90" s="49" t="str">
        <f t="shared" si="59"/>
        <v/>
      </c>
      <c r="DH90" s="49" t="str">
        <f t="shared" si="60"/>
        <v/>
      </c>
      <c r="DI90" s="49" t="str">
        <f t="shared" si="61"/>
        <v/>
      </c>
      <c r="DJ90" s="49" t="str">
        <f t="shared" si="62"/>
        <v/>
      </c>
      <c r="DK90" s="49" t="str">
        <f t="shared" si="63"/>
        <v/>
      </c>
      <c r="DL90" s="16" t="str">
        <f t="shared" si="64"/>
        <v/>
      </c>
      <c r="DN90" s="17" t="str">
        <f t="shared" si="65"/>
        <v>Sep 2019</v>
      </c>
    </row>
    <row r="91" spans="1:118" x14ac:dyDescent="0.25">
      <c r="A91" s="30"/>
      <c r="B91" s="102">
        <f>IF(B90="", "", IFERROR(IF(B90+1&gt;Settings!$G$25, "", B90+1), ""))</f>
        <v>43727</v>
      </c>
      <c r="C91" s="2"/>
      <c r="D91" s="3"/>
      <c r="E91" s="3"/>
      <c r="F91" s="3"/>
      <c r="G91" s="3"/>
      <c r="H91" s="3"/>
      <c r="I91" s="3"/>
      <c r="J91" s="3"/>
      <c r="K91" s="3"/>
      <c r="L91" s="3"/>
      <c r="M91" s="3"/>
      <c r="N91" s="3"/>
      <c r="O91" s="3"/>
      <c r="P91" s="3"/>
      <c r="Q91" s="4"/>
      <c r="R91" s="30"/>
      <c r="T91" s="17" t="str">
        <f>IF($B91="", "", IF($B91&lt;Settings!$G$23, "Old", "New"))</f>
        <v>Old</v>
      </c>
      <c r="AL91" s="118" t="str">
        <f>IF(OR($B91="", C91="", C$10="", AL$9), "", IFERROR($B91+INDEX(Settings!$AF$19:$AF$33, MATCH(C$10, Settings!$Y$19:$Y$33, 0))+IF(INDEX(Settings!$AI$19:$AI$33, MATCH(C$10, Settings!$Y$19:$Y$33, 0))="", 0, INDEX($AO$2:$AU$8, MATCH(TEXT($B91, "ddd"), $AN$2:$AN$8, 0), MATCH(INDEX(Settings!$AI$19:$AI$33, MATCH(C$10, Settings!$Y$19:$Y$33, 0)), $AO$1:$AU$1, 0))), 0))</f>
        <v/>
      </c>
      <c r="AM91" s="119" t="str">
        <f>IF(OR($B91="", D91="", D$10="", AM$9), "", IFERROR($B91+INDEX(Settings!$AF$19:$AF$33, MATCH(D$10, Settings!$Y$19:$Y$33, 0))+IF(INDEX(Settings!$AI$19:$AI$33, MATCH(D$10, Settings!$Y$19:$Y$33, 0))="", 0, INDEX($AO$2:$AU$8, MATCH(TEXT($B91, "ddd"), $AN$2:$AN$8, 0), MATCH(INDEX(Settings!$AI$19:$AI$33, MATCH(D$10, Settings!$Y$19:$Y$33, 0)), $AO$1:$AU$1, 0))), 0))</f>
        <v/>
      </c>
      <c r="AN91" s="119" t="str">
        <f>IF(OR($B91="", E91="", E$10="", AN$9), "", IFERROR($B91+INDEX(Settings!$AF$19:$AF$33, MATCH(E$10, Settings!$Y$19:$Y$33, 0))+IF(INDEX(Settings!$AI$19:$AI$33, MATCH(E$10, Settings!$Y$19:$Y$33, 0))="", 0, INDEX($AO$2:$AU$8, MATCH(TEXT($B91, "ddd"), $AN$2:$AN$8, 0), MATCH(INDEX(Settings!$AI$19:$AI$33, MATCH(E$10, Settings!$Y$19:$Y$33, 0)), $AO$1:$AU$1, 0))), 0))</f>
        <v/>
      </c>
      <c r="AO91" s="119" t="str">
        <f>IF(OR($B91="", F91="", F$10="", AO$9), "", IFERROR($B91+INDEX(Settings!$AF$19:$AF$33, MATCH(F$10, Settings!$Y$19:$Y$33, 0))+IF(INDEX(Settings!$AI$19:$AI$33, MATCH(F$10, Settings!$Y$19:$Y$33, 0))="", 0, INDEX($AO$2:$AU$8, MATCH(TEXT($B91, "ddd"), $AN$2:$AN$8, 0), MATCH(INDEX(Settings!$AI$19:$AI$33, MATCH(F$10, Settings!$Y$19:$Y$33, 0)), $AO$1:$AU$1, 0))), 0))</f>
        <v/>
      </c>
      <c r="AP91" s="119" t="str">
        <f>IF(OR($B91="", G91="", G$10="", AP$9), "", IFERROR($B91+INDEX(Settings!$AF$19:$AF$33, MATCH(G$10, Settings!$Y$19:$Y$33, 0))+IF(INDEX(Settings!$AI$19:$AI$33, MATCH(G$10, Settings!$Y$19:$Y$33, 0))="", 0, INDEX($AO$2:$AU$8, MATCH(TEXT($B91, "ddd"), $AN$2:$AN$8, 0), MATCH(INDEX(Settings!$AI$19:$AI$33, MATCH(G$10, Settings!$Y$19:$Y$33, 0)), $AO$1:$AU$1, 0))), 0))</f>
        <v/>
      </c>
      <c r="AQ91" s="119" t="str">
        <f>IF(OR($B91="", H91="", H$10="", AQ$9), "", IFERROR($B91+INDEX(Settings!$AF$19:$AF$33, MATCH(H$10, Settings!$Y$19:$Y$33, 0))+IF(INDEX(Settings!$AI$19:$AI$33, MATCH(H$10, Settings!$Y$19:$Y$33, 0))="", 0, INDEX($AO$2:$AU$8, MATCH(TEXT($B91, "ddd"), $AN$2:$AN$8, 0), MATCH(INDEX(Settings!$AI$19:$AI$33, MATCH(H$10, Settings!$Y$19:$Y$33, 0)), $AO$1:$AU$1, 0))), 0))</f>
        <v/>
      </c>
      <c r="AR91" s="119" t="str">
        <f>IF(OR($B91="", I91="", I$10="", AR$9), "", IFERROR($B91+INDEX(Settings!$AF$19:$AF$33, MATCH(I$10, Settings!$Y$19:$Y$33, 0))+IF(INDEX(Settings!$AI$19:$AI$33, MATCH(I$10, Settings!$Y$19:$Y$33, 0))="", 0, INDEX($AO$2:$AU$8, MATCH(TEXT($B91, "ddd"), $AN$2:$AN$8, 0), MATCH(INDEX(Settings!$AI$19:$AI$33, MATCH(I$10, Settings!$Y$19:$Y$33, 0)), $AO$1:$AU$1, 0))), 0))</f>
        <v/>
      </c>
      <c r="AS91" s="119" t="str">
        <f>IF(OR($B91="", J91="", J$10="", AS$9), "", IFERROR($B91+INDEX(Settings!$AF$19:$AF$33, MATCH(J$10, Settings!$Y$19:$Y$33, 0))+IF(INDEX(Settings!$AI$19:$AI$33, MATCH(J$10, Settings!$Y$19:$Y$33, 0))="", 0, INDEX($AO$2:$AU$8, MATCH(TEXT($B91, "ddd"), $AN$2:$AN$8, 0), MATCH(INDEX(Settings!$AI$19:$AI$33, MATCH(J$10, Settings!$Y$19:$Y$33, 0)), $AO$1:$AU$1, 0))), 0))</f>
        <v/>
      </c>
      <c r="AT91" s="119" t="str">
        <f>IF(OR($B91="", K91="", K$10="", AT$9), "", IFERROR($B91+INDEX(Settings!$AF$19:$AF$33, MATCH(K$10, Settings!$Y$19:$Y$33, 0))+IF(INDEX(Settings!$AI$19:$AI$33, MATCH(K$10, Settings!$Y$19:$Y$33, 0))="", 0, INDEX($AO$2:$AU$8, MATCH(TEXT($B91, "ddd"), $AN$2:$AN$8, 0), MATCH(INDEX(Settings!$AI$19:$AI$33, MATCH(K$10, Settings!$Y$19:$Y$33, 0)), $AO$1:$AU$1, 0))), 0))</f>
        <v/>
      </c>
      <c r="AU91" s="119" t="str">
        <f>IF(OR($B91="", L91="", L$10="", AU$9), "", IFERROR($B91+INDEX(Settings!$AF$19:$AF$33, MATCH(L$10, Settings!$Y$19:$Y$33, 0))+IF(INDEX(Settings!$AI$19:$AI$33, MATCH(L$10, Settings!$Y$19:$Y$33, 0))="", 0, INDEX($AO$2:$AU$8, MATCH(TEXT($B91, "ddd"), $AN$2:$AN$8, 0), MATCH(INDEX(Settings!$AI$19:$AI$33, MATCH(L$10, Settings!$Y$19:$Y$33, 0)), $AO$1:$AU$1, 0))), 0))</f>
        <v/>
      </c>
      <c r="AV91" s="119" t="str">
        <f>IF(OR($B91="", M91="", M$10="", AV$9), "", IFERROR($B91+INDEX(Settings!$AF$19:$AF$33, MATCH(M$10, Settings!$Y$19:$Y$33, 0))+IF(INDEX(Settings!$AI$19:$AI$33, MATCH(M$10, Settings!$Y$19:$Y$33, 0))="", 0, INDEX($AO$2:$AU$8, MATCH(TEXT($B91, "ddd"), $AN$2:$AN$8, 0), MATCH(INDEX(Settings!$AI$19:$AI$33, MATCH(M$10, Settings!$Y$19:$Y$33, 0)), $AO$1:$AU$1, 0))), 0))</f>
        <v/>
      </c>
      <c r="AW91" s="119" t="str">
        <f>IF(OR($B91="", N91="", N$10="", AW$9), "", IFERROR($B91+INDEX(Settings!$AF$19:$AF$33, MATCH(N$10, Settings!$Y$19:$Y$33, 0))+IF(INDEX(Settings!$AI$19:$AI$33, MATCH(N$10, Settings!$Y$19:$Y$33, 0))="", 0, INDEX($AO$2:$AU$8, MATCH(TEXT($B91, "ddd"), $AN$2:$AN$8, 0), MATCH(INDEX(Settings!$AI$19:$AI$33, MATCH(N$10, Settings!$Y$19:$Y$33, 0)), $AO$1:$AU$1, 0))), 0))</f>
        <v/>
      </c>
      <c r="AX91" s="119" t="str">
        <f>IF(OR($B91="", O91="", O$10="", AX$9), "", IFERROR($B91+INDEX(Settings!$AF$19:$AF$33, MATCH(O$10, Settings!$Y$19:$Y$33, 0))+IF(INDEX(Settings!$AI$19:$AI$33, MATCH(O$10, Settings!$Y$19:$Y$33, 0))="", 0, INDEX($AO$2:$AU$8, MATCH(TEXT($B91, "ddd"), $AN$2:$AN$8, 0), MATCH(INDEX(Settings!$AI$19:$AI$33, MATCH(O$10, Settings!$Y$19:$Y$33, 0)), $AO$1:$AU$1, 0))), 0))</f>
        <v/>
      </c>
      <c r="AY91" s="119" t="str">
        <f>IF(OR($B91="", P91="", P$10="", AY$9), "", IFERROR($B91+INDEX(Settings!$AF$19:$AF$33, MATCH(P$10, Settings!$Y$19:$Y$33, 0))+IF(INDEX(Settings!$AI$19:$AI$33, MATCH(P$10, Settings!$Y$19:$Y$33, 0))="", 0, INDEX($AO$2:$AU$8, MATCH(TEXT($B91, "ddd"), $AN$2:$AN$8, 0), MATCH(INDEX(Settings!$AI$19:$AI$33, MATCH(P$10, Settings!$Y$19:$Y$33, 0)), $AO$1:$AU$1, 0))), 0))</f>
        <v/>
      </c>
      <c r="AZ91" s="120" t="str">
        <f>IF(OR($B91="", Q91="", Q$10="", AZ$9), "", IFERROR($B91+INDEX(Settings!$AF$19:$AF$33, MATCH(Q$10, Settings!$Y$19:$Y$33, 0))+IF(INDEX(Settings!$AI$19:$AI$33, MATCH(Q$10, Settings!$Y$19:$Y$33, 0))="", 0, INDEX($AO$2:$AU$8, MATCH(TEXT($B91, "ddd"), $AN$2:$AN$8, 0), MATCH(INDEX(Settings!$AI$19:$AI$33, MATCH(Q$10, Settings!$Y$19:$Y$33, 0)), $AO$1:$AU$1, 0))), 0))</f>
        <v/>
      </c>
      <c r="BB91" s="118" t="str">
        <f>IF(OR(C$10="", $B91="", C91="", BB$9=""), "", IFERROR(WORKDAY((DATE(YEAR($B91), MONTH($B91)+INDEX(Settings!$AM$19:$AM$33, MATCH(C$10, Settings!$Y$19:$Y$33, 0)), IF(INDEX(Settings!$AQ$19:$AQ$33, MATCH(C$10, Settings!$Y$19:$Y$33, 0))=0, DAY($B91), INDEX(Settings!$AQ$19:$AQ$33, MATCH(C$10, Settings!$Y$19:$Y$33, 0))))-1), 1, Settings!$AY$23:$AY$38), ""))</f>
        <v/>
      </c>
      <c r="BC91" s="119" t="str">
        <f>IF(OR(D$10="", $B91="", D91="", BC$9=""), "", IFERROR(WORKDAY((DATE(YEAR($B91), MONTH($B91)+INDEX(Settings!$AM$19:$AM$33, MATCH(D$10, Settings!$Y$19:$Y$33, 0)), IF(INDEX(Settings!$AQ$19:$AQ$33, MATCH(D$10, Settings!$Y$19:$Y$33, 0))=0, DAY($B91), INDEX(Settings!$AQ$19:$AQ$33, MATCH(D$10, Settings!$Y$19:$Y$33, 0))))-1), 1, Settings!$AY$23:$AY$38), ""))</f>
        <v/>
      </c>
      <c r="BD91" s="119" t="str">
        <f>IF(OR(E$10="", $B91="", E91="", BD$9=""), "", IFERROR(WORKDAY((DATE(YEAR($B91), MONTH($B91)+INDEX(Settings!$AM$19:$AM$33, MATCH(E$10, Settings!$Y$19:$Y$33, 0)), IF(INDEX(Settings!$AQ$19:$AQ$33, MATCH(E$10, Settings!$Y$19:$Y$33, 0))=0, DAY($B91), INDEX(Settings!$AQ$19:$AQ$33, MATCH(E$10, Settings!$Y$19:$Y$33, 0))))-1), 1, Settings!$AY$23:$AY$38), ""))</f>
        <v/>
      </c>
      <c r="BE91" s="119" t="str">
        <f>IF(OR(F$10="", $B91="", F91="", BE$9=""), "", IFERROR(WORKDAY((DATE(YEAR($B91), MONTH($B91)+INDEX(Settings!$AM$19:$AM$33, MATCH(F$10, Settings!$Y$19:$Y$33, 0)), IF(INDEX(Settings!$AQ$19:$AQ$33, MATCH(F$10, Settings!$Y$19:$Y$33, 0))=0, DAY($B91), INDEX(Settings!$AQ$19:$AQ$33, MATCH(F$10, Settings!$Y$19:$Y$33, 0))))-1), 1, Settings!$AY$23:$AY$38), ""))</f>
        <v/>
      </c>
      <c r="BF91" s="119" t="str">
        <f>IF(OR(G$10="", $B91="", G91="", BF$9=""), "", IFERROR(WORKDAY((DATE(YEAR($B91), MONTH($B91)+INDEX(Settings!$AM$19:$AM$33, MATCH(G$10, Settings!$Y$19:$Y$33, 0)), IF(INDEX(Settings!$AQ$19:$AQ$33, MATCH(G$10, Settings!$Y$19:$Y$33, 0))=0, DAY($B91), INDEX(Settings!$AQ$19:$AQ$33, MATCH(G$10, Settings!$Y$19:$Y$33, 0))))-1), 1, Settings!$AY$23:$AY$38), ""))</f>
        <v/>
      </c>
      <c r="BG91" s="119" t="str">
        <f>IF(OR(H$10="", $B91="", H91="", BG$9=""), "", IFERROR(WORKDAY((DATE(YEAR($B91), MONTH($B91)+INDEX(Settings!$AM$19:$AM$33, MATCH(H$10, Settings!$Y$19:$Y$33, 0)), IF(INDEX(Settings!$AQ$19:$AQ$33, MATCH(H$10, Settings!$Y$19:$Y$33, 0))=0, DAY($B91), INDEX(Settings!$AQ$19:$AQ$33, MATCH(H$10, Settings!$Y$19:$Y$33, 0))))-1), 1, Settings!$AY$23:$AY$38), ""))</f>
        <v/>
      </c>
      <c r="BH91" s="119" t="str">
        <f>IF(OR(I$10="", $B91="", I91="", BH$9=""), "", IFERROR(WORKDAY((DATE(YEAR($B91), MONTH($B91)+INDEX(Settings!$AM$19:$AM$33, MATCH(I$10, Settings!$Y$19:$Y$33, 0)), IF(INDEX(Settings!$AQ$19:$AQ$33, MATCH(I$10, Settings!$Y$19:$Y$33, 0))=0, DAY($B91), INDEX(Settings!$AQ$19:$AQ$33, MATCH(I$10, Settings!$Y$19:$Y$33, 0))))-1), 1, Settings!$AY$23:$AY$38), ""))</f>
        <v/>
      </c>
      <c r="BI91" s="119" t="str">
        <f>IF(OR(J$10="", $B91="", J91="", BI$9=""), "", IFERROR(WORKDAY((DATE(YEAR($B91), MONTH($B91)+INDEX(Settings!$AM$19:$AM$33, MATCH(J$10, Settings!$Y$19:$Y$33, 0)), IF(INDEX(Settings!$AQ$19:$AQ$33, MATCH(J$10, Settings!$Y$19:$Y$33, 0))=0, DAY($B91), INDEX(Settings!$AQ$19:$AQ$33, MATCH(J$10, Settings!$Y$19:$Y$33, 0))))-1), 1, Settings!$AY$23:$AY$38), ""))</f>
        <v/>
      </c>
      <c r="BJ91" s="119" t="str">
        <f>IF(OR(K$10="", $B91="", K91="", BJ$9=""), "", IFERROR(WORKDAY((DATE(YEAR($B91), MONTH($B91)+INDEX(Settings!$AM$19:$AM$33, MATCH(K$10, Settings!$Y$19:$Y$33, 0)), IF(INDEX(Settings!$AQ$19:$AQ$33, MATCH(K$10, Settings!$Y$19:$Y$33, 0))=0, DAY($B91), INDEX(Settings!$AQ$19:$AQ$33, MATCH(K$10, Settings!$Y$19:$Y$33, 0))))-1), 1, Settings!$AY$23:$AY$38), ""))</f>
        <v/>
      </c>
      <c r="BK91" s="119" t="str">
        <f>IF(OR(L$10="", $B91="", L91="", BK$9=""), "", IFERROR(WORKDAY((DATE(YEAR($B91), MONTH($B91)+INDEX(Settings!$AM$19:$AM$33, MATCH(L$10, Settings!$Y$19:$Y$33, 0)), IF(INDEX(Settings!$AQ$19:$AQ$33, MATCH(L$10, Settings!$Y$19:$Y$33, 0))=0, DAY($B91), INDEX(Settings!$AQ$19:$AQ$33, MATCH(L$10, Settings!$Y$19:$Y$33, 0))))-1), 1, Settings!$AY$23:$AY$38), ""))</f>
        <v/>
      </c>
      <c r="BL91" s="119" t="str">
        <f>IF(OR(M$10="", $B91="", M91="", BL$9=""), "", IFERROR(WORKDAY((DATE(YEAR($B91), MONTH($B91)+INDEX(Settings!$AM$19:$AM$33, MATCH(M$10, Settings!$Y$19:$Y$33, 0)), IF(INDEX(Settings!$AQ$19:$AQ$33, MATCH(M$10, Settings!$Y$19:$Y$33, 0))=0, DAY($B91), INDEX(Settings!$AQ$19:$AQ$33, MATCH(M$10, Settings!$Y$19:$Y$33, 0))))-1), 1, Settings!$AY$23:$AY$38), ""))</f>
        <v/>
      </c>
      <c r="BM91" s="119" t="str">
        <f>IF(OR(N$10="", $B91="", N91="", BM$9=""), "", IFERROR(WORKDAY((DATE(YEAR($B91), MONTH($B91)+INDEX(Settings!$AM$19:$AM$33, MATCH(N$10, Settings!$Y$19:$Y$33, 0)), IF(INDEX(Settings!$AQ$19:$AQ$33, MATCH(N$10, Settings!$Y$19:$Y$33, 0))=0, DAY($B91), INDEX(Settings!$AQ$19:$AQ$33, MATCH(N$10, Settings!$Y$19:$Y$33, 0))))-1), 1, Settings!$AY$23:$AY$38), ""))</f>
        <v/>
      </c>
      <c r="BN91" s="119" t="str">
        <f>IF(OR(O$10="", $B91="", O91="", BN$9=""), "", IFERROR(WORKDAY((DATE(YEAR($B91), MONTH($B91)+INDEX(Settings!$AM$19:$AM$33, MATCH(O$10, Settings!$Y$19:$Y$33, 0)), IF(INDEX(Settings!$AQ$19:$AQ$33, MATCH(O$10, Settings!$Y$19:$Y$33, 0))=0, DAY($B91), INDEX(Settings!$AQ$19:$AQ$33, MATCH(O$10, Settings!$Y$19:$Y$33, 0))))-1), 1, Settings!$AY$23:$AY$38), ""))</f>
        <v/>
      </c>
      <c r="BO91" s="119" t="str">
        <f>IF(OR(P$10="", $B91="", P91="", BO$9=""), "", IFERROR(WORKDAY((DATE(YEAR($B91), MONTH($B91)+INDEX(Settings!$AM$19:$AM$33, MATCH(P$10, Settings!$Y$19:$Y$33, 0)), IF(INDEX(Settings!$AQ$19:$AQ$33, MATCH(P$10, Settings!$Y$19:$Y$33, 0))=0, DAY($B91), INDEX(Settings!$AQ$19:$AQ$33, MATCH(P$10, Settings!$Y$19:$Y$33, 0))))-1), 1, Settings!$AY$23:$AY$38), ""))</f>
        <v/>
      </c>
      <c r="BP91" s="120" t="str">
        <f>IF(OR(Q$10="", $B91="", Q91="", BP$9=""), "", IFERROR(WORKDAY((DATE(YEAR($B91), MONTH($B91)+INDEX(Settings!$AM$19:$AM$33, MATCH(Q$10, Settings!$Y$19:$Y$33, 0)), IF(INDEX(Settings!$AQ$19:$AQ$33, MATCH(Q$10, Settings!$Y$19:$Y$33, 0))=0, DAY($B91), INDEX(Settings!$AQ$19:$AQ$33, MATCH(Q$10, Settings!$Y$19:$Y$33, 0))))-1), 1, Settings!$AY$23:$AY$38), ""))</f>
        <v/>
      </c>
      <c r="BR91" s="118" t="str">
        <f>IF(BB91="", "", IF(BB91&lt;=$B91, WORKDAY(DATE(YEAR($BB91), MONTH(BB91)+1, DAY(BB91)-1), 1, Settings!$AY$23:$AY$38), BB91))</f>
        <v/>
      </c>
      <c r="BS91" s="119" t="str">
        <f>IF(BC91="", "", IF(BC91&lt;=$B91, WORKDAY(DATE(YEAR($BB91), MONTH(BC91)+1, DAY(BC91)-1), 1, Settings!$AY$23:$AY$38), BC91))</f>
        <v/>
      </c>
      <c r="BT91" s="119" t="str">
        <f>IF(BD91="", "", IF(BD91&lt;=$B91, WORKDAY(DATE(YEAR($BB91), MONTH(BD91)+1, DAY(BD91)-1), 1, Settings!$AY$23:$AY$38), BD91))</f>
        <v/>
      </c>
      <c r="BU91" s="119" t="str">
        <f>IF(BE91="", "", IF(BE91&lt;=$B91, WORKDAY(DATE(YEAR($BB91), MONTH(BE91)+1, DAY(BE91)-1), 1, Settings!$AY$23:$AY$38), BE91))</f>
        <v/>
      </c>
      <c r="BV91" s="119" t="str">
        <f>IF(BF91="", "", IF(BF91&lt;=$B91, WORKDAY(DATE(YEAR($BB91), MONTH(BF91)+1, DAY(BF91)-1), 1, Settings!$AY$23:$AY$38), BF91))</f>
        <v/>
      </c>
      <c r="BW91" s="119" t="str">
        <f>IF(BG91="", "", IF(BG91&lt;=$B91, WORKDAY(DATE(YEAR($BB91), MONTH(BG91)+1, DAY(BG91)-1), 1, Settings!$AY$23:$AY$38), BG91))</f>
        <v/>
      </c>
      <c r="BX91" s="119" t="str">
        <f>IF(BH91="", "", IF(BH91&lt;=$B91, WORKDAY(DATE(YEAR($BB91), MONTH(BH91)+1, DAY(BH91)-1), 1, Settings!$AY$23:$AY$38), BH91))</f>
        <v/>
      </c>
      <c r="BY91" s="119" t="str">
        <f>IF(BI91="", "", IF(BI91&lt;=$B91, WORKDAY(DATE(YEAR($BB91), MONTH(BI91)+1, DAY(BI91)-1), 1, Settings!$AY$23:$AY$38), BI91))</f>
        <v/>
      </c>
      <c r="BZ91" s="119" t="str">
        <f>IF(BJ91="", "", IF(BJ91&lt;=$B91, WORKDAY(DATE(YEAR($BB91), MONTH(BJ91)+1, DAY(BJ91)-1), 1, Settings!$AY$23:$AY$38), BJ91))</f>
        <v/>
      </c>
      <c r="CA91" s="119" t="str">
        <f>IF(BK91="", "", IF(BK91&lt;=$B91, WORKDAY(DATE(YEAR($BB91), MONTH(BK91)+1, DAY(BK91)-1), 1, Settings!$AY$23:$AY$38), BK91))</f>
        <v/>
      </c>
      <c r="CB91" s="119" t="str">
        <f>IF(BL91="", "", IF(BL91&lt;=$B91, WORKDAY(DATE(YEAR($BB91), MONTH(BL91)+1, DAY(BL91)-1), 1, Settings!$AY$23:$AY$38), BL91))</f>
        <v/>
      </c>
      <c r="CC91" s="119" t="str">
        <f>IF(BM91="", "", IF(BM91&lt;=$B91, WORKDAY(DATE(YEAR($BB91), MONTH(BM91)+1, DAY(BM91)-1), 1, Settings!$AY$23:$AY$38), BM91))</f>
        <v/>
      </c>
      <c r="CD91" s="119" t="str">
        <f>IF(BN91="", "", IF(BN91&lt;=$B91, WORKDAY(DATE(YEAR($BB91), MONTH(BN91)+1, DAY(BN91)-1), 1, Settings!$AY$23:$AY$38), BN91))</f>
        <v/>
      </c>
      <c r="CE91" s="119" t="str">
        <f>IF(BO91="", "", IF(BO91&lt;=$B91, WORKDAY(DATE(YEAR($BB91), MONTH(BO91)+1, DAY(BO91)-1), 1, Settings!$AY$23:$AY$38), BO91))</f>
        <v/>
      </c>
      <c r="CF91" s="120" t="str">
        <f>IF(BP91="", "", IF(BP91&lt;=$B91, WORKDAY(DATE(YEAR($BB91), MONTH(BP91)+1, DAY(BP91)-1), 1, Settings!$AY$23:$AY$38), BP91))</f>
        <v/>
      </c>
      <c r="CH91" s="48" t="str">
        <f t="shared" si="35"/>
        <v/>
      </c>
      <c r="CI91" s="49" t="str">
        <f t="shared" si="36"/>
        <v/>
      </c>
      <c r="CJ91" s="49" t="str">
        <f t="shared" si="37"/>
        <v/>
      </c>
      <c r="CK91" s="49" t="str">
        <f t="shared" si="38"/>
        <v/>
      </c>
      <c r="CL91" s="49" t="str">
        <f t="shared" si="39"/>
        <v/>
      </c>
      <c r="CM91" s="49" t="str">
        <f t="shared" si="40"/>
        <v/>
      </c>
      <c r="CN91" s="49" t="str">
        <f t="shared" si="41"/>
        <v/>
      </c>
      <c r="CO91" s="49" t="str">
        <f t="shared" si="42"/>
        <v/>
      </c>
      <c r="CP91" s="49" t="str">
        <f t="shared" si="43"/>
        <v/>
      </c>
      <c r="CQ91" s="49" t="str">
        <f t="shared" si="44"/>
        <v/>
      </c>
      <c r="CR91" s="49" t="str">
        <f t="shared" si="45"/>
        <v/>
      </c>
      <c r="CS91" s="49" t="str">
        <f t="shared" si="46"/>
        <v/>
      </c>
      <c r="CT91" s="49" t="str">
        <f t="shared" si="47"/>
        <v/>
      </c>
      <c r="CU91" s="49" t="str">
        <f t="shared" si="48"/>
        <v/>
      </c>
      <c r="CV91" s="16" t="str">
        <f t="shared" si="49"/>
        <v/>
      </c>
      <c r="CX91" s="48" t="str">
        <f t="shared" si="50"/>
        <v/>
      </c>
      <c r="CY91" s="49" t="str">
        <f t="shared" si="51"/>
        <v/>
      </c>
      <c r="CZ91" s="49" t="str">
        <f t="shared" si="52"/>
        <v/>
      </c>
      <c r="DA91" s="49" t="str">
        <f t="shared" si="53"/>
        <v/>
      </c>
      <c r="DB91" s="49" t="str">
        <f t="shared" si="54"/>
        <v/>
      </c>
      <c r="DC91" s="49" t="str">
        <f t="shared" si="55"/>
        <v/>
      </c>
      <c r="DD91" s="49" t="str">
        <f t="shared" si="56"/>
        <v/>
      </c>
      <c r="DE91" s="49" t="str">
        <f t="shared" si="57"/>
        <v/>
      </c>
      <c r="DF91" s="49" t="str">
        <f t="shared" si="58"/>
        <v/>
      </c>
      <c r="DG91" s="49" t="str">
        <f t="shared" si="59"/>
        <v/>
      </c>
      <c r="DH91" s="49" t="str">
        <f t="shared" si="60"/>
        <v/>
      </c>
      <c r="DI91" s="49" t="str">
        <f t="shared" si="61"/>
        <v/>
      </c>
      <c r="DJ91" s="49" t="str">
        <f t="shared" si="62"/>
        <v/>
      </c>
      <c r="DK91" s="49" t="str">
        <f t="shared" si="63"/>
        <v/>
      </c>
      <c r="DL91" s="16" t="str">
        <f t="shared" si="64"/>
        <v/>
      </c>
      <c r="DN91" s="17" t="str">
        <f t="shared" si="65"/>
        <v>Sep 2019</v>
      </c>
    </row>
    <row r="92" spans="1:118" x14ac:dyDescent="0.25">
      <c r="A92" s="30"/>
      <c r="B92" s="102">
        <f>IF(B91="", "", IFERROR(IF(B91+1&gt;Settings!$G$25, "", B91+1), ""))</f>
        <v>43728</v>
      </c>
      <c r="C92" s="2"/>
      <c r="D92" s="3"/>
      <c r="E92" s="3"/>
      <c r="F92" s="3"/>
      <c r="G92" s="3"/>
      <c r="H92" s="3"/>
      <c r="I92" s="3"/>
      <c r="J92" s="3"/>
      <c r="K92" s="3"/>
      <c r="L92" s="3"/>
      <c r="M92" s="3"/>
      <c r="N92" s="3"/>
      <c r="O92" s="3"/>
      <c r="P92" s="3"/>
      <c r="Q92" s="4"/>
      <c r="R92" s="30"/>
      <c r="T92" s="17" t="str">
        <f>IF($B92="", "", IF($B92&lt;Settings!$G$23, "Old", "New"))</f>
        <v>Old</v>
      </c>
      <c r="AL92" s="118" t="str">
        <f>IF(OR($B92="", C92="", C$10="", AL$9), "", IFERROR($B92+INDEX(Settings!$AF$19:$AF$33, MATCH(C$10, Settings!$Y$19:$Y$33, 0))+IF(INDEX(Settings!$AI$19:$AI$33, MATCH(C$10, Settings!$Y$19:$Y$33, 0))="", 0, INDEX($AO$2:$AU$8, MATCH(TEXT($B92, "ddd"), $AN$2:$AN$8, 0), MATCH(INDEX(Settings!$AI$19:$AI$33, MATCH(C$10, Settings!$Y$19:$Y$33, 0)), $AO$1:$AU$1, 0))), 0))</f>
        <v/>
      </c>
      <c r="AM92" s="119" t="str">
        <f>IF(OR($B92="", D92="", D$10="", AM$9), "", IFERROR($B92+INDEX(Settings!$AF$19:$AF$33, MATCH(D$10, Settings!$Y$19:$Y$33, 0))+IF(INDEX(Settings!$AI$19:$AI$33, MATCH(D$10, Settings!$Y$19:$Y$33, 0))="", 0, INDEX($AO$2:$AU$8, MATCH(TEXT($B92, "ddd"), $AN$2:$AN$8, 0), MATCH(INDEX(Settings!$AI$19:$AI$33, MATCH(D$10, Settings!$Y$19:$Y$33, 0)), $AO$1:$AU$1, 0))), 0))</f>
        <v/>
      </c>
      <c r="AN92" s="119" t="str">
        <f>IF(OR($B92="", E92="", E$10="", AN$9), "", IFERROR($B92+INDEX(Settings!$AF$19:$AF$33, MATCH(E$10, Settings!$Y$19:$Y$33, 0))+IF(INDEX(Settings!$AI$19:$AI$33, MATCH(E$10, Settings!$Y$19:$Y$33, 0))="", 0, INDEX($AO$2:$AU$8, MATCH(TEXT($B92, "ddd"), $AN$2:$AN$8, 0), MATCH(INDEX(Settings!$AI$19:$AI$33, MATCH(E$10, Settings!$Y$19:$Y$33, 0)), $AO$1:$AU$1, 0))), 0))</f>
        <v/>
      </c>
      <c r="AO92" s="119" t="str">
        <f>IF(OR($B92="", F92="", F$10="", AO$9), "", IFERROR($B92+INDEX(Settings!$AF$19:$AF$33, MATCH(F$10, Settings!$Y$19:$Y$33, 0))+IF(INDEX(Settings!$AI$19:$AI$33, MATCH(F$10, Settings!$Y$19:$Y$33, 0))="", 0, INDEX($AO$2:$AU$8, MATCH(TEXT($B92, "ddd"), $AN$2:$AN$8, 0), MATCH(INDEX(Settings!$AI$19:$AI$33, MATCH(F$10, Settings!$Y$19:$Y$33, 0)), $AO$1:$AU$1, 0))), 0))</f>
        <v/>
      </c>
      <c r="AP92" s="119" t="str">
        <f>IF(OR($B92="", G92="", G$10="", AP$9), "", IFERROR($B92+INDEX(Settings!$AF$19:$AF$33, MATCH(G$10, Settings!$Y$19:$Y$33, 0))+IF(INDEX(Settings!$AI$19:$AI$33, MATCH(G$10, Settings!$Y$19:$Y$33, 0))="", 0, INDEX($AO$2:$AU$8, MATCH(TEXT($B92, "ddd"), $AN$2:$AN$8, 0), MATCH(INDEX(Settings!$AI$19:$AI$33, MATCH(G$10, Settings!$Y$19:$Y$33, 0)), $AO$1:$AU$1, 0))), 0))</f>
        <v/>
      </c>
      <c r="AQ92" s="119" t="str">
        <f>IF(OR($B92="", H92="", H$10="", AQ$9), "", IFERROR($B92+INDEX(Settings!$AF$19:$AF$33, MATCH(H$10, Settings!$Y$19:$Y$33, 0))+IF(INDEX(Settings!$AI$19:$AI$33, MATCH(H$10, Settings!$Y$19:$Y$33, 0))="", 0, INDEX($AO$2:$AU$8, MATCH(TEXT($B92, "ddd"), $AN$2:$AN$8, 0), MATCH(INDEX(Settings!$AI$19:$AI$33, MATCH(H$10, Settings!$Y$19:$Y$33, 0)), $AO$1:$AU$1, 0))), 0))</f>
        <v/>
      </c>
      <c r="AR92" s="119" t="str">
        <f>IF(OR($B92="", I92="", I$10="", AR$9), "", IFERROR($B92+INDEX(Settings!$AF$19:$AF$33, MATCH(I$10, Settings!$Y$19:$Y$33, 0))+IF(INDEX(Settings!$AI$19:$AI$33, MATCH(I$10, Settings!$Y$19:$Y$33, 0))="", 0, INDEX($AO$2:$AU$8, MATCH(TEXT($B92, "ddd"), $AN$2:$AN$8, 0), MATCH(INDEX(Settings!$AI$19:$AI$33, MATCH(I$10, Settings!$Y$19:$Y$33, 0)), $AO$1:$AU$1, 0))), 0))</f>
        <v/>
      </c>
      <c r="AS92" s="119" t="str">
        <f>IF(OR($B92="", J92="", J$10="", AS$9), "", IFERROR($B92+INDEX(Settings!$AF$19:$AF$33, MATCH(J$10, Settings!$Y$19:$Y$33, 0))+IF(INDEX(Settings!$AI$19:$AI$33, MATCH(J$10, Settings!$Y$19:$Y$33, 0))="", 0, INDEX($AO$2:$AU$8, MATCH(TEXT($B92, "ddd"), $AN$2:$AN$8, 0), MATCH(INDEX(Settings!$AI$19:$AI$33, MATCH(J$10, Settings!$Y$19:$Y$33, 0)), $AO$1:$AU$1, 0))), 0))</f>
        <v/>
      </c>
      <c r="AT92" s="119" t="str">
        <f>IF(OR($B92="", K92="", K$10="", AT$9), "", IFERROR($B92+INDEX(Settings!$AF$19:$AF$33, MATCH(K$10, Settings!$Y$19:$Y$33, 0))+IF(INDEX(Settings!$AI$19:$AI$33, MATCH(K$10, Settings!$Y$19:$Y$33, 0))="", 0, INDEX($AO$2:$AU$8, MATCH(TEXT($B92, "ddd"), $AN$2:$AN$8, 0), MATCH(INDEX(Settings!$AI$19:$AI$33, MATCH(K$10, Settings!$Y$19:$Y$33, 0)), $AO$1:$AU$1, 0))), 0))</f>
        <v/>
      </c>
      <c r="AU92" s="119" t="str">
        <f>IF(OR($B92="", L92="", L$10="", AU$9), "", IFERROR($B92+INDEX(Settings!$AF$19:$AF$33, MATCH(L$10, Settings!$Y$19:$Y$33, 0))+IF(INDEX(Settings!$AI$19:$AI$33, MATCH(L$10, Settings!$Y$19:$Y$33, 0))="", 0, INDEX($AO$2:$AU$8, MATCH(TEXT($B92, "ddd"), $AN$2:$AN$8, 0), MATCH(INDEX(Settings!$AI$19:$AI$33, MATCH(L$10, Settings!$Y$19:$Y$33, 0)), $AO$1:$AU$1, 0))), 0))</f>
        <v/>
      </c>
      <c r="AV92" s="119" t="str">
        <f>IF(OR($B92="", M92="", M$10="", AV$9), "", IFERROR($B92+INDEX(Settings!$AF$19:$AF$33, MATCH(M$10, Settings!$Y$19:$Y$33, 0))+IF(INDEX(Settings!$AI$19:$AI$33, MATCH(M$10, Settings!$Y$19:$Y$33, 0))="", 0, INDEX($AO$2:$AU$8, MATCH(TEXT($B92, "ddd"), $AN$2:$AN$8, 0), MATCH(INDEX(Settings!$AI$19:$AI$33, MATCH(M$10, Settings!$Y$19:$Y$33, 0)), $AO$1:$AU$1, 0))), 0))</f>
        <v/>
      </c>
      <c r="AW92" s="119" t="str">
        <f>IF(OR($B92="", N92="", N$10="", AW$9), "", IFERROR($B92+INDEX(Settings!$AF$19:$AF$33, MATCH(N$10, Settings!$Y$19:$Y$33, 0))+IF(INDEX(Settings!$AI$19:$AI$33, MATCH(N$10, Settings!$Y$19:$Y$33, 0))="", 0, INDEX($AO$2:$AU$8, MATCH(TEXT($B92, "ddd"), $AN$2:$AN$8, 0), MATCH(INDEX(Settings!$AI$19:$AI$33, MATCH(N$10, Settings!$Y$19:$Y$33, 0)), $AO$1:$AU$1, 0))), 0))</f>
        <v/>
      </c>
      <c r="AX92" s="119" t="str">
        <f>IF(OR($B92="", O92="", O$10="", AX$9), "", IFERROR($B92+INDEX(Settings!$AF$19:$AF$33, MATCH(O$10, Settings!$Y$19:$Y$33, 0))+IF(INDEX(Settings!$AI$19:$AI$33, MATCH(O$10, Settings!$Y$19:$Y$33, 0))="", 0, INDEX($AO$2:$AU$8, MATCH(TEXT($B92, "ddd"), $AN$2:$AN$8, 0), MATCH(INDEX(Settings!$AI$19:$AI$33, MATCH(O$10, Settings!$Y$19:$Y$33, 0)), $AO$1:$AU$1, 0))), 0))</f>
        <v/>
      </c>
      <c r="AY92" s="119" t="str">
        <f>IF(OR($B92="", P92="", P$10="", AY$9), "", IFERROR($B92+INDEX(Settings!$AF$19:$AF$33, MATCH(P$10, Settings!$Y$19:$Y$33, 0))+IF(INDEX(Settings!$AI$19:$AI$33, MATCH(P$10, Settings!$Y$19:$Y$33, 0))="", 0, INDEX($AO$2:$AU$8, MATCH(TEXT($B92, "ddd"), $AN$2:$AN$8, 0), MATCH(INDEX(Settings!$AI$19:$AI$33, MATCH(P$10, Settings!$Y$19:$Y$33, 0)), $AO$1:$AU$1, 0))), 0))</f>
        <v/>
      </c>
      <c r="AZ92" s="120" t="str">
        <f>IF(OR($B92="", Q92="", Q$10="", AZ$9), "", IFERROR($B92+INDEX(Settings!$AF$19:$AF$33, MATCH(Q$10, Settings!$Y$19:$Y$33, 0))+IF(INDEX(Settings!$AI$19:$AI$33, MATCH(Q$10, Settings!$Y$19:$Y$33, 0))="", 0, INDEX($AO$2:$AU$8, MATCH(TEXT($B92, "ddd"), $AN$2:$AN$8, 0), MATCH(INDEX(Settings!$AI$19:$AI$33, MATCH(Q$10, Settings!$Y$19:$Y$33, 0)), $AO$1:$AU$1, 0))), 0))</f>
        <v/>
      </c>
      <c r="BB92" s="118" t="str">
        <f>IF(OR(C$10="", $B92="", C92="", BB$9=""), "", IFERROR(WORKDAY((DATE(YEAR($B92), MONTH($B92)+INDEX(Settings!$AM$19:$AM$33, MATCH(C$10, Settings!$Y$19:$Y$33, 0)), IF(INDEX(Settings!$AQ$19:$AQ$33, MATCH(C$10, Settings!$Y$19:$Y$33, 0))=0, DAY($B92), INDEX(Settings!$AQ$19:$AQ$33, MATCH(C$10, Settings!$Y$19:$Y$33, 0))))-1), 1, Settings!$AY$23:$AY$38), ""))</f>
        <v/>
      </c>
      <c r="BC92" s="119" t="str">
        <f>IF(OR(D$10="", $B92="", D92="", BC$9=""), "", IFERROR(WORKDAY((DATE(YEAR($B92), MONTH($B92)+INDEX(Settings!$AM$19:$AM$33, MATCH(D$10, Settings!$Y$19:$Y$33, 0)), IF(INDEX(Settings!$AQ$19:$AQ$33, MATCH(D$10, Settings!$Y$19:$Y$33, 0))=0, DAY($B92), INDEX(Settings!$AQ$19:$AQ$33, MATCH(D$10, Settings!$Y$19:$Y$33, 0))))-1), 1, Settings!$AY$23:$AY$38), ""))</f>
        <v/>
      </c>
      <c r="BD92" s="119" t="str">
        <f>IF(OR(E$10="", $B92="", E92="", BD$9=""), "", IFERROR(WORKDAY((DATE(YEAR($B92), MONTH($B92)+INDEX(Settings!$AM$19:$AM$33, MATCH(E$10, Settings!$Y$19:$Y$33, 0)), IF(INDEX(Settings!$AQ$19:$AQ$33, MATCH(E$10, Settings!$Y$19:$Y$33, 0))=0, DAY($B92), INDEX(Settings!$AQ$19:$AQ$33, MATCH(E$10, Settings!$Y$19:$Y$33, 0))))-1), 1, Settings!$AY$23:$AY$38), ""))</f>
        <v/>
      </c>
      <c r="BE92" s="119" t="str">
        <f>IF(OR(F$10="", $B92="", F92="", BE$9=""), "", IFERROR(WORKDAY((DATE(YEAR($B92), MONTH($B92)+INDEX(Settings!$AM$19:$AM$33, MATCH(F$10, Settings!$Y$19:$Y$33, 0)), IF(INDEX(Settings!$AQ$19:$AQ$33, MATCH(F$10, Settings!$Y$19:$Y$33, 0))=0, DAY($B92), INDEX(Settings!$AQ$19:$AQ$33, MATCH(F$10, Settings!$Y$19:$Y$33, 0))))-1), 1, Settings!$AY$23:$AY$38), ""))</f>
        <v/>
      </c>
      <c r="BF92" s="119" t="str">
        <f>IF(OR(G$10="", $B92="", G92="", BF$9=""), "", IFERROR(WORKDAY((DATE(YEAR($B92), MONTH($B92)+INDEX(Settings!$AM$19:$AM$33, MATCH(G$10, Settings!$Y$19:$Y$33, 0)), IF(INDEX(Settings!$AQ$19:$AQ$33, MATCH(G$10, Settings!$Y$19:$Y$33, 0))=0, DAY($B92), INDEX(Settings!$AQ$19:$AQ$33, MATCH(G$10, Settings!$Y$19:$Y$33, 0))))-1), 1, Settings!$AY$23:$AY$38), ""))</f>
        <v/>
      </c>
      <c r="BG92" s="119" t="str">
        <f>IF(OR(H$10="", $B92="", H92="", BG$9=""), "", IFERROR(WORKDAY((DATE(YEAR($B92), MONTH($B92)+INDEX(Settings!$AM$19:$AM$33, MATCH(H$10, Settings!$Y$19:$Y$33, 0)), IF(INDEX(Settings!$AQ$19:$AQ$33, MATCH(H$10, Settings!$Y$19:$Y$33, 0))=0, DAY($B92), INDEX(Settings!$AQ$19:$AQ$33, MATCH(H$10, Settings!$Y$19:$Y$33, 0))))-1), 1, Settings!$AY$23:$AY$38), ""))</f>
        <v/>
      </c>
      <c r="BH92" s="119" t="str">
        <f>IF(OR(I$10="", $B92="", I92="", BH$9=""), "", IFERROR(WORKDAY((DATE(YEAR($B92), MONTH($B92)+INDEX(Settings!$AM$19:$AM$33, MATCH(I$10, Settings!$Y$19:$Y$33, 0)), IF(INDEX(Settings!$AQ$19:$AQ$33, MATCH(I$10, Settings!$Y$19:$Y$33, 0))=0, DAY($B92), INDEX(Settings!$AQ$19:$AQ$33, MATCH(I$10, Settings!$Y$19:$Y$33, 0))))-1), 1, Settings!$AY$23:$AY$38), ""))</f>
        <v/>
      </c>
      <c r="BI92" s="119" t="str">
        <f>IF(OR(J$10="", $B92="", J92="", BI$9=""), "", IFERROR(WORKDAY((DATE(YEAR($B92), MONTH($B92)+INDEX(Settings!$AM$19:$AM$33, MATCH(J$10, Settings!$Y$19:$Y$33, 0)), IF(INDEX(Settings!$AQ$19:$AQ$33, MATCH(J$10, Settings!$Y$19:$Y$33, 0))=0, DAY($B92), INDEX(Settings!$AQ$19:$AQ$33, MATCH(J$10, Settings!$Y$19:$Y$33, 0))))-1), 1, Settings!$AY$23:$AY$38), ""))</f>
        <v/>
      </c>
      <c r="BJ92" s="119" t="str">
        <f>IF(OR(K$10="", $B92="", K92="", BJ$9=""), "", IFERROR(WORKDAY((DATE(YEAR($B92), MONTH($B92)+INDEX(Settings!$AM$19:$AM$33, MATCH(K$10, Settings!$Y$19:$Y$33, 0)), IF(INDEX(Settings!$AQ$19:$AQ$33, MATCH(K$10, Settings!$Y$19:$Y$33, 0))=0, DAY($B92), INDEX(Settings!$AQ$19:$AQ$33, MATCH(K$10, Settings!$Y$19:$Y$33, 0))))-1), 1, Settings!$AY$23:$AY$38), ""))</f>
        <v/>
      </c>
      <c r="BK92" s="119" t="str">
        <f>IF(OR(L$10="", $B92="", L92="", BK$9=""), "", IFERROR(WORKDAY((DATE(YEAR($B92), MONTH($B92)+INDEX(Settings!$AM$19:$AM$33, MATCH(L$10, Settings!$Y$19:$Y$33, 0)), IF(INDEX(Settings!$AQ$19:$AQ$33, MATCH(L$10, Settings!$Y$19:$Y$33, 0))=0, DAY($B92), INDEX(Settings!$AQ$19:$AQ$33, MATCH(L$10, Settings!$Y$19:$Y$33, 0))))-1), 1, Settings!$AY$23:$AY$38), ""))</f>
        <v/>
      </c>
      <c r="BL92" s="119" t="str">
        <f>IF(OR(M$10="", $B92="", M92="", BL$9=""), "", IFERROR(WORKDAY((DATE(YEAR($B92), MONTH($B92)+INDEX(Settings!$AM$19:$AM$33, MATCH(M$10, Settings!$Y$19:$Y$33, 0)), IF(INDEX(Settings!$AQ$19:$AQ$33, MATCH(M$10, Settings!$Y$19:$Y$33, 0))=0, DAY($B92), INDEX(Settings!$AQ$19:$AQ$33, MATCH(M$10, Settings!$Y$19:$Y$33, 0))))-1), 1, Settings!$AY$23:$AY$38), ""))</f>
        <v/>
      </c>
      <c r="BM92" s="119" t="str">
        <f>IF(OR(N$10="", $B92="", N92="", BM$9=""), "", IFERROR(WORKDAY((DATE(YEAR($B92), MONTH($B92)+INDEX(Settings!$AM$19:$AM$33, MATCH(N$10, Settings!$Y$19:$Y$33, 0)), IF(INDEX(Settings!$AQ$19:$AQ$33, MATCH(N$10, Settings!$Y$19:$Y$33, 0))=0, DAY($B92), INDEX(Settings!$AQ$19:$AQ$33, MATCH(N$10, Settings!$Y$19:$Y$33, 0))))-1), 1, Settings!$AY$23:$AY$38), ""))</f>
        <v/>
      </c>
      <c r="BN92" s="119" t="str">
        <f>IF(OR(O$10="", $B92="", O92="", BN$9=""), "", IFERROR(WORKDAY((DATE(YEAR($B92), MONTH($B92)+INDEX(Settings!$AM$19:$AM$33, MATCH(O$10, Settings!$Y$19:$Y$33, 0)), IF(INDEX(Settings!$AQ$19:$AQ$33, MATCH(O$10, Settings!$Y$19:$Y$33, 0))=0, DAY($B92), INDEX(Settings!$AQ$19:$AQ$33, MATCH(O$10, Settings!$Y$19:$Y$33, 0))))-1), 1, Settings!$AY$23:$AY$38), ""))</f>
        <v/>
      </c>
      <c r="BO92" s="119" t="str">
        <f>IF(OR(P$10="", $B92="", P92="", BO$9=""), "", IFERROR(WORKDAY((DATE(YEAR($B92), MONTH($B92)+INDEX(Settings!$AM$19:$AM$33, MATCH(P$10, Settings!$Y$19:$Y$33, 0)), IF(INDEX(Settings!$AQ$19:$AQ$33, MATCH(P$10, Settings!$Y$19:$Y$33, 0))=0, DAY($B92), INDEX(Settings!$AQ$19:$AQ$33, MATCH(P$10, Settings!$Y$19:$Y$33, 0))))-1), 1, Settings!$AY$23:$AY$38), ""))</f>
        <v/>
      </c>
      <c r="BP92" s="120" t="str">
        <f>IF(OR(Q$10="", $B92="", Q92="", BP$9=""), "", IFERROR(WORKDAY((DATE(YEAR($B92), MONTH($B92)+INDEX(Settings!$AM$19:$AM$33, MATCH(Q$10, Settings!$Y$19:$Y$33, 0)), IF(INDEX(Settings!$AQ$19:$AQ$33, MATCH(Q$10, Settings!$Y$19:$Y$33, 0))=0, DAY($B92), INDEX(Settings!$AQ$19:$AQ$33, MATCH(Q$10, Settings!$Y$19:$Y$33, 0))))-1), 1, Settings!$AY$23:$AY$38), ""))</f>
        <v/>
      </c>
      <c r="BR92" s="118" t="str">
        <f>IF(BB92="", "", IF(BB92&lt;=$B92, WORKDAY(DATE(YEAR($BB92), MONTH(BB92)+1, DAY(BB92)-1), 1, Settings!$AY$23:$AY$38), BB92))</f>
        <v/>
      </c>
      <c r="BS92" s="119" t="str">
        <f>IF(BC92="", "", IF(BC92&lt;=$B92, WORKDAY(DATE(YEAR($BB92), MONTH(BC92)+1, DAY(BC92)-1), 1, Settings!$AY$23:$AY$38), BC92))</f>
        <v/>
      </c>
      <c r="BT92" s="119" t="str">
        <f>IF(BD92="", "", IF(BD92&lt;=$B92, WORKDAY(DATE(YEAR($BB92), MONTH(BD92)+1, DAY(BD92)-1), 1, Settings!$AY$23:$AY$38), BD92))</f>
        <v/>
      </c>
      <c r="BU92" s="119" t="str">
        <f>IF(BE92="", "", IF(BE92&lt;=$B92, WORKDAY(DATE(YEAR($BB92), MONTH(BE92)+1, DAY(BE92)-1), 1, Settings!$AY$23:$AY$38), BE92))</f>
        <v/>
      </c>
      <c r="BV92" s="119" t="str">
        <f>IF(BF92="", "", IF(BF92&lt;=$B92, WORKDAY(DATE(YEAR($BB92), MONTH(BF92)+1, DAY(BF92)-1), 1, Settings!$AY$23:$AY$38), BF92))</f>
        <v/>
      </c>
      <c r="BW92" s="119" t="str">
        <f>IF(BG92="", "", IF(BG92&lt;=$B92, WORKDAY(DATE(YEAR($BB92), MONTH(BG92)+1, DAY(BG92)-1), 1, Settings!$AY$23:$AY$38), BG92))</f>
        <v/>
      </c>
      <c r="BX92" s="119" t="str">
        <f>IF(BH92="", "", IF(BH92&lt;=$B92, WORKDAY(DATE(YEAR($BB92), MONTH(BH92)+1, DAY(BH92)-1), 1, Settings!$AY$23:$AY$38), BH92))</f>
        <v/>
      </c>
      <c r="BY92" s="119" t="str">
        <f>IF(BI92="", "", IF(BI92&lt;=$B92, WORKDAY(DATE(YEAR($BB92), MONTH(BI92)+1, DAY(BI92)-1), 1, Settings!$AY$23:$AY$38), BI92))</f>
        <v/>
      </c>
      <c r="BZ92" s="119" t="str">
        <f>IF(BJ92="", "", IF(BJ92&lt;=$B92, WORKDAY(DATE(YEAR($BB92), MONTH(BJ92)+1, DAY(BJ92)-1), 1, Settings!$AY$23:$AY$38), BJ92))</f>
        <v/>
      </c>
      <c r="CA92" s="119" t="str">
        <f>IF(BK92="", "", IF(BK92&lt;=$B92, WORKDAY(DATE(YEAR($BB92), MONTH(BK92)+1, DAY(BK92)-1), 1, Settings!$AY$23:$AY$38), BK92))</f>
        <v/>
      </c>
      <c r="CB92" s="119" t="str">
        <f>IF(BL92="", "", IF(BL92&lt;=$B92, WORKDAY(DATE(YEAR($BB92), MONTH(BL92)+1, DAY(BL92)-1), 1, Settings!$AY$23:$AY$38), BL92))</f>
        <v/>
      </c>
      <c r="CC92" s="119" t="str">
        <f>IF(BM92="", "", IF(BM92&lt;=$B92, WORKDAY(DATE(YEAR($BB92), MONTH(BM92)+1, DAY(BM92)-1), 1, Settings!$AY$23:$AY$38), BM92))</f>
        <v/>
      </c>
      <c r="CD92" s="119" t="str">
        <f>IF(BN92="", "", IF(BN92&lt;=$B92, WORKDAY(DATE(YEAR($BB92), MONTH(BN92)+1, DAY(BN92)-1), 1, Settings!$AY$23:$AY$38), BN92))</f>
        <v/>
      </c>
      <c r="CE92" s="119" t="str">
        <f>IF(BO92="", "", IF(BO92&lt;=$B92, WORKDAY(DATE(YEAR($BB92), MONTH(BO92)+1, DAY(BO92)-1), 1, Settings!$AY$23:$AY$38), BO92))</f>
        <v/>
      </c>
      <c r="CF92" s="120" t="str">
        <f>IF(BP92="", "", IF(BP92&lt;=$B92, WORKDAY(DATE(YEAR($BB92), MONTH(BP92)+1, DAY(BP92)-1), 1, Settings!$AY$23:$AY$38), BP92))</f>
        <v/>
      </c>
      <c r="CH92" s="48" t="str">
        <f t="shared" si="35"/>
        <v/>
      </c>
      <c r="CI92" s="49" t="str">
        <f t="shared" si="36"/>
        <v/>
      </c>
      <c r="CJ92" s="49" t="str">
        <f t="shared" si="37"/>
        <v/>
      </c>
      <c r="CK92" s="49" t="str">
        <f t="shared" si="38"/>
        <v/>
      </c>
      <c r="CL92" s="49" t="str">
        <f t="shared" si="39"/>
        <v/>
      </c>
      <c r="CM92" s="49" t="str">
        <f t="shared" si="40"/>
        <v/>
      </c>
      <c r="CN92" s="49" t="str">
        <f t="shared" si="41"/>
        <v/>
      </c>
      <c r="CO92" s="49" t="str">
        <f t="shared" si="42"/>
        <v/>
      </c>
      <c r="CP92" s="49" t="str">
        <f t="shared" si="43"/>
        <v/>
      </c>
      <c r="CQ92" s="49" t="str">
        <f t="shared" si="44"/>
        <v/>
      </c>
      <c r="CR92" s="49" t="str">
        <f t="shared" si="45"/>
        <v/>
      </c>
      <c r="CS92" s="49" t="str">
        <f t="shared" si="46"/>
        <v/>
      </c>
      <c r="CT92" s="49" t="str">
        <f t="shared" si="47"/>
        <v/>
      </c>
      <c r="CU92" s="49" t="str">
        <f t="shared" si="48"/>
        <v/>
      </c>
      <c r="CV92" s="16" t="str">
        <f t="shared" si="49"/>
        <v/>
      </c>
      <c r="CX92" s="48" t="str">
        <f t="shared" si="50"/>
        <v/>
      </c>
      <c r="CY92" s="49" t="str">
        <f t="shared" si="51"/>
        <v/>
      </c>
      <c r="CZ92" s="49" t="str">
        <f t="shared" si="52"/>
        <v/>
      </c>
      <c r="DA92" s="49" t="str">
        <f t="shared" si="53"/>
        <v/>
      </c>
      <c r="DB92" s="49" t="str">
        <f t="shared" si="54"/>
        <v/>
      </c>
      <c r="DC92" s="49" t="str">
        <f t="shared" si="55"/>
        <v/>
      </c>
      <c r="DD92" s="49" t="str">
        <f t="shared" si="56"/>
        <v/>
      </c>
      <c r="DE92" s="49" t="str">
        <f t="shared" si="57"/>
        <v/>
      </c>
      <c r="DF92" s="49" t="str">
        <f t="shared" si="58"/>
        <v/>
      </c>
      <c r="DG92" s="49" t="str">
        <f t="shared" si="59"/>
        <v/>
      </c>
      <c r="DH92" s="49" t="str">
        <f t="shared" si="60"/>
        <v/>
      </c>
      <c r="DI92" s="49" t="str">
        <f t="shared" si="61"/>
        <v/>
      </c>
      <c r="DJ92" s="49" t="str">
        <f t="shared" si="62"/>
        <v/>
      </c>
      <c r="DK92" s="49" t="str">
        <f t="shared" si="63"/>
        <v/>
      </c>
      <c r="DL92" s="16" t="str">
        <f t="shared" si="64"/>
        <v/>
      </c>
      <c r="DN92" s="17" t="str">
        <f t="shared" si="65"/>
        <v>Sep 2019</v>
      </c>
    </row>
    <row r="93" spans="1:118" x14ac:dyDescent="0.25">
      <c r="A93" s="30"/>
      <c r="B93" s="102">
        <f>IF(B92="", "", IFERROR(IF(B92+1&gt;Settings!$G$25, "", B92+1), ""))</f>
        <v>43729</v>
      </c>
      <c r="C93" s="2"/>
      <c r="D93" s="3"/>
      <c r="E93" s="3"/>
      <c r="F93" s="3"/>
      <c r="G93" s="3"/>
      <c r="H93" s="3"/>
      <c r="I93" s="3"/>
      <c r="J93" s="3"/>
      <c r="K93" s="3"/>
      <c r="L93" s="3"/>
      <c r="M93" s="3"/>
      <c r="N93" s="3"/>
      <c r="O93" s="3"/>
      <c r="P93" s="3"/>
      <c r="Q93" s="4"/>
      <c r="R93" s="30"/>
      <c r="T93" s="17" t="str">
        <f>IF($B93="", "", IF($B93&lt;Settings!$G$23, "Old", "New"))</f>
        <v>Old</v>
      </c>
      <c r="AL93" s="118" t="str">
        <f>IF(OR($B93="", C93="", C$10="", AL$9), "", IFERROR($B93+INDEX(Settings!$AF$19:$AF$33, MATCH(C$10, Settings!$Y$19:$Y$33, 0))+IF(INDEX(Settings!$AI$19:$AI$33, MATCH(C$10, Settings!$Y$19:$Y$33, 0))="", 0, INDEX($AO$2:$AU$8, MATCH(TEXT($B93, "ddd"), $AN$2:$AN$8, 0), MATCH(INDEX(Settings!$AI$19:$AI$33, MATCH(C$10, Settings!$Y$19:$Y$33, 0)), $AO$1:$AU$1, 0))), 0))</f>
        <v/>
      </c>
      <c r="AM93" s="119" t="str">
        <f>IF(OR($B93="", D93="", D$10="", AM$9), "", IFERROR($B93+INDEX(Settings!$AF$19:$AF$33, MATCH(D$10, Settings!$Y$19:$Y$33, 0))+IF(INDEX(Settings!$AI$19:$AI$33, MATCH(D$10, Settings!$Y$19:$Y$33, 0))="", 0, INDEX($AO$2:$AU$8, MATCH(TEXT($B93, "ddd"), $AN$2:$AN$8, 0), MATCH(INDEX(Settings!$AI$19:$AI$33, MATCH(D$10, Settings!$Y$19:$Y$33, 0)), $AO$1:$AU$1, 0))), 0))</f>
        <v/>
      </c>
      <c r="AN93" s="119" t="str">
        <f>IF(OR($B93="", E93="", E$10="", AN$9), "", IFERROR($B93+INDEX(Settings!$AF$19:$AF$33, MATCH(E$10, Settings!$Y$19:$Y$33, 0))+IF(INDEX(Settings!$AI$19:$AI$33, MATCH(E$10, Settings!$Y$19:$Y$33, 0))="", 0, INDEX($AO$2:$AU$8, MATCH(TEXT($B93, "ddd"), $AN$2:$AN$8, 0), MATCH(INDEX(Settings!$AI$19:$AI$33, MATCH(E$10, Settings!$Y$19:$Y$33, 0)), $AO$1:$AU$1, 0))), 0))</f>
        <v/>
      </c>
      <c r="AO93" s="119" t="str">
        <f>IF(OR($B93="", F93="", F$10="", AO$9), "", IFERROR($B93+INDEX(Settings!$AF$19:$AF$33, MATCH(F$10, Settings!$Y$19:$Y$33, 0))+IF(INDEX(Settings!$AI$19:$AI$33, MATCH(F$10, Settings!$Y$19:$Y$33, 0))="", 0, INDEX($AO$2:$AU$8, MATCH(TEXT($B93, "ddd"), $AN$2:$AN$8, 0), MATCH(INDEX(Settings!$AI$19:$AI$33, MATCH(F$10, Settings!$Y$19:$Y$33, 0)), $AO$1:$AU$1, 0))), 0))</f>
        <v/>
      </c>
      <c r="AP93" s="119" t="str">
        <f>IF(OR($B93="", G93="", G$10="", AP$9), "", IFERROR($B93+INDEX(Settings!$AF$19:$AF$33, MATCH(G$10, Settings!$Y$19:$Y$33, 0))+IF(INDEX(Settings!$AI$19:$AI$33, MATCH(G$10, Settings!$Y$19:$Y$33, 0))="", 0, INDEX($AO$2:$AU$8, MATCH(TEXT($B93, "ddd"), $AN$2:$AN$8, 0), MATCH(INDEX(Settings!$AI$19:$AI$33, MATCH(G$10, Settings!$Y$19:$Y$33, 0)), $AO$1:$AU$1, 0))), 0))</f>
        <v/>
      </c>
      <c r="AQ93" s="119" t="str">
        <f>IF(OR($B93="", H93="", H$10="", AQ$9), "", IFERROR($B93+INDEX(Settings!$AF$19:$AF$33, MATCH(H$10, Settings!$Y$19:$Y$33, 0))+IF(INDEX(Settings!$AI$19:$AI$33, MATCH(H$10, Settings!$Y$19:$Y$33, 0))="", 0, INDEX($AO$2:$AU$8, MATCH(TEXT($B93, "ddd"), $AN$2:$AN$8, 0), MATCH(INDEX(Settings!$AI$19:$AI$33, MATCH(H$10, Settings!$Y$19:$Y$33, 0)), $AO$1:$AU$1, 0))), 0))</f>
        <v/>
      </c>
      <c r="AR93" s="119" t="str">
        <f>IF(OR($B93="", I93="", I$10="", AR$9), "", IFERROR($B93+INDEX(Settings!$AF$19:$AF$33, MATCH(I$10, Settings!$Y$19:$Y$33, 0))+IF(INDEX(Settings!$AI$19:$AI$33, MATCH(I$10, Settings!$Y$19:$Y$33, 0))="", 0, INDEX($AO$2:$AU$8, MATCH(TEXT($B93, "ddd"), $AN$2:$AN$8, 0), MATCH(INDEX(Settings!$AI$19:$AI$33, MATCH(I$10, Settings!$Y$19:$Y$33, 0)), $AO$1:$AU$1, 0))), 0))</f>
        <v/>
      </c>
      <c r="AS93" s="119" t="str">
        <f>IF(OR($B93="", J93="", J$10="", AS$9), "", IFERROR($B93+INDEX(Settings!$AF$19:$AF$33, MATCH(J$10, Settings!$Y$19:$Y$33, 0))+IF(INDEX(Settings!$AI$19:$AI$33, MATCH(J$10, Settings!$Y$19:$Y$33, 0))="", 0, INDEX($AO$2:$AU$8, MATCH(TEXT($B93, "ddd"), $AN$2:$AN$8, 0), MATCH(INDEX(Settings!$AI$19:$AI$33, MATCH(J$10, Settings!$Y$19:$Y$33, 0)), $AO$1:$AU$1, 0))), 0))</f>
        <v/>
      </c>
      <c r="AT93" s="119" t="str">
        <f>IF(OR($B93="", K93="", K$10="", AT$9), "", IFERROR($B93+INDEX(Settings!$AF$19:$AF$33, MATCH(K$10, Settings!$Y$19:$Y$33, 0))+IF(INDEX(Settings!$AI$19:$AI$33, MATCH(K$10, Settings!$Y$19:$Y$33, 0))="", 0, INDEX($AO$2:$AU$8, MATCH(TEXT($B93, "ddd"), $AN$2:$AN$8, 0), MATCH(INDEX(Settings!$AI$19:$AI$33, MATCH(K$10, Settings!$Y$19:$Y$33, 0)), $AO$1:$AU$1, 0))), 0))</f>
        <v/>
      </c>
      <c r="AU93" s="119" t="str">
        <f>IF(OR($B93="", L93="", L$10="", AU$9), "", IFERROR($B93+INDEX(Settings!$AF$19:$AF$33, MATCH(L$10, Settings!$Y$19:$Y$33, 0))+IF(INDEX(Settings!$AI$19:$AI$33, MATCH(L$10, Settings!$Y$19:$Y$33, 0))="", 0, INDEX($AO$2:$AU$8, MATCH(TEXT($B93, "ddd"), $AN$2:$AN$8, 0), MATCH(INDEX(Settings!$AI$19:$AI$33, MATCH(L$10, Settings!$Y$19:$Y$33, 0)), $AO$1:$AU$1, 0))), 0))</f>
        <v/>
      </c>
      <c r="AV93" s="119" t="str">
        <f>IF(OR($B93="", M93="", M$10="", AV$9), "", IFERROR($B93+INDEX(Settings!$AF$19:$AF$33, MATCH(M$10, Settings!$Y$19:$Y$33, 0))+IF(INDEX(Settings!$AI$19:$AI$33, MATCH(M$10, Settings!$Y$19:$Y$33, 0))="", 0, INDEX($AO$2:$AU$8, MATCH(TEXT($B93, "ddd"), $AN$2:$AN$8, 0), MATCH(INDEX(Settings!$AI$19:$AI$33, MATCH(M$10, Settings!$Y$19:$Y$33, 0)), $AO$1:$AU$1, 0))), 0))</f>
        <v/>
      </c>
      <c r="AW93" s="119" t="str">
        <f>IF(OR($B93="", N93="", N$10="", AW$9), "", IFERROR($B93+INDEX(Settings!$AF$19:$AF$33, MATCH(N$10, Settings!$Y$19:$Y$33, 0))+IF(INDEX(Settings!$AI$19:$AI$33, MATCH(N$10, Settings!$Y$19:$Y$33, 0))="", 0, INDEX($AO$2:$AU$8, MATCH(TEXT($B93, "ddd"), $AN$2:$AN$8, 0), MATCH(INDEX(Settings!$AI$19:$AI$33, MATCH(N$10, Settings!$Y$19:$Y$33, 0)), $AO$1:$AU$1, 0))), 0))</f>
        <v/>
      </c>
      <c r="AX93" s="119" t="str">
        <f>IF(OR($B93="", O93="", O$10="", AX$9), "", IFERROR($B93+INDEX(Settings!$AF$19:$AF$33, MATCH(O$10, Settings!$Y$19:$Y$33, 0))+IF(INDEX(Settings!$AI$19:$AI$33, MATCH(O$10, Settings!$Y$19:$Y$33, 0))="", 0, INDEX($AO$2:$AU$8, MATCH(TEXT($B93, "ddd"), $AN$2:$AN$8, 0), MATCH(INDEX(Settings!$AI$19:$AI$33, MATCH(O$10, Settings!$Y$19:$Y$33, 0)), $AO$1:$AU$1, 0))), 0))</f>
        <v/>
      </c>
      <c r="AY93" s="119" t="str">
        <f>IF(OR($B93="", P93="", P$10="", AY$9), "", IFERROR($B93+INDEX(Settings!$AF$19:$AF$33, MATCH(P$10, Settings!$Y$19:$Y$33, 0))+IF(INDEX(Settings!$AI$19:$AI$33, MATCH(P$10, Settings!$Y$19:$Y$33, 0))="", 0, INDEX($AO$2:$AU$8, MATCH(TEXT($B93, "ddd"), $AN$2:$AN$8, 0), MATCH(INDEX(Settings!$AI$19:$AI$33, MATCH(P$10, Settings!$Y$19:$Y$33, 0)), $AO$1:$AU$1, 0))), 0))</f>
        <v/>
      </c>
      <c r="AZ93" s="120" t="str">
        <f>IF(OR($B93="", Q93="", Q$10="", AZ$9), "", IFERROR($B93+INDEX(Settings!$AF$19:$AF$33, MATCH(Q$10, Settings!$Y$19:$Y$33, 0))+IF(INDEX(Settings!$AI$19:$AI$33, MATCH(Q$10, Settings!$Y$19:$Y$33, 0))="", 0, INDEX($AO$2:$AU$8, MATCH(TEXT($B93, "ddd"), $AN$2:$AN$8, 0), MATCH(INDEX(Settings!$AI$19:$AI$33, MATCH(Q$10, Settings!$Y$19:$Y$33, 0)), $AO$1:$AU$1, 0))), 0))</f>
        <v/>
      </c>
      <c r="BB93" s="118" t="str">
        <f>IF(OR(C$10="", $B93="", C93="", BB$9=""), "", IFERROR(WORKDAY((DATE(YEAR($B93), MONTH($B93)+INDEX(Settings!$AM$19:$AM$33, MATCH(C$10, Settings!$Y$19:$Y$33, 0)), IF(INDEX(Settings!$AQ$19:$AQ$33, MATCH(C$10, Settings!$Y$19:$Y$33, 0))=0, DAY($B93), INDEX(Settings!$AQ$19:$AQ$33, MATCH(C$10, Settings!$Y$19:$Y$33, 0))))-1), 1, Settings!$AY$23:$AY$38), ""))</f>
        <v/>
      </c>
      <c r="BC93" s="119" t="str">
        <f>IF(OR(D$10="", $B93="", D93="", BC$9=""), "", IFERROR(WORKDAY((DATE(YEAR($B93), MONTH($B93)+INDEX(Settings!$AM$19:$AM$33, MATCH(D$10, Settings!$Y$19:$Y$33, 0)), IF(INDEX(Settings!$AQ$19:$AQ$33, MATCH(D$10, Settings!$Y$19:$Y$33, 0))=0, DAY($B93), INDEX(Settings!$AQ$19:$AQ$33, MATCH(D$10, Settings!$Y$19:$Y$33, 0))))-1), 1, Settings!$AY$23:$AY$38), ""))</f>
        <v/>
      </c>
      <c r="BD93" s="119" t="str">
        <f>IF(OR(E$10="", $B93="", E93="", BD$9=""), "", IFERROR(WORKDAY((DATE(YEAR($B93), MONTH($B93)+INDEX(Settings!$AM$19:$AM$33, MATCH(E$10, Settings!$Y$19:$Y$33, 0)), IF(INDEX(Settings!$AQ$19:$AQ$33, MATCH(E$10, Settings!$Y$19:$Y$33, 0))=0, DAY($B93), INDEX(Settings!$AQ$19:$AQ$33, MATCH(E$10, Settings!$Y$19:$Y$33, 0))))-1), 1, Settings!$AY$23:$AY$38), ""))</f>
        <v/>
      </c>
      <c r="BE93" s="119" t="str">
        <f>IF(OR(F$10="", $B93="", F93="", BE$9=""), "", IFERROR(WORKDAY((DATE(YEAR($B93), MONTH($B93)+INDEX(Settings!$AM$19:$AM$33, MATCH(F$10, Settings!$Y$19:$Y$33, 0)), IF(INDEX(Settings!$AQ$19:$AQ$33, MATCH(F$10, Settings!$Y$19:$Y$33, 0))=0, DAY($B93), INDEX(Settings!$AQ$19:$AQ$33, MATCH(F$10, Settings!$Y$19:$Y$33, 0))))-1), 1, Settings!$AY$23:$AY$38), ""))</f>
        <v/>
      </c>
      <c r="BF93" s="119" t="str">
        <f>IF(OR(G$10="", $B93="", G93="", BF$9=""), "", IFERROR(WORKDAY((DATE(YEAR($B93), MONTH($B93)+INDEX(Settings!$AM$19:$AM$33, MATCH(G$10, Settings!$Y$19:$Y$33, 0)), IF(INDEX(Settings!$AQ$19:$AQ$33, MATCH(G$10, Settings!$Y$19:$Y$33, 0))=0, DAY($B93), INDEX(Settings!$AQ$19:$AQ$33, MATCH(G$10, Settings!$Y$19:$Y$33, 0))))-1), 1, Settings!$AY$23:$AY$38), ""))</f>
        <v/>
      </c>
      <c r="BG93" s="119" t="str">
        <f>IF(OR(H$10="", $B93="", H93="", BG$9=""), "", IFERROR(WORKDAY((DATE(YEAR($B93), MONTH($B93)+INDEX(Settings!$AM$19:$AM$33, MATCH(H$10, Settings!$Y$19:$Y$33, 0)), IF(INDEX(Settings!$AQ$19:$AQ$33, MATCH(H$10, Settings!$Y$19:$Y$33, 0))=0, DAY($B93), INDEX(Settings!$AQ$19:$AQ$33, MATCH(H$10, Settings!$Y$19:$Y$33, 0))))-1), 1, Settings!$AY$23:$AY$38), ""))</f>
        <v/>
      </c>
      <c r="BH93" s="119" t="str">
        <f>IF(OR(I$10="", $B93="", I93="", BH$9=""), "", IFERROR(WORKDAY((DATE(YEAR($B93), MONTH($B93)+INDEX(Settings!$AM$19:$AM$33, MATCH(I$10, Settings!$Y$19:$Y$33, 0)), IF(INDEX(Settings!$AQ$19:$AQ$33, MATCH(I$10, Settings!$Y$19:$Y$33, 0))=0, DAY($B93), INDEX(Settings!$AQ$19:$AQ$33, MATCH(I$10, Settings!$Y$19:$Y$33, 0))))-1), 1, Settings!$AY$23:$AY$38), ""))</f>
        <v/>
      </c>
      <c r="BI93" s="119" t="str">
        <f>IF(OR(J$10="", $B93="", J93="", BI$9=""), "", IFERROR(WORKDAY((DATE(YEAR($B93), MONTH($B93)+INDEX(Settings!$AM$19:$AM$33, MATCH(J$10, Settings!$Y$19:$Y$33, 0)), IF(INDEX(Settings!$AQ$19:$AQ$33, MATCH(J$10, Settings!$Y$19:$Y$33, 0))=0, DAY($B93), INDEX(Settings!$AQ$19:$AQ$33, MATCH(J$10, Settings!$Y$19:$Y$33, 0))))-1), 1, Settings!$AY$23:$AY$38), ""))</f>
        <v/>
      </c>
      <c r="BJ93" s="119" t="str">
        <f>IF(OR(K$10="", $B93="", K93="", BJ$9=""), "", IFERROR(WORKDAY((DATE(YEAR($B93), MONTH($B93)+INDEX(Settings!$AM$19:$AM$33, MATCH(K$10, Settings!$Y$19:$Y$33, 0)), IF(INDEX(Settings!$AQ$19:$AQ$33, MATCH(K$10, Settings!$Y$19:$Y$33, 0))=0, DAY($B93), INDEX(Settings!$AQ$19:$AQ$33, MATCH(K$10, Settings!$Y$19:$Y$33, 0))))-1), 1, Settings!$AY$23:$AY$38), ""))</f>
        <v/>
      </c>
      <c r="BK93" s="119" t="str">
        <f>IF(OR(L$10="", $B93="", L93="", BK$9=""), "", IFERROR(WORKDAY((DATE(YEAR($B93), MONTH($B93)+INDEX(Settings!$AM$19:$AM$33, MATCH(L$10, Settings!$Y$19:$Y$33, 0)), IF(INDEX(Settings!$AQ$19:$AQ$33, MATCH(L$10, Settings!$Y$19:$Y$33, 0))=0, DAY($B93), INDEX(Settings!$AQ$19:$AQ$33, MATCH(L$10, Settings!$Y$19:$Y$33, 0))))-1), 1, Settings!$AY$23:$AY$38), ""))</f>
        <v/>
      </c>
      <c r="BL93" s="119" t="str">
        <f>IF(OR(M$10="", $B93="", M93="", BL$9=""), "", IFERROR(WORKDAY((DATE(YEAR($B93), MONTH($B93)+INDEX(Settings!$AM$19:$AM$33, MATCH(M$10, Settings!$Y$19:$Y$33, 0)), IF(INDEX(Settings!$AQ$19:$AQ$33, MATCH(M$10, Settings!$Y$19:$Y$33, 0))=0, DAY($B93), INDEX(Settings!$AQ$19:$AQ$33, MATCH(M$10, Settings!$Y$19:$Y$33, 0))))-1), 1, Settings!$AY$23:$AY$38), ""))</f>
        <v/>
      </c>
      <c r="BM93" s="119" t="str">
        <f>IF(OR(N$10="", $B93="", N93="", BM$9=""), "", IFERROR(WORKDAY((DATE(YEAR($B93), MONTH($B93)+INDEX(Settings!$AM$19:$AM$33, MATCH(N$10, Settings!$Y$19:$Y$33, 0)), IF(INDEX(Settings!$AQ$19:$AQ$33, MATCH(N$10, Settings!$Y$19:$Y$33, 0))=0, DAY($B93), INDEX(Settings!$AQ$19:$AQ$33, MATCH(N$10, Settings!$Y$19:$Y$33, 0))))-1), 1, Settings!$AY$23:$AY$38), ""))</f>
        <v/>
      </c>
      <c r="BN93" s="119" t="str">
        <f>IF(OR(O$10="", $B93="", O93="", BN$9=""), "", IFERROR(WORKDAY((DATE(YEAR($B93), MONTH($B93)+INDEX(Settings!$AM$19:$AM$33, MATCH(O$10, Settings!$Y$19:$Y$33, 0)), IF(INDEX(Settings!$AQ$19:$AQ$33, MATCH(O$10, Settings!$Y$19:$Y$33, 0))=0, DAY($B93), INDEX(Settings!$AQ$19:$AQ$33, MATCH(O$10, Settings!$Y$19:$Y$33, 0))))-1), 1, Settings!$AY$23:$AY$38), ""))</f>
        <v/>
      </c>
      <c r="BO93" s="119" t="str">
        <f>IF(OR(P$10="", $B93="", P93="", BO$9=""), "", IFERROR(WORKDAY((DATE(YEAR($B93), MONTH($B93)+INDEX(Settings!$AM$19:$AM$33, MATCH(P$10, Settings!$Y$19:$Y$33, 0)), IF(INDEX(Settings!$AQ$19:$AQ$33, MATCH(P$10, Settings!$Y$19:$Y$33, 0))=0, DAY($B93), INDEX(Settings!$AQ$19:$AQ$33, MATCH(P$10, Settings!$Y$19:$Y$33, 0))))-1), 1, Settings!$AY$23:$AY$38), ""))</f>
        <v/>
      </c>
      <c r="BP93" s="120" t="str">
        <f>IF(OR(Q$10="", $B93="", Q93="", BP$9=""), "", IFERROR(WORKDAY((DATE(YEAR($B93), MONTH($B93)+INDEX(Settings!$AM$19:$AM$33, MATCH(Q$10, Settings!$Y$19:$Y$33, 0)), IF(INDEX(Settings!$AQ$19:$AQ$33, MATCH(Q$10, Settings!$Y$19:$Y$33, 0))=0, DAY($B93), INDEX(Settings!$AQ$19:$AQ$33, MATCH(Q$10, Settings!$Y$19:$Y$33, 0))))-1), 1, Settings!$AY$23:$AY$38), ""))</f>
        <v/>
      </c>
      <c r="BR93" s="118" t="str">
        <f>IF(BB93="", "", IF(BB93&lt;=$B93, WORKDAY(DATE(YEAR($BB93), MONTH(BB93)+1, DAY(BB93)-1), 1, Settings!$AY$23:$AY$38), BB93))</f>
        <v/>
      </c>
      <c r="BS93" s="119" t="str">
        <f>IF(BC93="", "", IF(BC93&lt;=$B93, WORKDAY(DATE(YEAR($BB93), MONTH(BC93)+1, DAY(BC93)-1), 1, Settings!$AY$23:$AY$38), BC93))</f>
        <v/>
      </c>
      <c r="BT93" s="119" t="str">
        <f>IF(BD93="", "", IF(BD93&lt;=$B93, WORKDAY(DATE(YEAR($BB93), MONTH(BD93)+1, DAY(BD93)-1), 1, Settings!$AY$23:$AY$38), BD93))</f>
        <v/>
      </c>
      <c r="BU93" s="119" t="str">
        <f>IF(BE93="", "", IF(BE93&lt;=$B93, WORKDAY(DATE(YEAR($BB93), MONTH(BE93)+1, DAY(BE93)-1), 1, Settings!$AY$23:$AY$38), BE93))</f>
        <v/>
      </c>
      <c r="BV93" s="119" t="str">
        <f>IF(BF93="", "", IF(BF93&lt;=$B93, WORKDAY(DATE(YEAR($BB93), MONTH(BF93)+1, DAY(BF93)-1), 1, Settings!$AY$23:$AY$38), BF93))</f>
        <v/>
      </c>
      <c r="BW93" s="119" t="str">
        <f>IF(BG93="", "", IF(BG93&lt;=$B93, WORKDAY(DATE(YEAR($BB93), MONTH(BG93)+1, DAY(BG93)-1), 1, Settings!$AY$23:$AY$38), BG93))</f>
        <v/>
      </c>
      <c r="BX93" s="119" t="str">
        <f>IF(BH93="", "", IF(BH93&lt;=$B93, WORKDAY(DATE(YEAR($BB93), MONTH(BH93)+1, DAY(BH93)-1), 1, Settings!$AY$23:$AY$38), BH93))</f>
        <v/>
      </c>
      <c r="BY93" s="119" t="str">
        <f>IF(BI93="", "", IF(BI93&lt;=$B93, WORKDAY(DATE(YEAR($BB93), MONTH(BI93)+1, DAY(BI93)-1), 1, Settings!$AY$23:$AY$38), BI93))</f>
        <v/>
      </c>
      <c r="BZ93" s="119" t="str">
        <f>IF(BJ93="", "", IF(BJ93&lt;=$B93, WORKDAY(DATE(YEAR($BB93), MONTH(BJ93)+1, DAY(BJ93)-1), 1, Settings!$AY$23:$AY$38), BJ93))</f>
        <v/>
      </c>
      <c r="CA93" s="119" t="str">
        <f>IF(BK93="", "", IF(BK93&lt;=$B93, WORKDAY(DATE(YEAR($BB93), MONTH(BK93)+1, DAY(BK93)-1), 1, Settings!$AY$23:$AY$38), BK93))</f>
        <v/>
      </c>
      <c r="CB93" s="119" t="str">
        <f>IF(BL93="", "", IF(BL93&lt;=$B93, WORKDAY(DATE(YEAR($BB93), MONTH(BL93)+1, DAY(BL93)-1), 1, Settings!$AY$23:$AY$38), BL93))</f>
        <v/>
      </c>
      <c r="CC93" s="119" t="str">
        <f>IF(BM93="", "", IF(BM93&lt;=$B93, WORKDAY(DATE(YEAR($BB93), MONTH(BM93)+1, DAY(BM93)-1), 1, Settings!$AY$23:$AY$38), BM93))</f>
        <v/>
      </c>
      <c r="CD93" s="119" t="str">
        <f>IF(BN93="", "", IF(BN93&lt;=$B93, WORKDAY(DATE(YEAR($BB93), MONTH(BN93)+1, DAY(BN93)-1), 1, Settings!$AY$23:$AY$38), BN93))</f>
        <v/>
      </c>
      <c r="CE93" s="119" t="str">
        <f>IF(BO93="", "", IF(BO93&lt;=$B93, WORKDAY(DATE(YEAR($BB93), MONTH(BO93)+1, DAY(BO93)-1), 1, Settings!$AY$23:$AY$38), BO93))</f>
        <v/>
      </c>
      <c r="CF93" s="120" t="str">
        <f>IF(BP93="", "", IF(BP93&lt;=$B93, WORKDAY(DATE(YEAR($BB93), MONTH(BP93)+1, DAY(BP93)-1), 1, Settings!$AY$23:$AY$38), BP93))</f>
        <v/>
      </c>
      <c r="CH93" s="48" t="str">
        <f t="shared" si="35"/>
        <v/>
      </c>
      <c r="CI93" s="49" t="str">
        <f t="shared" si="36"/>
        <v/>
      </c>
      <c r="CJ93" s="49" t="str">
        <f t="shared" si="37"/>
        <v/>
      </c>
      <c r="CK93" s="49" t="str">
        <f t="shared" si="38"/>
        <v/>
      </c>
      <c r="CL93" s="49" t="str">
        <f t="shared" si="39"/>
        <v/>
      </c>
      <c r="CM93" s="49" t="str">
        <f t="shared" si="40"/>
        <v/>
      </c>
      <c r="CN93" s="49" t="str">
        <f t="shared" si="41"/>
        <v/>
      </c>
      <c r="CO93" s="49" t="str">
        <f t="shared" si="42"/>
        <v/>
      </c>
      <c r="CP93" s="49" t="str">
        <f t="shared" si="43"/>
        <v/>
      </c>
      <c r="CQ93" s="49" t="str">
        <f t="shared" si="44"/>
        <v/>
      </c>
      <c r="CR93" s="49" t="str">
        <f t="shared" si="45"/>
        <v/>
      </c>
      <c r="CS93" s="49" t="str">
        <f t="shared" si="46"/>
        <v/>
      </c>
      <c r="CT93" s="49" t="str">
        <f t="shared" si="47"/>
        <v/>
      </c>
      <c r="CU93" s="49" t="str">
        <f t="shared" si="48"/>
        <v/>
      </c>
      <c r="CV93" s="16" t="str">
        <f t="shared" si="49"/>
        <v/>
      </c>
      <c r="CX93" s="48" t="str">
        <f t="shared" si="50"/>
        <v/>
      </c>
      <c r="CY93" s="49" t="str">
        <f t="shared" si="51"/>
        <v/>
      </c>
      <c r="CZ93" s="49" t="str">
        <f t="shared" si="52"/>
        <v/>
      </c>
      <c r="DA93" s="49" t="str">
        <f t="shared" si="53"/>
        <v/>
      </c>
      <c r="DB93" s="49" t="str">
        <f t="shared" si="54"/>
        <v/>
      </c>
      <c r="DC93" s="49" t="str">
        <f t="shared" si="55"/>
        <v/>
      </c>
      <c r="DD93" s="49" t="str">
        <f t="shared" si="56"/>
        <v/>
      </c>
      <c r="DE93" s="49" t="str">
        <f t="shared" si="57"/>
        <v/>
      </c>
      <c r="DF93" s="49" t="str">
        <f t="shared" si="58"/>
        <v/>
      </c>
      <c r="DG93" s="49" t="str">
        <f t="shared" si="59"/>
        <v/>
      </c>
      <c r="DH93" s="49" t="str">
        <f t="shared" si="60"/>
        <v/>
      </c>
      <c r="DI93" s="49" t="str">
        <f t="shared" si="61"/>
        <v/>
      </c>
      <c r="DJ93" s="49" t="str">
        <f t="shared" si="62"/>
        <v/>
      </c>
      <c r="DK93" s="49" t="str">
        <f t="shared" si="63"/>
        <v/>
      </c>
      <c r="DL93" s="16" t="str">
        <f t="shared" si="64"/>
        <v/>
      </c>
      <c r="DN93" s="17" t="str">
        <f t="shared" si="65"/>
        <v>Sep 2019</v>
      </c>
    </row>
    <row r="94" spans="1:118" x14ac:dyDescent="0.25">
      <c r="A94" s="30"/>
      <c r="B94" s="102">
        <f>IF(B93="", "", IFERROR(IF(B93+1&gt;Settings!$G$25, "", B93+1), ""))</f>
        <v>43730</v>
      </c>
      <c r="C94" s="2"/>
      <c r="D94" s="3"/>
      <c r="E94" s="3"/>
      <c r="F94" s="3"/>
      <c r="G94" s="3"/>
      <c r="H94" s="3"/>
      <c r="I94" s="3"/>
      <c r="J94" s="3"/>
      <c r="K94" s="3"/>
      <c r="L94" s="3"/>
      <c r="M94" s="3"/>
      <c r="N94" s="3"/>
      <c r="O94" s="3"/>
      <c r="P94" s="3"/>
      <c r="Q94" s="4"/>
      <c r="R94" s="30"/>
      <c r="T94" s="17" t="str">
        <f>IF($B94="", "", IF($B94&lt;Settings!$G$23, "Old", "New"))</f>
        <v>Old</v>
      </c>
      <c r="AL94" s="118" t="str">
        <f>IF(OR($B94="", C94="", C$10="", AL$9), "", IFERROR($B94+INDEX(Settings!$AF$19:$AF$33, MATCH(C$10, Settings!$Y$19:$Y$33, 0))+IF(INDEX(Settings!$AI$19:$AI$33, MATCH(C$10, Settings!$Y$19:$Y$33, 0))="", 0, INDEX($AO$2:$AU$8, MATCH(TEXT($B94, "ddd"), $AN$2:$AN$8, 0), MATCH(INDEX(Settings!$AI$19:$AI$33, MATCH(C$10, Settings!$Y$19:$Y$33, 0)), $AO$1:$AU$1, 0))), 0))</f>
        <v/>
      </c>
      <c r="AM94" s="119" t="str">
        <f>IF(OR($B94="", D94="", D$10="", AM$9), "", IFERROR($B94+INDEX(Settings!$AF$19:$AF$33, MATCH(D$10, Settings!$Y$19:$Y$33, 0))+IF(INDEX(Settings!$AI$19:$AI$33, MATCH(D$10, Settings!$Y$19:$Y$33, 0))="", 0, INDEX($AO$2:$AU$8, MATCH(TEXT($B94, "ddd"), $AN$2:$AN$8, 0), MATCH(INDEX(Settings!$AI$19:$AI$33, MATCH(D$10, Settings!$Y$19:$Y$33, 0)), $AO$1:$AU$1, 0))), 0))</f>
        <v/>
      </c>
      <c r="AN94" s="119" t="str">
        <f>IF(OR($B94="", E94="", E$10="", AN$9), "", IFERROR($B94+INDEX(Settings!$AF$19:$AF$33, MATCH(E$10, Settings!$Y$19:$Y$33, 0))+IF(INDEX(Settings!$AI$19:$AI$33, MATCH(E$10, Settings!$Y$19:$Y$33, 0))="", 0, INDEX($AO$2:$AU$8, MATCH(TEXT($B94, "ddd"), $AN$2:$AN$8, 0), MATCH(INDEX(Settings!$AI$19:$AI$33, MATCH(E$10, Settings!$Y$19:$Y$33, 0)), $AO$1:$AU$1, 0))), 0))</f>
        <v/>
      </c>
      <c r="AO94" s="119" t="str">
        <f>IF(OR($B94="", F94="", F$10="", AO$9), "", IFERROR($B94+INDEX(Settings!$AF$19:$AF$33, MATCH(F$10, Settings!$Y$19:$Y$33, 0))+IF(INDEX(Settings!$AI$19:$AI$33, MATCH(F$10, Settings!$Y$19:$Y$33, 0))="", 0, INDEX($AO$2:$AU$8, MATCH(TEXT($B94, "ddd"), $AN$2:$AN$8, 0), MATCH(INDEX(Settings!$AI$19:$AI$33, MATCH(F$10, Settings!$Y$19:$Y$33, 0)), $AO$1:$AU$1, 0))), 0))</f>
        <v/>
      </c>
      <c r="AP94" s="119" t="str">
        <f>IF(OR($B94="", G94="", G$10="", AP$9), "", IFERROR($B94+INDEX(Settings!$AF$19:$AF$33, MATCH(G$10, Settings!$Y$19:$Y$33, 0))+IF(INDEX(Settings!$AI$19:$AI$33, MATCH(G$10, Settings!$Y$19:$Y$33, 0))="", 0, INDEX($AO$2:$AU$8, MATCH(TEXT($B94, "ddd"), $AN$2:$AN$8, 0), MATCH(INDEX(Settings!$AI$19:$AI$33, MATCH(G$10, Settings!$Y$19:$Y$33, 0)), $AO$1:$AU$1, 0))), 0))</f>
        <v/>
      </c>
      <c r="AQ94" s="119" t="str">
        <f>IF(OR($B94="", H94="", H$10="", AQ$9), "", IFERROR($B94+INDEX(Settings!$AF$19:$AF$33, MATCH(H$10, Settings!$Y$19:$Y$33, 0))+IF(INDEX(Settings!$AI$19:$AI$33, MATCH(H$10, Settings!$Y$19:$Y$33, 0))="", 0, INDEX($AO$2:$AU$8, MATCH(TEXT($B94, "ddd"), $AN$2:$AN$8, 0), MATCH(INDEX(Settings!$AI$19:$AI$33, MATCH(H$10, Settings!$Y$19:$Y$33, 0)), $AO$1:$AU$1, 0))), 0))</f>
        <v/>
      </c>
      <c r="AR94" s="119" t="str">
        <f>IF(OR($B94="", I94="", I$10="", AR$9), "", IFERROR($B94+INDEX(Settings!$AF$19:$AF$33, MATCH(I$10, Settings!$Y$19:$Y$33, 0))+IF(INDEX(Settings!$AI$19:$AI$33, MATCH(I$10, Settings!$Y$19:$Y$33, 0))="", 0, INDEX($AO$2:$AU$8, MATCH(TEXT($B94, "ddd"), $AN$2:$AN$8, 0), MATCH(INDEX(Settings!$AI$19:$AI$33, MATCH(I$10, Settings!$Y$19:$Y$33, 0)), $AO$1:$AU$1, 0))), 0))</f>
        <v/>
      </c>
      <c r="AS94" s="119" t="str">
        <f>IF(OR($B94="", J94="", J$10="", AS$9), "", IFERROR($B94+INDEX(Settings!$AF$19:$AF$33, MATCH(J$10, Settings!$Y$19:$Y$33, 0))+IF(INDEX(Settings!$AI$19:$AI$33, MATCH(J$10, Settings!$Y$19:$Y$33, 0))="", 0, INDEX($AO$2:$AU$8, MATCH(TEXT($B94, "ddd"), $AN$2:$AN$8, 0), MATCH(INDEX(Settings!$AI$19:$AI$33, MATCH(J$10, Settings!$Y$19:$Y$33, 0)), $AO$1:$AU$1, 0))), 0))</f>
        <v/>
      </c>
      <c r="AT94" s="119" t="str">
        <f>IF(OR($B94="", K94="", K$10="", AT$9), "", IFERROR($B94+INDEX(Settings!$AF$19:$AF$33, MATCH(K$10, Settings!$Y$19:$Y$33, 0))+IF(INDEX(Settings!$AI$19:$AI$33, MATCH(K$10, Settings!$Y$19:$Y$33, 0))="", 0, INDEX($AO$2:$AU$8, MATCH(TEXT($B94, "ddd"), $AN$2:$AN$8, 0), MATCH(INDEX(Settings!$AI$19:$AI$33, MATCH(K$10, Settings!$Y$19:$Y$33, 0)), $AO$1:$AU$1, 0))), 0))</f>
        <v/>
      </c>
      <c r="AU94" s="119" t="str">
        <f>IF(OR($B94="", L94="", L$10="", AU$9), "", IFERROR($B94+INDEX(Settings!$AF$19:$AF$33, MATCH(L$10, Settings!$Y$19:$Y$33, 0))+IF(INDEX(Settings!$AI$19:$AI$33, MATCH(L$10, Settings!$Y$19:$Y$33, 0))="", 0, INDEX($AO$2:$AU$8, MATCH(TEXT($B94, "ddd"), $AN$2:$AN$8, 0), MATCH(INDEX(Settings!$AI$19:$AI$33, MATCH(L$10, Settings!$Y$19:$Y$33, 0)), $AO$1:$AU$1, 0))), 0))</f>
        <v/>
      </c>
      <c r="AV94" s="119" t="str">
        <f>IF(OR($B94="", M94="", M$10="", AV$9), "", IFERROR($B94+INDEX(Settings!$AF$19:$AF$33, MATCH(M$10, Settings!$Y$19:$Y$33, 0))+IF(INDEX(Settings!$AI$19:$AI$33, MATCH(M$10, Settings!$Y$19:$Y$33, 0))="", 0, INDEX($AO$2:$AU$8, MATCH(TEXT($B94, "ddd"), $AN$2:$AN$8, 0), MATCH(INDEX(Settings!$AI$19:$AI$33, MATCH(M$10, Settings!$Y$19:$Y$33, 0)), $AO$1:$AU$1, 0))), 0))</f>
        <v/>
      </c>
      <c r="AW94" s="119" t="str">
        <f>IF(OR($B94="", N94="", N$10="", AW$9), "", IFERROR($B94+INDEX(Settings!$AF$19:$AF$33, MATCH(N$10, Settings!$Y$19:$Y$33, 0))+IF(INDEX(Settings!$AI$19:$AI$33, MATCH(N$10, Settings!$Y$19:$Y$33, 0))="", 0, INDEX($AO$2:$AU$8, MATCH(TEXT($B94, "ddd"), $AN$2:$AN$8, 0), MATCH(INDEX(Settings!$AI$19:$AI$33, MATCH(N$10, Settings!$Y$19:$Y$33, 0)), $AO$1:$AU$1, 0))), 0))</f>
        <v/>
      </c>
      <c r="AX94" s="119" t="str">
        <f>IF(OR($B94="", O94="", O$10="", AX$9), "", IFERROR($B94+INDEX(Settings!$AF$19:$AF$33, MATCH(O$10, Settings!$Y$19:$Y$33, 0))+IF(INDEX(Settings!$AI$19:$AI$33, MATCH(O$10, Settings!$Y$19:$Y$33, 0))="", 0, INDEX($AO$2:$AU$8, MATCH(TEXT($B94, "ddd"), $AN$2:$AN$8, 0), MATCH(INDEX(Settings!$AI$19:$AI$33, MATCH(O$10, Settings!$Y$19:$Y$33, 0)), $AO$1:$AU$1, 0))), 0))</f>
        <v/>
      </c>
      <c r="AY94" s="119" t="str">
        <f>IF(OR($B94="", P94="", P$10="", AY$9), "", IFERROR($B94+INDEX(Settings!$AF$19:$AF$33, MATCH(P$10, Settings!$Y$19:$Y$33, 0))+IF(INDEX(Settings!$AI$19:$AI$33, MATCH(P$10, Settings!$Y$19:$Y$33, 0))="", 0, INDEX($AO$2:$AU$8, MATCH(TEXT($B94, "ddd"), $AN$2:$AN$8, 0), MATCH(INDEX(Settings!$AI$19:$AI$33, MATCH(P$10, Settings!$Y$19:$Y$33, 0)), $AO$1:$AU$1, 0))), 0))</f>
        <v/>
      </c>
      <c r="AZ94" s="120" t="str">
        <f>IF(OR($B94="", Q94="", Q$10="", AZ$9), "", IFERROR($B94+INDEX(Settings!$AF$19:$AF$33, MATCH(Q$10, Settings!$Y$19:$Y$33, 0))+IF(INDEX(Settings!$AI$19:$AI$33, MATCH(Q$10, Settings!$Y$19:$Y$33, 0))="", 0, INDEX($AO$2:$AU$8, MATCH(TEXT($B94, "ddd"), $AN$2:$AN$8, 0), MATCH(INDEX(Settings!$AI$19:$AI$33, MATCH(Q$10, Settings!$Y$19:$Y$33, 0)), $AO$1:$AU$1, 0))), 0))</f>
        <v/>
      </c>
      <c r="BB94" s="118" t="str">
        <f>IF(OR(C$10="", $B94="", C94="", BB$9=""), "", IFERROR(WORKDAY((DATE(YEAR($B94), MONTH($B94)+INDEX(Settings!$AM$19:$AM$33, MATCH(C$10, Settings!$Y$19:$Y$33, 0)), IF(INDEX(Settings!$AQ$19:$AQ$33, MATCH(C$10, Settings!$Y$19:$Y$33, 0))=0, DAY($B94), INDEX(Settings!$AQ$19:$AQ$33, MATCH(C$10, Settings!$Y$19:$Y$33, 0))))-1), 1, Settings!$AY$23:$AY$38), ""))</f>
        <v/>
      </c>
      <c r="BC94" s="119" t="str">
        <f>IF(OR(D$10="", $B94="", D94="", BC$9=""), "", IFERROR(WORKDAY((DATE(YEAR($B94), MONTH($B94)+INDEX(Settings!$AM$19:$AM$33, MATCH(D$10, Settings!$Y$19:$Y$33, 0)), IF(INDEX(Settings!$AQ$19:$AQ$33, MATCH(D$10, Settings!$Y$19:$Y$33, 0))=0, DAY($B94), INDEX(Settings!$AQ$19:$AQ$33, MATCH(D$10, Settings!$Y$19:$Y$33, 0))))-1), 1, Settings!$AY$23:$AY$38), ""))</f>
        <v/>
      </c>
      <c r="BD94" s="119" t="str">
        <f>IF(OR(E$10="", $B94="", E94="", BD$9=""), "", IFERROR(WORKDAY((DATE(YEAR($B94), MONTH($B94)+INDEX(Settings!$AM$19:$AM$33, MATCH(E$10, Settings!$Y$19:$Y$33, 0)), IF(INDEX(Settings!$AQ$19:$AQ$33, MATCH(E$10, Settings!$Y$19:$Y$33, 0))=0, DAY($B94), INDEX(Settings!$AQ$19:$AQ$33, MATCH(E$10, Settings!$Y$19:$Y$33, 0))))-1), 1, Settings!$AY$23:$AY$38), ""))</f>
        <v/>
      </c>
      <c r="BE94" s="119" t="str">
        <f>IF(OR(F$10="", $B94="", F94="", BE$9=""), "", IFERROR(WORKDAY((DATE(YEAR($B94), MONTH($B94)+INDEX(Settings!$AM$19:$AM$33, MATCH(F$10, Settings!$Y$19:$Y$33, 0)), IF(INDEX(Settings!$AQ$19:$AQ$33, MATCH(F$10, Settings!$Y$19:$Y$33, 0))=0, DAY($B94), INDEX(Settings!$AQ$19:$AQ$33, MATCH(F$10, Settings!$Y$19:$Y$33, 0))))-1), 1, Settings!$AY$23:$AY$38), ""))</f>
        <v/>
      </c>
      <c r="BF94" s="119" t="str">
        <f>IF(OR(G$10="", $B94="", G94="", BF$9=""), "", IFERROR(WORKDAY((DATE(YEAR($B94), MONTH($B94)+INDEX(Settings!$AM$19:$AM$33, MATCH(G$10, Settings!$Y$19:$Y$33, 0)), IF(INDEX(Settings!$AQ$19:$AQ$33, MATCH(G$10, Settings!$Y$19:$Y$33, 0))=0, DAY($B94), INDEX(Settings!$AQ$19:$AQ$33, MATCH(G$10, Settings!$Y$19:$Y$33, 0))))-1), 1, Settings!$AY$23:$AY$38), ""))</f>
        <v/>
      </c>
      <c r="BG94" s="119" t="str">
        <f>IF(OR(H$10="", $B94="", H94="", BG$9=""), "", IFERROR(WORKDAY((DATE(YEAR($B94), MONTH($B94)+INDEX(Settings!$AM$19:$AM$33, MATCH(H$10, Settings!$Y$19:$Y$33, 0)), IF(INDEX(Settings!$AQ$19:$AQ$33, MATCH(H$10, Settings!$Y$19:$Y$33, 0))=0, DAY($B94), INDEX(Settings!$AQ$19:$AQ$33, MATCH(H$10, Settings!$Y$19:$Y$33, 0))))-1), 1, Settings!$AY$23:$AY$38), ""))</f>
        <v/>
      </c>
      <c r="BH94" s="119" t="str">
        <f>IF(OR(I$10="", $B94="", I94="", BH$9=""), "", IFERROR(WORKDAY((DATE(YEAR($B94), MONTH($B94)+INDEX(Settings!$AM$19:$AM$33, MATCH(I$10, Settings!$Y$19:$Y$33, 0)), IF(INDEX(Settings!$AQ$19:$AQ$33, MATCH(I$10, Settings!$Y$19:$Y$33, 0))=0, DAY($B94), INDEX(Settings!$AQ$19:$AQ$33, MATCH(I$10, Settings!$Y$19:$Y$33, 0))))-1), 1, Settings!$AY$23:$AY$38), ""))</f>
        <v/>
      </c>
      <c r="BI94" s="119" t="str">
        <f>IF(OR(J$10="", $B94="", J94="", BI$9=""), "", IFERROR(WORKDAY((DATE(YEAR($B94), MONTH($B94)+INDEX(Settings!$AM$19:$AM$33, MATCH(J$10, Settings!$Y$19:$Y$33, 0)), IF(INDEX(Settings!$AQ$19:$AQ$33, MATCH(J$10, Settings!$Y$19:$Y$33, 0))=0, DAY($B94), INDEX(Settings!$AQ$19:$AQ$33, MATCH(J$10, Settings!$Y$19:$Y$33, 0))))-1), 1, Settings!$AY$23:$AY$38), ""))</f>
        <v/>
      </c>
      <c r="BJ94" s="119" t="str">
        <f>IF(OR(K$10="", $B94="", K94="", BJ$9=""), "", IFERROR(WORKDAY((DATE(YEAR($B94), MONTH($B94)+INDEX(Settings!$AM$19:$AM$33, MATCH(K$10, Settings!$Y$19:$Y$33, 0)), IF(INDEX(Settings!$AQ$19:$AQ$33, MATCH(K$10, Settings!$Y$19:$Y$33, 0))=0, DAY($B94), INDEX(Settings!$AQ$19:$AQ$33, MATCH(K$10, Settings!$Y$19:$Y$33, 0))))-1), 1, Settings!$AY$23:$AY$38), ""))</f>
        <v/>
      </c>
      <c r="BK94" s="119" t="str">
        <f>IF(OR(L$10="", $B94="", L94="", BK$9=""), "", IFERROR(WORKDAY((DATE(YEAR($B94), MONTH($B94)+INDEX(Settings!$AM$19:$AM$33, MATCH(L$10, Settings!$Y$19:$Y$33, 0)), IF(INDEX(Settings!$AQ$19:$AQ$33, MATCH(L$10, Settings!$Y$19:$Y$33, 0))=0, DAY($B94), INDEX(Settings!$AQ$19:$AQ$33, MATCH(L$10, Settings!$Y$19:$Y$33, 0))))-1), 1, Settings!$AY$23:$AY$38), ""))</f>
        <v/>
      </c>
      <c r="BL94" s="119" t="str">
        <f>IF(OR(M$10="", $B94="", M94="", BL$9=""), "", IFERROR(WORKDAY((DATE(YEAR($B94), MONTH($B94)+INDEX(Settings!$AM$19:$AM$33, MATCH(M$10, Settings!$Y$19:$Y$33, 0)), IF(INDEX(Settings!$AQ$19:$AQ$33, MATCH(M$10, Settings!$Y$19:$Y$33, 0))=0, DAY($B94), INDEX(Settings!$AQ$19:$AQ$33, MATCH(M$10, Settings!$Y$19:$Y$33, 0))))-1), 1, Settings!$AY$23:$AY$38), ""))</f>
        <v/>
      </c>
      <c r="BM94" s="119" t="str">
        <f>IF(OR(N$10="", $B94="", N94="", BM$9=""), "", IFERROR(WORKDAY((DATE(YEAR($B94), MONTH($B94)+INDEX(Settings!$AM$19:$AM$33, MATCH(N$10, Settings!$Y$19:$Y$33, 0)), IF(INDEX(Settings!$AQ$19:$AQ$33, MATCH(N$10, Settings!$Y$19:$Y$33, 0))=0, DAY($B94), INDEX(Settings!$AQ$19:$AQ$33, MATCH(N$10, Settings!$Y$19:$Y$33, 0))))-1), 1, Settings!$AY$23:$AY$38), ""))</f>
        <v/>
      </c>
      <c r="BN94" s="119" t="str">
        <f>IF(OR(O$10="", $B94="", O94="", BN$9=""), "", IFERROR(WORKDAY((DATE(YEAR($B94), MONTH($B94)+INDEX(Settings!$AM$19:$AM$33, MATCH(O$10, Settings!$Y$19:$Y$33, 0)), IF(INDEX(Settings!$AQ$19:$AQ$33, MATCH(O$10, Settings!$Y$19:$Y$33, 0))=0, DAY($B94), INDEX(Settings!$AQ$19:$AQ$33, MATCH(O$10, Settings!$Y$19:$Y$33, 0))))-1), 1, Settings!$AY$23:$AY$38), ""))</f>
        <v/>
      </c>
      <c r="BO94" s="119" t="str">
        <f>IF(OR(P$10="", $B94="", P94="", BO$9=""), "", IFERROR(WORKDAY((DATE(YEAR($B94), MONTH($B94)+INDEX(Settings!$AM$19:$AM$33, MATCH(P$10, Settings!$Y$19:$Y$33, 0)), IF(INDEX(Settings!$AQ$19:$AQ$33, MATCH(P$10, Settings!$Y$19:$Y$33, 0))=0, DAY($B94), INDEX(Settings!$AQ$19:$AQ$33, MATCH(P$10, Settings!$Y$19:$Y$33, 0))))-1), 1, Settings!$AY$23:$AY$38), ""))</f>
        <v/>
      </c>
      <c r="BP94" s="120" t="str">
        <f>IF(OR(Q$10="", $B94="", Q94="", BP$9=""), "", IFERROR(WORKDAY((DATE(YEAR($B94), MONTH($B94)+INDEX(Settings!$AM$19:$AM$33, MATCH(Q$10, Settings!$Y$19:$Y$33, 0)), IF(INDEX(Settings!$AQ$19:$AQ$33, MATCH(Q$10, Settings!$Y$19:$Y$33, 0))=0, DAY($B94), INDEX(Settings!$AQ$19:$AQ$33, MATCH(Q$10, Settings!$Y$19:$Y$33, 0))))-1), 1, Settings!$AY$23:$AY$38), ""))</f>
        <v/>
      </c>
      <c r="BR94" s="118" t="str">
        <f>IF(BB94="", "", IF(BB94&lt;=$B94, WORKDAY(DATE(YEAR($BB94), MONTH(BB94)+1, DAY(BB94)-1), 1, Settings!$AY$23:$AY$38), BB94))</f>
        <v/>
      </c>
      <c r="BS94" s="119" t="str">
        <f>IF(BC94="", "", IF(BC94&lt;=$B94, WORKDAY(DATE(YEAR($BB94), MONTH(BC94)+1, DAY(BC94)-1), 1, Settings!$AY$23:$AY$38), BC94))</f>
        <v/>
      </c>
      <c r="BT94" s="119" t="str">
        <f>IF(BD94="", "", IF(BD94&lt;=$B94, WORKDAY(DATE(YEAR($BB94), MONTH(BD94)+1, DAY(BD94)-1), 1, Settings!$AY$23:$AY$38), BD94))</f>
        <v/>
      </c>
      <c r="BU94" s="119" t="str">
        <f>IF(BE94="", "", IF(BE94&lt;=$B94, WORKDAY(DATE(YEAR($BB94), MONTH(BE94)+1, DAY(BE94)-1), 1, Settings!$AY$23:$AY$38), BE94))</f>
        <v/>
      </c>
      <c r="BV94" s="119" t="str">
        <f>IF(BF94="", "", IF(BF94&lt;=$B94, WORKDAY(DATE(YEAR($BB94), MONTH(BF94)+1, DAY(BF94)-1), 1, Settings!$AY$23:$AY$38), BF94))</f>
        <v/>
      </c>
      <c r="BW94" s="119" t="str">
        <f>IF(BG94="", "", IF(BG94&lt;=$B94, WORKDAY(DATE(YEAR($BB94), MONTH(BG94)+1, DAY(BG94)-1), 1, Settings!$AY$23:$AY$38), BG94))</f>
        <v/>
      </c>
      <c r="BX94" s="119" t="str">
        <f>IF(BH94="", "", IF(BH94&lt;=$B94, WORKDAY(DATE(YEAR($BB94), MONTH(BH94)+1, DAY(BH94)-1), 1, Settings!$AY$23:$AY$38), BH94))</f>
        <v/>
      </c>
      <c r="BY94" s="119" t="str">
        <f>IF(BI94="", "", IF(BI94&lt;=$B94, WORKDAY(DATE(YEAR($BB94), MONTH(BI94)+1, DAY(BI94)-1), 1, Settings!$AY$23:$AY$38), BI94))</f>
        <v/>
      </c>
      <c r="BZ94" s="119" t="str">
        <f>IF(BJ94="", "", IF(BJ94&lt;=$B94, WORKDAY(DATE(YEAR($BB94), MONTH(BJ94)+1, DAY(BJ94)-1), 1, Settings!$AY$23:$AY$38), BJ94))</f>
        <v/>
      </c>
      <c r="CA94" s="119" t="str">
        <f>IF(BK94="", "", IF(BK94&lt;=$B94, WORKDAY(DATE(YEAR($BB94), MONTH(BK94)+1, DAY(BK94)-1), 1, Settings!$AY$23:$AY$38), BK94))</f>
        <v/>
      </c>
      <c r="CB94" s="119" t="str">
        <f>IF(BL94="", "", IF(BL94&lt;=$B94, WORKDAY(DATE(YEAR($BB94), MONTH(BL94)+1, DAY(BL94)-1), 1, Settings!$AY$23:$AY$38), BL94))</f>
        <v/>
      </c>
      <c r="CC94" s="119" t="str">
        <f>IF(BM94="", "", IF(BM94&lt;=$B94, WORKDAY(DATE(YEAR($BB94), MONTH(BM94)+1, DAY(BM94)-1), 1, Settings!$AY$23:$AY$38), BM94))</f>
        <v/>
      </c>
      <c r="CD94" s="119" t="str">
        <f>IF(BN94="", "", IF(BN94&lt;=$B94, WORKDAY(DATE(YEAR($BB94), MONTH(BN94)+1, DAY(BN94)-1), 1, Settings!$AY$23:$AY$38), BN94))</f>
        <v/>
      </c>
      <c r="CE94" s="119" t="str">
        <f>IF(BO94="", "", IF(BO94&lt;=$B94, WORKDAY(DATE(YEAR($BB94), MONTH(BO94)+1, DAY(BO94)-1), 1, Settings!$AY$23:$AY$38), BO94))</f>
        <v/>
      </c>
      <c r="CF94" s="120" t="str">
        <f>IF(BP94="", "", IF(BP94&lt;=$B94, WORKDAY(DATE(YEAR($BB94), MONTH(BP94)+1, DAY(BP94)-1), 1, Settings!$AY$23:$AY$38), BP94))</f>
        <v/>
      </c>
      <c r="CH94" s="48" t="str">
        <f t="shared" si="35"/>
        <v/>
      </c>
      <c r="CI94" s="49" t="str">
        <f t="shared" si="36"/>
        <v/>
      </c>
      <c r="CJ94" s="49" t="str">
        <f t="shared" si="37"/>
        <v/>
      </c>
      <c r="CK94" s="49" t="str">
        <f t="shared" si="38"/>
        <v/>
      </c>
      <c r="CL94" s="49" t="str">
        <f t="shared" si="39"/>
        <v/>
      </c>
      <c r="CM94" s="49" t="str">
        <f t="shared" si="40"/>
        <v/>
      </c>
      <c r="CN94" s="49" t="str">
        <f t="shared" si="41"/>
        <v/>
      </c>
      <c r="CO94" s="49" t="str">
        <f t="shared" si="42"/>
        <v/>
      </c>
      <c r="CP94" s="49" t="str">
        <f t="shared" si="43"/>
        <v/>
      </c>
      <c r="CQ94" s="49" t="str">
        <f t="shared" si="44"/>
        <v/>
      </c>
      <c r="CR94" s="49" t="str">
        <f t="shared" si="45"/>
        <v/>
      </c>
      <c r="CS94" s="49" t="str">
        <f t="shared" si="46"/>
        <v/>
      </c>
      <c r="CT94" s="49" t="str">
        <f t="shared" si="47"/>
        <v/>
      </c>
      <c r="CU94" s="49" t="str">
        <f t="shared" si="48"/>
        <v/>
      </c>
      <c r="CV94" s="16" t="str">
        <f t="shared" si="49"/>
        <v/>
      </c>
      <c r="CX94" s="48" t="str">
        <f t="shared" si="50"/>
        <v/>
      </c>
      <c r="CY94" s="49" t="str">
        <f t="shared" si="51"/>
        <v/>
      </c>
      <c r="CZ94" s="49" t="str">
        <f t="shared" si="52"/>
        <v/>
      </c>
      <c r="DA94" s="49" t="str">
        <f t="shared" si="53"/>
        <v/>
      </c>
      <c r="DB94" s="49" t="str">
        <f t="shared" si="54"/>
        <v/>
      </c>
      <c r="DC94" s="49" t="str">
        <f t="shared" si="55"/>
        <v/>
      </c>
      <c r="DD94" s="49" t="str">
        <f t="shared" si="56"/>
        <v/>
      </c>
      <c r="DE94" s="49" t="str">
        <f t="shared" si="57"/>
        <v/>
      </c>
      <c r="DF94" s="49" t="str">
        <f t="shared" si="58"/>
        <v/>
      </c>
      <c r="DG94" s="49" t="str">
        <f t="shared" si="59"/>
        <v/>
      </c>
      <c r="DH94" s="49" t="str">
        <f t="shared" si="60"/>
        <v/>
      </c>
      <c r="DI94" s="49" t="str">
        <f t="shared" si="61"/>
        <v/>
      </c>
      <c r="DJ94" s="49" t="str">
        <f t="shared" si="62"/>
        <v/>
      </c>
      <c r="DK94" s="49" t="str">
        <f t="shared" si="63"/>
        <v/>
      </c>
      <c r="DL94" s="16" t="str">
        <f t="shared" si="64"/>
        <v/>
      </c>
      <c r="DN94" s="17" t="str">
        <f t="shared" si="65"/>
        <v>Sep 2019</v>
      </c>
    </row>
    <row r="95" spans="1:118" x14ac:dyDescent="0.25">
      <c r="A95" s="30"/>
      <c r="B95" s="102">
        <f>IF(B94="", "", IFERROR(IF(B94+1&gt;Settings!$G$25, "", B94+1), ""))</f>
        <v>43731</v>
      </c>
      <c r="C95" s="2"/>
      <c r="D95" s="3"/>
      <c r="E95" s="3"/>
      <c r="F95" s="3"/>
      <c r="G95" s="3"/>
      <c r="H95" s="3"/>
      <c r="I95" s="3"/>
      <c r="J95" s="3"/>
      <c r="K95" s="3"/>
      <c r="L95" s="3"/>
      <c r="M95" s="3"/>
      <c r="N95" s="3"/>
      <c r="O95" s="3"/>
      <c r="P95" s="3"/>
      <c r="Q95" s="4"/>
      <c r="R95" s="30"/>
      <c r="T95" s="17" t="str">
        <f>IF($B95="", "", IF($B95&lt;Settings!$G$23, "Old", "New"))</f>
        <v>Old</v>
      </c>
      <c r="AL95" s="118" t="str">
        <f>IF(OR($B95="", C95="", C$10="", AL$9), "", IFERROR($B95+INDEX(Settings!$AF$19:$AF$33, MATCH(C$10, Settings!$Y$19:$Y$33, 0))+IF(INDEX(Settings!$AI$19:$AI$33, MATCH(C$10, Settings!$Y$19:$Y$33, 0))="", 0, INDEX($AO$2:$AU$8, MATCH(TEXT($B95, "ddd"), $AN$2:$AN$8, 0), MATCH(INDEX(Settings!$AI$19:$AI$33, MATCH(C$10, Settings!$Y$19:$Y$33, 0)), $AO$1:$AU$1, 0))), 0))</f>
        <v/>
      </c>
      <c r="AM95" s="119" t="str">
        <f>IF(OR($B95="", D95="", D$10="", AM$9), "", IFERROR($B95+INDEX(Settings!$AF$19:$AF$33, MATCH(D$10, Settings!$Y$19:$Y$33, 0))+IF(INDEX(Settings!$AI$19:$AI$33, MATCH(D$10, Settings!$Y$19:$Y$33, 0))="", 0, INDEX($AO$2:$AU$8, MATCH(TEXT($B95, "ddd"), $AN$2:$AN$8, 0), MATCH(INDEX(Settings!$AI$19:$AI$33, MATCH(D$10, Settings!$Y$19:$Y$33, 0)), $AO$1:$AU$1, 0))), 0))</f>
        <v/>
      </c>
      <c r="AN95" s="119" t="str">
        <f>IF(OR($B95="", E95="", E$10="", AN$9), "", IFERROR($B95+INDEX(Settings!$AF$19:$AF$33, MATCH(E$10, Settings!$Y$19:$Y$33, 0))+IF(INDEX(Settings!$AI$19:$AI$33, MATCH(E$10, Settings!$Y$19:$Y$33, 0))="", 0, INDEX($AO$2:$AU$8, MATCH(TEXT($B95, "ddd"), $AN$2:$AN$8, 0), MATCH(INDEX(Settings!$AI$19:$AI$33, MATCH(E$10, Settings!$Y$19:$Y$33, 0)), $AO$1:$AU$1, 0))), 0))</f>
        <v/>
      </c>
      <c r="AO95" s="119" t="str">
        <f>IF(OR($B95="", F95="", F$10="", AO$9), "", IFERROR($B95+INDEX(Settings!$AF$19:$AF$33, MATCH(F$10, Settings!$Y$19:$Y$33, 0))+IF(INDEX(Settings!$AI$19:$AI$33, MATCH(F$10, Settings!$Y$19:$Y$33, 0))="", 0, INDEX($AO$2:$AU$8, MATCH(TEXT($B95, "ddd"), $AN$2:$AN$8, 0), MATCH(INDEX(Settings!$AI$19:$AI$33, MATCH(F$10, Settings!$Y$19:$Y$33, 0)), $AO$1:$AU$1, 0))), 0))</f>
        <v/>
      </c>
      <c r="AP95" s="119" t="str">
        <f>IF(OR($B95="", G95="", G$10="", AP$9), "", IFERROR($B95+INDEX(Settings!$AF$19:$AF$33, MATCH(G$10, Settings!$Y$19:$Y$33, 0))+IF(INDEX(Settings!$AI$19:$AI$33, MATCH(G$10, Settings!$Y$19:$Y$33, 0))="", 0, INDEX($AO$2:$AU$8, MATCH(TEXT($B95, "ddd"), $AN$2:$AN$8, 0), MATCH(INDEX(Settings!$AI$19:$AI$33, MATCH(G$10, Settings!$Y$19:$Y$33, 0)), $AO$1:$AU$1, 0))), 0))</f>
        <v/>
      </c>
      <c r="AQ95" s="119" t="str">
        <f>IF(OR($B95="", H95="", H$10="", AQ$9), "", IFERROR($B95+INDEX(Settings!$AF$19:$AF$33, MATCH(H$10, Settings!$Y$19:$Y$33, 0))+IF(INDEX(Settings!$AI$19:$AI$33, MATCH(H$10, Settings!$Y$19:$Y$33, 0))="", 0, INDEX($AO$2:$AU$8, MATCH(TEXT($B95, "ddd"), $AN$2:$AN$8, 0), MATCH(INDEX(Settings!$AI$19:$AI$33, MATCH(H$10, Settings!$Y$19:$Y$33, 0)), $AO$1:$AU$1, 0))), 0))</f>
        <v/>
      </c>
      <c r="AR95" s="119" t="str">
        <f>IF(OR($B95="", I95="", I$10="", AR$9), "", IFERROR($B95+INDEX(Settings!$AF$19:$AF$33, MATCH(I$10, Settings!$Y$19:$Y$33, 0))+IF(INDEX(Settings!$AI$19:$AI$33, MATCH(I$10, Settings!$Y$19:$Y$33, 0))="", 0, INDEX($AO$2:$AU$8, MATCH(TEXT($B95, "ddd"), $AN$2:$AN$8, 0), MATCH(INDEX(Settings!$AI$19:$AI$33, MATCH(I$10, Settings!$Y$19:$Y$33, 0)), $AO$1:$AU$1, 0))), 0))</f>
        <v/>
      </c>
      <c r="AS95" s="119" t="str">
        <f>IF(OR($B95="", J95="", J$10="", AS$9), "", IFERROR($B95+INDEX(Settings!$AF$19:$AF$33, MATCH(J$10, Settings!$Y$19:$Y$33, 0))+IF(INDEX(Settings!$AI$19:$AI$33, MATCH(J$10, Settings!$Y$19:$Y$33, 0))="", 0, INDEX($AO$2:$AU$8, MATCH(TEXT($B95, "ddd"), $AN$2:$AN$8, 0), MATCH(INDEX(Settings!$AI$19:$AI$33, MATCH(J$10, Settings!$Y$19:$Y$33, 0)), $AO$1:$AU$1, 0))), 0))</f>
        <v/>
      </c>
      <c r="AT95" s="119" t="str">
        <f>IF(OR($B95="", K95="", K$10="", AT$9), "", IFERROR($B95+INDEX(Settings!$AF$19:$AF$33, MATCH(K$10, Settings!$Y$19:$Y$33, 0))+IF(INDEX(Settings!$AI$19:$AI$33, MATCH(K$10, Settings!$Y$19:$Y$33, 0))="", 0, INDEX($AO$2:$AU$8, MATCH(TEXT($B95, "ddd"), $AN$2:$AN$8, 0), MATCH(INDEX(Settings!$AI$19:$AI$33, MATCH(K$10, Settings!$Y$19:$Y$33, 0)), $AO$1:$AU$1, 0))), 0))</f>
        <v/>
      </c>
      <c r="AU95" s="119" t="str">
        <f>IF(OR($B95="", L95="", L$10="", AU$9), "", IFERROR($B95+INDEX(Settings!$AF$19:$AF$33, MATCH(L$10, Settings!$Y$19:$Y$33, 0))+IF(INDEX(Settings!$AI$19:$AI$33, MATCH(L$10, Settings!$Y$19:$Y$33, 0))="", 0, INDEX($AO$2:$AU$8, MATCH(TEXT($B95, "ddd"), $AN$2:$AN$8, 0), MATCH(INDEX(Settings!$AI$19:$AI$33, MATCH(L$10, Settings!$Y$19:$Y$33, 0)), $AO$1:$AU$1, 0))), 0))</f>
        <v/>
      </c>
      <c r="AV95" s="119" t="str">
        <f>IF(OR($B95="", M95="", M$10="", AV$9), "", IFERROR($B95+INDEX(Settings!$AF$19:$AF$33, MATCH(M$10, Settings!$Y$19:$Y$33, 0))+IF(INDEX(Settings!$AI$19:$AI$33, MATCH(M$10, Settings!$Y$19:$Y$33, 0))="", 0, INDEX($AO$2:$AU$8, MATCH(TEXT($B95, "ddd"), $AN$2:$AN$8, 0), MATCH(INDEX(Settings!$AI$19:$AI$33, MATCH(M$10, Settings!$Y$19:$Y$33, 0)), $AO$1:$AU$1, 0))), 0))</f>
        <v/>
      </c>
      <c r="AW95" s="119" t="str">
        <f>IF(OR($B95="", N95="", N$10="", AW$9), "", IFERROR($B95+INDEX(Settings!$AF$19:$AF$33, MATCH(N$10, Settings!$Y$19:$Y$33, 0))+IF(INDEX(Settings!$AI$19:$AI$33, MATCH(N$10, Settings!$Y$19:$Y$33, 0))="", 0, INDEX($AO$2:$AU$8, MATCH(TEXT($B95, "ddd"), $AN$2:$AN$8, 0), MATCH(INDEX(Settings!$AI$19:$AI$33, MATCH(N$10, Settings!$Y$19:$Y$33, 0)), $AO$1:$AU$1, 0))), 0))</f>
        <v/>
      </c>
      <c r="AX95" s="119" t="str">
        <f>IF(OR($B95="", O95="", O$10="", AX$9), "", IFERROR($B95+INDEX(Settings!$AF$19:$AF$33, MATCH(O$10, Settings!$Y$19:$Y$33, 0))+IF(INDEX(Settings!$AI$19:$AI$33, MATCH(O$10, Settings!$Y$19:$Y$33, 0))="", 0, INDEX($AO$2:$AU$8, MATCH(TEXT($B95, "ddd"), $AN$2:$AN$8, 0), MATCH(INDEX(Settings!$AI$19:$AI$33, MATCH(O$10, Settings!$Y$19:$Y$33, 0)), $AO$1:$AU$1, 0))), 0))</f>
        <v/>
      </c>
      <c r="AY95" s="119" t="str">
        <f>IF(OR($B95="", P95="", P$10="", AY$9), "", IFERROR($B95+INDEX(Settings!$AF$19:$AF$33, MATCH(P$10, Settings!$Y$19:$Y$33, 0))+IF(INDEX(Settings!$AI$19:$AI$33, MATCH(P$10, Settings!$Y$19:$Y$33, 0))="", 0, INDEX($AO$2:$AU$8, MATCH(TEXT($B95, "ddd"), $AN$2:$AN$8, 0), MATCH(INDEX(Settings!$AI$19:$AI$33, MATCH(P$10, Settings!$Y$19:$Y$33, 0)), $AO$1:$AU$1, 0))), 0))</f>
        <v/>
      </c>
      <c r="AZ95" s="120" t="str">
        <f>IF(OR($B95="", Q95="", Q$10="", AZ$9), "", IFERROR($B95+INDEX(Settings!$AF$19:$AF$33, MATCH(Q$10, Settings!$Y$19:$Y$33, 0))+IF(INDEX(Settings!$AI$19:$AI$33, MATCH(Q$10, Settings!$Y$19:$Y$33, 0))="", 0, INDEX($AO$2:$AU$8, MATCH(TEXT($B95, "ddd"), $AN$2:$AN$8, 0), MATCH(INDEX(Settings!$AI$19:$AI$33, MATCH(Q$10, Settings!$Y$19:$Y$33, 0)), $AO$1:$AU$1, 0))), 0))</f>
        <v/>
      </c>
      <c r="BB95" s="118" t="str">
        <f>IF(OR(C$10="", $B95="", C95="", BB$9=""), "", IFERROR(WORKDAY((DATE(YEAR($B95), MONTH($B95)+INDEX(Settings!$AM$19:$AM$33, MATCH(C$10, Settings!$Y$19:$Y$33, 0)), IF(INDEX(Settings!$AQ$19:$AQ$33, MATCH(C$10, Settings!$Y$19:$Y$33, 0))=0, DAY($B95), INDEX(Settings!$AQ$19:$AQ$33, MATCH(C$10, Settings!$Y$19:$Y$33, 0))))-1), 1, Settings!$AY$23:$AY$38), ""))</f>
        <v/>
      </c>
      <c r="BC95" s="119" t="str">
        <f>IF(OR(D$10="", $B95="", D95="", BC$9=""), "", IFERROR(WORKDAY((DATE(YEAR($B95), MONTH($B95)+INDEX(Settings!$AM$19:$AM$33, MATCH(D$10, Settings!$Y$19:$Y$33, 0)), IF(INDEX(Settings!$AQ$19:$AQ$33, MATCH(D$10, Settings!$Y$19:$Y$33, 0))=0, DAY($B95), INDEX(Settings!$AQ$19:$AQ$33, MATCH(D$10, Settings!$Y$19:$Y$33, 0))))-1), 1, Settings!$AY$23:$AY$38), ""))</f>
        <v/>
      </c>
      <c r="BD95" s="119" t="str">
        <f>IF(OR(E$10="", $B95="", E95="", BD$9=""), "", IFERROR(WORKDAY((DATE(YEAR($B95), MONTH($B95)+INDEX(Settings!$AM$19:$AM$33, MATCH(E$10, Settings!$Y$19:$Y$33, 0)), IF(INDEX(Settings!$AQ$19:$AQ$33, MATCH(E$10, Settings!$Y$19:$Y$33, 0))=0, DAY($B95), INDEX(Settings!$AQ$19:$AQ$33, MATCH(E$10, Settings!$Y$19:$Y$33, 0))))-1), 1, Settings!$AY$23:$AY$38), ""))</f>
        <v/>
      </c>
      <c r="BE95" s="119" t="str">
        <f>IF(OR(F$10="", $B95="", F95="", BE$9=""), "", IFERROR(WORKDAY((DATE(YEAR($B95), MONTH($B95)+INDEX(Settings!$AM$19:$AM$33, MATCH(F$10, Settings!$Y$19:$Y$33, 0)), IF(INDEX(Settings!$AQ$19:$AQ$33, MATCH(F$10, Settings!$Y$19:$Y$33, 0))=0, DAY($B95), INDEX(Settings!$AQ$19:$AQ$33, MATCH(F$10, Settings!$Y$19:$Y$33, 0))))-1), 1, Settings!$AY$23:$AY$38), ""))</f>
        <v/>
      </c>
      <c r="BF95" s="119" t="str">
        <f>IF(OR(G$10="", $B95="", G95="", BF$9=""), "", IFERROR(WORKDAY((DATE(YEAR($B95), MONTH($B95)+INDEX(Settings!$AM$19:$AM$33, MATCH(G$10, Settings!$Y$19:$Y$33, 0)), IF(INDEX(Settings!$AQ$19:$AQ$33, MATCH(G$10, Settings!$Y$19:$Y$33, 0))=0, DAY($B95), INDEX(Settings!$AQ$19:$AQ$33, MATCH(G$10, Settings!$Y$19:$Y$33, 0))))-1), 1, Settings!$AY$23:$AY$38), ""))</f>
        <v/>
      </c>
      <c r="BG95" s="119" t="str">
        <f>IF(OR(H$10="", $B95="", H95="", BG$9=""), "", IFERROR(WORKDAY((DATE(YEAR($B95), MONTH($B95)+INDEX(Settings!$AM$19:$AM$33, MATCH(H$10, Settings!$Y$19:$Y$33, 0)), IF(INDEX(Settings!$AQ$19:$AQ$33, MATCH(H$10, Settings!$Y$19:$Y$33, 0))=0, DAY($B95), INDEX(Settings!$AQ$19:$AQ$33, MATCH(H$10, Settings!$Y$19:$Y$33, 0))))-1), 1, Settings!$AY$23:$AY$38), ""))</f>
        <v/>
      </c>
      <c r="BH95" s="119" t="str">
        <f>IF(OR(I$10="", $B95="", I95="", BH$9=""), "", IFERROR(WORKDAY((DATE(YEAR($B95), MONTH($B95)+INDEX(Settings!$AM$19:$AM$33, MATCH(I$10, Settings!$Y$19:$Y$33, 0)), IF(INDEX(Settings!$AQ$19:$AQ$33, MATCH(I$10, Settings!$Y$19:$Y$33, 0))=0, DAY($B95), INDEX(Settings!$AQ$19:$AQ$33, MATCH(I$10, Settings!$Y$19:$Y$33, 0))))-1), 1, Settings!$AY$23:$AY$38), ""))</f>
        <v/>
      </c>
      <c r="BI95" s="119" t="str">
        <f>IF(OR(J$10="", $B95="", J95="", BI$9=""), "", IFERROR(WORKDAY((DATE(YEAR($B95), MONTH($B95)+INDEX(Settings!$AM$19:$AM$33, MATCH(J$10, Settings!$Y$19:$Y$33, 0)), IF(INDEX(Settings!$AQ$19:$AQ$33, MATCH(J$10, Settings!$Y$19:$Y$33, 0))=0, DAY($B95), INDEX(Settings!$AQ$19:$AQ$33, MATCH(J$10, Settings!$Y$19:$Y$33, 0))))-1), 1, Settings!$AY$23:$AY$38), ""))</f>
        <v/>
      </c>
      <c r="BJ95" s="119" t="str">
        <f>IF(OR(K$10="", $B95="", K95="", BJ$9=""), "", IFERROR(WORKDAY((DATE(YEAR($B95), MONTH($B95)+INDEX(Settings!$AM$19:$AM$33, MATCH(K$10, Settings!$Y$19:$Y$33, 0)), IF(INDEX(Settings!$AQ$19:$AQ$33, MATCH(K$10, Settings!$Y$19:$Y$33, 0))=0, DAY($B95), INDEX(Settings!$AQ$19:$AQ$33, MATCH(K$10, Settings!$Y$19:$Y$33, 0))))-1), 1, Settings!$AY$23:$AY$38), ""))</f>
        <v/>
      </c>
      <c r="BK95" s="119" t="str">
        <f>IF(OR(L$10="", $B95="", L95="", BK$9=""), "", IFERROR(WORKDAY((DATE(YEAR($B95), MONTH($B95)+INDEX(Settings!$AM$19:$AM$33, MATCH(L$10, Settings!$Y$19:$Y$33, 0)), IF(INDEX(Settings!$AQ$19:$AQ$33, MATCH(L$10, Settings!$Y$19:$Y$33, 0))=0, DAY($B95), INDEX(Settings!$AQ$19:$AQ$33, MATCH(L$10, Settings!$Y$19:$Y$33, 0))))-1), 1, Settings!$AY$23:$AY$38), ""))</f>
        <v/>
      </c>
      <c r="BL95" s="119" t="str">
        <f>IF(OR(M$10="", $B95="", M95="", BL$9=""), "", IFERROR(WORKDAY((DATE(YEAR($B95), MONTH($B95)+INDEX(Settings!$AM$19:$AM$33, MATCH(M$10, Settings!$Y$19:$Y$33, 0)), IF(INDEX(Settings!$AQ$19:$AQ$33, MATCH(M$10, Settings!$Y$19:$Y$33, 0))=0, DAY($B95), INDEX(Settings!$AQ$19:$AQ$33, MATCH(M$10, Settings!$Y$19:$Y$33, 0))))-1), 1, Settings!$AY$23:$AY$38), ""))</f>
        <v/>
      </c>
      <c r="BM95" s="119" t="str">
        <f>IF(OR(N$10="", $B95="", N95="", BM$9=""), "", IFERROR(WORKDAY((DATE(YEAR($B95), MONTH($B95)+INDEX(Settings!$AM$19:$AM$33, MATCH(N$10, Settings!$Y$19:$Y$33, 0)), IF(INDEX(Settings!$AQ$19:$AQ$33, MATCH(N$10, Settings!$Y$19:$Y$33, 0))=0, DAY($B95), INDEX(Settings!$AQ$19:$AQ$33, MATCH(N$10, Settings!$Y$19:$Y$33, 0))))-1), 1, Settings!$AY$23:$AY$38), ""))</f>
        <v/>
      </c>
      <c r="BN95" s="119" t="str">
        <f>IF(OR(O$10="", $B95="", O95="", BN$9=""), "", IFERROR(WORKDAY((DATE(YEAR($B95), MONTH($B95)+INDEX(Settings!$AM$19:$AM$33, MATCH(O$10, Settings!$Y$19:$Y$33, 0)), IF(INDEX(Settings!$AQ$19:$AQ$33, MATCH(O$10, Settings!$Y$19:$Y$33, 0))=0, DAY($B95), INDEX(Settings!$AQ$19:$AQ$33, MATCH(O$10, Settings!$Y$19:$Y$33, 0))))-1), 1, Settings!$AY$23:$AY$38), ""))</f>
        <v/>
      </c>
      <c r="BO95" s="119" t="str">
        <f>IF(OR(P$10="", $B95="", P95="", BO$9=""), "", IFERROR(WORKDAY((DATE(YEAR($B95), MONTH($B95)+INDEX(Settings!$AM$19:$AM$33, MATCH(P$10, Settings!$Y$19:$Y$33, 0)), IF(INDEX(Settings!$AQ$19:$AQ$33, MATCH(P$10, Settings!$Y$19:$Y$33, 0))=0, DAY($B95), INDEX(Settings!$AQ$19:$AQ$33, MATCH(P$10, Settings!$Y$19:$Y$33, 0))))-1), 1, Settings!$AY$23:$AY$38), ""))</f>
        <v/>
      </c>
      <c r="BP95" s="120" t="str">
        <f>IF(OR(Q$10="", $B95="", Q95="", BP$9=""), "", IFERROR(WORKDAY((DATE(YEAR($B95), MONTH($B95)+INDEX(Settings!$AM$19:$AM$33, MATCH(Q$10, Settings!$Y$19:$Y$33, 0)), IF(INDEX(Settings!$AQ$19:$AQ$33, MATCH(Q$10, Settings!$Y$19:$Y$33, 0))=0, DAY($B95), INDEX(Settings!$AQ$19:$AQ$33, MATCH(Q$10, Settings!$Y$19:$Y$33, 0))))-1), 1, Settings!$AY$23:$AY$38), ""))</f>
        <v/>
      </c>
      <c r="BR95" s="118" t="str">
        <f>IF(BB95="", "", IF(BB95&lt;=$B95, WORKDAY(DATE(YEAR($BB95), MONTH(BB95)+1, DAY(BB95)-1), 1, Settings!$AY$23:$AY$38), BB95))</f>
        <v/>
      </c>
      <c r="BS95" s="119" t="str">
        <f>IF(BC95="", "", IF(BC95&lt;=$B95, WORKDAY(DATE(YEAR($BB95), MONTH(BC95)+1, DAY(BC95)-1), 1, Settings!$AY$23:$AY$38), BC95))</f>
        <v/>
      </c>
      <c r="BT95" s="119" t="str">
        <f>IF(BD95="", "", IF(BD95&lt;=$B95, WORKDAY(DATE(YEAR($BB95), MONTH(BD95)+1, DAY(BD95)-1), 1, Settings!$AY$23:$AY$38), BD95))</f>
        <v/>
      </c>
      <c r="BU95" s="119" t="str">
        <f>IF(BE95="", "", IF(BE95&lt;=$B95, WORKDAY(DATE(YEAR($BB95), MONTH(BE95)+1, DAY(BE95)-1), 1, Settings!$AY$23:$AY$38), BE95))</f>
        <v/>
      </c>
      <c r="BV95" s="119" t="str">
        <f>IF(BF95="", "", IF(BF95&lt;=$B95, WORKDAY(DATE(YEAR($BB95), MONTH(BF95)+1, DAY(BF95)-1), 1, Settings!$AY$23:$AY$38), BF95))</f>
        <v/>
      </c>
      <c r="BW95" s="119" t="str">
        <f>IF(BG95="", "", IF(BG95&lt;=$B95, WORKDAY(DATE(YEAR($BB95), MONTH(BG95)+1, DAY(BG95)-1), 1, Settings!$AY$23:$AY$38), BG95))</f>
        <v/>
      </c>
      <c r="BX95" s="119" t="str">
        <f>IF(BH95="", "", IF(BH95&lt;=$B95, WORKDAY(DATE(YEAR($BB95), MONTH(BH95)+1, DAY(BH95)-1), 1, Settings!$AY$23:$AY$38), BH95))</f>
        <v/>
      </c>
      <c r="BY95" s="119" t="str">
        <f>IF(BI95="", "", IF(BI95&lt;=$B95, WORKDAY(DATE(YEAR($BB95), MONTH(BI95)+1, DAY(BI95)-1), 1, Settings!$AY$23:$AY$38), BI95))</f>
        <v/>
      </c>
      <c r="BZ95" s="119" t="str">
        <f>IF(BJ95="", "", IF(BJ95&lt;=$B95, WORKDAY(DATE(YEAR($BB95), MONTH(BJ95)+1, DAY(BJ95)-1), 1, Settings!$AY$23:$AY$38), BJ95))</f>
        <v/>
      </c>
      <c r="CA95" s="119" t="str">
        <f>IF(BK95="", "", IF(BK95&lt;=$B95, WORKDAY(DATE(YEAR($BB95), MONTH(BK95)+1, DAY(BK95)-1), 1, Settings!$AY$23:$AY$38), BK95))</f>
        <v/>
      </c>
      <c r="CB95" s="119" t="str">
        <f>IF(BL95="", "", IF(BL95&lt;=$B95, WORKDAY(DATE(YEAR($BB95), MONTH(BL95)+1, DAY(BL95)-1), 1, Settings!$AY$23:$AY$38), BL95))</f>
        <v/>
      </c>
      <c r="CC95" s="119" t="str">
        <f>IF(BM95="", "", IF(BM95&lt;=$B95, WORKDAY(DATE(YEAR($BB95), MONTH(BM95)+1, DAY(BM95)-1), 1, Settings!$AY$23:$AY$38), BM95))</f>
        <v/>
      </c>
      <c r="CD95" s="119" t="str">
        <f>IF(BN95="", "", IF(BN95&lt;=$B95, WORKDAY(DATE(YEAR($BB95), MONTH(BN95)+1, DAY(BN95)-1), 1, Settings!$AY$23:$AY$38), BN95))</f>
        <v/>
      </c>
      <c r="CE95" s="119" t="str">
        <f>IF(BO95="", "", IF(BO95&lt;=$B95, WORKDAY(DATE(YEAR($BB95), MONTH(BO95)+1, DAY(BO95)-1), 1, Settings!$AY$23:$AY$38), BO95))</f>
        <v/>
      </c>
      <c r="CF95" s="120" t="str">
        <f>IF(BP95="", "", IF(BP95&lt;=$B95, WORKDAY(DATE(YEAR($BB95), MONTH(BP95)+1, DAY(BP95)-1), 1, Settings!$AY$23:$AY$38), BP95))</f>
        <v/>
      </c>
      <c r="CH95" s="48" t="str">
        <f t="shared" si="35"/>
        <v/>
      </c>
      <c r="CI95" s="49" t="str">
        <f t="shared" si="36"/>
        <v/>
      </c>
      <c r="CJ95" s="49" t="str">
        <f t="shared" si="37"/>
        <v/>
      </c>
      <c r="CK95" s="49" t="str">
        <f t="shared" si="38"/>
        <v/>
      </c>
      <c r="CL95" s="49" t="str">
        <f t="shared" si="39"/>
        <v/>
      </c>
      <c r="CM95" s="49" t="str">
        <f t="shared" si="40"/>
        <v/>
      </c>
      <c r="CN95" s="49" t="str">
        <f t="shared" si="41"/>
        <v/>
      </c>
      <c r="CO95" s="49" t="str">
        <f t="shared" si="42"/>
        <v/>
      </c>
      <c r="CP95" s="49" t="str">
        <f t="shared" si="43"/>
        <v/>
      </c>
      <c r="CQ95" s="49" t="str">
        <f t="shared" si="44"/>
        <v/>
      </c>
      <c r="CR95" s="49" t="str">
        <f t="shared" si="45"/>
        <v/>
      </c>
      <c r="CS95" s="49" t="str">
        <f t="shared" si="46"/>
        <v/>
      </c>
      <c r="CT95" s="49" t="str">
        <f t="shared" si="47"/>
        <v/>
      </c>
      <c r="CU95" s="49" t="str">
        <f t="shared" si="48"/>
        <v/>
      </c>
      <c r="CV95" s="16" t="str">
        <f t="shared" si="49"/>
        <v/>
      </c>
      <c r="CX95" s="48" t="str">
        <f t="shared" si="50"/>
        <v/>
      </c>
      <c r="CY95" s="49" t="str">
        <f t="shared" si="51"/>
        <v/>
      </c>
      <c r="CZ95" s="49" t="str">
        <f t="shared" si="52"/>
        <v/>
      </c>
      <c r="DA95" s="49" t="str">
        <f t="shared" si="53"/>
        <v/>
      </c>
      <c r="DB95" s="49" t="str">
        <f t="shared" si="54"/>
        <v/>
      </c>
      <c r="DC95" s="49" t="str">
        <f t="shared" si="55"/>
        <v/>
      </c>
      <c r="DD95" s="49" t="str">
        <f t="shared" si="56"/>
        <v/>
      </c>
      <c r="DE95" s="49" t="str">
        <f t="shared" si="57"/>
        <v/>
      </c>
      <c r="DF95" s="49" t="str">
        <f t="shared" si="58"/>
        <v/>
      </c>
      <c r="DG95" s="49" t="str">
        <f t="shared" si="59"/>
        <v/>
      </c>
      <c r="DH95" s="49" t="str">
        <f t="shared" si="60"/>
        <v/>
      </c>
      <c r="DI95" s="49" t="str">
        <f t="shared" si="61"/>
        <v/>
      </c>
      <c r="DJ95" s="49" t="str">
        <f t="shared" si="62"/>
        <v/>
      </c>
      <c r="DK95" s="49" t="str">
        <f t="shared" si="63"/>
        <v/>
      </c>
      <c r="DL95" s="16" t="str">
        <f t="shared" si="64"/>
        <v/>
      </c>
      <c r="DN95" s="17" t="str">
        <f t="shared" si="65"/>
        <v>Sep 2019</v>
      </c>
    </row>
    <row r="96" spans="1:118" x14ac:dyDescent="0.25">
      <c r="A96" s="30"/>
      <c r="B96" s="102">
        <f>IF(B95="", "", IFERROR(IF(B95+1&gt;Settings!$G$25, "", B95+1), ""))</f>
        <v>43732</v>
      </c>
      <c r="C96" s="2"/>
      <c r="D96" s="3"/>
      <c r="E96" s="3"/>
      <c r="F96" s="3"/>
      <c r="G96" s="3"/>
      <c r="H96" s="3"/>
      <c r="I96" s="3"/>
      <c r="J96" s="3"/>
      <c r="K96" s="3"/>
      <c r="L96" s="3"/>
      <c r="M96" s="3"/>
      <c r="N96" s="3"/>
      <c r="O96" s="3"/>
      <c r="P96" s="3"/>
      <c r="Q96" s="4"/>
      <c r="R96" s="30"/>
      <c r="T96" s="17" t="str">
        <f>IF($B96="", "", IF($B96&lt;Settings!$G$23, "Old", "New"))</f>
        <v>Old</v>
      </c>
      <c r="AL96" s="118" t="str">
        <f>IF(OR($B96="", C96="", C$10="", AL$9), "", IFERROR($B96+INDEX(Settings!$AF$19:$AF$33, MATCH(C$10, Settings!$Y$19:$Y$33, 0))+IF(INDEX(Settings!$AI$19:$AI$33, MATCH(C$10, Settings!$Y$19:$Y$33, 0))="", 0, INDEX($AO$2:$AU$8, MATCH(TEXT($B96, "ddd"), $AN$2:$AN$8, 0), MATCH(INDEX(Settings!$AI$19:$AI$33, MATCH(C$10, Settings!$Y$19:$Y$33, 0)), $AO$1:$AU$1, 0))), 0))</f>
        <v/>
      </c>
      <c r="AM96" s="119" t="str">
        <f>IF(OR($B96="", D96="", D$10="", AM$9), "", IFERROR($B96+INDEX(Settings!$AF$19:$AF$33, MATCH(D$10, Settings!$Y$19:$Y$33, 0))+IF(INDEX(Settings!$AI$19:$AI$33, MATCH(D$10, Settings!$Y$19:$Y$33, 0))="", 0, INDEX($AO$2:$AU$8, MATCH(TEXT($B96, "ddd"), $AN$2:$AN$8, 0), MATCH(INDEX(Settings!$AI$19:$AI$33, MATCH(D$10, Settings!$Y$19:$Y$33, 0)), $AO$1:$AU$1, 0))), 0))</f>
        <v/>
      </c>
      <c r="AN96" s="119" t="str">
        <f>IF(OR($B96="", E96="", E$10="", AN$9), "", IFERROR($B96+INDEX(Settings!$AF$19:$AF$33, MATCH(E$10, Settings!$Y$19:$Y$33, 0))+IF(INDEX(Settings!$AI$19:$AI$33, MATCH(E$10, Settings!$Y$19:$Y$33, 0))="", 0, INDEX($AO$2:$AU$8, MATCH(TEXT($B96, "ddd"), $AN$2:$AN$8, 0), MATCH(INDEX(Settings!$AI$19:$AI$33, MATCH(E$10, Settings!$Y$19:$Y$33, 0)), $AO$1:$AU$1, 0))), 0))</f>
        <v/>
      </c>
      <c r="AO96" s="119" t="str">
        <f>IF(OR($B96="", F96="", F$10="", AO$9), "", IFERROR($B96+INDEX(Settings!$AF$19:$AF$33, MATCH(F$10, Settings!$Y$19:$Y$33, 0))+IF(INDEX(Settings!$AI$19:$AI$33, MATCH(F$10, Settings!$Y$19:$Y$33, 0))="", 0, INDEX($AO$2:$AU$8, MATCH(TEXT($B96, "ddd"), $AN$2:$AN$8, 0), MATCH(INDEX(Settings!$AI$19:$AI$33, MATCH(F$10, Settings!$Y$19:$Y$33, 0)), $AO$1:$AU$1, 0))), 0))</f>
        <v/>
      </c>
      <c r="AP96" s="119" t="str">
        <f>IF(OR($B96="", G96="", G$10="", AP$9), "", IFERROR($B96+INDEX(Settings!$AF$19:$AF$33, MATCH(G$10, Settings!$Y$19:$Y$33, 0))+IF(INDEX(Settings!$AI$19:$AI$33, MATCH(G$10, Settings!$Y$19:$Y$33, 0))="", 0, INDEX($AO$2:$AU$8, MATCH(TEXT($B96, "ddd"), $AN$2:$AN$8, 0), MATCH(INDEX(Settings!$AI$19:$AI$33, MATCH(G$10, Settings!$Y$19:$Y$33, 0)), $AO$1:$AU$1, 0))), 0))</f>
        <v/>
      </c>
      <c r="AQ96" s="119" t="str">
        <f>IF(OR($B96="", H96="", H$10="", AQ$9), "", IFERROR($B96+INDEX(Settings!$AF$19:$AF$33, MATCH(H$10, Settings!$Y$19:$Y$33, 0))+IF(INDEX(Settings!$AI$19:$AI$33, MATCH(H$10, Settings!$Y$19:$Y$33, 0))="", 0, INDEX($AO$2:$AU$8, MATCH(TEXT($B96, "ddd"), $AN$2:$AN$8, 0), MATCH(INDEX(Settings!$AI$19:$AI$33, MATCH(H$10, Settings!$Y$19:$Y$33, 0)), $AO$1:$AU$1, 0))), 0))</f>
        <v/>
      </c>
      <c r="AR96" s="119" t="str">
        <f>IF(OR($B96="", I96="", I$10="", AR$9), "", IFERROR($B96+INDEX(Settings!$AF$19:$AF$33, MATCH(I$10, Settings!$Y$19:$Y$33, 0))+IF(INDEX(Settings!$AI$19:$AI$33, MATCH(I$10, Settings!$Y$19:$Y$33, 0))="", 0, INDEX($AO$2:$AU$8, MATCH(TEXT($B96, "ddd"), $AN$2:$AN$8, 0), MATCH(INDEX(Settings!$AI$19:$AI$33, MATCH(I$10, Settings!$Y$19:$Y$33, 0)), $AO$1:$AU$1, 0))), 0))</f>
        <v/>
      </c>
      <c r="AS96" s="119" t="str">
        <f>IF(OR($B96="", J96="", J$10="", AS$9), "", IFERROR($B96+INDEX(Settings!$AF$19:$AF$33, MATCH(J$10, Settings!$Y$19:$Y$33, 0))+IF(INDEX(Settings!$AI$19:$AI$33, MATCH(J$10, Settings!$Y$19:$Y$33, 0))="", 0, INDEX($AO$2:$AU$8, MATCH(TEXT($B96, "ddd"), $AN$2:$AN$8, 0), MATCH(INDEX(Settings!$AI$19:$AI$33, MATCH(J$10, Settings!$Y$19:$Y$33, 0)), $AO$1:$AU$1, 0))), 0))</f>
        <v/>
      </c>
      <c r="AT96" s="119" t="str">
        <f>IF(OR($B96="", K96="", K$10="", AT$9), "", IFERROR($B96+INDEX(Settings!$AF$19:$AF$33, MATCH(K$10, Settings!$Y$19:$Y$33, 0))+IF(INDEX(Settings!$AI$19:$AI$33, MATCH(K$10, Settings!$Y$19:$Y$33, 0))="", 0, INDEX($AO$2:$AU$8, MATCH(TEXT($B96, "ddd"), $AN$2:$AN$8, 0), MATCH(INDEX(Settings!$AI$19:$AI$33, MATCH(K$10, Settings!$Y$19:$Y$33, 0)), $AO$1:$AU$1, 0))), 0))</f>
        <v/>
      </c>
      <c r="AU96" s="119" t="str">
        <f>IF(OR($B96="", L96="", L$10="", AU$9), "", IFERROR($B96+INDEX(Settings!$AF$19:$AF$33, MATCH(L$10, Settings!$Y$19:$Y$33, 0))+IF(INDEX(Settings!$AI$19:$AI$33, MATCH(L$10, Settings!$Y$19:$Y$33, 0))="", 0, INDEX($AO$2:$AU$8, MATCH(TEXT($B96, "ddd"), $AN$2:$AN$8, 0), MATCH(INDEX(Settings!$AI$19:$AI$33, MATCH(L$10, Settings!$Y$19:$Y$33, 0)), $AO$1:$AU$1, 0))), 0))</f>
        <v/>
      </c>
      <c r="AV96" s="119" t="str">
        <f>IF(OR($B96="", M96="", M$10="", AV$9), "", IFERROR($B96+INDEX(Settings!$AF$19:$AF$33, MATCH(M$10, Settings!$Y$19:$Y$33, 0))+IF(INDEX(Settings!$AI$19:$AI$33, MATCH(M$10, Settings!$Y$19:$Y$33, 0))="", 0, INDEX($AO$2:$AU$8, MATCH(TEXT($B96, "ddd"), $AN$2:$AN$8, 0), MATCH(INDEX(Settings!$AI$19:$AI$33, MATCH(M$10, Settings!$Y$19:$Y$33, 0)), $AO$1:$AU$1, 0))), 0))</f>
        <v/>
      </c>
      <c r="AW96" s="119" t="str">
        <f>IF(OR($B96="", N96="", N$10="", AW$9), "", IFERROR($B96+INDEX(Settings!$AF$19:$AF$33, MATCH(N$10, Settings!$Y$19:$Y$33, 0))+IF(INDEX(Settings!$AI$19:$AI$33, MATCH(N$10, Settings!$Y$19:$Y$33, 0))="", 0, INDEX($AO$2:$AU$8, MATCH(TEXT($B96, "ddd"), $AN$2:$AN$8, 0), MATCH(INDEX(Settings!$AI$19:$AI$33, MATCH(N$10, Settings!$Y$19:$Y$33, 0)), $AO$1:$AU$1, 0))), 0))</f>
        <v/>
      </c>
      <c r="AX96" s="119" t="str">
        <f>IF(OR($B96="", O96="", O$10="", AX$9), "", IFERROR($B96+INDEX(Settings!$AF$19:$AF$33, MATCH(O$10, Settings!$Y$19:$Y$33, 0))+IF(INDEX(Settings!$AI$19:$AI$33, MATCH(O$10, Settings!$Y$19:$Y$33, 0))="", 0, INDEX($AO$2:$AU$8, MATCH(TEXT($B96, "ddd"), $AN$2:$AN$8, 0), MATCH(INDEX(Settings!$AI$19:$AI$33, MATCH(O$10, Settings!$Y$19:$Y$33, 0)), $AO$1:$AU$1, 0))), 0))</f>
        <v/>
      </c>
      <c r="AY96" s="119" t="str">
        <f>IF(OR($B96="", P96="", P$10="", AY$9), "", IFERROR($B96+INDEX(Settings!$AF$19:$AF$33, MATCH(P$10, Settings!$Y$19:$Y$33, 0))+IF(INDEX(Settings!$AI$19:$AI$33, MATCH(P$10, Settings!$Y$19:$Y$33, 0))="", 0, INDEX($AO$2:$AU$8, MATCH(TEXT($B96, "ddd"), $AN$2:$AN$8, 0), MATCH(INDEX(Settings!$AI$19:$AI$33, MATCH(P$10, Settings!$Y$19:$Y$33, 0)), $AO$1:$AU$1, 0))), 0))</f>
        <v/>
      </c>
      <c r="AZ96" s="120" t="str">
        <f>IF(OR($B96="", Q96="", Q$10="", AZ$9), "", IFERROR($B96+INDEX(Settings!$AF$19:$AF$33, MATCH(Q$10, Settings!$Y$19:$Y$33, 0))+IF(INDEX(Settings!$AI$19:$AI$33, MATCH(Q$10, Settings!$Y$19:$Y$33, 0))="", 0, INDEX($AO$2:$AU$8, MATCH(TEXT($B96, "ddd"), $AN$2:$AN$8, 0), MATCH(INDEX(Settings!$AI$19:$AI$33, MATCH(Q$10, Settings!$Y$19:$Y$33, 0)), $AO$1:$AU$1, 0))), 0))</f>
        <v/>
      </c>
      <c r="BB96" s="118" t="str">
        <f>IF(OR(C$10="", $B96="", C96="", BB$9=""), "", IFERROR(WORKDAY((DATE(YEAR($B96), MONTH($B96)+INDEX(Settings!$AM$19:$AM$33, MATCH(C$10, Settings!$Y$19:$Y$33, 0)), IF(INDEX(Settings!$AQ$19:$AQ$33, MATCH(C$10, Settings!$Y$19:$Y$33, 0))=0, DAY($B96), INDEX(Settings!$AQ$19:$AQ$33, MATCH(C$10, Settings!$Y$19:$Y$33, 0))))-1), 1, Settings!$AY$23:$AY$38), ""))</f>
        <v/>
      </c>
      <c r="BC96" s="119" t="str">
        <f>IF(OR(D$10="", $B96="", D96="", BC$9=""), "", IFERROR(WORKDAY((DATE(YEAR($B96), MONTH($B96)+INDEX(Settings!$AM$19:$AM$33, MATCH(D$10, Settings!$Y$19:$Y$33, 0)), IF(INDEX(Settings!$AQ$19:$AQ$33, MATCH(D$10, Settings!$Y$19:$Y$33, 0))=0, DAY($B96), INDEX(Settings!$AQ$19:$AQ$33, MATCH(D$10, Settings!$Y$19:$Y$33, 0))))-1), 1, Settings!$AY$23:$AY$38), ""))</f>
        <v/>
      </c>
      <c r="BD96" s="119" t="str">
        <f>IF(OR(E$10="", $B96="", E96="", BD$9=""), "", IFERROR(WORKDAY((DATE(YEAR($B96), MONTH($B96)+INDEX(Settings!$AM$19:$AM$33, MATCH(E$10, Settings!$Y$19:$Y$33, 0)), IF(INDEX(Settings!$AQ$19:$AQ$33, MATCH(E$10, Settings!$Y$19:$Y$33, 0))=0, DAY($B96), INDEX(Settings!$AQ$19:$AQ$33, MATCH(E$10, Settings!$Y$19:$Y$33, 0))))-1), 1, Settings!$AY$23:$AY$38), ""))</f>
        <v/>
      </c>
      <c r="BE96" s="119" t="str">
        <f>IF(OR(F$10="", $B96="", F96="", BE$9=""), "", IFERROR(WORKDAY((DATE(YEAR($B96), MONTH($B96)+INDEX(Settings!$AM$19:$AM$33, MATCH(F$10, Settings!$Y$19:$Y$33, 0)), IF(INDEX(Settings!$AQ$19:$AQ$33, MATCH(F$10, Settings!$Y$19:$Y$33, 0))=0, DAY($B96), INDEX(Settings!$AQ$19:$AQ$33, MATCH(F$10, Settings!$Y$19:$Y$33, 0))))-1), 1, Settings!$AY$23:$AY$38), ""))</f>
        <v/>
      </c>
      <c r="BF96" s="119" t="str">
        <f>IF(OR(G$10="", $B96="", G96="", BF$9=""), "", IFERROR(WORKDAY((DATE(YEAR($B96), MONTH($B96)+INDEX(Settings!$AM$19:$AM$33, MATCH(G$10, Settings!$Y$19:$Y$33, 0)), IF(INDEX(Settings!$AQ$19:$AQ$33, MATCH(G$10, Settings!$Y$19:$Y$33, 0))=0, DAY($B96), INDEX(Settings!$AQ$19:$AQ$33, MATCH(G$10, Settings!$Y$19:$Y$33, 0))))-1), 1, Settings!$AY$23:$AY$38), ""))</f>
        <v/>
      </c>
      <c r="BG96" s="119" t="str">
        <f>IF(OR(H$10="", $B96="", H96="", BG$9=""), "", IFERROR(WORKDAY((DATE(YEAR($B96), MONTH($B96)+INDEX(Settings!$AM$19:$AM$33, MATCH(H$10, Settings!$Y$19:$Y$33, 0)), IF(INDEX(Settings!$AQ$19:$AQ$33, MATCH(H$10, Settings!$Y$19:$Y$33, 0))=0, DAY($B96), INDEX(Settings!$AQ$19:$AQ$33, MATCH(H$10, Settings!$Y$19:$Y$33, 0))))-1), 1, Settings!$AY$23:$AY$38), ""))</f>
        <v/>
      </c>
      <c r="BH96" s="119" t="str">
        <f>IF(OR(I$10="", $B96="", I96="", BH$9=""), "", IFERROR(WORKDAY((DATE(YEAR($B96), MONTH($B96)+INDEX(Settings!$AM$19:$AM$33, MATCH(I$10, Settings!$Y$19:$Y$33, 0)), IF(INDEX(Settings!$AQ$19:$AQ$33, MATCH(I$10, Settings!$Y$19:$Y$33, 0))=0, DAY($B96), INDEX(Settings!$AQ$19:$AQ$33, MATCH(I$10, Settings!$Y$19:$Y$33, 0))))-1), 1, Settings!$AY$23:$AY$38), ""))</f>
        <v/>
      </c>
      <c r="BI96" s="119" t="str">
        <f>IF(OR(J$10="", $B96="", J96="", BI$9=""), "", IFERROR(WORKDAY((DATE(YEAR($B96), MONTH($B96)+INDEX(Settings!$AM$19:$AM$33, MATCH(J$10, Settings!$Y$19:$Y$33, 0)), IF(INDEX(Settings!$AQ$19:$AQ$33, MATCH(J$10, Settings!$Y$19:$Y$33, 0))=0, DAY($B96), INDEX(Settings!$AQ$19:$AQ$33, MATCH(J$10, Settings!$Y$19:$Y$33, 0))))-1), 1, Settings!$AY$23:$AY$38), ""))</f>
        <v/>
      </c>
      <c r="BJ96" s="119" t="str">
        <f>IF(OR(K$10="", $B96="", K96="", BJ$9=""), "", IFERROR(WORKDAY((DATE(YEAR($B96), MONTH($B96)+INDEX(Settings!$AM$19:$AM$33, MATCH(K$10, Settings!$Y$19:$Y$33, 0)), IF(INDEX(Settings!$AQ$19:$AQ$33, MATCH(K$10, Settings!$Y$19:$Y$33, 0))=0, DAY($B96), INDEX(Settings!$AQ$19:$AQ$33, MATCH(K$10, Settings!$Y$19:$Y$33, 0))))-1), 1, Settings!$AY$23:$AY$38), ""))</f>
        <v/>
      </c>
      <c r="BK96" s="119" t="str">
        <f>IF(OR(L$10="", $B96="", L96="", BK$9=""), "", IFERROR(WORKDAY((DATE(YEAR($B96), MONTH($B96)+INDEX(Settings!$AM$19:$AM$33, MATCH(L$10, Settings!$Y$19:$Y$33, 0)), IF(INDEX(Settings!$AQ$19:$AQ$33, MATCH(L$10, Settings!$Y$19:$Y$33, 0))=0, DAY($B96), INDEX(Settings!$AQ$19:$AQ$33, MATCH(L$10, Settings!$Y$19:$Y$33, 0))))-1), 1, Settings!$AY$23:$AY$38), ""))</f>
        <v/>
      </c>
      <c r="BL96" s="119" t="str">
        <f>IF(OR(M$10="", $B96="", M96="", BL$9=""), "", IFERROR(WORKDAY((DATE(YEAR($B96), MONTH($B96)+INDEX(Settings!$AM$19:$AM$33, MATCH(M$10, Settings!$Y$19:$Y$33, 0)), IF(INDEX(Settings!$AQ$19:$AQ$33, MATCH(M$10, Settings!$Y$19:$Y$33, 0))=0, DAY($B96), INDEX(Settings!$AQ$19:$AQ$33, MATCH(M$10, Settings!$Y$19:$Y$33, 0))))-1), 1, Settings!$AY$23:$AY$38), ""))</f>
        <v/>
      </c>
      <c r="BM96" s="119" t="str">
        <f>IF(OR(N$10="", $B96="", N96="", BM$9=""), "", IFERROR(WORKDAY((DATE(YEAR($B96), MONTH($B96)+INDEX(Settings!$AM$19:$AM$33, MATCH(N$10, Settings!$Y$19:$Y$33, 0)), IF(INDEX(Settings!$AQ$19:$AQ$33, MATCH(N$10, Settings!$Y$19:$Y$33, 0))=0, DAY($B96), INDEX(Settings!$AQ$19:$AQ$33, MATCH(N$10, Settings!$Y$19:$Y$33, 0))))-1), 1, Settings!$AY$23:$AY$38), ""))</f>
        <v/>
      </c>
      <c r="BN96" s="119" t="str">
        <f>IF(OR(O$10="", $B96="", O96="", BN$9=""), "", IFERROR(WORKDAY((DATE(YEAR($B96), MONTH($B96)+INDEX(Settings!$AM$19:$AM$33, MATCH(O$10, Settings!$Y$19:$Y$33, 0)), IF(INDEX(Settings!$AQ$19:$AQ$33, MATCH(O$10, Settings!$Y$19:$Y$33, 0))=0, DAY($B96), INDEX(Settings!$AQ$19:$AQ$33, MATCH(O$10, Settings!$Y$19:$Y$33, 0))))-1), 1, Settings!$AY$23:$AY$38), ""))</f>
        <v/>
      </c>
      <c r="BO96" s="119" t="str">
        <f>IF(OR(P$10="", $B96="", P96="", BO$9=""), "", IFERROR(WORKDAY((DATE(YEAR($B96), MONTH($B96)+INDEX(Settings!$AM$19:$AM$33, MATCH(P$10, Settings!$Y$19:$Y$33, 0)), IF(INDEX(Settings!$AQ$19:$AQ$33, MATCH(P$10, Settings!$Y$19:$Y$33, 0))=0, DAY($B96), INDEX(Settings!$AQ$19:$AQ$33, MATCH(P$10, Settings!$Y$19:$Y$33, 0))))-1), 1, Settings!$AY$23:$AY$38), ""))</f>
        <v/>
      </c>
      <c r="BP96" s="120" t="str">
        <f>IF(OR(Q$10="", $B96="", Q96="", BP$9=""), "", IFERROR(WORKDAY((DATE(YEAR($B96), MONTH($B96)+INDEX(Settings!$AM$19:$AM$33, MATCH(Q$10, Settings!$Y$19:$Y$33, 0)), IF(INDEX(Settings!$AQ$19:$AQ$33, MATCH(Q$10, Settings!$Y$19:$Y$33, 0))=0, DAY($B96), INDEX(Settings!$AQ$19:$AQ$33, MATCH(Q$10, Settings!$Y$19:$Y$33, 0))))-1), 1, Settings!$AY$23:$AY$38), ""))</f>
        <v/>
      </c>
      <c r="BR96" s="118" t="str">
        <f>IF(BB96="", "", IF(BB96&lt;=$B96, WORKDAY(DATE(YEAR($BB96), MONTH(BB96)+1, DAY(BB96)-1), 1, Settings!$AY$23:$AY$38), BB96))</f>
        <v/>
      </c>
      <c r="BS96" s="119" t="str">
        <f>IF(BC96="", "", IF(BC96&lt;=$B96, WORKDAY(DATE(YEAR($BB96), MONTH(BC96)+1, DAY(BC96)-1), 1, Settings!$AY$23:$AY$38), BC96))</f>
        <v/>
      </c>
      <c r="BT96" s="119" t="str">
        <f>IF(BD96="", "", IF(BD96&lt;=$B96, WORKDAY(DATE(YEAR($BB96), MONTH(BD96)+1, DAY(BD96)-1), 1, Settings!$AY$23:$AY$38), BD96))</f>
        <v/>
      </c>
      <c r="BU96" s="119" t="str">
        <f>IF(BE96="", "", IF(BE96&lt;=$B96, WORKDAY(DATE(YEAR($BB96), MONTH(BE96)+1, DAY(BE96)-1), 1, Settings!$AY$23:$AY$38), BE96))</f>
        <v/>
      </c>
      <c r="BV96" s="119" t="str">
        <f>IF(BF96="", "", IF(BF96&lt;=$B96, WORKDAY(DATE(YEAR($BB96), MONTH(BF96)+1, DAY(BF96)-1), 1, Settings!$AY$23:$AY$38), BF96))</f>
        <v/>
      </c>
      <c r="BW96" s="119" t="str">
        <f>IF(BG96="", "", IF(BG96&lt;=$B96, WORKDAY(DATE(YEAR($BB96), MONTH(BG96)+1, DAY(BG96)-1), 1, Settings!$AY$23:$AY$38), BG96))</f>
        <v/>
      </c>
      <c r="BX96" s="119" t="str">
        <f>IF(BH96="", "", IF(BH96&lt;=$B96, WORKDAY(DATE(YEAR($BB96), MONTH(BH96)+1, DAY(BH96)-1), 1, Settings!$AY$23:$AY$38), BH96))</f>
        <v/>
      </c>
      <c r="BY96" s="119" t="str">
        <f>IF(BI96="", "", IF(BI96&lt;=$B96, WORKDAY(DATE(YEAR($BB96), MONTH(BI96)+1, DAY(BI96)-1), 1, Settings!$AY$23:$AY$38), BI96))</f>
        <v/>
      </c>
      <c r="BZ96" s="119" t="str">
        <f>IF(BJ96="", "", IF(BJ96&lt;=$B96, WORKDAY(DATE(YEAR($BB96), MONTH(BJ96)+1, DAY(BJ96)-1), 1, Settings!$AY$23:$AY$38), BJ96))</f>
        <v/>
      </c>
      <c r="CA96" s="119" t="str">
        <f>IF(BK96="", "", IF(BK96&lt;=$B96, WORKDAY(DATE(YEAR($BB96), MONTH(BK96)+1, DAY(BK96)-1), 1, Settings!$AY$23:$AY$38), BK96))</f>
        <v/>
      </c>
      <c r="CB96" s="119" t="str">
        <f>IF(BL96="", "", IF(BL96&lt;=$B96, WORKDAY(DATE(YEAR($BB96), MONTH(BL96)+1, DAY(BL96)-1), 1, Settings!$AY$23:$AY$38), BL96))</f>
        <v/>
      </c>
      <c r="CC96" s="119" t="str">
        <f>IF(BM96="", "", IF(BM96&lt;=$B96, WORKDAY(DATE(YEAR($BB96), MONTH(BM96)+1, DAY(BM96)-1), 1, Settings!$AY$23:$AY$38), BM96))</f>
        <v/>
      </c>
      <c r="CD96" s="119" t="str">
        <f>IF(BN96="", "", IF(BN96&lt;=$B96, WORKDAY(DATE(YEAR($BB96), MONTH(BN96)+1, DAY(BN96)-1), 1, Settings!$AY$23:$AY$38), BN96))</f>
        <v/>
      </c>
      <c r="CE96" s="119" t="str">
        <f>IF(BO96="", "", IF(BO96&lt;=$B96, WORKDAY(DATE(YEAR($BB96), MONTH(BO96)+1, DAY(BO96)-1), 1, Settings!$AY$23:$AY$38), BO96))</f>
        <v/>
      </c>
      <c r="CF96" s="120" t="str">
        <f>IF(BP96="", "", IF(BP96&lt;=$B96, WORKDAY(DATE(YEAR($BB96), MONTH(BP96)+1, DAY(BP96)-1), 1, Settings!$AY$23:$AY$38), BP96))</f>
        <v/>
      </c>
      <c r="CH96" s="48" t="str">
        <f t="shared" si="35"/>
        <v/>
      </c>
      <c r="CI96" s="49" t="str">
        <f t="shared" si="36"/>
        <v/>
      </c>
      <c r="CJ96" s="49" t="str">
        <f t="shared" si="37"/>
        <v/>
      </c>
      <c r="CK96" s="49" t="str">
        <f t="shared" si="38"/>
        <v/>
      </c>
      <c r="CL96" s="49" t="str">
        <f t="shared" si="39"/>
        <v/>
      </c>
      <c r="CM96" s="49" t="str">
        <f t="shared" si="40"/>
        <v/>
      </c>
      <c r="CN96" s="49" t="str">
        <f t="shared" si="41"/>
        <v/>
      </c>
      <c r="CO96" s="49" t="str">
        <f t="shared" si="42"/>
        <v/>
      </c>
      <c r="CP96" s="49" t="str">
        <f t="shared" si="43"/>
        <v/>
      </c>
      <c r="CQ96" s="49" t="str">
        <f t="shared" si="44"/>
        <v/>
      </c>
      <c r="CR96" s="49" t="str">
        <f t="shared" si="45"/>
        <v/>
      </c>
      <c r="CS96" s="49" t="str">
        <f t="shared" si="46"/>
        <v/>
      </c>
      <c r="CT96" s="49" t="str">
        <f t="shared" si="47"/>
        <v/>
      </c>
      <c r="CU96" s="49" t="str">
        <f t="shared" si="48"/>
        <v/>
      </c>
      <c r="CV96" s="16" t="str">
        <f t="shared" si="49"/>
        <v/>
      </c>
      <c r="CX96" s="48" t="str">
        <f t="shared" si="50"/>
        <v/>
      </c>
      <c r="CY96" s="49" t="str">
        <f t="shared" si="51"/>
        <v/>
      </c>
      <c r="CZ96" s="49" t="str">
        <f t="shared" si="52"/>
        <v/>
      </c>
      <c r="DA96" s="49" t="str">
        <f t="shared" si="53"/>
        <v/>
      </c>
      <c r="DB96" s="49" t="str">
        <f t="shared" si="54"/>
        <v/>
      </c>
      <c r="DC96" s="49" t="str">
        <f t="shared" si="55"/>
        <v/>
      </c>
      <c r="DD96" s="49" t="str">
        <f t="shared" si="56"/>
        <v/>
      </c>
      <c r="DE96" s="49" t="str">
        <f t="shared" si="57"/>
        <v/>
      </c>
      <c r="DF96" s="49" t="str">
        <f t="shared" si="58"/>
        <v/>
      </c>
      <c r="DG96" s="49" t="str">
        <f t="shared" si="59"/>
        <v/>
      </c>
      <c r="DH96" s="49" t="str">
        <f t="shared" si="60"/>
        <v/>
      </c>
      <c r="DI96" s="49" t="str">
        <f t="shared" si="61"/>
        <v/>
      </c>
      <c r="DJ96" s="49" t="str">
        <f t="shared" si="62"/>
        <v/>
      </c>
      <c r="DK96" s="49" t="str">
        <f t="shared" si="63"/>
        <v/>
      </c>
      <c r="DL96" s="16" t="str">
        <f t="shared" si="64"/>
        <v/>
      </c>
      <c r="DN96" s="17" t="str">
        <f t="shared" si="65"/>
        <v>Sep 2019</v>
      </c>
    </row>
    <row r="97" spans="1:118" x14ac:dyDescent="0.25">
      <c r="A97" s="30"/>
      <c r="B97" s="102">
        <f>IF(B96="", "", IFERROR(IF(B96+1&gt;Settings!$G$25, "", B96+1), ""))</f>
        <v>43733</v>
      </c>
      <c r="C97" s="2"/>
      <c r="D97" s="3"/>
      <c r="E97" s="3"/>
      <c r="F97" s="3"/>
      <c r="G97" s="3"/>
      <c r="H97" s="3"/>
      <c r="I97" s="3"/>
      <c r="J97" s="3"/>
      <c r="K97" s="3"/>
      <c r="L97" s="3"/>
      <c r="M97" s="3"/>
      <c r="N97" s="3"/>
      <c r="O97" s="3"/>
      <c r="P97" s="3"/>
      <c r="Q97" s="4"/>
      <c r="R97" s="30"/>
      <c r="T97" s="17" t="str">
        <f>IF($B97="", "", IF($B97&lt;Settings!$G$23, "Old", "New"))</f>
        <v>Old</v>
      </c>
      <c r="AL97" s="118" t="str">
        <f>IF(OR($B97="", C97="", C$10="", AL$9), "", IFERROR($B97+INDEX(Settings!$AF$19:$AF$33, MATCH(C$10, Settings!$Y$19:$Y$33, 0))+IF(INDEX(Settings!$AI$19:$AI$33, MATCH(C$10, Settings!$Y$19:$Y$33, 0))="", 0, INDEX($AO$2:$AU$8, MATCH(TEXT($B97, "ddd"), $AN$2:$AN$8, 0), MATCH(INDEX(Settings!$AI$19:$AI$33, MATCH(C$10, Settings!$Y$19:$Y$33, 0)), $AO$1:$AU$1, 0))), 0))</f>
        <v/>
      </c>
      <c r="AM97" s="119" t="str">
        <f>IF(OR($B97="", D97="", D$10="", AM$9), "", IFERROR($B97+INDEX(Settings!$AF$19:$AF$33, MATCH(D$10, Settings!$Y$19:$Y$33, 0))+IF(INDEX(Settings!$AI$19:$AI$33, MATCH(D$10, Settings!$Y$19:$Y$33, 0))="", 0, INDEX($AO$2:$AU$8, MATCH(TEXT($B97, "ddd"), $AN$2:$AN$8, 0), MATCH(INDEX(Settings!$AI$19:$AI$33, MATCH(D$10, Settings!$Y$19:$Y$33, 0)), $AO$1:$AU$1, 0))), 0))</f>
        <v/>
      </c>
      <c r="AN97" s="119" t="str">
        <f>IF(OR($B97="", E97="", E$10="", AN$9), "", IFERROR($B97+INDEX(Settings!$AF$19:$AF$33, MATCH(E$10, Settings!$Y$19:$Y$33, 0))+IF(INDEX(Settings!$AI$19:$AI$33, MATCH(E$10, Settings!$Y$19:$Y$33, 0))="", 0, INDEX($AO$2:$AU$8, MATCH(TEXT($B97, "ddd"), $AN$2:$AN$8, 0), MATCH(INDEX(Settings!$AI$19:$AI$33, MATCH(E$10, Settings!$Y$19:$Y$33, 0)), $AO$1:$AU$1, 0))), 0))</f>
        <v/>
      </c>
      <c r="AO97" s="119" t="str">
        <f>IF(OR($B97="", F97="", F$10="", AO$9), "", IFERROR($B97+INDEX(Settings!$AF$19:$AF$33, MATCH(F$10, Settings!$Y$19:$Y$33, 0))+IF(INDEX(Settings!$AI$19:$AI$33, MATCH(F$10, Settings!$Y$19:$Y$33, 0))="", 0, INDEX($AO$2:$AU$8, MATCH(TEXT($B97, "ddd"), $AN$2:$AN$8, 0), MATCH(INDEX(Settings!$AI$19:$AI$33, MATCH(F$10, Settings!$Y$19:$Y$33, 0)), $AO$1:$AU$1, 0))), 0))</f>
        <v/>
      </c>
      <c r="AP97" s="119" t="str">
        <f>IF(OR($B97="", G97="", G$10="", AP$9), "", IFERROR($B97+INDEX(Settings!$AF$19:$AF$33, MATCH(G$10, Settings!$Y$19:$Y$33, 0))+IF(INDEX(Settings!$AI$19:$AI$33, MATCH(G$10, Settings!$Y$19:$Y$33, 0))="", 0, INDEX($AO$2:$AU$8, MATCH(TEXT($B97, "ddd"), $AN$2:$AN$8, 0), MATCH(INDEX(Settings!$AI$19:$AI$33, MATCH(G$10, Settings!$Y$19:$Y$33, 0)), $AO$1:$AU$1, 0))), 0))</f>
        <v/>
      </c>
      <c r="AQ97" s="119" t="str">
        <f>IF(OR($B97="", H97="", H$10="", AQ$9), "", IFERROR($B97+INDEX(Settings!$AF$19:$AF$33, MATCH(H$10, Settings!$Y$19:$Y$33, 0))+IF(INDEX(Settings!$AI$19:$AI$33, MATCH(H$10, Settings!$Y$19:$Y$33, 0))="", 0, INDEX($AO$2:$AU$8, MATCH(TEXT($B97, "ddd"), $AN$2:$AN$8, 0), MATCH(INDEX(Settings!$AI$19:$AI$33, MATCH(H$10, Settings!$Y$19:$Y$33, 0)), $AO$1:$AU$1, 0))), 0))</f>
        <v/>
      </c>
      <c r="AR97" s="119" t="str">
        <f>IF(OR($B97="", I97="", I$10="", AR$9), "", IFERROR($B97+INDEX(Settings!$AF$19:$AF$33, MATCH(I$10, Settings!$Y$19:$Y$33, 0))+IF(INDEX(Settings!$AI$19:$AI$33, MATCH(I$10, Settings!$Y$19:$Y$33, 0))="", 0, INDEX($AO$2:$AU$8, MATCH(TEXT($B97, "ddd"), $AN$2:$AN$8, 0), MATCH(INDEX(Settings!$AI$19:$AI$33, MATCH(I$10, Settings!$Y$19:$Y$33, 0)), $AO$1:$AU$1, 0))), 0))</f>
        <v/>
      </c>
      <c r="AS97" s="119" t="str">
        <f>IF(OR($B97="", J97="", J$10="", AS$9), "", IFERROR($B97+INDEX(Settings!$AF$19:$AF$33, MATCH(J$10, Settings!$Y$19:$Y$33, 0))+IF(INDEX(Settings!$AI$19:$AI$33, MATCH(J$10, Settings!$Y$19:$Y$33, 0))="", 0, INDEX($AO$2:$AU$8, MATCH(TEXT($B97, "ddd"), $AN$2:$AN$8, 0), MATCH(INDEX(Settings!$AI$19:$AI$33, MATCH(J$10, Settings!$Y$19:$Y$33, 0)), $AO$1:$AU$1, 0))), 0))</f>
        <v/>
      </c>
      <c r="AT97" s="119" t="str">
        <f>IF(OR($B97="", K97="", K$10="", AT$9), "", IFERROR($B97+INDEX(Settings!$AF$19:$AF$33, MATCH(K$10, Settings!$Y$19:$Y$33, 0))+IF(INDEX(Settings!$AI$19:$AI$33, MATCH(K$10, Settings!$Y$19:$Y$33, 0))="", 0, INDEX($AO$2:$AU$8, MATCH(TEXT($B97, "ddd"), $AN$2:$AN$8, 0), MATCH(INDEX(Settings!$AI$19:$AI$33, MATCH(K$10, Settings!$Y$19:$Y$33, 0)), $AO$1:$AU$1, 0))), 0))</f>
        <v/>
      </c>
      <c r="AU97" s="119" t="str">
        <f>IF(OR($B97="", L97="", L$10="", AU$9), "", IFERROR($B97+INDEX(Settings!$AF$19:$AF$33, MATCH(L$10, Settings!$Y$19:$Y$33, 0))+IF(INDEX(Settings!$AI$19:$AI$33, MATCH(L$10, Settings!$Y$19:$Y$33, 0))="", 0, INDEX($AO$2:$AU$8, MATCH(TEXT($B97, "ddd"), $AN$2:$AN$8, 0), MATCH(INDEX(Settings!$AI$19:$AI$33, MATCH(L$10, Settings!$Y$19:$Y$33, 0)), $AO$1:$AU$1, 0))), 0))</f>
        <v/>
      </c>
      <c r="AV97" s="119" t="str">
        <f>IF(OR($B97="", M97="", M$10="", AV$9), "", IFERROR($B97+INDEX(Settings!$AF$19:$AF$33, MATCH(M$10, Settings!$Y$19:$Y$33, 0))+IF(INDEX(Settings!$AI$19:$AI$33, MATCH(M$10, Settings!$Y$19:$Y$33, 0))="", 0, INDEX($AO$2:$AU$8, MATCH(TEXT($B97, "ddd"), $AN$2:$AN$8, 0), MATCH(INDEX(Settings!$AI$19:$AI$33, MATCH(M$10, Settings!$Y$19:$Y$33, 0)), $AO$1:$AU$1, 0))), 0))</f>
        <v/>
      </c>
      <c r="AW97" s="119" t="str">
        <f>IF(OR($B97="", N97="", N$10="", AW$9), "", IFERROR($B97+INDEX(Settings!$AF$19:$AF$33, MATCH(N$10, Settings!$Y$19:$Y$33, 0))+IF(INDEX(Settings!$AI$19:$AI$33, MATCH(N$10, Settings!$Y$19:$Y$33, 0))="", 0, INDEX($AO$2:$AU$8, MATCH(TEXT($B97, "ddd"), $AN$2:$AN$8, 0), MATCH(INDEX(Settings!$AI$19:$AI$33, MATCH(N$10, Settings!$Y$19:$Y$33, 0)), $AO$1:$AU$1, 0))), 0))</f>
        <v/>
      </c>
      <c r="AX97" s="119" t="str">
        <f>IF(OR($B97="", O97="", O$10="", AX$9), "", IFERROR($B97+INDEX(Settings!$AF$19:$AF$33, MATCH(O$10, Settings!$Y$19:$Y$33, 0))+IF(INDEX(Settings!$AI$19:$AI$33, MATCH(O$10, Settings!$Y$19:$Y$33, 0))="", 0, INDEX($AO$2:$AU$8, MATCH(TEXT($B97, "ddd"), $AN$2:$AN$8, 0), MATCH(INDEX(Settings!$AI$19:$AI$33, MATCH(O$10, Settings!$Y$19:$Y$33, 0)), $AO$1:$AU$1, 0))), 0))</f>
        <v/>
      </c>
      <c r="AY97" s="119" t="str">
        <f>IF(OR($B97="", P97="", P$10="", AY$9), "", IFERROR($B97+INDEX(Settings!$AF$19:$AF$33, MATCH(P$10, Settings!$Y$19:$Y$33, 0))+IF(INDEX(Settings!$AI$19:$AI$33, MATCH(P$10, Settings!$Y$19:$Y$33, 0))="", 0, INDEX($AO$2:$AU$8, MATCH(TEXT($B97, "ddd"), $AN$2:$AN$8, 0), MATCH(INDEX(Settings!$AI$19:$AI$33, MATCH(P$10, Settings!$Y$19:$Y$33, 0)), $AO$1:$AU$1, 0))), 0))</f>
        <v/>
      </c>
      <c r="AZ97" s="120" t="str">
        <f>IF(OR($B97="", Q97="", Q$10="", AZ$9), "", IFERROR($B97+INDEX(Settings!$AF$19:$AF$33, MATCH(Q$10, Settings!$Y$19:$Y$33, 0))+IF(INDEX(Settings!$AI$19:$AI$33, MATCH(Q$10, Settings!$Y$19:$Y$33, 0))="", 0, INDEX($AO$2:$AU$8, MATCH(TEXT($B97, "ddd"), $AN$2:$AN$8, 0), MATCH(INDEX(Settings!$AI$19:$AI$33, MATCH(Q$10, Settings!$Y$19:$Y$33, 0)), $AO$1:$AU$1, 0))), 0))</f>
        <v/>
      </c>
      <c r="BB97" s="118" t="str">
        <f>IF(OR(C$10="", $B97="", C97="", BB$9=""), "", IFERROR(WORKDAY((DATE(YEAR($B97), MONTH($B97)+INDEX(Settings!$AM$19:$AM$33, MATCH(C$10, Settings!$Y$19:$Y$33, 0)), IF(INDEX(Settings!$AQ$19:$AQ$33, MATCH(C$10, Settings!$Y$19:$Y$33, 0))=0, DAY($B97), INDEX(Settings!$AQ$19:$AQ$33, MATCH(C$10, Settings!$Y$19:$Y$33, 0))))-1), 1, Settings!$AY$23:$AY$38), ""))</f>
        <v/>
      </c>
      <c r="BC97" s="119" t="str">
        <f>IF(OR(D$10="", $B97="", D97="", BC$9=""), "", IFERROR(WORKDAY((DATE(YEAR($B97), MONTH($B97)+INDEX(Settings!$AM$19:$AM$33, MATCH(D$10, Settings!$Y$19:$Y$33, 0)), IF(INDEX(Settings!$AQ$19:$AQ$33, MATCH(D$10, Settings!$Y$19:$Y$33, 0))=0, DAY($B97), INDEX(Settings!$AQ$19:$AQ$33, MATCH(D$10, Settings!$Y$19:$Y$33, 0))))-1), 1, Settings!$AY$23:$AY$38), ""))</f>
        <v/>
      </c>
      <c r="BD97" s="119" t="str">
        <f>IF(OR(E$10="", $B97="", E97="", BD$9=""), "", IFERROR(WORKDAY((DATE(YEAR($B97), MONTH($B97)+INDEX(Settings!$AM$19:$AM$33, MATCH(E$10, Settings!$Y$19:$Y$33, 0)), IF(INDEX(Settings!$AQ$19:$AQ$33, MATCH(E$10, Settings!$Y$19:$Y$33, 0))=0, DAY($B97), INDEX(Settings!$AQ$19:$AQ$33, MATCH(E$10, Settings!$Y$19:$Y$33, 0))))-1), 1, Settings!$AY$23:$AY$38), ""))</f>
        <v/>
      </c>
      <c r="BE97" s="119" t="str">
        <f>IF(OR(F$10="", $B97="", F97="", BE$9=""), "", IFERROR(WORKDAY((DATE(YEAR($B97), MONTH($B97)+INDEX(Settings!$AM$19:$AM$33, MATCH(F$10, Settings!$Y$19:$Y$33, 0)), IF(INDEX(Settings!$AQ$19:$AQ$33, MATCH(F$10, Settings!$Y$19:$Y$33, 0))=0, DAY($B97), INDEX(Settings!$AQ$19:$AQ$33, MATCH(F$10, Settings!$Y$19:$Y$33, 0))))-1), 1, Settings!$AY$23:$AY$38), ""))</f>
        <v/>
      </c>
      <c r="BF97" s="119" t="str">
        <f>IF(OR(G$10="", $B97="", G97="", BF$9=""), "", IFERROR(WORKDAY((DATE(YEAR($B97), MONTH($B97)+INDEX(Settings!$AM$19:$AM$33, MATCH(G$10, Settings!$Y$19:$Y$33, 0)), IF(INDEX(Settings!$AQ$19:$AQ$33, MATCH(G$10, Settings!$Y$19:$Y$33, 0))=0, DAY($B97), INDEX(Settings!$AQ$19:$AQ$33, MATCH(G$10, Settings!$Y$19:$Y$33, 0))))-1), 1, Settings!$AY$23:$AY$38), ""))</f>
        <v/>
      </c>
      <c r="BG97" s="119" t="str">
        <f>IF(OR(H$10="", $B97="", H97="", BG$9=""), "", IFERROR(WORKDAY((DATE(YEAR($B97), MONTH($B97)+INDEX(Settings!$AM$19:$AM$33, MATCH(H$10, Settings!$Y$19:$Y$33, 0)), IF(INDEX(Settings!$AQ$19:$AQ$33, MATCH(H$10, Settings!$Y$19:$Y$33, 0))=0, DAY($B97), INDEX(Settings!$AQ$19:$AQ$33, MATCH(H$10, Settings!$Y$19:$Y$33, 0))))-1), 1, Settings!$AY$23:$AY$38), ""))</f>
        <v/>
      </c>
      <c r="BH97" s="119" t="str">
        <f>IF(OR(I$10="", $B97="", I97="", BH$9=""), "", IFERROR(WORKDAY((DATE(YEAR($B97), MONTH($B97)+INDEX(Settings!$AM$19:$AM$33, MATCH(I$10, Settings!$Y$19:$Y$33, 0)), IF(INDEX(Settings!$AQ$19:$AQ$33, MATCH(I$10, Settings!$Y$19:$Y$33, 0))=0, DAY($B97), INDEX(Settings!$AQ$19:$AQ$33, MATCH(I$10, Settings!$Y$19:$Y$33, 0))))-1), 1, Settings!$AY$23:$AY$38), ""))</f>
        <v/>
      </c>
      <c r="BI97" s="119" t="str">
        <f>IF(OR(J$10="", $B97="", J97="", BI$9=""), "", IFERROR(WORKDAY((DATE(YEAR($B97), MONTH($B97)+INDEX(Settings!$AM$19:$AM$33, MATCH(J$10, Settings!$Y$19:$Y$33, 0)), IF(INDEX(Settings!$AQ$19:$AQ$33, MATCH(J$10, Settings!$Y$19:$Y$33, 0))=0, DAY($B97), INDEX(Settings!$AQ$19:$AQ$33, MATCH(J$10, Settings!$Y$19:$Y$33, 0))))-1), 1, Settings!$AY$23:$AY$38), ""))</f>
        <v/>
      </c>
      <c r="BJ97" s="119" t="str">
        <f>IF(OR(K$10="", $B97="", K97="", BJ$9=""), "", IFERROR(WORKDAY((DATE(YEAR($B97), MONTH($B97)+INDEX(Settings!$AM$19:$AM$33, MATCH(K$10, Settings!$Y$19:$Y$33, 0)), IF(INDEX(Settings!$AQ$19:$AQ$33, MATCH(K$10, Settings!$Y$19:$Y$33, 0))=0, DAY($B97), INDEX(Settings!$AQ$19:$AQ$33, MATCH(K$10, Settings!$Y$19:$Y$33, 0))))-1), 1, Settings!$AY$23:$AY$38), ""))</f>
        <v/>
      </c>
      <c r="BK97" s="119" t="str">
        <f>IF(OR(L$10="", $B97="", L97="", BK$9=""), "", IFERROR(WORKDAY((DATE(YEAR($B97), MONTH($B97)+INDEX(Settings!$AM$19:$AM$33, MATCH(L$10, Settings!$Y$19:$Y$33, 0)), IF(INDEX(Settings!$AQ$19:$AQ$33, MATCH(L$10, Settings!$Y$19:$Y$33, 0))=0, DAY($B97), INDEX(Settings!$AQ$19:$AQ$33, MATCH(L$10, Settings!$Y$19:$Y$33, 0))))-1), 1, Settings!$AY$23:$AY$38), ""))</f>
        <v/>
      </c>
      <c r="BL97" s="119" t="str">
        <f>IF(OR(M$10="", $B97="", M97="", BL$9=""), "", IFERROR(WORKDAY((DATE(YEAR($B97), MONTH($B97)+INDEX(Settings!$AM$19:$AM$33, MATCH(M$10, Settings!$Y$19:$Y$33, 0)), IF(INDEX(Settings!$AQ$19:$AQ$33, MATCH(M$10, Settings!$Y$19:$Y$33, 0))=0, DAY($B97), INDEX(Settings!$AQ$19:$AQ$33, MATCH(M$10, Settings!$Y$19:$Y$33, 0))))-1), 1, Settings!$AY$23:$AY$38), ""))</f>
        <v/>
      </c>
      <c r="BM97" s="119" t="str">
        <f>IF(OR(N$10="", $B97="", N97="", BM$9=""), "", IFERROR(WORKDAY((DATE(YEAR($B97), MONTH($B97)+INDEX(Settings!$AM$19:$AM$33, MATCH(N$10, Settings!$Y$19:$Y$33, 0)), IF(INDEX(Settings!$AQ$19:$AQ$33, MATCH(N$10, Settings!$Y$19:$Y$33, 0))=0, DAY($B97), INDEX(Settings!$AQ$19:$AQ$33, MATCH(N$10, Settings!$Y$19:$Y$33, 0))))-1), 1, Settings!$AY$23:$AY$38), ""))</f>
        <v/>
      </c>
      <c r="BN97" s="119" t="str">
        <f>IF(OR(O$10="", $B97="", O97="", BN$9=""), "", IFERROR(WORKDAY((DATE(YEAR($B97), MONTH($B97)+INDEX(Settings!$AM$19:$AM$33, MATCH(O$10, Settings!$Y$19:$Y$33, 0)), IF(INDEX(Settings!$AQ$19:$AQ$33, MATCH(O$10, Settings!$Y$19:$Y$33, 0))=0, DAY($B97), INDEX(Settings!$AQ$19:$AQ$33, MATCH(O$10, Settings!$Y$19:$Y$33, 0))))-1), 1, Settings!$AY$23:$AY$38), ""))</f>
        <v/>
      </c>
      <c r="BO97" s="119" t="str">
        <f>IF(OR(P$10="", $B97="", P97="", BO$9=""), "", IFERROR(WORKDAY((DATE(YEAR($B97), MONTH($B97)+INDEX(Settings!$AM$19:$AM$33, MATCH(P$10, Settings!$Y$19:$Y$33, 0)), IF(INDEX(Settings!$AQ$19:$AQ$33, MATCH(P$10, Settings!$Y$19:$Y$33, 0))=0, DAY($B97), INDEX(Settings!$AQ$19:$AQ$33, MATCH(P$10, Settings!$Y$19:$Y$33, 0))))-1), 1, Settings!$AY$23:$AY$38), ""))</f>
        <v/>
      </c>
      <c r="BP97" s="120" t="str">
        <f>IF(OR(Q$10="", $B97="", Q97="", BP$9=""), "", IFERROR(WORKDAY((DATE(YEAR($B97), MONTH($B97)+INDEX(Settings!$AM$19:$AM$33, MATCH(Q$10, Settings!$Y$19:$Y$33, 0)), IF(INDEX(Settings!$AQ$19:$AQ$33, MATCH(Q$10, Settings!$Y$19:$Y$33, 0))=0, DAY($B97), INDEX(Settings!$AQ$19:$AQ$33, MATCH(Q$10, Settings!$Y$19:$Y$33, 0))))-1), 1, Settings!$AY$23:$AY$38), ""))</f>
        <v/>
      </c>
      <c r="BR97" s="118" t="str">
        <f>IF(BB97="", "", IF(BB97&lt;=$B97, WORKDAY(DATE(YEAR($BB97), MONTH(BB97)+1, DAY(BB97)-1), 1, Settings!$AY$23:$AY$38), BB97))</f>
        <v/>
      </c>
      <c r="BS97" s="119" t="str">
        <f>IF(BC97="", "", IF(BC97&lt;=$B97, WORKDAY(DATE(YEAR($BB97), MONTH(BC97)+1, DAY(BC97)-1), 1, Settings!$AY$23:$AY$38), BC97))</f>
        <v/>
      </c>
      <c r="BT97" s="119" t="str">
        <f>IF(BD97="", "", IF(BD97&lt;=$B97, WORKDAY(DATE(YEAR($BB97), MONTH(BD97)+1, DAY(BD97)-1), 1, Settings!$AY$23:$AY$38), BD97))</f>
        <v/>
      </c>
      <c r="BU97" s="119" t="str">
        <f>IF(BE97="", "", IF(BE97&lt;=$B97, WORKDAY(DATE(YEAR($BB97), MONTH(BE97)+1, DAY(BE97)-1), 1, Settings!$AY$23:$AY$38), BE97))</f>
        <v/>
      </c>
      <c r="BV97" s="119" t="str">
        <f>IF(BF97="", "", IF(BF97&lt;=$B97, WORKDAY(DATE(YEAR($BB97), MONTH(BF97)+1, DAY(BF97)-1), 1, Settings!$AY$23:$AY$38), BF97))</f>
        <v/>
      </c>
      <c r="BW97" s="119" t="str">
        <f>IF(BG97="", "", IF(BG97&lt;=$B97, WORKDAY(DATE(YEAR($BB97), MONTH(BG97)+1, DAY(BG97)-1), 1, Settings!$AY$23:$AY$38), BG97))</f>
        <v/>
      </c>
      <c r="BX97" s="119" t="str">
        <f>IF(BH97="", "", IF(BH97&lt;=$B97, WORKDAY(DATE(YEAR($BB97), MONTH(BH97)+1, DAY(BH97)-1), 1, Settings!$AY$23:$AY$38), BH97))</f>
        <v/>
      </c>
      <c r="BY97" s="119" t="str">
        <f>IF(BI97="", "", IF(BI97&lt;=$B97, WORKDAY(DATE(YEAR($BB97), MONTH(BI97)+1, DAY(BI97)-1), 1, Settings!$AY$23:$AY$38), BI97))</f>
        <v/>
      </c>
      <c r="BZ97" s="119" t="str">
        <f>IF(BJ97="", "", IF(BJ97&lt;=$B97, WORKDAY(DATE(YEAR($BB97), MONTH(BJ97)+1, DAY(BJ97)-1), 1, Settings!$AY$23:$AY$38), BJ97))</f>
        <v/>
      </c>
      <c r="CA97" s="119" t="str">
        <f>IF(BK97="", "", IF(BK97&lt;=$B97, WORKDAY(DATE(YEAR($BB97), MONTH(BK97)+1, DAY(BK97)-1), 1, Settings!$AY$23:$AY$38), BK97))</f>
        <v/>
      </c>
      <c r="CB97" s="119" t="str">
        <f>IF(BL97="", "", IF(BL97&lt;=$B97, WORKDAY(DATE(YEAR($BB97), MONTH(BL97)+1, DAY(BL97)-1), 1, Settings!$AY$23:$AY$38), BL97))</f>
        <v/>
      </c>
      <c r="CC97" s="119" t="str">
        <f>IF(BM97="", "", IF(BM97&lt;=$B97, WORKDAY(DATE(YEAR($BB97), MONTH(BM97)+1, DAY(BM97)-1), 1, Settings!$AY$23:$AY$38), BM97))</f>
        <v/>
      </c>
      <c r="CD97" s="119" t="str">
        <f>IF(BN97="", "", IF(BN97&lt;=$B97, WORKDAY(DATE(YEAR($BB97), MONTH(BN97)+1, DAY(BN97)-1), 1, Settings!$AY$23:$AY$38), BN97))</f>
        <v/>
      </c>
      <c r="CE97" s="119" t="str">
        <f>IF(BO97="", "", IF(BO97&lt;=$B97, WORKDAY(DATE(YEAR($BB97), MONTH(BO97)+1, DAY(BO97)-1), 1, Settings!$AY$23:$AY$38), BO97))</f>
        <v/>
      </c>
      <c r="CF97" s="120" t="str">
        <f>IF(BP97="", "", IF(BP97&lt;=$B97, WORKDAY(DATE(YEAR($BB97), MONTH(BP97)+1, DAY(BP97)-1), 1, Settings!$AY$23:$AY$38), BP97))</f>
        <v/>
      </c>
      <c r="CH97" s="48" t="str">
        <f t="shared" si="35"/>
        <v/>
      </c>
      <c r="CI97" s="49" t="str">
        <f t="shared" si="36"/>
        <v/>
      </c>
      <c r="CJ97" s="49" t="str">
        <f t="shared" si="37"/>
        <v/>
      </c>
      <c r="CK97" s="49" t="str">
        <f t="shared" si="38"/>
        <v/>
      </c>
      <c r="CL97" s="49" t="str">
        <f t="shared" si="39"/>
        <v/>
      </c>
      <c r="CM97" s="49" t="str">
        <f t="shared" si="40"/>
        <v/>
      </c>
      <c r="CN97" s="49" t="str">
        <f t="shared" si="41"/>
        <v/>
      </c>
      <c r="CO97" s="49" t="str">
        <f t="shared" si="42"/>
        <v/>
      </c>
      <c r="CP97" s="49" t="str">
        <f t="shared" si="43"/>
        <v/>
      </c>
      <c r="CQ97" s="49" t="str">
        <f t="shared" si="44"/>
        <v/>
      </c>
      <c r="CR97" s="49" t="str">
        <f t="shared" si="45"/>
        <v/>
      </c>
      <c r="CS97" s="49" t="str">
        <f t="shared" si="46"/>
        <v/>
      </c>
      <c r="CT97" s="49" t="str">
        <f t="shared" si="47"/>
        <v/>
      </c>
      <c r="CU97" s="49" t="str">
        <f t="shared" si="48"/>
        <v/>
      </c>
      <c r="CV97" s="16" t="str">
        <f t="shared" si="49"/>
        <v/>
      </c>
      <c r="CX97" s="48" t="str">
        <f t="shared" si="50"/>
        <v/>
      </c>
      <c r="CY97" s="49" t="str">
        <f t="shared" si="51"/>
        <v/>
      </c>
      <c r="CZ97" s="49" t="str">
        <f t="shared" si="52"/>
        <v/>
      </c>
      <c r="DA97" s="49" t="str">
        <f t="shared" si="53"/>
        <v/>
      </c>
      <c r="DB97" s="49" t="str">
        <f t="shared" si="54"/>
        <v/>
      </c>
      <c r="DC97" s="49" t="str">
        <f t="shared" si="55"/>
        <v/>
      </c>
      <c r="DD97" s="49" t="str">
        <f t="shared" si="56"/>
        <v/>
      </c>
      <c r="DE97" s="49" t="str">
        <f t="shared" si="57"/>
        <v/>
      </c>
      <c r="DF97" s="49" t="str">
        <f t="shared" si="58"/>
        <v/>
      </c>
      <c r="DG97" s="49" t="str">
        <f t="shared" si="59"/>
        <v/>
      </c>
      <c r="DH97" s="49" t="str">
        <f t="shared" si="60"/>
        <v/>
      </c>
      <c r="DI97" s="49" t="str">
        <f t="shared" si="61"/>
        <v/>
      </c>
      <c r="DJ97" s="49" t="str">
        <f t="shared" si="62"/>
        <v/>
      </c>
      <c r="DK97" s="49" t="str">
        <f t="shared" si="63"/>
        <v/>
      </c>
      <c r="DL97" s="16" t="str">
        <f t="shared" si="64"/>
        <v/>
      </c>
      <c r="DN97" s="17" t="str">
        <f t="shared" si="65"/>
        <v>Sep 2019</v>
      </c>
    </row>
    <row r="98" spans="1:118" x14ac:dyDescent="0.25">
      <c r="A98" s="30"/>
      <c r="B98" s="102">
        <f>IF(B97="", "", IFERROR(IF(B97+1&gt;Settings!$G$25, "", B97+1), ""))</f>
        <v>43734</v>
      </c>
      <c r="C98" s="2"/>
      <c r="D98" s="3"/>
      <c r="E98" s="3"/>
      <c r="F98" s="3"/>
      <c r="G98" s="3"/>
      <c r="H98" s="3"/>
      <c r="I98" s="3"/>
      <c r="J98" s="3"/>
      <c r="K98" s="3"/>
      <c r="L98" s="3"/>
      <c r="M98" s="3"/>
      <c r="N98" s="3"/>
      <c r="O98" s="3"/>
      <c r="P98" s="3"/>
      <c r="Q98" s="4"/>
      <c r="R98" s="30"/>
      <c r="T98" s="17" t="str">
        <f>IF($B98="", "", IF($B98&lt;Settings!$G$23, "Old", "New"))</f>
        <v>Old</v>
      </c>
      <c r="AL98" s="118" t="str">
        <f>IF(OR($B98="", C98="", C$10="", AL$9), "", IFERROR($B98+INDEX(Settings!$AF$19:$AF$33, MATCH(C$10, Settings!$Y$19:$Y$33, 0))+IF(INDEX(Settings!$AI$19:$AI$33, MATCH(C$10, Settings!$Y$19:$Y$33, 0))="", 0, INDEX($AO$2:$AU$8, MATCH(TEXT($B98, "ddd"), $AN$2:$AN$8, 0), MATCH(INDEX(Settings!$AI$19:$AI$33, MATCH(C$10, Settings!$Y$19:$Y$33, 0)), $AO$1:$AU$1, 0))), 0))</f>
        <v/>
      </c>
      <c r="AM98" s="119" t="str">
        <f>IF(OR($B98="", D98="", D$10="", AM$9), "", IFERROR($B98+INDEX(Settings!$AF$19:$AF$33, MATCH(D$10, Settings!$Y$19:$Y$33, 0))+IF(INDEX(Settings!$AI$19:$AI$33, MATCH(D$10, Settings!$Y$19:$Y$33, 0))="", 0, INDEX($AO$2:$AU$8, MATCH(TEXT($B98, "ddd"), $AN$2:$AN$8, 0), MATCH(INDEX(Settings!$AI$19:$AI$33, MATCH(D$10, Settings!$Y$19:$Y$33, 0)), $AO$1:$AU$1, 0))), 0))</f>
        <v/>
      </c>
      <c r="AN98" s="119" t="str">
        <f>IF(OR($B98="", E98="", E$10="", AN$9), "", IFERROR($B98+INDEX(Settings!$AF$19:$AF$33, MATCH(E$10, Settings!$Y$19:$Y$33, 0))+IF(INDEX(Settings!$AI$19:$AI$33, MATCH(E$10, Settings!$Y$19:$Y$33, 0))="", 0, INDEX($AO$2:$AU$8, MATCH(TEXT($B98, "ddd"), $AN$2:$AN$8, 0), MATCH(INDEX(Settings!$AI$19:$AI$33, MATCH(E$10, Settings!$Y$19:$Y$33, 0)), $AO$1:$AU$1, 0))), 0))</f>
        <v/>
      </c>
      <c r="AO98" s="119" t="str">
        <f>IF(OR($B98="", F98="", F$10="", AO$9), "", IFERROR($B98+INDEX(Settings!$AF$19:$AF$33, MATCH(F$10, Settings!$Y$19:$Y$33, 0))+IF(INDEX(Settings!$AI$19:$AI$33, MATCH(F$10, Settings!$Y$19:$Y$33, 0))="", 0, INDEX($AO$2:$AU$8, MATCH(TEXT($B98, "ddd"), $AN$2:$AN$8, 0), MATCH(INDEX(Settings!$AI$19:$AI$33, MATCH(F$10, Settings!$Y$19:$Y$33, 0)), $AO$1:$AU$1, 0))), 0))</f>
        <v/>
      </c>
      <c r="AP98" s="119" t="str">
        <f>IF(OR($B98="", G98="", G$10="", AP$9), "", IFERROR($B98+INDEX(Settings!$AF$19:$AF$33, MATCH(G$10, Settings!$Y$19:$Y$33, 0))+IF(INDEX(Settings!$AI$19:$AI$33, MATCH(G$10, Settings!$Y$19:$Y$33, 0))="", 0, INDEX($AO$2:$AU$8, MATCH(TEXT($B98, "ddd"), $AN$2:$AN$8, 0), MATCH(INDEX(Settings!$AI$19:$AI$33, MATCH(G$10, Settings!$Y$19:$Y$33, 0)), $AO$1:$AU$1, 0))), 0))</f>
        <v/>
      </c>
      <c r="AQ98" s="119" t="str">
        <f>IF(OR($B98="", H98="", H$10="", AQ$9), "", IFERROR($B98+INDEX(Settings!$AF$19:$AF$33, MATCH(H$10, Settings!$Y$19:$Y$33, 0))+IF(INDEX(Settings!$AI$19:$AI$33, MATCH(H$10, Settings!$Y$19:$Y$33, 0))="", 0, INDEX($AO$2:$AU$8, MATCH(TEXT($B98, "ddd"), $AN$2:$AN$8, 0), MATCH(INDEX(Settings!$AI$19:$AI$33, MATCH(H$10, Settings!$Y$19:$Y$33, 0)), $AO$1:$AU$1, 0))), 0))</f>
        <v/>
      </c>
      <c r="AR98" s="119" t="str">
        <f>IF(OR($B98="", I98="", I$10="", AR$9), "", IFERROR($B98+INDEX(Settings!$AF$19:$AF$33, MATCH(I$10, Settings!$Y$19:$Y$33, 0))+IF(INDEX(Settings!$AI$19:$AI$33, MATCH(I$10, Settings!$Y$19:$Y$33, 0))="", 0, INDEX($AO$2:$AU$8, MATCH(TEXT($B98, "ddd"), $AN$2:$AN$8, 0), MATCH(INDEX(Settings!$AI$19:$AI$33, MATCH(I$10, Settings!$Y$19:$Y$33, 0)), $AO$1:$AU$1, 0))), 0))</f>
        <v/>
      </c>
      <c r="AS98" s="119" t="str">
        <f>IF(OR($B98="", J98="", J$10="", AS$9), "", IFERROR($B98+INDEX(Settings!$AF$19:$AF$33, MATCH(J$10, Settings!$Y$19:$Y$33, 0))+IF(INDEX(Settings!$AI$19:$AI$33, MATCH(J$10, Settings!$Y$19:$Y$33, 0))="", 0, INDEX($AO$2:$AU$8, MATCH(TEXT($B98, "ddd"), $AN$2:$AN$8, 0), MATCH(INDEX(Settings!$AI$19:$AI$33, MATCH(J$10, Settings!$Y$19:$Y$33, 0)), $AO$1:$AU$1, 0))), 0))</f>
        <v/>
      </c>
      <c r="AT98" s="119" t="str">
        <f>IF(OR($B98="", K98="", K$10="", AT$9), "", IFERROR($B98+INDEX(Settings!$AF$19:$AF$33, MATCH(K$10, Settings!$Y$19:$Y$33, 0))+IF(INDEX(Settings!$AI$19:$AI$33, MATCH(K$10, Settings!$Y$19:$Y$33, 0))="", 0, INDEX($AO$2:$AU$8, MATCH(TEXT($B98, "ddd"), $AN$2:$AN$8, 0), MATCH(INDEX(Settings!$AI$19:$AI$33, MATCH(K$10, Settings!$Y$19:$Y$33, 0)), $AO$1:$AU$1, 0))), 0))</f>
        <v/>
      </c>
      <c r="AU98" s="119" t="str">
        <f>IF(OR($B98="", L98="", L$10="", AU$9), "", IFERROR($B98+INDEX(Settings!$AF$19:$AF$33, MATCH(L$10, Settings!$Y$19:$Y$33, 0))+IF(INDEX(Settings!$AI$19:$AI$33, MATCH(L$10, Settings!$Y$19:$Y$33, 0))="", 0, INDEX($AO$2:$AU$8, MATCH(TEXT($B98, "ddd"), $AN$2:$AN$8, 0), MATCH(INDEX(Settings!$AI$19:$AI$33, MATCH(L$10, Settings!$Y$19:$Y$33, 0)), $AO$1:$AU$1, 0))), 0))</f>
        <v/>
      </c>
      <c r="AV98" s="119" t="str">
        <f>IF(OR($B98="", M98="", M$10="", AV$9), "", IFERROR($B98+INDEX(Settings!$AF$19:$AF$33, MATCH(M$10, Settings!$Y$19:$Y$33, 0))+IF(INDEX(Settings!$AI$19:$AI$33, MATCH(M$10, Settings!$Y$19:$Y$33, 0))="", 0, INDEX($AO$2:$AU$8, MATCH(TEXT($B98, "ddd"), $AN$2:$AN$8, 0), MATCH(INDEX(Settings!$AI$19:$AI$33, MATCH(M$10, Settings!$Y$19:$Y$33, 0)), $AO$1:$AU$1, 0))), 0))</f>
        <v/>
      </c>
      <c r="AW98" s="119" t="str">
        <f>IF(OR($B98="", N98="", N$10="", AW$9), "", IFERROR($B98+INDEX(Settings!$AF$19:$AF$33, MATCH(N$10, Settings!$Y$19:$Y$33, 0))+IF(INDEX(Settings!$AI$19:$AI$33, MATCH(N$10, Settings!$Y$19:$Y$33, 0))="", 0, INDEX($AO$2:$AU$8, MATCH(TEXT($B98, "ddd"), $AN$2:$AN$8, 0), MATCH(INDEX(Settings!$AI$19:$AI$33, MATCH(N$10, Settings!$Y$19:$Y$33, 0)), $AO$1:$AU$1, 0))), 0))</f>
        <v/>
      </c>
      <c r="AX98" s="119" t="str">
        <f>IF(OR($B98="", O98="", O$10="", AX$9), "", IFERROR($B98+INDEX(Settings!$AF$19:$AF$33, MATCH(O$10, Settings!$Y$19:$Y$33, 0))+IF(INDEX(Settings!$AI$19:$AI$33, MATCH(O$10, Settings!$Y$19:$Y$33, 0))="", 0, INDEX($AO$2:$AU$8, MATCH(TEXT($B98, "ddd"), $AN$2:$AN$8, 0), MATCH(INDEX(Settings!$AI$19:$AI$33, MATCH(O$10, Settings!$Y$19:$Y$33, 0)), $AO$1:$AU$1, 0))), 0))</f>
        <v/>
      </c>
      <c r="AY98" s="119" t="str">
        <f>IF(OR($B98="", P98="", P$10="", AY$9), "", IFERROR($B98+INDEX(Settings!$AF$19:$AF$33, MATCH(P$10, Settings!$Y$19:$Y$33, 0))+IF(INDEX(Settings!$AI$19:$AI$33, MATCH(P$10, Settings!$Y$19:$Y$33, 0))="", 0, INDEX($AO$2:$AU$8, MATCH(TEXT($B98, "ddd"), $AN$2:$AN$8, 0), MATCH(INDEX(Settings!$AI$19:$AI$33, MATCH(P$10, Settings!$Y$19:$Y$33, 0)), $AO$1:$AU$1, 0))), 0))</f>
        <v/>
      </c>
      <c r="AZ98" s="120" t="str">
        <f>IF(OR($B98="", Q98="", Q$10="", AZ$9), "", IFERROR($B98+INDEX(Settings!$AF$19:$AF$33, MATCH(Q$10, Settings!$Y$19:$Y$33, 0))+IF(INDEX(Settings!$AI$19:$AI$33, MATCH(Q$10, Settings!$Y$19:$Y$33, 0))="", 0, INDEX($AO$2:$AU$8, MATCH(TEXT($B98, "ddd"), $AN$2:$AN$8, 0), MATCH(INDEX(Settings!$AI$19:$AI$33, MATCH(Q$10, Settings!$Y$19:$Y$33, 0)), $AO$1:$AU$1, 0))), 0))</f>
        <v/>
      </c>
      <c r="BB98" s="118" t="str">
        <f>IF(OR(C$10="", $B98="", C98="", BB$9=""), "", IFERROR(WORKDAY((DATE(YEAR($B98), MONTH($B98)+INDEX(Settings!$AM$19:$AM$33, MATCH(C$10, Settings!$Y$19:$Y$33, 0)), IF(INDEX(Settings!$AQ$19:$AQ$33, MATCH(C$10, Settings!$Y$19:$Y$33, 0))=0, DAY($B98), INDEX(Settings!$AQ$19:$AQ$33, MATCH(C$10, Settings!$Y$19:$Y$33, 0))))-1), 1, Settings!$AY$23:$AY$38), ""))</f>
        <v/>
      </c>
      <c r="BC98" s="119" t="str">
        <f>IF(OR(D$10="", $B98="", D98="", BC$9=""), "", IFERROR(WORKDAY((DATE(YEAR($B98), MONTH($B98)+INDEX(Settings!$AM$19:$AM$33, MATCH(D$10, Settings!$Y$19:$Y$33, 0)), IF(INDEX(Settings!$AQ$19:$AQ$33, MATCH(D$10, Settings!$Y$19:$Y$33, 0))=0, DAY($B98), INDEX(Settings!$AQ$19:$AQ$33, MATCH(D$10, Settings!$Y$19:$Y$33, 0))))-1), 1, Settings!$AY$23:$AY$38), ""))</f>
        <v/>
      </c>
      <c r="BD98" s="119" t="str">
        <f>IF(OR(E$10="", $B98="", E98="", BD$9=""), "", IFERROR(WORKDAY((DATE(YEAR($B98), MONTH($B98)+INDEX(Settings!$AM$19:$AM$33, MATCH(E$10, Settings!$Y$19:$Y$33, 0)), IF(INDEX(Settings!$AQ$19:$AQ$33, MATCH(E$10, Settings!$Y$19:$Y$33, 0))=0, DAY($B98), INDEX(Settings!$AQ$19:$AQ$33, MATCH(E$10, Settings!$Y$19:$Y$33, 0))))-1), 1, Settings!$AY$23:$AY$38), ""))</f>
        <v/>
      </c>
      <c r="BE98" s="119" t="str">
        <f>IF(OR(F$10="", $B98="", F98="", BE$9=""), "", IFERROR(WORKDAY((DATE(YEAR($B98), MONTH($B98)+INDEX(Settings!$AM$19:$AM$33, MATCH(F$10, Settings!$Y$19:$Y$33, 0)), IF(INDEX(Settings!$AQ$19:$AQ$33, MATCH(F$10, Settings!$Y$19:$Y$33, 0))=0, DAY($B98), INDEX(Settings!$AQ$19:$AQ$33, MATCH(F$10, Settings!$Y$19:$Y$33, 0))))-1), 1, Settings!$AY$23:$AY$38), ""))</f>
        <v/>
      </c>
      <c r="BF98" s="119" t="str">
        <f>IF(OR(G$10="", $B98="", G98="", BF$9=""), "", IFERROR(WORKDAY((DATE(YEAR($B98), MONTH($B98)+INDEX(Settings!$AM$19:$AM$33, MATCH(G$10, Settings!$Y$19:$Y$33, 0)), IF(INDEX(Settings!$AQ$19:$AQ$33, MATCH(G$10, Settings!$Y$19:$Y$33, 0))=0, DAY($B98), INDEX(Settings!$AQ$19:$AQ$33, MATCH(G$10, Settings!$Y$19:$Y$33, 0))))-1), 1, Settings!$AY$23:$AY$38), ""))</f>
        <v/>
      </c>
      <c r="BG98" s="119" t="str">
        <f>IF(OR(H$10="", $B98="", H98="", BG$9=""), "", IFERROR(WORKDAY((DATE(YEAR($B98), MONTH($B98)+INDEX(Settings!$AM$19:$AM$33, MATCH(H$10, Settings!$Y$19:$Y$33, 0)), IF(INDEX(Settings!$AQ$19:$AQ$33, MATCH(H$10, Settings!$Y$19:$Y$33, 0))=0, DAY($B98), INDEX(Settings!$AQ$19:$AQ$33, MATCH(H$10, Settings!$Y$19:$Y$33, 0))))-1), 1, Settings!$AY$23:$AY$38), ""))</f>
        <v/>
      </c>
      <c r="BH98" s="119" t="str">
        <f>IF(OR(I$10="", $B98="", I98="", BH$9=""), "", IFERROR(WORKDAY((DATE(YEAR($B98), MONTH($B98)+INDEX(Settings!$AM$19:$AM$33, MATCH(I$10, Settings!$Y$19:$Y$33, 0)), IF(INDEX(Settings!$AQ$19:$AQ$33, MATCH(I$10, Settings!$Y$19:$Y$33, 0))=0, DAY($B98), INDEX(Settings!$AQ$19:$AQ$33, MATCH(I$10, Settings!$Y$19:$Y$33, 0))))-1), 1, Settings!$AY$23:$AY$38), ""))</f>
        <v/>
      </c>
      <c r="BI98" s="119" t="str">
        <f>IF(OR(J$10="", $B98="", J98="", BI$9=""), "", IFERROR(WORKDAY((DATE(YEAR($B98), MONTH($B98)+INDEX(Settings!$AM$19:$AM$33, MATCH(J$10, Settings!$Y$19:$Y$33, 0)), IF(INDEX(Settings!$AQ$19:$AQ$33, MATCH(J$10, Settings!$Y$19:$Y$33, 0))=0, DAY($B98), INDEX(Settings!$AQ$19:$AQ$33, MATCH(J$10, Settings!$Y$19:$Y$33, 0))))-1), 1, Settings!$AY$23:$AY$38), ""))</f>
        <v/>
      </c>
      <c r="BJ98" s="119" t="str">
        <f>IF(OR(K$10="", $B98="", K98="", BJ$9=""), "", IFERROR(WORKDAY((DATE(YEAR($B98), MONTH($B98)+INDEX(Settings!$AM$19:$AM$33, MATCH(K$10, Settings!$Y$19:$Y$33, 0)), IF(INDEX(Settings!$AQ$19:$AQ$33, MATCH(K$10, Settings!$Y$19:$Y$33, 0))=0, DAY($B98), INDEX(Settings!$AQ$19:$AQ$33, MATCH(K$10, Settings!$Y$19:$Y$33, 0))))-1), 1, Settings!$AY$23:$AY$38), ""))</f>
        <v/>
      </c>
      <c r="BK98" s="119" t="str">
        <f>IF(OR(L$10="", $B98="", L98="", BK$9=""), "", IFERROR(WORKDAY((DATE(YEAR($B98), MONTH($B98)+INDEX(Settings!$AM$19:$AM$33, MATCH(L$10, Settings!$Y$19:$Y$33, 0)), IF(INDEX(Settings!$AQ$19:$AQ$33, MATCH(L$10, Settings!$Y$19:$Y$33, 0))=0, DAY($B98), INDEX(Settings!$AQ$19:$AQ$33, MATCH(L$10, Settings!$Y$19:$Y$33, 0))))-1), 1, Settings!$AY$23:$AY$38), ""))</f>
        <v/>
      </c>
      <c r="BL98" s="119" t="str">
        <f>IF(OR(M$10="", $B98="", M98="", BL$9=""), "", IFERROR(WORKDAY((DATE(YEAR($B98), MONTH($B98)+INDEX(Settings!$AM$19:$AM$33, MATCH(M$10, Settings!$Y$19:$Y$33, 0)), IF(INDEX(Settings!$AQ$19:$AQ$33, MATCH(M$10, Settings!$Y$19:$Y$33, 0))=0, DAY($B98), INDEX(Settings!$AQ$19:$AQ$33, MATCH(M$10, Settings!$Y$19:$Y$33, 0))))-1), 1, Settings!$AY$23:$AY$38), ""))</f>
        <v/>
      </c>
      <c r="BM98" s="119" t="str">
        <f>IF(OR(N$10="", $B98="", N98="", BM$9=""), "", IFERROR(WORKDAY((DATE(YEAR($B98), MONTH($B98)+INDEX(Settings!$AM$19:$AM$33, MATCH(N$10, Settings!$Y$19:$Y$33, 0)), IF(INDEX(Settings!$AQ$19:$AQ$33, MATCH(N$10, Settings!$Y$19:$Y$33, 0))=0, DAY($B98), INDEX(Settings!$AQ$19:$AQ$33, MATCH(N$10, Settings!$Y$19:$Y$33, 0))))-1), 1, Settings!$AY$23:$AY$38), ""))</f>
        <v/>
      </c>
      <c r="BN98" s="119" t="str">
        <f>IF(OR(O$10="", $B98="", O98="", BN$9=""), "", IFERROR(WORKDAY((DATE(YEAR($B98), MONTH($B98)+INDEX(Settings!$AM$19:$AM$33, MATCH(O$10, Settings!$Y$19:$Y$33, 0)), IF(INDEX(Settings!$AQ$19:$AQ$33, MATCH(O$10, Settings!$Y$19:$Y$33, 0))=0, DAY($B98), INDEX(Settings!$AQ$19:$AQ$33, MATCH(O$10, Settings!$Y$19:$Y$33, 0))))-1), 1, Settings!$AY$23:$AY$38), ""))</f>
        <v/>
      </c>
      <c r="BO98" s="119" t="str">
        <f>IF(OR(P$10="", $B98="", P98="", BO$9=""), "", IFERROR(WORKDAY((DATE(YEAR($B98), MONTH($B98)+INDEX(Settings!$AM$19:$AM$33, MATCH(P$10, Settings!$Y$19:$Y$33, 0)), IF(INDEX(Settings!$AQ$19:$AQ$33, MATCH(P$10, Settings!$Y$19:$Y$33, 0))=0, DAY($B98), INDEX(Settings!$AQ$19:$AQ$33, MATCH(P$10, Settings!$Y$19:$Y$33, 0))))-1), 1, Settings!$AY$23:$AY$38), ""))</f>
        <v/>
      </c>
      <c r="BP98" s="120" t="str">
        <f>IF(OR(Q$10="", $B98="", Q98="", BP$9=""), "", IFERROR(WORKDAY((DATE(YEAR($B98), MONTH($B98)+INDEX(Settings!$AM$19:$AM$33, MATCH(Q$10, Settings!$Y$19:$Y$33, 0)), IF(INDEX(Settings!$AQ$19:$AQ$33, MATCH(Q$10, Settings!$Y$19:$Y$33, 0))=0, DAY($B98), INDEX(Settings!$AQ$19:$AQ$33, MATCH(Q$10, Settings!$Y$19:$Y$33, 0))))-1), 1, Settings!$AY$23:$AY$38), ""))</f>
        <v/>
      </c>
      <c r="BR98" s="118" t="str">
        <f>IF(BB98="", "", IF(BB98&lt;=$B98, WORKDAY(DATE(YEAR($BB98), MONTH(BB98)+1, DAY(BB98)-1), 1, Settings!$AY$23:$AY$38), BB98))</f>
        <v/>
      </c>
      <c r="BS98" s="119" t="str">
        <f>IF(BC98="", "", IF(BC98&lt;=$B98, WORKDAY(DATE(YEAR($BB98), MONTH(BC98)+1, DAY(BC98)-1), 1, Settings!$AY$23:$AY$38), BC98))</f>
        <v/>
      </c>
      <c r="BT98" s="119" t="str">
        <f>IF(BD98="", "", IF(BD98&lt;=$B98, WORKDAY(DATE(YEAR($BB98), MONTH(BD98)+1, DAY(BD98)-1), 1, Settings!$AY$23:$AY$38), BD98))</f>
        <v/>
      </c>
      <c r="BU98" s="119" t="str">
        <f>IF(BE98="", "", IF(BE98&lt;=$B98, WORKDAY(DATE(YEAR($BB98), MONTH(BE98)+1, DAY(BE98)-1), 1, Settings!$AY$23:$AY$38), BE98))</f>
        <v/>
      </c>
      <c r="BV98" s="119" t="str">
        <f>IF(BF98="", "", IF(BF98&lt;=$B98, WORKDAY(DATE(YEAR($BB98), MONTH(BF98)+1, DAY(BF98)-1), 1, Settings!$AY$23:$AY$38), BF98))</f>
        <v/>
      </c>
      <c r="BW98" s="119" t="str">
        <f>IF(BG98="", "", IF(BG98&lt;=$B98, WORKDAY(DATE(YEAR($BB98), MONTH(BG98)+1, DAY(BG98)-1), 1, Settings!$AY$23:$AY$38), BG98))</f>
        <v/>
      </c>
      <c r="BX98" s="119" t="str">
        <f>IF(BH98="", "", IF(BH98&lt;=$B98, WORKDAY(DATE(YEAR($BB98), MONTH(BH98)+1, DAY(BH98)-1), 1, Settings!$AY$23:$AY$38), BH98))</f>
        <v/>
      </c>
      <c r="BY98" s="119" t="str">
        <f>IF(BI98="", "", IF(BI98&lt;=$B98, WORKDAY(DATE(YEAR($BB98), MONTH(BI98)+1, DAY(BI98)-1), 1, Settings!$AY$23:$AY$38), BI98))</f>
        <v/>
      </c>
      <c r="BZ98" s="119" t="str">
        <f>IF(BJ98="", "", IF(BJ98&lt;=$B98, WORKDAY(DATE(YEAR($BB98), MONTH(BJ98)+1, DAY(BJ98)-1), 1, Settings!$AY$23:$AY$38), BJ98))</f>
        <v/>
      </c>
      <c r="CA98" s="119" t="str">
        <f>IF(BK98="", "", IF(BK98&lt;=$B98, WORKDAY(DATE(YEAR($BB98), MONTH(BK98)+1, DAY(BK98)-1), 1, Settings!$AY$23:$AY$38), BK98))</f>
        <v/>
      </c>
      <c r="CB98" s="119" t="str">
        <f>IF(BL98="", "", IF(BL98&lt;=$B98, WORKDAY(DATE(YEAR($BB98), MONTH(BL98)+1, DAY(BL98)-1), 1, Settings!$AY$23:$AY$38), BL98))</f>
        <v/>
      </c>
      <c r="CC98" s="119" t="str">
        <f>IF(BM98="", "", IF(BM98&lt;=$B98, WORKDAY(DATE(YEAR($BB98), MONTH(BM98)+1, DAY(BM98)-1), 1, Settings!$AY$23:$AY$38), BM98))</f>
        <v/>
      </c>
      <c r="CD98" s="119" t="str">
        <f>IF(BN98="", "", IF(BN98&lt;=$B98, WORKDAY(DATE(YEAR($BB98), MONTH(BN98)+1, DAY(BN98)-1), 1, Settings!$AY$23:$AY$38), BN98))</f>
        <v/>
      </c>
      <c r="CE98" s="119" t="str">
        <f>IF(BO98="", "", IF(BO98&lt;=$B98, WORKDAY(DATE(YEAR($BB98), MONTH(BO98)+1, DAY(BO98)-1), 1, Settings!$AY$23:$AY$38), BO98))</f>
        <v/>
      </c>
      <c r="CF98" s="120" t="str">
        <f>IF(BP98="", "", IF(BP98&lt;=$B98, WORKDAY(DATE(YEAR($BB98), MONTH(BP98)+1, DAY(BP98)-1), 1, Settings!$AY$23:$AY$38), BP98))</f>
        <v/>
      </c>
      <c r="CH98" s="48" t="str">
        <f t="shared" si="35"/>
        <v/>
      </c>
      <c r="CI98" s="49" t="str">
        <f t="shared" si="36"/>
        <v/>
      </c>
      <c r="CJ98" s="49" t="str">
        <f t="shared" si="37"/>
        <v/>
      </c>
      <c r="CK98" s="49" t="str">
        <f t="shared" si="38"/>
        <v/>
      </c>
      <c r="CL98" s="49" t="str">
        <f t="shared" si="39"/>
        <v/>
      </c>
      <c r="CM98" s="49" t="str">
        <f t="shared" si="40"/>
        <v/>
      </c>
      <c r="CN98" s="49" t="str">
        <f t="shared" si="41"/>
        <v/>
      </c>
      <c r="CO98" s="49" t="str">
        <f t="shared" si="42"/>
        <v/>
      </c>
      <c r="CP98" s="49" t="str">
        <f t="shared" si="43"/>
        <v/>
      </c>
      <c r="CQ98" s="49" t="str">
        <f t="shared" si="44"/>
        <v/>
      </c>
      <c r="CR98" s="49" t="str">
        <f t="shared" si="45"/>
        <v/>
      </c>
      <c r="CS98" s="49" t="str">
        <f t="shared" si="46"/>
        <v/>
      </c>
      <c r="CT98" s="49" t="str">
        <f t="shared" si="47"/>
        <v/>
      </c>
      <c r="CU98" s="49" t="str">
        <f t="shared" si="48"/>
        <v/>
      </c>
      <c r="CV98" s="16" t="str">
        <f t="shared" si="49"/>
        <v/>
      </c>
      <c r="CX98" s="48" t="str">
        <f t="shared" si="50"/>
        <v/>
      </c>
      <c r="CY98" s="49" t="str">
        <f t="shared" si="51"/>
        <v/>
      </c>
      <c r="CZ98" s="49" t="str">
        <f t="shared" si="52"/>
        <v/>
      </c>
      <c r="DA98" s="49" t="str">
        <f t="shared" si="53"/>
        <v/>
      </c>
      <c r="DB98" s="49" t="str">
        <f t="shared" si="54"/>
        <v/>
      </c>
      <c r="DC98" s="49" t="str">
        <f t="shared" si="55"/>
        <v/>
      </c>
      <c r="DD98" s="49" t="str">
        <f t="shared" si="56"/>
        <v/>
      </c>
      <c r="DE98" s="49" t="str">
        <f t="shared" si="57"/>
        <v/>
      </c>
      <c r="DF98" s="49" t="str">
        <f t="shared" si="58"/>
        <v/>
      </c>
      <c r="DG98" s="49" t="str">
        <f t="shared" si="59"/>
        <v/>
      </c>
      <c r="DH98" s="49" t="str">
        <f t="shared" si="60"/>
        <v/>
      </c>
      <c r="DI98" s="49" t="str">
        <f t="shared" si="61"/>
        <v/>
      </c>
      <c r="DJ98" s="49" t="str">
        <f t="shared" si="62"/>
        <v/>
      </c>
      <c r="DK98" s="49" t="str">
        <f t="shared" si="63"/>
        <v/>
      </c>
      <c r="DL98" s="16" t="str">
        <f t="shared" si="64"/>
        <v/>
      </c>
      <c r="DN98" s="17" t="str">
        <f t="shared" si="65"/>
        <v>Sep 2019</v>
      </c>
    </row>
    <row r="99" spans="1:118" x14ac:dyDescent="0.25">
      <c r="A99" s="30"/>
      <c r="B99" s="102">
        <f>IF(B98="", "", IFERROR(IF(B98+1&gt;Settings!$G$25, "", B98+1), ""))</f>
        <v>43735</v>
      </c>
      <c r="C99" s="2"/>
      <c r="D99" s="3"/>
      <c r="E99" s="3"/>
      <c r="F99" s="3"/>
      <c r="G99" s="3"/>
      <c r="H99" s="3"/>
      <c r="I99" s="3"/>
      <c r="J99" s="3"/>
      <c r="K99" s="3"/>
      <c r="L99" s="3"/>
      <c r="M99" s="3"/>
      <c r="N99" s="3"/>
      <c r="O99" s="3"/>
      <c r="P99" s="3"/>
      <c r="Q99" s="4"/>
      <c r="R99" s="30"/>
      <c r="T99" s="17" t="str">
        <f>IF($B99="", "", IF($B99&lt;Settings!$G$23, "Old", "New"))</f>
        <v>Old</v>
      </c>
      <c r="AL99" s="118" t="str">
        <f>IF(OR($B99="", C99="", C$10="", AL$9), "", IFERROR($B99+INDEX(Settings!$AF$19:$AF$33, MATCH(C$10, Settings!$Y$19:$Y$33, 0))+IF(INDEX(Settings!$AI$19:$AI$33, MATCH(C$10, Settings!$Y$19:$Y$33, 0))="", 0, INDEX($AO$2:$AU$8, MATCH(TEXT($B99, "ddd"), $AN$2:$AN$8, 0), MATCH(INDEX(Settings!$AI$19:$AI$33, MATCH(C$10, Settings!$Y$19:$Y$33, 0)), $AO$1:$AU$1, 0))), 0))</f>
        <v/>
      </c>
      <c r="AM99" s="119" t="str">
        <f>IF(OR($B99="", D99="", D$10="", AM$9), "", IFERROR($B99+INDEX(Settings!$AF$19:$AF$33, MATCH(D$10, Settings!$Y$19:$Y$33, 0))+IF(INDEX(Settings!$AI$19:$AI$33, MATCH(D$10, Settings!$Y$19:$Y$33, 0))="", 0, INDEX($AO$2:$AU$8, MATCH(TEXT($B99, "ddd"), $AN$2:$AN$8, 0), MATCH(INDEX(Settings!$AI$19:$AI$33, MATCH(D$10, Settings!$Y$19:$Y$33, 0)), $AO$1:$AU$1, 0))), 0))</f>
        <v/>
      </c>
      <c r="AN99" s="119" t="str">
        <f>IF(OR($B99="", E99="", E$10="", AN$9), "", IFERROR($B99+INDEX(Settings!$AF$19:$AF$33, MATCH(E$10, Settings!$Y$19:$Y$33, 0))+IF(INDEX(Settings!$AI$19:$AI$33, MATCH(E$10, Settings!$Y$19:$Y$33, 0))="", 0, INDEX($AO$2:$AU$8, MATCH(TEXT($B99, "ddd"), $AN$2:$AN$8, 0), MATCH(INDEX(Settings!$AI$19:$AI$33, MATCH(E$10, Settings!$Y$19:$Y$33, 0)), $AO$1:$AU$1, 0))), 0))</f>
        <v/>
      </c>
      <c r="AO99" s="119" t="str">
        <f>IF(OR($B99="", F99="", F$10="", AO$9), "", IFERROR($B99+INDEX(Settings!$AF$19:$AF$33, MATCH(F$10, Settings!$Y$19:$Y$33, 0))+IF(INDEX(Settings!$AI$19:$AI$33, MATCH(F$10, Settings!$Y$19:$Y$33, 0))="", 0, INDEX($AO$2:$AU$8, MATCH(TEXT($B99, "ddd"), $AN$2:$AN$8, 0), MATCH(INDEX(Settings!$AI$19:$AI$33, MATCH(F$10, Settings!$Y$19:$Y$33, 0)), $AO$1:$AU$1, 0))), 0))</f>
        <v/>
      </c>
      <c r="AP99" s="119" t="str">
        <f>IF(OR($B99="", G99="", G$10="", AP$9), "", IFERROR($B99+INDEX(Settings!$AF$19:$AF$33, MATCH(G$10, Settings!$Y$19:$Y$33, 0))+IF(INDEX(Settings!$AI$19:$AI$33, MATCH(G$10, Settings!$Y$19:$Y$33, 0))="", 0, INDEX($AO$2:$AU$8, MATCH(TEXT($B99, "ddd"), $AN$2:$AN$8, 0), MATCH(INDEX(Settings!$AI$19:$AI$33, MATCH(G$10, Settings!$Y$19:$Y$33, 0)), $AO$1:$AU$1, 0))), 0))</f>
        <v/>
      </c>
      <c r="AQ99" s="119" t="str">
        <f>IF(OR($B99="", H99="", H$10="", AQ$9), "", IFERROR($B99+INDEX(Settings!$AF$19:$AF$33, MATCH(H$10, Settings!$Y$19:$Y$33, 0))+IF(INDEX(Settings!$AI$19:$AI$33, MATCH(H$10, Settings!$Y$19:$Y$33, 0))="", 0, INDEX($AO$2:$AU$8, MATCH(TEXT($B99, "ddd"), $AN$2:$AN$8, 0), MATCH(INDEX(Settings!$AI$19:$AI$33, MATCH(H$10, Settings!$Y$19:$Y$33, 0)), $AO$1:$AU$1, 0))), 0))</f>
        <v/>
      </c>
      <c r="AR99" s="119" t="str">
        <f>IF(OR($B99="", I99="", I$10="", AR$9), "", IFERROR($B99+INDEX(Settings!$AF$19:$AF$33, MATCH(I$10, Settings!$Y$19:$Y$33, 0))+IF(INDEX(Settings!$AI$19:$AI$33, MATCH(I$10, Settings!$Y$19:$Y$33, 0))="", 0, INDEX($AO$2:$AU$8, MATCH(TEXT($B99, "ddd"), $AN$2:$AN$8, 0), MATCH(INDEX(Settings!$AI$19:$AI$33, MATCH(I$10, Settings!$Y$19:$Y$33, 0)), $AO$1:$AU$1, 0))), 0))</f>
        <v/>
      </c>
      <c r="AS99" s="119" t="str">
        <f>IF(OR($B99="", J99="", J$10="", AS$9), "", IFERROR($B99+INDEX(Settings!$AF$19:$AF$33, MATCH(J$10, Settings!$Y$19:$Y$33, 0))+IF(INDEX(Settings!$AI$19:$AI$33, MATCH(J$10, Settings!$Y$19:$Y$33, 0))="", 0, INDEX($AO$2:$AU$8, MATCH(TEXT($B99, "ddd"), $AN$2:$AN$8, 0), MATCH(INDEX(Settings!$AI$19:$AI$33, MATCH(J$10, Settings!$Y$19:$Y$33, 0)), $AO$1:$AU$1, 0))), 0))</f>
        <v/>
      </c>
      <c r="AT99" s="119" t="str">
        <f>IF(OR($B99="", K99="", K$10="", AT$9), "", IFERROR($B99+INDEX(Settings!$AF$19:$AF$33, MATCH(K$10, Settings!$Y$19:$Y$33, 0))+IF(INDEX(Settings!$AI$19:$AI$33, MATCH(K$10, Settings!$Y$19:$Y$33, 0))="", 0, INDEX($AO$2:$AU$8, MATCH(TEXT($B99, "ddd"), $AN$2:$AN$8, 0), MATCH(INDEX(Settings!$AI$19:$AI$33, MATCH(K$10, Settings!$Y$19:$Y$33, 0)), $AO$1:$AU$1, 0))), 0))</f>
        <v/>
      </c>
      <c r="AU99" s="119" t="str">
        <f>IF(OR($B99="", L99="", L$10="", AU$9), "", IFERROR($B99+INDEX(Settings!$AF$19:$AF$33, MATCH(L$10, Settings!$Y$19:$Y$33, 0))+IF(INDEX(Settings!$AI$19:$AI$33, MATCH(L$10, Settings!$Y$19:$Y$33, 0))="", 0, INDEX($AO$2:$AU$8, MATCH(TEXT($B99, "ddd"), $AN$2:$AN$8, 0), MATCH(INDEX(Settings!$AI$19:$AI$33, MATCH(L$10, Settings!$Y$19:$Y$33, 0)), $AO$1:$AU$1, 0))), 0))</f>
        <v/>
      </c>
      <c r="AV99" s="119" t="str">
        <f>IF(OR($B99="", M99="", M$10="", AV$9), "", IFERROR($B99+INDEX(Settings!$AF$19:$AF$33, MATCH(M$10, Settings!$Y$19:$Y$33, 0))+IF(INDEX(Settings!$AI$19:$AI$33, MATCH(M$10, Settings!$Y$19:$Y$33, 0))="", 0, INDEX($AO$2:$AU$8, MATCH(TEXT($B99, "ddd"), $AN$2:$AN$8, 0), MATCH(INDEX(Settings!$AI$19:$AI$33, MATCH(M$10, Settings!$Y$19:$Y$33, 0)), $AO$1:$AU$1, 0))), 0))</f>
        <v/>
      </c>
      <c r="AW99" s="119" t="str">
        <f>IF(OR($B99="", N99="", N$10="", AW$9), "", IFERROR($B99+INDEX(Settings!$AF$19:$AF$33, MATCH(N$10, Settings!$Y$19:$Y$33, 0))+IF(INDEX(Settings!$AI$19:$AI$33, MATCH(N$10, Settings!$Y$19:$Y$33, 0))="", 0, INDEX($AO$2:$AU$8, MATCH(TEXT($B99, "ddd"), $AN$2:$AN$8, 0), MATCH(INDEX(Settings!$AI$19:$AI$33, MATCH(N$10, Settings!$Y$19:$Y$33, 0)), $AO$1:$AU$1, 0))), 0))</f>
        <v/>
      </c>
      <c r="AX99" s="119" t="str">
        <f>IF(OR($B99="", O99="", O$10="", AX$9), "", IFERROR($B99+INDEX(Settings!$AF$19:$AF$33, MATCH(O$10, Settings!$Y$19:$Y$33, 0))+IF(INDEX(Settings!$AI$19:$AI$33, MATCH(O$10, Settings!$Y$19:$Y$33, 0))="", 0, INDEX($AO$2:$AU$8, MATCH(TEXT($B99, "ddd"), $AN$2:$AN$8, 0), MATCH(INDEX(Settings!$AI$19:$AI$33, MATCH(O$10, Settings!$Y$19:$Y$33, 0)), $AO$1:$AU$1, 0))), 0))</f>
        <v/>
      </c>
      <c r="AY99" s="119" t="str">
        <f>IF(OR($B99="", P99="", P$10="", AY$9), "", IFERROR($B99+INDEX(Settings!$AF$19:$AF$33, MATCH(P$10, Settings!$Y$19:$Y$33, 0))+IF(INDEX(Settings!$AI$19:$AI$33, MATCH(P$10, Settings!$Y$19:$Y$33, 0))="", 0, INDEX($AO$2:$AU$8, MATCH(TEXT($B99, "ddd"), $AN$2:$AN$8, 0), MATCH(INDEX(Settings!$AI$19:$AI$33, MATCH(P$10, Settings!$Y$19:$Y$33, 0)), $AO$1:$AU$1, 0))), 0))</f>
        <v/>
      </c>
      <c r="AZ99" s="120" t="str">
        <f>IF(OR($B99="", Q99="", Q$10="", AZ$9), "", IFERROR($B99+INDEX(Settings!$AF$19:$AF$33, MATCH(Q$10, Settings!$Y$19:$Y$33, 0))+IF(INDEX(Settings!$AI$19:$AI$33, MATCH(Q$10, Settings!$Y$19:$Y$33, 0))="", 0, INDEX($AO$2:$AU$8, MATCH(TEXT($B99, "ddd"), $AN$2:$AN$8, 0), MATCH(INDEX(Settings!$AI$19:$AI$33, MATCH(Q$10, Settings!$Y$19:$Y$33, 0)), $AO$1:$AU$1, 0))), 0))</f>
        <v/>
      </c>
      <c r="BB99" s="118" t="str">
        <f>IF(OR(C$10="", $B99="", C99="", BB$9=""), "", IFERROR(WORKDAY((DATE(YEAR($B99), MONTH($B99)+INDEX(Settings!$AM$19:$AM$33, MATCH(C$10, Settings!$Y$19:$Y$33, 0)), IF(INDEX(Settings!$AQ$19:$AQ$33, MATCH(C$10, Settings!$Y$19:$Y$33, 0))=0, DAY($B99), INDEX(Settings!$AQ$19:$AQ$33, MATCH(C$10, Settings!$Y$19:$Y$33, 0))))-1), 1, Settings!$AY$23:$AY$38), ""))</f>
        <v/>
      </c>
      <c r="BC99" s="119" t="str">
        <f>IF(OR(D$10="", $B99="", D99="", BC$9=""), "", IFERROR(WORKDAY((DATE(YEAR($B99), MONTH($B99)+INDEX(Settings!$AM$19:$AM$33, MATCH(D$10, Settings!$Y$19:$Y$33, 0)), IF(INDEX(Settings!$AQ$19:$AQ$33, MATCH(D$10, Settings!$Y$19:$Y$33, 0))=0, DAY($B99), INDEX(Settings!$AQ$19:$AQ$33, MATCH(D$10, Settings!$Y$19:$Y$33, 0))))-1), 1, Settings!$AY$23:$AY$38), ""))</f>
        <v/>
      </c>
      <c r="BD99" s="119" t="str">
        <f>IF(OR(E$10="", $B99="", E99="", BD$9=""), "", IFERROR(WORKDAY((DATE(YEAR($B99), MONTH($B99)+INDEX(Settings!$AM$19:$AM$33, MATCH(E$10, Settings!$Y$19:$Y$33, 0)), IF(INDEX(Settings!$AQ$19:$AQ$33, MATCH(E$10, Settings!$Y$19:$Y$33, 0))=0, DAY($B99), INDEX(Settings!$AQ$19:$AQ$33, MATCH(E$10, Settings!$Y$19:$Y$33, 0))))-1), 1, Settings!$AY$23:$AY$38), ""))</f>
        <v/>
      </c>
      <c r="BE99" s="119" t="str">
        <f>IF(OR(F$10="", $B99="", F99="", BE$9=""), "", IFERROR(WORKDAY((DATE(YEAR($B99), MONTH($B99)+INDEX(Settings!$AM$19:$AM$33, MATCH(F$10, Settings!$Y$19:$Y$33, 0)), IF(INDEX(Settings!$AQ$19:$AQ$33, MATCH(F$10, Settings!$Y$19:$Y$33, 0))=0, DAY($B99), INDEX(Settings!$AQ$19:$AQ$33, MATCH(F$10, Settings!$Y$19:$Y$33, 0))))-1), 1, Settings!$AY$23:$AY$38), ""))</f>
        <v/>
      </c>
      <c r="BF99" s="119" t="str">
        <f>IF(OR(G$10="", $B99="", G99="", BF$9=""), "", IFERROR(WORKDAY((DATE(YEAR($B99), MONTH($B99)+INDEX(Settings!$AM$19:$AM$33, MATCH(G$10, Settings!$Y$19:$Y$33, 0)), IF(INDEX(Settings!$AQ$19:$AQ$33, MATCH(G$10, Settings!$Y$19:$Y$33, 0))=0, DAY($B99), INDEX(Settings!$AQ$19:$AQ$33, MATCH(G$10, Settings!$Y$19:$Y$33, 0))))-1), 1, Settings!$AY$23:$AY$38), ""))</f>
        <v/>
      </c>
      <c r="BG99" s="119" t="str">
        <f>IF(OR(H$10="", $B99="", H99="", BG$9=""), "", IFERROR(WORKDAY((DATE(YEAR($B99), MONTH($B99)+INDEX(Settings!$AM$19:$AM$33, MATCH(H$10, Settings!$Y$19:$Y$33, 0)), IF(INDEX(Settings!$AQ$19:$AQ$33, MATCH(H$10, Settings!$Y$19:$Y$33, 0))=0, DAY($B99), INDEX(Settings!$AQ$19:$AQ$33, MATCH(H$10, Settings!$Y$19:$Y$33, 0))))-1), 1, Settings!$AY$23:$AY$38), ""))</f>
        <v/>
      </c>
      <c r="BH99" s="119" t="str">
        <f>IF(OR(I$10="", $B99="", I99="", BH$9=""), "", IFERROR(WORKDAY((DATE(YEAR($B99), MONTH($B99)+INDEX(Settings!$AM$19:$AM$33, MATCH(I$10, Settings!$Y$19:$Y$33, 0)), IF(INDEX(Settings!$AQ$19:$AQ$33, MATCH(I$10, Settings!$Y$19:$Y$33, 0))=0, DAY($B99), INDEX(Settings!$AQ$19:$AQ$33, MATCH(I$10, Settings!$Y$19:$Y$33, 0))))-1), 1, Settings!$AY$23:$AY$38), ""))</f>
        <v/>
      </c>
      <c r="BI99" s="119" t="str">
        <f>IF(OR(J$10="", $B99="", J99="", BI$9=""), "", IFERROR(WORKDAY((DATE(YEAR($B99), MONTH($B99)+INDEX(Settings!$AM$19:$AM$33, MATCH(J$10, Settings!$Y$19:$Y$33, 0)), IF(INDEX(Settings!$AQ$19:$AQ$33, MATCH(J$10, Settings!$Y$19:$Y$33, 0))=0, DAY($B99), INDEX(Settings!$AQ$19:$AQ$33, MATCH(J$10, Settings!$Y$19:$Y$33, 0))))-1), 1, Settings!$AY$23:$AY$38), ""))</f>
        <v/>
      </c>
      <c r="BJ99" s="119" t="str">
        <f>IF(OR(K$10="", $B99="", K99="", BJ$9=""), "", IFERROR(WORKDAY((DATE(YEAR($B99), MONTH($B99)+INDEX(Settings!$AM$19:$AM$33, MATCH(K$10, Settings!$Y$19:$Y$33, 0)), IF(INDEX(Settings!$AQ$19:$AQ$33, MATCH(K$10, Settings!$Y$19:$Y$33, 0))=0, DAY($B99), INDEX(Settings!$AQ$19:$AQ$33, MATCH(K$10, Settings!$Y$19:$Y$33, 0))))-1), 1, Settings!$AY$23:$AY$38), ""))</f>
        <v/>
      </c>
      <c r="BK99" s="119" t="str">
        <f>IF(OR(L$10="", $B99="", L99="", BK$9=""), "", IFERROR(WORKDAY((DATE(YEAR($B99), MONTH($B99)+INDEX(Settings!$AM$19:$AM$33, MATCH(L$10, Settings!$Y$19:$Y$33, 0)), IF(INDEX(Settings!$AQ$19:$AQ$33, MATCH(L$10, Settings!$Y$19:$Y$33, 0))=0, DAY($B99), INDEX(Settings!$AQ$19:$AQ$33, MATCH(L$10, Settings!$Y$19:$Y$33, 0))))-1), 1, Settings!$AY$23:$AY$38), ""))</f>
        <v/>
      </c>
      <c r="BL99" s="119" t="str">
        <f>IF(OR(M$10="", $B99="", M99="", BL$9=""), "", IFERROR(WORKDAY((DATE(YEAR($B99), MONTH($B99)+INDEX(Settings!$AM$19:$AM$33, MATCH(M$10, Settings!$Y$19:$Y$33, 0)), IF(INDEX(Settings!$AQ$19:$AQ$33, MATCH(M$10, Settings!$Y$19:$Y$33, 0))=0, DAY($B99), INDEX(Settings!$AQ$19:$AQ$33, MATCH(M$10, Settings!$Y$19:$Y$33, 0))))-1), 1, Settings!$AY$23:$AY$38), ""))</f>
        <v/>
      </c>
      <c r="BM99" s="119" t="str">
        <f>IF(OR(N$10="", $B99="", N99="", BM$9=""), "", IFERROR(WORKDAY((DATE(YEAR($B99), MONTH($B99)+INDEX(Settings!$AM$19:$AM$33, MATCH(N$10, Settings!$Y$19:$Y$33, 0)), IF(INDEX(Settings!$AQ$19:$AQ$33, MATCH(N$10, Settings!$Y$19:$Y$33, 0))=0, DAY($B99), INDEX(Settings!$AQ$19:$AQ$33, MATCH(N$10, Settings!$Y$19:$Y$33, 0))))-1), 1, Settings!$AY$23:$AY$38), ""))</f>
        <v/>
      </c>
      <c r="BN99" s="119" t="str">
        <f>IF(OR(O$10="", $B99="", O99="", BN$9=""), "", IFERROR(WORKDAY((DATE(YEAR($B99), MONTH($B99)+INDEX(Settings!$AM$19:$AM$33, MATCH(O$10, Settings!$Y$19:$Y$33, 0)), IF(INDEX(Settings!$AQ$19:$AQ$33, MATCH(O$10, Settings!$Y$19:$Y$33, 0))=0, DAY($B99), INDEX(Settings!$AQ$19:$AQ$33, MATCH(O$10, Settings!$Y$19:$Y$33, 0))))-1), 1, Settings!$AY$23:$AY$38), ""))</f>
        <v/>
      </c>
      <c r="BO99" s="119" t="str">
        <f>IF(OR(P$10="", $B99="", P99="", BO$9=""), "", IFERROR(WORKDAY((DATE(YEAR($B99), MONTH($B99)+INDEX(Settings!$AM$19:$AM$33, MATCH(P$10, Settings!$Y$19:$Y$33, 0)), IF(INDEX(Settings!$AQ$19:$AQ$33, MATCH(P$10, Settings!$Y$19:$Y$33, 0))=0, DAY($B99), INDEX(Settings!$AQ$19:$AQ$33, MATCH(P$10, Settings!$Y$19:$Y$33, 0))))-1), 1, Settings!$AY$23:$AY$38), ""))</f>
        <v/>
      </c>
      <c r="BP99" s="120" t="str">
        <f>IF(OR(Q$10="", $B99="", Q99="", BP$9=""), "", IFERROR(WORKDAY((DATE(YEAR($B99), MONTH($B99)+INDEX(Settings!$AM$19:$AM$33, MATCH(Q$10, Settings!$Y$19:$Y$33, 0)), IF(INDEX(Settings!$AQ$19:$AQ$33, MATCH(Q$10, Settings!$Y$19:$Y$33, 0))=0, DAY($B99), INDEX(Settings!$AQ$19:$AQ$33, MATCH(Q$10, Settings!$Y$19:$Y$33, 0))))-1), 1, Settings!$AY$23:$AY$38), ""))</f>
        <v/>
      </c>
      <c r="BR99" s="118" t="str">
        <f>IF(BB99="", "", IF(BB99&lt;=$B99, WORKDAY(DATE(YEAR($BB99), MONTH(BB99)+1, DAY(BB99)-1), 1, Settings!$AY$23:$AY$38), BB99))</f>
        <v/>
      </c>
      <c r="BS99" s="119" t="str">
        <f>IF(BC99="", "", IF(BC99&lt;=$B99, WORKDAY(DATE(YEAR($BB99), MONTH(BC99)+1, DAY(BC99)-1), 1, Settings!$AY$23:$AY$38), BC99))</f>
        <v/>
      </c>
      <c r="BT99" s="119" t="str">
        <f>IF(BD99="", "", IF(BD99&lt;=$B99, WORKDAY(DATE(YEAR($BB99), MONTH(BD99)+1, DAY(BD99)-1), 1, Settings!$AY$23:$AY$38), BD99))</f>
        <v/>
      </c>
      <c r="BU99" s="119" t="str">
        <f>IF(BE99="", "", IF(BE99&lt;=$B99, WORKDAY(DATE(YEAR($BB99), MONTH(BE99)+1, DAY(BE99)-1), 1, Settings!$AY$23:$AY$38), BE99))</f>
        <v/>
      </c>
      <c r="BV99" s="119" t="str">
        <f>IF(BF99="", "", IF(BF99&lt;=$B99, WORKDAY(DATE(YEAR($BB99), MONTH(BF99)+1, DAY(BF99)-1), 1, Settings!$AY$23:$AY$38), BF99))</f>
        <v/>
      </c>
      <c r="BW99" s="119" t="str">
        <f>IF(BG99="", "", IF(BG99&lt;=$B99, WORKDAY(DATE(YEAR($BB99), MONTH(BG99)+1, DAY(BG99)-1), 1, Settings!$AY$23:$AY$38), BG99))</f>
        <v/>
      </c>
      <c r="BX99" s="119" t="str">
        <f>IF(BH99="", "", IF(BH99&lt;=$B99, WORKDAY(DATE(YEAR($BB99), MONTH(BH99)+1, DAY(BH99)-1), 1, Settings!$AY$23:$AY$38), BH99))</f>
        <v/>
      </c>
      <c r="BY99" s="119" t="str">
        <f>IF(BI99="", "", IF(BI99&lt;=$B99, WORKDAY(DATE(YEAR($BB99), MONTH(BI99)+1, DAY(BI99)-1), 1, Settings!$AY$23:$AY$38), BI99))</f>
        <v/>
      </c>
      <c r="BZ99" s="119" t="str">
        <f>IF(BJ99="", "", IF(BJ99&lt;=$B99, WORKDAY(DATE(YEAR($BB99), MONTH(BJ99)+1, DAY(BJ99)-1), 1, Settings!$AY$23:$AY$38), BJ99))</f>
        <v/>
      </c>
      <c r="CA99" s="119" t="str">
        <f>IF(BK99="", "", IF(BK99&lt;=$B99, WORKDAY(DATE(YEAR($BB99), MONTH(BK99)+1, DAY(BK99)-1), 1, Settings!$AY$23:$AY$38), BK99))</f>
        <v/>
      </c>
      <c r="CB99" s="119" t="str">
        <f>IF(BL99="", "", IF(BL99&lt;=$B99, WORKDAY(DATE(YEAR($BB99), MONTH(BL99)+1, DAY(BL99)-1), 1, Settings!$AY$23:$AY$38), BL99))</f>
        <v/>
      </c>
      <c r="CC99" s="119" t="str">
        <f>IF(BM99="", "", IF(BM99&lt;=$B99, WORKDAY(DATE(YEAR($BB99), MONTH(BM99)+1, DAY(BM99)-1), 1, Settings!$AY$23:$AY$38), BM99))</f>
        <v/>
      </c>
      <c r="CD99" s="119" t="str">
        <f>IF(BN99="", "", IF(BN99&lt;=$B99, WORKDAY(DATE(YEAR($BB99), MONTH(BN99)+1, DAY(BN99)-1), 1, Settings!$AY$23:$AY$38), BN99))</f>
        <v/>
      </c>
      <c r="CE99" s="119" t="str">
        <f>IF(BO99="", "", IF(BO99&lt;=$B99, WORKDAY(DATE(YEAR($BB99), MONTH(BO99)+1, DAY(BO99)-1), 1, Settings!$AY$23:$AY$38), BO99))</f>
        <v/>
      </c>
      <c r="CF99" s="120" t="str">
        <f>IF(BP99="", "", IF(BP99&lt;=$B99, WORKDAY(DATE(YEAR($BB99), MONTH(BP99)+1, DAY(BP99)-1), 1, Settings!$AY$23:$AY$38), BP99))</f>
        <v/>
      </c>
      <c r="CH99" s="48" t="str">
        <f t="shared" si="35"/>
        <v/>
      </c>
      <c r="CI99" s="49" t="str">
        <f t="shared" si="36"/>
        <v/>
      </c>
      <c r="CJ99" s="49" t="str">
        <f t="shared" si="37"/>
        <v/>
      </c>
      <c r="CK99" s="49" t="str">
        <f t="shared" si="38"/>
        <v/>
      </c>
      <c r="CL99" s="49" t="str">
        <f t="shared" si="39"/>
        <v/>
      </c>
      <c r="CM99" s="49" t="str">
        <f t="shared" si="40"/>
        <v/>
      </c>
      <c r="CN99" s="49" t="str">
        <f t="shared" si="41"/>
        <v/>
      </c>
      <c r="CO99" s="49" t="str">
        <f t="shared" si="42"/>
        <v/>
      </c>
      <c r="CP99" s="49" t="str">
        <f t="shared" si="43"/>
        <v/>
      </c>
      <c r="CQ99" s="49" t="str">
        <f t="shared" si="44"/>
        <v/>
      </c>
      <c r="CR99" s="49" t="str">
        <f t="shared" si="45"/>
        <v/>
      </c>
      <c r="CS99" s="49" t="str">
        <f t="shared" si="46"/>
        <v/>
      </c>
      <c r="CT99" s="49" t="str">
        <f t="shared" si="47"/>
        <v/>
      </c>
      <c r="CU99" s="49" t="str">
        <f t="shared" si="48"/>
        <v/>
      </c>
      <c r="CV99" s="16" t="str">
        <f t="shared" si="49"/>
        <v/>
      </c>
      <c r="CX99" s="48" t="str">
        <f t="shared" si="50"/>
        <v/>
      </c>
      <c r="CY99" s="49" t="str">
        <f t="shared" si="51"/>
        <v/>
      </c>
      <c r="CZ99" s="49" t="str">
        <f t="shared" si="52"/>
        <v/>
      </c>
      <c r="DA99" s="49" t="str">
        <f t="shared" si="53"/>
        <v/>
      </c>
      <c r="DB99" s="49" t="str">
        <f t="shared" si="54"/>
        <v/>
      </c>
      <c r="DC99" s="49" t="str">
        <f t="shared" si="55"/>
        <v/>
      </c>
      <c r="DD99" s="49" t="str">
        <f t="shared" si="56"/>
        <v/>
      </c>
      <c r="DE99" s="49" t="str">
        <f t="shared" si="57"/>
        <v/>
      </c>
      <c r="DF99" s="49" t="str">
        <f t="shared" si="58"/>
        <v/>
      </c>
      <c r="DG99" s="49" t="str">
        <f t="shared" si="59"/>
        <v/>
      </c>
      <c r="DH99" s="49" t="str">
        <f t="shared" si="60"/>
        <v/>
      </c>
      <c r="DI99" s="49" t="str">
        <f t="shared" si="61"/>
        <v/>
      </c>
      <c r="DJ99" s="49" t="str">
        <f t="shared" si="62"/>
        <v/>
      </c>
      <c r="DK99" s="49" t="str">
        <f t="shared" si="63"/>
        <v/>
      </c>
      <c r="DL99" s="16" t="str">
        <f t="shared" si="64"/>
        <v/>
      </c>
      <c r="DN99" s="17" t="str">
        <f t="shared" si="65"/>
        <v>Sep 2019</v>
      </c>
    </row>
    <row r="100" spans="1:118" x14ac:dyDescent="0.25">
      <c r="A100" s="30"/>
      <c r="B100" s="102">
        <f>IF(B99="", "", IFERROR(IF(B99+1&gt;Settings!$G$25, "", B99+1), ""))</f>
        <v>43736</v>
      </c>
      <c r="C100" s="2"/>
      <c r="D100" s="3"/>
      <c r="E100" s="3"/>
      <c r="F100" s="3"/>
      <c r="G100" s="3"/>
      <c r="H100" s="3"/>
      <c r="I100" s="3"/>
      <c r="J100" s="3"/>
      <c r="K100" s="3"/>
      <c r="L100" s="3"/>
      <c r="M100" s="3"/>
      <c r="N100" s="3"/>
      <c r="O100" s="3"/>
      <c r="P100" s="3"/>
      <c r="Q100" s="4"/>
      <c r="R100" s="30"/>
      <c r="T100" s="17" t="str">
        <f>IF($B100="", "", IF($B100&lt;Settings!$G$23, "Old", "New"))</f>
        <v>Old</v>
      </c>
      <c r="AL100" s="118" t="str">
        <f>IF(OR($B100="", C100="", C$10="", AL$9), "", IFERROR($B100+INDEX(Settings!$AF$19:$AF$33, MATCH(C$10, Settings!$Y$19:$Y$33, 0))+IF(INDEX(Settings!$AI$19:$AI$33, MATCH(C$10, Settings!$Y$19:$Y$33, 0))="", 0, INDEX($AO$2:$AU$8, MATCH(TEXT($B100, "ddd"), $AN$2:$AN$8, 0), MATCH(INDEX(Settings!$AI$19:$AI$33, MATCH(C$10, Settings!$Y$19:$Y$33, 0)), $AO$1:$AU$1, 0))), 0))</f>
        <v/>
      </c>
      <c r="AM100" s="119" t="str">
        <f>IF(OR($B100="", D100="", D$10="", AM$9), "", IFERROR($B100+INDEX(Settings!$AF$19:$AF$33, MATCH(D$10, Settings!$Y$19:$Y$33, 0))+IF(INDEX(Settings!$AI$19:$AI$33, MATCH(D$10, Settings!$Y$19:$Y$33, 0))="", 0, INDEX($AO$2:$AU$8, MATCH(TEXT($B100, "ddd"), $AN$2:$AN$8, 0), MATCH(INDEX(Settings!$AI$19:$AI$33, MATCH(D$10, Settings!$Y$19:$Y$33, 0)), $AO$1:$AU$1, 0))), 0))</f>
        <v/>
      </c>
      <c r="AN100" s="119" t="str">
        <f>IF(OR($B100="", E100="", E$10="", AN$9), "", IFERROR($B100+INDEX(Settings!$AF$19:$AF$33, MATCH(E$10, Settings!$Y$19:$Y$33, 0))+IF(INDEX(Settings!$AI$19:$AI$33, MATCH(E$10, Settings!$Y$19:$Y$33, 0))="", 0, INDEX($AO$2:$AU$8, MATCH(TEXT($B100, "ddd"), $AN$2:$AN$8, 0), MATCH(INDEX(Settings!$AI$19:$AI$33, MATCH(E$10, Settings!$Y$19:$Y$33, 0)), $AO$1:$AU$1, 0))), 0))</f>
        <v/>
      </c>
      <c r="AO100" s="119" t="str">
        <f>IF(OR($B100="", F100="", F$10="", AO$9), "", IFERROR($B100+INDEX(Settings!$AF$19:$AF$33, MATCH(F$10, Settings!$Y$19:$Y$33, 0))+IF(INDEX(Settings!$AI$19:$AI$33, MATCH(F$10, Settings!$Y$19:$Y$33, 0))="", 0, INDEX($AO$2:$AU$8, MATCH(TEXT($B100, "ddd"), $AN$2:$AN$8, 0), MATCH(INDEX(Settings!$AI$19:$AI$33, MATCH(F$10, Settings!$Y$19:$Y$33, 0)), $AO$1:$AU$1, 0))), 0))</f>
        <v/>
      </c>
      <c r="AP100" s="119" t="str">
        <f>IF(OR($B100="", G100="", G$10="", AP$9), "", IFERROR($B100+INDEX(Settings!$AF$19:$AF$33, MATCH(G$10, Settings!$Y$19:$Y$33, 0))+IF(INDEX(Settings!$AI$19:$AI$33, MATCH(G$10, Settings!$Y$19:$Y$33, 0))="", 0, INDEX($AO$2:$AU$8, MATCH(TEXT($B100, "ddd"), $AN$2:$AN$8, 0), MATCH(INDEX(Settings!$AI$19:$AI$33, MATCH(G$10, Settings!$Y$19:$Y$33, 0)), $AO$1:$AU$1, 0))), 0))</f>
        <v/>
      </c>
      <c r="AQ100" s="119" t="str">
        <f>IF(OR($B100="", H100="", H$10="", AQ$9), "", IFERROR($B100+INDEX(Settings!$AF$19:$AF$33, MATCH(H$10, Settings!$Y$19:$Y$33, 0))+IF(INDEX(Settings!$AI$19:$AI$33, MATCH(H$10, Settings!$Y$19:$Y$33, 0))="", 0, INDEX($AO$2:$AU$8, MATCH(TEXT($B100, "ddd"), $AN$2:$AN$8, 0), MATCH(INDEX(Settings!$AI$19:$AI$33, MATCH(H$10, Settings!$Y$19:$Y$33, 0)), $AO$1:$AU$1, 0))), 0))</f>
        <v/>
      </c>
      <c r="AR100" s="119" t="str">
        <f>IF(OR($B100="", I100="", I$10="", AR$9), "", IFERROR($B100+INDEX(Settings!$AF$19:$AF$33, MATCH(I$10, Settings!$Y$19:$Y$33, 0))+IF(INDEX(Settings!$AI$19:$AI$33, MATCH(I$10, Settings!$Y$19:$Y$33, 0))="", 0, INDEX($AO$2:$AU$8, MATCH(TEXT($B100, "ddd"), $AN$2:$AN$8, 0), MATCH(INDEX(Settings!$AI$19:$AI$33, MATCH(I$10, Settings!$Y$19:$Y$33, 0)), $AO$1:$AU$1, 0))), 0))</f>
        <v/>
      </c>
      <c r="AS100" s="119" t="str">
        <f>IF(OR($B100="", J100="", J$10="", AS$9), "", IFERROR($B100+INDEX(Settings!$AF$19:$AF$33, MATCH(J$10, Settings!$Y$19:$Y$33, 0))+IF(INDEX(Settings!$AI$19:$AI$33, MATCH(J$10, Settings!$Y$19:$Y$33, 0))="", 0, INDEX($AO$2:$AU$8, MATCH(TEXT($B100, "ddd"), $AN$2:$AN$8, 0), MATCH(INDEX(Settings!$AI$19:$AI$33, MATCH(J$10, Settings!$Y$19:$Y$33, 0)), $AO$1:$AU$1, 0))), 0))</f>
        <v/>
      </c>
      <c r="AT100" s="119" t="str">
        <f>IF(OR($B100="", K100="", K$10="", AT$9), "", IFERROR($B100+INDEX(Settings!$AF$19:$AF$33, MATCH(K$10, Settings!$Y$19:$Y$33, 0))+IF(INDEX(Settings!$AI$19:$AI$33, MATCH(K$10, Settings!$Y$19:$Y$33, 0))="", 0, INDEX($AO$2:$AU$8, MATCH(TEXT($B100, "ddd"), $AN$2:$AN$8, 0), MATCH(INDEX(Settings!$AI$19:$AI$33, MATCH(K$10, Settings!$Y$19:$Y$33, 0)), $AO$1:$AU$1, 0))), 0))</f>
        <v/>
      </c>
      <c r="AU100" s="119" t="str">
        <f>IF(OR($B100="", L100="", L$10="", AU$9), "", IFERROR($B100+INDEX(Settings!$AF$19:$AF$33, MATCH(L$10, Settings!$Y$19:$Y$33, 0))+IF(INDEX(Settings!$AI$19:$AI$33, MATCH(L$10, Settings!$Y$19:$Y$33, 0))="", 0, INDEX($AO$2:$AU$8, MATCH(TEXT($B100, "ddd"), $AN$2:$AN$8, 0), MATCH(INDEX(Settings!$AI$19:$AI$33, MATCH(L$10, Settings!$Y$19:$Y$33, 0)), $AO$1:$AU$1, 0))), 0))</f>
        <v/>
      </c>
      <c r="AV100" s="119" t="str">
        <f>IF(OR($B100="", M100="", M$10="", AV$9), "", IFERROR($B100+INDEX(Settings!$AF$19:$AF$33, MATCH(M$10, Settings!$Y$19:$Y$33, 0))+IF(INDEX(Settings!$AI$19:$AI$33, MATCH(M$10, Settings!$Y$19:$Y$33, 0))="", 0, INDEX($AO$2:$AU$8, MATCH(TEXT($B100, "ddd"), $AN$2:$AN$8, 0), MATCH(INDEX(Settings!$AI$19:$AI$33, MATCH(M$10, Settings!$Y$19:$Y$33, 0)), $AO$1:$AU$1, 0))), 0))</f>
        <v/>
      </c>
      <c r="AW100" s="119" t="str">
        <f>IF(OR($B100="", N100="", N$10="", AW$9), "", IFERROR($B100+INDEX(Settings!$AF$19:$AF$33, MATCH(N$10, Settings!$Y$19:$Y$33, 0))+IF(INDEX(Settings!$AI$19:$AI$33, MATCH(N$10, Settings!$Y$19:$Y$33, 0))="", 0, INDEX($AO$2:$AU$8, MATCH(TEXT($B100, "ddd"), $AN$2:$AN$8, 0), MATCH(INDEX(Settings!$AI$19:$AI$33, MATCH(N$10, Settings!$Y$19:$Y$33, 0)), $AO$1:$AU$1, 0))), 0))</f>
        <v/>
      </c>
      <c r="AX100" s="119" t="str">
        <f>IF(OR($B100="", O100="", O$10="", AX$9), "", IFERROR($B100+INDEX(Settings!$AF$19:$AF$33, MATCH(O$10, Settings!$Y$19:$Y$33, 0))+IF(INDEX(Settings!$AI$19:$AI$33, MATCH(O$10, Settings!$Y$19:$Y$33, 0))="", 0, INDEX($AO$2:$AU$8, MATCH(TEXT($B100, "ddd"), $AN$2:$AN$8, 0), MATCH(INDEX(Settings!$AI$19:$AI$33, MATCH(O$10, Settings!$Y$19:$Y$33, 0)), $AO$1:$AU$1, 0))), 0))</f>
        <v/>
      </c>
      <c r="AY100" s="119" t="str">
        <f>IF(OR($B100="", P100="", P$10="", AY$9), "", IFERROR($B100+INDEX(Settings!$AF$19:$AF$33, MATCH(P$10, Settings!$Y$19:$Y$33, 0))+IF(INDEX(Settings!$AI$19:$AI$33, MATCH(P$10, Settings!$Y$19:$Y$33, 0))="", 0, INDEX($AO$2:$AU$8, MATCH(TEXT($B100, "ddd"), $AN$2:$AN$8, 0), MATCH(INDEX(Settings!$AI$19:$AI$33, MATCH(P$10, Settings!$Y$19:$Y$33, 0)), $AO$1:$AU$1, 0))), 0))</f>
        <v/>
      </c>
      <c r="AZ100" s="120" t="str">
        <f>IF(OR($B100="", Q100="", Q$10="", AZ$9), "", IFERROR($B100+INDEX(Settings!$AF$19:$AF$33, MATCH(Q$10, Settings!$Y$19:$Y$33, 0))+IF(INDEX(Settings!$AI$19:$AI$33, MATCH(Q$10, Settings!$Y$19:$Y$33, 0))="", 0, INDEX($AO$2:$AU$8, MATCH(TEXT($B100, "ddd"), $AN$2:$AN$8, 0), MATCH(INDEX(Settings!$AI$19:$AI$33, MATCH(Q$10, Settings!$Y$19:$Y$33, 0)), $AO$1:$AU$1, 0))), 0))</f>
        <v/>
      </c>
      <c r="BB100" s="118" t="str">
        <f>IF(OR(C$10="", $B100="", C100="", BB$9=""), "", IFERROR(WORKDAY((DATE(YEAR($B100), MONTH($B100)+INDEX(Settings!$AM$19:$AM$33, MATCH(C$10, Settings!$Y$19:$Y$33, 0)), IF(INDEX(Settings!$AQ$19:$AQ$33, MATCH(C$10, Settings!$Y$19:$Y$33, 0))=0, DAY($B100), INDEX(Settings!$AQ$19:$AQ$33, MATCH(C$10, Settings!$Y$19:$Y$33, 0))))-1), 1, Settings!$AY$23:$AY$38), ""))</f>
        <v/>
      </c>
      <c r="BC100" s="119" t="str">
        <f>IF(OR(D$10="", $B100="", D100="", BC$9=""), "", IFERROR(WORKDAY((DATE(YEAR($B100), MONTH($B100)+INDEX(Settings!$AM$19:$AM$33, MATCH(D$10, Settings!$Y$19:$Y$33, 0)), IF(INDEX(Settings!$AQ$19:$AQ$33, MATCH(D$10, Settings!$Y$19:$Y$33, 0))=0, DAY($B100), INDEX(Settings!$AQ$19:$AQ$33, MATCH(D$10, Settings!$Y$19:$Y$33, 0))))-1), 1, Settings!$AY$23:$AY$38), ""))</f>
        <v/>
      </c>
      <c r="BD100" s="119" t="str">
        <f>IF(OR(E$10="", $B100="", E100="", BD$9=""), "", IFERROR(WORKDAY((DATE(YEAR($B100), MONTH($B100)+INDEX(Settings!$AM$19:$AM$33, MATCH(E$10, Settings!$Y$19:$Y$33, 0)), IF(INDEX(Settings!$AQ$19:$AQ$33, MATCH(E$10, Settings!$Y$19:$Y$33, 0))=0, DAY($B100), INDEX(Settings!$AQ$19:$AQ$33, MATCH(E$10, Settings!$Y$19:$Y$33, 0))))-1), 1, Settings!$AY$23:$AY$38), ""))</f>
        <v/>
      </c>
      <c r="BE100" s="119" t="str">
        <f>IF(OR(F$10="", $B100="", F100="", BE$9=""), "", IFERROR(WORKDAY((DATE(YEAR($B100), MONTH($B100)+INDEX(Settings!$AM$19:$AM$33, MATCH(F$10, Settings!$Y$19:$Y$33, 0)), IF(INDEX(Settings!$AQ$19:$AQ$33, MATCH(F$10, Settings!$Y$19:$Y$33, 0))=0, DAY($B100), INDEX(Settings!$AQ$19:$AQ$33, MATCH(F$10, Settings!$Y$19:$Y$33, 0))))-1), 1, Settings!$AY$23:$AY$38), ""))</f>
        <v/>
      </c>
      <c r="BF100" s="119" t="str">
        <f>IF(OR(G$10="", $B100="", G100="", BF$9=""), "", IFERROR(WORKDAY((DATE(YEAR($B100), MONTH($B100)+INDEX(Settings!$AM$19:$AM$33, MATCH(G$10, Settings!$Y$19:$Y$33, 0)), IF(INDEX(Settings!$AQ$19:$AQ$33, MATCH(G$10, Settings!$Y$19:$Y$33, 0))=0, DAY($B100), INDEX(Settings!$AQ$19:$AQ$33, MATCH(G$10, Settings!$Y$19:$Y$33, 0))))-1), 1, Settings!$AY$23:$AY$38), ""))</f>
        <v/>
      </c>
      <c r="BG100" s="119" t="str">
        <f>IF(OR(H$10="", $B100="", H100="", BG$9=""), "", IFERROR(WORKDAY((DATE(YEAR($B100), MONTH($B100)+INDEX(Settings!$AM$19:$AM$33, MATCH(H$10, Settings!$Y$19:$Y$33, 0)), IF(INDEX(Settings!$AQ$19:$AQ$33, MATCH(H$10, Settings!$Y$19:$Y$33, 0))=0, DAY($B100), INDEX(Settings!$AQ$19:$AQ$33, MATCH(H$10, Settings!$Y$19:$Y$33, 0))))-1), 1, Settings!$AY$23:$AY$38), ""))</f>
        <v/>
      </c>
      <c r="BH100" s="119" t="str">
        <f>IF(OR(I$10="", $B100="", I100="", BH$9=""), "", IFERROR(WORKDAY((DATE(YEAR($B100), MONTH($B100)+INDEX(Settings!$AM$19:$AM$33, MATCH(I$10, Settings!$Y$19:$Y$33, 0)), IF(INDEX(Settings!$AQ$19:$AQ$33, MATCH(I$10, Settings!$Y$19:$Y$33, 0))=0, DAY($B100), INDEX(Settings!$AQ$19:$AQ$33, MATCH(I$10, Settings!$Y$19:$Y$33, 0))))-1), 1, Settings!$AY$23:$AY$38), ""))</f>
        <v/>
      </c>
      <c r="BI100" s="119" t="str">
        <f>IF(OR(J$10="", $B100="", J100="", BI$9=""), "", IFERROR(WORKDAY((DATE(YEAR($B100), MONTH($B100)+INDEX(Settings!$AM$19:$AM$33, MATCH(J$10, Settings!$Y$19:$Y$33, 0)), IF(INDEX(Settings!$AQ$19:$AQ$33, MATCH(J$10, Settings!$Y$19:$Y$33, 0))=0, DAY($B100), INDEX(Settings!$AQ$19:$AQ$33, MATCH(J$10, Settings!$Y$19:$Y$33, 0))))-1), 1, Settings!$AY$23:$AY$38), ""))</f>
        <v/>
      </c>
      <c r="BJ100" s="119" t="str">
        <f>IF(OR(K$10="", $B100="", K100="", BJ$9=""), "", IFERROR(WORKDAY((DATE(YEAR($B100), MONTH($B100)+INDEX(Settings!$AM$19:$AM$33, MATCH(K$10, Settings!$Y$19:$Y$33, 0)), IF(INDEX(Settings!$AQ$19:$AQ$33, MATCH(K$10, Settings!$Y$19:$Y$33, 0))=0, DAY($B100), INDEX(Settings!$AQ$19:$AQ$33, MATCH(K$10, Settings!$Y$19:$Y$33, 0))))-1), 1, Settings!$AY$23:$AY$38), ""))</f>
        <v/>
      </c>
      <c r="BK100" s="119" t="str">
        <f>IF(OR(L$10="", $B100="", L100="", BK$9=""), "", IFERROR(WORKDAY((DATE(YEAR($B100), MONTH($B100)+INDEX(Settings!$AM$19:$AM$33, MATCH(L$10, Settings!$Y$19:$Y$33, 0)), IF(INDEX(Settings!$AQ$19:$AQ$33, MATCH(L$10, Settings!$Y$19:$Y$33, 0))=0, DAY($B100), INDEX(Settings!$AQ$19:$AQ$33, MATCH(L$10, Settings!$Y$19:$Y$33, 0))))-1), 1, Settings!$AY$23:$AY$38), ""))</f>
        <v/>
      </c>
      <c r="BL100" s="119" t="str">
        <f>IF(OR(M$10="", $B100="", M100="", BL$9=""), "", IFERROR(WORKDAY((DATE(YEAR($B100), MONTH($B100)+INDEX(Settings!$AM$19:$AM$33, MATCH(M$10, Settings!$Y$19:$Y$33, 0)), IF(INDEX(Settings!$AQ$19:$AQ$33, MATCH(M$10, Settings!$Y$19:$Y$33, 0))=0, DAY($B100), INDEX(Settings!$AQ$19:$AQ$33, MATCH(M$10, Settings!$Y$19:$Y$33, 0))))-1), 1, Settings!$AY$23:$AY$38), ""))</f>
        <v/>
      </c>
      <c r="BM100" s="119" t="str">
        <f>IF(OR(N$10="", $B100="", N100="", BM$9=""), "", IFERROR(WORKDAY((DATE(YEAR($B100), MONTH($B100)+INDEX(Settings!$AM$19:$AM$33, MATCH(N$10, Settings!$Y$19:$Y$33, 0)), IF(INDEX(Settings!$AQ$19:$AQ$33, MATCH(N$10, Settings!$Y$19:$Y$33, 0))=0, DAY($B100), INDEX(Settings!$AQ$19:$AQ$33, MATCH(N$10, Settings!$Y$19:$Y$33, 0))))-1), 1, Settings!$AY$23:$AY$38), ""))</f>
        <v/>
      </c>
      <c r="BN100" s="119" t="str">
        <f>IF(OR(O$10="", $B100="", O100="", BN$9=""), "", IFERROR(WORKDAY((DATE(YEAR($B100), MONTH($B100)+INDEX(Settings!$AM$19:$AM$33, MATCH(O$10, Settings!$Y$19:$Y$33, 0)), IF(INDEX(Settings!$AQ$19:$AQ$33, MATCH(O$10, Settings!$Y$19:$Y$33, 0))=0, DAY($B100), INDEX(Settings!$AQ$19:$AQ$33, MATCH(O$10, Settings!$Y$19:$Y$33, 0))))-1), 1, Settings!$AY$23:$AY$38), ""))</f>
        <v/>
      </c>
      <c r="BO100" s="119" t="str">
        <f>IF(OR(P$10="", $B100="", P100="", BO$9=""), "", IFERROR(WORKDAY((DATE(YEAR($B100), MONTH($B100)+INDEX(Settings!$AM$19:$AM$33, MATCH(P$10, Settings!$Y$19:$Y$33, 0)), IF(INDEX(Settings!$AQ$19:$AQ$33, MATCH(P$10, Settings!$Y$19:$Y$33, 0))=0, DAY($B100), INDEX(Settings!$AQ$19:$AQ$33, MATCH(P$10, Settings!$Y$19:$Y$33, 0))))-1), 1, Settings!$AY$23:$AY$38), ""))</f>
        <v/>
      </c>
      <c r="BP100" s="120" t="str">
        <f>IF(OR(Q$10="", $B100="", Q100="", BP$9=""), "", IFERROR(WORKDAY((DATE(YEAR($B100), MONTH($B100)+INDEX(Settings!$AM$19:$AM$33, MATCH(Q$10, Settings!$Y$19:$Y$33, 0)), IF(INDEX(Settings!$AQ$19:$AQ$33, MATCH(Q$10, Settings!$Y$19:$Y$33, 0))=0, DAY($B100), INDEX(Settings!$AQ$19:$AQ$33, MATCH(Q$10, Settings!$Y$19:$Y$33, 0))))-1), 1, Settings!$AY$23:$AY$38), ""))</f>
        <v/>
      </c>
      <c r="BR100" s="118" t="str">
        <f>IF(BB100="", "", IF(BB100&lt;=$B100, WORKDAY(DATE(YEAR($BB100), MONTH(BB100)+1, DAY(BB100)-1), 1, Settings!$AY$23:$AY$38), BB100))</f>
        <v/>
      </c>
      <c r="BS100" s="119" t="str">
        <f>IF(BC100="", "", IF(BC100&lt;=$B100, WORKDAY(DATE(YEAR($BB100), MONTH(BC100)+1, DAY(BC100)-1), 1, Settings!$AY$23:$AY$38), BC100))</f>
        <v/>
      </c>
      <c r="BT100" s="119" t="str">
        <f>IF(BD100="", "", IF(BD100&lt;=$B100, WORKDAY(DATE(YEAR($BB100), MONTH(BD100)+1, DAY(BD100)-1), 1, Settings!$AY$23:$AY$38), BD100))</f>
        <v/>
      </c>
      <c r="BU100" s="119" t="str">
        <f>IF(BE100="", "", IF(BE100&lt;=$B100, WORKDAY(DATE(YEAR($BB100), MONTH(BE100)+1, DAY(BE100)-1), 1, Settings!$AY$23:$AY$38), BE100))</f>
        <v/>
      </c>
      <c r="BV100" s="119" t="str">
        <f>IF(BF100="", "", IF(BF100&lt;=$B100, WORKDAY(DATE(YEAR($BB100), MONTH(BF100)+1, DAY(BF100)-1), 1, Settings!$AY$23:$AY$38), BF100))</f>
        <v/>
      </c>
      <c r="BW100" s="119" t="str">
        <f>IF(BG100="", "", IF(BG100&lt;=$B100, WORKDAY(DATE(YEAR($BB100), MONTH(BG100)+1, DAY(BG100)-1), 1, Settings!$AY$23:$AY$38), BG100))</f>
        <v/>
      </c>
      <c r="BX100" s="119" t="str">
        <f>IF(BH100="", "", IF(BH100&lt;=$B100, WORKDAY(DATE(YEAR($BB100), MONTH(BH100)+1, DAY(BH100)-1), 1, Settings!$AY$23:$AY$38), BH100))</f>
        <v/>
      </c>
      <c r="BY100" s="119" t="str">
        <f>IF(BI100="", "", IF(BI100&lt;=$B100, WORKDAY(DATE(YEAR($BB100), MONTH(BI100)+1, DAY(BI100)-1), 1, Settings!$AY$23:$AY$38), BI100))</f>
        <v/>
      </c>
      <c r="BZ100" s="119" t="str">
        <f>IF(BJ100="", "", IF(BJ100&lt;=$B100, WORKDAY(DATE(YEAR($BB100), MONTH(BJ100)+1, DAY(BJ100)-1), 1, Settings!$AY$23:$AY$38), BJ100))</f>
        <v/>
      </c>
      <c r="CA100" s="119" t="str">
        <f>IF(BK100="", "", IF(BK100&lt;=$B100, WORKDAY(DATE(YEAR($BB100), MONTH(BK100)+1, DAY(BK100)-1), 1, Settings!$AY$23:$AY$38), BK100))</f>
        <v/>
      </c>
      <c r="CB100" s="119" t="str">
        <f>IF(BL100="", "", IF(BL100&lt;=$B100, WORKDAY(DATE(YEAR($BB100), MONTH(BL100)+1, DAY(BL100)-1), 1, Settings!$AY$23:$AY$38), BL100))</f>
        <v/>
      </c>
      <c r="CC100" s="119" t="str">
        <f>IF(BM100="", "", IF(BM100&lt;=$B100, WORKDAY(DATE(YEAR($BB100), MONTH(BM100)+1, DAY(BM100)-1), 1, Settings!$AY$23:$AY$38), BM100))</f>
        <v/>
      </c>
      <c r="CD100" s="119" t="str">
        <f>IF(BN100="", "", IF(BN100&lt;=$B100, WORKDAY(DATE(YEAR($BB100), MONTH(BN100)+1, DAY(BN100)-1), 1, Settings!$AY$23:$AY$38), BN100))</f>
        <v/>
      </c>
      <c r="CE100" s="119" t="str">
        <f>IF(BO100="", "", IF(BO100&lt;=$B100, WORKDAY(DATE(YEAR($BB100), MONTH(BO100)+1, DAY(BO100)-1), 1, Settings!$AY$23:$AY$38), BO100))</f>
        <v/>
      </c>
      <c r="CF100" s="120" t="str">
        <f>IF(BP100="", "", IF(BP100&lt;=$B100, WORKDAY(DATE(YEAR($BB100), MONTH(BP100)+1, DAY(BP100)-1), 1, Settings!$AY$23:$AY$38), BP100))</f>
        <v/>
      </c>
      <c r="CH100" s="48" t="str">
        <f t="shared" si="35"/>
        <v/>
      </c>
      <c r="CI100" s="49" t="str">
        <f t="shared" si="36"/>
        <v/>
      </c>
      <c r="CJ100" s="49" t="str">
        <f t="shared" si="37"/>
        <v/>
      </c>
      <c r="CK100" s="49" t="str">
        <f t="shared" si="38"/>
        <v/>
      </c>
      <c r="CL100" s="49" t="str">
        <f t="shared" si="39"/>
        <v/>
      </c>
      <c r="CM100" s="49" t="str">
        <f t="shared" si="40"/>
        <v/>
      </c>
      <c r="CN100" s="49" t="str">
        <f t="shared" si="41"/>
        <v/>
      </c>
      <c r="CO100" s="49" t="str">
        <f t="shared" si="42"/>
        <v/>
      </c>
      <c r="CP100" s="49" t="str">
        <f t="shared" si="43"/>
        <v/>
      </c>
      <c r="CQ100" s="49" t="str">
        <f t="shared" si="44"/>
        <v/>
      </c>
      <c r="CR100" s="49" t="str">
        <f t="shared" si="45"/>
        <v/>
      </c>
      <c r="CS100" s="49" t="str">
        <f t="shared" si="46"/>
        <v/>
      </c>
      <c r="CT100" s="49" t="str">
        <f t="shared" si="47"/>
        <v/>
      </c>
      <c r="CU100" s="49" t="str">
        <f t="shared" si="48"/>
        <v/>
      </c>
      <c r="CV100" s="16" t="str">
        <f t="shared" si="49"/>
        <v/>
      </c>
      <c r="CX100" s="48" t="str">
        <f t="shared" si="50"/>
        <v/>
      </c>
      <c r="CY100" s="49" t="str">
        <f t="shared" si="51"/>
        <v/>
      </c>
      <c r="CZ100" s="49" t="str">
        <f t="shared" si="52"/>
        <v/>
      </c>
      <c r="DA100" s="49" t="str">
        <f t="shared" si="53"/>
        <v/>
      </c>
      <c r="DB100" s="49" t="str">
        <f t="shared" si="54"/>
        <v/>
      </c>
      <c r="DC100" s="49" t="str">
        <f t="shared" si="55"/>
        <v/>
      </c>
      <c r="DD100" s="49" t="str">
        <f t="shared" si="56"/>
        <v/>
      </c>
      <c r="DE100" s="49" t="str">
        <f t="shared" si="57"/>
        <v/>
      </c>
      <c r="DF100" s="49" t="str">
        <f t="shared" si="58"/>
        <v/>
      </c>
      <c r="DG100" s="49" t="str">
        <f t="shared" si="59"/>
        <v/>
      </c>
      <c r="DH100" s="49" t="str">
        <f t="shared" si="60"/>
        <v/>
      </c>
      <c r="DI100" s="49" t="str">
        <f t="shared" si="61"/>
        <v/>
      </c>
      <c r="DJ100" s="49" t="str">
        <f t="shared" si="62"/>
        <v/>
      </c>
      <c r="DK100" s="49" t="str">
        <f t="shared" si="63"/>
        <v/>
      </c>
      <c r="DL100" s="16" t="str">
        <f t="shared" si="64"/>
        <v/>
      </c>
      <c r="DN100" s="17" t="str">
        <f t="shared" si="65"/>
        <v>Sep 2019</v>
      </c>
    </row>
    <row r="101" spans="1:118" x14ac:dyDescent="0.25">
      <c r="A101" s="30"/>
      <c r="B101" s="102">
        <f>IF(B100="", "", IFERROR(IF(B100+1&gt;Settings!$G$25, "", B100+1), ""))</f>
        <v>43737</v>
      </c>
      <c r="C101" s="2"/>
      <c r="D101" s="3"/>
      <c r="E101" s="3"/>
      <c r="F101" s="3"/>
      <c r="G101" s="3"/>
      <c r="H101" s="3"/>
      <c r="I101" s="3"/>
      <c r="J101" s="3"/>
      <c r="K101" s="3"/>
      <c r="L101" s="3"/>
      <c r="M101" s="3"/>
      <c r="N101" s="3"/>
      <c r="O101" s="3"/>
      <c r="P101" s="3"/>
      <c r="Q101" s="4"/>
      <c r="R101" s="30"/>
      <c r="T101" s="17" t="str">
        <f>IF($B101="", "", IF($B101&lt;Settings!$G$23, "Old", "New"))</f>
        <v>Old</v>
      </c>
      <c r="AL101" s="118" t="str">
        <f>IF(OR($B101="", C101="", C$10="", AL$9), "", IFERROR($B101+INDEX(Settings!$AF$19:$AF$33, MATCH(C$10, Settings!$Y$19:$Y$33, 0))+IF(INDEX(Settings!$AI$19:$AI$33, MATCH(C$10, Settings!$Y$19:$Y$33, 0))="", 0, INDEX($AO$2:$AU$8, MATCH(TEXT($B101, "ddd"), $AN$2:$AN$8, 0), MATCH(INDEX(Settings!$AI$19:$AI$33, MATCH(C$10, Settings!$Y$19:$Y$33, 0)), $AO$1:$AU$1, 0))), 0))</f>
        <v/>
      </c>
      <c r="AM101" s="119" t="str">
        <f>IF(OR($B101="", D101="", D$10="", AM$9), "", IFERROR($B101+INDEX(Settings!$AF$19:$AF$33, MATCH(D$10, Settings!$Y$19:$Y$33, 0))+IF(INDEX(Settings!$AI$19:$AI$33, MATCH(D$10, Settings!$Y$19:$Y$33, 0))="", 0, INDEX($AO$2:$AU$8, MATCH(TEXT($B101, "ddd"), $AN$2:$AN$8, 0), MATCH(INDEX(Settings!$AI$19:$AI$33, MATCH(D$10, Settings!$Y$19:$Y$33, 0)), $AO$1:$AU$1, 0))), 0))</f>
        <v/>
      </c>
      <c r="AN101" s="119" t="str">
        <f>IF(OR($B101="", E101="", E$10="", AN$9), "", IFERROR($B101+INDEX(Settings!$AF$19:$AF$33, MATCH(E$10, Settings!$Y$19:$Y$33, 0))+IF(INDEX(Settings!$AI$19:$AI$33, MATCH(E$10, Settings!$Y$19:$Y$33, 0))="", 0, INDEX($AO$2:$AU$8, MATCH(TEXT($B101, "ddd"), $AN$2:$AN$8, 0), MATCH(INDEX(Settings!$AI$19:$AI$33, MATCH(E$10, Settings!$Y$19:$Y$33, 0)), $AO$1:$AU$1, 0))), 0))</f>
        <v/>
      </c>
      <c r="AO101" s="119" t="str">
        <f>IF(OR($B101="", F101="", F$10="", AO$9), "", IFERROR($B101+INDEX(Settings!$AF$19:$AF$33, MATCH(F$10, Settings!$Y$19:$Y$33, 0))+IF(INDEX(Settings!$AI$19:$AI$33, MATCH(F$10, Settings!$Y$19:$Y$33, 0))="", 0, INDEX($AO$2:$AU$8, MATCH(TEXT($B101, "ddd"), $AN$2:$AN$8, 0), MATCH(INDEX(Settings!$AI$19:$AI$33, MATCH(F$10, Settings!$Y$19:$Y$33, 0)), $AO$1:$AU$1, 0))), 0))</f>
        <v/>
      </c>
      <c r="AP101" s="119" t="str">
        <f>IF(OR($B101="", G101="", G$10="", AP$9), "", IFERROR($B101+INDEX(Settings!$AF$19:$AF$33, MATCH(G$10, Settings!$Y$19:$Y$33, 0))+IF(INDEX(Settings!$AI$19:$AI$33, MATCH(G$10, Settings!$Y$19:$Y$33, 0))="", 0, INDEX($AO$2:$AU$8, MATCH(TEXT($B101, "ddd"), $AN$2:$AN$8, 0), MATCH(INDEX(Settings!$AI$19:$AI$33, MATCH(G$10, Settings!$Y$19:$Y$33, 0)), $AO$1:$AU$1, 0))), 0))</f>
        <v/>
      </c>
      <c r="AQ101" s="119" t="str">
        <f>IF(OR($B101="", H101="", H$10="", AQ$9), "", IFERROR($B101+INDEX(Settings!$AF$19:$AF$33, MATCH(H$10, Settings!$Y$19:$Y$33, 0))+IF(INDEX(Settings!$AI$19:$AI$33, MATCH(H$10, Settings!$Y$19:$Y$33, 0))="", 0, INDEX($AO$2:$AU$8, MATCH(TEXT($B101, "ddd"), $AN$2:$AN$8, 0), MATCH(INDEX(Settings!$AI$19:$AI$33, MATCH(H$10, Settings!$Y$19:$Y$33, 0)), $AO$1:$AU$1, 0))), 0))</f>
        <v/>
      </c>
      <c r="AR101" s="119" t="str">
        <f>IF(OR($B101="", I101="", I$10="", AR$9), "", IFERROR($B101+INDEX(Settings!$AF$19:$AF$33, MATCH(I$10, Settings!$Y$19:$Y$33, 0))+IF(INDEX(Settings!$AI$19:$AI$33, MATCH(I$10, Settings!$Y$19:$Y$33, 0))="", 0, INDEX($AO$2:$AU$8, MATCH(TEXT($B101, "ddd"), $AN$2:$AN$8, 0), MATCH(INDEX(Settings!$AI$19:$AI$33, MATCH(I$10, Settings!$Y$19:$Y$33, 0)), $AO$1:$AU$1, 0))), 0))</f>
        <v/>
      </c>
      <c r="AS101" s="119" t="str">
        <f>IF(OR($B101="", J101="", J$10="", AS$9), "", IFERROR($B101+INDEX(Settings!$AF$19:$AF$33, MATCH(J$10, Settings!$Y$19:$Y$33, 0))+IF(INDEX(Settings!$AI$19:$AI$33, MATCH(J$10, Settings!$Y$19:$Y$33, 0))="", 0, INDEX($AO$2:$AU$8, MATCH(TEXT($B101, "ddd"), $AN$2:$AN$8, 0), MATCH(INDEX(Settings!$AI$19:$AI$33, MATCH(J$10, Settings!$Y$19:$Y$33, 0)), $AO$1:$AU$1, 0))), 0))</f>
        <v/>
      </c>
      <c r="AT101" s="119" t="str">
        <f>IF(OR($B101="", K101="", K$10="", AT$9), "", IFERROR($B101+INDEX(Settings!$AF$19:$AF$33, MATCH(K$10, Settings!$Y$19:$Y$33, 0))+IF(INDEX(Settings!$AI$19:$AI$33, MATCH(K$10, Settings!$Y$19:$Y$33, 0))="", 0, INDEX($AO$2:$AU$8, MATCH(TEXT($B101, "ddd"), $AN$2:$AN$8, 0), MATCH(INDEX(Settings!$AI$19:$AI$33, MATCH(K$10, Settings!$Y$19:$Y$33, 0)), $AO$1:$AU$1, 0))), 0))</f>
        <v/>
      </c>
      <c r="AU101" s="119" t="str">
        <f>IF(OR($B101="", L101="", L$10="", AU$9), "", IFERROR($B101+INDEX(Settings!$AF$19:$AF$33, MATCH(L$10, Settings!$Y$19:$Y$33, 0))+IF(INDEX(Settings!$AI$19:$AI$33, MATCH(L$10, Settings!$Y$19:$Y$33, 0))="", 0, INDEX($AO$2:$AU$8, MATCH(TEXT($B101, "ddd"), $AN$2:$AN$8, 0), MATCH(INDEX(Settings!$AI$19:$AI$33, MATCH(L$10, Settings!$Y$19:$Y$33, 0)), $AO$1:$AU$1, 0))), 0))</f>
        <v/>
      </c>
      <c r="AV101" s="119" t="str">
        <f>IF(OR($B101="", M101="", M$10="", AV$9), "", IFERROR($B101+INDEX(Settings!$AF$19:$AF$33, MATCH(M$10, Settings!$Y$19:$Y$33, 0))+IF(INDEX(Settings!$AI$19:$AI$33, MATCH(M$10, Settings!$Y$19:$Y$33, 0))="", 0, INDEX($AO$2:$AU$8, MATCH(TEXT($B101, "ddd"), $AN$2:$AN$8, 0), MATCH(INDEX(Settings!$AI$19:$AI$33, MATCH(M$10, Settings!$Y$19:$Y$33, 0)), $AO$1:$AU$1, 0))), 0))</f>
        <v/>
      </c>
      <c r="AW101" s="119" t="str">
        <f>IF(OR($B101="", N101="", N$10="", AW$9), "", IFERROR($B101+INDEX(Settings!$AF$19:$AF$33, MATCH(N$10, Settings!$Y$19:$Y$33, 0))+IF(INDEX(Settings!$AI$19:$AI$33, MATCH(N$10, Settings!$Y$19:$Y$33, 0))="", 0, INDEX($AO$2:$AU$8, MATCH(TEXT($B101, "ddd"), $AN$2:$AN$8, 0), MATCH(INDEX(Settings!$AI$19:$AI$33, MATCH(N$10, Settings!$Y$19:$Y$33, 0)), $AO$1:$AU$1, 0))), 0))</f>
        <v/>
      </c>
      <c r="AX101" s="119" t="str">
        <f>IF(OR($B101="", O101="", O$10="", AX$9), "", IFERROR($B101+INDEX(Settings!$AF$19:$AF$33, MATCH(O$10, Settings!$Y$19:$Y$33, 0))+IF(INDEX(Settings!$AI$19:$AI$33, MATCH(O$10, Settings!$Y$19:$Y$33, 0))="", 0, INDEX($AO$2:$AU$8, MATCH(TEXT($B101, "ddd"), $AN$2:$AN$8, 0), MATCH(INDEX(Settings!$AI$19:$AI$33, MATCH(O$10, Settings!$Y$19:$Y$33, 0)), $AO$1:$AU$1, 0))), 0))</f>
        <v/>
      </c>
      <c r="AY101" s="119" t="str">
        <f>IF(OR($B101="", P101="", P$10="", AY$9), "", IFERROR($B101+INDEX(Settings!$AF$19:$AF$33, MATCH(P$10, Settings!$Y$19:$Y$33, 0))+IF(INDEX(Settings!$AI$19:$AI$33, MATCH(P$10, Settings!$Y$19:$Y$33, 0))="", 0, INDEX($AO$2:$AU$8, MATCH(TEXT($B101, "ddd"), $AN$2:$AN$8, 0), MATCH(INDEX(Settings!$AI$19:$AI$33, MATCH(P$10, Settings!$Y$19:$Y$33, 0)), $AO$1:$AU$1, 0))), 0))</f>
        <v/>
      </c>
      <c r="AZ101" s="120" t="str">
        <f>IF(OR($B101="", Q101="", Q$10="", AZ$9), "", IFERROR($B101+INDEX(Settings!$AF$19:$AF$33, MATCH(Q$10, Settings!$Y$19:$Y$33, 0))+IF(INDEX(Settings!$AI$19:$AI$33, MATCH(Q$10, Settings!$Y$19:$Y$33, 0))="", 0, INDEX($AO$2:$AU$8, MATCH(TEXT($B101, "ddd"), $AN$2:$AN$8, 0), MATCH(INDEX(Settings!$AI$19:$AI$33, MATCH(Q$10, Settings!$Y$19:$Y$33, 0)), $AO$1:$AU$1, 0))), 0))</f>
        <v/>
      </c>
      <c r="BB101" s="118" t="str">
        <f>IF(OR(C$10="", $B101="", C101="", BB$9=""), "", IFERROR(WORKDAY((DATE(YEAR($B101), MONTH($B101)+INDEX(Settings!$AM$19:$AM$33, MATCH(C$10, Settings!$Y$19:$Y$33, 0)), IF(INDEX(Settings!$AQ$19:$AQ$33, MATCH(C$10, Settings!$Y$19:$Y$33, 0))=0, DAY($B101), INDEX(Settings!$AQ$19:$AQ$33, MATCH(C$10, Settings!$Y$19:$Y$33, 0))))-1), 1, Settings!$AY$23:$AY$38), ""))</f>
        <v/>
      </c>
      <c r="BC101" s="119" t="str">
        <f>IF(OR(D$10="", $B101="", D101="", BC$9=""), "", IFERROR(WORKDAY((DATE(YEAR($B101), MONTH($B101)+INDEX(Settings!$AM$19:$AM$33, MATCH(D$10, Settings!$Y$19:$Y$33, 0)), IF(INDEX(Settings!$AQ$19:$AQ$33, MATCH(D$10, Settings!$Y$19:$Y$33, 0))=0, DAY($B101), INDEX(Settings!$AQ$19:$AQ$33, MATCH(D$10, Settings!$Y$19:$Y$33, 0))))-1), 1, Settings!$AY$23:$AY$38), ""))</f>
        <v/>
      </c>
      <c r="BD101" s="119" t="str">
        <f>IF(OR(E$10="", $B101="", E101="", BD$9=""), "", IFERROR(WORKDAY((DATE(YEAR($B101), MONTH($B101)+INDEX(Settings!$AM$19:$AM$33, MATCH(E$10, Settings!$Y$19:$Y$33, 0)), IF(INDEX(Settings!$AQ$19:$AQ$33, MATCH(E$10, Settings!$Y$19:$Y$33, 0))=0, DAY($B101), INDEX(Settings!$AQ$19:$AQ$33, MATCH(E$10, Settings!$Y$19:$Y$33, 0))))-1), 1, Settings!$AY$23:$AY$38), ""))</f>
        <v/>
      </c>
      <c r="BE101" s="119" t="str">
        <f>IF(OR(F$10="", $B101="", F101="", BE$9=""), "", IFERROR(WORKDAY((DATE(YEAR($B101), MONTH($B101)+INDEX(Settings!$AM$19:$AM$33, MATCH(F$10, Settings!$Y$19:$Y$33, 0)), IF(INDEX(Settings!$AQ$19:$AQ$33, MATCH(F$10, Settings!$Y$19:$Y$33, 0))=0, DAY($B101), INDEX(Settings!$AQ$19:$AQ$33, MATCH(F$10, Settings!$Y$19:$Y$33, 0))))-1), 1, Settings!$AY$23:$AY$38), ""))</f>
        <v/>
      </c>
      <c r="BF101" s="119" t="str">
        <f>IF(OR(G$10="", $B101="", G101="", BF$9=""), "", IFERROR(WORKDAY((DATE(YEAR($B101), MONTH($B101)+INDEX(Settings!$AM$19:$AM$33, MATCH(G$10, Settings!$Y$19:$Y$33, 0)), IF(INDEX(Settings!$AQ$19:$AQ$33, MATCH(G$10, Settings!$Y$19:$Y$33, 0))=0, DAY($B101), INDEX(Settings!$AQ$19:$AQ$33, MATCH(G$10, Settings!$Y$19:$Y$33, 0))))-1), 1, Settings!$AY$23:$AY$38), ""))</f>
        <v/>
      </c>
      <c r="BG101" s="119" t="str">
        <f>IF(OR(H$10="", $B101="", H101="", BG$9=""), "", IFERROR(WORKDAY((DATE(YEAR($B101), MONTH($B101)+INDEX(Settings!$AM$19:$AM$33, MATCH(H$10, Settings!$Y$19:$Y$33, 0)), IF(INDEX(Settings!$AQ$19:$AQ$33, MATCH(H$10, Settings!$Y$19:$Y$33, 0))=0, DAY($B101), INDEX(Settings!$AQ$19:$AQ$33, MATCH(H$10, Settings!$Y$19:$Y$33, 0))))-1), 1, Settings!$AY$23:$AY$38), ""))</f>
        <v/>
      </c>
      <c r="BH101" s="119" t="str">
        <f>IF(OR(I$10="", $B101="", I101="", BH$9=""), "", IFERROR(WORKDAY((DATE(YEAR($B101), MONTH($B101)+INDEX(Settings!$AM$19:$AM$33, MATCH(I$10, Settings!$Y$19:$Y$33, 0)), IF(INDEX(Settings!$AQ$19:$AQ$33, MATCH(I$10, Settings!$Y$19:$Y$33, 0))=0, DAY($B101), INDEX(Settings!$AQ$19:$AQ$33, MATCH(I$10, Settings!$Y$19:$Y$33, 0))))-1), 1, Settings!$AY$23:$AY$38), ""))</f>
        <v/>
      </c>
      <c r="BI101" s="119" t="str">
        <f>IF(OR(J$10="", $B101="", J101="", BI$9=""), "", IFERROR(WORKDAY((DATE(YEAR($B101), MONTH($B101)+INDEX(Settings!$AM$19:$AM$33, MATCH(J$10, Settings!$Y$19:$Y$33, 0)), IF(INDEX(Settings!$AQ$19:$AQ$33, MATCH(J$10, Settings!$Y$19:$Y$33, 0))=0, DAY($B101), INDEX(Settings!$AQ$19:$AQ$33, MATCH(J$10, Settings!$Y$19:$Y$33, 0))))-1), 1, Settings!$AY$23:$AY$38), ""))</f>
        <v/>
      </c>
      <c r="BJ101" s="119" t="str">
        <f>IF(OR(K$10="", $B101="", K101="", BJ$9=""), "", IFERROR(WORKDAY((DATE(YEAR($B101), MONTH($B101)+INDEX(Settings!$AM$19:$AM$33, MATCH(K$10, Settings!$Y$19:$Y$33, 0)), IF(INDEX(Settings!$AQ$19:$AQ$33, MATCH(K$10, Settings!$Y$19:$Y$33, 0))=0, DAY($B101), INDEX(Settings!$AQ$19:$AQ$33, MATCH(K$10, Settings!$Y$19:$Y$33, 0))))-1), 1, Settings!$AY$23:$AY$38), ""))</f>
        <v/>
      </c>
      <c r="BK101" s="119" t="str">
        <f>IF(OR(L$10="", $B101="", L101="", BK$9=""), "", IFERROR(WORKDAY((DATE(YEAR($B101), MONTH($B101)+INDEX(Settings!$AM$19:$AM$33, MATCH(L$10, Settings!$Y$19:$Y$33, 0)), IF(INDEX(Settings!$AQ$19:$AQ$33, MATCH(L$10, Settings!$Y$19:$Y$33, 0))=0, DAY($B101), INDEX(Settings!$AQ$19:$AQ$33, MATCH(L$10, Settings!$Y$19:$Y$33, 0))))-1), 1, Settings!$AY$23:$AY$38), ""))</f>
        <v/>
      </c>
      <c r="BL101" s="119" t="str">
        <f>IF(OR(M$10="", $B101="", M101="", BL$9=""), "", IFERROR(WORKDAY((DATE(YEAR($B101), MONTH($B101)+INDEX(Settings!$AM$19:$AM$33, MATCH(M$10, Settings!$Y$19:$Y$33, 0)), IF(INDEX(Settings!$AQ$19:$AQ$33, MATCH(M$10, Settings!$Y$19:$Y$33, 0))=0, DAY($B101), INDEX(Settings!$AQ$19:$AQ$33, MATCH(M$10, Settings!$Y$19:$Y$33, 0))))-1), 1, Settings!$AY$23:$AY$38), ""))</f>
        <v/>
      </c>
      <c r="BM101" s="119" t="str">
        <f>IF(OR(N$10="", $B101="", N101="", BM$9=""), "", IFERROR(WORKDAY((DATE(YEAR($B101), MONTH($B101)+INDEX(Settings!$AM$19:$AM$33, MATCH(N$10, Settings!$Y$19:$Y$33, 0)), IF(INDEX(Settings!$AQ$19:$AQ$33, MATCH(N$10, Settings!$Y$19:$Y$33, 0))=0, DAY($B101), INDEX(Settings!$AQ$19:$AQ$33, MATCH(N$10, Settings!$Y$19:$Y$33, 0))))-1), 1, Settings!$AY$23:$AY$38), ""))</f>
        <v/>
      </c>
      <c r="BN101" s="119" t="str">
        <f>IF(OR(O$10="", $B101="", O101="", BN$9=""), "", IFERROR(WORKDAY((DATE(YEAR($B101), MONTH($B101)+INDEX(Settings!$AM$19:$AM$33, MATCH(O$10, Settings!$Y$19:$Y$33, 0)), IF(INDEX(Settings!$AQ$19:$AQ$33, MATCH(O$10, Settings!$Y$19:$Y$33, 0))=0, DAY($B101), INDEX(Settings!$AQ$19:$AQ$33, MATCH(O$10, Settings!$Y$19:$Y$33, 0))))-1), 1, Settings!$AY$23:$AY$38), ""))</f>
        <v/>
      </c>
      <c r="BO101" s="119" t="str">
        <f>IF(OR(P$10="", $B101="", P101="", BO$9=""), "", IFERROR(WORKDAY((DATE(YEAR($B101), MONTH($B101)+INDEX(Settings!$AM$19:$AM$33, MATCH(P$10, Settings!$Y$19:$Y$33, 0)), IF(INDEX(Settings!$AQ$19:$AQ$33, MATCH(P$10, Settings!$Y$19:$Y$33, 0))=0, DAY($B101), INDEX(Settings!$AQ$19:$AQ$33, MATCH(P$10, Settings!$Y$19:$Y$33, 0))))-1), 1, Settings!$AY$23:$AY$38), ""))</f>
        <v/>
      </c>
      <c r="BP101" s="120" t="str">
        <f>IF(OR(Q$10="", $B101="", Q101="", BP$9=""), "", IFERROR(WORKDAY((DATE(YEAR($B101), MONTH($B101)+INDEX(Settings!$AM$19:$AM$33, MATCH(Q$10, Settings!$Y$19:$Y$33, 0)), IF(INDEX(Settings!$AQ$19:$AQ$33, MATCH(Q$10, Settings!$Y$19:$Y$33, 0))=0, DAY($B101), INDEX(Settings!$AQ$19:$AQ$33, MATCH(Q$10, Settings!$Y$19:$Y$33, 0))))-1), 1, Settings!$AY$23:$AY$38), ""))</f>
        <v/>
      </c>
      <c r="BR101" s="118" t="str">
        <f>IF(BB101="", "", IF(BB101&lt;=$B101, WORKDAY(DATE(YEAR($BB101), MONTH(BB101)+1, DAY(BB101)-1), 1, Settings!$AY$23:$AY$38), BB101))</f>
        <v/>
      </c>
      <c r="BS101" s="119" t="str">
        <f>IF(BC101="", "", IF(BC101&lt;=$B101, WORKDAY(DATE(YEAR($BB101), MONTH(BC101)+1, DAY(BC101)-1), 1, Settings!$AY$23:$AY$38), BC101))</f>
        <v/>
      </c>
      <c r="BT101" s="119" t="str">
        <f>IF(BD101="", "", IF(BD101&lt;=$B101, WORKDAY(DATE(YEAR($BB101), MONTH(BD101)+1, DAY(BD101)-1), 1, Settings!$AY$23:$AY$38), BD101))</f>
        <v/>
      </c>
      <c r="BU101" s="119" t="str">
        <f>IF(BE101="", "", IF(BE101&lt;=$B101, WORKDAY(DATE(YEAR($BB101), MONTH(BE101)+1, DAY(BE101)-1), 1, Settings!$AY$23:$AY$38), BE101))</f>
        <v/>
      </c>
      <c r="BV101" s="119" t="str">
        <f>IF(BF101="", "", IF(BF101&lt;=$B101, WORKDAY(DATE(YEAR($BB101), MONTH(BF101)+1, DAY(BF101)-1), 1, Settings!$AY$23:$AY$38), BF101))</f>
        <v/>
      </c>
      <c r="BW101" s="119" t="str">
        <f>IF(BG101="", "", IF(BG101&lt;=$B101, WORKDAY(DATE(YEAR($BB101), MONTH(BG101)+1, DAY(BG101)-1), 1, Settings!$AY$23:$AY$38), BG101))</f>
        <v/>
      </c>
      <c r="BX101" s="119" t="str">
        <f>IF(BH101="", "", IF(BH101&lt;=$B101, WORKDAY(DATE(YEAR($BB101), MONTH(BH101)+1, DAY(BH101)-1), 1, Settings!$AY$23:$AY$38), BH101))</f>
        <v/>
      </c>
      <c r="BY101" s="119" t="str">
        <f>IF(BI101="", "", IF(BI101&lt;=$B101, WORKDAY(DATE(YEAR($BB101), MONTH(BI101)+1, DAY(BI101)-1), 1, Settings!$AY$23:$AY$38), BI101))</f>
        <v/>
      </c>
      <c r="BZ101" s="119" t="str">
        <f>IF(BJ101="", "", IF(BJ101&lt;=$B101, WORKDAY(DATE(YEAR($BB101), MONTH(BJ101)+1, DAY(BJ101)-1), 1, Settings!$AY$23:$AY$38), BJ101))</f>
        <v/>
      </c>
      <c r="CA101" s="119" t="str">
        <f>IF(BK101="", "", IF(BK101&lt;=$B101, WORKDAY(DATE(YEAR($BB101), MONTH(BK101)+1, DAY(BK101)-1), 1, Settings!$AY$23:$AY$38), BK101))</f>
        <v/>
      </c>
      <c r="CB101" s="119" t="str">
        <f>IF(BL101="", "", IF(BL101&lt;=$B101, WORKDAY(DATE(YEAR($BB101), MONTH(BL101)+1, DAY(BL101)-1), 1, Settings!$AY$23:$AY$38), BL101))</f>
        <v/>
      </c>
      <c r="CC101" s="119" t="str">
        <f>IF(BM101="", "", IF(BM101&lt;=$B101, WORKDAY(DATE(YEAR($BB101), MONTH(BM101)+1, DAY(BM101)-1), 1, Settings!$AY$23:$AY$38), BM101))</f>
        <v/>
      </c>
      <c r="CD101" s="119" t="str">
        <f>IF(BN101="", "", IF(BN101&lt;=$B101, WORKDAY(DATE(YEAR($BB101), MONTH(BN101)+1, DAY(BN101)-1), 1, Settings!$AY$23:$AY$38), BN101))</f>
        <v/>
      </c>
      <c r="CE101" s="119" t="str">
        <f>IF(BO101="", "", IF(BO101&lt;=$B101, WORKDAY(DATE(YEAR($BB101), MONTH(BO101)+1, DAY(BO101)-1), 1, Settings!$AY$23:$AY$38), BO101))</f>
        <v/>
      </c>
      <c r="CF101" s="120" t="str">
        <f>IF(BP101="", "", IF(BP101&lt;=$B101, WORKDAY(DATE(YEAR($BB101), MONTH(BP101)+1, DAY(BP101)-1), 1, Settings!$AY$23:$AY$38), BP101))</f>
        <v/>
      </c>
      <c r="CH101" s="48" t="str">
        <f t="shared" si="35"/>
        <v/>
      </c>
      <c r="CI101" s="49" t="str">
        <f t="shared" si="36"/>
        <v/>
      </c>
      <c r="CJ101" s="49" t="str">
        <f t="shared" si="37"/>
        <v/>
      </c>
      <c r="CK101" s="49" t="str">
        <f t="shared" si="38"/>
        <v/>
      </c>
      <c r="CL101" s="49" t="str">
        <f t="shared" si="39"/>
        <v/>
      </c>
      <c r="CM101" s="49" t="str">
        <f t="shared" si="40"/>
        <v/>
      </c>
      <c r="CN101" s="49" t="str">
        <f t="shared" si="41"/>
        <v/>
      </c>
      <c r="CO101" s="49" t="str">
        <f t="shared" si="42"/>
        <v/>
      </c>
      <c r="CP101" s="49" t="str">
        <f t="shared" si="43"/>
        <v/>
      </c>
      <c r="CQ101" s="49" t="str">
        <f t="shared" si="44"/>
        <v/>
      </c>
      <c r="CR101" s="49" t="str">
        <f t="shared" si="45"/>
        <v/>
      </c>
      <c r="CS101" s="49" t="str">
        <f t="shared" si="46"/>
        <v/>
      </c>
      <c r="CT101" s="49" t="str">
        <f t="shared" si="47"/>
        <v/>
      </c>
      <c r="CU101" s="49" t="str">
        <f t="shared" si="48"/>
        <v/>
      </c>
      <c r="CV101" s="16" t="str">
        <f t="shared" si="49"/>
        <v/>
      </c>
      <c r="CX101" s="48" t="str">
        <f t="shared" si="50"/>
        <v/>
      </c>
      <c r="CY101" s="49" t="str">
        <f t="shared" si="51"/>
        <v/>
      </c>
      <c r="CZ101" s="49" t="str">
        <f t="shared" si="52"/>
        <v/>
      </c>
      <c r="DA101" s="49" t="str">
        <f t="shared" si="53"/>
        <v/>
      </c>
      <c r="DB101" s="49" t="str">
        <f t="shared" si="54"/>
        <v/>
      </c>
      <c r="DC101" s="49" t="str">
        <f t="shared" si="55"/>
        <v/>
      </c>
      <c r="DD101" s="49" t="str">
        <f t="shared" si="56"/>
        <v/>
      </c>
      <c r="DE101" s="49" t="str">
        <f t="shared" si="57"/>
        <v/>
      </c>
      <c r="DF101" s="49" t="str">
        <f t="shared" si="58"/>
        <v/>
      </c>
      <c r="DG101" s="49" t="str">
        <f t="shared" si="59"/>
        <v/>
      </c>
      <c r="DH101" s="49" t="str">
        <f t="shared" si="60"/>
        <v/>
      </c>
      <c r="DI101" s="49" t="str">
        <f t="shared" si="61"/>
        <v/>
      </c>
      <c r="DJ101" s="49" t="str">
        <f t="shared" si="62"/>
        <v/>
      </c>
      <c r="DK101" s="49" t="str">
        <f t="shared" si="63"/>
        <v/>
      </c>
      <c r="DL101" s="16" t="str">
        <f t="shared" si="64"/>
        <v/>
      </c>
      <c r="DN101" s="17" t="str">
        <f t="shared" si="65"/>
        <v>Sep 2019</v>
      </c>
    </row>
    <row r="102" spans="1:118" x14ac:dyDescent="0.25">
      <c r="A102" s="30"/>
      <c r="B102" s="102">
        <f>IF(B101="", "", IFERROR(IF(B101+1&gt;Settings!$G$25, "", B101+1), ""))</f>
        <v>43738</v>
      </c>
      <c r="C102" s="2"/>
      <c r="D102" s="3"/>
      <c r="E102" s="3"/>
      <c r="F102" s="3"/>
      <c r="G102" s="3"/>
      <c r="H102" s="3"/>
      <c r="I102" s="3"/>
      <c r="J102" s="3"/>
      <c r="K102" s="3"/>
      <c r="L102" s="3"/>
      <c r="M102" s="3"/>
      <c r="N102" s="3"/>
      <c r="O102" s="3"/>
      <c r="P102" s="3"/>
      <c r="Q102" s="4"/>
      <c r="R102" s="30"/>
      <c r="T102" s="17" t="str">
        <f>IF($B102="", "", IF($B102&lt;Settings!$G$23, "Old", "New"))</f>
        <v>Old</v>
      </c>
      <c r="AL102" s="118" t="str">
        <f>IF(OR($B102="", C102="", C$10="", AL$9), "", IFERROR($B102+INDEX(Settings!$AF$19:$AF$33, MATCH(C$10, Settings!$Y$19:$Y$33, 0))+IF(INDEX(Settings!$AI$19:$AI$33, MATCH(C$10, Settings!$Y$19:$Y$33, 0))="", 0, INDEX($AO$2:$AU$8, MATCH(TEXT($B102, "ddd"), $AN$2:$AN$8, 0), MATCH(INDEX(Settings!$AI$19:$AI$33, MATCH(C$10, Settings!$Y$19:$Y$33, 0)), $AO$1:$AU$1, 0))), 0))</f>
        <v/>
      </c>
      <c r="AM102" s="119" t="str">
        <f>IF(OR($B102="", D102="", D$10="", AM$9), "", IFERROR($B102+INDEX(Settings!$AF$19:$AF$33, MATCH(D$10, Settings!$Y$19:$Y$33, 0))+IF(INDEX(Settings!$AI$19:$AI$33, MATCH(D$10, Settings!$Y$19:$Y$33, 0))="", 0, INDEX($AO$2:$AU$8, MATCH(TEXT($B102, "ddd"), $AN$2:$AN$8, 0), MATCH(INDEX(Settings!$AI$19:$AI$33, MATCH(D$10, Settings!$Y$19:$Y$33, 0)), $AO$1:$AU$1, 0))), 0))</f>
        <v/>
      </c>
      <c r="AN102" s="119" t="str">
        <f>IF(OR($B102="", E102="", E$10="", AN$9), "", IFERROR($B102+INDEX(Settings!$AF$19:$AF$33, MATCH(E$10, Settings!$Y$19:$Y$33, 0))+IF(INDEX(Settings!$AI$19:$AI$33, MATCH(E$10, Settings!$Y$19:$Y$33, 0))="", 0, INDEX($AO$2:$AU$8, MATCH(TEXT($B102, "ddd"), $AN$2:$AN$8, 0), MATCH(INDEX(Settings!$AI$19:$AI$33, MATCH(E$10, Settings!$Y$19:$Y$33, 0)), $AO$1:$AU$1, 0))), 0))</f>
        <v/>
      </c>
      <c r="AO102" s="119" t="str">
        <f>IF(OR($B102="", F102="", F$10="", AO$9), "", IFERROR($B102+INDEX(Settings!$AF$19:$AF$33, MATCH(F$10, Settings!$Y$19:$Y$33, 0))+IF(INDEX(Settings!$AI$19:$AI$33, MATCH(F$10, Settings!$Y$19:$Y$33, 0))="", 0, INDEX($AO$2:$AU$8, MATCH(TEXT($B102, "ddd"), $AN$2:$AN$8, 0), MATCH(INDEX(Settings!$AI$19:$AI$33, MATCH(F$10, Settings!$Y$19:$Y$33, 0)), $AO$1:$AU$1, 0))), 0))</f>
        <v/>
      </c>
      <c r="AP102" s="119" t="str">
        <f>IF(OR($B102="", G102="", G$10="", AP$9), "", IFERROR($B102+INDEX(Settings!$AF$19:$AF$33, MATCH(G$10, Settings!$Y$19:$Y$33, 0))+IF(INDEX(Settings!$AI$19:$AI$33, MATCH(G$10, Settings!$Y$19:$Y$33, 0))="", 0, INDEX($AO$2:$AU$8, MATCH(TEXT($B102, "ddd"), $AN$2:$AN$8, 0), MATCH(INDEX(Settings!$AI$19:$AI$33, MATCH(G$10, Settings!$Y$19:$Y$33, 0)), $AO$1:$AU$1, 0))), 0))</f>
        <v/>
      </c>
      <c r="AQ102" s="119" t="str">
        <f>IF(OR($B102="", H102="", H$10="", AQ$9), "", IFERROR($B102+INDEX(Settings!$AF$19:$AF$33, MATCH(H$10, Settings!$Y$19:$Y$33, 0))+IF(INDEX(Settings!$AI$19:$AI$33, MATCH(H$10, Settings!$Y$19:$Y$33, 0))="", 0, INDEX($AO$2:$AU$8, MATCH(TEXT($B102, "ddd"), $AN$2:$AN$8, 0), MATCH(INDEX(Settings!$AI$19:$AI$33, MATCH(H$10, Settings!$Y$19:$Y$33, 0)), $AO$1:$AU$1, 0))), 0))</f>
        <v/>
      </c>
      <c r="AR102" s="119" t="str">
        <f>IF(OR($B102="", I102="", I$10="", AR$9), "", IFERROR($B102+INDEX(Settings!$AF$19:$AF$33, MATCH(I$10, Settings!$Y$19:$Y$33, 0))+IF(INDEX(Settings!$AI$19:$AI$33, MATCH(I$10, Settings!$Y$19:$Y$33, 0))="", 0, INDEX($AO$2:$AU$8, MATCH(TEXT($B102, "ddd"), $AN$2:$AN$8, 0), MATCH(INDEX(Settings!$AI$19:$AI$33, MATCH(I$10, Settings!$Y$19:$Y$33, 0)), $AO$1:$AU$1, 0))), 0))</f>
        <v/>
      </c>
      <c r="AS102" s="119" t="str">
        <f>IF(OR($B102="", J102="", J$10="", AS$9), "", IFERROR($B102+INDEX(Settings!$AF$19:$AF$33, MATCH(J$10, Settings!$Y$19:$Y$33, 0))+IF(INDEX(Settings!$AI$19:$AI$33, MATCH(J$10, Settings!$Y$19:$Y$33, 0))="", 0, INDEX($AO$2:$AU$8, MATCH(TEXT($B102, "ddd"), $AN$2:$AN$8, 0), MATCH(INDEX(Settings!$AI$19:$AI$33, MATCH(J$10, Settings!$Y$19:$Y$33, 0)), $AO$1:$AU$1, 0))), 0))</f>
        <v/>
      </c>
      <c r="AT102" s="119" t="str">
        <f>IF(OR($B102="", K102="", K$10="", AT$9), "", IFERROR($B102+INDEX(Settings!$AF$19:$AF$33, MATCH(K$10, Settings!$Y$19:$Y$33, 0))+IF(INDEX(Settings!$AI$19:$AI$33, MATCH(K$10, Settings!$Y$19:$Y$33, 0))="", 0, INDEX($AO$2:$AU$8, MATCH(TEXT($B102, "ddd"), $AN$2:$AN$8, 0), MATCH(INDEX(Settings!$AI$19:$AI$33, MATCH(K$10, Settings!$Y$19:$Y$33, 0)), $AO$1:$AU$1, 0))), 0))</f>
        <v/>
      </c>
      <c r="AU102" s="119" t="str">
        <f>IF(OR($B102="", L102="", L$10="", AU$9), "", IFERROR($B102+INDEX(Settings!$AF$19:$AF$33, MATCH(L$10, Settings!$Y$19:$Y$33, 0))+IF(INDEX(Settings!$AI$19:$AI$33, MATCH(L$10, Settings!$Y$19:$Y$33, 0))="", 0, INDEX($AO$2:$AU$8, MATCH(TEXT($B102, "ddd"), $AN$2:$AN$8, 0), MATCH(INDEX(Settings!$AI$19:$AI$33, MATCH(L$10, Settings!$Y$19:$Y$33, 0)), $AO$1:$AU$1, 0))), 0))</f>
        <v/>
      </c>
      <c r="AV102" s="119" t="str">
        <f>IF(OR($B102="", M102="", M$10="", AV$9), "", IFERROR($B102+INDEX(Settings!$AF$19:$AF$33, MATCH(M$10, Settings!$Y$19:$Y$33, 0))+IF(INDEX(Settings!$AI$19:$AI$33, MATCH(M$10, Settings!$Y$19:$Y$33, 0))="", 0, INDEX($AO$2:$AU$8, MATCH(TEXT($B102, "ddd"), $AN$2:$AN$8, 0), MATCH(INDEX(Settings!$AI$19:$AI$33, MATCH(M$10, Settings!$Y$19:$Y$33, 0)), $AO$1:$AU$1, 0))), 0))</f>
        <v/>
      </c>
      <c r="AW102" s="119" t="str">
        <f>IF(OR($B102="", N102="", N$10="", AW$9), "", IFERROR($B102+INDEX(Settings!$AF$19:$AF$33, MATCH(N$10, Settings!$Y$19:$Y$33, 0))+IF(INDEX(Settings!$AI$19:$AI$33, MATCH(N$10, Settings!$Y$19:$Y$33, 0))="", 0, INDEX($AO$2:$AU$8, MATCH(TEXT($B102, "ddd"), $AN$2:$AN$8, 0), MATCH(INDEX(Settings!$AI$19:$AI$33, MATCH(N$10, Settings!$Y$19:$Y$33, 0)), $AO$1:$AU$1, 0))), 0))</f>
        <v/>
      </c>
      <c r="AX102" s="119" t="str">
        <f>IF(OR($B102="", O102="", O$10="", AX$9), "", IFERROR($B102+INDEX(Settings!$AF$19:$AF$33, MATCH(O$10, Settings!$Y$19:$Y$33, 0))+IF(INDEX(Settings!$AI$19:$AI$33, MATCH(O$10, Settings!$Y$19:$Y$33, 0))="", 0, INDEX($AO$2:$AU$8, MATCH(TEXT($B102, "ddd"), $AN$2:$AN$8, 0), MATCH(INDEX(Settings!$AI$19:$AI$33, MATCH(O$10, Settings!$Y$19:$Y$33, 0)), $AO$1:$AU$1, 0))), 0))</f>
        <v/>
      </c>
      <c r="AY102" s="119" t="str">
        <f>IF(OR($B102="", P102="", P$10="", AY$9), "", IFERROR($B102+INDEX(Settings!$AF$19:$AF$33, MATCH(P$10, Settings!$Y$19:$Y$33, 0))+IF(INDEX(Settings!$AI$19:$AI$33, MATCH(P$10, Settings!$Y$19:$Y$33, 0))="", 0, INDEX($AO$2:$AU$8, MATCH(TEXT($B102, "ddd"), $AN$2:$AN$8, 0), MATCH(INDEX(Settings!$AI$19:$AI$33, MATCH(P$10, Settings!$Y$19:$Y$33, 0)), $AO$1:$AU$1, 0))), 0))</f>
        <v/>
      </c>
      <c r="AZ102" s="120" t="str">
        <f>IF(OR($B102="", Q102="", Q$10="", AZ$9), "", IFERROR($B102+INDEX(Settings!$AF$19:$AF$33, MATCH(Q$10, Settings!$Y$19:$Y$33, 0))+IF(INDEX(Settings!$AI$19:$AI$33, MATCH(Q$10, Settings!$Y$19:$Y$33, 0))="", 0, INDEX($AO$2:$AU$8, MATCH(TEXT($B102, "ddd"), $AN$2:$AN$8, 0), MATCH(INDEX(Settings!$AI$19:$AI$33, MATCH(Q$10, Settings!$Y$19:$Y$33, 0)), $AO$1:$AU$1, 0))), 0))</f>
        <v/>
      </c>
      <c r="BB102" s="118" t="str">
        <f>IF(OR(C$10="", $B102="", C102="", BB$9=""), "", IFERROR(WORKDAY((DATE(YEAR($B102), MONTH($B102)+INDEX(Settings!$AM$19:$AM$33, MATCH(C$10, Settings!$Y$19:$Y$33, 0)), IF(INDEX(Settings!$AQ$19:$AQ$33, MATCH(C$10, Settings!$Y$19:$Y$33, 0))=0, DAY($B102), INDEX(Settings!$AQ$19:$AQ$33, MATCH(C$10, Settings!$Y$19:$Y$33, 0))))-1), 1, Settings!$AY$23:$AY$38), ""))</f>
        <v/>
      </c>
      <c r="BC102" s="119" t="str">
        <f>IF(OR(D$10="", $B102="", D102="", BC$9=""), "", IFERROR(WORKDAY((DATE(YEAR($B102), MONTH($B102)+INDEX(Settings!$AM$19:$AM$33, MATCH(D$10, Settings!$Y$19:$Y$33, 0)), IF(INDEX(Settings!$AQ$19:$AQ$33, MATCH(D$10, Settings!$Y$19:$Y$33, 0))=0, DAY($B102), INDEX(Settings!$AQ$19:$AQ$33, MATCH(D$10, Settings!$Y$19:$Y$33, 0))))-1), 1, Settings!$AY$23:$AY$38), ""))</f>
        <v/>
      </c>
      <c r="BD102" s="119" t="str">
        <f>IF(OR(E$10="", $B102="", E102="", BD$9=""), "", IFERROR(WORKDAY((DATE(YEAR($B102), MONTH($B102)+INDEX(Settings!$AM$19:$AM$33, MATCH(E$10, Settings!$Y$19:$Y$33, 0)), IF(INDEX(Settings!$AQ$19:$AQ$33, MATCH(E$10, Settings!$Y$19:$Y$33, 0))=0, DAY($B102), INDEX(Settings!$AQ$19:$AQ$33, MATCH(E$10, Settings!$Y$19:$Y$33, 0))))-1), 1, Settings!$AY$23:$AY$38), ""))</f>
        <v/>
      </c>
      <c r="BE102" s="119" t="str">
        <f>IF(OR(F$10="", $B102="", F102="", BE$9=""), "", IFERROR(WORKDAY((DATE(YEAR($B102), MONTH($B102)+INDEX(Settings!$AM$19:$AM$33, MATCH(F$10, Settings!$Y$19:$Y$33, 0)), IF(INDEX(Settings!$AQ$19:$AQ$33, MATCH(F$10, Settings!$Y$19:$Y$33, 0))=0, DAY($B102), INDEX(Settings!$AQ$19:$AQ$33, MATCH(F$10, Settings!$Y$19:$Y$33, 0))))-1), 1, Settings!$AY$23:$AY$38), ""))</f>
        <v/>
      </c>
      <c r="BF102" s="119" t="str">
        <f>IF(OR(G$10="", $B102="", G102="", BF$9=""), "", IFERROR(WORKDAY((DATE(YEAR($B102), MONTH($B102)+INDEX(Settings!$AM$19:$AM$33, MATCH(G$10, Settings!$Y$19:$Y$33, 0)), IF(INDEX(Settings!$AQ$19:$AQ$33, MATCH(G$10, Settings!$Y$19:$Y$33, 0))=0, DAY($B102), INDEX(Settings!$AQ$19:$AQ$33, MATCH(G$10, Settings!$Y$19:$Y$33, 0))))-1), 1, Settings!$AY$23:$AY$38), ""))</f>
        <v/>
      </c>
      <c r="BG102" s="119" t="str">
        <f>IF(OR(H$10="", $B102="", H102="", BG$9=""), "", IFERROR(WORKDAY((DATE(YEAR($B102), MONTH($B102)+INDEX(Settings!$AM$19:$AM$33, MATCH(H$10, Settings!$Y$19:$Y$33, 0)), IF(INDEX(Settings!$AQ$19:$AQ$33, MATCH(H$10, Settings!$Y$19:$Y$33, 0))=0, DAY($B102), INDEX(Settings!$AQ$19:$AQ$33, MATCH(H$10, Settings!$Y$19:$Y$33, 0))))-1), 1, Settings!$AY$23:$AY$38), ""))</f>
        <v/>
      </c>
      <c r="BH102" s="119" t="str">
        <f>IF(OR(I$10="", $B102="", I102="", BH$9=""), "", IFERROR(WORKDAY((DATE(YEAR($B102), MONTH($B102)+INDEX(Settings!$AM$19:$AM$33, MATCH(I$10, Settings!$Y$19:$Y$33, 0)), IF(INDEX(Settings!$AQ$19:$AQ$33, MATCH(I$10, Settings!$Y$19:$Y$33, 0))=0, DAY($B102), INDEX(Settings!$AQ$19:$AQ$33, MATCH(I$10, Settings!$Y$19:$Y$33, 0))))-1), 1, Settings!$AY$23:$AY$38), ""))</f>
        <v/>
      </c>
      <c r="BI102" s="119" t="str">
        <f>IF(OR(J$10="", $B102="", J102="", BI$9=""), "", IFERROR(WORKDAY((DATE(YEAR($B102), MONTH($B102)+INDEX(Settings!$AM$19:$AM$33, MATCH(J$10, Settings!$Y$19:$Y$33, 0)), IF(INDEX(Settings!$AQ$19:$AQ$33, MATCH(J$10, Settings!$Y$19:$Y$33, 0))=0, DAY($B102), INDEX(Settings!$AQ$19:$AQ$33, MATCH(J$10, Settings!$Y$19:$Y$33, 0))))-1), 1, Settings!$AY$23:$AY$38), ""))</f>
        <v/>
      </c>
      <c r="BJ102" s="119" t="str">
        <f>IF(OR(K$10="", $B102="", K102="", BJ$9=""), "", IFERROR(WORKDAY((DATE(YEAR($B102), MONTH($B102)+INDEX(Settings!$AM$19:$AM$33, MATCH(K$10, Settings!$Y$19:$Y$33, 0)), IF(INDEX(Settings!$AQ$19:$AQ$33, MATCH(K$10, Settings!$Y$19:$Y$33, 0))=0, DAY($B102), INDEX(Settings!$AQ$19:$AQ$33, MATCH(K$10, Settings!$Y$19:$Y$33, 0))))-1), 1, Settings!$AY$23:$AY$38), ""))</f>
        <v/>
      </c>
      <c r="BK102" s="119" t="str">
        <f>IF(OR(L$10="", $B102="", L102="", BK$9=""), "", IFERROR(WORKDAY((DATE(YEAR($B102), MONTH($B102)+INDEX(Settings!$AM$19:$AM$33, MATCH(L$10, Settings!$Y$19:$Y$33, 0)), IF(INDEX(Settings!$AQ$19:$AQ$33, MATCH(L$10, Settings!$Y$19:$Y$33, 0))=0, DAY($B102), INDEX(Settings!$AQ$19:$AQ$33, MATCH(L$10, Settings!$Y$19:$Y$33, 0))))-1), 1, Settings!$AY$23:$AY$38), ""))</f>
        <v/>
      </c>
      <c r="BL102" s="119" t="str">
        <f>IF(OR(M$10="", $B102="", M102="", BL$9=""), "", IFERROR(WORKDAY((DATE(YEAR($B102), MONTH($B102)+INDEX(Settings!$AM$19:$AM$33, MATCH(M$10, Settings!$Y$19:$Y$33, 0)), IF(INDEX(Settings!$AQ$19:$AQ$33, MATCH(M$10, Settings!$Y$19:$Y$33, 0))=0, DAY($B102), INDEX(Settings!$AQ$19:$AQ$33, MATCH(M$10, Settings!$Y$19:$Y$33, 0))))-1), 1, Settings!$AY$23:$AY$38), ""))</f>
        <v/>
      </c>
      <c r="BM102" s="119" t="str">
        <f>IF(OR(N$10="", $B102="", N102="", BM$9=""), "", IFERROR(WORKDAY((DATE(YEAR($B102), MONTH($B102)+INDEX(Settings!$AM$19:$AM$33, MATCH(N$10, Settings!$Y$19:$Y$33, 0)), IF(INDEX(Settings!$AQ$19:$AQ$33, MATCH(N$10, Settings!$Y$19:$Y$33, 0))=0, DAY($B102), INDEX(Settings!$AQ$19:$AQ$33, MATCH(N$10, Settings!$Y$19:$Y$33, 0))))-1), 1, Settings!$AY$23:$AY$38), ""))</f>
        <v/>
      </c>
      <c r="BN102" s="119" t="str">
        <f>IF(OR(O$10="", $B102="", O102="", BN$9=""), "", IFERROR(WORKDAY((DATE(YEAR($B102), MONTH($B102)+INDEX(Settings!$AM$19:$AM$33, MATCH(O$10, Settings!$Y$19:$Y$33, 0)), IF(INDEX(Settings!$AQ$19:$AQ$33, MATCH(O$10, Settings!$Y$19:$Y$33, 0))=0, DAY($B102), INDEX(Settings!$AQ$19:$AQ$33, MATCH(O$10, Settings!$Y$19:$Y$33, 0))))-1), 1, Settings!$AY$23:$AY$38), ""))</f>
        <v/>
      </c>
      <c r="BO102" s="119" t="str">
        <f>IF(OR(P$10="", $B102="", P102="", BO$9=""), "", IFERROR(WORKDAY((DATE(YEAR($B102), MONTH($B102)+INDEX(Settings!$AM$19:$AM$33, MATCH(P$10, Settings!$Y$19:$Y$33, 0)), IF(INDEX(Settings!$AQ$19:$AQ$33, MATCH(P$10, Settings!$Y$19:$Y$33, 0))=0, DAY($B102), INDEX(Settings!$AQ$19:$AQ$33, MATCH(P$10, Settings!$Y$19:$Y$33, 0))))-1), 1, Settings!$AY$23:$AY$38), ""))</f>
        <v/>
      </c>
      <c r="BP102" s="120" t="str">
        <f>IF(OR(Q$10="", $B102="", Q102="", BP$9=""), "", IFERROR(WORKDAY((DATE(YEAR($B102), MONTH($B102)+INDEX(Settings!$AM$19:$AM$33, MATCH(Q$10, Settings!$Y$19:$Y$33, 0)), IF(INDEX(Settings!$AQ$19:$AQ$33, MATCH(Q$10, Settings!$Y$19:$Y$33, 0))=0, DAY($B102), INDEX(Settings!$AQ$19:$AQ$33, MATCH(Q$10, Settings!$Y$19:$Y$33, 0))))-1), 1, Settings!$AY$23:$AY$38), ""))</f>
        <v/>
      </c>
      <c r="BR102" s="118" t="str">
        <f>IF(BB102="", "", IF(BB102&lt;=$B102, WORKDAY(DATE(YEAR($BB102), MONTH(BB102)+1, DAY(BB102)-1), 1, Settings!$AY$23:$AY$38), BB102))</f>
        <v/>
      </c>
      <c r="BS102" s="119" t="str">
        <f>IF(BC102="", "", IF(BC102&lt;=$B102, WORKDAY(DATE(YEAR($BB102), MONTH(BC102)+1, DAY(BC102)-1), 1, Settings!$AY$23:$AY$38), BC102))</f>
        <v/>
      </c>
      <c r="BT102" s="119" t="str">
        <f>IF(BD102="", "", IF(BD102&lt;=$B102, WORKDAY(DATE(YEAR($BB102), MONTH(BD102)+1, DAY(BD102)-1), 1, Settings!$AY$23:$AY$38), BD102))</f>
        <v/>
      </c>
      <c r="BU102" s="119" t="str">
        <f>IF(BE102="", "", IF(BE102&lt;=$B102, WORKDAY(DATE(YEAR($BB102), MONTH(BE102)+1, DAY(BE102)-1), 1, Settings!$AY$23:$AY$38), BE102))</f>
        <v/>
      </c>
      <c r="BV102" s="119" t="str">
        <f>IF(BF102="", "", IF(BF102&lt;=$B102, WORKDAY(DATE(YEAR($BB102), MONTH(BF102)+1, DAY(BF102)-1), 1, Settings!$AY$23:$AY$38), BF102))</f>
        <v/>
      </c>
      <c r="BW102" s="119" t="str">
        <f>IF(BG102="", "", IF(BG102&lt;=$B102, WORKDAY(DATE(YEAR($BB102), MONTH(BG102)+1, DAY(BG102)-1), 1, Settings!$AY$23:$AY$38), BG102))</f>
        <v/>
      </c>
      <c r="BX102" s="119" t="str">
        <f>IF(BH102="", "", IF(BH102&lt;=$B102, WORKDAY(DATE(YEAR($BB102), MONTH(BH102)+1, DAY(BH102)-1), 1, Settings!$AY$23:$AY$38), BH102))</f>
        <v/>
      </c>
      <c r="BY102" s="119" t="str">
        <f>IF(BI102="", "", IF(BI102&lt;=$B102, WORKDAY(DATE(YEAR($BB102), MONTH(BI102)+1, DAY(BI102)-1), 1, Settings!$AY$23:$AY$38), BI102))</f>
        <v/>
      </c>
      <c r="BZ102" s="119" t="str">
        <f>IF(BJ102="", "", IF(BJ102&lt;=$B102, WORKDAY(DATE(YEAR($BB102), MONTH(BJ102)+1, DAY(BJ102)-1), 1, Settings!$AY$23:$AY$38), BJ102))</f>
        <v/>
      </c>
      <c r="CA102" s="119" t="str">
        <f>IF(BK102="", "", IF(BK102&lt;=$B102, WORKDAY(DATE(YEAR($BB102), MONTH(BK102)+1, DAY(BK102)-1), 1, Settings!$AY$23:$AY$38), BK102))</f>
        <v/>
      </c>
      <c r="CB102" s="119" t="str">
        <f>IF(BL102="", "", IF(BL102&lt;=$B102, WORKDAY(DATE(YEAR($BB102), MONTH(BL102)+1, DAY(BL102)-1), 1, Settings!$AY$23:$AY$38), BL102))</f>
        <v/>
      </c>
      <c r="CC102" s="119" t="str">
        <f>IF(BM102="", "", IF(BM102&lt;=$B102, WORKDAY(DATE(YEAR($BB102), MONTH(BM102)+1, DAY(BM102)-1), 1, Settings!$AY$23:$AY$38), BM102))</f>
        <v/>
      </c>
      <c r="CD102" s="119" t="str">
        <f>IF(BN102="", "", IF(BN102&lt;=$B102, WORKDAY(DATE(YEAR($BB102), MONTH(BN102)+1, DAY(BN102)-1), 1, Settings!$AY$23:$AY$38), BN102))</f>
        <v/>
      </c>
      <c r="CE102" s="119" t="str">
        <f>IF(BO102="", "", IF(BO102&lt;=$B102, WORKDAY(DATE(YEAR($BB102), MONTH(BO102)+1, DAY(BO102)-1), 1, Settings!$AY$23:$AY$38), BO102))</f>
        <v/>
      </c>
      <c r="CF102" s="120" t="str">
        <f>IF(BP102="", "", IF(BP102&lt;=$B102, WORKDAY(DATE(YEAR($BB102), MONTH(BP102)+1, DAY(BP102)-1), 1, Settings!$AY$23:$AY$38), BP102))</f>
        <v/>
      </c>
      <c r="CH102" s="48" t="str">
        <f t="shared" si="35"/>
        <v/>
      </c>
      <c r="CI102" s="49" t="str">
        <f t="shared" si="36"/>
        <v/>
      </c>
      <c r="CJ102" s="49" t="str">
        <f t="shared" si="37"/>
        <v/>
      </c>
      <c r="CK102" s="49" t="str">
        <f t="shared" si="38"/>
        <v/>
      </c>
      <c r="CL102" s="49" t="str">
        <f t="shared" si="39"/>
        <v/>
      </c>
      <c r="CM102" s="49" t="str">
        <f t="shared" si="40"/>
        <v/>
      </c>
      <c r="CN102" s="49" t="str">
        <f t="shared" si="41"/>
        <v/>
      </c>
      <c r="CO102" s="49" t="str">
        <f t="shared" si="42"/>
        <v/>
      </c>
      <c r="CP102" s="49" t="str">
        <f t="shared" si="43"/>
        <v/>
      </c>
      <c r="CQ102" s="49" t="str">
        <f t="shared" si="44"/>
        <v/>
      </c>
      <c r="CR102" s="49" t="str">
        <f t="shared" si="45"/>
        <v/>
      </c>
      <c r="CS102" s="49" t="str">
        <f t="shared" si="46"/>
        <v/>
      </c>
      <c r="CT102" s="49" t="str">
        <f t="shared" si="47"/>
        <v/>
      </c>
      <c r="CU102" s="49" t="str">
        <f t="shared" si="48"/>
        <v/>
      </c>
      <c r="CV102" s="16" t="str">
        <f t="shared" si="49"/>
        <v/>
      </c>
      <c r="CX102" s="48" t="str">
        <f t="shared" si="50"/>
        <v/>
      </c>
      <c r="CY102" s="49" t="str">
        <f t="shared" si="51"/>
        <v/>
      </c>
      <c r="CZ102" s="49" t="str">
        <f t="shared" si="52"/>
        <v/>
      </c>
      <c r="DA102" s="49" t="str">
        <f t="shared" si="53"/>
        <v/>
      </c>
      <c r="DB102" s="49" t="str">
        <f t="shared" si="54"/>
        <v/>
      </c>
      <c r="DC102" s="49" t="str">
        <f t="shared" si="55"/>
        <v/>
      </c>
      <c r="DD102" s="49" t="str">
        <f t="shared" si="56"/>
        <v/>
      </c>
      <c r="DE102" s="49" t="str">
        <f t="shared" si="57"/>
        <v/>
      </c>
      <c r="DF102" s="49" t="str">
        <f t="shared" si="58"/>
        <v/>
      </c>
      <c r="DG102" s="49" t="str">
        <f t="shared" si="59"/>
        <v/>
      </c>
      <c r="DH102" s="49" t="str">
        <f t="shared" si="60"/>
        <v/>
      </c>
      <c r="DI102" s="49" t="str">
        <f t="shared" si="61"/>
        <v/>
      </c>
      <c r="DJ102" s="49" t="str">
        <f t="shared" si="62"/>
        <v/>
      </c>
      <c r="DK102" s="49" t="str">
        <f t="shared" si="63"/>
        <v/>
      </c>
      <c r="DL102" s="16" t="str">
        <f t="shared" si="64"/>
        <v/>
      </c>
      <c r="DN102" s="17" t="str">
        <f t="shared" si="65"/>
        <v>Sep 2019</v>
      </c>
    </row>
    <row r="103" spans="1:118" x14ac:dyDescent="0.25">
      <c r="A103" s="30"/>
      <c r="B103" s="102">
        <f>IF(B102="", "", IFERROR(IF(B102+1&gt;Settings!$G$25, "", B102+1), ""))</f>
        <v>43739</v>
      </c>
      <c r="C103" s="2"/>
      <c r="D103" s="3"/>
      <c r="E103" s="3"/>
      <c r="F103" s="3"/>
      <c r="G103" s="3"/>
      <c r="H103" s="3"/>
      <c r="I103" s="3"/>
      <c r="J103" s="3"/>
      <c r="K103" s="3"/>
      <c r="L103" s="3"/>
      <c r="M103" s="3"/>
      <c r="N103" s="3"/>
      <c r="O103" s="3"/>
      <c r="P103" s="3"/>
      <c r="Q103" s="4"/>
      <c r="R103" s="30"/>
      <c r="T103" s="17" t="str">
        <f>IF($B103="", "", IF($B103&lt;Settings!$G$23, "Old", "New"))</f>
        <v>Old</v>
      </c>
      <c r="AL103" s="118" t="str">
        <f>IF(OR($B103="", C103="", C$10="", AL$9), "", IFERROR($B103+INDEX(Settings!$AF$19:$AF$33, MATCH(C$10, Settings!$Y$19:$Y$33, 0))+IF(INDEX(Settings!$AI$19:$AI$33, MATCH(C$10, Settings!$Y$19:$Y$33, 0))="", 0, INDEX($AO$2:$AU$8, MATCH(TEXT($B103, "ddd"), $AN$2:$AN$8, 0), MATCH(INDEX(Settings!$AI$19:$AI$33, MATCH(C$10, Settings!$Y$19:$Y$33, 0)), $AO$1:$AU$1, 0))), 0))</f>
        <v/>
      </c>
      <c r="AM103" s="119" t="str">
        <f>IF(OR($B103="", D103="", D$10="", AM$9), "", IFERROR($B103+INDEX(Settings!$AF$19:$AF$33, MATCH(D$10, Settings!$Y$19:$Y$33, 0))+IF(INDEX(Settings!$AI$19:$AI$33, MATCH(D$10, Settings!$Y$19:$Y$33, 0))="", 0, INDEX($AO$2:$AU$8, MATCH(TEXT($B103, "ddd"), $AN$2:$AN$8, 0), MATCH(INDEX(Settings!$AI$19:$AI$33, MATCH(D$10, Settings!$Y$19:$Y$33, 0)), $AO$1:$AU$1, 0))), 0))</f>
        <v/>
      </c>
      <c r="AN103" s="119" t="str">
        <f>IF(OR($B103="", E103="", E$10="", AN$9), "", IFERROR($B103+INDEX(Settings!$AF$19:$AF$33, MATCH(E$10, Settings!$Y$19:$Y$33, 0))+IF(INDEX(Settings!$AI$19:$AI$33, MATCH(E$10, Settings!$Y$19:$Y$33, 0))="", 0, INDEX($AO$2:$AU$8, MATCH(TEXT($B103, "ddd"), $AN$2:$AN$8, 0), MATCH(INDEX(Settings!$AI$19:$AI$33, MATCH(E$10, Settings!$Y$19:$Y$33, 0)), $AO$1:$AU$1, 0))), 0))</f>
        <v/>
      </c>
      <c r="AO103" s="119" t="str">
        <f>IF(OR($B103="", F103="", F$10="", AO$9), "", IFERROR($B103+INDEX(Settings!$AF$19:$AF$33, MATCH(F$10, Settings!$Y$19:$Y$33, 0))+IF(INDEX(Settings!$AI$19:$AI$33, MATCH(F$10, Settings!$Y$19:$Y$33, 0))="", 0, INDEX($AO$2:$AU$8, MATCH(TEXT($B103, "ddd"), $AN$2:$AN$8, 0), MATCH(INDEX(Settings!$AI$19:$AI$33, MATCH(F$10, Settings!$Y$19:$Y$33, 0)), $AO$1:$AU$1, 0))), 0))</f>
        <v/>
      </c>
      <c r="AP103" s="119" t="str">
        <f>IF(OR($B103="", G103="", G$10="", AP$9), "", IFERROR($B103+INDEX(Settings!$AF$19:$AF$33, MATCH(G$10, Settings!$Y$19:$Y$33, 0))+IF(INDEX(Settings!$AI$19:$AI$33, MATCH(G$10, Settings!$Y$19:$Y$33, 0))="", 0, INDEX($AO$2:$AU$8, MATCH(TEXT($B103, "ddd"), $AN$2:$AN$8, 0), MATCH(INDEX(Settings!$AI$19:$AI$33, MATCH(G$10, Settings!$Y$19:$Y$33, 0)), $AO$1:$AU$1, 0))), 0))</f>
        <v/>
      </c>
      <c r="AQ103" s="119" t="str">
        <f>IF(OR($B103="", H103="", H$10="", AQ$9), "", IFERROR($B103+INDEX(Settings!$AF$19:$AF$33, MATCH(H$10, Settings!$Y$19:$Y$33, 0))+IF(INDEX(Settings!$AI$19:$AI$33, MATCH(H$10, Settings!$Y$19:$Y$33, 0))="", 0, INDEX($AO$2:$AU$8, MATCH(TEXT($B103, "ddd"), $AN$2:$AN$8, 0), MATCH(INDEX(Settings!$AI$19:$AI$33, MATCH(H$10, Settings!$Y$19:$Y$33, 0)), $AO$1:$AU$1, 0))), 0))</f>
        <v/>
      </c>
      <c r="AR103" s="119" t="str">
        <f>IF(OR($B103="", I103="", I$10="", AR$9), "", IFERROR($B103+INDEX(Settings!$AF$19:$AF$33, MATCH(I$10, Settings!$Y$19:$Y$33, 0))+IF(INDEX(Settings!$AI$19:$AI$33, MATCH(I$10, Settings!$Y$19:$Y$33, 0))="", 0, INDEX($AO$2:$AU$8, MATCH(TEXT($B103, "ddd"), $AN$2:$AN$8, 0), MATCH(INDEX(Settings!$AI$19:$AI$33, MATCH(I$10, Settings!$Y$19:$Y$33, 0)), $AO$1:$AU$1, 0))), 0))</f>
        <v/>
      </c>
      <c r="AS103" s="119" t="str">
        <f>IF(OR($B103="", J103="", J$10="", AS$9), "", IFERROR($B103+INDEX(Settings!$AF$19:$AF$33, MATCH(J$10, Settings!$Y$19:$Y$33, 0))+IF(INDEX(Settings!$AI$19:$AI$33, MATCH(J$10, Settings!$Y$19:$Y$33, 0))="", 0, INDEX($AO$2:$AU$8, MATCH(TEXT($B103, "ddd"), $AN$2:$AN$8, 0), MATCH(INDEX(Settings!$AI$19:$AI$33, MATCH(J$10, Settings!$Y$19:$Y$33, 0)), $AO$1:$AU$1, 0))), 0))</f>
        <v/>
      </c>
      <c r="AT103" s="119" t="str">
        <f>IF(OR($B103="", K103="", K$10="", AT$9), "", IFERROR($B103+INDEX(Settings!$AF$19:$AF$33, MATCH(K$10, Settings!$Y$19:$Y$33, 0))+IF(INDEX(Settings!$AI$19:$AI$33, MATCH(K$10, Settings!$Y$19:$Y$33, 0))="", 0, INDEX($AO$2:$AU$8, MATCH(TEXT($B103, "ddd"), $AN$2:$AN$8, 0), MATCH(INDEX(Settings!$AI$19:$AI$33, MATCH(K$10, Settings!$Y$19:$Y$33, 0)), $AO$1:$AU$1, 0))), 0))</f>
        <v/>
      </c>
      <c r="AU103" s="119" t="str">
        <f>IF(OR($B103="", L103="", L$10="", AU$9), "", IFERROR($B103+INDEX(Settings!$AF$19:$AF$33, MATCH(L$10, Settings!$Y$19:$Y$33, 0))+IF(INDEX(Settings!$AI$19:$AI$33, MATCH(L$10, Settings!$Y$19:$Y$33, 0))="", 0, INDEX($AO$2:$AU$8, MATCH(TEXT($B103, "ddd"), $AN$2:$AN$8, 0), MATCH(INDEX(Settings!$AI$19:$AI$33, MATCH(L$10, Settings!$Y$19:$Y$33, 0)), $AO$1:$AU$1, 0))), 0))</f>
        <v/>
      </c>
      <c r="AV103" s="119" t="str">
        <f>IF(OR($B103="", M103="", M$10="", AV$9), "", IFERROR($B103+INDEX(Settings!$AF$19:$AF$33, MATCH(M$10, Settings!$Y$19:$Y$33, 0))+IF(INDEX(Settings!$AI$19:$AI$33, MATCH(M$10, Settings!$Y$19:$Y$33, 0))="", 0, INDEX($AO$2:$AU$8, MATCH(TEXT($B103, "ddd"), $AN$2:$AN$8, 0), MATCH(INDEX(Settings!$AI$19:$AI$33, MATCH(M$10, Settings!$Y$19:$Y$33, 0)), $AO$1:$AU$1, 0))), 0))</f>
        <v/>
      </c>
      <c r="AW103" s="119" t="str">
        <f>IF(OR($B103="", N103="", N$10="", AW$9), "", IFERROR($B103+INDEX(Settings!$AF$19:$AF$33, MATCH(N$10, Settings!$Y$19:$Y$33, 0))+IF(INDEX(Settings!$AI$19:$AI$33, MATCH(N$10, Settings!$Y$19:$Y$33, 0))="", 0, INDEX($AO$2:$AU$8, MATCH(TEXT($B103, "ddd"), $AN$2:$AN$8, 0), MATCH(INDEX(Settings!$AI$19:$AI$33, MATCH(N$10, Settings!$Y$19:$Y$33, 0)), $AO$1:$AU$1, 0))), 0))</f>
        <v/>
      </c>
      <c r="AX103" s="119" t="str">
        <f>IF(OR($B103="", O103="", O$10="", AX$9), "", IFERROR($B103+INDEX(Settings!$AF$19:$AF$33, MATCH(O$10, Settings!$Y$19:$Y$33, 0))+IF(INDEX(Settings!$AI$19:$AI$33, MATCH(O$10, Settings!$Y$19:$Y$33, 0))="", 0, INDEX($AO$2:$AU$8, MATCH(TEXT($B103, "ddd"), $AN$2:$AN$8, 0), MATCH(INDEX(Settings!$AI$19:$AI$33, MATCH(O$10, Settings!$Y$19:$Y$33, 0)), $AO$1:$AU$1, 0))), 0))</f>
        <v/>
      </c>
      <c r="AY103" s="119" t="str">
        <f>IF(OR($B103="", P103="", P$10="", AY$9), "", IFERROR($B103+INDEX(Settings!$AF$19:$AF$33, MATCH(P$10, Settings!$Y$19:$Y$33, 0))+IF(INDEX(Settings!$AI$19:$AI$33, MATCH(P$10, Settings!$Y$19:$Y$33, 0))="", 0, INDEX($AO$2:$AU$8, MATCH(TEXT($B103, "ddd"), $AN$2:$AN$8, 0), MATCH(INDEX(Settings!$AI$19:$AI$33, MATCH(P$10, Settings!$Y$19:$Y$33, 0)), $AO$1:$AU$1, 0))), 0))</f>
        <v/>
      </c>
      <c r="AZ103" s="120" t="str">
        <f>IF(OR($B103="", Q103="", Q$10="", AZ$9), "", IFERROR($B103+INDEX(Settings!$AF$19:$AF$33, MATCH(Q$10, Settings!$Y$19:$Y$33, 0))+IF(INDEX(Settings!$AI$19:$AI$33, MATCH(Q$10, Settings!$Y$19:$Y$33, 0))="", 0, INDEX($AO$2:$AU$8, MATCH(TEXT($B103, "ddd"), $AN$2:$AN$8, 0), MATCH(INDEX(Settings!$AI$19:$AI$33, MATCH(Q$10, Settings!$Y$19:$Y$33, 0)), $AO$1:$AU$1, 0))), 0))</f>
        <v/>
      </c>
      <c r="BB103" s="118" t="str">
        <f>IF(OR(C$10="", $B103="", C103="", BB$9=""), "", IFERROR(WORKDAY((DATE(YEAR($B103), MONTH($B103)+INDEX(Settings!$AM$19:$AM$33, MATCH(C$10, Settings!$Y$19:$Y$33, 0)), IF(INDEX(Settings!$AQ$19:$AQ$33, MATCH(C$10, Settings!$Y$19:$Y$33, 0))=0, DAY($B103), INDEX(Settings!$AQ$19:$AQ$33, MATCH(C$10, Settings!$Y$19:$Y$33, 0))))-1), 1, Settings!$AY$23:$AY$38), ""))</f>
        <v/>
      </c>
      <c r="BC103" s="119" t="str">
        <f>IF(OR(D$10="", $B103="", D103="", BC$9=""), "", IFERROR(WORKDAY((DATE(YEAR($B103), MONTH($B103)+INDEX(Settings!$AM$19:$AM$33, MATCH(D$10, Settings!$Y$19:$Y$33, 0)), IF(INDEX(Settings!$AQ$19:$AQ$33, MATCH(D$10, Settings!$Y$19:$Y$33, 0))=0, DAY($B103), INDEX(Settings!$AQ$19:$AQ$33, MATCH(D$10, Settings!$Y$19:$Y$33, 0))))-1), 1, Settings!$AY$23:$AY$38), ""))</f>
        <v/>
      </c>
      <c r="BD103" s="119" t="str">
        <f>IF(OR(E$10="", $B103="", E103="", BD$9=""), "", IFERROR(WORKDAY((DATE(YEAR($B103), MONTH($B103)+INDEX(Settings!$AM$19:$AM$33, MATCH(E$10, Settings!$Y$19:$Y$33, 0)), IF(INDEX(Settings!$AQ$19:$AQ$33, MATCH(E$10, Settings!$Y$19:$Y$33, 0))=0, DAY($B103), INDEX(Settings!$AQ$19:$AQ$33, MATCH(E$10, Settings!$Y$19:$Y$33, 0))))-1), 1, Settings!$AY$23:$AY$38), ""))</f>
        <v/>
      </c>
      <c r="BE103" s="119" t="str">
        <f>IF(OR(F$10="", $B103="", F103="", BE$9=""), "", IFERROR(WORKDAY((DATE(YEAR($B103), MONTH($B103)+INDEX(Settings!$AM$19:$AM$33, MATCH(F$10, Settings!$Y$19:$Y$33, 0)), IF(INDEX(Settings!$AQ$19:$AQ$33, MATCH(F$10, Settings!$Y$19:$Y$33, 0))=0, DAY($B103), INDEX(Settings!$AQ$19:$AQ$33, MATCH(F$10, Settings!$Y$19:$Y$33, 0))))-1), 1, Settings!$AY$23:$AY$38), ""))</f>
        <v/>
      </c>
      <c r="BF103" s="119" t="str">
        <f>IF(OR(G$10="", $B103="", G103="", BF$9=""), "", IFERROR(WORKDAY((DATE(YEAR($B103), MONTH($B103)+INDEX(Settings!$AM$19:$AM$33, MATCH(G$10, Settings!$Y$19:$Y$33, 0)), IF(INDEX(Settings!$AQ$19:$AQ$33, MATCH(G$10, Settings!$Y$19:$Y$33, 0))=0, DAY($B103), INDEX(Settings!$AQ$19:$AQ$33, MATCH(G$10, Settings!$Y$19:$Y$33, 0))))-1), 1, Settings!$AY$23:$AY$38), ""))</f>
        <v/>
      </c>
      <c r="BG103" s="119" t="str">
        <f>IF(OR(H$10="", $B103="", H103="", BG$9=""), "", IFERROR(WORKDAY((DATE(YEAR($B103), MONTH($B103)+INDEX(Settings!$AM$19:$AM$33, MATCH(H$10, Settings!$Y$19:$Y$33, 0)), IF(INDEX(Settings!$AQ$19:$AQ$33, MATCH(H$10, Settings!$Y$19:$Y$33, 0))=0, DAY($B103), INDEX(Settings!$AQ$19:$AQ$33, MATCH(H$10, Settings!$Y$19:$Y$33, 0))))-1), 1, Settings!$AY$23:$AY$38), ""))</f>
        <v/>
      </c>
      <c r="BH103" s="119" t="str">
        <f>IF(OR(I$10="", $B103="", I103="", BH$9=""), "", IFERROR(WORKDAY((DATE(YEAR($B103), MONTH($B103)+INDEX(Settings!$AM$19:$AM$33, MATCH(I$10, Settings!$Y$19:$Y$33, 0)), IF(INDEX(Settings!$AQ$19:$AQ$33, MATCH(I$10, Settings!$Y$19:$Y$33, 0))=0, DAY($B103), INDEX(Settings!$AQ$19:$AQ$33, MATCH(I$10, Settings!$Y$19:$Y$33, 0))))-1), 1, Settings!$AY$23:$AY$38), ""))</f>
        <v/>
      </c>
      <c r="BI103" s="119" t="str">
        <f>IF(OR(J$10="", $B103="", J103="", BI$9=""), "", IFERROR(WORKDAY((DATE(YEAR($B103), MONTH($B103)+INDEX(Settings!$AM$19:$AM$33, MATCH(J$10, Settings!$Y$19:$Y$33, 0)), IF(INDEX(Settings!$AQ$19:$AQ$33, MATCH(J$10, Settings!$Y$19:$Y$33, 0))=0, DAY($B103), INDEX(Settings!$AQ$19:$AQ$33, MATCH(J$10, Settings!$Y$19:$Y$33, 0))))-1), 1, Settings!$AY$23:$AY$38), ""))</f>
        <v/>
      </c>
      <c r="BJ103" s="119" t="str">
        <f>IF(OR(K$10="", $B103="", K103="", BJ$9=""), "", IFERROR(WORKDAY((DATE(YEAR($B103), MONTH($B103)+INDEX(Settings!$AM$19:$AM$33, MATCH(K$10, Settings!$Y$19:$Y$33, 0)), IF(INDEX(Settings!$AQ$19:$AQ$33, MATCH(K$10, Settings!$Y$19:$Y$33, 0))=0, DAY($B103), INDEX(Settings!$AQ$19:$AQ$33, MATCH(K$10, Settings!$Y$19:$Y$33, 0))))-1), 1, Settings!$AY$23:$AY$38), ""))</f>
        <v/>
      </c>
      <c r="BK103" s="119" t="str">
        <f>IF(OR(L$10="", $B103="", L103="", BK$9=""), "", IFERROR(WORKDAY((DATE(YEAR($B103), MONTH($B103)+INDEX(Settings!$AM$19:$AM$33, MATCH(L$10, Settings!$Y$19:$Y$33, 0)), IF(INDEX(Settings!$AQ$19:$AQ$33, MATCH(L$10, Settings!$Y$19:$Y$33, 0))=0, DAY($B103), INDEX(Settings!$AQ$19:$AQ$33, MATCH(L$10, Settings!$Y$19:$Y$33, 0))))-1), 1, Settings!$AY$23:$AY$38), ""))</f>
        <v/>
      </c>
      <c r="BL103" s="119" t="str">
        <f>IF(OR(M$10="", $B103="", M103="", BL$9=""), "", IFERROR(WORKDAY((DATE(YEAR($B103), MONTH($B103)+INDEX(Settings!$AM$19:$AM$33, MATCH(M$10, Settings!$Y$19:$Y$33, 0)), IF(INDEX(Settings!$AQ$19:$AQ$33, MATCH(M$10, Settings!$Y$19:$Y$33, 0))=0, DAY($B103), INDEX(Settings!$AQ$19:$AQ$33, MATCH(M$10, Settings!$Y$19:$Y$33, 0))))-1), 1, Settings!$AY$23:$AY$38), ""))</f>
        <v/>
      </c>
      <c r="BM103" s="119" t="str">
        <f>IF(OR(N$10="", $B103="", N103="", BM$9=""), "", IFERROR(WORKDAY((DATE(YEAR($B103), MONTH($B103)+INDEX(Settings!$AM$19:$AM$33, MATCH(N$10, Settings!$Y$19:$Y$33, 0)), IF(INDEX(Settings!$AQ$19:$AQ$33, MATCH(N$10, Settings!$Y$19:$Y$33, 0))=0, DAY($B103), INDEX(Settings!$AQ$19:$AQ$33, MATCH(N$10, Settings!$Y$19:$Y$33, 0))))-1), 1, Settings!$AY$23:$AY$38), ""))</f>
        <v/>
      </c>
      <c r="BN103" s="119" t="str">
        <f>IF(OR(O$10="", $B103="", O103="", BN$9=""), "", IFERROR(WORKDAY((DATE(YEAR($B103), MONTH($B103)+INDEX(Settings!$AM$19:$AM$33, MATCH(O$10, Settings!$Y$19:$Y$33, 0)), IF(INDEX(Settings!$AQ$19:$AQ$33, MATCH(O$10, Settings!$Y$19:$Y$33, 0))=0, DAY($B103), INDEX(Settings!$AQ$19:$AQ$33, MATCH(O$10, Settings!$Y$19:$Y$33, 0))))-1), 1, Settings!$AY$23:$AY$38), ""))</f>
        <v/>
      </c>
      <c r="BO103" s="119" t="str">
        <f>IF(OR(P$10="", $B103="", P103="", BO$9=""), "", IFERROR(WORKDAY((DATE(YEAR($B103), MONTH($B103)+INDEX(Settings!$AM$19:$AM$33, MATCH(P$10, Settings!$Y$19:$Y$33, 0)), IF(INDEX(Settings!$AQ$19:$AQ$33, MATCH(P$10, Settings!$Y$19:$Y$33, 0))=0, DAY($B103), INDEX(Settings!$AQ$19:$AQ$33, MATCH(P$10, Settings!$Y$19:$Y$33, 0))))-1), 1, Settings!$AY$23:$AY$38), ""))</f>
        <v/>
      </c>
      <c r="BP103" s="120" t="str">
        <f>IF(OR(Q$10="", $B103="", Q103="", BP$9=""), "", IFERROR(WORKDAY((DATE(YEAR($B103), MONTH($B103)+INDEX(Settings!$AM$19:$AM$33, MATCH(Q$10, Settings!$Y$19:$Y$33, 0)), IF(INDEX(Settings!$AQ$19:$AQ$33, MATCH(Q$10, Settings!$Y$19:$Y$33, 0))=0, DAY($B103), INDEX(Settings!$AQ$19:$AQ$33, MATCH(Q$10, Settings!$Y$19:$Y$33, 0))))-1), 1, Settings!$AY$23:$AY$38), ""))</f>
        <v/>
      </c>
      <c r="BR103" s="118" t="str">
        <f>IF(BB103="", "", IF(BB103&lt;=$B103, WORKDAY(DATE(YEAR($BB103), MONTH(BB103)+1, DAY(BB103)-1), 1, Settings!$AY$23:$AY$38), BB103))</f>
        <v/>
      </c>
      <c r="BS103" s="119" t="str">
        <f>IF(BC103="", "", IF(BC103&lt;=$B103, WORKDAY(DATE(YEAR($BB103), MONTH(BC103)+1, DAY(BC103)-1), 1, Settings!$AY$23:$AY$38), BC103))</f>
        <v/>
      </c>
      <c r="BT103" s="119" t="str">
        <f>IF(BD103="", "", IF(BD103&lt;=$B103, WORKDAY(DATE(YEAR($BB103), MONTH(BD103)+1, DAY(BD103)-1), 1, Settings!$AY$23:$AY$38), BD103))</f>
        <v/>
      </c>
      <c r="BU103" s="119" t="str">
        <f>IF(BE103="", "", IF(BE103&lt;=$B103, WORKDAY(DATE(YEAR($BB103), MONTH(BE103)+1, DAY(BE103)-1), 1, Settings!$AY$23:$AY$38), BE103))</f>
        <v/>
      </c>
      <c r="BV103" s="119" t="str">
        <f>IF(BF103="", "", IF(BF103&lt;=$B103, WORKDAY(DATE(YEAR($BB103), MONTH(BF103)+1, DAY(BF103)-1), 1, Settings!$AY$23:$AY$38), BF103))</f>
        <v/>
      </c>
      <c r="BW103" s="119" t="str">
        <f>IF(BG103="", "", IF(BG103&lt;=$B103, WORKDAY(DATE(YEAR($BB103), MONTH(BG103)+1, DAY(BG103)-1), 1, Settings!$AY$23:$AY$38), BG103))</f>
        <v/>
      </c>
      <c r="BX103" s="119" t="str">
        <f>IF(BH103="", "", IF(BH103&lt;=$B103, WORKDAY(DATE(YEAR($BB103), MONTH(BH103)+1, DAY(BH103)-1), 1, Settings!$AY$23:$AY$38), BH103))</f>
        <v/>
      </c>
      <c r="BY103" s="119" t="str">
        <f>IF(BI103="", "", IF(BI103&lt;=$B103, WORKDAY(DATE(YEAR($BB103), MONTH(BI103)+1, DAY(BI103)-1), 1, Settings!$AY$23:$AY$38), BI103))</f>
        <v/>
      </c>
      <c r="BZ103" s="119" t="str">
        <f>IF(BJ103="", "", IF(BJ103&lt;=$B103, WORKDAY(DATE(YEAR($BB103), MONTH(BJ103)+1, DAY(BJ103)-1), 1, Settings!$AY$23:$AY$38), BJ103))</f>
        <v/>
      </c>
      <c r="CA103" s="119" t="str">
        <f>IF(BK103="", "", IF(BK103&lt;=$B103, WORKDAY(DATE(YEAR($BB103), MONTH(BK103)+1, DAY(BK103)-1), 1, Settings!$AY$23:$AY$38), BK103))</f>
        <v/>
      </c>
      <c r="CB103" s="119" t="str">
        <f>IF(BL103="", "", IF(BL103&lt;=$B103, WORKDAY(DATE(YEAR($BB103), MONTH(BL103)+1, DAY(BL103)-1), 1, Settings!$AY$23:$AY$38), BL103))</f>
        <v/>
      </c>
      <c r="CC103" s="119" t="str">
        <f>IF(BM103="", "", IF(BM103&lt;=$B103, WORKDAY(DATE(YEAR($BB103), MONTH(BM103)+1, DAY(BM103)-1), 1, Settings!$AY$23:$AY$38), BM103))</f>
        <v/>
      </c>
      <c r="CD103" s="119" t="str">
        <f>IF(BN103="", "", IF(BN103&lt;=$B103, WORKDAY(DATE(YEAR($BB103), MONTH(BN103)+1, DAY(BN103)-1), 1, Settings!$AY$23:$AY$38), BN103))</f>
        <v/>
      </c>
      <c r="CE103" s="119" t="str">
        <f>IF(BO103="", "", IF(BO103&lt;=$B103, WORKDAY(DATE(YEAR($BB103), MONTH(BO103)+1, DAY(BO103)-1), 1, Settings!$AY$23:$AY$38), BO103))</f>
        <v/>
      </c>
      <c r="CF103" s="120" t="str">
        <f>IF(BP103="", "", IF(BP103&lt;=$B103, WORKDAY(DATE(YEAR($BB103), MONTH(BP103)+1, DAY(BP103)-1), 1, Settings!$AY$23:$AY$38), BP103))</f>
        <v/>
      </c>
      <c r="CH103" s="48" t="str">
        <f t="shared" si="35"/>
        <v/>
      </c>
      <c r="CI103" s="49" t="str">
        <f t="shared" si="36"/>
        <v/>
      </c>
      <c r="CJ103" s="49" t="str">
        <f t="shared" si="37"/>
        <v/>
      </c>
      <c r="CK103" s="49" t="str">
        <f t="shared" si="38"/>
        <v/>
      </c>
      <c r="CL103" s="49" t="str">
        <f t="shared" si="39"/>
        <v/>
      </c>
      <c r="CM103" s="49" t="str">
        <f t="shared" si="40"/>
        <v/>
      </c>
      <c r="CN103" s="49" t="str">
        <f t="shared" si="41"/>
        <v/>
      </c>
      <c r="CO103" s="49" t="str">
        <f t="shared" si="42"/>
        <v/>
      </c>
      <c r="CP103" s="49" t="str">
        <f t="shared" si="43"/>
        <v/>
      </c>
      <c r="CQ103" s="49" t="str">
        <f t="shared" si="44"/>
        <v/>
      </c>
      <c r="CR103" s="49" t="str">
        <f t="shared" si="45"/>
        <v/>
      </c>
      <c r="CS103" s="49" t="str">
        <f t="shared" si="46"/>
        <v/>
      </c>
      <c r="CT103" s="49" t="str">
        <f t="shared" si="47"/>
        <v/>
      </c>
      <c r="CU103" s="49" t="str">
        <f t="shared" si="48"/>
        <v/>
      </c>
      <c r="CV103" s="16" t="str">
        <f t="shared" si="49"/>
        <v/>
      </c>
      <c r="CX103" s="48" t="str">
        <f t="shared" si="50"/>
        <v/>
      </c>
      <c r="CY103" s="49" t="str">
        <f t="shared" si="51"/>
        <v/>
      </c>
      <c r="CZ103" s="49" t="str">
        <f t="shared" si="52"/>
        <v/>
      </c>
      <c r="DA103" s="49" t="str">
        <f t="shared" si="53"/>
        <v/>
      </c>
      <c r="DB103" s="49" t="str">
        <f t="shared" si="54"/>
        <v/>
      </c>
      <c r="DC103" s="49" t="str">
        <f t="shared" si="55"/>
        <v/>
      </c>
      <c r="DD103" s="49" t="str">
        <f t="shared" si="56"/>
        <v/>
      </c>
      <c r="DE103" s="49" t="str">
        <f t="shared" si="57"/>
        <v/>
      </c>
      <c r="DF103" s="49" t="str">
        <f t="shared" si="58"/>
        <v/>
      </c>
      <c r="DG103" s="49" t="str">
        <f t="shared" si="59"/>
        <v/>
      </c>
      <c r="DH103" s="49" t="str">
        <f t="shared" si="60"/>
        <v/>
      </c>
      <c r="DI103" s="49" t="str">
        <f t="shared" si="61"/>
        <v/>
      </c>
      <c r="DJ103" s="49" t="str">
        <f t="shared" si="62"/>
        <v/>
      </c>
      <c r="DK103" s="49" t="str">
        <f t="shared" si="63"/>
        <v/>
      </c>
      <c r="DL103" s="16" t="str">
        <f t="shared" si="64"/>
        <v/>
      </c>
      <c r="DN103" s="17" t="str">
        <f t="shared" si="65"/>
        <v>Oct 2019</v>
      </c>
    </row>
    <row r="104" spans="1:118" x14ac:dyDescent="0.25">
      <c r="A104" s="30"/>
      <c r="B104" s="102">
        <f>IF(B103="", "", IFERROR(IF(B103+1&gt;Settings!$G$25, "", B103+1), ""))</f>
        <v>43740</v>
      </c>
      <c r="C104" s="2"/>
      <c r="D104" s="3"/>
      <c r="E104" s="3"/>
      <c r="F104" s="3"/>
      <c r="G104" s="3"/>
      <c r="H104" s="3"/>
      <c r="I104" s="3"/>
      <c r="J104" s="3"/>
      <c r="K104" s="3"/>
      <c r="L104" s="3"/>
      <c r="M104" s="3"/>
      <c r="N104" s="3"/>
      <c r="O104" s="3"/>
      <c r="P104" s="3"/>
      <c r="Q104" s="4"/>
      <c r="R104" s="30"/>
      <c r="T104" s="17" t="str">
        <f>IF($B104="", "", IF($B104&lt;Settings!$G$23, "Old", "New"))</f>
        <v>Old</v>
      </c>
      <c r="AL104" s="118" t="str">
        <f>IF(OR($B104="", C104="", C$10="", AL$9), "", IFERROR($B104+INDEX(Settings!$AF$19:$AF$33, MATCH(C$10, Settings!$Y$19:$Y$33, 0))+IF(INDEX(Settings!$AI$19:$AI$33, MATCH(C$10, Settings!$Y$19:$Y$33, 0))="", 0, INDEX($AO$2:$AU$8, MATCH(TEXT($B104, "ddd"), $AN$2:$AN$8, 0), MATCH(INDEX(Settings!$AI$19:$AI$33, MATCH(C$10, Settings!$Y$19:$Y$33, 0)), $AO$1:$AU$1, 0))), 0))</f>
        <v/>
      </c>
      <c r="AM104" s="119" t="str">
        <f>IF(OR($B104="", D104="", D$10="", AM$9), "", IFERROR($B104+INDEX(Settings!$AF$19:$AF$33, MATCH(D$10, Settings!$Y$19:$Y$33, 0))+IF(INDEX(Settings!$AI$19:$AI$33, MATCH(D$10, Settings!$Y$19:$Y$33, 0))="", 0, INDEX($AO$2:$AU$8, MATCH(TEXT($B104, "ddd"), $AN$2:$AN$8, 0), MATCH(INDEX(Settings!$AI$19:$AI$33, MATCH(D$10, Settings!$Y$19:$Y$33, 0)), $AO$1:$AU$1, 0))), 0))</f>
        <v/>
      </c>
      <c r="AN104" s="119" t="str">
        <f>IF(OR($B104="", E104="", E$10="", AN$9), "", IFERROR($B104+INDEX(Settings!$AF$19:$AF$33, MATCH(E$10, Settings!$Y$19:$Y$33, 0))+IF(INDEX(Settings!$AI$19:$AI$33, MATCH(E$10, Settings!$Y$19:$Y$33, 0))="", 0, INDEX($AO$2:$AU$8, MATCH(TEXT($B104, "ddd"), $AN$2:$AN$8, 0), MATCH(INDEX(Settings!$AI$19:$AI$33, MATCH(E$10, Settings!$Y$19:$Y$33, 0)), $AO$1:$AU$1, 0))), 0))</f>
        <v/>
      </c>
      <c r="AO104" s="119" t="str">
        <f>IF(OR($B104="", F104="", F$10="", AO$9), "", IFERROR($B104+INDEX(Settings!$AF$19:$AF$33, MATCH(F$10, Settings!$Y$19:$Y$33, 0))+IF(INDEX(Settings!$AI$19:$AI$33, MATCH(F$10, Settings!$Y$19:$Y$33, 0))="", 0, INDEX($AO$2:$AU$8, MATCH(TEXT($B104, "ddd"), $AN$2:$AN$8, 0), MATCH(INDEX(Settings!$AI$19:$AI$33, MATCH(F$10, Settings!$Y$19:$Y$33, 0)), $AO$1:$AU$1, 0))), 0))</f>
        <v/>
      </c>
      <c r="AP104" s="119" t="str">
        <f>IF(OR($B104="", G104="", G$10="", AP$9), "", IFERROR($B104+INDEX(Settings!$AF$19:$AF$33, MATCH(G$10, Settings!$Y$19:$Y$33, 0))+IF(INDEX(Settings!$AI$19:$AI$33, MATCH(G$10, Settings!$Y$19:$Y$33, 0))="", 0, INDEX($AO$2:$AU$8, MATCH(TEXT($B104, "ddd"), $AN$2:$AN$8, 0), MATCH(INDEX(Settings!$AI$19:$AI$33, MATCH(G$10, Settings!$Y$19:$Y$33, 0)), $AO$1:$AU$1, 0))), 0))</f>
        <v/>
      </c>
      <c r="AQ104" s="119" t="str">
        <f>IF(OR($B104="", H104="", H$10="", AQ$9), "", IFERROR($B104+INDEX(Settings!$AF$19:$AF$33, MATCH(H$10, Settings!$Y$19:$Y$33, 0))+IF(INDEX(Settings!$AI$19:$AI$33, MATCH(H$10, Settings!$Y$19:$Y$33, 0))="", 0, INDEX($AO$2:$AU$8, MATCH(TEXT($B104, "ddd"), $AN$2:$AN$8, 0), MATCH(INDEX(Settings!$AI$19:$AI$33, MATCH(H$10, Settings!$Y$19:$Y$33, 0)), $AO$1:$AU$1, 0))), 0))</f>
        <v/>
      </c>
      <c r="AR104" s="119" t="str">
        <f>IF(OR($B104="", I104="", I$10="", AR$9), "", IFERROR($B104+INDEX(Settings!$AF$19:$AF$33, MATCH(I$10, Settings!$Y$19:$Y$33, 0))+IF(INDEX(Settings!$AI$19:$AI$33, MATCH(I$10, Settings!$Y$19:$Y$33, 0))="", 0, INDEX($AO$2:$AU$8, MATCH(TEXT($B104, "ddd"), $AN$2:$AN$8, 0), MATCH(INDEX(Settings!$AI$19:$AI$33, MATCH(I$10, Settings!$Y$19:$Y$33, 0)), $AO$1:$AU$1, 0))), 0))</f>
        <v/>
      </c>
      <c r="AS104" s="119" t="str">
        <f>IF(OR($B104="", J104="", J$10="", AS$9), "", IFERROR($B104+INDEX(Settings!$AF$19:$AF$33, MATCH(J$10, Settings!$Y$19:$Y$33, 0))+IF(INDEX(Settings!$AI$19:$AI$33, MATCH(J$10, Settings!$Y$19:$Y$33, 0))="", 0, INDEX($AO$2:$AU$8, MATCH(TEXT($B104, "ddd"), $AN$2:$AN$8, 0), MATCH(INDEX(Settings!$AI$19:$AI$33, MATCH(J$10, Settings!$Y$19:$Y$33, 0)), $AO$1:$AU$1, 0))), 0))</f>
        <v/>
      </c>
      <c r="AT104" s="119" t="str">
        <f>IF(OR($B104="", K104="", K$10="", AT$9), "", IFERROR($B104+INDEX(Settings!$AF$19:$AF$33, MATCH(K$10, Settings!$Y$19:$Y$33, 0))+IF(INDEX(Settings!$AI$19:$AI$33, MATCH(K$10, Settings!$Y$19:$Y$33, 0))="", 0, INDEX($AO$2:$AU$8, MATCH(TEXT($B104, "ddd"), $AN$2:$AN$8, 0), MATCH(INDEX(Settings!$AI$19:$AI$33, MATCH(K$10, Settings!$Y$19:$Y$33, 0)), $AO$1:$AU$1, 0))), 0))</f>
        <v/>
      </c>
      <c r="AU104" s="119" t="str">
        <f>IF(OR($B104="", L104="", L$10="", AU$9), "", IFERROR($B104+INDEX(Settings!$AF$19:$AF$33, MATCH(L$10, Settings!$Y$19:$Y$33, 0))+IF(INDEX(Settings!$AI$19:$AI$33, MATCH(L$10, Settings!$Y$19:$Y$33, 0))="", 0, INDEX($AO$2:$AU$8, MATCH(TEXT($B104, "ddd"), $AN$2:$AN$8, 0), MATCH(INDEX(Settings!$AI$19:$AI$33, MATCH(L$10, Settings!$Y$19:$Y$33, 0)), $AO$1:$AU$1, 0))), 0))</f>
        <v/>
      </c>
      <c r="AV104" s="119" t="str">
        <f>IF(OR($B104="", M104="", M$10="", AV$9), "", IFERROR($B104+INDEX(Settings!$AF$19:$AF$33, MATCH(M$10, Settings!$Y$19:$Y$33, 0))+IF(INDEX(Settings!$AI$19:$AI$33, MATCH(M$10, Settings!$Y$19:$Y$33, 0))="", 0, INDEX($AO$2:$AU$8, MATCH(TEXT($B104, "ddd"), $AN$2:$AN$8, 0), MATCH(INDEX(Settings!$AI$19:$AI$33, MATCH(M$10, Settings!$Y$19:$Y$33, 0)), $AO$1:$AU$1, 0))), 0))</f>
        <v/>
      </c>
      <c r="AW104" s="119" t="str">
        <f>IF(OR($B104="", N104="", N$10="", AW$9), "", IFERROR($B104+INDEX(Settings!$AF$19:$AF$33, MATCH(N$10, Settings!$Y$19:$Y$33, 0))+IF(INDEX(Settings!$AI$19:$AI$33, MATCH(N$10, Settings!$Y$19:$Y$33, 0))="", 0, INDEX($AO$2:$AU$8, MATCH(TEXT($B104, "ddd"), $AN$2:$AN$8, 0), MATCH(INDEX(Settings!$AI$19:$AI$33, MATCH(N$10, Settings!$Y$19:$Y$33, 0)), $AO$1:$AU$1, 0))), 0))</f>
        <v/>
      </c>
      <c r="AX104" s="119" t="str">
        <f>IF(OR($B104="", O104="", O$10="", AX$9), "", IFERROR($B104+INDEX(Settings!$AF$19:$AF$33, MATCH(O$10, Settings!$Y$19:$Y$33, 0))+IF(INDEX(Settings!$AI$19:$AI$33, MATCH(O$10, Settings!$Y$19:$Y$33, 0))="", 0, INDEX($AO$2:$AU$8, MATCH(TEXT($B104, "ddd"), $AN$2:$AN$8, 0), MATCH(INDEX(Settings!$AI$19:$AI$33, MATCH(O$10, Settings!$Y$19:$Y$33, 0)), $AO$1:$AU$1, 0))), 0))</f>
        <v/>
      </c>
      <c r="AY104" s="119" t="str">
        <f>IF(OR($B104="", P104="", P$10="", AY$9), "", IFERROR($B104+INDEX(Settings!$AF$19:$AF$33, MATCH(P$10, Settings!$Y$19:$Y$33, 0))+IF(INDEX(Settings!$AI$19:$AI$33, MATCH(P$10, Settings!$Y$19:$Y$33, 0))="", 0, INDEX($AO$2:$AU$8, MATCH(TEXT($B104, "ddd"), $AN$2:$AN$8, 0), MATCH(INDEX(Settings!$AI$19:$AI$33, MATCH(P$10, Settings!$Y$19:$Y$33, 0)), $AO$1:$AU$1, 0))), 0))</f>
        <v/>
      </c>
      <c r="AZ104" s="120" t="str">
        <f>IF(OR($B104="", Q104="", Q$10="", AZ$9), "", IFERROR($B104+INDEX(Settings!$AF$19:$AF$33, MATCH(Q$10, Settings!$Y$19:$Y$33, 0))+IF(INDEX(Settings!$AI$19:$AI$33, MATCH(Q$10, Settings!$Y$19:$Y$33, 0))="", 0, INDEX($AO$2:$AU$8, MATCH(TEXT($B104, "ddd"), $AN$2:$AN$8, 0), MATCH(INDEX(Settings!$AI$19:$AI$33, MATCH(Q$10, Settings!$Y$19:$Y$33, 0)), $AO$1:$AU$1, 0))), 0))</f>
        <v/>
      </c>
      <c r="BB104" s="118" t="str">
        <f>IF(OR(C$10="", $B104="", C104="", BB$9=""), "", IFERROR(WORKDAY((DATE(YEAR($B104), MONTH($B104)+INDEX(Settings!$AM$19:$AM$33, MATCH(C$10, Settings!$Y$19:$Y$33, 0)), IF(INDEX(Settings!$AQ$19:$AQ$33, MATCH(C$10, Settings!$Y$19:$Y$33, 0))=0, DAY($B104), INDEX(Settings!$AQ$19:$AQ$33, MATCH(C$10, Settings!$Y$19:$Y$33, 0))))-1), 1, Settings!$AY$23:$AY$38), ""))</f>
        <v/>
      </c>
      <c r="BC104" s="119" t="str">
        <f>IF(OR(D$10="", $B104="", D104="", BC$9=""), "", IFERROR(WORKDAY((DATE(YEAR($B104), MONTH($B104)+INDEX(Settings!$AM$19:$AM$33, MATCH(D$10, Settings!$Y$19:$Y$33, 0)), IF(INDEX(Settings!$AQ$19:$AQ$33, MATCH(D$10, Settings!$Y$19:$Y$33, 0))=0, DAY($B104), INDEX(Settings!$AQ$19:$AQ$33, MATCH(D$10, Settings!$Y$19:$Y$33, 0))))-1), 1, Settings!$AY$23:$AY$38), ""))</f>
        <v/>
      </c>
      <c r="BD104" s="119" t="str">
        <f>IF(OR(E$10="", $B104="", E104="", BD$9=""), "", IFERROR(WORKDAY((DATE(YEAR($B104), MONTH($B104)+INDEX(Settings!$AM$19:$AM$33, MATCH(E$10, Settings!$Y$19:$Y$33, 0)), IF(INDEX(Settings!$AQ$19:$AQ$33, MATCH(E$10, Settings!$Y$19:$Y$33, 0))=0, DAY($B104), INDEX(Settings!$AQ$19:$AQ$33, MATCH(E$10, Settings!$Y$19:$Y$33, 0))))-1), 1, Settings!$AY$23:$AY$38), ""))</f>
        <v/>
      </c>
      <c r="BE104" s="119" t="str">
        <f>IF(OR(F$10="", $B104="", F104="", BE$9=""), "", IFERROR(WORKDAY((DATE(YEAR($B104), MONTH($B104)+INDEX(Settings!$AM$19:$AM$33, MATCH(F$10, Settings!$Y$19:$Y$33, 0)), IF(INDEX(Settings!$AQ$19:$AQ$33, MATCH(F$10, Settings!$Y$19:$Y$33, 0))=0, DAY($B104), INDEX(Settings!$AQ$19:$AQ$33, MATCH(F$10, Settings!$Y$19:$Y$33, 0))))-1), 1, Settings!$AY$23:$AY$38), ""))</f>
        <v/>
      </c>
      <c r="BF104" s="119" t="str">
        <f>IF(OR(G$10="", $B104="", G104="", BF$9=""), "", IFERROR(WORKDAY((DATE(YEAR($B104), MONTH($B104)+INDEX(Settings!$AM$19:$AM$33, MATCH(G$10, Settings!$Y$19:$Y$33, 0)), IF(INDEX(Settings!$AQ$19:$AQ$33, MATCH(G$10, Settings!$Y$19:$Y$33, 0))=0, DAY($B104), INDEX(Settings!$AQ$19:$AQ$33, MATCH(G$10, Settings!$Y$19:$Y$33, 0))))-1), 1, Settings!$AY$23:$AY$38), ""))</f>
        <v/>
      </c>
      <c r="BG104" s="119" t="str">
        <f>IF(OR(H$10="", $B104="", H104="", BG$9=""), "", IFERROR(WORKDAY((DATE(YEAR($B104), MONTH($B104)+INDEX(Settings!$AM$19:$AM$33, MATCH(H$10, Settings!$Y$19:$Y$33, 0)), IF(INDEX(Settings!$AQ$19:$AQ$33, MATCH(H$10, Settings!$Y$19:$Y$33, 0))=0, DAY($B104), INDEX(Settings!$AQ$19:$AQ$33, MATCH(H$10, Settings!$Y$19:$Y$33, 0))))-1), 1, Settings!$AY$23:$AY$38), ""))</f>
        <v/>
      </c>
      <c r="BH104" s="119" t="str">
        <f>IF(OR(I$10="", $B104="", I104="", BH$9=""), "", IFERROR(WORKDAY((DATE(YEAR($B104), MONTH($B104)+INDEX(Settings!$AM$19:$AM$33, MATCH(I$10, Settings!$Y$19:$Y$33, 0)), IF(INDEX(Settings!$AQ$19:$AQ$33, MATCH(I$10, Settings!$Y$19:$Y$33, 0))=0, DAY($B104), INDEX(Settings!$AQ$19:$AQ$33, MATCH(I$10, Settings!$Y$19:$Y$33, 0))))-1), 1, Settings!$AY$23:$AY$38), ""))</f>
        <v/>
      </c>
      <c r="BI104" s="119" t="str">
        <f>IF(OR(J$10="", $B104="", J104="", BI$9=""), "", IFERROR(WORKDAY((DATE(YEAR($B104), MONTH($B104)+INDEX(Settings!$AM$19:$AM$33, MATCH(J$10, Settings!$Y$19:$Y$33, 0)), IF(INDEX(Settings!$AQ$19:$AQ$33, MATCH(J$10, Settings!$Y$19:$Y$33, 0))=0, DAY($B104), INDEX(Settings!$AQ$19:$AQ$33, MATCH(J$10, Settings!$Y$19:$Y$33, 0))))-1), 1, Settings!$AY$23:$AY$38), ""))</f>
        <v/>
      </c>
      <c r="BJ104" s="119" t="str">
        <f>IF(OR(K$10="", $B104="", K104="", BJ$9=""), "", IFERROR(WORKDAY((DATE(YEAR($B104), MONTH($B104)+INDEX(Settings!$AM$19:$AM$33, MATCH(K$10, Settings!$Y$19:$Y$33, 0)), IF(INDEX(Settings!$AQ$19:$AQ$33, MATCH(K$10, Settings!$Y$19:$Y$33, 0))=0, DAY($B104), INDEX(Settings!$AQ$19:$AQ$33, MATCH(K$10, Settings!$Y$19:$Y$33, 0))))-1), 1, Settings!$AY$23:$AY$38), ""))</f>
        <v/>
      </c>
      <c r="BK104" s="119" t="str">
        <f>IF(OR(L$10="", $B104="", L104="", BK$9=""), "", IFERROR(WORKDAY((DATE(YEAR($B104), MONTH($B104)+INDEX(Settings!$AM$19:$AM$33, MATCH(L$10, Settings!$Y$19:$Y$33, 0)), IF(INDEX(Settings!$AQ$19:$AQ$33, MATCH(L$10, Settings!$Y$19:$Y$33, 0))=0, DAY($B104), INDEX(Settings!$AQ$19:$AQ$33, MATCH(L$10, Settings!$Y$19:$Y$33, 0))))-1), 1, Settings!$AY$23:$AY$38), ""))</f>
        <v/>
      </c>
      <c r="BL104" s="119" t="str">
        <f>IF(OR(M$10="", $B104="", M104="", BL$9=""), "", IFERROR(WORKDAY((DATE(YEAR($B104), MONTH($B104)+INDEX(Settings!$AM$19:$AM$33, MATCH(M$10, Settings!$Y$19:$Y$33, 0)), IF(INDEX(Settings!$AQ$19:$AQ$33, MATCH(M$10, Settings!$Y$19:$Y$33, 0))=0, DAY($B104), INDEX(Settings!$AQ$19:$AQ$33, MATCH(M$10, Settings!$Y$19:$Y$33, 0))))-1), 1, Settings!$AY$23:$AY$38), ""))</f>
        <v/>
      </c>
      <c r="BM104" s="119" t="str">
        <f>IF(OR(N$10="", $B104="", N104="", BM$9=""), "", IFERROR(WORKDAY((DATE(YEAR($B104), MONTH($B104)+INDEX(Settings!$AM$19:$AM$33, MATCH(N$10, Settings!$Y$19:$Y$33, 0)), IF(INDEX(Settings!$AQ$19:$AQ$33, MATCH(N$10, Settings!$Y$19:$Y$33, 0))=0, DAY($B104), INDEX(Settings!$AQ$19:$AQ$33, MATCH(N$10, Settings!$Y$19:$Y$33, 0))))-1), 1, Settings!$AY$23:$AY$38), ""))</f>
        <v/>
      </c>
      <c r="BN104" s="119" t="str">
        <f>IF(OR(O$10="", $B104="", O104="", BN$9=""), "", IFERROR(WORKDAY((DATE(YEAR($B104), MONTH($B104)+INDEX(Settings!$AM$19:$AM$33, MATCH(O$10, Settings!$Y$19:$Y$33, 0)), IF(INDEX(Settings!$AQ$19:$AQ$33, MATCH(O$10, Settings!$Y$19:$Y$33, 0))=0, DAY($B104), INDEX(Settings!$AQ$19:$AQ$33, MATCH(O$10, Settings!$Y$19:$Y$33, 0))))-1), 1, Settings!$AY$23:$AY$38), ""))</f>
        <v/>
      </c>
      <c r="BO104" s="119" t="str">
        <f>IF(OR(P$10="", $B104="", P104="", BO$9=""), "", IFERROR(WORKDAY((DATE(YEAR($B104), MONTH($B104)+INDEX(Settings!$AM$19:$AM$33, MATCH(P$10, Settings!$Y$19:$Y$33, 0)), IF(INDEX(Settings!$AQ$19:$AQ$33, MATCH(P$10, Settings!$Y$19:$Y$33, 0))=0, DAY($B104), INDEX(Settings!$AQ$19:$AQ$33, MATCH(P$10, Settings!$Y$19:$Y$33, 0))))-1), 1, Settings!$AY$23:$AY$38), ""))</f>
        <v/>
      </c>
      <c r="BP104" s="120" t="str">
        <f>IF(OR(Q$10="", $B104="", Q104="", BP$9=""), "", IFERROR(WORKDAY((DATE(YEAR($B104), MONTH($B104)+INDEX(Settings!$AM$19:$AM$33, MATCH(Q$10, Settings!$Y$19:$Y$33, 0)), IF(INDEX(Settings!$AQ$19:$AQ$33, MATCH(Q$10, Settings!$Y$19:$Y$33, 0))=0, DAY($B104), INDEX(Settings!$AQ$19:$AQ$33, MATCH(Q$10, Settings!$Y$19:$Y$33, 0))))-1), 1, Settings!$AY$23:$AY$38), ""))</f>
        <v/>
      </c>
      <c r="BR104" s="118" t="str">
        <f>IF(BB104="", "", IF(BB104&lt;=$B104, WORKDAY(DATE(YEAR($BB104), MONTH(BB104)+1, DAY(BB104)-1), 1, Settings!$AY$23:$AY$38), BB104))</f>
        <v/>
      </c>
      <c r="BS104" s="119" t="str">
        <f>IF(BC104="", "", IF(BC104&lt;=$B104, WORKDAY(DATE(YEAR($BB104), MONTH(BC104)+1, DAY(BC104)-1), 1, Settings!$AY$23:$AY$38), BC104))</f>
        <v/>
      </c>
      <c r="BT104" s="119" t="str">
        <f>IF(BD104="", "", IF(BD104&lt;=$B104, WORKDAY(DATE(YEAR($BB104), MONTH(BD104)+1, DAY(BD104)-1), 1, Settings!$AY$23:$AY$38), BD104))</f>
        <v/>
      </c>
      <c r="BU104" s="119" t="str">
        <f>IF(BE104="", "", IF(BE104&lt;=$B104, WORKDAY(DATE(YEAR($BB104), MONTH(BE104)+1, DAY(BE104)-1), 1, Settings!$AY$23:$AY$38), BE104))</f>
        <v/>
      </c>
      <c r="BV104" s="119" t="str">
        <f>IF(BF104="", "", IF(BF104&lt;=$B104, WORKDAY(DATE(YEAR($BB104), MONTH(BF104)+1, DAY(BF104)-1), 1, Settings!$AY$23:$AY$38), BF104))</f>
        <v/>
      </c>
      <c r="BW104" s="119" t="str">
        <f>IF(BG104="", "", IF(BG104&lt;=$B104, WORKDAY(DATE(YEAR($BB104), MONTH(BG104)+1, DAY(BG104)-1), 1, Settings!$AY$23:$AY$38), BG104))</f>
        <v/>
      </c>
      <c r="BX104" s="119" t="str">
        <f>IF(BH104="", "", IF(BH104&lt;=$B104, WORKDAY(DATE(YEAR($BB104), MONTH(BH104)+1, DAY(BH104)-1), 1, Settings!$AY$23:$AY$38), BH104))</f>
        <v/>
      </c>
      <c r="BY104" s="119" t="str">
        <f>IF(BI104="", "", IF(BI104&lt;=$B104, WORKDAY(DATE(YEAR($BB104), MONTH(BI104)+1, DAY(BI104)-1), 1, Settings!$AY$23:$AY$38), BI104))</f>
        <v/>
      </c>
      <c r="BZ104" s="119" t="str">
        <f>IF(BJ104="", "", IF(BJ104&lt;=$B104, WORKDAY(DATE(YEAR($BB104), MONTH(BJ104)+1, DAY(BJ104)-1), 1, Settings!$AY$23:$AY$38), BJ104))</f>
        <v/>
      </c>
      <c r="CA104" s="119" t="str">
        <f>IF(BK104="", "", IF(BK104&lt;=$B104, WORKDAY(DATE(YEAR($BB104), MONTH(BK104)+1, DAY(BK104)-1), 1, Settings!$AY$23:$AY$38), BK104))</f>
        <v/>
      </c>
      <c r="CB104" s="119" t="str">
        <f>IF(BL104="", "", IF(BL104&lt;=$B104, WORKDAY(DATE(YEAR($BB104), MONTH(BL104)+1, DAY(BL104)-1), 1, Settings!$AY$23:$AY$38), BL104))</f>
        <v/>
      </c>
      <c r="CC104" s="119" t="str">
        <f>IF(BM104="", "", IF(BM104&lt;=$B104, WORKDAY(DATE(YEAR($BB104), MONTH(BM104)+1, DAY(BM104)-1), 1, Settings!$AY$23:$AY$38), BM104))</f>
        <v/>
      </c>
      <c r="CD104" s="119" t="str">
        <f>IF(BN104="", "", IF(BN104&lt;=$B104, WORKDAY(DATE(YEAR($BB104), MONTH(BN104)+1, DAY(BN104)-1), 1, Settings!$AY$23:$AY$38), BN104))</f>
        <v/>
      </c>
      <c r="CE104" s="119" t="str">
        <f>IF(BO104="", "", IF(BO104&lt;=$B104, WORKDAY(DATE(YEAR($BB104), MONTH(BO104)+1, DAY(BO104)-1), 1, Settings!$AY$23:$AY$38), BO104))</f>
        <v/>
      </c>
      <c r="CF104" s="120" t="str">
        <f>IF(BP104="", "", IF(BP104&lt;=$B104, WORKDAY(DATE(YEAR($BB104), MONTH(BP104)+1, DAY(BP104)-1), 1, Settings!$AY$23:$AY$38), BP104))</f>
        <v/>
      </c>
      <c r="CH104" s="48" t="str">
        <f t="shared" si="35"/>
        <v/>
      </c>
      <c r="CI104" s="49" t="str">
        <f t="shared" si="36"/>
        <v/>
      </c>
      <c r="CJ104" s="49" t="str">
        <f t="shared" si="37"/>
        <v/>
      </c>
      <c r="CK104" s="49" t="str">
        <f t="shared" si="38"/>
        <v/>
      </c>
      <c r="CL104" s="49" t="str">
        <f t="shared" si="39"/>
        <v/>
      </c>
      <c r="CM104" s="49" t="str">
        <f t="shared" si="40"/>
        <v/>
      </c>
      <c r="CN104" s="49" t="str">
        <f t="shared" si="41"/>
        <v/>
      </c>
      <c r="CO104" s="49" t="str">
        <f t="shared" si="42"/>
        <v/>
      </c>
      <c r="CP104" s="49" t="str">
        <f t="shared" si="43"/>
        <v/>
      </c>
      <c r="CQ104" s="49" t="str">
        <f t="shared" si="44"/>
        <v/>
      </c>
      <c r="CR104" s="49" t="str">
        <f t="shared" si="45"/>
        <v/>
      </c>
      <c r="CS104" s="49" t="str">
        <f t="shared" si="46"/>
        <v/>
      </c>
      <c r="CT104" s="49" t="str">
        <f t="shared" si="47"/>
        <v/>
      </c>
      <c r="CU104" s="49" t="str">
        <f t="shared" si="48"/>
        <v/>
      </c>
      <c r="CV104" s="16" t="str">
        <f t="shared" si="49"/>
        <v/>
      </c>
      <c r="CX104" s="48" t="str">
        <f t="shared" si="50"/>
        <v/>
      </c>
      <c r="CY104" s="49" t="str">
        <f t="shared" si="51"/>
        <v/>
      </c>
      <c r="CZ104" s="49" t="str">
        <f t="shared" si="52"/>
        <v/>
      </c>
      <c r="DA104" s="49" t="str">
        <f t="shared" si="53"/>
        <v/>
      </c>
      <c r="DB104" s="49" t="str">
        <f t="shared" si="54"/>
        <v/>
      </c>
      <c r="DC104" s="49" t="str">
        <f t="shared" si="55"/>
        <v/>
      </c>
      <c r="DD104" s="49" t="str">
        <f t="shared" si="56"/>
        <v/>
      </c>
      <c r="DE104" s="49" t="str">
        <f t="shared" si="57"/>
        <v/>
      </c>
      <c r="DF104" s="49" t="str">
        <f t="shared" si="58"/>
        <v/>
      </c>
      <c r="DG104" s="49" t="str">
        <f t="shared" si="59"/>
        <v/>
      </c>
      <c r="DH104" s="49" t="str">
        <f t="shared" si="60"/>
        <v/>
      </c>
      <c r="DI104" s="49" t="str">
        <f t="shared" si="61"/>
        <v/>
      </c>
      <c r="DJ104" s="49" t="str">
        <f t="shared" si="62"/>
        <v/>
      </c>
      <c r="DK104" s="49" t="str">
        <f t="shared" si="63"/>
        <v/>
      </c>
      <c r="DL104" s="16" t="str">
        <f t="shared" si="64"/>
        <v/>
      </c>
      <c r="DN104" s="17" t="str">
        <f t="shared" si="65"/>
        <v>Oct 2019</v>
      </c>
    </row>
    <row r="105" spans="1:118" x14ac:dyDescent="0.25">
      <c r="A105" s="30"/>
      <c r="B105" s="102">
        <f>IF(B104="", "", IFERROR(IF(B104+1&gt;Settings!$G$25, "", B104+1), ""))</f>
        <v>43741</v>
      </c>
      <c r="C105" s="2"/>
      <c r="D105" s="3"/>
      <c r="E105" s="3"/>
      <c r="F105" s="3"/>
      <c r="G105" s="3"/>
      <c r="H105" s="3"/>
      <c r="I105" s="3"/>
      <c r="J105" s="3"/>
      <c r="K105" s="3"/>
      <c r="L105" s="3"/>
      <c r="M105" s="3"/>
      <c r="N105" s="3"/>
      <c r="O105" s="3"/>
      <c r="P105" s="3"/>
      <c r="Q105" s="4"/>
      <c r="R105" s="30"/>
      <c r="T105" s="17" t="str">
        <f>IF($B105="", "", IF($B105&lt;Settings!$G$23, "Old", "New"))</f>
        <v>Old</v>
      </c>
      <c r="AL105" s="118" t="str">
        <f>IF(OR($B105="", C105="", C$10="", AL$9), "", IFERROR($B105+INDEX(Settings!$AF$19:$AF$33, MATCH(C$10, Settings!$Y$19:$Y$33, 0))+IF(INDEX(Settings!$AI$19:$AI$33, MATCH(C$10, Settings!$Y$19:$Y$33, 0))="", 0, INDEX($AO$2:$AU$8, MATCH(TEXT($B105, "ddd"), $AN$2:$AN$8, 0), MATCH(INDEX(Settings!$AI$19:$AI$33, MATCH(C$10, Settings!$Y$19:$Y$33, 0)), $AO$1:$AU$1, 0))), 0))</f>
        <v/>
      </c>
      <c r="AM105" s="119" t="str">
        <f>IF(OR($B105="", D105="", D$10="", AM$9), "", IFERROR($B105+INDEX(Settings!$AF$19:$AF$33, MATCH(D$10, Settings!$Y$19:$Y$33, 0))+IF(INDEX(Settings!$AI$19:$AI$33, MATCH(D$10, Settings!$Y$19:$Y$33, 0))="", 0, INDEX($AO$2:$AU$8, MATCH(TEXT($B105, "ddd"), $AN$2:$AN$8, 0), MATCH(INDEX(Settings!$AI$19:$AI$33, MATCH(D$10, Settings!$Y$19:$Y$33, 0)), $AO$1:$AU$1, 0))), 0))</f>
        <v/>
      </c>
      <c r="AN105" s="119" t="str">
        <f>IF(OR($B105="", E105="", E$10="", AN$9), "", IFERROR($B105+INDEX(Settings!$AF$19:$AF$33, MATCH(E$10, Settings!$Y$19:$Y$33, 0))+IF(INDEX(Settings!$AI$19:$AI$33, MATCH(E$10, Settings!$Y$19:$Y$33, 0))="", 0, INDEX($AO$2:$AU$8, MATCH(TEXT($B105, "ddd"), $AN$2:$AN$8, 0), MATCH(INDEX(Settings!$AI$19:$AI$33, MATCH(E$10, Settings!$Y$19:$Y$33, 0)), $AO$1:$AU$1, 0))), 0))</f>
        <v/>
      </c>
      <c r="AO105" s="119" t="str">
        <f>IF(OR($B105="", F105="", F$10="", AO$9), "", IFERROR($B105+INDEX(Settings!$AF$19:$AF$33, MATCH(F$10, Settings!$Y$19:$Y$33, 0))+IF(INDEX(Settings!$AI$19:$AI$33, MATCH(F$10, Settings!$Y$19:$Y$33, 0))="", 0, INDEX($AO$2:$AU$8, MATCH(TEXT($B105, "ddd"), $AN$2:$AN$8, 0), MATCH(INDEX(Settings!$AI$19:$AI$33, MATCH(F$10, Settings!$Y$19:$Y$33, 0)), $AO$1:$AU$1, 0))), 0))</f>
        <v/>
      </c>
      <c r="AP105" s="119" t="str">
        <f>IF(OR($B105="", G105="", G$10="", AP$9), "", IFERROR($B105+INDEX(Settings!$AF$19:$AF$33, MATCH(G$10, Settings!$Y$19:$Y$33, 0))+IF(INDEX(Settings!$AI$19:$AI$33, MATCH(G$10, Settings!$Y$19:$Y$33, 0))="", 0, INDEX($AO$2:$AU$8, MATCH(TEXT($B105, "ddd"), $AN$2:$AN$8, 0), MATCH(INDEX(Settings!$AI$19:$AI$33, MATCH(G$10, Settings!$Y$19:$Y$33, 0)), $AO$1:$AU$1, 0))), 0))</f>
        <v/>
      </c>
      <c r="AQ105" s="119" t="str">
        <f>IF(OR($B105="", H105="", H$10="", AQ$9), "", IFERROR($B105+INDEX(Settings!$AF$19:$AF$33, MATCH(H$10, Settings!$Y$19:$Y$33, 0))+IF(INDEX(Settings!$AI$19:$AI$33, MATCH(H$10, Settings!$Y$19:$Y$33, 0))="", 0, INDEX($AO$2:$AU$8, MATCH(TEXT($B105, "ddd"), $AN$2:$AN$8, 0), MATCH(INDEX(Settings!$AI$19:$AI$33, MATCH(H$10, Settings!$Y$19:$Y$33, 0)), $AO$1:$AU$1, 0))), 0))</f>
        <v/>
      </c>
      <c r="AR105" s="119" t="str">
        <f>IF(OR($B105="", I105="", I$10="", AR$9), "", IFERROR($B105+INDEX(Settings!$AF$19:$AF$33, MATCH(I$10, Settings!$Y$19:$Y$33, 0))+IF(INDEX(Settings!$AI$19:$AI$33, MATCH(I$10, Settings!$Y$19:$Y$33, 0))="", 0, INDEX($AO$2:$AU$8, MATCH(TEXT($B105, "ddd"), $AN$2:$AN$8, 0), MATCH(INDEX(Settings!$AI$19:$AI$33, MATCH(I$10, Settings!$Y$19:$Y$33, 0)), $AO$1:$AU$1, 0))), 0))</f>
        <v/>
      </c>
      <c r="AS105" s="119" t="str">
        <f>IF(OR($B105="", J105="", J$10="", AS$9), "", IFERROR($B105+INDEX(Settings!$AF$19:$AF$33, MATCH(J$10, Settings!$Y$19:$Y$33, 0))+IF(INDEX(Settings!$AI$19:$AI$33, MATCH(J$10, Settings!$Y$19:$Y$33, 0))="", 0, INDEX($AO$2:$AU$8, MATCH(TEXT($B105, "ddd"), $AN$2:$AN$8, 0), MATCH(INDEX(Settings!$AI$19:$AI$33, MATCH(J$10, Settings!$Y$19:$Y$33, 0)), $AO$1:$AU$1, 0))), 0))</f>
        <v/>
      </c>
      <c r="AT105" s="119" t="str">
        <f>IF(OR($B105="", K105="", K$10="", AT$9), "", IFERROR($B105+INDEX(Settings!$AF$19:$AF$33, MATCH(K$10, Settings!$Y$19:$Y$33, 0))+IF(INDEX(Settings!$AI$19:$AI$33, MATCH(K$10, Settings!$Y$19:$Y$33, 0))="", 0, INDEX($AO$2:$AU$8, MATCH(TEXT($B105, "ddd"), $AN$2:$AN$8, 0), MATCH(INDEX(Settings!$AI$19:$AI$33, MATCH(K$10, Settings!$Y$19:$Y$33, 0)), $AO$1:$AU$1, 0))), 0))</f>
        <v/>
      </c>
      <c r="AU105" s="119" t="str">
        <f>IF(OR($B105="", L105="", L$10="", AU$9), "", IFERROR($B105+INDEX(Settings!$AF$19:$AF$33, MATCH(L$10, Settings!$Y$19:$Y$33, 0))+IF(INDEX(Settings!$AI$19:$AI$33, MATCH(L$10, Settings!$Y$19:$Y$33, 0))="", 0, INDEX($AO$2:$AU$8, MATCH(TEXT($B105, "ddd"), $AN$2:$AN$8, 0), MATCH(INDEX(Settings!$AI$19:$AI$33, MATCH(L$10, Settings!$Y$19:$Y$33, 0)), $AO$1:$AU$1, 0))), 0))</f>
        <v/>
      </c>
      <c r="AV105" s="119" t="str">
        <f>IF(OR($B105="", M105="", M$10="", AV$9), "", IFERROR($B105+INDEX(Settings!$AF$19:$AF$33, MATCH(M$10, Settings!$Y$19:$Y$33, 0))+IF(INDEX(Settings!$AI$19:$AI$33, MATCH(M$10, Settings!$Y$19:$Y$33, 0))="", 0, INDEX($AO$2:$AU$8, MATCH(TEXT($B105, "ddd"), $AN$2:$AN$8, 0), MATCH(INDEX(Settings!$AI$19:$AI$33, MATCH(M$10, Settings!$Y$19:$Y$33, 0)), $AO$1:$AU$1, 0))), 0))</f>
        <v/>
      </c>
      <c r="AW105" s="119" t="str">
        <f>IF(OR($B105="", N105="", N$10="", AW$9), "", IFERROR($B105+INDEX(Settings!$AF$19:$AF$33, MATCH(N$10, Settings!$Y$19:$Y$33, 0))+IF(INDEX(Settings!$AI$19:$AI$33, MATCH(N$10, Settings!$Y$19:$Y$33, 0))="", 0, INDEX($AO$2:$AU$8, MATCH(TEXT($B105, "ddd"), $AN$2:$AN$8, 0), MATCH(INDEX(Settings!$AI$19:$AI$33, MATCH(N$10, Settings!$Y$19:$Y$33, 0)), $AO$1:$AU$1, 0))), 0))</f>
        <v/>
      </c>
      <c r="AX105" s="119" t="str">
        <f>IF(OR($B105="", O105="", O$10="", AX$9), "", IFERROR($B105+INDEX(Settings!$AF$19:$AF$33, MATCH(O$10, Settings!$Y$19:$Y$33, 0))+IF(INDEX(Settings!$AI$19:$AI$33, MATCH(O$10, Settings!$Y$19:$Y$33, 0))="", 0, INDEX($AO$2:$AU$8, MATCH(TEXT($B105, "ddd"), $AN$2:$AN$8, 0), MATCH(INDEX(Settings!$AI$19:$AI$33, MATCH(O$10, Settings!$Y$19:$Y$33, 0)), $AO$1:$AU$1, 0))), 0))</f>
        <v/>
      </c>
      <c r="AY105" s="119" t="str">
        <f>IF(OR($B105="", P105="", P$10="", AY$9), "", IFERROR($B105+INDEX(Settings!$AF$19:$AF$33, MATCH(P$10, Settings!$Y$19:$Y$33, 0))+IF(INDEX(Settings!$AI$19:$AI$33, MATCH(P$10, Settings!$Y$19:$Y$33, 0))="", 0, INDEX($AO$2:$AU$8, MATCH(TEXT($B105, "ddd"), $AN$2:$AN$8, 0), MATCH(INDEX(Settings!$AI$19:$AI$33, MATCH(P$10, Settings!$Y$19:$Y$33, 0)), $AO$1:$AU$1, 0))), 0))</f>
        <v/>
      </c>
      <c r="AZ105" s="120" t="str">
        <f>IF(OR($B105="", Q105="", Q$10="", AZ$9), "", IFERROR($B105+INDEX(Settings!$AF$19:$AF$33, MATCH(Q$10, Settings!$Y$19:$Y$33, 0))+IF(INDEX(Settings!$AI$19:$AI$33, MATCH(Q$10, Settings!$Y$19:$Y$33, 0))="", 0, INDEX($AO$2:$AU$8, MATCH(TEXT($B105, "ddd"), $AN$2:$AN$8, 0), MATCH(INDEX(Settings!$AI$19:$AI$33, MATCH(Q$10, Settings!$Y$19:$Y$33, 0)), $AO$1:$AU$1, 0))), 0))</f>
        <v/>
      </c>
      <c r="BB105" s="118" t="str">
        <f>IF(OR(C$10="", $B105="", C105="", BB$9=""), "", IFERROR(WORKDAY((DATE(YEAR($B105), MONTH($B105)+INDEX(Settings!$AM$19:$AM$33, MATCH(C$10, Settings!$Y$19:$Y$33, 0)), IF(INDEX(Settings!$AQ$19:$AQ$33, MATCH(C$10, Settings!$Y$19:$Y$33, 0))=0, DAY($B105), INDEX(Settings!$AQ$19:$AQ$33, MATCH(C$10, Settings!$Y$19:$Y$33, 0))))-1), 1, Settings!$AY$23:$AY$38), ""))</f>
        <v/>
      </c>
      <c r="BC105" s="119" t="str">
        <f>IF(OR(D$10="", $B105="", D105="", BC$9=""), "", IFERROR(WORKDAY((DATE(YEAR($B105), MONTH($B105)+INDEX(Settings!$AM$19:$AM$33, MATCH(D$10, Settings!$Y$19:$Y$33, 0)), IF(INDEX(Settings!$AQ$19:$AQ$33, MATCH(D$10, Settings!$Y$19:$Y$33, 0))=0, DAY($B105), INDEX(Settings!$AQ$19:$AQ$33, MATCH(D$10, Settings!$Y$19:$Y$33, 0))))-1), 1, Settings!$AY$23:$AY$38), ""))</f>
        <v/>
      </c>
      <c r="BD105" s="119" t="str">
        <f>IF(OR(E$10="", $B105="", E105="", BD$9=""), "", IFERROR(WORKDAY((DATE(YEAR($B105), MONTH($B105)+INDEX(Settings!$AM$19:$AM$33, MATCH(E$10, Settings!$Y$19:$Y$33, 0)), IF(INDEX(Settings!$AQ$19:$AQ$33, MATCH(E$10, Settings!$Y$19:$Y$33, 0))=0, DAY($B105), INDEX(Settings!$AQ$19:$AQ$33, MATCH(E$10, Settings!$Y$19:$Y$33, 0))))-1), 1, Settings!$AY$23:$AY$38), ""))</f>
        <v/>
      </c>
      <c r="BE105" s="119" t="str">
        <f>IF(OR(F$10="", $B105="", F105="", BE$9=""), "", IFERROR(WORKDAY((DATE(YEAR($B105), MONTH($B105)+INDEX(Settings!$AM$19:$AM$33, MATCH(F$10, Settings!$Y$19:$Y$33, 0)), IF(INDEX(Settings!$AQ$19:$AQ$33, MATCH(F$10, Settings!$Y$19:$Y$33, 0))=0, DAY($B105), INDEX(Settings!$AQ$19:$AQ$33, MATCH(F$10, Settings!$Y$19:$Y$33, 0))))-1), 1, Settings!$AY$23:$AY$38), ""))</f>
        <v/>
      </c>
      <c r="BF105" s="119" t="str">
        <f>IF(OR(G$10="", $B105="", G105="", BF$9=""), "", IFERROR(WORKDAY((DATE(YEAR($B105), MONTH($B105)+INDEX(Settings!$AM$19:$AM$33, MATCH(G$10, Settings!$Y$19:$Y$33, 0)), IF(INDEX(Settings!$AQ$19:$AQ$33, MATCH(G$10, Settings!$Y$19:$Y$33, 0))=0, DAY($B105), INDEX(Settings!$AQ$19:$AQ$33, MATCH(G$10, Settings!$Y$19:$Y$33, 0))))-1), 1, Settings!$AY$23:$AY$38), ""))</f>
        <v/>
      </c>
      <c r="BG105" s="119" t="str">
        <f>IF(OR(H$10="", $B105="", H105="", BG$9=""), "", IFERROR(WORKDAY((DATE(YEAR($B105), MONTH($B105)+INDEX(Settings!$AM$19:$AM$33, MATCH(H$10, Settings!$Y$19:$Y$33, 0)), IF(INDEX(Settings!$AQ$19:$AQ$33, MATCH(H$10, Settings!$Y$19:$Y$33, 0))=0, DAY($B105), INDEX(Settings!$AQ$19:$AQ$33, MATCH(H$10, Settings!$Y$19:$Y$33, 0))))-1), 1, Settings!$AY$23:$AY$38), ""))</f>
        <v/>
      </c>
      <c r="BH105" s="119" t="str">
        <f>IF(OR(I$10="", $B105="", I105="", BH$9=""), "", IFERROR(WORKDAY((DATE(YEAR($B105), MONTH($B105)+INDEX(Settings!$AM$19:$AM$33, MATCH(I$10, Settings!$Y$19:$Y$33, 0)), IF(INDEX(Settings!$AQ$19:$AQ$33, MATCH(I$10, Settings!$Y$19:$Y$33, 0))=0, DAY($B105), INDEX(Settings!$AQ$19:$AQ$33, MATCH(I$10, Settings!$Y$19:$Y$33, 0))))-1), 1, Settings!$AY$23:$AY$38), ""))</f>
        <v/>
      </c>
      <c r="BI105" s="119" t="str">
        <f>IF(OR(J$10="", $B105="", J105="", BI$9=""), "", IFERROR(WORKDAY((DATE(YEAR($B105), MONTH($B105)+INDEX(Settings!$AM$19:$AM$33, MATCH(J$10, Settings!$Y$19:$Y$33, 0)), IF(INDEX(Settings!$AQ$19:$AQ$33, MATCH(J$10, Settings!$Y$19:$Y$33, 0))=0, DAY($B105), INDEX(Settings!$AQ$19:$AQ$33, MATCH(J$10, Settings!$Y$19:$Y$33, 0))))-1), 1, Settings!$AY$23:$AY$38), ""))</f>
        <v/>
      </c>
      <c r="BJ105" s="119" t="str">
        <f>IF(OR(K$10="", $B105="", K105="", BJ$9=""), "", IFERROR(WORKDAY((DATE(YEAR($B105), MONTH($B105)+INDEX(Settings!$AM$19:$AM$33, MATCH(K$10, Settings!$Y$19:$Y$33, 0)), IF(INDEX(Settings!$AQ$19:$AQ$33, MATCH(K$10, Settings!$Y$19:$Y$33, 0))=0, DAY($B105), INDEX(Settings!$AQ$19:$AQ$33, MATCH(K$10, Settings!$Y$19:$Y$33, 0))))-1), 1, Settings!$AY$23:$AY$38), ""))</f>
        <v/>
      </c>
      <c r="BK105" s="119" t="str">
        <f>IF(OR(L$10="", $B105="", L105="", BK$9=""), "", IFERROR(WORKDAY((DATE(YEAR($B105), MONTH($B105)+INDEX(Settings!$AM$19:$AM$33, MATCH(L$10, Settings!$Y$19:$Y$33, 0)), IF(INDEX(Settings!$AQ$19:$AQ$33, MATCH(L$10, Settings!$Y$19:$Y$33, 0))=0, DAY($B105), INDEX(Settings!$AQ$19:$AQ$33, MATCH(L$10, Settings!$Y$19:$Y$33, 0))))-1), 1, Settings!$AY$23:$AY$38), ""))</f>
        <v/>
      </c>
      <c r="BL105" s="119" t="str">
        <f>IF(OR(M$10="", $B105="", M105="", BL$9=""), "", IFERROR(WORKDAY((DATE(YEAR($B105), MONTH($B105)+INDEX(Settings!$AM$19:$AM$33, MATCH(M$10, Settings!$Y$19:$Y$33, 0)), IF(INDEX(Settings!$AQ$19:$AQ$33, MATCH(M$10, Settings!$Y$19:$Y$33, 0))=0, DAY($B105), INDEX(Settings!$AQ$19:$AQ$33, MATCH(M$10, Settings!$Y$19:$Y$33, 0))))-1), 1, Settings!$AY$23:$AY$38), ""))</f>
        <v/>
      </c>
      <c r="BM105" s="119" t="str">
        <f>IF(OR(N$10="", $B105="", N105="", BM$9=""), "", IFERROR(WORKDAY((DATE(YEAR($B105), MONTH($B105)+INDEX(Settings!$AM$19:$AM$33, MATCH(N$10, Settings!$Y$19:$Y$33, 0)), IF(INDEX(Settings!$AQ$19:$AQ$33, MATCH(N$10, Settings!$Y$19:$Y$33, 0))=0, DAY($B105), INDEX(Settings!$AQ$19:$AQ$33, MATCH(N$10, Settings!$Y$19:$Y$33, 0))))-1), 1, Settings!$AY$23:$AY$38), ""))</f>
        <v/>
      </c>
      <c r="BN105" s="119" t="str">
        <f>IF(OR(O$10="", $B105="", O105="", BN$9=""), "", IFERROR(WORKDAY((DATE(YEAR($B105), MONTH($B105)+INDEX(Settings!$AM$19:$AM$33, MATCH(O$10, Settings!$Y$19:$Y$33, 0)), IF(INDEX(Settings!$AQ$19:$AQ$33, MATCH(O$10, Settings!$Y$19:$Y$33, 0))=0, DAY($B105), INDEX(Settings!$AQ$19:$AQ$33, MATCH(O$10, Settings!$Y$19:$Y$33, 0))))-1), 1, Settings!$AY$23:$AY$38), ""))</f>
        <v/>
      </c>
      <c r="BO105" s="119" t="str">
        <f>IF(OR(P$10="", $B105="", P105="", BO$9=""), "", IFERROR(WORKDAY((DATE(YEAR($B105), MONTH($B105)+INDEX(Settings!$AM$19:$AM$33, MATCH(P$10, Settings!$Y$19:$Y$33, 0)), IF(INDEX(Settings!$AQ$19:$AQ$33, MATCH(P$10, Settings!$Y$19:$Y$33, 0))=0, DAY($B105), INDEX(Settings!$AQ$19:$AQ$33, MATCH(P$10, Settings!$Y$19:$Y$33, 0))))-1), 1, Settings!$AY$23:$AY$38), ""))</f>
        <v/>
      </c>
      <c r="BP105" s="120" t="str">
        <f>IF(OR(Q$10="", $B105="", Q105="", BP$9=""), "", IFERROR(WORKDAY((DATE(YEAR($B105), MONTH($B105)+INDEX(Settings!$AM$19:$AM$33, MATCH(Q$10, Settings!$Y$19:$Y$33, 0)), IF(INDEX(Settings!$AQ$19:$AQ$33, MATCH(Q$10, Settings!$Y$19:$Y$33, 0))=0, DAY($B105), INDEX(Settings!$AQ$19:$AQ$33, MATCH(Q$10, Settings!$Y$19:$Y$33, 0))))-1), 1, Settings!$AY$23:$AY$38), ""))</f>
        <v/>
      </c>
      <c r="BR105" s="118" t="str">
        <f>IF(BB105="", "", IF(BB105&lt;=$B105, WORKDAY(DATE(YEAR($BB105), MONTH(BB105)+1, DAY(BB105)-1), 1, Settings!$AY$23:$AY$38), BB105))</f>
        <v/>
      </c>
      <c r="BS105" s="119" t="str">
        <f>IF(BC105="", "", IF(BC105&lt;=$B105, WORKDAY(DATE(YEAR($BB105), MONTH(BC105)+1, DAY(BC105)-1), 1, Settings!$AY$23:$AY$38), BC105))</f>
        <v/>
      </c>
      <c r="BT105" s="119" t="str">
        <f>IF(BD105="", "", IF(BD105&lt;=$B105, WORKDAY(DATE(YEAR($BB105), MONTH(BD105)+1, DAY(BD105)-1), 1, Settings!$AY$23:$AY$38), BD105))</f>
        <v/>
      </c>
      <c r="BU105" s="119" t="str">
        <f>IF(BE105="", "", IF(BE105&lt;=$B105, WORKDAY(DATE(YEAR($BB105), MONTH(BE105)+1, DAY(BE105)-1), 1, Settings!$AY$23:$AY$38), BE105))</f>
        <v/>
      </c>
      <c r="BV105" s="119" t="str">
        <f>IF(BF105="", "", IF(BF105&lt;=$B105, WORKDAY(DATE(YEAR($BB105), MONTH(BF105)+1, DAY(BF105)-1), 1, Settings!$AY$23:$AY$38), BF105))</f>
        <v/>
      </c>
      <c r="BW105" s="119" t="str">
        <f>IF(BG105="", "", IF(BG105&lt;=$B105, WORKDAY(DATE(YEAR($BB105), MONTH(BG105)+1, DAY(BG105)-1), 1, Settings!$AY$23:$AY$38), BG105))</f>
        <v/>
      </c>
      <c r="BX105" s="119" t="str">
        <f>IF(BH105="", "", IF(BH105&lt;=$B105, WORKDAY(DATE(YEAR($BB105), MONTH(BH105)+1, DAY(BH105)-1), 1, Settings!$AY$23:$AY$38), BH105))</f>
        <v/>
      </c>
      <c r="BY105" s="119" t="str">
        <f>IF(BI105="", "", IF(BI105&lt;=$B105, WORKDAY(DATE(YEAR($BB105), MONTH(BI105)+1, DAY(BI105)-1), 1, Settings!$AY$23:$AY$38), BI105))</f>
        <v/>
      </c>
      <c r="BZ105" s="119" t="str">
        <f>IF(BJ105="", "", IF(BJ105&lt;=$B105, WORKDAY(DATE(YEAR($BB105), MONTH(BJ105)+1, DAY(BJ105)-1), 1, Settings!$AY$23:$AY$38), BJ105))</f>
        <v/>
      </c>
      <c r="CA105" s="119" t="str">
        <f>IF(BK105="", "", IF(BK105&lt;=$B105, WORKDAY(DATE(YEAR($BB105), MONTH(BK105)+1, DAY(BK105)-1), 1, Settings!$AY$23:$AY$38), BK105))</f>
        <v/>
      </c>
      <c r="CB105" s="119" t="str">
        <f>IF(BL105="", "", IF(BL105&lt;=$B105, WORKDAY(DATE(YEAR($BB105), MONTH(BL105)+1, DAY(BL105)-1), 1, Settings!$AY$23:$AY$38), BL105))</f>
        <v/>
      </c>
      <c r="CC105" s="119" t="str">
        <f>IF(BM105="", "", IF(BM105&lt;=$B105, WORKDAY(DATE(YEAR($BB105), MONTH(BM105)+1, DAY(BM105)-1), 1, Settings!$AY$23:$AY$38), BM105))</f>
        <v/>
      </c>
      <c r="CD105" s="119" t="str">
        <f>IF(BN105="", "", IF(BN105&lt;=$B105, WORKDAY(DATE(YEAR($BB105), MONTH(BN105)+1, DAY(BN105)-1), 1, Settings!$AY$23:$AY$38), BN105))</f>
        <v/>
      </c>
      <c r="CE105" s="119" t="str">
        <f>IF(BO105="", "", IF(BO105&lt;=$B105, WORKDAY(DATE(YEAR($BB105), MONTH(BO105)+1, DAY(BO105)-1), 1, Settings!$AY$23:$AY$38), BO105))</f>
        <v/>
      </c>
      <c r="CF105" s="120" t="str">
        <f>IF(BP105="", "", IF(BP105&lt;=$B105, WORKDAY(DATE(YEAR($BB105), MONTH(BP105)+1, DAY(BP105)-1), 1, Settings!$AY$23:$AY$38), BP105))</f>
        <v/>
      </c>
      <c r="CH105" s="48" t="str">
        <f t="shared" si="35"/>
        <v/>
      </c>
      <c r="CI105" s="49" t="str">
        <f t="shared" si="36"/>
        <v/>
      </c>
      <c r="CJ105" s="49" t="str">
        <f t="shared" si="37"/>
        <v/>
      </c>
      <c r="CK105" s="49" t="str">
        <f t="shared" si="38"/>
        <v/>
      </c>
      <c r="CL105" s="49" t="str">
        <f t="shared" si="39"/>
        <v/>
      </c>
      <c r="CM105" s="49" t="str">
        <f t="shared" si="40"/>
        <v/>
      </c>
      <c r="CN105" s="49" t="str">
        <f t="shared" si="41"/>
        <v/>
      </c>
      <c r="CO105" s="49" t="str">
        <f t="shared" si="42"/>
        <v/>
      </c>
      <c r="CP105" s="49" t="str">
        <f t="shared" si="43"/>
        <v/>
      </c>
      <c r="CQ105" s="49" t="str">
        <f t="shared" si="44"/>
        <v/>
      </c>
      <c r="CR105" s="49" t="str">
        <f t="shared" si="45"/>
        <v/>
      </c>
      <c r="CS105" s="49" t="str">
        <f t="shared" si="46"/>
        <v/>
      </c>
      <c r="CT105" s="49" t="str">
        <f t="shared" si="47"/>
        <v/>
      </c>
      <c r="CU105" s="49" t="str">
        <f t="shared" si="48"/>
        <v/>
      </c>
      <c r="CV105" s="16" t="str">
        <f t="shared" si="49"/>
        <v/>
      </c>
      <c r="CX105" s="48" t="str">
        <f t="shared" si="50"/>
        <v/>
      </c>
      <c r="CY105" s="49" t="str">
        <f t="shared" si="51"/>
        <v/>
      </c>
      <c r="CZ105" s="49" t="str">
        <f t="shared" si="52"/>
        <v/>
      </c>
      <c r="DA105" s="49" t="str">
        <f t="shared" si="53"/>
        <v/>
      </c>
      <c r="DB105" s="49" t="str">
        <f t="shared" si="54"/>
        <v/>
      </c>
      <c r="DC105" s="49" t="str">
        <f t="shared" si="55"/>
        <v/>
      </c>
      <c r="DD105" s="49" t="str">
        <f t="shared" si="56"/>
        <v/>
      </c>
      <c r="DE105" s="49" t="str">
        <f t="shared" si="57"/>
        <v/>
      </c>
      <c r="DF105" s="49" t="str">
        <f t="shared" si="58"/>
        <v/>
      </c>
      <c r="DG105" s="49" t="str">
        <f t="shared" si="59"/>
        <v/>
      </c>
      <c r="DH105" s="49" t="str">
        <f t="shared" si="60"/>
        <v/>
      </c>
      <c r="DI105" s="49" t="str">
        <f t="shared" si="61"/>
        <v/>
      </c>
      <c r="DJ105" s="49" t="str">
        <f t="shared" si="62"/>
        <v/>
      </c>
      <c r="DK105" s="49" t="str">
        <f t="shared" si="63"/>
        <v/>
      </c>
      <c r="DL105" s="16" t="str">
        <f t="shared" si="64"/>
        <v/>
      </c>
      <c r="DN105" s="17" t="str">
        <f t="shared" si="65"/>
        <v>Oct 2019</v>
      </c>
    </row>
    <row r="106" spans="1:118" x14ac:dyDescent="0.25">
      <c r="A106" s="30"/>
      <c r="B106" s="102">
        <f>IF(B105="", "", IFERROR(IF(B105+1&gt;Settings!$G$25, "", B105+1), ""))</f>
        <v>43742</v>
      </c>
      <c r="C106" s="2"/>
      <c r="D106" s="3"/>
      <c r="E106" s="3"/>
      <c r="F106" s="3"/>
      <c r="G106" s="3"/>
      <c r="H106" s="3"/>
      <c r="I106" s="3"/>
      <c r="J106" s="3"/>
      <c r="K106" s="3"/>
      <c r="L106" s="3"/>
      <c r="M106" s="3"/>
      <c r="N106" s="3"/>
      <c r="O106" s="3"/>
      <c r="P106" s="3"/>
      <c r="Q106" s="4"/>
      <c r="R106" s="30"/>
      <c r="T106" s="17" t="str">
        <f>IF($B106="", "", IF($B106&lt;Settings!$G$23, "Old", "New"))</f>
        <v>Old</v>
      </c>
      <c r="AL106" s="118" t="str">
        <f>IF(OR($B106="", C106="", C$10="", AL$9), "", IFERROR($B106+INDEX(Settings!$AF$19:$AF$33, MATCH(C$10, Settings!$Y$19:$Y$33, 0))+IF(INDEX(Settings!$AI$19:$AI$33, MATCH(C$10, Settings!$Y$19:$Y$33, 0))="", 0, INDEX($AO$2:$AU$8, MATCH(TEXT($B106, "ddd"), $AN$2:$AN$8, 0), MATCH(INDEX(Settings!$AI$19:$AI$33, MATCH(C$10, Settings!$Y$19:$Y$33, 0)), $AO$1:$AU$1, 0))), 0))</f>
        <v/>
      </c>
      <c r="AM106" s="119" t="str">
        <f>IF(OR($B106="", D106="", D$10="", AM$9), "", IFERROR($B106+INDEX(Settings!$AF$19:$AF$33, MATCH(D$10, Settings!$Y$19:$Y$33, 0))+IF(INDEX(Settings!$AI$19:$AI$33, MATCH(D$10, Settings!$Y$19:$Y$33, 0))="", 0, INDEX($AO$2:$AU$8, MATCH(TEXT($B106, "ddd"), $AN$2:$AN$8, 0), MATCH(INDEX(Settings!$AI$19:$AI$33, MATCH(D$10, Settings!$Y$19:$Y$33, 0)), $AO$1:$AU$1, 0))), 0))</f>
        <v/>
      </c>
      <c r="AN106" s="119" t="str">
        <f>IF(OR($B106="", E106="", E$10="", AN$9), "", IFERROR($B106+INDEX(Settings!$AF$19:$AF$33, MATCH(E$10, Settings!$Y$19:$Y$33, 0))+IF(INDEX(Settings!$AI$19:$AI$33, MATCH(E$10, Settings!$Y$19:$Y$33, 0))="", 0, INDEX($AO$2:$AU$8, MATCH(TEXT($B106, "ddd"), $AN$2:$AN$8, 0), MATCH(INDEX(Settings!$AI$19:$AI$33, MATCH(E$10, Settings!$Y$19:$Y$33, 0)), $AO$1:$AU$1, 0))), 0))</f>
        <v/>
      </c>
      <c r="AO106" s="119" t="str">
        <f>IF(OR($B106="", F106="", F$10="", AO$9), "", IFERROR($B106+INDEX(Settings!$AF$19:$AF$33, MATCH(F$10, Settings!$Y$19:$Y$33, 0))+IF(INDEX(Settings!$AI$19:$AI$33, MATCH(F$10, Settings!$Y$19:$Y$33, 0))="", 0, INDEX($AO$2:$AU$8, MATCH(TEXT($B106, "ddd"), $AN$2:$AN$8, 0), MATCH(INDEX(Settings!$AI$19:$AI$33, MATCH(F$10, Settings!$Y$19:$Y$33, 0)), $AO$1:$AU$1, 0))), 0))</f>
        <v/>
      </c>
      <c r="AP106" s="119" t="str">
        <f>IF(OR($B106="", G106="", G$10="", AP$9), "", IFERROR($B106+INDEX(Settings!$AF$19:$AF$33, MATCH(G$10, Settings!$Y$19:$Y$33, 0))+IF(INDEX(Settings!$AI$19:$AI$33, MATCH(G$10, Settings!$Y$19:$Y$33, 0))="", 0, INDEX($AO$2:$AU$8, MATCH(TEXT($B106, "ddd"), $AN$2:$AN$8, 0), MATCH(INDEX(Settings!$AI$19:$AI$33, MATCH(G$10, Settings!$Y$19:$Y$33, 0)), $AO$1:$AU$1, 0))), 0))</f>
        <v/>
      </c>
      <c r="AQ106" s="119" t="str">
        <f>IF(OR($B106="", H106="", H$10="", AQ$9), "", IFERROR($B106+INDEX(Settings!$AF$19:$AF$33, MATCH(H$10, Settings!$Y$19:$Y$33, 0))+IF(INDEX(Settings!$AI$19:$AI$33, MATCH(H$10, Settings!$Y$19:$Y$33, 0))="", 0, INDEX($AO$2:$AU$8, MATCH(TEXT($B106, "ddd"), $AN$2:$AN$8, 0), MATCH(INDEX(Settings!$AI$19:$AI$33, MATCH(H$10, Settings!$Y$19:$Y$33, 0)), $AO$1:$AU$1, 0))), 0))</f>
        <v/>
      </c>
      <c r="AR106" s="119" t="str">
        <f>IF(OR($B106="", I106="", I$10="", AR$9), "", IFERROR($B106+INDEX(Settings!$AF$19:$AF$33, MATCH(I$10, Settings!$Y$19:$Y$33, 0))+IF(INDEX(Settings!$AI$19:$AI$33, MATCH(I$10, Settings!$Y$19:$Y$33, 0))="", 0, INDEX($AO$2:$AU$8, MATCH(TEXT($B106, "ddd"), $AN$2:$AN$8, 0), MATCH(INDEX(Settings!$AI$19:$AI$33, MATCH(I$10, Settings!$Y$19:$Y$33, 0)), $AO$1:$AU$1, 0))), 0))</f>
        <v/>
      </c>
      <c r="AS106" s="119" t="str">
        <f>IF(OR($B106="", J106="", J$10="", AS$9), "", IFERROR($B106+INDEX(Settings!$AF$19:$AF$33, MATCH(J$10, Settings!$Y$19:$Y$33, 0))+IF(INDEX(Settings!$AI$19:$AI$33, MATCH(J$10, Settings!$Y$19:$Y$33, 0))="", 0, INDEX($AO$2:$AU$8, MATCH(TEXT($B106, "ddd"), $AN$2:$AN$8, 0), MATCH(INDEX(Settings!$AI$19:$AI$33, MATCH(J$10, Settings!$Y$19:$Y$33, 0)), $AO$1:$AU$1, 0))), 0))</f>
        <v/>
      </c>
      <c r="AT106" s="119" t="str">
        <f>IF(OR($B106="", K106="", K$10="", AT$9), "", IFERROR($B106+INDEX(Settings!$AF$19:$AF$33, MATCH(K$10, Settings!$Y$19:$Y$33, 0))+IF(INDEX(Settings!$AI$19:$AI$33, MATCH(K$10, Settings!$Y$19:$Y$33, 0))="", 0, INDEX($AO$2:$AU$8, MATCH(TEXT($B106, "ddd"), $AN$2:$AN$8, 0), MATCH(INDEX(Settings!$AI$19:$AI$33, MATCH(K$10, Settings!$Y$19:$Y$33, 0)), $AO$1:$AU$1, 0))), 0))</f>
        <v/>
      </c>
      <c r="AU106" s="119" t="str">
        <f>IF(OR($B106="", L106="", L$10="", AU$9), "", IFERROR($B106+INDEX(Settings!$AF$19:$AF$33, MATCH(L$10, Settings!$Y$19:$Y$33, 0))+IF(INDEX(Settings!$AI$19:$AI$33, MATCH(L$10, Settings!$Y$19:$Y$33, 0))="", 0, INDEX($AO$2:$AU$8, MATCH(TEXT($B106, "ddd"), $AN$2:$AN$8, 0), MATCH(INDEX(Settings!$AI$19:$AI$33, MATCH(L$10, Settings!$Y$19:$Y$33, 0)), $AO$1:$AU$1, 0))), 0))</f>
        <v/>
      </c>
      <c r="AV106" s="119" t="str">
        <f>IF(OR($B106="", M106="", M$10="", AV$9), "", IFERROR($B106+INDEX(Settings!$AF$19:$AF$33, MATCH(M$10, Settings!$Y$19:$Y$33, 0))+IF(INDEX(Settings!$AI$19:$AI$33, MATCH(M$10, Settings!$Y$19:$Y$33, 0))="", 0, INDEX($AO$2:$AU$8, MATCH(TEXT($B106, "ddd"), $AN$2:$AN$8, 0), MATCH(INDEX(Settings!$AI$19:$AI$33, MATCH(M$10, Settings!$Y$19:$Y$33, 0)), $AO$1:$AU$1, 0))), 0))</f>
        <v/>
      </c>
      <c r="AW106" s="119" t="str">
        <f>IF(OR($B106="", N106="", N$10="", AW$9), "", IFERROR($B106+INDEX(Settings!$AF$19:$AF$33, MATCH(N$10, Settings!$Y$19:$Y$33, 0))+IF(INDEX(Settings!$AI$19:$AI$33, MATCH(N$10, Settings!$Y$19:$Y$33, 0))="", 0, INDEX($AO$2:$AU$8, MATCH(TEXT($B106, "ddd"), $AN$2:$AN$8, 0), MATCH(INDEX(Settings!$AI$19:$AI$33, MATCH(N$10, Settings!$Y$19:$Y$33, 0)), $AO$1:$AU$1, 0))), 0))</f>
        <v/>
      </c>
      <c r="AX106" s="119" t="str">
        <f>IF(OR($B106="", O106="", O$10="", AX$9), "", IFERROR($B106+INDEX(Settings!$AF$19:$AF$33, MATCH(O$10, Settings!$Y$19:$Y$33, 0))+IF(INDEX(Settings!$AI$19:$AI$33, MATCH(O$10, Settings!$Y$19:$Y$33, 0))="", 0, INDEX($AO$2:$AU$8, MATCH(TEXT($B106, "ddd"), $AN$2:$AN$8, 0), MATCH(INDEX(Settings!$AI$19:$AI$33, MATCH(O$10, Settings!$Y$19:$Y$33, 0)), $AO$1:$AU$1, 0))), 0))</f>
        <v/>
      </c>
      <c r="AY106" s="119" t="str">
        <f>IF(OR($B106="", P106="", P$10="", AY$9), "", IFERROR($B106+INDEX(Settings!$AF$19:$AF$33, MATCH(P$10, Settings!$Y$19:$Y$33, 0))+IF(INDEX(Settings!$AI$19:$AI$33, MATCH(P$10, Settings!$Y$19:$Y$33, 0))="", 0, INDEX($AO$2:$AU$8, MATCH(TEXT($B106, "ddd"), $AN$2:$AN$8, 0), MATCH(INDEX(Settings!$AI$19:$AI$33, MATCH(P$10, Settings!$Y$19:$Y$33, 0)), $AO$1:$AU$1, 0))), 0))</f>
        <v/>
      </c>
      <c r="AZ106" s="120" t="str">
        <f>IF(OR($B106="", Q106="", Q$10="", AZ$9), "", IFERROR($B106+INDEX(Settings!$AF$19:$AF$33, MATCH(Q$10, Settings!$Y$19:$Y$33, 0))+IF(INDEX(Settings!$AI$19:$AI$33, MATCH(Q$10, Settings!$Y$19:$Y$33, 0))="", 0, INDEX($AO$2:$AU$8, MATCH(TEXT($B106, "ddd"), $AN$2:$AN$8, 0), MATCH(INDEX(Settings!$AI$19:$AI$33, MATCH(Q$10, Settings!$Y$19:$Y$33, 0)), $AO$1:$AU$1, 0))), 0))</f>
        <v/>
      </c>
      <c r="BB106" s="118" t="str">
        <f>IF(OR(C$10="", $B106="", C106="", BB$9=""), "", IFERROR(WORKDAY((DATE(YEAR($B106), MONTH($B106)+INDEX(Settings!$AM$19:$AM$33, MATCH(C$10, Settings!$Y$19:$Y$33, 0)), IF(INDEX(Settings!$AQ$19:$AQ$33, MATCH(C$10, Settings!$Y$19:$Y$33, 0))=0, DAY($B106), INDEX(Settings!$AQ$19:$AQ$33, MATCH(C$10, Settings!$Y$19:$Y$33, 0))))-1), 1, Settings!$AY$23:$AY$38), ""))</f>
        <v/>
      </c>
      <c r="BC106" s="119" t="str">
        <f>IF(OR(D$10="", $B106="", D106="", BC$9=""), "", IFERROR(WORKDAY((DATE(YEAR($B106), MONTH($B106)+INDEX(Settings!$AM$19:$AM$33, MATCH(D$10, Settings!$Y$19:$Y$33, 0)), IF(INDEX(Settings!$AQ$19:$AQ$33, MATCH(D$10, Settings!$Y$19:$Y$33, 0))=0, DAY($B106), INDEX(Settings!$AQ$19:$AQ$33, MATCH(D$10, Settings!$Y$19:$Y$33, 0))))-1), 1, Settings!$AY$23:$AY$38), ""))</f>
        <v/>
      </c>
      <c r="BD106" s="119" t="str">
        <f>IF(OR(E$10="", $B106="", E106="", BD$9=""), "", IFERROR(WORKDAY((DATE(YEAR($B106), MONTH($B106)+INDEX(Settings!$AM$19:$AM$33, MATCH(E$10, Settings!$Y$19:$Y$33, 0)), IF(INDEX(Settings!$AQ$19:$AQ$33, MATCH(E$10, Settings!$Y$19:$Y$33, 0))=0, DAY($B106), INDEX(Settings!$AQ$19:$AQ$33, MATCH(E$10, Settings!$Y$19:$Y$33, 0))))-1), 1, Settings!$AY$23:$AY$38), ""))</f>
        <v/>
      </c>
      <c r="BE106" s="119" t="str">
        <f>IF(OR(F$10="", $B106="", F106="", BE$9=""), "", IFERROR(WORKDAY((DATE(YEAR($B106), MONTH($B106)+INDEX(Settings!$AM$19:$AM$33, MATCH(F$10, Settings!$Y$19:$Y$33, 0)), IF(INDEX(Settings!$AQ$19:$AQ$33, MATCH(F$10, Settings!$Y$19:$Y$33, 0))=0, DAY($B106), INDEX(Settings!$AQ$19:$AQ$33, MATCH(F$10, Settings!$Y$19:$Y$33, 0))))-1), 1, Settings!$AY$23:$AY$38), ""))</f>
        <v/>
      </c>
      <c r="BF106" s="119" t="str">
        <f>IF(OR(G$10="", $B106="", G106="", BF$9=""), "", IFERROR(WORKDAY((DATE(YEAR($B106), MONTH($B106)+INDEX(Settings!$AM$19:$AM$33, MATCH(G$10, Settings!$Y$19:$Y$33, 0)), IF(INDEX(Settings!$AQ$19:$AQ$33, MATCH(G$10, Settings!$Y$19:$Y$33, 0))=0, DAY($B106), INDEX(Settings!$AQ$19:$AQ$33, MATCH(G$10, Settings!$Y$19:$Y$33, 0))))-1), 1, Settings!$AY$23:$AY$38), ""))</f>
        <v/>
      </c>
      <c r="BG106" s="119" t="str">
        <f>IF(OR(H$10="", $B106="", H106="", BG$9=""), "", IFERROR(WORKDAY((DATE(YEAR($B106), MONTH($B106)+INDEX(Settings!$AM$19:$AM$33, MATCH(H$10, Settings!$Y$19:$Y$33, 0)), IF(INDEX(Settings!$AQ$19:$AQ$33, MATCH(H$10, Settings!$Y$19:$Y$33, 0))=0, DAY($B106), INDEX(Settings!$AQ$19:$AQ$33, MATCH(H$10, Settings!$Y$19:$Y$33, 0))))-1), 1, Settings!$AY$23:$AY$38), ""))</f>
        <v/>
      </c>
      <c r="BH106" s="119" t="str">
        <f>IF(OR(I$10="", $B106="", I106="", BH$9=""), "", IFERROR(WORKDAY((DATE(YEAR($B106), MONTH($B106)+INDEX(Settings!$AM$19:$AM$33, MATCH(I$10, Settings!$Y$19:$Y$33, 0)), IF(INDEX(Settings!$AQ$19:$AQ$33, MATCH(I$10, Settings!$Y$19:$Y$33, 0))=0, DAY($B106), INDEX(Settings!$AQ$19:$AQ$33, MATCH(I$10, Settings!$Y$19:$Y$33, 0))))-1), 1, Settings!$AY$23:$AY$38), ""))</f>
        <v/>
      </c>
      <c r="BI106" s="119" t="str">
        <f>IF(OR(J$10="", $B106="", J106="", BI$9=""), "", IFERROR(WORKDAY((DATE(YEAR($B106), MONTH($B106)+INDEX(Settings!$AM$19:$AM$33, MATCH(J$10, Settings!$Y$19:$Y$33, 0)), IF(INDEX(Settings!$AQ$19:$AQ$33, MATCH(J$10, Settings!$Y$19:$Y$33, 0))=0, DAY($B106), INDEX(Settings!$AQ$19:$AQ$33, MATCH(J$10, Settings!$Y$19:$Y$33, 0))))-1), 1, Settings!$AY$23:$AY$38), ""))</f>
        <v/>
      </c>
      <c r="BJ106" s="119" t="str">
        <f>IF(OR(K$10="", $B106="", K106="", BJ$9=""), "", IFERROR(WORKDAY((DATE(YEAR($B106), MONTH($B106)+INDEX(Settings!$AM$19:$AM$33, MATCH(K$10, Settings!$Y$19:$Y$33, 0)), IF(INDEX(Settings!$AQ$19:$AQ$33, MATCH(K$10, Settings!$Y$19:$Y$33, 0))=0, DAY($B106), INDEX(Settings!$AQ$19:$AQ$33, MATCH(K$10, Settings!$Y$19:$Y$33, 0))))-1), 1, Settings!$AY$23:$AY$38), ""))</f>
        <v/>
      </c>
      <c r="BK106" s="119" t="str">
        <f>IF(OR(L$10="", $B106="", L106="", BK$9=""), "", IFERROR(WORKDAY((DATE(YEAR($B106), MONTH($B106)+INDEX(Settings!$AM$19:$AM$33, MATCH(L$10, Settings!$Y$19:$Y$33, 0)), IF(INDEX(Settings!$AQ$19:$AQ$33, MATCH(L$10, Settings!$Y$19:$Y$33, 0))=0, DAY($B106), INDEX(Settings!$AQ$19:$AQ$33, MATCH(L$10, Settings!$Y$19:$Y$33, 0))))-1), 1, Settings!$AY$23:$AY$38), ""))</f>
        <v/>
      </c>
      <c r="BL106" s="119" t="str">
        <f>IF(OR(M$10="", $B106="", M106="", BL$9=""), "", IFERROR(WORKDAY((DATE(YEAR($B106), MONTH($B106)+INDEX(Settings!$AM$19:$AM$33, MATCH(M$10, Settings!$Y$19:$Y$33, 0)), IF(INDEX(Settings!$AQ$19:$AQ$33, MATCH(M$10, Settings!$Y$19:$Y$33, 0))=0, DAY($B106), INDEX(Settings!$AQ$19:$AQ$33, MATCH(M$10, Settings!$Y$19:$Y$33, 0))))-1), 1, Settings!$AY$23:$AY$38), ""))</f>
        <v/>
      </c>
      <c r="BM106" s="119" t="str">
        <f>IF(OR(N$10="", $B106="", N106="", BM$9=""), "", IFERROR(WORKDAY((DATE(YEAR($B106), MONTH($B106)+INDEX(Settings!$AM$19:$AM$33, MATCH(N$10, Settings!$Y$19:$Y$33, 0)), IF(INDEX(Settings!$AQ$19:$AQ$33, MATCH(N$10, Settings!$Y$19:$Y$33, 0))=0, DAY($B106), INDEX(Settings!$AQ$19:$AQ$33, MATCH(N$10, Settings!$Y$19:$Y$33, 0))))-1), 1, Settings!$AY$23:$AY$38), ""))</f>
        <v/>
      </c>
      <c r="BN106" s="119" t="str">
        <f>IF(OR(O$10="", $B106="", O106="", BN$9=""), "", IFERROR(WORKDAY((DATE(YEAR($B106), MONTH($B106)+INDEX(Settings!$AM$19:$AM$33, MATCH(O$10, Settings!$Y$19:$Y$33, 0)), IF(INDEX(Settings!$AQ$19:$AQ$33, MATCH(O$10, Settings!$Y$19:$Y$33, 0))=0, DAY($B106), INDEX(Settings!$AQ$19:$AQ$33, MATCH(O$10, Settings!$Y$19:$Y$33, 0))))-1), 1, Settings!$AY$23:$AY$38), ""))</f>
        <v/>
      </c>
      <c r="BO106" s="119" t="str">
        <f>IF(OR(P$10="", $B106="", P106="", BO$9=""), "", IFERROR(WORKDAY((DATE(YEAR($B106), MONTH($B106)+INDEX(Settings!$AM$19:$AM$33, MATCH(P$10, Settings!$Y$19:$Y$33, 0)), IF(INDEX(Settings!$AQ$19:$AQ$33, MATCH(P$10, Settings!$Y$19:$Y$33, 0))=0, DAY($B106), INDEX(Settings!$AQ$19:$AQ$33, MATCH(P$10, Settings!$Y$19:$Y$33, 0))))-1), 1, Settings!$AY$23:$AY$38), ""))</f>
        <v/>
      </c>
      <c r="BP106" s="120" t="str">
        <f>IF(OR(Q$10="", $B106="", Q106="", BP$9=""), "", IFERROR(WORKDAY((DATE(YEAR($B106), MONTH($B106)+INDEX(Settings!$AM$19:$AM$33, MATCH(Q$10, Settings!$Y$19:$Y$33, 0)), IF(INDEX(Settings!$AQ$19:$AQ$33, MATCH(Q$10, Settings!$Y$19:$Y$33, 0))=0, DAY($B106), INDEX(Settings!$AQ$19:$AQ$33, MATCH(Q$10, Settings!$Y$19:$Y$33, 0))))-1), 1, Settings!$AY$23:$AY$38), ""))</f>
        <v/>
      </c>
      <c r="BR106" s="118" t="str">
        <f>IF(BB106="", "", IF(BB106&lt;=$B106, WORKDAY(DATE(YEAR($BB106), MONTH(BB106)+1, DAY(BB106)-1), 1, Settings!$AY$23:$AY$38), BB106))</f>
        <v/>
      </c>
      <c r="BS106" s="119" t="str">
        <f>IF(BC106="", "", IF(BC106&lt;=$B106, WORKDAY(DATE(YEAR($BB106), MONTH(BC106)+1, DAY(BC106)-1), 1, Settings!$AY$23:$AY$38), BC106))</f>
        <v/>
      </c>
      <c r="BT106" s="119" t="str">
        <f>IF(BD106="", "", IF(BD106&lt;=$B106, WORKDAY(DATE(YEAR($BB106), MONTH(BD106)+1, DAY(BD106)-1), 1, Settings!$AY$23:$AY$38), BD106))</f>
        <v/>
      </c>
      <c r="BU106" s="119" t="str">
        <f>IF(BE106="", "", IF(BE106&lt;=$B106, WORKDAY(DATE(YEAR($BB106), MONTH(BE106)+1, DAY(BE106)-1), 1, Settings!$AY$23:$AY$38), BE106))</f>
        <v/>
      </c>
      <c r="BV106" s="119" t="str">
        <f>IF(BF106="", "", IF(BF106&lt;=$B106, WORKDAY(DATE(YEAR($BB106), MONTH(BF106)+1, DAY(BF106)-1), 1, Settings!$AY$23:$AY$38), BF106))</f>
        <v/>
      </c>
      <c r="BW106" s="119" t="str">
        <f>IF(BG106="", "", IF(BG106&lt;=$B106, WORKDAY(DATE(YEAR($BB106), MONTH(BG106)+1, DAY(BG106)-1), 1, Settings!$AY$23:$AY$38), BG106))</f>
        <v/>
      </c>
      <c r="BX106" s="119" t="str">
        <f>IF(BH106="", "", IF(BH106&lt;=$B106, WORKDAY(DATE(YEAR($BB106), MONTH(BH106)+1, DAY(BH106)-1), 1, Settings!$AY$23:$AY$38), BH106))</f>
        <v/>
      </c>
      <c r="BY106" s="119" t="str">
        <f>IF(BI106="", "", IF(BI106&lt;=$B106, WORKDAY(DATE(YEAR($BB106), MONTH(BI106)+1, DAY(BI106)-1), 1, Settings!$AY$23:$AY$38), BI106))</f>
        <v/>
      </c>
      <c r="BZ106" s="119" t="str">
        <f>IF(BJ106="", "", IF(BJ106&lt;=$B106, WORKDAY(DATE(YEAR($BB106), MONTH(BJ106)+1, DAY(BJ106)-1), 1, Settings!$AY$23:$AY$38), BJ106))</f>
        <v/>
      </c>
      <c r="CA106" s="119" t="str">
        <f>IF(BK106="", "", IF(BK106&lt;=$B106, WORKDAY(DATE(YEAR($BB106), MONTH(BK106)+1, DAY(BK106)-1), 1, Settings!$AY$23:$AY$38), BK106))</f>
        <v/>
      </c>
      <c r="CB106" s="119" t="str">
        <f>IF(BL106="", "", IF(BL106&lt;=$B106, WORKDAY(DATE(YEAR($BB106), MONTH(BL106)+1, DAY(BL106)-1), 1, Settings!$AY$23:$AY$38), BL106))</f>
        <v/>
      </c>
      <c r="CC106" s="119" t="str">
        <f>IF(BM106="", "", IF(BM106&lt;=$B106, WORKDAY(DATE(YEAR($BB106), MONTH(BM106)+1, DAY(BM106)-1), 1, Settings!$AY$23:$AY$38), BM106))</f>
        <v/>
      </c>
      <c r="CD106" s="119" t="str">
        <f>IF(BN106="", "", IF(BN106&lt;=$B106, WORKDAY(DATE(YEAR($BB106), MONTH(BN106)+1, DAY(BN106)-1), 1, Settings!$AY$23:$AY$38), BN106))</f>
        <v/>
      </c>
      <c r="CE106" s="119" t="str">
        <f>IF(BO106="", "", IF(BO106&lt;=$B106, WORKDAY(DATE(YEAR($BB106), MONTH(BO106)+1, DAY(BO106)-1), 1, Settings!$AY$23:$AY$38), BO106))</f>
        <v/>
      </c>
      <c r="CF106" s="120" t="str">
        <f>IF(BP106="", "", IF(BP106&lt;=$B106, WORKDAY(DATE(YEAR($BB106), MONTH(BP106)+1, DAY(BP106)-1), 1, Settings!$AY$23:$AY$38), BP106))</f>
        <v/>
      </c>
      <c r="CH106" s="48" t="str">
        <f t="shared" si="35"/>
        <v/>
      </c>
      <c r="CI106" s="49" t="str">
        <f t="shared" si="36"/>
        <v/>
      </c>
      <c r="CJ106" s="49" t="str">
        <f t="shared" si="37"/>
        <v/>
      </c>
      <c r="CK106" s="49" t="str">
        <f t="shared" si="38"/>
        <v/>
      </c>
      <c r="CL106" s="49" t="str">
        <f t="shared" si="39"/>
        <v/>
      </c>
      <c r="CM106" s="49" t="str">
        <f t="shared" si="40"/>
        <v/>
      </c>
      <c r="CN106" s="49" t="str">
        <f t="shared" si="41"/>
        <v/>
      </c>
      <c r="CO106" s="49" t="str">
        <f t="shared" si="42"/>
        <v/>
      </c>
      <c r="CP106" s="49" t="str">
        <f t="shared" si="43"/>
        <v/>
      </c>
      <c r="CQ106" s="49" t="str">
        <f t="shared" si="44"/>
        <v/>
      </c>
      <c r="CR106" s="49" t="str">
        <f t="shared" si="45"/>
        <v/>
      </c>
      <c r="CS106" s="49" t="str">
        <f t="shared" si="46"/>
        <v/>
      </c>
      <c r="CT106" s="49" t="str">
        <f t="shared" si="47"/>
        <v/>
      </c>
      <c r="CU106" s="49" t="str">
        <f t="shared" si="48"/>
        <v/>
      </c>
      <c r="CV106" s="16" t="str">
        <f t="shared" si="49"/>
        <v/>
      </c>
      <c r="CX106" s="48" t="str">
        <f t="shared" si="50"/>
        <v/>
      </c>
      <c r="CY106" s="49" t="str">
        <f t="shared" si="51"/>
        <v/>
      </c>
      <c r="CZ106" s="49" t="str">
        <f t="shared" si="52"/>
        <v/>
      </c>
      <c r="DA106" s="49" t="str">
        <f t="shared" si="53"/>
        <v/>
      </c>
      <c r="DB106" s="49" t="str">
        <f t="shared" si="54"/>
        <v/>
      </c>
      <c r="DC106" s="49" t="str">
        <f t="shared" si="55"/>
        <v/>
      </c>
      <c r="DD106" s="49" t="str">
        <f t="shared" si="56"/>
        <v/>
      </c>
      <c r="DE106" s="49" t="str">
        <f t="shared" si="57"/>
        <v/>
      </c>
      <c r="DF106" s="49" t="str">
        <f t="shared" si="58"/>
        <v/>
      </c>
      <c r="DG106" s="49" t="str">
        <f t="shared" si="59"/>
        <v/>
      </c>
      <c r="DH106" s="49" t="str">
        <f t="shared" si="60"/>
        <v/>
      </c>
      <c r="DI106" s="49" t="str">
        <f t="shared" si="61"/>
        <v/>
      </c>
      <c r="DJ106" s="49" t="str">
        <f t="shared" si="62"/>
        <v/>
      </c>
      <c r="DK106" s="49" t="str">
        <f t="shared" si="63"/>
        <v/>
      </c>
      <c r="DL106" s="16" t="str">
        <f t="shared" si="64"/>
        <v/>
      </c>
      <c r="DN106" s="17" t="str">
        <f t="shared" si="65"/>
        <v>Oct 2019</v>
      </c>
    </row>
    <row r="107" spans="1:118" x14ac:dyDescent="0.25">
      <c r="A107" s="30"/>
      <c r="B107" s="102">
        <f>IF(B106="", "", IFERROR(IF(B106+1&gt;Settings!$G$25, "", B106+1), ""))</f>
        <v>43743</v>
      </c>
      <c r="C107" s="2"/>
      <c r="D107" s="3"/>
      <c r="E107" s="3"/>
      <c r="F107" s="3"/>
      <c r="G107" s="3"/>
      <c r="H107" s="3"/>
      <c r="I107" s="3"/>
      <c r="J107" s="3"/>
      <c r="K107" s="3"/>
      <c r="L107" s="3"/>
      <c r="M107" s="3"/>
      <c r="N107" s="3"/>
      <c r="O107" s="3"/>
      <c r="P107" s="3"/>
      <c r="Q107" s="4"/>
      <c r="R107" s="30"/>
      <c r="T107" s="17" t="str">
        <f>IF($B107="", "", IF($B107&lt;Settings!$G$23, "Old", "New"))</f>
        <v>Old</v>
      </c>
      <c r="AL107" s="118" t="str">
        <f>IF(OR($B107="", C107="", C$10="", AL$9), "", IFERROR($B107+INDEX(Settings!$AF$19:$AF$33, MATCH(C$10, Settings!$Y$19:$Y$33, 0))+IF(INDEX(Settings!$AI$19:$AI$33, MATCH(C$10, Settings!$Y$19:$Y$33, 0))="", 0, INDEX($AO$2:$AU$8, MATCH(TEXT($B107, "ddd"), $AN$2:$AN$8, 0), MATCH(INDEX(Settings!$AI$19:$AI$33, MATCH(C$10, Settings!$Y$19:$Y$33, 0)), $AO$1:$AU$1, 0))), 0))</f>
        <v/>
      </c>
      <c r="AM107" s="119" t="str">
        <f>IF(OR($B107="", D107="", D$10="", AM$9), "", IFERROR($B107+INDEX(Settings!$AF$19:$AF$33, MATCH(D$10, Settings!$Y$19:$Y$33, 0))+IF(INDEX(Settings!$AI$19:$AI$33, MATCH(D$10, Settings!$Y$19:$Y$33, 0))="", 0, INDEX($AO$2:$AU$8, MATCH(TEXT($B107, "ddd"), $AN$2:$AN$8, 0), MATCH(INDEX(Settings!$AI$19:$AI$33, MATCH(D$10, Settings!$Y$19:$Y$33, 0)), $AO$1:$AU$1, 0))), 0))</f>
        <v/>
      </c>
      <c r="AN107" s="119" t="str">
        <f>IF(OR($B107="", E107="", E$10="", AN$9), "", IFERROR($B107+INDEX(Settings!$AF$19:$AF$33, MATCH(E$10, Settings!$Y$19:$Y$33, 0))+IF(INDEX(Settings!$AI$19:$AI$33, MATCH(E$10, Settings!$Y$19:$Y$33, 0))="", 0, INDEX($AO$2:$AU$8, MATCH(TEXT($B107, "ddd"), $AN$2:$AN$8, 0), MATCH(INDEX(Settings!$AI$19:$AI$33, MATCH(E$10, Settings!$Y$19:$Y$33, 0)), $AO$1:$AU$1, 0))), 0))</f>
        <v/>
      </c>
      <c r="AO107" s="119" t="str">
        <f>IF(OR($B107="", F107="", F$10="", AO$9), "", IFERROR($B107+INDEX(Settings!$AF$19:$AF$33, MATCH(F$10, Settings!$Y$19:$Y$33, 0))+IF(INDEX(Settings!$AI$19:$AI$33, MATCH(F$10, Settings!$Y$19:$Y$33, 0))="", 0, INDEX($AO$2:$AU$8, MATCH(TEXT($B107, "ddd"), $AN$2:$AN$8, 0), MATCH(INDEX(Settings!$AI$19:$AI$33, MATCH(F$10, Settings!$Y$19:$Y$33, 0)), $AO$1:$AU$1, 0))), 0))</f>
        <v/>
      </c>
      <c r="AP107" s="119" t="str">
        <f>IF(OR($B107="", G107="", G$10="", AP$9), "", IFERROR($B107+INDEX(Settings!$AF$19:$AF$33, MATCH(G$10, Settings!$Y$19:$Y$33, 0))+IF(INDEX(Settings!$AI$19:$AI$33, MATCH(G$10, Settings!$Y$19:$Y$33, 0))="", 0, INDEX($AO$2:$AU$8, MATCH(TEXT($B107, "ddd"), $AN$2:$AN$8, 0), MATCH(INDEX(Settings!$AI$19:$AI$33, MATCH(G$10, Settings!$Y$19:$Y$33, 0)), $AO$1:$AU$1, 0))), 0))</f>
        <v/>
      </c>
      <c r="AQ107" s="119" t="str">
        <f>IF(OR($B107="", H107="", H$10="", AQ$9), "", IFERROR($B107+INDEX(Settings!$AF$19:$AF$33, MATCH(H$10, Settings!$Y$19:$Y$33, 0))+IF(INDEX(Settings!$AI$19:$AI$33, MATCH(H$10, Settings!$Y$19:$Y$33, 0))="", 0, INDEX($AO$2:$AU$8, MATCH(TEXT($B107, "ddd"), $AN$2:$AN$8, 0), MATCH(INDEX(Settings!$AI$19:$AI$33, MATCH(H$10, Settings!$Y$19:$Y$33, 0)), $AO$1:$AU$1, 0))), 0))</f>
        <v/>
      </c>
      <c r="AR107" s="119" t="str">
        <f>IF(OR($B107="", I107="", I$10="", AR$9), "", IFERROR($B107+INDEX(Settings!$AF$19:$AF$33, MATCH(I$10, Settings!$Y$19:$Y$33, 0))+IF(INDEX(Settings!$AI$19:$AI$33, MATCH(I$10, Settings!$Y$19:$Y$33, 0))="", 0, INDEX($AO$2:$AU$8, MATCH(TEXT($B107, "ddd"), $AN$2:$AN$8, 0), MATCH(INDEX(Settings!$AI$19:$AI$33, MATCH(I$10, Settings!$Y$19:$Y$33, 0)), $AO$1:$AU$1, 0))), 0))</f>
        <v/>
      </c>
      <c r="AS107" s="119" t="str">
        <f>IF(OR($B107="", J107="", J$10="", AS$9), "", IFERROR($B107+INDEX(Settings!$AF$19:$AF$33, MATCH(J$10, Settings!$Y$19:$Y$33, 0))+IF(INDEX(Settings!$AI$19:$AI$33, MATCH(J$10, Settings!$Y$19:$Y$33, 0))="", 0, INDEX($AO$2:$AU$8, MATCH(TEXT($B107, "ddd"), $AN$2:$AN$8, 0), MATCH(INDEX(Settings!$AI$19:$AI$33, MATCH(J$10, Settings!$Y$19:$Y$33, 0)), $AO$1:$AU$1, 0))), 0))</f>
        <v/>
      </c>
      <c r="AT107" s="119" t="str">
        <f>IF(OR($B107="", K107="", K$10="", AT$9), "", IFERROR($B107+INDEX(Settings!$AF$19:$AF$33, MATCH(K$10, Settings!$Y$19:$Y$33, 0))+IF(INDEX(Settings!$AI$19:$AI$33, MATCH(K$10, Settings!$Y$19:$Y$33, 0))="", 0, INDEX($AO$2:$AU$8, MATCH(TEXT($B107, "ddd"), $AN$2:$AN$8, 0), MATCH(INDEX(Settings!$AI$19:$AI$33, MATCH(K$10, Settings!$Y$19:$Y$33, 0)), $AO$1:$AU$1, 0))), 0))</f>
        <v/>
      </c>
      <c r="AU107" s="119" t="str">
        <f>IF(OR($B107="", L107="", L$10="", AU$9), "", IFERROR($B107+INDEX(Settings!$AF$19:$AF$33, MATCH(L$10, Settings!$Y$19:$Y$33, 0))+IF(INDEX(Settings!$AI$19:$AI$33, MATCH(L$10, Settings!$Y$19:$Y$33, 0))="", 0, INDEX($AO$2:$AU$8, MATCH(TEXT($B107, "ddd"), $AN$2:$AN$8, 0), MATCH(INDEX(Settings!$AI$19:$AI$33, MATCH(L$10, Settings!$Y$19:$Y$33, 0)), $AO$1:$AU$1, 0))), 0))</f>
        <v/>
      </c>
      <c r="AV107" s="119" t="str">
        <f>IF(OR($B107="", M107="", M$10="", AV$9), "", IFERROR($B107+INDEX(Settings!$AF$19:$AF$33, MATCH(M$10, Settings!$Y$19:$Y$33, 0))+IF(INDEX(Settings!$AI$19:$AI$33, MATCH(M$10, Settings!$Y$19:$Y$33, 0))="", 0, INDEX($AO$2:$AU$8, MATCH(TEXT($B107, "ddd"), $AN$2:$AN$8, 0), MATCH(INDEX(Settings!$AI$19:$AI$33, MATCH(M$10, Settings!$Y$19:$Y$33, 0)), $AO$1:$AU$1, 0))), 0))</f>
        <v/>
      </c>
      <c r="AW107" s="119" t="str">
        <f>IF(OR($B107="", N107="", N$10="", AW$9), "", IFERROR($B107+INDEX(Settings!$AF$19:$AF$33, MATCH(N$10, Settings!$Y$19:$Y$33, 0))+IF(INDEX(Settings!$AI$19:$AI$33, MATCH(N$10, Settings!$Y$19:$Y$33, 0))="", 0, INDEX($AO$2:$AU$8, MATCH(TEXT($B107, "ddd"), $AN$2:$AN$8, 0), MATCH(INDEX(Settings!$AI$19:$AI$33, MATCH(N$10, Settings!$Y$19:$Y$33, 0)), $AO$1:$AU$1, 0))), 0))</f>
        <v/>
      </c>
      <c r="AX107" s="119" t="str">
        <f>IF(OR($B107="", O107="", O$10="", AX$9), "", IFERROR($B107+INDEX(Settings!$AF$19:$AF$33, MATCH(O$10, Settings!$Y$19:$Y$33, 0))+IF(INDEX(Settings!$AI$19:$AI$33, MATCH(O$10, Settings!$Y$19:$Y$33, 0))="", 0, INDEX($AO$2:$AU$8, MATCH(TEXT($B107, "ddd"), $AN$2:$AN$8, 0), MATCH(INDEX(Settings!$AI$19:$AI$33, MATCH(O$10, Settings!$Y$19:$Y$33, 0)), $AO$1:$AU$1, 0))), 0))</f>
        <v/>
      </c>
      <c r="AY107" s="119" t="str">
        <f>IF(OR($B107="", P107="", P$10="", AY$9), "", IFERROR($B107+INDEX(Settings!$AF$19:$AF$33, MATCH(P$10, Settings!$Y$19:$Y$33, 0))+IF(INDEX(Settings!$AI$19:$AI$33, MATCH(P$10, Settings!$Y$19:$Y$33, 0))="", 0, INDEX($AO$2:$AU$8, MATCH(TEXT($B107, "ddd"), $AN$2:$AN$8, 0), MATCH(INDEX(Settings!$AI$19:$AI$33, MATCH(P$10, Settings!$Y$19:$Y$33, 0)), $AO$1:$AU$1, 0))), 0))</f>
        <v/>
      </c>
      <c r="AZ107" s="120" t="str">
        <f>IF(OR($B107="", Q107="", Q$10="", AZ$9), "", IFERROR($B107+INDEX(Settings!$AF$19:$AF$33, MATCH(Q$10, Settings!$Y$19:$Y$33, 0))+IF(INDEX(Settings!$AI$19:$AI$33, MATCH(Q$10, Settings!$Y$19:$Y$33, 0))="", 0, INDEX($AO$2:$AU$8, MATCH(TEXT($B107, "ddd"), $AN$2:$AN$8, 0), MATCH(INDEX(Settings!$AI$19:$AI$33, MATCH(Q$10, Settings!$Y$19:$Y$33, 0)), $AO$1:$AU$1, 0))), 0))</f>
        <v/>
      </c>
      <c r="BB107" s="118" t="str">
        <f>IF(OR(C$10="", $B107="", C107="", BB$9=""), "", IFERROR(WORKDAY((DATE(YEAR($B107), MONTH($B107)+INDEX(Settings!$AM$19:$AM$33, MATCH(C$10, Settings!$Y$19:$Y$33, 0)), IF(INDEX(Settings!$AQ$19:$AQ$33, MATCH(C$10, Settings!$Y$19:$Y$33, 0))=0, DAY($B107), INDEX(Settings!$AQ$19:$AQ$33, MATCH(C$10, Settings!$Y$19:$Y$33, 0))))-1), 1, Settings!$AY$23:$AY$38), ""))</f>
        <v/>
      </c>
      <c r="BC107" s="119" t="str">
        <f>IF(OR(D$10="", $B107="", D107="", BC$9=""), "", IFERROR(WORKDAY((DATE(YEAR($B107), MONTH($B107)+INDEX(Settings!$AM$19:$AM$33, MATCH(D$10, Settings!$Y$19:$Y$33, 0)), IF(INDEX(Settings!$AQ$19:$AQ$33, MATCH(D$10, Settings!$Y$19:$Y$33, 0))=0, DAY($B107), INDEX(Settings!$AQ$19:$AQ$33, MATCH(D$10, Settings!$Y$19:$Y$33, 0))))-1), 1, Settings!$AY$23:$AY$38), ""))</f>
        <v/>
      </c>
      <c r="BD107" s="119" t="str">
        <f>IF(OR(E$10="", $B107="", E107="", BD$9=""), "", IFERROR(WORKDAY((DATE(YEAR($B107), MONTH($B107)+INDEX(Settings!$AM$19:$AM$33, MATCH(E$10, Settings!$Y$19:$Y$33, 0)), IF(INDEX(Settings!$AQ$19:$AQ$33, MATCH(E$10, Settings!$Y$19:$Y$33, 0))=0, DAY($B107), INDEX(Settings!$AQ$19:$AQ$33, MATCH(E$10, Settings!$Y$19:$Y$33, 0))))-1), 1, Settings!$AY$23:$AY$38), ""))</f>
        <v/>
      </c>
      <c r="BE107" s="119" t="str">
        <f>IF(OR(F$10="", $B107="", F107="", BE$9=""), "", IFERROR(WORKDAY((DATE(YEAR($B107), MONTH($B107)+INDEX(Settings!$AM$19:$AM$33, MATCH(F$10, Settings!$Y$19:$Y$33, 0)), IF(INDEX(Settings!$AQ$19:$AQ$33, MATCH(F$10, Settings!$Y$19:$Y$33, 0))=0, DAY($B107), INDEX(Settings!$AQ$19:$AQ$33, MATCH(F$10, Settings!$Y$19:$Y$33, 0))))-1), 1, Settings!$AY$23:$AY$38), ""))</f>
        <v/>
      </c>
      <c r="BF107" s="119" t="str">
        <f>IF(OR(G$10="", $B107="", G107="", BF$9=""), "", IFERROR(WORKDAY((DATE(YEAR($B107), MONTH($B107)+INDEX(Settings!$AM$19:$AM$33, MATCH(G$10, Settings!$Y$19:$Y$33, 0)), IF(INDEX(Settings!$AQ$19:$AQ$33, MATCH(G$10, Settings!$Y$19:$Y$33, 0))=0, DAY($B107), INDEX(Settings!$AQ$19:$AQ$33, MATCH(G$10, Settings!$Y$19:$Y$33, 0))))-1), 1, Settings!$AY$23:$AY$38), ""))</f>
        <v/>
      </c>
      <c r="BG107" s="119" t="str">
        <f>IF(OR(H$10="", $B107="", H107="", BG$9=""), "", IFERROR(WORKDAY((DATE(YEAR($B107), MONTH($B107)+INDEX(Settings!$AM$19:$AM$33, MATCH(H$10, Settings!$Y$19:$Y$33, 0)), IF(INDEX(Settings!$AQ$19:$AQ$33, MATCH(H$10, Settings!$Y$19:$Y$33, 0))=0, DAY($B107), INDEX(Settings!$AQ$19:$AQ$33, MATCH(H$10, Settings!$Y$19:$Y$33, 0))))-1), 1, Settings!$AY$23:$AY$38), ""))</f>
        <v/>
      </c>
      <c r="BH107" s="119" t="str">
        <f>IF(OR(I$10="", $B107="", I107="", BH$9=""), "", IFERROR(WORKDAY((DATE(YEAR($B107), MONTH($B107)+INDEX(Settings!$AM$19:$AM$33, MATCH(I$10, Settings!$Y$19:$Y$33, 0)), IF(INDEX(Settings!$AQ$19:$AQ$33, MATCH(I$10, Settings!$Y$19:$Y$33, 0))=0, DAY($B107), INDEX(Settings!$AQ$19:$AQ$33, MATCH(I$10, Settings!$Y$19:$Y$33, 0))))-1), 1, Settings!$AY$23:$AY$38), ""))</f>
        <v/>
      </c>
      <c r="BI107" s="119" t="str">
        <f>IF(OR(J$10="", $B107="", J107="", BI$9=""), "", IFERROR(WORKDAY((DATE(YEAR($B107), MONTH($B107)+INDEX(Settings!$AM$19:$AM$33, MATCH(J$10, Settings!$Y$19:$Y$33, 0)), IF(INDEX(Settings!$AQ$19:$AQ$33, MATCH(J$10, Settings!$Y$19:$Y$33, 0))=0, DAY($B107), INDEX(Settings!$AQ$19:$AQ$33, MATCH(J$10, Settings!$Y$19:$Y$33, 0))))-1), 1, Settings!$AY$23:$AY$38), ""))</f>
        <v/>
      </c>
      <c r="BJ107" s="119" t="str">
        <f>IF(OR(K$10="", $B107="", K107="", BJ$9=""), "", IFERROR(WORKDAY((DATE(YEAR($B107), MONTH($B107)+INDEX(Settings!$AM$19:$AM$33, MATCH(K$10, Settings!$Y$19:$Y$33, 0)), IF(INDEX(Settings!$AQ$19:$AQ$33, MATCH(K$10, Settings!$Y$19:$Y$33, 0))=0, DAY($B107), INDEX(Settings!$AQ$19:$AQ$33, MATCH(K$10, Settings!$Y$19:$Y$33, 0))))-1), 1, Settings!$AY$23:$AY$38), ""))</f>
        <v/>
      </c>
      <c r="BK107" s="119" t="str">
        <f>IF(OR(L$10="", $B107="", L107="", BK$9=""), "", IFERROR(WORKDAY((DATE(YEAR($B107), MONTH($B107)+INDEX(Settings!$AM$19:$AM$33, MATCH(L$10, Settings!$Y$19:$Y$33, 0)), IF(INDEX(Settings!$AQ$19:$AQ$33, MATCH(L$10, Settings!$Y$19:$Y$33, 0))=0, DAY($B107), INDEX(Settings!$AQ$19:$AQ$33, MATCH(L$10, Settings!$Y$19:$Y$33, 0))))-1), 1, Settings!$AY$23:$AY$38), ""))</f>
        <v/>
      </c>
      <c r="BL107" s="119" t="str">
        <f>IF(OR(M$10="", $B107="", M107="", BL$9=""), "", IFERROR(WORKDAY((DATE(YEAR($B107), MONTH($B107)+INDEX(Settings!$AM$19:$AM$33, MATCH(M$10, Settings!$Y$19:$Y$33, 0)), IF(INDEX(Settings!$AQ$19:$AQ$33, MATCH(M$10, Settings!$Y$19:$Y$33, 0))=0, DAY($B107), INDEX(Settings!$AQ$19:$AQ$33, MATCH(M$10, Settings!$Y$19:$Y$33, 0))))-1), 1, Settings!$AY$23:$AY$38), ""))</f>
        <v/>
      </c>
      <c r="BM107" s="119" t="str">
        <f>IF(OR(N$10="", $B107="", N107="", BM$9=""), "", IFERROR(WORKDAY((DATE(YEAR($B107), MONTH($B107)+INDEX(Settings!$AM$19:$AM$33, MATCH(N$10, Settings!$Y$19:$Y$33, 0)), IF(INDEX(Settings!$AQ$19:$AQ$33, MATCH(N$10, Settings!$Y$19:$Y$33, 0))=0, DAY($B107), INDEX(Settings!$AQ$19:$AQ$33, MATCH(N$10, Settings!$Y$19:$Y$33, 0))))-1), 1, Settings!$AY$23:$AY$38), ""))</f>
        <v/>
      </c>
      <c r="BN107" s="119" t="str">
        <f>IF(OR(O$10="", $B107="", O107="", BN$9=""), "", IFERROR(WORKDAY((DATE(YEAR($B107), MONTH($B107)+INDEX(Settings!$AM$19:$AM$33, MATCH(O$10, Settings!$Y$19:$Y$33, 0)), IF(INDEX(Settings!$AQ$19:$AQ$33, MATCH(O$10, Settings!$Y$19:$Y$33, 0))=0, DAY($B107), INDEX(Settings!$AQ$19:$AQ$33, MATCH(O$10, Settings!$Y$19:$Y$33, 0))))-1), 1, Settings!$AY$23:$AY$38), ""))</f>
        <v/>
      </c>
      <c r="BO107" s="119" t="str">
        <f>IF(OR(P$10="", $B107="", P107="", BO$9=""), "", IFERROR(WORKDAY((DATE(YEAR($B107), MONTH($B107)+INDEX(Settings!$AM$19:$AM$33, MATCH(P$10, Settings!$Y$19:$Y$33, 0)), IF(INDEX(Settings!$AQ$19:$AQ$33, MATCH(P$10, Settings!$Y$19:$Y$33, 0))=0, DAY($B107), INDEX(Settings!$AQ$19:$AQ$33, MATCH(P$10, Settings!$Y$19:$Y$33, 0))))-1), 1, Settings!$AY$23:$AY$38), ""))</f>
        <v/>
      </c>
      <c r="BP107" s="120" t="str">
        <f>IF(OR(Q$10="", $B107="", Q107="", BP$9=""), "", IFERROR(WORKDAY((DATE(YEAR($B107), MONTH($B107)+INDEX(Settings!$AM$19:$AM$33, MATCH(Q$10, Settings!$Y$19:$Y$33, 0)), IF(INDEX(Settings!$AQ$19:$AQ$33, MATCH(Q$10, Settings!$Y$19:$Y$33, 0))=0, DAY($B107), INDEX(Settings!$AQ$19:$AQ$33, MATCH(Q$10, Settings!$Y$19:$Y$33, 0))))-1), 1, Settings!$AY$23:$AY$38), ""))</f>
        <v/>
      </c>
      <c r="BR107" s="118" t="str">
        <f>IF(BB107="", "", IF(BB107&lt;=$B107, WORKDAY(DATE(YEAR($BB107), MONTH(BB107)+1, DAY(BB107)-1), 1, Settings!$AY$23:$AY$38), BB107))</f>
        <v/>
      </c>
      <c r="BS107" s="119" t="str">
        <f>IF(BC107="", "", IF(BC107&lt;=$B107, WORKDAY(DATE(YEAR($BB107), MONTH(BC107)+1, DAY(BC107)-1), 1, Settings!$AY$23:$AY$38), BC107))</f>
        <v/>
      </c>
      <c r="BT107" s="119" t="str">
        <f>IF(BD107="", "", IF(BD107&lt;=$B107, WORKDAY(DATE(YEAR($BB107), MONTH(BD107)+1, DAY(BD107)-1), 1, Settings!$AY$23:$AY$38), BD107))</f>
        <v/>
      </c>
      <c r="BU107" s="119" t="str">
        <f>IF(BE107="", "", IF(BE107&lt;=$B107, WORKDAY(DATE(YEAR($BB107), MONTH(BE107)+1, DAY(BE107)-1), 1, Settings!$AY$23:$AY$38), BE107))</f>
        <v/>
      </c>
      <c r="BV107" s="119" t="str">
        <f>IF(BF107="", "", IF(BF107&lt;=$B107, WORKDAY(DATE(YEAR($BB107), MONTH(BF107)+1, DAY(BF107)-1), 1, Settings!$AY$23:$AY$38), BF107))</f>
        <v/>
      </c>
      <c r="BW107" s="119" t="str">
        <f>IF(BG107="", "", IF(BG107&lt;=$B107, WORKDAY(DATE(YEAR($BB107), MONTH(BG107)+1, DAY(BG107)-1), 1, Settings!$AY$23:$AY$38), BG107))</f>
        <v/>
      </c>
      <c r="BX107" s="119" t="str">
        <f>IF(BH107="", "", IF(BH107&lt;=$B107, WORKDAY(DATE(YEAR($BB107), MONTH(BH107)+1, DAY(BH107)-1), 1, Settings!$AY$23:$AY$38), BH107))</f>
        <v/>
      </c>
      <c r="BY107" s="119" t="str">
        <f>IF(BI107="", "", IF(BI107&lt;=$B107, WORKDAY(DATE(YEAR($BB107), MONTH(BI107)+1, DAY(BI107)-1), 1, Settings!$AY$23:$AY$38), BI107))</f>
        <v/>
      </c>
      <c r="BZ107" s="119" t="str">
        <f>IF(BJ107="", "", IF(BJ107&lt;=$B107, WORKDAY(DATE(YEAR($BB107), MONTH(BJ107)+1, DAY(BJ107)-1), 1, Settings!$AY$23:$AY$38), BJ107))</f>
        <v/>
      </c>
      <c r="CA107" s="119" t="str">
        <f>IF(BK107="", "", IF(BK107&lt;=$B107, WORKDAY(DATE(YEAR($BB107), MONTH(BK107)+1, DAY(BK107)-1), 1, Settings!$AY$23:$AY$38), BK107))</f>
        <v/>
      </c>
      <c r="CB107" s="119" t="str">
        <f>IF(BL107="", "", IF(BL107&lt;=$B107, WORKDAY(DATE(YEAR($BB107), MONTH(BL107)+1, DAY(BL107)-1), 1, Settings!$AY$23:$AY$38), BL107))</f>
        <v/>
      </c>
      <c r="CC107" s="119" t="str">
        <f>IF(BM107="", "", IF(BM107&lt;=$B107, WORKDAY(DATE(YEAR($BB107), MONTH(BM107)+1, DAY(BM107)-1), 1, Settings!$AY$23:$AY$38), BM107))</f>
        <v/>
      </c>
      <c r="CD107" s="119" t="str">
        <f>IF(BN107="", "", IF(BN107&lt;=$B107, WORKDAY(DATE(YEAR($BB107), MONTH(BN107)+1, DAY(BN107)-1), 1, Settings!$AY$23:$AY$38), BN107))</f>
        <v/>
      </c>
      <c r="CE107" s="119" t="str">
        <f>IF(BO107="", "", IF(BO107&lt;=$B107, WORKDAY(DATE(YEAR($BB107), MONTH(BO107)+1, DAY(BO107)-1), 1, Settings!$AY$23:$AY$38), BO107))</f>
        <v/>
      </c>
      <c r="CF107" s="120" t="str">
        <f>IF(BP107="", "", IF(BP107&lt;=$B107, WORKDAY(DATE(YEAR($BB107), MONTH(BP107)+1, DAY(BP107)-1), 1, Settings!$AY$23:$AY$38), BP107))</f>
        <v/>
      </c>
      <c r="CH107" s="48" t="str">
        <f t="shared" si="35"/>
        <v/>
      </c>
      <c r="CI107" s="49" t="str">
        <f t="shared" si="36"/>
        <v/>
      </c>
      <c r="CJ107" s="49" t="str">
        <f t="shared" si="37"/>
        <v/>
      </c>
      <c r="CK107" s="49" t="str">
        <f t="shared" si="38"/>
        <v/>
      </c>
      <c r="CL107" s="49" t="str">
        <f t="shared" si="39"/>
        <v/>
      </c>
      <c r="CM107" s="49" t="str">
        <f t="shared" si="40"/>
        <v/>
      </c>
      <c r="CN107" s="49" t="str">
        <f t="shared" si="41"/>
        <v/>
      </c>
      <c r="CO107" s="49" t="str">
        <f t="shared" si="42"/>
        <v/>
      </c>
      <c r="CP107" s="49" t="str">
        <f t="shared" si="43"/>
        <v/>
      </c>
      <c r="CQ107" s="49" t="str">
        <f t="shared" si="44"/>
        <v/>
      </c>
      <c r="CR107" s="49" t="str">
        <f t="shared" si="45"/>
        <v/>
      </c>
      <c r="CS107" s="49" t="str">
        <f t="shared" si="46"/>
        <v/>
      </c>
      <c r="CT107" s="49" t="str">
        <f t="shared" si="47"/>
        <v/>
      </c>
      <c r="CU107" s="49" t="str">
        <f t="shared" si="48"/>
        <v/>
      </c>
      <c r="CV107" s="16" t="str">
        <f t="shared" si="49"/>
        <v/>
      </c>
      <c r="CX107" s="48" t="str">
        <f t="shared" si="50"/>
        <v/>
      </c>
      <c r="CY107" s="49" t="str">
        <f t="shared" si="51"/>
        <v/>
      </c>
      <c r="CZ107" s="49" t="str">
        <f t="shared" si="52"/>
        <v/>
      </c>
      <c r="DA107" s="49" t="str">
        <f t="shared" si="53"/>
        <v/>
      </c>
      <c r="DB107" s="49" t="str">
        <f t="shared" si="54"/>
        <v/>
      </c>
      <c r="DC107" s="49" t="str">
        <f t="shared" si="55"/>
        <v/>
      </c>
      <c r="DD107" s="49" t="str">
        <f t="shared" si="56"/>
        <v/>
      </c>
      <c r="DE107" s="49" t="str">
        <f t="shared" si="57"/>
        <v/>
      </c>
      <c r="DF107" s="49" t="str">
        <f t="shared" si="58"/>
        <v/>
      </c>
      <c r="DG107" s="49" t="str">
        <f t="shared" si="59"/>
        <v/>
      </c>
      <c r="DH107" s="49" t="str">
        <f t="shared" si="60"/>
        <v/>
      </c>
      <c r="DI107" s="49" t="str">
        <f t="shared" si="61"/>
        <v/>
      </c>
      <c r="DJ107" s="49" t="str">
        <f t="shared" si="62"/>
        <v/>
      </c>
      <c r="DK107" s="49" t="str">
        <f t="shared" si="63"/>
        <v/>
      </c>
      <c r="DL107" s="16" t="str">
        <f t="shared" si="64"/>
        <v/>
      </c>
      <c r="DN107" s="17" t="str">
        <f t="shared" si="65"/>
        <v>Oct 2019</v>
      </c>
    </row>
    <row r="108" spans="1:118" x14ac:dyDescent="0.25">
      <c r="A108" s="30"/>
      <c r="B108" s="102">
        <f>IF(B107="", "", IFERROR(IF(B107+1&gt;Settings!$G$25, "", B107+1), ""))</f>
        <v>43744</v>
      </c>
      <c r="C108" s="2"/>
      <c r="D108" s="3"/>
      <c r="E108" s="3"/>
      <c r="F108" s="3"/>
      <c r="G108" s="3"/>
      <c r="H108" s="3"/>
      <c r="I108" s="3"/>
      <c r="J108" s="3"/>
      <c r="K108" s="3"/>
      <c r="L108" s="3"/>
      <c r="M108" s="3"/>
      <c r="N108" s="3"/>
      <c r="O108" s="3"/>
      <c r="P108" s="3"/>
      <c r="Q108" s="4"/>
      <c r="R108" s="30"/>
      <c r="T108" s="17" t="str">
        <f>IF($B108="", "", IF($B108&lt;Settings!$G$23, "Old", "New"))</f>
        <v>Old</v>
      </c>
      <c r="AL108" s="118" t="str">
        <f>IF(OR($B108="", C108="", C$10="", AL$9), "", IFERROR($B108+INDEX(Settings!$AF$19:$AF$33, MATCH(C$10, Settings!$Y$19:$Y$33, 0))+IF(INDEX(Settings!$AI$19:$AI$33, MATCH(C$10, Settings!$Y$19:$Y$33, 0))="", 0, INDEX($AO$2:$AU$8, MATCH(TEXT($B108, "ddd"), $AN$2:$AN$8, 0), MATCH(INDEX(Settings!$AI$19:$AI$33, MATCH(C$10, Settings!$Y$19:$Y$33, 0)), $AO$1:$AU$1, 0))), 0))</f>
        <v/>
      </c>
      <c r="AM108" s="119" t="str">
        <f>IF(OR($B108="", D108="", D$10="", AM$9), "", IFERROR($B108+INDEX(Settings!$AF$19:$AF$33, MATCH(D$10, Settings!$Y$19:$Y$33, 0))+IF(INDEX(Settings!$AI$19:$AI$33, MATCH(D$10, Settings!$Y$19:$Y$33, 0))="", 0, INDEX($AO$2:$AU$8, MATCH(TEXT($B108, "ddd"), $AN$2:$AN$8, 0), MATCH(INDEX(Settings!$AI$19:$AI$33, MATCH(D$10, Settings!$Y$19:$Y$33, 0)), $AO$1:$AU$1, 0))), 0))</f>
        <v/>
      </c>
      <c r="AN108" s="119" t="str">
        <f>IF(OR($B108="", E108="", E$10="", AN$9), "", IFERROR($B108+INDEX(Settings!$AF$19:$AF$33, MATCH(E$10, Settings!$Y$19:$Y$33, 0))+IF(INDEX(Settings!$AI$19:$AI$33, MATCH(E$10, Settings!$Y$19:$Y$33, 0))="", 0, INDEX($AO$2:$AU$8, MATCH(TEXT($B108, "ddd"), $AN$2:$AN$8, 0), MATCH(INDEX(Settings!$AI$19:$AI$33, MATCH(E$10, Settings!$Y$19:$Y$33, 0)), $AO$1:$AU$1, 0))), 0))</f>
        <v/>
      </c>
      <c r="AO108" s="119" t="str">
        <f>IF(OR($B108="", F108="", F$10="", AO$9), "", IFERROR($B108+INDEX(Settings!$AF$19:$AF$33, MATCH(F$10, Settings!$Y$19:$Y$33, 0))+IF(INDEX(Settings!$AI$19:$AI$33, MATCH(F$10, Settings!$Y$19:$Y$33, 0))="", 0, INDEX($AO$2:$AU$8, MATCH(TEXT($B108, "ddd"), $AN$2:$AN$8, 0), MATCH(INDEX(Settings!$AI$19:$AI$33, MATCH(F$10, Settings!$Y$19:$Y$33, 0)), $AO$1:$AU$1, 0))), 0))</f>
        <v/>
      </c>
      <c r="AP108" s="119" t="str">
        <f>IF(OR($B108="", G108="", G$10="", AP$9), "", IFERROR($B108+INDEX(Settings!$AF$19:$AF$33, MATCH(G$10, Settings!$Y$19:$Y$33, 0))+IF(INDEX(Settings!$AI$19:$AI$33, MATCH(G$10, Settings!$Y$19:$Y$33, 0))="", 0, INDEX($AO$2:$AU$8, MATCH(TEXT($B108, "ddd"), $AN$2:$AN$8, 0), MATCH(INDEX(Settings!$AI$19:$AI$33, MATCH(G$10, Settings!$Y$19:$Y$33, 0)), $AO$1:$AU$1, 0))), 0))</f>
        <v/>
      </c>
      <c r="AQ108" s="119" t="str">
        <f>IF(OR($B108="", H108="", H$10="", AQ$9), "", IFERROR($B108+INDEX(Settings!$AF$19:$AF$33, MATCH(H$10, Settings!$Y$19:$Y$33, 0))+IF(INDEX(Settings!$AI$19:$AI$33, MATCH(H$10, Settings!$Y$19:$Y$33, 0))="", 0, INDEX($AO$2:$AU$8, MATCH(TEXT($B108, "ddd"), $AN$2:$AN$8, 0), MATCH(INDEX(Settings!$AI$19:$AI$33, MATCH(H$10, Settings!$Y$19:$Y$33, 0)), $AO$1:$AU$1, 0))), 0))</f>
        <v/>
      </c>
      <c r="AR108" s="119" t="str">
        <f>IF(OR($B108="", I108="", I$10="", AR$9), "", IFERROR($B108+INDEX(Settings!$AF$19:$AF$33, MATCH(I$10, Settings!$Y$19:$Y$33, 0))+IF(INDEX(Settings!$AI$19:$AI$33, MATCH(I$10, Settings!$Y$19:$Y$33, 0))="", 0, INDEX($AO$2:$AU$8, MATCH(TEXT($B108, "ddd"), $AN$2:$AN$8, 0), MATCH(INDEX(Settings!$AI$19:$AI$33, MATCH(I$10, Settings!$Y$19:$Y$33, 0)), $AO$1:$AU$1, 0))), 0))</f>
        <v/>
      </c>
      <c r="AS108" s="119" t="str">
        <f>IF(OR($B108="", J108="", J$10="", AS$9), "", IFERROR($B108+INDEX(Settings!$AF$19:$AF$33, MATCH(J$10, Settings!$Y$19:$Y$33, 0))+IF(INDEX(Settings!$AI$19:$AI$33, MATCH(J$10, Settings!$Y$19:$Y$33, 0))="", 0, INDEX($AO$2:$AU$8, MATCH(TEXT($B108, "ddd"), $AN$2:$AN$8, 0), MATCH(INDEX(Settings!$AI$19:$AI$33, MATCH(J$10, Settings!$Y$19:$Y$33, 0)), $AO$1:$AU$1, 0))), 0))</f>
        <v/>
      </c>
      <c r="AT108" s="119" t="str">
        <f>IF(OR($B108="", K108="", K$10="", AT$9), "", IFERROR($B108+INDEX(Settings!$AF$19:$AF$33, MATCH(K$10, Settings!$Y$19:$Y$33, 0))+IF(INDEX(Settings!$AI$19:$AI$33, MATCH(K$10, Settings!$Y$19:$Y$33, 0))="", 0, INDEX($AO$2:$AU$8, MATCH(TEXT($B108, "ddd"), $AN$2:$AN$8, 0), MATCH(INDEX(Settings!$AI$19:$AI$33, MATCH(K$10, Settings!$Y$19:$Y$33, 0)), $AO$1:$AU$1, 0))), 0))</f>
        <v/>
      </c>
      <c r="AU108" s="119" t="str">
        <f>IF(OR($B108="", L108="", L$10="", AU$9), "", IFERROR($B108+INDEX(Settings!$AF$19:$AF$33, MATCH(L$10, Settings!$Y$19:$Y$33, 0))+IF(INDEX(Settings!$AI$19:$AI$33, MATCH(L$10, Settings!$Y$19:$Y$33, 0))="", 0, INDEX($AO$2:$AU$8, MATCH(TEXT($B108, "ddd"), $AN$2:$AN$8, 0), MATCH(INDEX(Settings!$AI$19:$AI$33, MATCH(L$10, Settings!$Y$19:$Y$33, 0)), $AO$1:$AU$1, 0))), 0))</f>
        <v/>
      </c>
      <c r="AV108" s="119" t="str">
        <f>IF(OR($B108="", M108="", M$10="", AV$9), "", IFERROR($B108+INDEX(Settings!$AF$19:$AF$33, MATCH(M$10, Settings!$Y$19:$Y$33, 0))+IF(INDEX(Settings!$AI$19:$AI$33, MATCH(M$10, Settings!$Y$19:$Y$33, 0))="", 0, INDEX($AO$2:$AU$8, MATCH(TEXT($B108, "ddd"), $AN$2:$AN$8, 0), MATCH(INDEX(Settings!$AI$19:$AI$33, MATCH(M$10, Settings!$Y$19:$Y$33, 0)), $AO$1:$AU$1, 0))), 0))</f>
        <v/>
      </c>
      <c r="AW108" s="119" t="str">
        <f>IF(OR($B108="", N108="", N$10="", AW$9), "", IFERROR($B108+INDEX(Settings!$AF$19:$AF$33, MATCH(N$10, Settings!$Y$19:$Y$33, 0))+IF(INDEX(Settings!$AI$19:$AI$33, MATCH(N$10, Settings!$Y$19:$Y$33, 0))="", 0, INDEX($AO$2:$AU$8, MATCH(TEXT($B108, "ddd"), $AN$2:$AN$8, 0), MATCH(INDEX(Settings!$AI$19:$AI$33, MATCH(N$10, Settings!$Y$19:$Y$33, 0)), $AO$1:$AU$1, 0))), 0))</f>
        <v/>
      </c>
      <c r="AX108" s="119" t="str">
        <f>IF(OR($B108="", O108="", O$10="", AX$9), "", IFERROR($B108+INDEX(Settings!$AF$19:$AF$33, MATCH(O$10, Settings!$Y$19:$Y$33, 0))+IF(INDEX(Settings!$AI$19:$AI$33, MATCH(O$10, Settings!$Y$19:$Y$33, 0))="", 0, INDEX($AO$2:$AU$8, MATCH(TEXT($B108, "ddd"), $AN$2:$AN$8, 0), MATCH(INDEX(Settings!$AI$19:$AI$33, MATCH(O$10, Settings!$Y$19:$Y$33, 0)), $AO$1:$AU$1, 0))), 0))</f>
        <v/>
      </c>
      <c r="AY108" s="119" t="str">
        <f>IF(OR($B108="", P108="", P$10="", AY$9), "", IFERROR($B108+INDEX(Settings!$AF$19:$AF$33, MATCH(P$10, Settings!$Y$19:$Y$33, 0))+IF(INDEX(Settings!$AI$19:$AI$33, MATCH(P$10, Settings!$Y$19:$Y$33, 0))="", 0, INDEX($AO$2:$AU$8, MATCH(TEXT($B108, "ddd"), $AN$2:$AN$8, 0), MATCH(INDEX(Settings!$AI$19:$AI$33, MATCH(P$10, Settings!$Y$19:$Y$33, 0)), $AO$1:$AU$1, 0))), 0))</f>
        <v/>
      </c>
      <c r="AZ108" s="120" t="str">
        <f>IF(OR($B108="", Q108="", Q$10="", AZ$9), "", IFERROR($B108+INDEX(Settings!$AF$19:$AF$33, MATCH(Q$10, Settings!$Y$19:$Y$33, 0))+IF(INDEX(Settings!$AI$19:$AI$33, MATCH(Q$10, Settings!$Y$19:$Y$33, 0))="", 0, INDEX($AO$2:$AU$8, MATCH(TEXT($B108, "ddd"), $AN$2:$AN$8, 0), MATCH(INDEX(Settings!$AI$19:$AI$33, MATCH(Q$10, Settings!$Y$19:$Y$33, 0)), $AO$1:$AU$1, 0))), 0))</f>
        <v/>
      </c>
      <c r="BB108" s="118" t="str">
        <f>IF(OR(C$10="", $B108="", C108="", BB$9=""), "", IFERROR(WORKDAY((DATE(YEAR($B108), MONTH($B108)+INDEX(Settings!$AM$19:$AM$33, MATCH(C$10, Settings!$Y$19:$Y$33, 0)), IF(INDEX(Settings!$AQ$19:$AQ$33, MATCH(C$10, Settings!$Y$19:$Y$33, 0))=0, DAY($B108), INDEX(Settings!$AQ$19:$AQ$33, MATCH(C$10, Settings!$Y$19:$Y$33, 0))))-1), 1, Settings!$AY$23:$AY$38), ""))</f>
        <v/>
      </c>
      <c r="BC108" s="119" t="str">
        <f>IF(OR(D$10="", $B108="", D108="", BC$9=""), "", IFERROR(WORKDAY((DATE(YEAR($B108), MONTH($B108)+INDEX(Settings!$AM$19:$AM$33, MATCH(D$10, Settings!$Y$19:$Y$33, 0)), IF(INDEX(Settings!$AQ$19:$AQ$33, MATCH(D$10, Settings!$Y$19:$Y$33, 0))=0, DAY($B108), INDEX(Settings!$AQ$19:$AQ$33, MATCH(D$10, Settings!$Y$19:$Y$33, 0))))-1), 1, Settings!$AY$23:$AY$38), ""))</f>
        <v/>
      </c>
      <c r="BD108" s="119" t="str">
        <f>IF(OR(E$10="", $B108="", E108="", BD$9=""), "", IFERROR(WORKDAY((DATE(YEAR($B108), MONTH($B108)+INDEX(Settings!$AM$19:$AM$33, MATCH(E$10, Settings!$Y$19:$Y$33, 0)), IF(INDEX(Settings!$AQ$19:$AQ$33, MATCH(E$10, Settings!$Y$19:$Y$33, 0))=0, DAY($B108), INDEX(Settings!$AQ$19:$AQ$33, MATCH(E$10, Settings!$Y$19:$Y$33, 0))))-1), 1, Settings!$AY$23:$AY$38), ""))</f>
        <v/>
      </c>
      <c r="BE108" s="119" t="str">
        <f>IF(OR(F$10="", $B108="", F108="", BE$9=""), "", IFERROR(WORKDAY((DATE(YEAR($B108), MONTH($B108)+INDEX(Settings!$AM$19:$AM$33, MATCH(F$10, Settings!$Y$19:$Y$33, 0)), IF(INDEX(Settings!$AQ$19:$AQ$33, MATCH(F$10, Settings!$Y$19:$Y$33, 0))=0, DAY($B108), INDEX(Settings!$AQ$19:$AQ$33, MATCH(F$10, Settings!$Y$19:$Y$33, 0))))-1), 1, Settings!$AY$23:$AY$38), ""))</f>
        <v/>
      </c>
      <c r="BF108" s="119" t="str">
        <f>IF(OR(G$10="", $B108="", G108="", BF$9=""), "", IFERROR(WORKDAY((DATE(YEAR($B108), MONTH($B108)+INDEX(Settings!$AM$19:$AM$33, MATCH(G$10, Settings!$Y$19:$Y$33, 0)), IF(INDEX(Settings!$AQ$19:$AQ$33, MATCH(G$10, Settings!$Y$19:$Y$33, 0))=0, DAY($B108), INDEX(Settings!$AQ$19:$AQ$33, MATCH(G$10, Settings!$Y$19:$Y$33, 0))))-1), 1, Settings!$AY$23:$AY$38), ""))</f>
        <v/>
      </c>
      <c r="BG108" s="119" t="str">
        <f>IF(OR(H$10="", $B108="", H108="", BG$9=""), "", IFERROR(WORKDAY((DATE(YEAR($B108), MONTH($B108)+INDEX(Settings!$AM$19:$AM$33, MATCH(H$10, Settings!$Y$19:$Y$33, 0)), IF(INDEX(Settings!$AQ$19:$AQ$33, MATCH(H$10, Settings!$Y$19:$Y$33, 0))=0, DAY($B108), INDEX(Settings!$AQ$19:$AQ$33, MATCH(H$10, Settings!$Y$19:$Y$33, 0))))-1), 1, Settings!$AY$23:$AY$38), ""))</f>
        <v/>
      </c>
      <c r="BH108" s="119" t="str">
        <f>IF(OR(I$10="", $B108="", I108="", BH$9=""), "", IFERROR(WORKDAY((DATE(YEAR($B108), MONTH($B108)+INDEX(Settings!$AM$19:$AM$33, MATCH(I$10, Settings!$Y$19:$Y$33, 0)), IF(INDEX(Settings!$AQ$19:$AQ$33, MATCH(I$10, Settings!$Y$19:$Y$33, 0))=0, DAY($B108), INDEX(Settings!$AQ$19:$AQ$33, MATCH(I$10, Settings!$Y$19:$Y$33, 0))))-1), 1, Settings!$AY$23:$AY$38), ""))</f>
        <v/>
      </c>
      <c r="BI108" s="119" t="str">
        <f>IF(OR(J$10="", $B108="", J108="", BI$9=""), "", IFERROR(WORKDAY((DATE(YEAR($B108), MONTH($B108)+INDEX(Settings!$AM$19:$AM$33, MATCH(J$10, Settings!$Y$19:$Y$33, 0)), IF(INDEX(Settings!$AQ$19:$AQ$33, MATCH(J$10, Settings!$Y$19:$Y$33, 0))=0, DAY($B108), INDEX(Settings!$AQ$19:$AQ$33, MATCH(J$10, Settings!$Y$19:$Y$33, 0))))-1), 1, Settings!$AY$23:$AY$38), ""))</f>
        <v/>
      </c>
      <c r="BJ108" s="119" t="str">
        <f>IF(OR(K$10="", $B108="", K108="", BJ$9=""), "", IFERROR(WORKDAY((DATE(YEAR($B108), MONTH($B108)+INDEX(Settings!$AM$19:$AM$33, MATCH(K$10, Settings!$Y$19:$Y$33, 0)), IF(INDEX(Settings!$AQ$19:$AQ$33, MATCH(K$10, Settings!$Y$19:$Y$33, 0))=0, DAY($B108), INDEX(Settings!$AQ$19:$AQ$33, MATCH(K$10, Settings!$Y$19:$Y$33, 0))))-1), 1, Settings!$AY$23:$AY$38), ""))</f>
        <v/>
      </c>
      <c r="BK108" s="119" t="str">
        <f>IF(OR(L$10="", $B108="", L108="", BK$9=""), "", IFERROR(WORKDAY((DATE(YEAR($B108), MONTH($B108)+INDEX(Settings!$AM$19:$AM$33, MATCH(L$10, Settings!$Y$19:$Y$33, 0)), IF(INDEX(Settings!$AQ$19:$AQ$33, MATCH(L$10, Settings!$Y$19:$Y$33, 0))=0, DAY($B108), INDEX(Settings!$AQ$19:$AQ$33, MATCH(L$10, Settings!$Y$19:$Y$33, 0))))-1), 1, Settings!$AY$23:$AY$38), ""))</f>
        <v/>
      </c>
      <c r="BL108" s="119" t="str">
        <f>IF(OR(M$10="", $B108="", M108="", BL$9=""), "", IFERROR(WORKDAY((DATE(YEAR($B108), MONTH($B108)+INDEX(Settings!$AM$19:$AM$33, MATCH(M$10, Settings!$Y$19:$Y$33, 0)), IF(INDEX(Settings!$AQ$19:$AQ$33, MATCH(M$10, Settings!$Y$19:$Y$33, 0))=0, DAY($B108), INDEX(Settings!$AQ$19:$AQ$33, MATCH(M$10, Settings!$Y$19:$Y$33, 0))))-1), 1, Settings!$AY$23:$AY$38), ""))</f>
        <v/>
      </c>
      <c r="BM108" s="119" t="str">
        <f>IF(OR(N$10="", $B108="", N108="", BM$9=""), "", IFERROR(WORKDAY((DATE(YEAR($B108), MONTH($B108)+INDEX(Settings!$AM$19:$AM$33, MATCH(N$10, Settings!$Y$19:$Y$33, 0)), IF(INDEX(Settings!$AQ$19:$AQ$33, MATCH(N$10, Settings!$Y$19:$Y$33, 0))=0, DAY($B108), INDEX(Settings!$AQ$19:$AQ$33, MATCH(N$10, Settings!$Y$19:$Y$33, 0))))-1), 1, Settings!$AY$23:$AY$38), ""))</f>
        <v/>
      </c>
      <c r="BN108" s="119" t="str">
        <f>IF(OR(O$10="", $B108="", O108="", BN$9=""), "", IFERROR(WORKDAY((DATE(YEAR($B108), MONTH($B108)+INDEX(Settings!$AM$19:$AM$33, MATCH(O$10, Settings!$Y$19:$Y$33, 0)), IF(INDEX(Settings!$AQ$19:$AQ$33, MATCH(O$10, Settings!$Y$19:$Y$33, 0))=0, DAY($B108), INDEX(Settings!$AQ$19:$AQ$33, MATCH(O$10, Settings!$Y$19:$Y$33, 0))))-1), 1, Settings!$AY$23:$AY$38), ""))</f>
        <v/>
      </c>
      <c r="BO108" s="119" t="str">
        <f>IF(OR(P$10="", $B108="", P108="", BO$9=""), "", IFERROR(WORKDAY((DATE(YEAR($B108), MONTH($B108)+INDEX(Settings!$AM$19:$AM$33, MATCH(P$10, Settings!$Y$19:$Y$33, 0)), IF(INDEX(Settings!$AQ$19:$AQ$33, MATCH(P$10, Settings!$Y$19:$Y$33, 0))=0, DAY($B108), INDEX(Settings!$AQ$19:$AQ$33, MATCH(P$10, Settings!$Y$19:$Y$33, 0))))-1), 1, Settings!$AY$23:$AY$38), ""))</f>
        <v/>
      </c>
      <c r="BP108" s="120" t="str">
        <f>IF(OR(Q$10="", $B108="", Q108="", BP$9=""), "", IFERROR(WORKDAY((DATE(YEAR($B108), MONTH($B108)+INDEX(Settings!$AM$19:$AM$33, MATCH(Q$10, Settings!$Y$19:$Y$33, 0)), IF(INDEX(Settings!$AQ$19:$AQ$33, MATCH(Q$10, Settings!$Y$19:$Y$33, 0))=0, DAY($B108), INDEX(Settings!$AQ$19:$AQ$33, MATCH(Q$10, Settings!$Y$19:$Y$33, 0))))-1), 1, Settings!$AY$23:$AY$38), ""))</f>
        <v/>
      </c>
      <c r="BR108" s="118" t="str">
        <f>IF(BB108="", "", IF(BB108&lt;=$B108, WORKDAY(DATE(YEAR($BB108), MONTH(BB108)+1, DAY(BB108)-1), 1, Settings!$AY$23:$AY$38), BB108))</f>
        <v/>
      </c>
      <c r="BS108" s="119" t="str">
        <f>IF(BC108="", "", IF(BC108&lt;=$B108, WORKDAY(DATE(YEAR($BB108), MONTH(BC108)+1, DAY(BC108)-1), 1, Settings!$AY$23:$AY$38), BC108))</f>
        <v/>
      </c>
      <c r="BT108" s="119" t="str">
        <f>IF(BD108="", "", IF(BD108&lt;=$B108, WORKDAY(DATE(YEAR($BB108), MONTH(BD108)+1, DAY(BD108)-1), 1, Settings!$AY$23:$AY$38), BD108))</f>
        <v/>
      </c>
      <c r="BU108" s="119" t="str">
        <f>IF(BE108="", "", IF(BE108&lt;=$B108, WORKDAY(DATE(YEAR($BB108), MONTH(BE108)+1, DAY(BE108)-1), 1, Settings!$AY$23:$AY$38), BE108))</f>
        <v/>
      </c>
      <c r="BV108" s="119" t="str">
        <f>IF(BF108="", "", IF(BF108&lt;=$B108, WORKDAY(DATE(YEAR($BB108), MONTH(BF108)+1, DAY(BF108)-1), 1, Settings!$AY$23:$AY$38), BF108))</f>
        <v/>
      </c>
      <c r="BW108" s="119" t="str">
        <f>IF(BG108="", "", IF(BG108&lt;=$B108, WORKDAY(DATE(YEAR($BB108), MONTH(BG108)+1, DAY(BG108)-1), 1, Settings!$AY$23:$AY$38), BG108))</f>
        <v/>
      </c>
      <c r="BX108" s="119" t="str">
        <f>IF(BH108="", "", IF(BH108&lt;=$B108, WORKDAY(DATE(YEAR($BB108), MONTH(BH108)+1, DAY(BH108)-1), 1, Settings!$AY$23:$AY$38), BH108))</f>
        <v/>
      </c>
      <c r="BY108" s="119" t="str">
        <f>IF(BI108="", "", IF(BI108&lt;=$B108, WORKDAY(DATE(YEAR($BB108), MONTH(BI108)+1, DAY(BI108)-1), 1, Settings!$AY$23:$AY$38), BI108))</f>
        <v/>
      </c>
      <c r="BZ108" s="119" t="str">
        <f>IF(BJ108="", "", IF(BJ108&lt;=$B108, WORKDAY(DATE(YEAR($BB108), MONTH(BJ108)+1, DAY(BJ108)-1), 1, Settings!$AY$23:$AY$38), BJ108))</f>
        <v/>
      </c>
      <c r="CA108" s="119" t="str">
        <f>IF(BK108="", "", IF(BK108&lt;=$B108, WORKDAY(DATE(YEAR($BB108), MONTH(BK108)+1, DAY(BK108)-1), 1, Settings!$AY$23:$AY$38), BK108))</f>
        <v/>
      </c>
      <c r="CB108" s="119" t="str">
        <f>IF(BL108="", "", IF(BL108&lt;=$B108, WORKDAY(DATE(YEAR($BB108), MONTH(BL108)+1, DAY(BL108)-1), 1, Settings!$AY$23:$AY$38), BL108))</f>
        <v/>
      </c>
      <c r="CC108" s="119" t="str">
        <f>IF(BM108="", "", IF(BM108&lt;=$B108, WORKDAY(DATE(YEAR($BB108), MONTH(BM108)+1, DAY(BM108)-1), 1, Settings!$AY$23:$AY$38), BM108))</f>
        <v/>
      </c>
      <c r="CD108" s="119" t="str">
        <f>IF(BN108="", "", IF(BN108&lt;=$B108, WORKDAY(DATE(YEAR($BB108), MONTH(BN108)+1, DAY(BN108)-1), 1, Settings!$AY$23:$AY$38), BN108))</f>
        <v/>
      </c>
      <c r="CE108" s="119" t="str">
        <f>IF(BO108="", "", IF(BO108&lt;=$B108, WORKDAY(DATE(YEAR($BB108), MONTH(BO108)+1, DAY(BO108)-1), 1, Settings!$AY$23:$AY$38), BO108))</f>
        <v/>
      </c>
      <c r="CF108" s="120" t="str">
        <f>IF(BP108="", "", IF(BP108&lt;=$B108, WORKDAY(DATE(YEAR($BB108), MONTH(BP108)+1, DAY(BP108)-1), 1, Settings!$AY$23:$AY$38), BP108))</f>
        <v/>
      </c>
      <c r="CH108" s="48" t="str">
        <f t="shared" si="35"/>
        <v/>
      </c>
      <c r="CI108" s="49" t="str">
        <f t="shared" si="36"/>
        <v/>
      </c>
      <c r="CJ108" s="49" t="str">
        <f t="shared" si="37"/>
        <v/>
      </c>
      <c r="CK108" s="49" t="str">
        <f t="shared" si="38"/>
        <v/>
      </c>
      <c r="CL108" s="49" t="str">
        <f t="shared" si="39"/>
        <v/>
      </c>
      <c r="CM108" s="49" t="str">
        <f t="shared" si="40"/>
        <v/>
      </c>
      <c r="CN108" s="49" t="str">
        <f t="shared" si="41"/>
        <v/>
      </c>
      <c r="CO108" s="49" t="str">
        <f t="shared" si="42"/>
        <v/>
      </c>
      <c r="CP108" s="49" t="str">
        <f t="shared" si="43"/>
        <v/>
      </c>
      <c r="CQ108" s="49" t="str">
        <f t="shared" si="44"/>
        <v/>
      </c>
      <c r="CR108" s="49" t="str">
        <f t="shared" si="45"/>
        <v/>
      </c>
      <c r="CS108" s="49" t="str">
        <f t="shared" si="46"/>
        <v/>
      </c>
      <c r="CT108" s="49" t="str">
        <f t="shared" si="47"/>
        <v/>
      </c>
      <c r="CU108" s="49" t="str">
        <f t="shared" si="48"/>
        <v/>
      </c>
      <c r="CV108" s="16" t="str">
        <f t="shared" si="49"/>
        <v/>
      </c>
      <c r="CX108" s="48" t="str">
        <f t="shared" si="50"/>
        <v/>
      </c>
      <c r="CY108" s="49" t="str">
        <f t="shared" si="51"/>
        <v/>
      </c>
      <c r="CZ108" s="49" t="str">
        <f t="shared" si="52"/>
        <v/>
      </c>
      <c r="DA108" s="49" t="str">
        <f t="shared" si="53"/>
        <v/>
      </c>
      <c r="DB108" s="49" t="str">
        <f t="shared" si="54"/>
        <v/>
      </c>
      <c r="DC108" s="49" t="str">
        <f t="shared" si="55"/>
        <v/>
      </c>
      <c r="DD108" s="49" t="str">
        <f t="shared" si="56"/>
        <v/>
      </c>
      <c r="DE108" s="49" t="str">
        <f t="shared" si="57"/>
        <v/>
      </c>
      <c r="DF108" s="49" t="str">
        <f t="shared" si="58"/>
        <v/>
      </c>
      <c r="DG108" s="49" t="str">
        <f t="shared" si="59"/>
        <v/>
      </c>
      <c r="DH108" s="49" t="str">
        <f t="shared" si="60"/>
        <v/>
      </c>
      <c r="DI108" s="49" t="str">
        <f t="shared" si="61"/>
        <v/>
      </c>
      <c r="DJ108" s="49" t="str">
        <f t="shared" si="62"/>
        <v/>
      </c>
      <c r="DK108" s="49" t="str">
        <f t="shared" si="63"/>
        <v/>
      </c>
      <c r="DL108" s="16" t="str">
        <f t="shared" si="64"/>
        <v/>
      </c>
      <c r="DN108" s="17" t="str">
        <f t="shared" si="65"/>
        <v>Oct 2019</v>
      </c>
    </row>
    <row r="109" spans="1:118" x14ac:dyDescent="0.25">
      <c r="A109" s="30"/>
      <c r="B109" s="102">
        <f>IF(B108="", "", IFERROR(IF(B108+1&gt;Settings!$G$25, "", B108+1), ""))</f>
        <v>43745</v>
      </c>
      <c r="C109" s="2"/>
      <c r="D109" s="3"/>
      <c r="E109" s="3"/>
      <c r="F109" s="3"/>
      <c r="G109" s="3"/>
      <c r="H109" s="3"/>
      <c r="I109" s="3"/>
      <c r="J109" s="3"/>
      <c r="K109" s="3"/>
      <c r="L109" s="3"/>
      <c r="M109" s="3"/>
      <c r="N109" s="3"/>
      <c r="O109" s="3"/>
      <c r="P109" s="3"/>
      <c r="Q109" s="4"/>
      <c r="R109" s="30"/>
      <c r="T109" s="17" t="str">
        <f>IF($B109="", "", IF($B109&lt;Settings!$G$23, "Old", "New"))</f>
        <v>Old</v>
      </c>
      <c r="AL109" s="118" t="str">
        <f>IF(OR($B109="", C109="", C$10="", AL$9), "", IFERROR($B109+INDEX(Settings!$AF$19:$AF$33, MATCH(C$10, Settings!$Y$19:$Y$33, 0))+IF(INDEX(Settings!$AI$19:$AI$33, MATCH(C$10, Settings!$Y$19:$Y$33, 0))="", 0, INDEX($AO$2:$AU$8, MATCH(TEXT($B109, "ddd"), $AN$2:$AN$8, 0), MATCH(INDEX(Settings!$AI$19:$AI$33, MATCH(C$10, Settings!$Y$19:$Y$33, 0)), $AO$1:$AU$1, 0))), 0))</f>
        <v/>
      </c>
      <c r="AM109" s="119" t="str">
        <f>IF(OR($B109="", D109="", D$10="", AM$9), "", IFERROR($B109+INDEX(Settings!$AF$19:$AF$33, MATCH(D$10, Settings!$Y$19:$Y$33, 0))+IF(INDEX(Settings!$AI$19:$AI$33, MATCH(D$10, Settings!$Y$19:$Y$33, 0))="", 0, INDEX($AO$2:$AU$8, MATCH(TEXT($B109, "ddd"), $AN$2:$AN$8, 0), MATCH(INDEX(Settings!$AI$19:$AI$33, MATCH(D$10, Settings!$Y$19:$Y$33, 0)), $AO$1:$AU$1, 0))), 0))</f>
        <v/>
      </c>
      <c r="AN109" s="119" t="str">
        <f>IF(OR($B109="", E109="", E$10="", AN$9), "", IFERROR($B109+INDEX(Settings!$AF$19:$AF$33, MATCH(E$10, Settings!$Y$19:$Y$33, 0))+IF(INDEX(Settings!$AI$19:$AI$33, MATCH(E$10, Settings!$Y$19:$Y$33, 0))="", 0, INDEX($AO$2:$AU$8, MATCH(TEXT($B109, "ddd"), $AN$2:$AN$8, 0), MATCH(INDEX(Settings!$AI$19:$AI$33, MATCH(E$10, Settings!$Y$19:$Y$33, 0)), $AO$1:$AU$1, 0))), 0))</f>
        <v/>
      </c>
      <c r="AO109" s="119" t="str">
        <f>IF(OR($B109="", F109="", F$10="", AO$9), "", IFERROR($B109+INDEX(Settings!$AF$19:$AF$33, MATCH(F$10, Settings!$Y$19:$Y$33, 0))+IF(INDEX(Settings!$AI$19:$AI$33, MATCH(F$10, Settings!$Y$19:$Y$33, 0))="", 0, INDEX($AO$2:$AU$8, MATCH(TEXT($B109, "ddd"), $AN$2:$AN$8, 0), MATCH(INDEX(Settings!$AI$19:$AI$33, MATCH(F$10, Settings!$Y$19:$Y$33, 0)), $AO$1:$AU$1, 0))), 0))</f>
        <v/>
      </c>
      <c r="AP109" s="119" t="str">
        <f>IF(OR($B109="", G109="", G$10="", AP$9), "", IFERROR($B109+INDEX(Settings!$AF$19:$AF$33, MATCH(G$10, Settings!$Y$19:$Y$33, 0))+IF(INDEX(Settings!$AI$19:$AI$33, MATCH(G$10, Settings!$Y$19:$Y$33, 0))="", 0, INDEX($AO$2:$AU$8, MATCH(TEXT($B109, "ddd"), $AN$2:$AN$8, 0), MATCH(INDEX(Settings!$AI$19:$AI$33, MATCH(G$10, Settings!$Y$19:$Y$33, 0)), $AO$1:$AU$1, 0))), 0))</f>
        <v/>
      </c>
      <c r="AQ109" s="119" t="str">
        <f>IF(OR($B109="", H109="", H$10="", AQ$9), "", IFERROR($B109+INDEX(Settings!$AF$19:$AF$33, MATCH(H$10, Settings!$Y$19:$Y$33, 0))+IF(INDEX(Settings!$AI$19:$AI$33, MATCH(H$10, Settings!$Y$19:$Y$33, 0))="", 0, INDEX($AO$2:$AU$8, MATCH(TEXT($B109, "ddd"), $AN$2:$AN$8, 0), MATCH(INDEX(Settings!$AI$19:$AI$33, MATCH(H$10, Settings!$Y$19:$Y$33, 0)), $AO$1:$AU$1, 0))), 0))</f>
        <v/>
      </c>
      <c r="AR109" s="119" t="str">
        <f>IF(OR($B109="", I109="", I$10="", AR$9), "", IFERROR($B109+INDEX(Settings!$AF$19:$AF$33, MATCH(I$10, Settings!$Y$19:$Y$33, 0))+IF(INDEX(Settings!$AI$19:$AI$33, MATCH(I$10, Settings!$Y$19:$Y$33, 0))="", 0, INDEX($AO$2:$AU$8, MATCH(TEXT($B109, "ddd"), $AN$2:$AN$8, 0), MATCH(INDEX(Settings!$AI$19:$AI$33, MATCH(I$10, Settings!$Y$19:$Y$33, 0)), $AO$1:$AU$1, 0))), 0))</f>
        <v/>
      </c>
      <c r="AS109" s="119" t="str">
        <f>IF(OR($B109="", J109="", J$10="", AS$9), "", IFERROR($B109+INDEX(Settings!$AF$19:$AF$33, MATCH(J$10, Settings!$Y$19:$Y$33, 0))+IF(INDEX(Settings!$AI$19:$AI$33, MATCH(J$10, Settings!$Y$19:$Y$33, 0))="", 0, INDEX($AO$2:$AU$8, MATCH(TEXT($B109, "ddd"), $AN$2:$AN$8, 0), MATCH(INDEX(Settings!$AI$19:$AI$33, MATCH(J$10, Settings!$Y$19:$Y$33, 0)), $AO$1:$AU$1, 0))), 0))</f>
        <v/>
      </c>
      <c r="AT109" s="119" t="str">
        <f>IF(OR($B109="", K109="", K$10="", AT$9), "", IFERROR($B109+INDEX(Settings!$AF$19:$AF$33, MATCH(K$10, Settings!$Y$19:$Y$33, 0))+IF(INDEX(Settings!$AI$19:$AI$33, MATCH(K$10, Settings!$Y$19:$Y$33, 0))="", 0, INDEX($AO$2:$AU$8, MATCH(TEXT($B109, "ddd"), $AN$2:$AN$8, 0), MATCH(INDEX(Settings!$AI$19:$AI$33, MATCH(K$10, Settings!$Y$19:$Y$33, 0)), $AO$1:$AU$1, 0))), 0))</f>
        <v/>
      </c>
      <c r="AU109" s="119" t="str">
        <f>IF(OR($B109="", L109="", L$10="", AU$9), "", IFERROR($B109+INDEX(Settings!$AF$19:$AF$33, MATCH(L$10, Settings!$Y$19:$Y$33, 0))+IF(INDEX(Settings!$AI$19:$AI$33, MATCH(L$10, Settings!$Y$19:$Y$33, 0))="", 0, INDEX($AO$2:$AU$8, MATCH(TEXT($B109, "ddd"), $AN$2:$AN$8, 0), MATCH(INDEX(Settings!$AI$19:$AI$33, MATCH(L$10, Settings!$Y$19:$Y$33, 0)), $AO$1:$AU$1, 0))), 0))</f>
        <v/>
      </c>
      <c r="AV109" s="119" t="str">
        <f>IF(OR($B109="", M109="", M$10="", AV$9), "", IFERROR($B109+INDEX(Settings!$AF$19:$AF$33, MATCH(M$10, Settings!$Y$19:$Y$33, 0))+IF(INDEX(Settings!$AI$19:$AI$33, MATCH(M$10, Settings!$Y$19:$Y$33, 0))="", 0, INDEX($AO$2:$AU$8, MATCH(TEXT($B109, "ddd"), $AN$2:$AN$8, 0), MATCH(INDEX(Settings!$AI$19:$AI$33, MATCH(M$10, Settings!$Y$19:$Y$33, 0)), $AO$1:$AU$1, 0))), 0))</f>
        <v/>
      </c>
      <c r="AW109" s="119" t="str">
        <f>IF(OR($B109="", N109="", N$10="", AW$9), "", IFERROR($B109+INDEX(Settings!$AF$19:$AF$33, MATCH(N$10, Settings!$Y$19:$Y$33, 0))+IF(INDEX(Settings!$AI$19:$AI$33, MATCH(N$10, Settings!$Y$19:$Y$33, 0))="", 0, INDEX($AO$2:$AU$8, MATCH(TEXT($B109, "ddd"), $AN$2:$AN$8, 0), MATCH(INDEX(Settings!$AI$19:$AI$33, MATCH(N$10, Settings!$Y$19:$Y$33, 0)), $AO$1:$AU$1, 0))), 0))</f>
        <v/>
      </c>
      <c r="AX109" s="119" t="str">
        <f>IF(OR($B109="", O109="", O$10="", AX$9), "", IFERROR($B109+INDEX(Settings!$AF$19:$AF$33, MATCH(O$10, Settings!$Y$19:$Y$33, 0))+IF(INDEX(Settings!$AI$19:$AI$33, MATCH(O$10, Settings!$Y$19:$Y$33, 0))="", 0, INDEX($AO$2:$AU$8, MATCH(TEXT($B109, "ddd"), $AN$2:$AN$8, 0), MATCH(INDEX(Settings!$AI$19:$AI$33, MATCH(O$10, Settings!$Y$19:$Y$33, 0)), $AO$1:$AU$1, 0))), 0))</f>
        <v/>
      </c>
      <c r="AY109" s="119" t="str">
        <f>IF(OR($B109="", P109="", P$10="", AY$9), "", IFERROR($B109+INDEX(Settings!$AF$19:$AF$33, MATCH(P$10, Settings!$Y$19:$Y$33, 0))+IF(INDEX(Settings!$AI$19:$AI$33, MATCH(P$10, Settings!$Y$19:$Y$33, 0))="", 0, INDEX($AO$2:$AU$8, MATCH(TEXT($B109, "ddd"), $AN$2:$AN$8, 0), MATCH(INDEX(Settings!$AI$19:$AI$33, MATCH(P$10, Settings!$Y$19:$Y$33, 0)), $AO$1:$AU$1, 0))), 0))</f>
        <v/>
      </c>
      <c r="AZ109" s="120" t="str">
        <f>IF(OR($B109="", Q109="", Q$10="", AZ$9), "", IFERROR($B109+INDEX(Settings!$AF$19:$AF$33, MATCH(Q$10, Settings!$Y$19:$Y$33, 0))+IF(INDEX(Settings!$AI$19:$AI$33, MATCH(Q$10, Settings!$Y$19:$Y$33, 0))="", 0, INDEX($AO$2:$AU$8, MATCH(TEXT($B109, "ddd"), $AN$2:$AN$8, 0), MATCH(INDEX(Settings!$AI$19:$AI$33, MATCH(Q$10, Settings!$Y$19:$Y$33, 0)), $AO$1:$AU$1, 0))), 0))</f>
        <v/>
      </c>
      <c r="BB109" s="118" t="str">
        <f>IF(OR(C$10="", $B109="", C109="", BB$9=""), "", IFERROR(WORKDAY((DATE(YEAR($B109), MONTH($B109)+INDEX(Settings!$AM$19:$AM$33, MATCH(C$10, Settings!$Y$19:$Y$33, 0)), IF(INDEX(Settings!$AQ$19:$AQ$33, MATCH(C$10, Settings!$Y$19:$Y$33, 0))=0, DAY($B109), INDEX(Settings!$AQ$19:$AQ$33, MATCH(C$10, Settings!$Y$19:$Y$33, 0))))-1), 1, Settings!$AY$23:$AY$38), ""))</f>
        <v/>
      </c>
      <c r="BC109" s="119" t="str">
        <f>IF(OR(D$10="", $B109="", D109="", BC$9=""), "", IFERROR(WORKDAY((DATE(YEAR($B109), MONTH($B109)+INDEX(Settings!$AM$19:$AM$33, MATCH(D$10, Settings!$Y$19:$Y$33, 0)), IF(INDEX(Settings!$AQ$19:$AQ$33, MATCH(D$10, Settings!$Y$19:$Y$33, 0))=0, DAY($B109), INDEX(Settings!$AQ$19:$AQ$33, MATCH(D$10, Settings!$Y$19:$Y$33, 0))))-1), 1, Settings!$AY$23:$AY$38), ""))</f>
        <v/>
      </c>
      <c r="BD109" s="119" t="str">
        <f>IF(OR(E$10="", $B109="", E109="", BD$9=""), "", IFERROR(WORKDAY((DATE(YEAR($B109), MONTH($B109)+INDEX(Settings!$AM$19:$AM$33, MATCH(E$10, Settings!$Y$19:$Y$33, 0)), IF(INDEX(Settings!$AQ$19:$AQ$33, MATCH(E$10, Settings!$Y$19:$Y$33, 0))=0, DAY($B109), INDEX(Settings!$AQ$19:$AQ$33, MATCH(E$10, Settings!$Y$19:$Y$33, 0))))-1), 1, Settings!$AY$23:$AY$38), ""))</f>
        <v/>
      </c>
      <c r="BE109" s="119" t="str">
        <f>IF(OR(F$10="", $B109="", F109="", BE$9=""), "", IFERROR(WORKDAY((DATE(YEAR($B109), MONTH($B109)+INDEX(Settings!$AM$19:$AM$33, MATCH(F$10, Settings!$Y$19:$Y$33, 0)), IF(INDEX(Settings!$AQ$19:$AQ$33, MATCH(F$10, Settings!$Y$19:$Y$33, 0))=0, DAY($B109), INDEX(Settings!$AQ$19:$AQ$33, MATCH(F$10, Settings!$Y$19:$Y$33, 0))))-1), 1, Settings!$AY$23:$AY$38), ""))</f>
        <v/>
      </c>
      <c r="BF109" s="119" t="str">
        <f>IF(OR(G$10="", $B109="", G109="", BF$9=""), "", IFERROR(WORKDAY((DATE(YEAR($B109), MONTH($B109)+INDEX(Settings!$AM$19:$AM$33, MATCH(G$10, Settings!$Y$19:$Y$33, 0)), IF(INDEX(Settings!$AQ$19:$AQ$33, MATCH(G$10, Settings!$Y$19:$Y$33, 0))=0, DAY($B109), INDEX(Settings!$AQ$19:$AQ$33, MATCH(G$10, Settings!$Y$19:$Y$33, 0))))-1), 1, Settings!$AY$23:$AY$38), ""))</f>
        <v/>
      </c>
      <c r="BG109" s="119" t="str">
        <f>IF(OR(H$10="", $B109="", H109="", BG$9=""), "", IFERROR(WORKDAY((DATE(YEAR($B109), MONTH($B109)+INDEX(Settings!$AM$19:$AM$33, MATCH(H$10, Settings!$Y$19:$Y$33, 0)), IF(INDEX(Settings!$AQ$19:$AQ$33, MATCH(H$10, Settings!$Y$19:$Y$33, 0))=0, DAY($B109), INDEX(Settings!$AQ$19:$AQ$33, MATCH(H$10, Settings!$Y$19:$Y$33, 0))))-1), 1, Settings!$AY$23:$AY$38), ""))</f>
        <v/>
      </c>
      <c r="BH109" s="119" t="str">
        <f>IF(OR(I$10="", $B109="", I109="", BH$9=""), "", IFERROR(WORKDAY((DATE(YEAR($B109), MONTH($B109)+INDEX(Settings!$AM$19:$AM$33, MATCH(I$10, Settings!$Y$19:$Y$33, 0)), IF(INDEX(Settings!$AQ$19:$AQ$33, MATCH(I$10, Settings!$Y$19:$Y$33, 0))=0, DAY($B109), INDEX(Settings!$AQ$19:$AQ$33, MATCH(I$10, Settings!$Y$19:$Y$33, 0))))-1), 1, Settings!$AY$23:$AY$38), ""))</f>
        <v/>
      </c>
      <c r="BI109" s="119" t="str">
        <f>IF(OR(J$10="", $B109="", J109="", BI$9=""), "", IFERROR(WORKDAY((DATE(YEAR($B109), MONTH($B109)+INDEX(Settings!$AM$19:$AM$33, MATCH(J$10, Settings!$Y$19:$Y$33, 0)), IF(INDEX(Settings!$AQ$19:$AQ$33, MATCH(J$10, Settings!$Y$19:$Y$33, 0))=0, DAY($B109), INDEX(Settings!$AQ$19:$AQ$33, MATCH(J$10, Settings!$Y$19:$Y$33, 0))))-1), 1, Settings!$AY$23:$AY$38), ""))</f>
        <v/>
      </c>
      <c r="BJ109" s="119" t="str">
        <f>IF(OR(K$10="", $B109="", K109="", BJ$9=""), "", IFERROR(WORKDAY((DATE(YEAR($B109), MONTH($B109)+INDEX(Settings!$AM$19:$AM$33, MATCH(K$10, Settings!$Y$19:$Y$33, 0)), IF(INDEX(Settings!$AQ$19:$AQ$33, MATCH(K$10, Settings!$Y$19:$Y$33, 0))=0, DAY($B109), INDEX(Settings!$AQ$19:$AQ$33, MATCH(K$10, Settings!$Y$19:$Y$33, 0))))-1), 1, Settings!$AY$23:$AY$38), ""))</f>
        <v/>
      </c>
      <c r="BK109" s="119" t="str">
        <f>IF(OR(L$10="", $B109="", L109="", BK$9=""), "", IFERROR(WORKDAY((DATE(YEAR($B109), MONTH($B109)+INDEX(Settings!$AM$19:$AM$33, MATCH(L$10, Settings!$Y$19:$Y$33, 0)), IF(INDEX(Settings!$AQ$19:$AQ$33, MATCH(L$10, Settings!$Y$19:$Y$33, 0))=0, DAY($B109), INDEX(Settings!$AQ$19:$AQ$33, MATCH(L$10, Settings!$Y$19:$Y$33, 0))))-1), 1, Settings!$AY$23:$AY$38), ""))</f>
        <v/>
      </c>
      <c r="BL109" s="119" t="str">
        <f>IF(OR(M$10="", $B109="", M109="", BL$9=""), "", IFERROR(WORKDAY((DATE(YEAR($B109), MONTH($B109)+INDEX(Settings!$AM$19:$AM$33, MATCH(M$10, Settings!$Y$19:$Y$33, 0)), IF(INDEX(Settings!$AQ$19:$AQ$33, MATCH(M$10, Settings!$Y$19:$Y$33, 0))=0, DAY($B109), INDEX(Settings!$AQ$19:$AQ$33, MATCH(M$10, Settings!$Y$19:$Y$33, 0))))-1), 1, Settings!$AY$23:$AY$38), ""))</f>
        <v/>
      </c>
      <c r="BM109" s="119" t="str">
        <f>IF(OR(N$10="", $B109="", N109="", BM$9=""), "", IFERROR(WORKDAY((DATE(YEAR($B109), MONTH($B109)+INDEX(Settings!$AM$19:$AM$33, MATCH(N$10, Settings!$Y$19:$Y$33, 0)), IF(INDEX(Settings!$AQ$19:$AQ$33, MATCH(N$10, Settings!$Y$19:$Y$33, 0))=0, DAY($B109), INDEX(Settings!$AQ$19:$AQ$33, MATCH(N$10, Settings!$Y$19:$Y$33, 0))))-1), 1, Settings!$AY$23:$AY$38), ""))</f>
        <v/>
      </c>
      <c r="BN109" s="119" t="str">
        <f>IF(OR(O$10="", $B109="", O109="", BN$9=""), "", IFERROR(WORKDAY((DATE(YEAR($B109), MONTH($B109)+INDEX(Settings!$AM$19:$AM$33, MATCH(O$10, Settings!$Y$19:$Y$33, 0)), IF(INDEX(Settings!$AQ$19:$AQ$33, MATCH(O$10, Settings!$Y$19:$Y$33, 0))=0, DAY($B109), INDEX(Settings!$AQ$19:$AQ$33, MATCH(O$10, Settings!$Y$19:$Y$33, 0))))-1), 1, Settings!$AY$23:$AY$38), ""))</f>
        <v/>
      </c>
      <c r="BO109" s="119" t="str">
        <f>IF(OR(P$10="", $B109="", P109="", BO$9=""), "", IFERROR(WORKDAY((DATE(YEAR($B109), MONTH($B109)+INDEX(Settings!$AM$19:$AM$33, MATCH(P$10, Settings!$Y$19:$Y$33, 0)), IF(INDEX(Settings!$AQ$19:$AQ$33, MATCH(P$10, Settings!$Y$19:$Y$33, 0))=0, DAY($B109), INDEX(Settings!$AQ$19:$AQ$33, MATCH(P$10, Settings!$Y$19:$Y$33, 0))))-1), 1, Settings!$AY$23:$AY$38), ""))</f>
        <v/>
      </c>
      <c r="BP109" s="120" t="str">
        <f>IF(OR(Q$10="", $B109="", Q109="", BP$9=""), "", IFERROR(WORKDAY((DATE(YEAR($B109), MONTH($B109)+INDEX(Settings!$AM$19:$AM$33, MATCH(Q$10, Settings!$Y$19:$Y$33, 0)), IF(INDEX(Settings!$AQ$19:$AQ$33, MATCH(Q$10, Settings!$Y$19:$Y$33, 0))=0, DAY($B109), INDEX(Settings!$AQ$19:$AQ$33, MATCH(Q$10, Settings!$Y$19:$Y$33, 0))))-1), 1, Settings!$AY$23:$AY$38), ""))</f>
        <v/>
      </c>
      <c r="BR109" s="118" t="str">
        <f>IF(BB109="", "", IF(BB109&lt;=$B109, WORKDAY(DATE(YEAR($BB109), MONTH(BB109)+1, DAY(BB109)-1), 1, Settings!$AY$23:$AY$38), BB109))</f>
        <v/>
      </c>
      <c r="BS109" s="119" t="str">
        <f>IF(BC109="", "", IF(BC109&lt;=$B109, WORKDAY(DATE(YEAR($BB109), MONTH(BC109)+1, DAY(BC109)-1), 1, Settings!$AY$23:$AY$38), BC109))</f>
        <v/>
      </c>
      <c r="BT109" s="119" t="str">
        <f>IF(BD109="", "", IF(BD109&lt;=$B109, WORKDAY(DATE(YEAR($BB109), MONTH(BD109)+1, DAY(BD109)-1), 1, Settings!$AY$23:$AY$38), BD109))</f>
        <v/>
      </c>
      <c r="BU109" s="119" t="str">
        <f>IF(BE109="", "", IF(BE109&lt;=$B109, WORKDAY(DATE(YEAR($BB109), MONTH(BE109)+1, DAY(BE109)-1), 1, Settings!$AY$23:$AY$38), BE109))</f>
        <v/>
      </c>
      <c r="BV109" s="119" t="str">
        <f>IF(BF109="", "", IF(BF109&lt;=$B109, WORKDAY(DATE(YEAR($BB109), MONTH(BF109)+1, DAY(BF109)-1), 1, Settings!$AY$23:$AY$38), BF109))</f>
        <v/>
      </c>
      <c r="BW109" s="119" t="str">
        <f>IF(BG109="", "", IF(BG109&lt;=$B109, WORKDAY(DATE(YEAR($BB109), MONTH(BG109)+1, DAY(BG109)-1), 1, Settings!$AY$23:$AY$38), BG109))</f>
        <v/>
      </c>
      <c r="BX109" s="119" t="str">
        <f>IF(BH109="", "", IF(BH109&lt;=$B109, WORKDAY(DATE(YEAR($BB109), MONTH(BH109)+1, DAY(BH109)-1), 1, Settings!$AY$23:$AY$38), BH109))</f>
        <v/>
      </c>
      <c r="BY109" s="119" t="str">
        <f>IF(BI109="", "", IF(BI109&lt;=$B109, WORKDAY(DATE(YEAR($BB109), MONTH(BI109)+1, DAY(BI109)-1), 1, Settings!$AY$23:$AY$38), BI109))</f>
        <v/>
      </c>
      <c r="BZ109" s="119" t="str">
        <f>IF(BJ109="", "", IF(BJ109&lt;=$B109, WORKDAY(DATE(YEAR($BB109), MONTH(BJ109)+1, DAY(BJ109)-1), 1, Settings!$AY$23:$AY$38), BJ109))</f>
        <v/>
      </c>
      <c r="CA109" s="119" t="str">
        <f>IF(BK109="", "", IF(BK109&lt;=$B109, WORKDAY(DATE(YEAR($BB109), MONTH(BK109)+1, DAY(BK109)-1), 1, Settings!$AY$23:$AY$38), BK109))</f>
        <v/>
      </c>
      <c r="CB109" s="119" t="str">
        <f>IF(BL109="", "", IF(BL109&lt;=$B109, WORKDAY(DATE(YEAR($BB109), MONTH(BL109)+1, DAY(BL109)-1), 1, Settings!$AY$23:$AY$38), BL109))</f>
        <v/>
      </c>
      <c r="CC109" s="119" t="str">
        <f>IF(BM109="", "", IF(BM109&lt;=$B109, WORKDAY(DATE(YEAR($BB109), MONTH(BM109)+1, DAY(BM109)-1), 1, Settings!$AY$23:$AY$38), BM109))</f>
        <v/>
      </c>
      <c r="CD109" s="119" t="str">
        <f>IF(BN109="", "", IF(BN109&lt;=$B109, WORKDAY(DATE(YEAR($BB109), MONTH(BN109)+1, DAY(BN109)-1), 1, Settings!$AY$23:$AY$38), BN109))</f>
        <v/>
      </c>
      <c r="CE109" s="119" t="str">
        <f>IF(BO109="", "", IF(BO109&lt;=$B109, WORKDAY(DATE(YEAR($BB109), MONTH(BO109)+1, DAY(BO109)-1), 1, Settings!$AY$23:$AY$38), BO109))</f>
        <v/>
      </c>
      <c r="CF109" s="120" t="str">
        <f>IF(BP109="", "", IF(BP109&lt;=$B109, WORKDAY(DATE(YEAR($BB109), MONTH(BP109)+1, DAY(BP109)-1), 1, Settings!$AY$23:$AY$38), BP109))</f>
        <v/>
      </c>
      <c r="CH109" s="48" t="str">
        <f t="shared" si="35"/>
        <v/>
      </c>
      <c r="CI109" s="49" t="str">
        <f t="shared" si="36"/>
        <v/>
      </c>
      <c r="CJ109" s="49" t="str">
        <f t="shared" si="37"/>
        <v/>
      </c>
      <c r="CK109" s="49" t="str">
        <f t="shared" si="38"/>
        <v/>
      </c>
      <c r="CL109" s="49" t="str">
        <f t="shared" si="39"/>
        <v/>
      </c>
      <c r="CM109" s="49" t="str">
        <f t="shared" si="40"/>
        <v/>
      </c>
      <c r="CN109" s="49" t="str">
        <f t="shared" si="41"/>
        <v/>
      </c>
      <c r="CO109" s="49" t="str">
        <f t="shared" si="42"/>
        <v/>
      </c>
      <c r="CP109" s="49" t="str">
        <f t="shared" si="43"/>
        <v/>
      </c>
      <c r="CQ109" s="49" t="str">
        <f t="shared" si="44"/>
        <v/>
      </c>
      <c r="CR109" s="49" t="str">
        <f t="shared" si="45"/>
        <v/>
      </c>
      <c r="CS109" s="49" t="str">
        <f t="shared" si="46"/>
        <v/>
      </c>
      <c r="CT109" s="49" t="str">
        <f t="shared" si="47"/>
        <v/>
      </c>
      <c r="CU109" s="49" t="str">
        <f t="shared" si="48"/>
        <v/>
      </c>
      <c r="CV109" s="16" t="str">
        <f t="shared" si="49"/>
        <v/>
      </c>
      <c r="CX109" s="48" t="str">
        <f t="shared" si="50"/>
        <v/>
      </c>
      <c r="CY109" s="49" t="str">
        <f t="shared" si="51"/>
        <v/>
      </c>
      <c r="CZ109" s="49" t="str">
        <f t="shared" si="52"/>
        <v/>
      </c>
      <c r="DA109" s="49" t="str">
        <f t="shared" si="53"/>
        <v/>
      </c>
      <c r="DB109" s="49" t="str">
        <f t="shared" si="54"/>
        <v/>
      </c>
      <c r="DC109" s="49" t="str">
        <f t="shared" si="55"/>
        <v/>
      </c>
      <c r="DD109" s="49" t="str">
        <f t="shared" si="56"/>
        <v/>
      </c>
      <c r="DE109" s="49" t="str">
        <f t="shared" si="57"/>
        <v/>
      </c>
      <c r="DF109" s="49" t="str">
        <f t="shared" si="58"/>
        <v/>
      </c>
      <c r="DG109" s="49" t="str">
        <f t="shared" si="59"/>
        <v/>
      </c>
      <c r="DH109" s="49" t="str">
        <f t="shared" si="60"/>
        <v/>
      </c>
      <c r="DI109" s="49" t="str">
        <f t="shared" si="61"/>
        <v/>
      </c>
      <c r="DJ109" s="49" t="str">
        <f t="shared" si="62"/>
        <v/>
      </c>
      <c r="DK109" s="49" t="str">
        <f t="shared" si="63"/>
        <v/>
      </c>
      <c r="DL109" s="16" t="str">
        <f t="shared" si="64"/>
        <v/>
      </c>
      <c r="DN109" s="17" t="str">
        <f t="shared" si="65"/>
        <v>Oct 2019</v>
      </c>
    </row>
    <row r="110" spans="1:118" x14ac:dyDescent="0.25">
      <c r="A110" s="30"/>
      <c r="B110" s="102">
        <f>IF(B109="", "", IFERROR(IF(B109+1&gt;Settings!$G$25, "", B109+1), ""))</f>
        <v>43746</v>
      </c>
      <c r="C110" s="2"/>
      <c r="D110" s="3"/>
      <c r="E110" s="3"/>
      <c r="F110" s="3"/>
      <c r="G110" s="3"/>
      <c r="H110" s="3"/>
      <c r="I110" s="3"/>
      <c r="J110" s="3"/>
      <c r="K110" s="3"/>
      <c r="L110" s="3"/>
      <c r="M110" s="3"/>
      <c r="N110" s="3"/>
      <c r="O110" s="3"/>
      <c r="P110" s="3"/>
      <c r="Q110" s="4"/>
      <c r="R110" s="30"/>
      <c r="T110" s="17" t="str">
        <f>IF($B110="", "", IF($B110&lt;Settings!$G$23, "Old", "New"))</f>
        <v>Old</v>
      </c>
      <c r="AL110" s="118" t="str">
        <f>IF(OR($B110="", C110="", C$10="", AL$9), "", IFERROR($B110+INDEX(Settings!$AF$19:$AF$33, MATCH(C$10, Settings!$Y$19:$Y$33, 0))+IF(INDEX(Settings!$AI$19:$AI$33, MATCH(C$10, Settings!$Y$19:$Y$33, 0))="", 0, INDEX($AO$2:$AU$8, MATCH(TEXT($B110, "ddd"), $AN$2:$AN$8, 0), MATCH(INDEX(Settings!$AI$19:$AI$33, MATCH(C$10, Settings!$Y$19:$Y$33, 0)), $AO$1:$AU$1, 0))), 0))</f>
        <v/>
      </c>
      <c r="AM110" s="119" t="str">
        <f>IF(OR($B110="", D110="", D$10="", AM$9), "", IFERROR($B110+INDEX(Settings!$AF$19:$AF$33, MATCH(D$10, Settings!$Y$19:$Y$33, 0))+IF(INDEX(Settings!$AI$19:$AI$33, MATCH(D$10, Settings!$Y$19:$Y$33, 0))="", 0, INDEX($AO$2:$AU$8, MATCH(TEXT($B110, "ddd"), $AN$2:$AN$8, 0), MATCH(INDEX(Settings!$AI$19:$AI$33, MATCH(D$10, Settings!$Y$19:$Y$33, 0)), $AO$1:$AU$1, 0))), 0))</f>
        <v/>
      </c>
      <c r="AN110" s="119" t="str">
        <f>IF(OR($B110="", E110="", E$10="", AN$9), "", IFERROR($B110+INDEX(Settings!$AF$19:$AF$33, MATCH(E$10, Settings!$Y$19:$Y$33, 0))+IF(INDEX(Settings!$AI$19:$AI$33, MATCH(E$10, Settings!$Y$19:$Y$33, 0))="", 0, INDEX($AO$2:$AU$8, MATCH(TEXT($B110, "ddd"), $AN$2:$AN$8, 0), MATCH(INDEX(Settings!$AI$19:$AI$33, MATCH(E$10, Settings!$Y$19:$Y$33, 0)), $AO$1:$AU$1, 0))), 0))</f>
        <v/>
      </c>
      <c r="AO110" s="119" t="str">
        <f>IF(OR($B110="", F110="", F$10="", AO$9), "", IFERROR($B110+INDEX(Settings!$AF$19:$AF$33, MATCH(F$10, Settings!$Y$19:$Y$33, 0))+IF(INDEX(Settings!$AI$19:$AI$33, MATCH(F$10, Settings!$Y$19:$Y$33, 0))="", 0, INDEX($AO$2:$AU$8, MATCH(TEXT($B110, "ddd"), $AN$2:$AN$8, 0), MATCH(INDEX(Settings!$AI$19:$AI$33, MATCH(F$10, Settings!$Y$19:$Y$33, 0)), $AO$1:$AU$1, 0))), 0))</f>
        <v/>
      </c>
      <c r="AP110" s="119" t="str">
        <f>IF(OR($B110="", G110="", G$10="", AP$9), "", IFERROR($B110+INDEX(Settings!$AF$19:$AF$33, MATCH(G$10, Settings!$Y$19:$Y$33, 0))+IF(INDEX(Settings!$AI$19:$AI$33, MATCH(G$10, Settings!$Y$19:$Y$33, 0))="", 0, INDEX($AO$2:$AU$8, MATCH(TEXT($B110, "ddd"), $AN$2:$AN$8, 0), MATCH(INDEX(Settings!$AI$19:$AI$33, MATCH(G$10, Settings!$Y$19:$Y$33, 0)), $AO$1:$AU$1, 0))), 0))</f>
        <v/>
      </c>
      <c r="AQ110" s="119" t="str">
        <f>IF(OR($B110="", H110="", H$10="", AQ$9), "", IFERROR($B110+INDEX(Settings!$AF$19:$AF$33, MATCH(H$10, Settings!$Y$19:$Y$33, 0))+IF(INDEX(Settings!$AI$19:$AI$33, MATCH(H$10, Settings!$Y$19:$Y$33, 0))="", 0, INDEX($AO$2:$AU$8, MATCH(TEXT($B110, "ddd"), $AN$2:$AN$8, 0), MATCH(INDEX(Settings!$AI$19:$AI$33, MATCH(H$10, Settings!$Y$19:$Y$33, 0)), $AO$1:$AU$1, 0))), 0))</f>
        <v/>
      </c>
      <c r="AR110" s="119" t="str">
        <f>IF(OR($B110="", I110="", I$10="", AR$9), "", IFERROR($B110+INDEX(Settings!$AF$19:$AF$33, MATCH(I$10, Settings!$Y$19:$Y$33, 0))+IF(INDEX(Settings!$AI$19:$AI$33, MATCH(I$10, Settings!$Y$19:$Y$33, 0))="", 0, INDEX($AO$2:$AU$8, MATCH(TEXT($B110, "ddd"), $AN$2:$AN$8, 0), MATCH(INDEX(Settings!$AI$19:$AI$33, MATCH(I$10, Settings!$Y$19:$Y$33, 0)), $AO$1:$AU$1, 0))), 0))</f>
        <v/>
      </c>
      <c r="AS110" s="119" t="str">
        <f>IF(OR($B110="", J110="", J$10="", AS$9), "", IFERROR($B110+INDEX(Settings!$AF$19:$AF$33, MATCH(J$10, Settings!$Y$19:$Y$33, 0))+IF(INDEX(Settings!$AI$19:$AI$33, MATCH(J$10, Settings!$Y$19:$Y$33, 0))="", 0, INDEX($AO$2:$AU$8, MATCH(TEXT($B110, "ddd"), $AN$2:$AN$8, 0), MATCH(INDEX(Settings!$AI$19:$AI$33, MATCH(J$10, Settings!$Y$19:$Y$33, 0)), $AO$1:$AU$1, 0))), 0))</f>
        <v/>
      </c>
      <c r="AT110" s="119" t="str">
        <f>IF(OR($B110="", K110="", K$10="", AT$9), "", IFERROR($B110+INDEX(Settings!$AF$19:$AF$33, MATCH(K$10, Settings!$Y$19:$Y$33, 0))+IF(INDEX(Settings!$AI$19:$AI$33, MATCH(K$10, Settings!$Y$19:$Y$33, 0))="", 0, INDEX($AO$2:$AU$8, MATCH(TEXT($B110, "ddd"), $AN$2:$AN$8, 0), MATCH(INDEX(Settings!$AI$19:$AI$33, MATCH(K$10, Settings!$Y$19:$Y$33, 0)), $AO$1:$AU$1, 0))), 0))</f>
        <v/>
      </c>
      <c r="AU110" s="119" t="str">
        <f>IF(OR($B110="", L110="", L$10="", AU$9), "", IFERROR($B110+INDEX(Settings!$AF$19:$AF$33, MATCH(L$10, Settings!$Y$19:$Y$33, 0))+IF(INDEX(Settings!$AI$19:$AI$33, MATCH(L$10, Settings!$Y$19:$Y$33, 0))="", 0, INDEX($AO$2:$AU$8, MATCH(TEXT($B110, "ddd"), $AN$2:$AN$8, 0), MATCH(INDEX(Settings!$AI$19:$AI$33, MATCH(L$10, Settings!$Y$19:$Y$33, 0)), $AO$1:$AU$1, 0))), 0))</f>
        <v/>
      </c>
      <c r="AV110" s="119" t="str">
        <f>IF(OR($B110="", M110="", M$10="", AV$9), "", IFERROR($B110+INDEX(Settings!$AF$19:$AF$33, MATCH(M$10, Settings!$Y$19:$Y$33, 0))+IF(INDEX(Settings!$AI$19:$AI$33, MATCH(M$10, Settings!$Y$19:$Y$33, 0))="", 0, INDEX($AO$2:$AU$8, MATCH(TEXT($B110, "ddd"), $AN$2:$AN$8, 0), MATCH(INDEX(Settings!$AI$19:$AI$33, MATCH(M$10, Settings!$Y$19:$Y$33, 0)), $AO$1:$AU$1, 0))), 0))</f>
        <v/>
      </c>
      <c r="AW110" s="119" t="str">
        <f>IF(OR($B110="", N110="", N$10="", AW$9), "", IFERROR($B110+INDEX(Settings!$AF$19:$AF$33, MATCH(N$10, Settings!$Y$19:$Y$33, 0))+IF(INDEX(Settings!$AI$19:$AI$33, MATCH(N$10, Settings!$Y$19:$Y$33, 0))="", 0, INDEX($AO$2:$AU$8, MATCH(TEXT($B110, "ddd"), $AN$2:$AN$8, 0), MATCH(INDEX(Settings!$AI$19:$AI$33, MATCH(N$10, Settings!$Y$19:$Y$33, 0)), $AO$1:$AU$1, 0))), 0))</f>
        <v/>
      </c>
      <c r="AX110" s="119" t="str">
        <f>IF(OR($B110="", O110="", O$10="", AX$9), "", IFERROR($B110+INDEX(Settings!$AF$19:$AF$33, MATCH(O$10, Settings!$Y$19:$Y$33, 0))+IF(INDEX(Settings!$AI$19:$AI$33, MATCH(O$10, Settings!$Y$19:$Y$33, 0))="", 0, INDEX($AO$2:$AU$8, MATCH(TEXT($B110, "ddd"), $AN$2:$AN$8, 0), MATCH(INDEX(Settings!$AI$19:$AI$33, MATCH(O$10, Settings!$Y$19:$Y$33, 0)), $AO$1:$AU$1, 0))), 0))</f>
        <v/>
      </c>
      <c r="AY110" s="119" t="str">
        <f>IF(OR($B110="", P110="", P$10="", AY$9), "", IFERROR($B110+INDEX(Settings!$AF$19:$AF$33, MATCH(P$10, Settings!$Y$19:$Y$33, 0))+IF(INDEX(Settings!$AI$19:$AI$33, MATCH(P$10, Settings!$Y$19:$Y$33, 0))="", 0, INDEX($AO$2:$AU$8, MATCH(TEXT($B110, "ddd"), $AN$2:$AN$8, 0), MATCH(INDEX(Settings!$AI$19:$AI$33, MATCH(P$10, Settings!$Y$19:$Y$33, 0)), $AO$1:$AU$1, 0))), 0))</f>
        <v/>
      </c>
      <c r="AZ110" s="120" t="str">
        <f>IF(OR($B110="", Q110="", Q$10="", AZ$9), "", IFERROR($B110+INDEX(Settings!$AF$19:$AF$33, MATCH(Q$10, Settings!$Y$19:$Y$33, 0))+IF(INDEX(Settings!$AI$19:$AI$33, MATCH(Q$10, Settings!$Y$19:$Y$33, 0))="", 0, INDEX($AO$2:$AU$8, MATCH(TEXT($B110, "ddd"), $AN$2:$AN$8, 0), MATCH(INDEX(Settings!$AI$19:$AI$33, MATCH(Q$10, Settings!$Y$19:$Y$33, 0)), $AO$1:$AU$1, 0))), 0))</f>
        <v/>
      </c>
      <c r="BB110" s="118" t="str">
        <f>IF(OR(C$10="", $B110="", C110="", BB$9=""), "", IFERROR(WORKDAY((DATE(YEAR($B110), MONTH($B110)+INDEX(Settings!$AM$19:$AM$33, MATCH(C$10, Settings!$Y$19:$Y$33, 0)), IF(INDEX(Settings!$AQ$19:$AQ$33, MATCH(C$10, Settings!$Y$19:$Y$33, 0))=0, DAY($B110), INDEX(Settings!$AQ$19:$AQ$33, MATCH(C$10, Settings!$Y$19:$Y$33, 0))))-1), 1, Settings!$AY$23:$AY$38), ""))</f>
        <v/>
      </c>
      <c r="BC110" s="119" t="str">
        <f>IF(OR(D$10="", $B110="", D110="", BC$9=""), "", IFERROR(WORKDAY((DATE(YEAR($B110), MONTH($B110)+INDEX(Settings!$AM$19:$AM$33, MATCH(D$10, Settings!$Y$19:$Y$33, 0)), IF(INDEX(Settings!$AQ$19:$AQ$33, MATCH(D$10, Settings!$Y$19:$Y$33, 0))=0, DAY($B110), INDEX(Settings!$AQ$19:$AQ$33, MATCH(D$10, Settings!$Y$19:$Y$33, 0))))-1), 1, Settings!$AY$23:$AY$38), ""))</f>
        <v/>
      </c>
      <c r="BD110" s="119" t="str">
        <f>IF(OR(E$10="", $B110="", E110="", BD$9=""), "", IFERROR(WORKDAY((DATE(YEAR($B110), MONTH($B110)+INDEX(Settings!$AM$19:$AM$33, MATCH(E$10, Settings!$Y$19:$Y$33, 0)), IF(INDEX(Settings!$AQ$19:$AQ$33, MATCH(E$10, Settings!$Y$19:$Y$33, 0))=0, DAY($B110), INDEX(Settings!$AQ$19:$AQ$33, MATCH(E$10, Settings!$Y$19:$Y$33, 0))))-1), 1, Settings!$AY$23:$AY$38), ""))</f>
        <v/>
      </c>
      <c r="BE110" s="119" t="str">
        <f>IF(OR(F$10="", $B110="", F110="", BE$9=""), "", IFERROR(WORKDAY((DATE(YEAR($B110), MONTH($B110)+INDEX(Settings!$AM$19:$AM$33, MATCH(F$10, Settings!$Y$19:$Y$33, 0)), IF(INDEX(Settings!$AQ$19:$AQ$33, MATCH(F$10, Settings!$Y$19:$Y$33, 0))=0, DAY($B110), INDEX(Settings!$AQ$19:$AQ$33, MATCH(F$10, Settings!$Y$19:$Y$33, 0))))-1), 1, Settings!$AY$23:$AY$38), ""))</f>
        <v/>
      </c>
      <c r="BF110" s="119" t="str">
        <f>IF(OR(G$10="", $B110="", G110="", BF$9=""), "", IFERROR(WORKDAY((DATE(YEAR($B110), MONTH($B110)+INDEX(Settings!$AM$19:$AM$33, MATCH(G$10, Settings!$Y$19:$Y$33, 0)), IF(INDEX(Settings!$AQ$19:$AQ$33, MATCH(G$10, Settings!$Y$19:$Y$33, 0))=0, DAY($B110), INDEX(Settings!$AQ$19:$AQ$33, MATCH(G$10, Settings!$Y$19:$Y$33, 0))))-1), 1, Settings!$AY$23:$AY$38), ""))</f>
        <v/>
      </c>
      <c r="BG110" s="119" t="str">
        <f>IF(OR(H$10="", $B110="", H110="", BG$9=""), "", IFERROR(WORKDAY((DATE(YEAR($B110), MONTH($B110)+INDEX(Settings!$AM$19:$AM$33, MATCH(H$10, Settings!$Y$19:$Y$33, 0)), IF(INDEX(Settings!$AQ$19:$AQ$33, MATCH(H$10, Settings!$Y$19:$Y$33, 0))=0, DAY($B110), INDEX(Settings!$AQ$19:$AQ$33, MATCH(H$10, Settings!$Y$19:$Y$33, 0))))-1), 1, Settings!$AY$23:$AY$38), ""))</f>
        <v/>
      </c>
      <c r="BH110" s="119" t="str">
        <f>IF(OR(I$10="", $B110="", I110="", BH$9=""), "", IFERROR(WORKDAY((DATE(YEAR($B110), MONTH($B110)+INDEX(Settings!$AM$19:$AM$33, MATCH(I$10, Settings!$Y$19:$Y$33, 0)), IF(INDEX(Settings!$AQ$19:$AQ$33, MATCH(I$10, Settings!$Y$19:$Y$33, 0))=0, DAY($B110), INDEX(Settings!$AQ$19:$AQ$33, MATCH(I$10, Settings!$Y$19:$Y$33, 0))))-1), 1, Settings!$AY$23:$AY$38), ""))</f>
        <v/>
      </c>
      <c r="BI110" s="119" t="str">
        <f>IF(OR(J$10="", $B110="", J110="", BI$9=""), "", IFERROR(WORKDAY((DATE(YEAR($B110), MONTH($B110)+INDEX(Settings!$AM$19:$AM$33, MATCH(J$10, Settings!$Y$19:$Y$33, 0)), IF(INDEX(Settings!$AQ$19:$AQ$33, MATCH(J$10, Settings!$Y$19:$Y$33, 0))=0, DAY($B110), INDEX(Settings!$AQ$19:$AQ$33, MATCH(J$10, Settings!$Y$19:$Y$33, 0))))-1), 1, Settings!$AY$23:$AY$38), ""))</f>
        <v/>
      </c>
      <c r="BJ110" s="119" t="str">
        <f>IF(OR(K$10="", $B110="", K110="", BJ$9=""), "", IFERROR(WORKDAY((DATE(YEAR($B110), MONTH($B110)+INDEX(Settings!$AM$19:$AM$33, MATCH(K$10, Settings!$Y$19:$Y$33, 0)), IF(INDEX(Settings!$AQ$19:$AQ$33, MATCH(K$10, Settings!$Y$19:$Y$33, 0))=0, DAY($B110), INDEX(Settings!$AQ$19:$AQ$33, MATCH(K$10, Settings!$Y$19:$Y$33, 0))))-1), 1, Settings!$AY$23:$AY$38), ""))</f>
        <v/>
      </c>
      <c r="BK110" s="119" t="str">
        <f>IF(OR(L$10="", $B110="", L110="", BK$9=""), "", IFERROR(WORKDAY((DATE(YEAR($B110), MONTH($B110)+INDEX(Settings!$AM$19:$AM$33, MATCH(L$10, Settings!$Y$19:$Y$33, 0)), IF(INDEX(Settings!$AQ$19:$AQ$33, MATCH(L$10, Settings!$Y$19:$Y$33, 0))=0, DAY($B110), INDEX(Settings!$AQ$19:$AQ$33, MATCH(L$10, Settings!$Y$19:$Y$33, 0))))-1), 1, Settings!$AY$23:$AY$38), ""))</f>
        <v/>
      </c>
      <c r="BL110" s="119" t="str">
        <f>IF(OR(M$10="", $B110="", M110="", BL$9=""), "", IFERROR(WORKDAY((DATE(YEAR($B110), MONTH($B110)+INDEX(Settings!$AM$19:$AM$33, MATCH(M$10, Settings!$Y$19:$Y$33, 0)), IF(INDEX(Settings!$AQ$19:$AQ$33, MATCH(M$10, Settings!$Y$19:$Y$33, 0))=0, DAY($B110), INDEX(Settings!$AQ$19:$AQ$33, MATCH(M$10, Settings!$Y$19:$Y$33, 0))))-1), 1, Settings!$AY$23:$AY$38), ""))</f>
        <v/>
      </c>
      <c r="BM110" s="119" t="str">
        <f>IF(OR(N$10="", $B110="", N110="", BM$9=""), "", IFERROR(WORKDAY((DATE(YEAR($B110), MONTH($B110)+INDEX(Settings!$AM$19:$AM$33, MATCH(N$10, Settings!$Y$19:$Y$33, 0)), IF(INDEX(Settings!$AQ$19:$AQ$33, MATCH(N$10, Settings!$Y$19:$Y$33, 0))=0, DAY($B110), INDEX(Settings!$AQ$19:$AQ$33, MATCH(N$10, Settings!$Y$19:$Y$33, 0))))-1), 1, Settings!$AY$23:$AY$38), ""))</f>
        <v/>
      </c>
      <c r="BN110" s="119" t="str">
        <f>IF(OR(O$10="", $B110="", O110="", BN$9=""), "", IFERROR(WORKDAY((DATE(YEAR($B110), MONTH($B110)+INDEX(Settings!$AM$19:$AM$33, MATCH(O$10, Settings!$Y$19:$Y$33, 0)), IF(INDEX(Settings!$AQ$19:$AQ$33, MATCH(O$10, Settings!$Y$19:$Y$33, 0))=0, DAY($B110), INDEX(Settings!$AQ$19:$AQ$33, MATCH(O$10, Settings!$Y$19:$Y$33, 0))))-1), 1, Settings!$AY$23:$AY$38), ""))</f>
        <v/>
      </c>
      <c r="BO110" s="119" t="str">
        <f>IF(OR(P$10="", $B110="", P110="", BO$9=""), "", IFERROR(WORKDAY((DATE(YEAR($B110), MONTH($B110)+INDEX(Settings!$AM$19:$AM$33, MATCH(P$10, Settings!$Y$19:$Y$33, 0)), IF(INDEX(Settings!$AQ$19:$AQ$33, MATCH(P$10, Settings!$Y$19:$Y$33, 0))=0, DAY($B110), INDEX(Settings!$AQ$19:$AQ$33, MATCH(P$10, Settings!$Y$19:$Y$33, 0))))-1), 1, Settings!$AY$23:$AY$38), ""))</f>
        <v/>
      </c>
      <c r="BP110" s="120" t="str">
        <f>IF(OR(Q$10="", $B110="", Q110="", BP$9=""), "", IFERROR(WORKDAY((DATE(YEAR($B110), MONTH($B110)+INDEX(Settings!$AM$19:$AM$33, MATCH(Q$10, Settings!$Y$19:$Y$33, 0)), IF(INDEX(Settings!$AQ$19:$AQ$33, MATCH(Q$10, Settings!$Y$19:$Y$33, 0))=0, DAY($B110), INDEX(Settings!$AQ$19:$AQ$33, MATCH(Q$10, Settings!$Y$19:$Y$33, 0))))-1), 1, Settings!$AY$23:$AY$38), ""))</f>
        <v/>
      </c>
      <c r="BR110" s="118" t="str">
        <f>IF(BB110="", "", IF(BB110&lt;=$B110, WORKDAY(DATE(YEAR($BB110), MONTH(BB110)+1, DAY(BB110)-1), 1, Settings!$AY$23:$AY$38), BB110))</f>
        <v/>
      </c>
      <c r="BS110" s="119" t="str">
        <f>IF(BC110="", "", IF(BC110&lt;=$B110, WORKDAY(DATE(YEAR($BB110), MONTH(BC110)+1, DAY(BC110)-1), 1, Settings!$AY$23:$AY$38), BC110))</f>
        <v/>
      </c>
      <c r="BT110" s="119" t="str">
        <f>IF(BD110="", "", IF(BD110&lt;=$B110, WORKDAY(DATE(YEAR($BB110), MONTH(BD110)+1, DAY(BD110)-1), 1, Settings!$AY$23:$AY$38), BD110))</f>
        <v/>
      </c>
      <c r="BU110" s="119" t="str">
        <f>IF(BE110="", "", IF(BE110&lt;=$B110, WORKDAY(DATE(YEAR($BB110), MONTH(BE110)+1, DAY(BE110)-1), 1, Settings!$AY$23:$AY$38), BE110))</f>
        <v/>
      </c>
      <c r="BV110" s="119" t="str">
        <f>IF(BF110="", "", IF(BF110&lt;=$B110, WORKDAY(DATE(YEAR($BB110), MONTH(BF110)+1, DAY(BF110)-1), 1, Settings!$AY$23:$AY$38), BF110))</f>
        <v/>
      </c>
      <c r="BW110" s="119" t="str">
        <f>IF(BG110="", "", IF(BG110&lt;=$B110, WORKDAY(DATE(YEAR($BB110), MONTH(BG110)+1, DAY(BG110)-1), 1, Settings!$AY$23:$AY$38), BG110))</f>
        <v/>
      </c>
      <c r="BX110" s="119" t="str">
        <f>IF(BH110="", "", IF(BH110&lt;=$B110, WORKDAY(DATE(YEAR($BB110), MONTH(BH110)+1, DAY(BH110)-1), 1, Settings!$AY$23:$AY$38), BH110))</f>
        <v/>
      </c>
      <c r="BY110" s="119" t="str">
        <f>IF(BI110="", "", IF(BI110&lt;=$B110, WORKDAY(DATE(YEAR($BB110), MONTH(BI110)+1, DAY(BI110)-1), 1, Settings!$AY$23:$AY$38), BI110))</f>
        <v/>
      </c>
      <c r="BZ110" s="119" t="str">
        <f>IF(BJ110="", "", IF(BJ110&lt;=$B110, WORKDAY(DATE(YEAR($BB110), MONTH(BJ110)+1, DAY(BJ110)-1), 1, Settings!$AY$23:$AY$38), BJ110))</f>
        <v/>
      </c>
      <c r="CA110" s="119" t="str">
        <f>IF(BK110="", "", IF(BK110&lt;=$B110, WORKDAY(DATE(YEAR($BB110), MONTH(BK110)+1, DAY(BK110)-1), 1, Settings!$AY$23:$AY$38), BK110))</f>
        <v/>
      </c>
      <c r="CB110" s="119" t="str">
        <f>IF(BL110="", "", IF(BL110&lt;=$B110, WORKDAY(DATE(YEAR($BB110), MONTH(BL110)+1, DAY(BL110)-1), 1, Settings!$AY$23:$AY$38), BL110))</f>
        <v/>
      </c>
      <c r="CC110" s="119" t="str">
        <f>IF(BM110="", "", IF(BM110&lt;=$B110, WORKDAY(DATE(YEAR($BB110), MONTH(BM110)+1, DAY(BM110)-1), 1, Settings!$AY$23:$AY$38), BM110))</f>
        <v/>
      </c>
      <c r="CD110" s="119" t="str">
        <f>IF(BN110="", "", IF(BN110&lt;=$B110, WORKDAY(DATE(YEAR($BB110), MONTH(BN110)+1, DAY(BN110)-1), 1, Settings!$AY$23:$AY$38), BN110))</f>
        <v/>
      </c>
      <c r="CE110" s="119" t="str">
        <f>IF(BO110="", "", IF(BO110&lt;=$B110, WORKDAY(DATE(YEAR($BB110), MONTH(BO110)+1, DAY(BO110)-1), 1, Settings!$AY$23:$AY$38), BO110))</f>
        <v/>
      </c>
      <c r="CF110" s="120" t="str">
        <f>IF(BP110="", "", IF(BP110&lt;=$B110, WORKDAY(DATE(YEAR($BB110), MONTH(BP110)+1, DAY(BP110)-1), 1, Settings!$AY$23:$AY$38), BP110))</f>
        <v/>
      </c>
      <c r="CH110" s="48" t="str">
        <f t="shared" si="35"/>
        <v/>
      </c>
      <c r="CI110" s="49" t="str">
        <f t="shared" si="36"/>
        <v/>
      </c>
      <c r="CJ110" s="49" t="str">
        <f t="shared" si="37"/>
        <v/>
      </c>
      <c r="CK110" s="49" t="str">
        <f t="shared" si="38"/>
        <v/>
      </c>
      <c r="CL110" s="49" t="str">
        <f t="shared" si="39"/>
        <v/>
      </c>
      <c r="CM110" s="49" t="str">
        <f t="shared" si="40"/>
        <v/>
      </c>
      <c r="CN110" s="49" t="str">
        <f t="shared" si="41"/>
        <v/>
      </c>
      <c r="CO110" s="49" t="str">
        <f t="shared" si="42"/>
        <v/>
      </c>
      <c r="CP110" s="49" t="str">
        <f t="shared" si="43"/>
        <v/>
      </c>
      <c r="CQ110" s="49" t="str">
        <f t="shared" si="44"/>
        <v/>
      </c>
      <c r="CR110" s="49" t="str">
        <f t="shared" si="45"/>
        <v/>
      </c>
      <c r="CS110" s="49" t="str">
        <f t="shared" si="46"/>
        <v/>
      </c>
      <c r="CT110" s="49" t="str">
        <f t="shared" si="47"/>
        <v/>
      </c>
      <c r="CU110" s="49" t="str">
        <f t="shared" si="48"/>
        <v/>
      </c>
      <c r="CV110" s="16" t="str">
        <f t="shared" si="49"/>
        <v/>
      </c>
      <c r="CX110" s="48" t="str">
        <f t="shared" si="50"/>
        <v/>
      </c>
      <c r="CY110" s="49" t="str">
        <f t="shared" si="51"/>
        <v/>
      </c>
      <c r="CZ110" s="49" t="str">
        <f t="shared" si="52"/>
        <v/>
      </c>
      <c r="DA110" s="49" t="str">
        <f t="shared" si="53"/>
        <v/>
      </c>
      <c r="DB110" s="49" t="str">
        <f t="shared" si="54"/>
        <v/>
      </c>
      <c r="DC110" s="49" t="str">
        <f t="shared" si="55"/>
        <v/>
      </c>
      <c r="DD110" s="49" t="str">
        <f t="shared" si="56"/>
        <v/>
      </c>
      <c r="DE110" s="49" t="str">
        <f t="shared" si="57"/>
        <v/>
      </c>
      <c r="DF110" s="49" t="str">
        <f t="shared" si="58"/>
        <v/>
      </c>
      <c r="DG110" s="49" t="str">
        <f t="shared" si="59"/>
        <v/>
      </c>
      <c r="DH110" s="49" t="str">
        <f t="shared" si="60"/>
        <v/>
      </c>
      <c r="DI110" s="49" t="str">
        <f t="shared" si="61"/>
        <v/>
      </c>
      <c r="DJ110" s="49" t="str">
        <f t="shared" si="62"/>
        <v/>
      </c>
      <c r="DK110" s="49" t="str">
        <f t="shared" si="63"/>
        <v/>
      </c>
      <c r="DL110" s="16" t="str">
        <f t="shared" si="64"/>
        <v/>
      </c>
      <c r="DN110" s="17" t="str">
        <f t="shared" si="65"/>
        <v>Oct 2019</v>
      </c>
    </row>
    <row r="111" spans="1:118" x14ac:dyDescent="0.25">
      <c r="A111" s="30"/>
      <c r="B111" s="102">
        <f>IF(B110="", "", IFERROR(IF(B110+1&gt;Settings!$G$25, "", B110+1), ""))</f>
        <v>43747</v>
      </c>
      <c r="C111" s="2"/>
      <c r="D111" s="3"/>
      <c r="E111" s="3"/>
      <c r="F111" s="3"/>
      <c r="G111" s="3"/>
      <c r="H111" s="3"/>
      <c r="I111" s="3"/>
      <c r="J111" s="3"/>
      <c r="K111" s="3"/>
      <c r="L111" s="3"/>
      <c r="M111" s="3"/>
      <c r="N111" s="3"/>
      <c r="O111" s="3"/>
      <c r="P111" s="3"/>
      <c r="Q111" s="4"/>
      <c r="R111" s="30"/>
      <c r="T111" s="17" t="str">
        <f>IF($B111="", "", IF($B111&lt;Settings!$G$23, "Old", "New"))</f>
        <v>Old</v>
      </c>
      <c r="AL111" s="118" t="str">
        <f>IF(OR($B111="", C111="", C$10="", AL$9), "", IFERROR($B111+INDEX(Settings!$AF$19:$AF$33, MATCH(C$10, Settings!$Y$19:$Y$33, 0))+IF(INDEX(Settings!$AI$19:$AI$33, MATCH(C$10, Settings!$Y$19:$Y$33, 0))="", 0, INDEX($AO$2:$AU$8, MATCH(TEXT($B111, "ddd"), $AN$2:$AN$8, 0), MATCH(INDEX(Settings!$AI$19:$AI$33, MATCH(C$10, Settings!$Y$19:$Y$33, 0)), $AO$1:$AU$1, 0))), 0))</f>
        <v/>
      </c>
      <c r="AM111" s="119" t="str">
        <f>IF(OR($B111="", D111="", D$10="", AM$9), "", IFERROR($B111+INDEX(Settings!$AF$19:$AF$33, MATCH(D$10, Settings!$Y$19:$Y$33, 0))+IF(INDEX(Settings!$AI$19:$AI$33, MATCH(D$10, Settings!$Y$19:$Y$33, 0))="", 0, INDEX($AO$2:$AU$8, MATCH(TEXT($B111, "ddd"), $AN$2:$AN$8, 0), MATCH(INDEX(Settings!$AI$19:$AI$33, MATCH(D$10, Settings!$Y$19:$Y$33, 0)), $AO$1:$AU$1, 0))), 0))</f>
        <v/>
      </c>
      <c r="AN111" s="119" t="str">
        <f>IF(OR($B111="", E111="", E$10="", AN$9), "", IFERROR($B111+INDEX(Settings!$AF$19:$AF$33, MATCH(E$10, Settings!$Y$19:$Y$33, 0))+IF(INDEX(Settings!$AI$19:$AI$33, MATCH(E$10, Settings!$Y$19:$Y$33, 0))="", 0, INDEX($AO$2:$AU$8, MATCH(TEXT($B111, "ddd"), $AN$2:$AN$8, 0), MATCH(INDEX(Settings!$AI$19:$AI$33, MATCH(E$10, Settings!$Y$19:$Y$33, 0)), $AO$1:$AU$1, 0))), 0))</f>
        <v/>
      </c>
      <c r="AO111" s="119" t="str">
        <f>IF(OR($B111="", F111="", F$10="", AO$9), "", IFERROR($B111+INDEX(Settings!$AF$19:$AF$33, MATCH(F$10, Settings!$Y$19:$Y$33, 0))+IF(INDEX(Settings!$AI$19:$AI$33, MATCH(F$10, Settings!$Y$19:$Y$33, 0))="", 0, INDEX($AO$2:$AU$8, MATCH(TEXT($B111, "ddd"), $AN$2:$AN$8, 0), MATCH(INDEX(Settings!$AI$19:$AI$33, MATCH(F$10, Settings!$Y$19:$Y$33, 0)), $AO$1:$AU$1, 0))), 0))</f>
        <v/>
      </c>
      <c r="AP111" s="119" t="str">
        <f>IF(OR($B111="", G111="", G$10="", AP$9), "", IFERROR($B111+INDEX(Settings!$AF$19:$AF$33, MATCH(G$10, Settings!$Y$19:$Y$33, 0))+IF(INDEX(Settings!$AI$19:$AI$33, MATCH(G$10, Settings!$Y$19:$Y$33, 0))="", 0, INDEX($AO$2:$AU$8, MATCH(TEXT($B111, "ddd"), $AN$2:$AN$8, 0), MATCH(INDEX(Settings!$AI$19:$AI$33, MATCH(G$10, Settings!$Y$19:$Y$33, 0)), $AO$1:$AU$1, 0))), 0))</f>
        <v/>
      </c>
      <c r="AQ111" s="119" t="str">
        <f>IF(OR($B111="", H111="", H$10="", AQ$9), "", IFERROR($B111+INDEX(Settings!$AF$19:$AF$33, MATCH(H$10, Settings!$Y$19:$Y$33, 0))+IF(INDEX(Settings!$AI$19:$AI$33, MATCH(H$10, Settings!$Y$19:$Y$33, 0))="", 0, INDEX($AO$2:$AU$8, MATCH(TEXT($B111, "ddd"), $AN$2:$AN$8, 0), MATCH(INDEX(Settings!$AI$19:$AI$33, MATCH(H$10, Settings!$Y$19:$Y$33, 0)), $AO$1:$AU$1, 0))), 0))</f>
        <v/>
      </c>
      <c r="AR111" s="119" t="str">
        <f>IF(OR($B111="", I111="", I$10="", AR$9), "", IFERROR($B111+INDEX(Settings!$AF$19:$AF$33, MATCH(I$10, Settings!$Y$19:$Y$33, 0))+IF(INDEX(Settings!$AI$19:$AI$33, MATCH(I$10, Settings!$Y$19:$Y$33, 0))="", 0, INDEX($AO$2:$AU$8, MATCH(TEXT($B111, "ddd"), $AN$2:$AN$8, 0), MATCH(INDEX(Settings!$AI$19:$AI$33, MATCH(I$10, Settings!$Y$19:$Y$33, 0)), $AO$1:$AU$1, 0))), 0))</f>
        <v/>
      </c>
      <c r="AS111" s="119" t="str">
        <f>IF(OR($B111="", J111="", J$10="", AS$9), "", IFERROR($B111+INDEX(Settings!$AF$19:$AF$33, MATCH(J$10, Settings!$Y$19:$Y$33, 0))+IF(INDEX(Settings!$AI$19:$AI$33, MATCH(J$10, Settings!$Y$19:$Y$33, 0))="", 0, INDEX($AO$2:$AU$8, MATCH(TEXT($B111, "ddd"), $AN$2:$AN$8, 0), MATCH(INDEX(Settings!$AI$19:$AI$33, MATCH(J$10, Settings!$Y$19:$Y$33, 0)), $AO$1:$AU$1, 0))), 0))</f>
        <v/>
      </c>
      <c r="AT111" s="119" t="str">
        <f>IF(OR($B111="", K111="", K$10="", AT$9), "", IFERROR($B111+INDEX(Settings!$AF$19:$AF$33, MATCH(K$10, Settings!$Y$19:$Y$33, 0))+IF(INDEX(Settings!$AI$19:$AI$33, MATCH(K$10, Settings!$Y$19:$Y$33, 0))="", 0, INDEX($AO$2:$AU$8, MATCH(TEXT($B111, "ddd"), $AN$2:$AN$8, 0), MATCH(INDEX(Settings!$AI$19:$AI$33, MATCH(K$10, Settings!$Y$19:$Y$33, 0)), $AO$1:$AU$1, 0))), 0))</f>
        <v/>
      </c>
      <c r="AU111" s="119" t="str">
        <f>IF(OR($B111="", L111="", L$10="", AU$9), "", IFERROR($B111+INDEX(Settings!$AF$19:$AF$33, MATCH(L$10, Settings!$Y$19:$Y$33, 0))+IF(INDEX(Settings!$AI$19:$AI$33, MATCH(L$10, Settings!$Y$19:$Y$33, 0))="", 0, INDEX($AO$2:$AU$8, MATCH(TEXT($B111, "ddd"), $AN$2:$AN$8, 0), MATCH(INDEX(Settings!$AI$19:$AI$33, MATCH(L$10, Settings!$Y$19:$Y$33, 0)), $AO$1:$AU$1, 0))), 0))</f>
        <v/>
      </c>
      <c r="AV111" s="119" t="str">
        <f>IF(OR($B111="", M111="", M$10="", AV$9), "", IFERROR($B111+INDEX(Settings!$AF$19:$AF$33, MATCH(M$10, Settings!$Y$19:$Y$33, 0))+IF(INDEX(Settings!$AI$19:$AI$33, MATCH(M$10, Settings!$Y$19:$Y$33, 0))="", 0, INDEX($AO$2:$AU$8, MATCH(TEXT($B111, "ddd"), $AN$2:$AN$8, 0), MATCH(INDEX(Settings!$AI$19:$AI$33, MATCH(M$10, Settings!$Y$19:$Y$33, 0)), $AO$1:$AU$1, 0))), 0))</f>
        <v/>
      </c>
      <c r="AW111" s="119" t="str">
        <f>IF(OR($B111="", N111="", N$10="", AW$9), "", IFERROR($B111+INDEX(Settings!$AF$19:$AF$33, MATCH(N$10, Settings!$Y$19:$Y$33, 0))+IF(INDEX(Settings!$AI$19:$AI$33, MATCH(N$10, Settings!$Y$19:$Y$33, 0))="", 0, INDEX($AO$2:$AU$8, MATCH(TEXT($B111, "ddd"), $AN$2:$AN$8, 0), MATCH(INDEX(Settings!$AI$19:$AI$33, MATCH(N$10, Settings!$Y$19:$Y$33, 0)), $AO$1:$AU$1, 0))), 0))</f>
        <v/>
      </c>
      <c r="AX111" s="119" t="str">
        <f>IF(OR($B111="", O111="", O$10="", AX$9), "", IFERROR($B111+INDEX(Settings!$AF$19:$AF$33, MATCH(O$10, Settings!$Y$19:$Y$33, 0))+IF(INDEX(Settings!$AI$19:$AI$33, MATCH(O$10, Settings!$Y$19:$Y$33, 0))="", 0, INDEX($AO$2:$AU$8, MATCH(TEXT($B111, "ddd"), $AN$2:$AN$8, 0), MATCH(INDEX(Settings!$AI$19:$AI$33, MATCH(O$10, Settings!$Y$19:$Y$33, 0)), $AO$1:$AU$1, 0))), 0))</f>
        <v/>
      </c>
      <c r="AY111" s="119" t="str">
        <f>IF(OR($B111="", P111="", P$10="", AY$9), "", IFERROR($B111+INDEX(Settings!$AF$19:$AF$33, MATCH(P$10, Settings!$Y$19:$Y$33, 0))+IF(INDEX(Settings!$AI$19:$AI$33, MATCH(P$10, Settings!$Y$19:$Y$33, 0))="", 0, INDEX($AO$2:$AU$8, MATCH(TEXT($B111, "ddd"), $AN$2:$AN$8, 0), MATCH(INDEX(Settings!$AI$19:$AI$33, MATCH(P$10, Settings!$Y$19:$Y$33, 0)), $AO$1:$AU$1, 0))), 0))</f>
        <v/>
      </c>
      <c r="AZ111" s="120" t="str">
        <f>IF(OR($B111="", Q111="", Q$10="", AZ$9), "", IFERROR($B111+INDEX(Settings!$AF$19:$AF$33, MATCH(Q$10, Settings!$Y$19:$Y$33, 0))+IF(INDEX(Settings!$AI$19:$AI$33, MATCH(Q$10, Settings!$Y$19:$Y$33, 0))="", 0, INDEX($AO$2:$AU$8, MATCH(TEXT($B111, "ddd"), $AN$2:$AN$8, 0), MATCH(INDEX(Settings!$AI$19:$AI$33, MATCH(Q$10, Settings!$Y$19:$Y$33, 0)), $AO$1:$AU$1, 0))), 0))</f>
        <v/>
      </c>
      <c r="BB111" s="118" t="str">
        <f>IF(OR(C$10="", $B111="", C111="", BB$9=""), "", IFERROR(WORKDAY((DATE(YEAR($B111), MONTH($B111)+INDEX(Settings!$AM$19:$AM$33, MATCH(C$10, Settings!$Y$19:$Y$33, 0)), IF(INDEX(Settings!$AQ$19:$AQ$33, MATCH(C$10, Settings!$Y$19:$Y$33, 0))=0, DAY($B111), INDEX(Settings!$AQ$19:$AQ$33, MATCH(C$10, Settings!$Y$19:$Y$33, 0))))-1), 1, Settings!$AY$23:$AY$38), ""))</f>
        <v/>
      </c>
      <c r="BC111" s="119" t="str">
        <f>IF(OR(D$10="", $B111="", D111="", BC$9=""), "", IFERROR(WORKDAY((DATE(YEAR($B111), MONTH($B111)+INDEX(Settings!$AM$19:$AM$33, MATCH(D$10, Settings!$Y$19:$Y$33, 0)), IF(INDEX(Settings!$AQ$19:$AQ$33, MATCH(D$10, Settings!$Y$19:$Y$33, 0))=0, DAY($B111), INDEX(Settings!$AQ$19:$AQ$33, MATCH(D$10, Settings!$Y$19:$Y$33, 0))))-1), 1, Settings!$AY$23:$AY$38), ""))</f>
        <v/>
      </c>
      <c r="BD111" s="119" t="str">
        <f>IF(OR(E$10="", $B111="", E111="", BD$9=""), "", IFERROR(WORKDAY((DATE(YEAR($B111), MONTH($B111)+INDEX(Settings!$AM$19:$AM$33, MATCH(E$10, Settings!$Y$19:$Y$33, 0)), IF(INDEX(Settings!$AQ$19:$AQ$33, MATCH(E$10, Settings!$Y$19:$Y$33, 0))=0, DAY($B111), INDEX(Settings!$AQ$19:$AQ$33, MATCH(E$10, Settings!$Y$19:$Y$33, 0))))-1), 1, Settings!$AY$23:$AY$38), ""))</f>
        <v/>
      </c>
      <c r="BE111" s="119" t="str">
        <f>IF(OR(F$10="", $B111="", F111="", BE$9=""), "", IFERROR(WORKDAY((DATE(YEAR($B111), MONTH($B111)+INDEX(Settings!$AM$19:$AM$33, MATCH(F$10, Settings!$Y$19:$Y$33, 0)), IF(INDEX(Settings!$AQ$19:$AQ$33, MATCH(F$10, Settings!$Y$19:$Y$33, 0))=0, DAY($B111), INDEX(Settings!$AQ$19:$AQ$33, MATCH(F$10, Settings!$Y$19:$Y$33, 0))))-1), 1, Settings!$AY$23:$AY$38), ""))</f>
        <v/>
      </c>
      <c r="BF111" s="119" t="str">
        <f>IF(OR(G$10="", $B111="", G111="", BF$9=""), "", IFERROR(WORKDAY((DATE(YEAR($B111), MONTH($B111)+INDEX(Settings!$AM$19:$AM$33, MATCH(G$10, Settings!$Y$19:$Y$33, 0)), IF(INDEX(Settings!$AQ$19:$AQ$33, MATCH(G$10, Settings!$Y$19:$Y$33, 0))=0, DAY($B111), INDEX(Settings!$AQ$19:$AQ$33, MATCH(G$10, Settings!$Y$19:$Y$33, 0))))-1), 1, Settings!$AY$23:$AY$38), ""))</f>
        <v/>
      </c>
      <c r="BG111" s="119" t="str">
        <f>IF(OR(H$10="", $B111="", H111="", BG$9=""), "", IFERROR(WORKDAY((DATE(YEAR($B111), MONTH($B111)+INDEX(Settings!$AM$19:$AM$33, MATCH(H$10, Settings!$Y$19:$Y$33, 0)), IF(INDEX(Settings!$AQ$19:$AQ$33, MATCH(H$10, Settings!$Y$19:$Y$33, 0))=0, DAY($B111), INDEX(Settings!$AQ$19:$AQ$33, MATCH(H$10, Settings!$Y$19:$Y$33, 0))))-1), 1, Settings!$AY$23:$AY$38), ""))</f>
        <v/>
      </c>
      <c r="BH111" s="119" t="str">
        <f>IF(OR(I$10="", $B111="", I111="", BH$9=""), "", IFERROR(WORKDAY((DATE(YEAR($B111), MONTH($B111)+INDEX(Settings!$AM$19:$AM$33, MATCH(I$10, Settings!$Y$19:$Y$33, 0)), IF(INDEX(Settings!$AQ$19:$AQ$33, MATCH(I$10, Settings!$Y$19:$Y$33, 0))=0, DAY($B111), INDEX(Settings!$AQ$19:$AQ$33, MATCH(I$10, Settings!$Y$19:$Y$33, 0))))-1), 1, Settings!$AY$23:$AY$38), ""))</f>
        <v/>
      </c>
      <c r="BI111" s="119" t="str">
        <f>IF(OR(J$10="", $B111="", J111="", BI$9=""), "", IFERROR(WORKDAY((DATE(YEAR($B111), MONTH($B111)+INDEX(Settings!$AM$19:$AM$33, MATCH(J$10, Settings!$Y$19:$Y$33, 0)), IF(INDEX(Settings!$AQ$19:$AQ$33, MATCH(J$10, Settings!$Y$19:$Y$33, 0))=0, DAY($B111), INDEX(Settings!$AQ$19:$AQ$33, MATCH(J$10, Settings!$Y$19:$Y$33, 0))))-1), 1, Settings!$AY$23:$AY$38), ""))</f>
        <v/>
      </c>
      <c r="BJ111" s="119" t="str">
        <f>IF(OR(K$10="", $B111="", K111="", BJ$9=""), "", IFERROR(WORKDAY((DATE(YEAR($B111), MONTH($B111)+INDEX(Settings!$AM$19:$AM$33, MATCH(K$10, Settings!$Y$19:$Y$33, 0)), IF(INDEX(Settings!$AQ$19:$AQ$33, MATCH(K$10, Settings!$Y$19:$Y$33, 0))=0, DAY($B111), INDEX(Settings!$AQ$19:$AQ$33, MATCH(K$10, Settings!$Y$19:$Y$33, 0))))-1), 1, Settings!$AY$23:$AY$38), ""))</f>
        <v/>
      </c>
      <c r="BK111" s="119" t="str">
        <f>IF(OR(L$10="", $B111="", L111="", BK$9=""), "", IFERROR(WORKDAY((DATE(YEAR($B111), MONTH($B111)+INDEX(Settings!$AM$19:$AM$33, MATCH(L$10, Settings!$Y$19:$Y$33, 0)), IF(INDEX(Settings!$AQ$19:$AQ$33, MATCH(L$10, Settings!$Y$19:$Y$33, 0))=0, DAY($B111), INDEX(Settings!$AQ$19:$AQ$33, MATCH(L$10, Settings!$Y$19:$Y$33, 0))))-1), 1, Settings!$AY$23:$AY$38), ""))</f>
        <v/>
      </c>
      <c r="BL111" s="119" t="str">
        <f>IF(OR(M$10="", $B111="", M111="", BL$9=""), "", IFERROR(WORKDAY((DATE(YEAR($B111), MONTH($B111)+INDEX(Settings!$AM$19:$AM$33, MATCH(M$10, Settings!$Y$19:$Y$33, 0)), IF(INDEX(Settings!$AQ$19:$AQ$33, MATCH(M$10, Settings!$Y$19:$Y$33, 0))=0, DAY($B111), INDEX(Settings!$AQ$19:$AQ$33, MATCH(M$10, Settings!$Y$19:$Y$33, 0))))-1), 1, Settings!$AY$23:$AY$38), ""))</f>
        <v/>
      </c>
      <c r="BM111" s="119" t="str">
        <f>IF(OR(N$10="", $B111="", N111="", BM$9=""), "", IFERROR(WORKDAY((DATE(YEAR($B111), MONTH($B111)+INDEX(Settings!$AM$19:$AM$33, MATCH(N$10, Settings!$Y$19:$Y$33, 0)), IF(INDEX(Settings!$AQ$19:$AQ$33, MATCH(N$10, Settings!$Y$19:$Y$33, 0))=0, DAY($B111), INDEX(Settings!$AQ$19:$AQ$33, MATCH(N$10, Settings!$Y$19:$Y$33, 0))))-1), 1, Settings!$AY$23:$AY$38), ""))</f>
        <v/>
      </c>
      <c r="BN111" s="119" t="str">
        <f>IF(OR(O$10="", $B111="", O111="", BN$9=""), "", IFERROR(WORKDAY((DATE(YEAR($B111), MONTH($B111)+INDEX(Settings!$AM$19:$AM$33, MATCH(O$10, Settings!$Y$19:$Y$33, 0)), IF(INDEX(Settings!$AQ$19:$AQ$33, MATCH(O$10, Settings!$Y$19:$Y$33, 0))=0, DAY($B111), INDEX(Settings!$AQ$19:$AQ$33, MATCH(O$10, Settings!$Y$19:$Y$33, 0))))-1), 1, Settings!$AY$23:$AY$38), ""))</f>
        <v/>
      </c>
      <c r="BO111" s="119" t="str">
        <f>IF(OR(P$10="", $B111="", P111="", BO$9=""), "", IFERROR(WORKDAY((DATE(YEAR($B111), MONTH($B111)+INDEX(Settings!$AM$19:$AM$33, MATCH(P$10, Settings!$Y$19:$Y$33, 0)), IF(INDEX(Settings!$AQ$19:$AQ$33, MATCH(P$10, Settings!$Y$19:$Y$33, 0))=0, DAY($B111), INDEX(Settings!$AQ$19:$AQ$33, MATCH(P$10, Settings!$Y$19:$Y$33, 0))))-1), 1, Settings!$AY$23:$AY$38), ""))</f>
        <v/>
      </c>
      <c r="BP111" s="120" t="str">
        <f>IF(OR(Q$10="", $B111="", Q111="", BP$9=""), "", IFERROR(WORKDAY((DATE(YEAR($B111), MONTH($B111)+INDEX(Settings!$AM$19:$AM$33, MATCH(Q$10, Settings!$Y$19:$Y$33, 0)), IF(INDEX(Settings!$AQ$19:$AQ$33, MATCH(Q$10, Settings!$Y$19:$Y$33, 0))=0, DAY($B111), INDEX(Settings!$AQ$19:$AQ$33, MATCH(Q$10, Settings!$Y$19:$Y$33, 0))))-1), 1, Settings!$AY$23:$AY$38), ""))</f>
        <v/>
      </c>
      <c r="BR111" s="118" t="str">
        <f>IF(BB111="", "", IF(BB111&lt;=$B111, WORKDAY(DATE(YEAR($BB111), MONTH(BB111)+1, DAY(BB111)-1), 1, Settings!$AY$23:$AY$38), BB111))</f>
        <v/>
      </c>
      <c r="BS111" s="119" t="str">
        <f>IF(BC111="", "", IF(BC111&lt;=$B111, WORKDAY(DATE(YEAR($BB111), MONTH(BC111)+1, DAY(BC111)-1), 1, Settings!$AY$23:$AY$38), BC111))</f>
        <v/>
      </c>
      <c r="BT111" s="119" t="str">
        <f>IF(BD111="", "", IF(BD111&lt;=$B111, WORKDAY(DATE(YEAR($BB111), MONTH(BD111)+1, DAY(BD111)-1), 1, Settings!$AY$23:$AY$38), BD111))</f>
        <v/>
      </c>
      <c r="BU111" s="119" t="str">
        <f>IF(BE111="", "", IF(BE111&lt;=$B111, WORKDAY(DATE(YEAR($BB111), MONTH(BE111)+1, DAY(BE111)-1), 1, Settings!$AY$23:$AY$38), BE111))</f>
        <v/>
      </c>
      <c r="BV111" s="119" t="str">
        <f>IF(BF111="", "", IF(BF111&lt;=$B111, WORKDAY(DATE(YEAR($BB111), MONTH(BF111)+1, DAY(BF111)-1), 1, Settings!$AY$23:$AY$38), BF111))</f>
        <v/>
      </c>
      <c r="BW111" s="119" t="str">
        <f>IF(BG111="", "", IF(BG111&lt;=$B111, WORKDAY(DATE(YEAR($BB111), MONTH(BG111)+1, DAY(BG111)-1), 1, Settings!$AY$23:$AY$38), BG111))</f>
        <v/>
      </c>
      <c r="BX111" s="119" t="str">
        <f>IF(BH111="", "", IF(BH111&lt;=$B111, WORKDAY(DATE(YEAR($BB111), MONTH(BH111)+1, DAY(BH111)-1), 1, Settings!$AY$23:$AY$38), BH111))</f>
        <v/>
      </c>
      <c r="BY111" s="119" t="str">
        <f>IF(BI111="", "", IF(BI111&lt;=$B111, WORKDAY(DATE(YEAR($BB111), MONTH(BI111)+1, DAY(BI111)-1), 1, Settings!$AY$23:$AY$38), BI111))</f>
        <v/>
      </c>
      <c r="BZ111" s="119" t="str">
        <f>IF(BJ111="", "", IF(BJ111&lt;=$B111, WORKDAY(DATE(YEAR($BB111), MONTH(BJ111)+1, DAY(BJ111)-1), 1, Settings!$AY$23:$AY$38), BJ111))</f>
        <v/>
      </c>
      <c r="CA111" s="119" t="str">
        <f>IF(BK111="", "", IF(BK111&lt;=$B111, WORKDAY(DATE(YEAR($BB111), MONTH(BK111)+1, DAY(BK111)-1), 1, Settings!$AY$23:$AY$38), BK111))</f>
        <v/>
      </c>
      <c r="CB111" s="119" t="str">
        <f>IF(BL111="", "", IF(BL111&lt;=$B111, WORKDAY(DATE(YEAR($BB111), MONTH(BL111)+1, DAY(BL111)-1), 1, Settings!$AY$23:$AY$38), BL111))</f>
        <v/>
      </c>
      <c r="CC111" s="119" t="str">
        <f>IF(BM111="", "", IF(BM111&lt;=$B111, WORKDAY(DATE(YEAR($BB111), MONTH(BM111)+1, DAY(BM111)-1), 1, Settings!$AY$23:$AY$38), BM111))</f>
        <v/>
      </c>
      <c r="CD111" s="119" t="str">
        <f>IF(BN111="", "", IF(BN111&lt;=$B111, WORKDAY(DATE(YEAR($BB111), MONTH(BN111)+1, DAY(BN111)-1), 1, Settings!$AY$23:$AY$38), BN111))</f>
        <v/>
      </c>
      <c r="CE111" s="119" t="str">
        <f>IF(BO111="", "", IF(BO111&lt;=$B111, WORKDAY(DATE(YEAR($BB111), MONTH(BO111)+1, DAY(BO111)-1), 1, Settings!$AY$23:$AY$38), BO111))</f>
        <v/>
      </c>
      <c r="CF111" s="120" t="str">
        <f>IF(BP111="", "", IF(BP111&lt;=$B111, WORKDAY(DATE(YEAR($BB111), MONTH(BP111)+1, DAY(BP111)-1), 1, Settings!$AY$23:$AY$38), BP111))</f>
        <v/>
      </c>
      <c r="CH111" s="48" t="str">
        <f t="shared" si="35"/>
        <v/>
      </c>
      <c r="CI111" s="49" t="str">
        <f t="shared" si="36"/>
        <v/>
      </c>
      <c r="CJ111" s="49" t="str">
        <f t="shared" si="37"/>
        <v/>
      </c>
      <c r="CK111" s="49" t="str">
        <f t="shared" si="38"/>
        <v/>
      </c>
      <c r="CL111" s="49" t="str">
        <f t="shared" si="39"/>
        <v/>
      </c>
      <c r="CM111" s="49" t="str">
        <f t="shared" si="40"/>
        <v/>
      </c>
      <c r="CN111" s="49" t="str">
        <f t="shared" si="41"/>
        <v/>
      </c>
      <c r="CO111" s="49" t="str">
        <f t="shared" si="42"/>
        <v/>
      </c>
      <c r="CP111" s="49" t="str">
        <f t="shared" si="43"/>
        <v/>
      </c>
      <c r="CQ111" s="49" t="str">
        <f t="shared" si="44"/>
        <v/>
      </c>
      <c r="CR111" s="49" t="str">
        <f t="shared" si="45"/>
        <v/>
      </c>
      <c r="CS111" s="49" t="str">
        <f t="shared" si="46"/>
        <v/>
      </c>
      <c r="CT111" s="49" t="str">
        <f t="shared" si="47"/>
        <v/>
      </c>
      <c r="CU111" s="49" t="str">
        <f t="shared" si="48"/>
        <v/>
      </c>
      <c r="CV111" s="16" t="str">
        <f t="shared" si="49"/>
        <v/>
      </c>
      <c r="CX111" s="48" t="str">
        <f t="shared" si="50"/>
        <v/>
      </c>
      <c r="CY111" s="49" t="str">
        <f t="shared" si="51"/>
        <v/>
      </c>
      <c r="CZ111" s="49" t="str">
        <f t="shared" si="52"/>
        <v/>
      </c>
      <c r="DA111" s="49" t="str">
        <f t="shared" si="53"/>
        <v/>
      </c>
      <c r="DB111" s="49" t="str">
        <f t="shared" si="54"/>
        <v/>
      </c>
      <c r="DC111" s="49" t="str">
        <f t="shared" si="55"/>
        <v/>
      </c>
      <c r="DD111" s="49" t="str">
        <f t="shared" si="56"/>
        <v/>
      </c>
      <c r="DE111" s="49" t="str">
        <f t="shared" si="57"/>
        <v/>
      </c>
      <c r="DF111" s="49" t="str">
        <f t="shared" si="58"/>
        <v/>
      </c>
      <c r="DG111" s="49" t="str">
        <f t="shared" si="59"/>
        <v/>
      </c>
      <c r="DH111" s="49" t="str">
        <f t="shared" si="60"/>
        <v/>
      </c>
      <c r="DI111" s="49" t="str">
        <f t="shared" si="61"/>
        <v/>
      </c>
      <c r="DJ111" s="49" t="str">
        <f t="shared" si="62"/>
        <v/>
      </c>
      <c r="DK111" s="49" t="str">
        <f t="shared" si="63"/>
        <v/>
      </c>
      <c r="DL111" s="16" t="str">
        <f t="shared" si="64"/>
        <v/>
      </c>
      <c r="DN111" s="17" t="str">
        <f t="shared" si="65"/>
        <v>Oct 2019</v>
      </c>
    </row>
    <row r="112" spans="1:118" x14ac:dyDescent="0.25">
      <c r="A112" s="30"/>
      <c r="B112" s="102">
        <f>IF(B111="", "", IFERROR(IF(B111+1&gt;Settings!$G$25, "", B111+1), ""))</f>
        <v>43748</v>
      </c>
      <c r="C112" s="2"/>
      <c r="D112" s="3"/>
      <c r="E112" s="3"/>
      <c r="F112" s="3"/>
      <c r="G112" s="3"/>
      <c r="H112" s="3"/>
      <c r="I112" s="3"/>
      <c r="J112" s="3"/>
      <c r="K112" s="3"/>
      <c r="L112" s="3"/>
      <c r="M112" s="3"/>
      <c r="N112" s="3"/>
      <c r="O112" s="3"/>
      <c r="P112" s="3"/>
      <c r="Q112" s="4"/>
      <c r="R112" s="30"/>
      <c r="T112" s="17" t="str">
        <f>IF($B112="", "", IF($B112&lt;Settings!$G$23, "Old", "New"))</f>
        <v>Old</v>
      </c>
      <c r="AL112" s="118" t="str">
        <f>IF(OR($B112="", C112="", C$10="", AL$9), "", IFERROR($B112+INDEX(Settings!$AF$19:$AF$33, MATCH(C$10, Settings!$Y$19:$Y$33, 0))+IF(INDEX(Settings!$AI$19:$AI$33, MATCH(C$10, Settings!$Y$19:$Y$33, 0))="", 0, INDEX($AO$2:$AU$8, MATCH(TEXT($B112, "ddd"), $AN$2:$AN$8, 0), MATCH(INDEX(Settings!$AI$19:$AI$33, MATCH(C$10, Settings!$Y$19:$Y$33, 0)), $AO$1:$AU$1, 0))), 0))</f>
        <v/>
      </c>
      <c r="AM112" s="119" t="str">
        <f>IF(OR($B112="", D112="", D$10="", AM$9), "", IFERROR($B112+INDEX(Settings!$AF$19:$AF$33, MATCH(D$10, Settings!$Y$19:$Y$33, 0))+IF(INDEX(Settings!$AI$19:$AI$33, MATCH(D$10, Settings!$Y$19:$Y$33, 0))="", 0, INDEX($AO$2:$AU$8, MATCH(TEXT($B112, "ddd"), $AN$2:$AN$8, 0), MATCH(INDEX(Settings!$AI$19:$AI$33, MATCH(D$10, Settings!$Y$19:$Y$33, 0)), $AO$1:$AU$1, 0))), 0))</f>
        <v/>
      </c>
      <c r="AN112" s="119" t="str">
        <f>IF(OR($B112="", E112="", E$10="", AN$9), "", IFERROR($B112+INDEX(Settings!$AF$19:$AF$33, MATCH(E$10, Settings!$Y$19:$Y$33, 0))+IF(INDEX(Settings!$AI$19:$AI$33, MATCH(E$10, Settings!$Y$19:$Y$33, 0))="", 0, INDEX($AO$2:$AU$8, MATCH(TEXT($B112, "ddd"), $AN$2:$AN$8, 0), MATCH(INDEX(Settings!$AI$19:$AI$33, MATCH(E$10, Settings!$Y$19:$Y$33, 0)), $AO$1:$AU$1, 0))), 0))</f>
        <v/>
      </c>
      <c r="AO112" s="119" t="str">
        <f>IF(OR($B112="", F112="", F$10="", AO$9), "", IFERROR($B112+INDEX(Settings!$AF$19:$AF$33, MATCH(F$10, Settings!$Y$19:$Y$33, 0))+IF(INDEX(Settings!$AI$19:$AI$33, MATCH(F$10, Settings!$Y$19:$Y$33, 0))="", 0, INDEX($AO$2:$AU$8, MATCH(TEXT($B112, "ddd"), $AN$2:$AN$8, 0), MATCH(INDEX(Settings!$AI$19:$AI$33, MATCH(F$10, Settings!$Y$19:$Y$33, 0)), $AO$1:$AU$1, 0))), 0))</f>
        <v/>
      </c>
      <c r="AP112" s="119" t="str">
        <f>IF(OR($B112="", G112="", G$10="", AP$9), "", IFERROR($B112+INDEX(Settings!$AF$19:$AF$33, MATCH(G$10, Settings!$Y$19:$Y$33, 0))+IF(INDEX(Settings!$AI$19:$AI$33, MATCH(G$10, Settings!$Y$19:$Y$33, 0))="", 0, INDEX($AO$2:$AU$8, MATCH(TEXT($B112, "ddd"), $AN$2:$AN$8, 0), MATCH(INDEX(Settings!$AI$19:$AI$33, MATCH(G$10, Settings!$Y$19:$Y$33, 0)), $AO$1:$AU$1, 0))), 0))</f>
        <v/>
      </c>
      <c r="AQ112" s="119" t="str">
        <f>IF(OR($B112="", H112="", H$10="", AQ$9), "", IFERROR($B112+INDEX(Settings!$AF$19:$AF$33, MATCH(H$10, Settings!$Y$19:$Y$33, 0))+IF(INDEX(Settings!$AI$19:$AI$33, MATCH(H$10, Settings!$Y$19:$Y$33, 0))="", 0, INDEX($AO$2:$AU$8, MATCH(TEXT($B112, "ddd"), $AN$2:$AN$8, 0), MATCH(INDEX(Settings!$AI$19:$AI$33, MATCH(H$10, Settings!$Y$19:$Y$33, 0)), $AO$1:$AU$1, 0))), 0))</f>
        <v/>
      </c>
      <c r="AR112" s="119" t="str">
        <f>IF(OR($B112="", I112="", I$10="", AR$9), "", IFERROR($B112+INDEX(Settings!$AF$19:$AF$33, MATCH(I$10, Settings!$Y$19:$Y$33, 0))+IF(INDEX(Settings!$AI$19:$AI$33, MATCH(I$10, Settings!$Y$19:$Y$33, 0))="", 0, INDEX($AO$2:$AU$8, MATCH(TEXT($B112, "ddd"), $AN$2:$AN$8, 0), MATCH(INDEX(Settings!$AI$19:$AI$33, MATCH(I$10, Settings!$Y$19:$Y$33, 0)), $AO$1:$AU$1, 0))), 0))</f>
        <v/>
      </c>
      <c r="AS112" s="119" t="str">
        <f>IF(OR($B112="", J112="", J$10="", AS$9), "", IFERROR($B112+INDEX(Settings!$AF$19:$AF$33, MATCH(J$10, Settings!$Y$19:$Y$33, 0))+IF(INDEX(Settings!$AI$19:$AI$33, MATCH(J$10, Settings!$Y$19:$Y$33, 0))="", 0, INDEX($AO$2:$AU$8, MATCH(TEXT($B112, "ddd"), $AN$2:$AN$8, 0), MATCH(INDEX(Settings!$AI$19:$AI$33, MATCH(J$10, Settings!$Y$19:$Y$33, 0)), $AO$1:$AU$1, 0))), 0))</f>
        <v/>
      </c>
      <c r="AT112" s="119" t="str">
        <f>IF(OR($B112="", K112="", K$10="", AT$9), "", IFERROR($B112+INDEX(Settings!$AF$19:$AF$33, MATCH(K$10, Settings!$Y$19:$Y$33, 0))+IF(INDEX(Settings!$AI$19:$AI$33, MATCH(K$10, Settings!$Y$19:$Y$33, 0))="", 0, INDEX($AO$2:$AU$8, MATCH(TEXT($B112, "ddd"), $AN$2:$AN$8, 0), MATCH(INDEX(Settings!$AI$19:$AI$33, MATCH(K$10, Settings!$Y$19:$Y$33, 0)), $AO$1:$AU$1, 0))), 0))</f>
        <v/>
      </c>
      <c r="AU112" s="119" t="str">
        <f>IF(OR($B112="", L112="", L$10="", AU$9), "", IFERROR($B112+INDEX(Settings!$AF$19:$AF$33, MATCH(L$10, Settings!$Y$19:$Y$33, 0))+IF(INDEX(Settings!$AI$19:$AI$33, MATCH(L$10, Settings!$Y$19:$Y$33, 0))="", 0, INDEX($AO$2:$AU$8, MATCH(TEXT($B112, "ddd"), $AN$2:$AN$8, 0), MATCH(INDEX(Settings!$AI$19:$AI$33, MATCH(L$10, Settings!$Y$19:$Y$33, 0)), $AO$1:$AU$1, 0))), 0))</f>
        <v/>
      </c>
      <c r="AV112" s="119" t="str">
        <f>IF(OR($B112="", M112="", M$10="", AV$9), "", IFERROR($B112+INDEX(Settings!$AF$19:$AF$33, MATCH(M$10, Settings!$Y$19:$Y$33, 0))+IF(INDEX(Settings!$AI$19:$AI$33, MATCH(M$10, Settings!$Y$19:$Y$33, 0))="", 0, INDEX($AO$2:$AU$8, MATCH(TEXT($B112, "ddd"), $AN$2:$AN$8, 0), MATCH(INDEX(Settings!$AI$19:$AI$33, MATCH(M$10, Settings!$Y$19:$Y$33, 0)), $AO$1:$AU$1, 0))), 0))</f>
        <v/>
      </c>
      <c r="AW112" s="119" t="str">
        <f>IF(OR($B112="", N112="", N$10="", AW$9), "", IFERROR($B112+INDEX(Settings!$AF$19:$AF$33, MATCH(N$10, Settings!$Y$19:$Y$33, 0))+IF(INDEX(Settings!$AI$19:$AI$33, MATCH(N$10, Settings!$Y$19:$Y$33, 0))="", 0, INDEX($AO$2:$AU$8, MATCH(TEXT($B112, "ddd"), $AN$2:$AN$8, 0), MATCH(INDEX(Settings!$AI$19:$AI$33, MATCH(N$10, Settings!$Y$19:$Y$33, 0)), $AO$1:$AU$1, 0))), 0))</f>
        <v/>
      </c>
      <c r="AX112" s="119" t="str">
        <f>IF(OR($B112="", O112="", O$10="", AX$9), "", IFERROR($B112+INDEX(Settings!$AF$19:$AF$33, MATCH(O$10, Settings!$Y$19:$Y$33, 0))+IF(INDEX(Settings!$AI$19:$AI$33, MATCH(O$10, Settings!$Y$19:$Y$33, 0))="", 0, INDEX($AO$2:$AU$8, MATCH(TEXT($B112, "ddd"), $AN$2:$AN$8, 0), MATCH(INDEX(Settings!$AI$19:$AI$33, MATCH(O$10, Settings!$Y$19:$Y$33, 0)), $AO$1:$AU$1, 0))), 0))</f>
        <v/>
      </c>
      <c r="AY112" s="119" t="str">
        <f>IF(OR($B112="", P112="", P$10="", AY$9), "", IFERROR($B112+INDEX(Settings!$AF$19:$AF$33, MATCH(P$10, Settings!$Y$19:$Y$33, 0))+IF(INDEX(Settings!$AI$19:$AI$33, MATCH(P$10, Settings!$Y$19:$Y$33, 0))="", 0, INDEX($AO$2:$AU$8, MATCH(TEXT($B112, "ddd"), $AN$2:$AN$8, 0), MATCH(INDEX(Settings!$AI$19:$AI$33, MATCH(P$10, Settings!$Y$19:$Y$33, 0)), $AO$1:$AU$1, 0))), 0))</f>
        <v/>
      </c>
      <c r="AZ112" s="120" t="str">
        <f>IF(OR($B112="", Q112="", Q$10="", AZ$9), "", IFERROR($B112+INDEX(Settings!$AF$19:$AF$33, MATCH(Q$10, Settings!$Y$19:$Y$33, 0))+IF(INDEX(Settings!$AI$19:$AI$33, MATCH(Q$10, Settings!$Y$19:$Y$33, 0))="", 0, INDEX($AO$2:$AU$8, MATCH(TEXT($B112, "ddd"), $AN$2:$AN$8, 0), MATCH(INDEX(Settings!$AI$19:$AI$33, MATCH(Q$10, Settings!$Y$19:$Y$33, 0)), $AO$1:$AU$1, 0))), 0))</f>
        <v/>
      </c>
      <c r="BB112" s="118" t="str">
        <f>IF(OR(C$10="", $B112="", C112="", BB$9=""), "", IFERROR(WORKDAY((DATE(YEAR($B112), MONTH($B112)+INDEX(Settings!$AM$19:$AM$33, MATCH(C$10, Settings!$Y$19:$Y$33, 0)), IF(INDEX(Settings!$AQ$19:$AQ$33, MATCH(C$10, Settings!$Y$19:$Y$33, 0))=0, DAY($B112), INDEX(Settings!$AQ$19:$AQ$33, MATCH(C$10, Settings!$Y$19:$Y$33, 0))))-1), 1, Settings!$AY$23:$AY$38), ""))</f>
        <v/>
      </c>
      <c r="BC112" s="119" t="str">
        <f>IF(OR(D$10="", $B112="", D112="", BC$9=""), "", IFERROR(WORKDAY((DATE(YEAR($B112), MONTH($B112)+INDEX(Settings!$AM$19:$AM$33, MATCH(D$10, Settings!$Y$19:$Y$33, 0)), IF(INDEX(Settings!$AQ$19:$AQ$33, MATCH(D$10, Settings!$Y$19:$Y$33, 0))=0, DAY($B112), INDEX(Settings!$AQ$19:$AQ$33, MATCH(D$10, Settings!$Y$19:$Y$33, 0))))-1), 1, Settings!$AY$23:$AY$38), ""))</f>
        <v/>
      </c>
      <c r="BD112" s="119" t="str">
        <f>IF(OR(E$10="", $B112="", E112="", BD$9=""), "", IFERROR(WORKDAY((DATE(YEAR($B112), MONTH($B112)+INDEX(Settings!$AM$19:$AM$33, MATCH(E$10, Settings!$Y$19:$Y$33, 0)), IF(INDEX(Settings!$AQ$19:$AQ$33, MATCH(E$10, Settings!$Y$19:$Y$33, 0))=0, DAY($B112), INDEX(Settings!$AQ$19:$AQ$33, MATCH(E$10, Settings!$Y$19:$Y$33, 0))))-1), 1, Settings!$AY$23:$AY$38), ""))</f>
        <v/>
      </c>
      <c r="BE112" s="119" t="str">
        <f>IF(OR(F$10="", $B112="", F112="", BE$9=""), "", IFERROR(WORKDAY((DATE(YEAR($B112), MONTH($B112)+INDEX(Settings!$AM$19:$AM$33, MATCH(F$10, Settings!$Y$19:$Y$33, 0)), IF(INDEX(Settings!$AQ$19:$AQ$33, MATCH(F$10, Settings!$Y$19:$Y$33, 0))=0, DAY($B112), INDEX(Settings!$AQ$19:$AQ$33, MATCH(F$10, Settings!$Y$19:$Y$33, 0))))-1), 1, Settings!$AY$23:$AY$38), ""))</f>
        <v/>
      </c>
      <c r="BF112" s="119" t="str">
        <f>IF(OR(G$10="", $B112="", G112="", BF$9=""), "", IFERROR(WORKDAY((DATE(YEAR($B112), MONTH($B112)+INDEX(Settings!$AM$19:$AM$33, MATCH(G$10, Settings!$Y$19:$Y$33, 0)), IF(INDEX(Settings!$AQ$19:$AQ$33, MATCH(G$10, Settings!$Y$19:$Y$33, 0))=0, DAY($B112), INDEX(Settings!$AQ$19:$AQ$33, MATCH(G$10, Settings!$Y$19:$Y$33, 0))))-1), 1, Settings!$AY$23:$AY$38), ""))</f>
        <v/>
      </c>
      <c r="BG112" s="119" t="str">
        <f>IF(OR(H$10="", $B112="", H112="", BG$9=""), "", IFERROR(WORKDAY((DATE(YEAR($B112), MONTH($B112)+INDEX(Settings!$AM$19:$AM$33, MATCH(H$10, Settings!$Y$19:$Y$33, 0)), IF(INDEX(Settings!$AQ$19:$AQ$33, MATCH(H$10, Settings!$Y$19:$Y$33, 0))=0, DAY($B112), INDEX(Settings!$AQ$19:$AQ$33, MATCH(H$10, Settings!$Y$19:$Y$33, 0))))-1), 1, Settings!$AY$23:$AY$38), ""))</f>
        <v/>
      </c>
      <c r="BH112" s="119" t="str">
        <f>IF(OR(I$10="", $B112="", I112="", BH$9=""), "", IFERROR(WORKDAY((DATE(YEAR($B112), MONTH($B112)+INDEX(Settings!$AM$19:$AM$33, MATCH(I$10, Settings!$Y$19:$Y$33, 0)), IF(INDEX(Settings!$AQ$19:$AQ$33, MATCH(I$10, Settings!$Y$19:$Y$33, 0))=0, DAY($B112), INDEX(Settings!$AQ$19:$AQ$33, MATCH(I$10, Settings!$Y$19:$Y$33, 0))))-1), 1, Settings!$AY$23:$AY$38), ""))</f>
        <v/>
      </c>
      <c r="BI112" s="119" t="str">
        <f>IF(OR(J$10="", $B112="", J112="", BI$9=""), "", IFERROR(WORKDAY((DATE(YEAR($B112), MONTH($B112)+INDEX(Settings!$AM$19:$AM$33, MATCH(J$10, Settings!$Y$19:$Y$33, 0)), IF(INDEX(Settings!$AQ$19:$AQ$33, MATCH(J$10, Settings!$Y$19:$Y$33, 0))=0, DAY($B112), INDEX(Settings!$AQ$19:$AQ$33, MATCH(J$10, Settings!$Y$19:$Y$33, 0))))-1), 1, Settings!$AY$23:$AY$38), ""))</f>
        <v/>
      </c>
      <c r="BJ112" s="119" t="str">
        <f>IF(OR(K$10="", $B112="", K112="", BJ$9=""), "", IFERROR(WORKDAY((DATE(YEAR($B112), MONTH($B112)+INDEX(Settings!$AM$19:$AM$33, MATCH(K$10, Settings!$Y$19:$Y$33, 0)), IF(INDEX(Settings!$AQ$19:$AQ$33, MATCH(K$10, Settings!$Y$19:$Y$33, 0))=0, DAY($B112), INDEX(Settings!$AQ$19:$AQ$33, MATCH(K$10, Settings!$Y$19:$Y$33, 0))))-1), 1, Settings!$AY$23:$AY$38), ""))</f>
        <v/>
      </c>
      <c r="BK112" s="119" t="str">
        <f>IF(OR(L$10="", $B112="", L112="", BK$9=""), "", IFERROR(WORKDAY((DATE(YEAR($B112), MONTH($B112)+INDEX(Settings!$AM$19:$AM$33, MATCH(L$10, Settings!$Y$19:$Y$33, 0)), IF(INDEX(Settings!$AQ$19:$AQ$33, MATCH(L$10, Settings!$Y$19:$Y$33, 0))=0, DAY($B112), INDEX(Settings!$AQ$19:$AQ$33, MATCH(L$10, Settings!$Y$19:$Y$33, 0))))-1), 1, Settings!$AY$23:$AY$38), ""))</f>
        <v/>
      </c>
      <c r="BL112" s="119" t="str">
        <f>IF(OR(M$10="", $B112="", M112="", BL$9=""), "", IFERROR(WORKDAY((DATE(YEAR($B112), MONTH($B112)+INDEX(Settings!$AM$19:$AM$33, MATCH(M$10, Settings!$Y$19:$Y$33, 0)), IF(INDEX(Settings!$AQ$19:$AQ$33, MATCH(M$10, Settings!$Y$19:$Y$33, 0))=0, DAY($B112), INDEX(Settings!$AQ$19:$AQ$33, MATCH(M$10, Settings!$Y$19:$Y$33, 0))))-1), 1, Settings!$AY$23:$AY$38), ""))</f>
        <v/>
      </c>
      <c r="BM112" s="119" t="str">
        <f>IF(OR(N$10="", $B112="", N112="", BM$9=""), "", IFERROR(WORKDAY((DATE(YEAR($B112), MONTH($B112)+INDEX(Settings!$AM$19:$AM$33, MATCH(N$10, Settings!$Y$19:$Y$33, 0)), IF(INDEX(Settings!$AQ$19:$AQ$33, MATCH(N$10, Settings!$Y$19:$Y$33, 0))=0, DAY($B112), INDEX(Settings!$AQ$19:$AQ$33, MATCH(N$10, Settings!$Y$19:$Y$33, 0))))-1), 1, Settings!$AY$23:$AY$38), ""))</f>
        <v/>
      </c>
      <c r="BN112" s="119" t="str">
        <f>IF(OR(O$10="", $B112="", O112="", BN$9=""), "", IFERROR(WORKDAY((DATE(YEAR($B112), MONTH($B112)+INDEX(Settings!$AM$19:$AM$33, MATCH(O$10, Settings!$Y$19:$Y$33, 0)), IF(INDEX(Settings!$AQ$19:$AQ$33, MATCH(O$10, Settings!$Y$19:$Y$33, 0))=0, DAY($B112), INDEX(Settings!$AQ$19:$AQ$33, MATCH(O$10, Settings!$Y$19:$Y$33, 0))))-1), 1, Settings!$AY$23:$AY$38), ""))</f>
        <v/>
      </c>
      <c r="BO112" s="119" t="str">
        <f>IF(OR(P$10="", $B112="", P112="", BO$9=""), "", IFERROR(WORKDAY((DATE(YEAR($B112), MONTH($B112)+INDEX(Settings!$AM$19:$AM$33, MATCH(P$10, Settings!$Y$19:$Y$33, 0)), IF(INDEX(Settings!$AQ$19:$AQ$33, MATCH(P$10, Settings!$Y$19:$Y$33, 0))=0, DAY($B112), INDEX(Settings!$AQ$19:$AQ$33, MATCH(P$10, Settings!$Y$19:$Y$33, 0))))-1), 1, Settings!$AY$23:$AY$38), ""))</f>
        <v/>
      </c>
      <c r="BP112" s="120" t="str">
        <f>IF(OR(Q$10="", $B112="", Q112="", BP$9=""), "", IFERROR(WORKDAY((DATE(YEAR($B112), MONTH($B112)+INDEX(Settings!$AM$19:$AM$33, MATCH(Q$10, Settings!$Y$19:$Y$33, 0)), IF(INDEX(Settings!$AQ$19:$AQ$33, MATCH(Q$10, Settings!$Y$19:$Y$33, 0))=0, DAY($B112), INDEX(Settings!$AQ$19:$AQ$33, MATCH(Q$10, Settings!$Y$19:$Y$33, 0))))-1), 1, Settings!$AY$23:$AY$38), ""))</f>
        <v/>
      </c>
      <c r="BR112" s="118" t="str">
        <f>IF(BB112="", "", IF(BB112&lt;=$B112, WORKDAY(DATE(YEAR($BB112), MONTH(BB112)+1, DAY(BB112)-1), 1, Settings!$AY$23:$AY$38), BB112))</f>
        <v/>
      </c>
      <c r="BS112" s="119" t="str">
        <f>IF(BC112="", "", IF(BC112&lt;=$B112, WORKDAY(DATE(YEAR($BB112), MONTH(BC112)+1, DAY(BC112)-1), 1, Settings!$AY$23:$AY$38), BC112))</f>
        <v/>
      </c>
      <c r="BT112" s="119" t="str">
        <f>IF(BD112="", "", IF(BD112&lt;=$B112, WORKDAY(DATE(YEAR($BB112), MONTH(BD112)+1, DAY(BD112)-1), 1, Settings!$AY$23:$AY$38), BD112))</f>
        <v/>
      </c>
      <c r="BU112" s="119" t="str">
        <f>IF(BE112="", "", IF(BE112&lt;=$B112, WORKDAY(DATE(YEAR($BB112), MONTH(BE112)+1, DAY(BE112)-1), 1, Settings!$AY$23:$AY$38), BE112))</f>
        <v/>
      </c>
      <c r="BV112" s="119" t="str">
        <f>IF(BF112="", "", IF(BF112&lt;=$B112, WORKDAY(DATE(YEAR($BB112), MONTH(BF112)+1, DAY(BF112)-1), 1, Settings!$AY$23:$AY$38), BF112))</f>
        <v/>
      </c>
      <c r="BW112" s="119" t="str">
        <f>IF(BG112="", "", IF(BG112&lt;=$B112, WORKDAY(DATE(YEAR($BB112), MONTH(BG112)+1, DAY(BG112)-1), 1, Settings!$AY$23:$AY$38), BG112))</f>
        <v/>
      </c>
      <c r="BX112" s="119" t="str">
        <f>IF(BH112="", "", IF(BH112&lt;=$B112, WORKDAY(DATE(YEAR($BB112), MONTH(BH112)+1, DAY(BH112)-1), 1, Settings!$AY$23:$AY$38), BH112))</f>
        <v/>
      </c>
      <c r="BY112" s="119" t="str">
        <f>IF(BI112="", "", IF(BI112&lt;=$B112, WORKDAY(DATE(YEAR($BB112), MONTH(BI112)+1, DAY(BI112)-1), 1, Settings!$AY$23:$AY$38), BI112))</f>
        <v/>
      </c>
      <c r="BZ112" s="119" t="str">
        <f>IF(BJ112="", "", IF(BJ112&lt;=$B112, WORKDAY(DATE(YEAR($BB112), MONTH(BJ112)+1, DAY(BJ112)-1), 1, Settings!$AY$23:$AY$38), BJ112))</f>
        <v/>
      </c>
      <c r="CA112" s="119" t="str">
        <f>IF(BK112="", "", IF(BK112&lt;=$B112, WORKDAY(DATE(YEAR($BB112), MONTH(BK112)+1, DAY(BK112)-1), 1, Settings!$AY$23:$AY$38), BK112))</f>
        <v/>
      </c>
      <c r="CB112" s="119" t="str">
        <f>IF(BL112="", "", IF(BL112&lt;=$B112, WORKDAY(DATE(YEAR($BB112), MONTH(BL112)+1, DAY(BL112)-1), 1, Settings!$AY$23:$AY$38), BL112))</f>
        <v/>
      </c>
      <c r="CC112" s="119" t="str">
        <f>IF(BM112="", "", IF(BM112&lt;=$B112, WORKDAY(DATE(YEAR($BB112), MONTH(BM112)+1, DAY(BM112)-1), 1, Settings!$AY$23:$AY$38), BM112))</f>
        <v/>
      </c>
      <c r="CD112" s="119" t="str">
        <f>IF(BN112="", "", IF(BN112&lt;=$B112, WORKDAY(DATE(YEAR($BB112), MONTH(BN112)+1, DAY(BN112)-1), 1, Settings!$AY$23:$AY$38), BN112))</f>
        <v/>
      </c>
      <c r="CE112" s="119" t="str">
        <f>IF(BO112="", "", IF(BO112&lt;=$B112, WORKDAY(DATE(YEAR($BB112), MONTH(BO112)+1, DAY(BO112)-1), 1, Settings!$AY$23:$AY$38), BO112))</f>
        <v/>
      </c>
      <c r="CF112" s="120" t="str">
        <f>IF(BP112="", "", IF(BP112&lt;=$B112, WORKDAY(DATE(YEAR($BB112), MONTH(BP112)+1, DAY(BP112)-1), 1, Settings!$AY$23:$AY$38), BP112))</f>
        <v/>
      </c>
      <c r="CH112" s="48" t="str">
        <f t="shared" si="35"/>
        <v/>
      </c>
      <c r="CI112" s="49" t="str">
        <f t="shared" si="36"/>
        <v/>
      </c>
      <c r="CJ112" s="49" t="str">
        <f t="shared" si="37"/>
        <v/>
      </c>
      <c r="CK112" s="49" t="str">
        <f t="shared" si="38"/>
        <v/>
      </c>
      <c r="CL112" s="49" t="str">
        <f t="shared" si="39"/>
        <v/>
      </c>
      <c r="CM112" s="49" t="str">
        <f t="shared" si="40"/>
        <v/>
      </c>
      <c r="CN112" s="49" t="str">
        <f t="shared" si="41"/>
        <v/>
      </c>
      <c r="CO112" s="49" t="str">
        <f t="shared" si="42"/>
        <v/>
      </c>
      <c r="CP112" s="49" t="str">
        <f t="shared" si="43"/>
        <v/>
      </c>
      <c r="CQ112" s="49" t="str">
        <f t="shared" si="44"/>
        <v/>
      </c>
      <c r="CR112" s="49" t="str">
        <f t="shared" si="45"/>
        <v/>
      </c>
      <c r="CS112" s="49" t="str">
        <f t="shared" si="46"/>
        <v/>
      </c>
      <c r="CT112" s="49" t="str">
        <f t="shared" si="47"/>
        <v/>
      </c>
      <c r="CU112" s="49" t="str">
        <f t="shared" si="48"/>
        <v/>
      </c>
      <c r="CV112" s="16" t="str">
        <f t="shared" si="49"/>
        <v/>
      </c>
      <c r="CX112" s="48" t="str">
        <f t="shared" si="50"/>
        <v/>
      </c>
      <c r="CY112" s="49" t="str">
        <f t="shared" si="51"/>
        <v/>
      </c>
      <c r="CZ112" s="49" t="str">
        <f t="shared" si="52"/>
        <v/>
      </c>
      <c r="DA112" s="49" t="str">
        <f t="shared" si="53"/>
        <v/>
      </c>
      <c r="DB112" s="49" t="str">
        <f t="shared" si="54"/>
        <v/>
      </c>
      <c r="DC112" s="49" t="str">
        <f t="shared" si="55"/>
        <v/>
      </c>
      <c r="DD112" s="49" t="str">
        <f t="shared" si="56"/>
        <v/>
      </c>
      <c r="DE112" s="49" t="str">
        <f t="shared" si="57"/>
        <v/>
      </c>
      <c r="DF112" s="49" t="str">
        <f t="shared" si="58"/>
        <v/>
      </c>
      <c r="DG112" s="49" t="str">
        <f t="shared" si="59"/>
        <v/>
      </c>
      <c r="DH112" s="49" t="str">
        <f t="shared" si="60"/>
        <v/>
      </c>
      <c r="DI112" s="49" t="str">
        <f t="shared" si="61"/>
        <v/>
      </c>
      <c r="DJ112" s="49" t="str">
        <f t="shared" si="62"/>
        <v/>
      </c>
      <c r="DK112" s="49" t="str">
        <f t="shared" si="63"/>
        <v/>
      </c>
      <c r="DL112" s="16" t="str">
        <f t="shared" si="64"/>
        <v/>
      </c>
      <c r="DN112" s="17" t="str">
        <f t="shared" si="65"/>
        <v>Oct 2019</v>
      </c>
    </row>
    <row r="113" spans="1:118" x14ac:dyDescent="0.25">
      <c r="A113" s="30"/>
      <c r="B113" s="102">
        <f>IF(B112="", "", IFERROR(IF(B112+1&gt;Settings!$G$25, "", B112+1), ""))</f>
        <v>43749</v>
      </c>
      <c r="C113" s="2"/>
      <c r="D113" s="3"/>
      <c r="E113" s="3"/>
      <c r="F113" s="3"/>
      <c r="G113" s="3"/>
      <c r="H113" s="3"/>
      <c r="I113" s="3"/>
      <c r="J113" s="3"/>
      <c r="K113" s="3"/>
      <c r="L113" s="3"/>
      <c r="M113" s="3"/>
      <c r="N113" s="3"/>
      <c r="O113" s="3"/>
      <c r="P113" s="3"/>
      <c r="Q113" s="4"/>
      <c r="R113" s="30"/>
      <c r="T113" s="17" t="str">
        <f>IF($B113="", "", IF($B113&lt;Settings!$G$23, "Old", "New"))</f>
        <v>Old</v>
      </c>
      <c r="AL113" s="118" t="str">
        <f>IF(OR($B113="", C113="", C$10="", AL$9), "", IFERROR($B113+INDEX(Settings!$AF$19:$AF$33, MATCH(C$10, Settings!$Y$19:$Y$33, 0))+IF(INDEX(Settings!$AI$19:$AI$33, MATCH(C$10, Settings!$Y$19:$Y$33, 0))="", 0, INDEX($AO$2:$AU$8, MATCH(TEXT($B113, "ddd"), $AN$2:$AN$8, 0), MATCH(INDEX(Settings!$AI$19:$AI$33, MATCH(C$10, Settings!$Y$19:$Y$33, 0)), $AO$1:$AU$1, 0))), 0))</f>
        <v/>
      </c>
      <c r="AM113" s="119" t="str">
        <f>IF(OR($B113="", D113="", D$10="", AM$9), "", IFERROR($B113+INDEX(Settings!$AF$19:$AF$33, MATCH(D$10, Settings!$Y$19:$Y$33, 0))+IF(INDEX(Settings!$AI$19:$AI$33, MATCH(D$10, Settings!$Y$19:$Y$33, 0))="", 0, INDEX($AO$2:$AU$8, MATCH(TEXT($B113, "ddd"), $AN$2:$AN$8, 0), MATCH(INDEX(Settings!$AI$19:$AI$33, MATCH(D$10, Settings!$Y$19:$Y$33, 0)), $AO$1:$AU$1, 0))), 0))</f>
        <v/>
      </c>
      <c r="AN113" s="119" t="str">
        <f>IF(OR($B113="", E113="", E$10="", AN$9), "", IFERROR($B113+INDEX(Settings!$AF$19:$AF$33, MATCH(E$10, Settings!$Y$19:$Y$33, 0))+IF(INDEX(Settings!$AI$19:$AI$33, MATCH(E$10, Settings!$Y$19:$Y$33, 0))="", 0, INDEX($AO$2:$AU$8, MATCH(TEXT($B113, "ddd"), $AN$2:$AN$8, 0), MATCH(INDEX(Settings!$AI$19:$AI$33, MATCH(E$10, Settings!$Y$19:$Y$33, 0)), $AO$1:$AU$1, 0))), 0))</f>
        <v/>
      </c>
      <c r="AO113" s="119" t="str">
        <f>IF(OR($B113="", F113="", F$10="", AO$9), "", IFERROR($B113+INDEX(Settings!$AF$19:$AF$33, MATCH(F$10, Settings!$Y$19:$Y$33, 0))+IF(INDEX(Settings!$AI$19:$AI$33, MATCH(F$10, Settings!$Y$19:$Y$33, 0))="", 0, INDEX($AO$2:$AU$8, MATCH(TEXT($B113, "ddd"), $AN$2:$AN$8, 0), MATCH(INDEX(Settings!$AI$19:$AI$33, MATCH(F$10, Settings!$Y$19:$Y$33, 0)), $AO$1:$AU$1, 0))), 0))</f>
        <v/>
      </c>
      <c r="AP113" s="119" t="str">
        <f>IF(OR($B113="", G113="", G$10="", AP$9), "", IFERROR($B113+INDEX(Settings!$AF$19:$AF$33, MATCH(G$10, Settings!$Y$19:$Y$33, 0))+IF(INDEX(Settings!$AI$19:$AI$33, MATCH(G$10, Settings!$Y$19:$Y$33, 0))="", 0, INDEX($AO$2:$AU$8, MATCH(TEXT($B113, "ddd"), $AN$2:$AN$8, 0), MATCH(INDEX(Settings!$AI$19:$AI$33, MATCH(G$10, Settings!$Y$19:$Y$33, 0)), $AO$1:$AU$1, 0))), 0))</f>
        <v/>
      </c>
      <c r="AQ113" s="119" t="str">
        <f>IF(OR($B113="", H113="", H$10="", AQ$9), "", IFERROR($B113+INDEX(Settings!$AF$19:$AF$33, MATCH(H$10, Settings!$Y$19:$Y$33, 0))+IF(INDEX(Settings!$AI$19:$AI$33, MATCH(H$10, Settings!$Y$19:$Y$33, 0))="", 0, INDEX($AO$2:$AU$8, MATCH(TEXT($B113, "ddd"), $AN$2:$AN$8, 0), MATCH(INDEX(Settings!$AI$19:$AI$33, MATCH(H$10, Settings!$Y$19:$Y$33, 0)), $AO$1:$AU$1, 0))), 0))</f>
        <v/>
      </c>
      <c r="AR113" s="119" t="str">
        <f>IF(OR($B113="", I113="", I$10="", AR$9), "", IFERROR($B113+INDEX(Settings!$AF$19:$AF$33, MATCH(I$10, Settings!$Y$19:$Y$33, 0))+IF(INDEX(Settings!$AI$19:$AI$33, MATCH(I$10, Settings!$Y$19:$Y$33, 0))="", 0, INDEX($AO$2:$AU$8, MATCH(TEXT($B113, "ddd"), $AN$2:$AN$8, 0), MATCH(INDEX(Settings!$AI$19:$AI$33, MATCH(I$10, Settings!$Y$19:$Y$33, 0)), $AO$1:$AU$1, 0))), 0))</f>
        <v/>
      </c>
      <c r="AS113" s="119" t="str">
        <f>IF(OR($B113="", J113="", J$10="", AS$9), "", IFERROR($B113+INDEX(Settings!$AF$19:$AF$33, MATCH(J$10, Settings!$Y$19:$Y$33, 0))+IF(INDEX(Settings!$AI$19:$AI$33, MATCH(J$10, Settings!$Y$19:$Y$33, 0))="", 0, INDEX($AO$2:$AU$8, MATCH(TEXT($B113, "ddd"), $AN$2:$AN$8, 0), MATCH(INDEX(Settings!$AI$19:$AI$33, MATCH(J$10, Settings!$Y$19:$Y$33, 0)), $AO$1:$AU$1, 0))), 0))</f>
        <v/>
      </c>
      <c r="AT113" s="119" t="str">
        <f>IF(OR($B113="", K113="", K$10="", AT$9), "", IFERROR($B113+INDEX(Settings!$AF$19:$AF$33, MATCH(K$10, Settings!$Y$19:$Y$33, 0))+IF(INDEX(Settings!$AI$19:$AI$33, MATCH(K$10, Settings!$Y$19:$Y$33, 0))="", 0, INDEX($AO$2:$AU$8, MATCH(TEXT($B113, "ddd"), $AN$2:$AN$8, 0), MATCH(INDEX(Settings!$AI$19:$AI$33, MATCH(K$10, Settings!$Y$19:$Y$33, 0)), $AO$1:$AU$1, 0))), 0))</f>
        <v/>
      </c>
      <c r="AU113" s="119" t="str">
        <f>IF(OR($B113="", L113="", L$10="", AU$9), "", IFERROR($B113+INDEX(Settings!$AF$19:$AF$33, MATCH(L$10, Settings!$Y$19:$Y$33, 0))+IF(INDEX(Settings!$AI$19:$AI$33, MATCH(L$10, Settings!$Y$19:$Y$33, 0))="", 0, INDEX($AO$2:$AU$8, MATCH(TEXT($B113, "ddd"), $AN$2:$AN$8, 0), MATCH(INDEX(Settings!$AI$19:$AI$33, MATCH(L$10, Settings!$Y$19:$Y$33, 0)), $AO$1:$AU$1, 0))), 0))</f>
        <v/>
      </c>
      <c r="AV113" s="119" t="str">
        <f>IF(OR($B113="", M113="", M$10="", AV$9), "", IFERROR($B113+INDEX(Settings!$AF$19:$AF$33, MATCH(M$10, Settings!$Y$19:$Y$33, 0))+IF(INDEX(Settings!$AI$19:$AI$33, MATCH(M$10, Settings!$Y$19:$Y$33, 0))="", 0, INDEX($AO$2:$AU$8, MATCH(TEXT($B113, "ddd"), $AN$2:$AN$8, 0), MATCH(INDEX(Settings!$AI$19:$AI$33, MATCH(M$10, Settings!$Y$19:$Y$33, 0)), $AO$1:$AU$1, 0))), 0))</f>
        <v/>
      </c>
      <c r="AW113" s="119" t="str">
        <f>IF(OR($B113="", N113="", N$10="", AW$9), "", IFERROR($B113+INDEX(Settings!$AF$19:$AF$33, MATCH(N$10, Settings!$Y$19:$Y$33, 0))+IF(INDEX(Settings!$AI$19:$AI$33, MATCH(N$10, Settings!$Y$19:$Y$33, 0))="", 0, INDEX($AO$2:$AU$8, MATCH(TEXT($B113, "ddd"), $AN$2:$AN$8, 0), MATCH(INDEX(Settings!$AI$19:$AI$33, MATCH(N$10, Settings!$Y$19:$Y$33, 0)), $AO$1:$AU$1, 0))), 0))</f>
        <v/>
      </c>
      <c r="AX113" s="119" t="str">
        <f>IF(OR($B113="", O113="", O$10="", AX$9), "", IFERROR($B113+INDEX(Settings!$AF$19:$AF$33, MATCH(O$10, Settings!$Y$19:$Y$33, 0))+IF(INDEX(Settings!$AI$19:$AI$33, MATCH(O$10, Settings!$Y$19:$Y$33, 0))="", 0, INDEX($AO$2:$AU$8, MATCH(TEXT($B113, "ddd"), $AN$2:$AN$8, 0), MATCH(INDEX(Settings!$AI$19:$AI$33, MATCH(O$10, Settings!$Y$19:$Y$33, 0)), $AO$1:$AU$1, 0))), 0))</f>
        <v/>
      </c>
      <c r="AY113" s="119" t="str">
        <f>IF(OR($B113="", P113="", P$10="", AY$9), "", IFERROR($B113+INDEX(Settings!$AF$19:$AF$33, MATCH(P$10, Settings!$Y$19:$Y$33, 0))+IF(INDEX(Settings!$AI$19:$AI$33, MATCH(P$10, Settings!$Y$19:$Y$33, 0))="", 0, INDEX($AO$2:$AU$8, MATCH(TEXT($B113, "ddd"), $AN$2:$AN$8, 0), MATCH(INDEX(Settings!$AI$19:$AI$33, MATCH(P$10, Settings!$Y$19:$Y$33, 0)), $AO$1:$AU$1, 0))), 0))</f>
        <v/>
      </c>
      <c r="AZ113" s="120" t="str">
        <f>IF(OR($B113="", Q113="", Q$10="", AZ$9), "", IFERROR($B113+INDEX(Settings!$AF$19:$AF$33, MATCH(Q$10, Settings!$Y$19:$Y$33, 0))+IF(INDEX(Settings!$AI$19:$AI$33, MATCH(Q$10, Settings!$Y$19:$Y$33, 0))="", 0, INDEX($AO$2:$AU$8, MATCH(TEXT($B113, "ddd"), $AN$2:$AN$8, 0), MATCH(INDEX(Settings!$AI$19:$AI$33, MATCH(Q$10, Settings!$Y$19:$Y$33, 0)), $AO$1:$AU$1, 0))), 0))</f>
        <v/>
      </c>
      <c r="BB113" s="118" t="str">
        <f>IF(OR(C$10="", $B113="", C113="", BB$9=""), "", IFERROR(WORKDAY((DATE(YEAR($B113), MONTH($B113)+INDEX(Settings!$AM$19:$AM$33, MATCH(C$10, Settings!$Y$19:$Y$33, 0)), IF(INDEX(Settings!$AQ$19:$AQ$33, MATCH(C$10, Settings!$Y$19:$Y$33, 0))=0, DAY($B113), INDEX(Settings!$AQ$19:$AQ$33, MATCH(C$10, Settings!$Y$19:$Y$33, 0))))-1), 1, Settings!$AY$23:$AY$38), ""))</f>
        <v/>
      </c>
      <c r="BC113" s="119" t="str">
        <f>IF(OR(D$10="", $B113="", D113="", BC$9=""), "", IFERROR(WORKDAY((DATE(YEAR($B113), MONTH($B113)+INDEX(Settings!$AM$19:$AM$33, MATCH(D$10, Settings!$Y$19:$Y$33, 0)), IF(INDEX(Settings!$AQ$19:$AQ$33, MATCH(D$10, Settings!$Y$19:$Y$33, 0))=0, DAY($B113), INDEX(Settings!$AQ$19:$AQ$33, MATCH(D$10, Settings!$Y$19:$Y$33, 0))))-1), 1, Settings!$AY$23:$AY$38), ""))</f>
        <v/>
      </c>
      <c r="BD113" s="119" t="str">
        <f>IF(OR(E$10="", $B113="", E113="", BD$9=""), "", IFERROR(WORKDAY((DATE(YEAR($B113), MONTH($B113)+INDEX(Settings!$AM$19:$AM$33, MATCH(E$10, Settings!$Y$19:$Y$33, 0)), IF(INDEX(Settings!$AQ$19:$AQ$33, MATCH(E$10, Settings!$Y$19:$Y$33, 0))=0, DAY($B113), INDEX(Settings!$AQ$19:$AQ$33, MATCH(E$10, Settings!$Y$19:$Y$33, 0))))-1), 1, Settings!$AY$23:$AY$38), ""))</f>
        <v/>
      </c>
      <c r="BE113" s="119" t="str">
        <f>IF(OR(F$10="", $B113="", F113="", BE$9=""), "", IFERROR(WORKDAY((DATE(YEAR($B113), MONTH($B113)+INDEX(Settings!$AM$19:$AM$33, MATCH(F$10, Settings!$Y$19:$Y$33, 0)), IF(INDEX(Settings!$AQ$19:$AQ$33, MATCH(F$10, Settings!$Y$19:$Y$33, 0))=0, DAY($B113), INDEX(Settings!$AQ$19:$AQ$33, MATCH(F$10, Settings!$Y$19:$Y$33, 0))))-1), 1, Settings!$AY$23:$AY$38), ""))</f>
        <v/>
      </c>
      <c r="BF113" s="119" t="str">
        <f>IF(OR(G$10="", $B113="", G113="", BF$9=""), "", IFERROR(WORKDAY((DATE(YEAR($B113), MONTH($B113)+INDEX(Settings!$AM$19:$AM$33, MATCH(G$10, Settings!$Y$19:$Y$33, 0)), IF(INDEX(Settings!$AQ$19:$AQ$33, MATCH(G$10, Settings!$Y$19:$Y$33, 0))=0, DAY($B113), INDEX(Settings!$AQ$19:$AQ$33, MATCH(G$10, Settings!$Y$19:$Y$33, 0))))-1), 1, Settings!$AY$23:$AY$38), ""))</f>
        <v/>
      </c>
      <c r="BG113" s="119" t="str">
        <f>IF(OR(H$10="", $B113="", H113="", BG$9=""), "", IFERROR(WORKDAY((DATE(YEAR($B113), MONTH($B113)+INDEX(Settings!$AM$19:$AM$33, MATCH(H$10, Settings!$Y$19:$Y$33, 0)), IF(INDEX(Settings!$AQ$19:$AQ$33, MATCH(H$10, Settings!$Y$19:$Y$33, 0))=0, DAY($B113), INDEX(Settings!$AQ$19:$AQ$33, MATCH(H$10, Settings!$Y$19:$Y$33, 0))))-1), 1, Settings!$AY$23:$AY$38), ""))</f>
        <v/>
      </c>
      <c r="BH113" s="119" t="str">
        <f>IF(OR(I$10="", $B113="", I113="", BH$9=""), "", IFERROR(WORKDAY((DATE(YEAR($B113), MONTH($B113)+INDEX(Settings!$AM$19:$AM$33, MATCH(I$10, Settings!$Y$19:$Y$33, 0)), IF(INDEX(Settings!$AQ$19:$AQ$33, MATCH(I$10, Settings!$Y$19:$Y$33, 0))=0, DAY($B113), INDEX(Settings!$AQ$19:$AQ$33, MATCH(I$10, Settings!$Y$19:$Y$33, 0))))-1), 1, Settings!$AY$23:$AY$38), ""))</f>
        <v/>
      </c>
      <c r="BI113" s="119" t="str">
        <f>IF(OR(J$10="", $B113="", J113="", BI$9=""), "", IFERROR(WORKDAY((DATE(YEAR($B113), MONTH($B113)+INDEX(Settings!$AM$19:$AM$33, MATCH(J$10, Settings!$Y$19:$Y$33, 0)), IF(INDEX(Settings!$AQ$19:$AQ$33, MATCH(J$10, Settings!$Y$19:$Y$33, 0))=0, DAY($B113), INDEX(Settings!$AQ$19:$AQ$33, MATCH(J$10, Settings!$Y$19:$Y$33, 0))))-1), 1, Settings!$AY$23:$AY$38), ""))</f>
        <v/>
      </c>
      <c r="BJ113" s="119" t="str">
        <f>IF(OR(K$10="", $B113="", K113="", BJ$9=""), "", IFERROR(WORKDAY((DATE(YEAR($B113), MONTH($B113)+INDEX(Settings!$AM$19:$AM$33, MATCH(K$10, Settings!$Y$19:$Y$33, 0)), IF(INDEX(Settings!$AQ$19:$AQ$33, MATCH(K$10, Settings!$Y$19:$Y$33, 0))=0, DAY($B113), INDEX(Settings!$AQ$19:$AQ$33, MATCH(K$10, Settings!$Y$19:$Y$33, 0))))-1), 1, Settings!$AY$23:$AY$38), ""))</f>
        <v/>
      </c>
      <c r="BK113" s="119" t="str">
        <f>IF(OR(L$10="", $B113="", L113="", BK$9=""), "", IFERROR(WORKDAY((DATE(YEAR($B113), MONTH($B113)+INDEX(Settings!$AM$19:$AM$33, MATCH(L$10, Settings!$Y$19:$Y$33, 0)), IF(INDEX(Settings!$AQ$19:$AQ$33, MATCH(L$10, Settings!$Y$19:$Y$33, 0))=0, DAY($B113), INDEX(Settings!$AQ$19:$AQ$33, MATCH(L$10, Settings!$Y$19:$Y$33, 0))))-1), 1, Settings!$AY$23:$AY$38), ""))</f>
        <v/>
      </c>
      <c r="BL113" s="119" t="str">
        <f>IF(OR(M$10="", $B113="", M113="", BL$9=""), "", IFERROR(WORKDAY((DATE(YEAR($B113), MONTH($B113)+INDEX(Settings!$AM$19:$AM$33, MATCH(M$10, Settings!$Y$19:$Y$33, 0)), IF(INDEX(Settings!$AQ$19:$AQ$33, MATCH(M$10, Settings!$Y$19:$Y$33, 0))=0, DAY($B113), INDEX(Settings!$AQ$19:$AQ$33, MATCH(M$10, Settings!$Y$19:$Y$33, 0))))-1), 1, Settings!$AY$23:$AY$38), ""))</f>
        <v/>
      </c>
      <c r="BM113" s="119" t="str">
        <f>IF(OR(N$10="", $B113="", N113="", BM$9=""), "", IFERROR(WORKDAY((DATE(YEAR($B113), MONTH($B113)+INDEX(Settings!$AM$19:$AM$33, MATCH(N$10, Settings!$Y$19:$Y$33, 0)), IF(INDEX(Settings!$AQ$19:$AQ$33, MATCH(N$10, Settings!$Y$19:$Y$33, 0))=0, DAY($B113), INDEX(Settings!$AQ$19:$AQ$33, MATCH(N$10, Settings!$Y$19:$Y$33, 0))))-1), 1, Settings!$AY$23:$AY$38), ""))</f>
        <v/>
      </c>
      <c r="BN113" s="119" t="str">
        <f>IF(OR(O$10="", $B113="", O113="", BN$9=""), "", IFERROR(WORKDAY((DATE(YEAR($B113), MONTH($B113)+INDEX(Settings!$AM$19:$AM$33, MATCH(O$10, Settings!$Y$19:$Y$33, 0)), IF(INDEX(Settings!$AQ$19:$AQ$33, MATCH(O$10, Settings!$Y$19:$Y$33, 0))=0, DAY($B113), INDEX(Settings!$AQ$19:$AQ$33, MATCH(O$10, Settings!$Y$19:$Y$33, 0))))-1), 1, Settings!$AY$23:$AY$38), ""))</f>
        <v/>
      </c>
      <c r="BO113" s="119" t="str">
        <f>IF(OR(P$10="", $B113="", P113="", BO$9=""), "", IFERROR(WORKDAY((DATE(YEAR($B113), MONTH($B113)+INDEX(Settings!$AM$19:$AM$33, MATCH(P$10, Settings!$Y$19:$Y$33, 0)), IF(INDEX(Settings!$AQ$19:$AQ$33, MATCH(P$10, Settings!$Y$19:$Y$33, 0))=0, DAY($B113), INDEX(Settings!$AQ$19:$AQ$33, MATCH(P$10, Settings!$Y$19:$Y$33, 0))))-1), 1, Settings!$AY$23:$AY$38), ""))</f>
        <v/>
      </c>
      <c r="BP113" s="120" t="str">
        <f>IF(OR(Q$10="", $B113="", Q113="", BP$9=""), "", IFERROR(WORKDAY((DATE(YEAR($B113), MONTH($B113)+INDEX(Settings!$AM$19:$AM$33, MATCH(Q$10, Settings!$Y$19:$Y$33, 0)), IF(INDEX(Settings!$AQ$19:$AQ$33, MATCH(Q$10, Settings!$Y$19:$Y$33, 0))=0, DAY($B113), INDEX(Settings!$AQ$19:$AQ$33, MATCH(Q$10, Settings!$Y$19:$Y$33, 0))))-1), 1, Settings!$AY$23:$AY$38), ""))</f>
        <v/>
      </c>
      <c r="BR113" s="118" t="str">
        <f>IF(BB113="", "", IF(BB113&lt;=$B113, WORKDAY(DATE(YEAR($BB113), MONTH(BB113)+1, DAY(BB113)-1), 1, Settings!$AY$23:$AY$38), BB113))</f>
        <v/>
      </c>
      <c r="BS113" s="119" t="str">
        <f>IF(BC113="", "", IF(BC113&lt;=$B113, WORKDAY(DATE(YEAR($BB113), MONTH(BC113)+1, DAY(BC113)-1), 1, Settings!$AY$23:$AY$38), BC113))</f>
        <v/>
      </c>
      <c r="BT113" s="119" t="str">
        <f>IF(BD113="", "", IF(BD113&lt;=$B113, WORKDAY(DATE(YEAR($BB113), MONTH(BD113)+1, DAY(BD113)-1), 1, Settings!$AY$23:$AY$38), BD113))</f>
        <v/>
      </c>
      <c r="BU113" s="119" t="str">
        <f>IF(BE113="", "", IF(BE113&lt;=$B113, WORKDAY(DATE(YEAR($BB113), MONTH(BE113)+1, DAY(BE113)-1), 1, Settings!$AY$23:$AY$38), BE113))</f>
        <v/>
      </c>
      <c r="BV113" s="119" t="str">
        <f>IF(BF113="", "", IF(BF113&lt;=$B113, WORKDAY(DATE(YEAR($BB113), MONTH(BF113)+1, DAY(BF113)-1), 1, Settings!$AY$23:$AY$38), BF113))</f>
        <v/>
      </c>
      <c r="BW113" s="119" t="str">
        <f>IF(BG113="", "", IF(BG113&lt;=$B113, WORKDAY(DATE(YEAR($BB113), MONTH(BG113)+1, DAY(BG113)-1), 1, Settings!$AY$23:$AY$38), BG113))</f>
        <v/>
      </c>
      <c r="BX113" s="119" t="str">
        <f>IF(BH113="", "", IF(BH113&lt;=$B113, WORKDAY(DATE(YEAR($BB113), MONTH(BH113)+1, DAY(BH113)-1), 1, Settings!$AY$23:$AY$38), BH113))</f>
        <v/>
      </c>
      <c r="BY113" s="119" t="str">
        <f>IF(BI113="", "", IF(BI113&lt;=$B113, WORKDAY(DATE(YEAR($BB113), MONTH(BI113)+1, DAY(BI113)-1), 1, Settings!$AY$23:$AY$38), BI113))</f>
        <v/>
      </c>
      <c r="BZ113" s="119" t="str">
        <f>IF(BJ113="", "", IF(BJ113&lt;=$B113, WORKDAY(DATE(YEAR($BB113), MONTH(BJ113)+1, DAY(BJ113)-1), 1, Settings!$AY$23:$AY$38), BJ113))</f>
        <v/>
      </c>
      <c r="CA113" s="119" t="str">
        <f>IF(BK113="", "", IF(BK113&lt;=$B113, WORKDAY(DATE(YEAR($BB113), MONTH(BK113)+1, DAY(BK113)-1), 1, Settings!$AY$23:$AY$38), BK113))</f>
        <v/>
      </c>
      <c r="CB113" s="119" t="str">
        <f>IF(BL113="", "", IF(BL113&lt;=$B113, WORKDAY(DATE(YEAR($BB113), MONTH(BL113)+1, DAY(BL113)-1), 1, Settings!$AY$23:$AY$38), BL113))</f>
        <v/>
      </c>
      <c r="CC113" s="119" t="str">
        <f>IF(BM113="", "", IF(BM113&lt;=$B113, WORKDAY(DATE(YEAR($BB113), MONTH(BM113)+1, DAY(BM113)-1), 1, Settings!$AY$23:$AY$38), BM113))</f>
        <v/>
      </c>
      <c r="CD113" s="119" t="str">
        <f>IF(BN113="", "", IF(BN113&lt;=$B113, WORKDAY(DATE(YEAR($BB113), MONTH(BN113)+1, DAY(BN113)-1), 1, Settings!$AY$23:$AY$38), BN113))</f>
        <v/>
      </c>
      <c r="CE113" s="119" t="str">
        <f>IF(BO113="", "", IF(BO113&lt;=$B113, WORKDAY(DATE(YEAR($BB113), MONTH(BO113)+1, DAY(BO113)-1), 1, Settings!$AY$23:$AY$38), BO113))</f>
        <v/>
      </c>
      <c r="CF113" s="120" t="str">
        <f>IF(BP113="", "", IF(BP113&lt;=$B113, WORKDAY(DATE(YEAR($BB113), MONTH(BP113)+1, DAY(BP113)-1), 1, Settings!$AY$23:$AY$38), BP113))</f>
        <v/>
      </c>
      <c r="CH113" s="48" t="str">
        <f t="shared" si="35"/>
        <v/>
      </c>
      <c r="CI113" s="49" t="str">
        <f t="shared" si="36"/>
        <v/>
      </c>
      <c r="CJ113" s="49" t="str">
        <f t="shared" si="37"/>
        <v/>
      </c>
      <c r="CK113" s="49" t="str">
        <f t="shared" si="38"/>
        <v/>
      </c>
      <c r="CL113" s="49" t="str">
        <f t="shared" si="39"/>
        <v/>
      </c>
      <c r="CM113" s="49" t="str">
        <f t="shared" si="40"/>
        <v/>
      </c>
      <c r="CN113" s="49" t="str">
        <f t="shared" si="41"/>
        <v/>
      </c>
      <c r="CO113" s="49" t="str">
        <f t="shared" si="42"/>
        <v/>
      </c>
      <c r="CP113" s="49" t="str">
        <f t="shared" si="43"/>
        <v/>
      </c>
      <c r="CQ113" s="49" t="str">
        <f t="shared" si="44"/>
        <v/>
      </c>
      <c r="CR113" s="49" t="str">
        <f t="shared" si="45"/>
        <v/>
      </c>
      <c r="CS113" s="49" t="str">
        <f t="shared" si="46"/>
        <v/>
      </c>
      <c r="CT113" s="49" t="str">
        <f t="shared" si="47"/>
        <v/>
      </c>
      <c r="CU113" s="49" t="str">
        <f t="shared" si="48"/>
        <v/>
      </c>
      <c r="CV113" s="16" t="str">
        <f t="shared" si="49"/>
        <v/>
      </c>
      <c r="CX113" s="48" t="str">
        <f t="shared" si="50"/>
        <v/>
      </c>
      <c r="CY113" s="49" t="str">
        <f t="shared" si="51"/>
        <v/>
      </c>
      <c r="CZ113" s="49" t="str">
        <f t="shared" si="52"/>
        <v/>
      </c>
      <c r="DA113" s="49" t="str">
        <f t="shared" si="53"/>
        <v/>
      </c>
      <c r="DB113" s="49" t="str">
        <f t="shared" si="54"/>
        <v/>
      </c>
      <c r="DC113" s="49" t="str">
        <f t="shared" si="55"/>
        <v/>
      </c>
      <c r="DD113" s="49" t="str">
        <f t="shared" si="56"/>
        <v/>
      </c>
      <c r="DE113" s="49" t="str">
        <f t="shared" si="57"/>
        <v/>
      </c>
      <c r="DF113" s="49" t="str">
        <f t="shared" si="58"/>
        <v/>
      </c>
      <c r="DG113" s="49" t="str">
        <f t="shared" si="59"/>
        <v/>
      </c>
      <c r="DH113" s="49" t="str">
        <f t="shared" si="60"/>
        <v/>
      </c>
      <c r="DI113" s="49" t="str">
        <f t="shared" si="61"/>
        <v/>
      </c>
      <c r="DJ113" s="49" t="str">
        <f t="shared" si="62"/>
        <v/>
      </c>
      <c r="DK113" s="49" t="str">
        <f t="shared" si="63"/>
        <v/>
      </c>
      <c r="DL113" s="16" t="str">
        <f t="shared" si="64"/>
        <v/>
      </c>
      <c r="DN113" s="17" t="str">
        <f t="shared" si="65"/>
        <v>Oct 2019</v>
      </c>
    </row>
    <row r="114" spans="1:118" x14ac:dyDescent="0.25">
      <c r="A114" s="30"/>
      <c r="B114" s="102">
        <f>IF(B113="", "", IFERROR(IF(B113+1&gt;Settings!$G$25, "", B113+1), ""))</f>
        <v>43750</v>
      </c>
      <c r="C114" s="2"/>
      <c r="D114" s="3"/>
      <c r="E114" s="3"/>
      <c r="F114" s="3"/>
      <c r="G114" s="3"/>
      <c r="H114" s="3"/>
      <c r="I114" s="3"/>
      <c r="J114" s="3"/>
      <c r="K114" s="3"/>
      <c r="L114" s="3"/>
      <c r="M114" s="3"/>
      <c r="N114" s="3"/>
      <c r="O114" s="3"/>
      <c r="P114" s="3"/>
      <c r="Q114" s="4"/>
      <c r="R114" s="30"/>
      <c r="T114" s="17" t="str">
        <f>IF($B114="", "", IF($B114&lt;Settings!$G$23, "Old", "New"))</f>
        <v>Old</v>
      </c>
      <c r="AL114" s="118" t="str">
        <f>IF(OR($B114="", C114="", C$10="", AL$9), "", IFERROR($B114+INDEX(Settings!$AF$19:$AF$33, MATCH(C$10, Settings!$Y$19:$Y$33, 0))+IF(INDEX(Settings!$AI$19:$AI$33, MATCH(C$10, Settings!$Y$19:$Y$33, 0))="", 0, INDEX($AO$2:$AU$8, MATCH(TEXT($B114, "ddd"), $AN$2:$AN$8, 0), MATCH(INDEX(Settings!$AI$19:$AI$33, MATCH(C$10, Settings!$Y$19:$Y$33, 0)), $AO$1:$AU$1, 0))), 0))</f>
        <v/>
      </c>
      <c r="AM114" s="119" t="str">
        <f>IF(OR($B114="", D114="", D$10="", AM$9), "", IFERROR($B114+INDEX(Settings!$AF$19:$AF$33, MATCH(D$10, Settings!$Y$19:$Y$33, 0))+IF(INDEX(Settings!$AI$19:$AI$33, MATCH(D$10, Settings!$Y$19:$Y$33, 0))="", 0, INDEX($AO$2:$AU$8, MATCH(TEXT($B114, "ddd"), $AN$2:$AN$8, 0), MATCH(INDEX(Settings!$AI$19:$AI$33, MATCH(D$10, Settings!$Y$19:$Y$33, 0)), $AO$1:$AU$1, 0))), 0))</f>
        <v/>
      </c>
      <c r="AN114" s="119" t="str">
        <f>IF(OR($B114="", E114="", E$10="", AN$9), "", IFERROR($B114+INDEX(Settings!$AF$19:$AF$33, MATCH(E$10, Settings!$Y$19:$Y$33, 0))+IF(INDEX(Settings!$AI$19:$AI$33, MATCH(E$10, Settings!$Y$19:$Y$33, 0))="", 0, INDEX($AO$2:$AU$8, MATCH(TEXT($B114, "ddd"), $AN$2:$AN$8, 0), MATCH(INDEX(Settings!$AI$19:$AI$33, MATCH(E$10, Settings!$Y$19:$Y$33, 0)), $AO$1:$AU$1, 0))), 0))</f>
        <v/>
      </c>
      <c r="AO114" s="119" t="str">
        <f>IF(OR($B114="", F114="", F$10="", AO$9), "", IFERROR($B114+INDEX(Settings!$AF$19:$AF$33, MATCH(F$10, Settings!$Y$19:$Y$33, 0))+IF(INDEX(Settings!$AI$19:$AI$33, MATCH(F$10, Settings!$Y$19:$Y$33, 0))="", 0, INDEX($AO$2:$AU$8, MATCH(TEXT($B114, "ddd"), $AN$2:$AN$8, 0), MATCH(INDEX(Settings!$AI$19:$AI$33, MATCH(F$10, Settings!$Y$19:$Y$33, 0)), $AO$1:$AU$1, 0))), 0))</f>
        <v/>
      </c>
      <c r="AP114" s="119" t="str">
        <f>IF(OR($B114="", G114="", G$10="", AP$9), "", IFERROR($B114+INDEX(Settings!$AF$19:$AF$33, MATCH(G$10, Settings!$Y$19:$Y$33, 0))+IF(INDEX(Settings!$AI$19:$AI$33, MATCH(G$10, Settings!$Y$19:$Y$33, 0))="", 0, INDEX($AO$2:$AU$8, MATCH(TEXT($B114, "ddd"), $AN$2:$AN$8, 0), MATCH(INDEX(Settings!$AI$19:$AI$33, MATCH(G$10, Settings!$Y$19:$Y$33, 0)), $AO$1:$AU$1, 0))), 0))</f>
        <v/>
      </c>
      <c r="AQ114" s="119" t="str">
        <f>IF(OR($B114="", H114="", H$10="", AQ$9), "", IFERROR($B114+INDEX(Settings!$AF$19:$AF$33, MATCH(H$10, Settings!$Y$19:$Y$33, 0))+IF(INDEX(Settings!$AI$19:$AI$33, MATCH(H$10, Settings!$Y$19:$Y$33, 0))="", 0, INDEX($AO$2:$AU$8, MATCH(TEXT($B114, "ddd"), $AN$2:$AN$8, 0), MATCH(INDEX(Settings!$AI$19:$AI$33, MATCH(H$10, Settings!$Y$19:$Y$33, 0)), $AO$1:$AU$1, 0))), 0))</f>
        <v/>
      </c>
      <c r="AR114" s="119" t="str">
        <f>IF(OR($B114="", I114="", I$10="", AR$9), "", IFERROR($B114+INDEX(Settings!$AF$19:$AF$33, MATCH(I$10, Settings!$Y$19:$Y$33, 0))+IF(INDEX(Settings!$AI$19:$AI$33, MATCH(I$10, Settings!$Y$19:$Y$33, 0))="", 0, INDEX($AO$2:$AU$8, MATCH(TEXT($B114, "ddd"), $AN$2:$AN$8, 0), MATCH(INDEX(Settings!$AI$19:$AI$33, MATCH(I$10, Settings!$Y$19:$Y$33, 0)), $AO$1:$AU$1, 0))), 0))</f>
        <v/>
      </c>
      <c r="AS114" s="119" t="str">
        <f>IF(OR($B114="", J114="", J$10="", AS$9), "", IFERROR($B114+INDEX(Settings!$AF$19:$AF$33, MATCH(J$10, Settings!$Y$19:$Y$33, 0))+IF(INDEX(Settings!$AI$19:$AI$33, MATCH(J$10, Settings!$Y$19:$Y$33, 0))="", 0, INDEX($AO$2:$AU$8, MATCH(TEXT($B114, "ddd"), $AN$2:$AN$8, 0), MATCH(INDEX(Settings!$AI$19:$AI$33, MATCH(J$10, Settings!$Y$19:$Y$33, 0)), $AO$1:$AU$1, 0))), 0))</f>
        <v/>
      </c>
      <c r="AT114" s="119" t="str">
        <f>IF(OR($B114="", K114="", K$10="", AT$9), "", IFERROR($B114+INDEX(Settings!$AF$19:$AF$33, MATCH(K$10, Settings!$Y$19:$Y$33, 0))+IF(INDEX(Settings!$AI$19:$AI$33, MATCH(K$10, Settings!$Y$19:$Y$33, 0))="", 0, INDEX($AO$2:$AU$8, MATCH(TEXT($B114, "ddd"), $AN$2:$AN$8, 0), MATCH(INDEX(Settings!$AI$19:$AI$33, MATCH(K$10, Settings!$Y$19:$Y$33, 0)), $AO$1:$AU$1, 0))), 0))</f>
        <v/>
      </c>
      <c r="AU114" s="119" t="str">
        <f>IF(OR($B114="", L114="", L$10="", AU$9), "", IFERROR($B114+INDEX(Settings!$AF$19:$AF$33, MATCH(L$10, Settings!$Y$19:$Y$33, 0))+IF(INDEX(Settings!$AI$19:$AI$33, MATCH(L$10, Settings!$Y$19:$Y$33, 0))="", 0, INDEX($AO$2:$AU$8, MATCH(TEXT($B114, "ddd"), $AN$2:$AN$8, 0), MATCH(INDEX(Settings!$AI$19:$AI$33, MATCH(L$10, Settings!$Y$19:$Y$33, 0)), $AO$1:$AU$1, 0))), 0))</f>
        <v/>
      </c>
      <c r="AV114" s="119" t="str">
        <f>IF(OR($B114="", M114="", M$10="", AV$9), "", IFERROR($B114+INDEX(Settings!$AF$19:$AF$33, MATCH(M$10, Settings!$Y$19:$Y$33, 0))+IF(INDEX(Settings!$AI$19:$AI$33, MATCH(M$10, Settings!$Y$19:$Y$33, 0))="", 0, INDEX($AO$2:$AU$8, MATCH(TEXT($B114, "ddd"), $AN$2:$AN$8, 0), MATCH(INDEX(Settings!$AI$19:$AI$33, MATCH(M$10, Settings!$Y$19:$Y$33, 0)), $AO$1:$AU$1, 0))), 0))</f>
        <v/>
      </c>
      <c r="AW114" s="119" t="str">
        <f>IF(OR($B114="", N114="", N$10="", AW$9), "", IFERROR($B114+INDEX(Settings!$AF$19:$AF$33, MATCH(N$10, Settings!$Y$19:$Y$33, 0))+IF(INDEX(Settings!$AI$19:$AI$33, MATCH(N$10, Settings!$Y$19:$Y$33, 0))="", 0, INDEX($AO$2:$AU$8, MATCH(TEXT($B114, "ddd"), $AN$2:$AN$8, 0), MATCH(INDEX(Settings!$AI$19:$AI$33, MATCH(N$10, Settings!$Y$19:$Y$33, 0)), $AO$1:$AU$1, 0))), 0))</f>
        <v/>
      </c>
      <c r="AX114" s="119" t="str">
        <f>IF(OR($B114="", O114="", O$10="", AX$9), "", IFERROR($B114+INDEX(Settings!$AF$19:$AF$33, MATCH(O$10, Settings!$Y$19:$Y$33, 0))+IF(INDEX(Settings!$AI$19:$AI$33, MATCH(O$10, Settings!$Y$19:$Y$33, 0))="", 0, INDEX($AO$2:$AU$8, MATCH(TEXT($B114, "ddd"), $AN$2:$AN$8, 0), MATCH(INDEX(Settings!$AI$19:$AI$33, MATCH(O$10, Settings!$Y$19:$Y$33, 0)), $AO$1:$AU$1, 0))), 0))</f>
        <v/>
      </c>
      <c r="AY114" s="119" t="str">
        <f>IF(OR($B114="", P114="", P$10="", AY$9), "", IFERROR($B114+INDEX(Settings!$AF$19:$AF$33, MATCH(P$10, Settings!$Y$19:$Y$33, 0))+IF(INDEX(Settings!$AI$19:$AI$33, MATCH(P$10, Settings!$Y$19:$Y$33, 0))="", 0, INDEX($AO$2:$AU$8, MATCH(TEXT($B114, "ddd"), $AN$2:$AN$8, 0), MATCH(INDEX(Settings!$AI$19:$AI$33, MATCH(P$10, Settings!$Y$19:$Y$33, 0)), $AO$1:$AU$1, 0))), 0))</f>
        <v/>
      </c>
      <c r="AZ114" s="120" t="str">
        <f>IF(OR($B114="", Q114="", Q$10="", AZ$9), "", IFERROR($B114+INDEX(Settings!$AF$19:$AF$33, MATCH(Q$10, Settings!$Y$19:$Y$33, 0))+IF(INDEX(Settings!$AI$19:$AI$33, MATCH(Q$10, Settings!$Y$19:$Y$33, 0))="", 0, INDEX($AO$2:$AU$8, MATCH(TEXT($B114, "ddd"), $AN$2:$AN$8, 0), MATCH(INDEX(Settings!$AI$19:$AI$33, MATCH(Q$10, Settings!$Y$19:$Y$33, 0)), $AO$1:$AU$1, 0))), 0))</f>
        <v/>
      </c>
      <c r="BB114" s="118" t="str">
        <f>IF(OR(C$10="", $B114="", C114="", BB$9=""), "", IFERROR(WORKDAY((DATE(YEAR($B114), MONTH($B114)+INDEX(Settings!$AM$19:$AM$33, MATCH(C$10, Settings!$Y$19:$Y$33, 0)), IF(INDEX(Settings!$AQ$19:$AQ$33, MATCH(C$10, Settings!$Y$19:$Y$33, 0))=0, DAY($B114), INDEX(Settings!$AQ$19:$AQ$33, MATCH(C$10, Settings!$Y$19:$Y$33, 0))))-1), 1, Settings!$AY$23:$AY$38), ""))</f>
        <v/>
      </c>
      <c r="BC114" s="119" t="str">
        <f>IF(OR(D$10="", $B114="", D114="", BC$9=""), "", IFERROR(WORKDAY((DATE(YEAR($B114), MONTH($B114)+INDEX(Settings!$AM$19:$AM$33, MATCH(D$10, Settings!$Y$19:$Y$33, 0)), IF(INDEX(Settings!$AQ$19:$AQ$33, MATCH(D$10, Settings!$Y$19:$Y$33, 0))=0, DAY($B114), INDEX(Settings!$AQ$19:$AQ$33, MATCH(D$10, Settings!$Y$19:$Y$33, 0))))-1), 1, Settings!$AY$23:$AY$38), ""))</f>
        <v/>
      </c>
      <c r="BD114" s="119" t="str">
        <f>IF(OR(E$10="", $B114="", E114="", BD$9=""), "", IFERROR(WORKDAY((DATE(YEAR($B114), MONTH($B114)+INDEX(Settings!$AM$19:$AM$33, MATCH(E$10, Settings!$Y$19:$Y$33, 0)), IF(INDEX(Settings!$AQ$19:$AQ$33, MATCH(E$10, Settings!$Y$19:$Y$33, 0))=0, DAY($B114), INDEX(Settings!$AQ$19:$AQ$33, MATCH(E$10, Settings!$Y$19:$Y$33, 0))))-1), 1, Settings!$AY$23:$AY$38), ""))</f>
        <v/>
      </c>
      <c r="BE114" s="119" t="str">
        <f>IF(OR(F$10="", $B114="", F114="", BE$9=""), "", IFERROR(WORKDAY((DATE(YEAR($B114), MONTH($B114)+INDEX(Settings!$AM$19:$AM$33, MATCH(F$10, Settings!$Y$19:$Y$33, 0)), IF(INDEX(Settings!$AQ$19:$AQ$33, MATCH(F$10, Settings!$Y$19:$Y$33, 0))=0, DAY($B114), INDEX(Settings!$AQ$19:$AQ$33, MATCH(F$10, Settings!$Y$19:$Y$33, 0))))-1), 1, Settings!$AY$23:$AY$38), ""))</f>
        <v/>
      </c>
      <c r="BF114" s="119" t="str">
        <f>IF(OR(G$10="", $B114="", G114="", BF$9=""), "", IFERROR(WORKDAY((DATE(YEAR($B114), MONTH($B114)+INDEX(Settings!$AM$19:$AM$33, MATCH(G$10, Settings!$Y$19:$Y$33, 0)), IF(INDEX(Settings!$AQ$19:$AQ$33, MATCH(G$10, Settings!$Y$19:$Y$33, 0))=0, DAY($B114), INDEX(Settings!$AQ$19:$AQ$33, MATCH(G$10, Settings!$Y$19:$Y$33, 0))))-1), 1, Settings!$AY$23:$AY$38), ""))</f>
        <v/>
      </c>
      <c r="BG114" s="119" t="str">
        <f>IF(OR(H$10="", $B114="", H114="", BG$9=""), "", IFERROR(WORKDAY((DATE(YEAR($B114), MONTH($B114)+INDEX(Settings!$AM$19:$AM$33, MATCH(H$10, Settings!$Y$19:$Y$33, 0)), IF(INDEX(Settings!$AQ$19:$AQ$33, MATCH(H$10, Settings!$Y$19:$Y$33, 0))=0, DAY($B114), INDEX(Settings!$AQ$19:$AQ$33, MATCH(H$10, Settings!$Y$19:$Y$33, 0))))-1), 1, Settings!$AY$23:$AY$38), ""))</f>
        <v/>
      </c>
      <c r="BH114" s="119" t="str">
        <f>IF(OR(I$10="", $B114="", I114="", BH$9=""), "", IFERROR(WORKDAY((DATE(YEAR($B114), MONTH($B114)+INDEX(Settings!$AM$19:$AM$33, MATCH(I$10, Settings!$Y$19:$Y$33, 0)), IF(INDEX(Settings!$AQ$19:$AQ$33, MATCH(I$10, Settings!$Y$19:$Y$33, 0))=0, DAY($B114), INDEX(Settings!$AQ$19:$AQ$33, MATCH(I$10, Settings!$Y$19:$Y$33, 0))))-1), 1, Settings!$AY$23:$AY$38), ""))</f>
        <v/>
      </c>
      <c r="BI114" s="119" t="str">
        <f>IF(OR(J$10="", $B114="", J114="", BI$9=""), "", IFERROR(WORKDAY((DATE(YEAR($B114), MONTH($B114)+INDEX(Settings!$AM$19:$AM$33, MATCH(J$10, Settings!$Y$19:$Y$33, 0)), IF(INDEX(Settings!$AQ$19:$AQ$33, MATCH(J$10, Settings!$Y$19:$Y$33, 0))=0, DAY($B114), INDEX(Settings!$AQ$19:$AQ$33, MATCH(J$10, Settings!$Y$19:$Y$33, 0))))-1), 1, Settings!$AY$23:$AY$38), ""))</f>
        <v/>
      </c>
      <c r="BJ114" s="119" t="str">
        <f>IF(OR(K$10="", $B114="", K114="", BJ$9=""), "", IFERROR(WORKDAY((DATE(YEAR($B114), MONTH($B114)+INDEX(Settings!$AM$19:$AM$33, MATCH(K$10, Settings!$Y$19:$Y$33, 0)), IF(INDEX(Settings!$AQ$19:$AQ$33, MATCH(K$10, Settings!$Y$19:$Y$33, 0))=0, DAY($B114), INDEX(Settings!$AQ$19:$AQ$33, MATCH(K$10, Settings!$Y$19:$Y$33, 0))))-1), 1, Settings!$AY$23:$AY$38), ""))</f>
        <v/>
      </c>
      <c r="BK114" s="119" t="str">
        <f>IF(OR(L$10="", $B114="", L114="", BK$9=""), "", IFERROR(WORKDAY((DATE(YEAR($B114), MONTH($B114)+INDEX(Settings!$AM$19:$AM$33, MATCH(L$10, Settings!$Y$19:$Y$33, 0)), IF(INDEX(Settings!$AQ$19:$AQ$33, MATCH(L$10, Settings!$Y$19:$Y$33, 0))=0, DAY($B114), INDEX(Settings!$AQ$19:$AQ$33, MATCH(L$10, Settings!$Y$19:$Y$33, 0))))-1), 1, Settings!$AY$23:$AY$38), ""))</f>
        <v/>
      </c>
      <c r="BL114" s="119" t="str">
        <f>IF(OR(M$10="", $B114="", M114="", BL$9=""), "", IFERROR(WORKDAY((DATE(YEAR($B114), MONTH($B114)+INDEX(Settings!$AM$19:$AM$33, MATCH(M$10, Settings!$Y$19:$Y$33, 0)), IF(INDEX(Settings!$AQ$19:$AQ$33, MATCH(M$10, Settings!$Y$19:$Y$33, 0))=0, DAY($B114), INDEX(Settings!$AQ$19:$AQ$33, MATCH(M$10, Settings!$Y$19:$Y$33, 0))))-1), 1, Settings!$AY$23:$AY$38), ""))</f>
        <v/>
      </c>
      <c r="BM114" s="119" t="str">
        <f>IF(OR(N$10="", $B114="", N114="", BM$9=""), "", IFERROR(WORKDAY((DATE(YEAR($B114), MONTH($B114)+INDEX(Settings!$AM$19:$AM$33, MATCH(N$10, Settings!$Y$19:$Y$33, 0)), IF(INDEX(Settings!$AQ$19:$AQ$33, MATCH(N$10, Settings!$Y$19:$Y$33, 0))=0, DAY($B114), INDEX(Settings!$AQ$19:$AQ$33, MATCH(N$10, Settings!$Y$19:$Y$33, 0))))-1), 1, Settings!$AY$23:$AY$38), ""))</f>
        <v/>
      </c>
      <c r="BN114" s="119" t="str">
        <f>IF(OR(O$10="", $B114="", O114="", BN$9=""), "", IFERROR(WORKDAY((DATE(YEAR($B114), MONTH($B114)+INDEX(Settings!$AM$19:$AM$33, MATCH(O$10, Settings!$Y$19:$Y$33, 0)), IF(INDEX(Settings!$AQ$19:$AQ$33, MATCH(O$10, Settings!$Y$19:$Y$33, 0))=0, DAY($B114), INDEX(Settings!$AQ$19:$AQ$33, MATCH(O$10, Settings!$Y$19:$Y$33, 0))))-1), 1, Settings!$AY$23:$AY$38), ""))</f>
        <v/>
      </c>
      <c r="BO114" s="119" t="str">
        <f>IF(OR(P$10="", $B114="", P114="", BO$9=""), "", IFERROR(WORKDAY((DATE(YEAR($B114), MONTH($B114)+INDEX(Settings!$AM$19:$AM$33, MATCH(P$10, Settings!$Y$19:$Y$33, 0)), IF(INDEX(Settings!$AQ$19:$AQ$33, MATCH(P$10, Settings!$Y$19:$Y$33, 0))=0, DAY($B114), INDEX(Settings!$AQ$19:$AQ$33, MATCH(P$10, Settings!$Y$19:$Y$33, 0))))-1), 1, Settings!$AY$23:$AY$38), ""))</f>
        <v/>
      </c>
      <c r="BP114" s="120" t="str">
        <f>IF(OR(Q$10="", $B114="", Q114="", BP$9=""), "", IFERROR(WORKDAY((DATE(YEAR($B114), MONTH($B114)+INDEX(Settings!$AM$19:$AM$33, MATCH(Q$10, Settings!$Y$19:$Y$33, 0)), IF(INDEX(Settings!$AQ$19:$AQ$33, MATCH(Q$10, Settings!$Y$19:$Y$33, 0))=0, DAY($B114), INDEX(Settings!$AQ$19:$AQ$33, MATCH(Q$10, Settings!$Y$19:$Y$33, 0))))-1), 1, Settings!$AY$23:$AY$38), ""))</f>
        <v/>
      </c>
      <c r="BR114" s="118" t="str">
        <f>IF(BB114="", "", IF(BB114&lt;=$B114, WORKDAY(DATE(YEAR($BB114), MONTH(BB114)+1, DAY(BB114)-1), 1, Settings!$AY$23:$AY$38), BB114))</f>
        <v/>
      </c>
      <c r="BS114" s="119" t="str">
        <f>IF(BC114="", "", IF(BC114&lt;=$B114, WORKDAY(DATE(YEAR($BB114), MONTH(BC114)+1, DAY(BC114)-1), 1, Settings!$AY$23:$AY$38), BC114))</f>
        <v/>
      </c>
      <c r="BT114" s="119" t="str">
        <f>IF(BD114="", "", IF(BD114&lt;=$B114, WORKDAY(DATE(YEAR($BB114), MONTH(BD114)+1, DAY(BD114)-1), 1, Settings!$AY$23:$AY$38), BD114))</f>
        <v/>
      </c>
      <c r="BU114" s="119" t="str">
        <f>IF(BE114="", "", IF(BE114&lt;=$B114, WORKDAY(DATE(YEAR($BB114), MONTH(BE114)+1, DAY(BE114)-1), 1, Settings!$AY$23:$AY$38), BE114))</f>
        <v/>
      </c>
      <c r="BV114" s="119" t="str">
        <f>IF(BF114="", "", IF(BF114&lt;=$B114, WORKDAY(DATE(YEAR($BB114), MONTH(BF114)+1, DAY(BF114)-1), 1, Settings!$AY$23:$AY$38), BF114))</f>
        <v/>
      </c>
      <c r="BW114" s="119" t="str">
        <f>IF(BG114="", "", IF(BG114&lt;=$B114, WORKDAY(DATE(YEAR($BB114), MONTH(BG114)+1, DAY(BG114)-1), 1, Settings!$AY$23:$AY$38), BG114))</f>
        <v/>
      </c>
      <c r="BX114" s="119" t="str">
        <f>IF(BH114="", "", IF(BH114&lt;=$B114, WORKDAY(DATE(YEAR($BB114), MONTH(BH114)+1, DAY(BH114)-1), 1, Settings!$AY$23:$AY$38), BH114))</f>
        <v/>
      </c>
      <c r="BY114" s="119" t="str">
        <f>IF(BI114="", "", IF(BI114&lt;=$B114, WORKDAY(DATE(YEAR($BB114), MONTH(BI114)+1, DAY(BI114)-1), 1, Settings!$AY$23:$AY$38), BI114))</f>
        <v/>
      </c>
      <c r="BZ114" s="119" t="str">
        <f>IF(BJ114="", "", IF(BJ114&lt;=$B114, WORKDAY(DATE(YEAR($BB114), MONTH(BJ114)+1, DAY(BJ114)-1), 1, Settings!$AY$23:$AY$38), BJ114))</f>
        <v/>
      </c>
      <c r="CA114" s="119" t="str">
        <f>IF(BK114="", "", IF(BK114&lt;=$B114, WORKDAY(DATE(YEAR($BB114), MONTH(BK114)+1, DAY(BK114)-1), 1, Settings!$AY$23:$AY$38), BK114))</f>
        <v/>
      </c>
      <c r="CB114" s="119" t="str">
        <f>IF(BL114="", "", IF(BL114&lt;=$B114, WORKDAY(DATE(YEAR($BB114), MONTH(BL114)+1, DAY(BL114)-1), 1, Settings!$AY$23:$AY$38), BL114))</f>
        <v/>
      </c>
      <c r="CC114" s="119" t="str">
        <f>IF(BM114="", "", IF(BM114&lt;=$B114, WORKDAY(DATE(YEAR($BB114), MONTH(BM114)+1, DAY(BM114)-1), 1, Settings!$AY$23:$AY$38), BM114))</f>
        <v/>
      </c>
      <c r="CD114" s="119" t="str">
        <f>IF(BN114="", "", IF(BN114&lt;=$B114, WORKDAY(DATE(YEAR($BB114), MONTH(BN114)+1, DAY(BN114)-1), 1, Settings!$AY$23:$AY$38), BN114))</f>
        <v/>
      </c>
      <c r="CE114" s="119" t="str">
        <f>IF(BO114="", "", IF(BO114&lt;=$B114, WORKDAY(DATE(YEAR($BB114), MONTH(BO114)+1, DAY(BO114)-1), 1, Settings!$AY$23:$AY$38), BO114))</f>
        <v/>
      </c>
      <c r="CF114" s="120" t="str">
        <f>IF(BP114="", "", IF(BP114&lt;=$B114, WORKDAY(DATE(YEAR($BB114), MONTH(BP114)+1, DAY(BP114)-1), 1, Settings!$AY$23:$AY$38), BP114))</f>
        <v/>
      </c>
      <c r="CH114" s="48" t="str">
        <f t="shared" si="35"/>
        <v/>
      </c>
      <c r="CI114" s="49" t="str">
        <f t="shared" si="36"/>
        <v/>
      </c>
      <c r="CJ114" s="49" t="str">
        <f t="shared" si="37"/>
        <v/>
      </c>
      <c r="CK114" s="49" t="str">
        <f t="shared" si="38"/>
        <v/>
      </c>
      <c r="CL114" s="49" t="str">
        <f t="shared" si="39"/>
        <v/>
      </c>
      <c r="CM114" s="49" t="str">
        <f t="shared" si="40"/>
        <v/>
      </c>
      <c r="CN114" s="49" t="str">
        <f t="shared" si="41"/>
        <v/>
      </c>
      <c r="CO114" s="49" t="str">
        <f t="shared" si="42"/>
        <v/>
      </c>
      <c r="CP114" s="49" t="str">
        <f t="shared" si="43"/>
        <v/>
      </c>
      <c r="CQ114" s="49" t="str">
        <f t="shared" si="44"/>
        <v/>
      </c>
      <c r="CR114" s="49" t="str">
        <f t="shared" si="45"/>
        <v/>
      </c>
      <c r="CS114" s="49" t="str">
        <f t="shared" si="46"/>
        <v/>
      </c>
      <c r="CT114" s="49" t="str">
        <f t="shared" si="47"/>
        <v/>
      </c>
      <c r="CU114" s="49" t="str">
        <f t="shared" si="48"/>
        <v/>
      </c>
      <c r="CV114" s="16" t="str">
        <f t="shared" si="49"/>
        <v/>
      </c>
      <c r="CX114" s="48" t="str">
        <f t="shared" si="50"/>
        <v/>
      </c>
      <c r="CY114" s="49" t="str">
        <f t="shared" si="51"/>
        <v/>
      </c>
      <c r="CZ114" s="49" t="str">
        <f t="shared" si="52"/>
        <v/>
      </c>
      <c r="DA114" s="49" t="str">
        <f t="shared" si="53"/>
        <v/>
      </c>
      <c r="DB114" s="49" t="str">
        <f t="shared" si="54"/>
        <v/>
      </c>
      <c r="DC114" s="49" t="str">
        <f t="shared" si="55"/>
        <v/>
      </c>
      <c r="DD114" s="49" t="str">
        <f t="shared" si="56"/>
        <v/>
      </c>
      <c r="DE114" s="49" t="str">
        <f t="shared" si="57"/>
        <v/>
      </c>
      <c r="DF114" s="49" t="str">
        <f t="shared" si="58"/>
        <v/>
      </c>
      <c r="DG114" s="49" t="str">
        <f t="shared" si="59"/>
        <v/>
      </c>
      <c r="DH114" s="49" t="str">
        <f t="shared" si="60"/>
        <v/>
      </c>
      <c r="DI114" s="49" t="str">
        <f t="shared" si="61"/>
        <v/>
      </c>
      <c r="DJ114" s="49" t="str">
        <f t="shared" si="62"/>
        <v/>
      </c>
      <c r="DK114" s="49" t="str">
        <f t="shared" si="63"/>
        <v/>
      </c>
      <c r="DL114" s="16" t="str">
        <f t="shared" si="64"/>
        <v/>
      </c>
      <c r="DN114" s="17" t="str">
        <f t="shared" si="65"/>
        <v>Oct 2019</v>
      </c>
    </row>
    <row r="115" spans="1:118" x14ac:dyDescent="0.25">
      <c r="A115" s="30"/>
      <c r="B115" s="102">
        <f>IF(B114="", "", IFERROR(IF(B114+1&gt;Settings!$G$25, "", B114+1), ""))</f>
        <v>43751</v>
      </c>
      <c r="C115" s="2"/>
      <c r="D115" s="3"/>
      <c r="E115" s="3"/>
      <c r="F115" s="3"/>
      <c r="G115" s="3"/>
      <c r="H115" s="3"/>
      <c r="I115" s="3"/>
      <c r="J115" s="3"/>
      <c r="K115" s="3"/>
      <c r="L115" s="3"/>
      <c r="M115" s="3"/>
      <c r="N115" s="3"/>
      <c r="O115" s="3"/>
      <c r="P115" s="3"/>
      <c r="Q115" s="4"/>
      <c r="R115" s="30"/>
      <c r="T115" s="17" t="str">
        <f>IF($B115="", "", IF($B115&lt;Settings!$G$23, "Old", "New"))</f>
        <v>Old</v>
      </c>
      <c r="AL115" s="118" t="str">
        <f>IF(OR($B115="", C115="", C$10="", AL$9), "", IFERROR($B115+INDEX(Settings!$AF$19:$AF$33, MATCH(C$10, Settings!$Y$19:$Y$33, 0))+IF(INDEX(Settings!$AI$19:$AI$33, MATCH(C$10, Settings!$Y$19:$Y$33, 0))="", 0, INDEX($AO$2:$AU$8, MATCH(TEXT($B115, "ddd"), $AN$2:$AN$8, 0), MATCH(INDEX(Settings!$AI$19:$AI$33, MATCH(C$10, Settings!$Y$19:$Y$33, 0)), $AO$1:$AU$1, 0))), 0))</f>
        <v/>
      </c>
      <c r="AM115" s="119" t="str">
        <f>IF(OR($B115="", D115="", D$10="", AM$9), "", IFERROR($B115+INDEX(Settings!$AF$19:$AF$33, MATCH(D$10, Settings!$Y$19:$Y$33, 0))+IF(INDEX(Settings!$AI$19:$AI$33, MATCH(D$10, Settings!$Y$19:$Y$33, 0))="", 0, INDEX($AO$2:$AU$8, MATCH(TEXT($B115, "ddd"), $AN$2:$AN$8, 0), MATCH(INDEX(Settings!$AI$19:$AI$33, MATCH(D$10, Settings!$Y$19:$Y$33, 0)), $AO$1:$AU$1, 0))), 0))</f>
        <v/>
      </c>
      <c r="AN115" s="119" t="str">
        <f>IF(OR($B115="", E115="", E$10="", AN$9), "", IFERROR($B115+INDEX(Settings!$AF$19:$AF$33, MATCH(E$10, Settings!$Y$19:$Y$33, 0))+IF(INDEX(Settings!$AI$19:$AI$33, MATCH(E$10, Settings!$Y$19:$Y$33, 0))="", 0, INDEX($AO$2:$AU$8, MATCH(TEXT($B115, "ddd"), $AN$2:$AN$8, 0), MATCH(INDEX(Settings!$AI$19:$AI$33, MATCH(E$10, Settings!$Y$19:$Y$33, 0)), $AO$1:$AU$1, 0))), 0))</f>
        <v/>
      </c>
      <c r="AO115" s="119" t="str">
        <f>IF(OR($B115="", F115="", F$10="", AO$9), "", IFERROR($B115+INDEX(Settings!$AF$19:$AF$33, MATCH(F$10, Settings!$Y$19:$Y$33, 0))+IF(INDEX(Settings!$AI$19:$AI$33, MATCH(F$10, Settings!$Y$19:$Y$33, 0))="", 0, INDEX($AO$2:$AU$8, MATCH(TEXT($B115, "ddd"), $AN$2:$AN$8, 0), MATCH(INDEX(Settings!$AI$19:$AI$33, MATCH(F$10, Settings!$Y$19:$Y$33, 0)), $AO$1:$AU$1, 0))), 0))</f>
        <v/>
      </c>
      <c r="AP115" s="119" t="str">
        <f>IF(OR($B115="", G115="", G$10="", AP$9), "", IFERROR($B115+INDEX(Settings!$AF$19:$AF$33, MATCH(G$10, Settings!$Y$19:$Y$33, 0))+IF(INDEX(Settings!$AI$19:$AI$33, MATCH(G$10, Settings!$Y$19:$Y$33, 0))="", 0, INDEX($AO$2:$AU$8, MATCH(TEXT($B115, "ddd"), $AN$2:$AN$8, 0), MATCH(INDEX(Settings!$AI$19:$AI$33, MATCH(G$10, Settings!$Y$19:$Y$33, 0)), $AO$1:$AU$1, 0))), 0))</f>
        <v/>
      </c>
      <c r="AQ115" s="119" t="str">
        <f>IF(OR($B115="", H115="", H$10="", AQ$9), "", IFERROR($B115+INDEX(Settings!$AF$19:$AF$33, MATCH(H$10, Settings!$Y$19:$Y$33, 0))+IF(INDEX(Settings!$AI$19:$AI$33, MATCH(H$10, Settings!$Y$19:$Y$33, 0))="", 0, INDEX($AO$2:$AU$8, MATCH(TEXT($B115, "ddd"), $AN$2:$AN$8, 0), MATCH(INDEX(Settings!$AI$19:$AI$33, MATCH(H$10, Settings!$Y$19:$Y$33, 0)), $AO$1:$AU$1, 0))), 0))</f>
        <v/>
      </c>
      <c r="AR115" s="119" t="str">
        <f>IF(OR($B115="", I115="", I$10="", AR$9), "", IFERROR($B115+INDEX(Settings!$AF$19:$AF$33, MATCH(I$10, Settings!$Y$19:$Y$33, 0))+IF(INDEX(Settings!$AI$19:$AI$33, MATCH(I$10, Settings!$Y$19:$Y$33, 0))="", 0, INDEX($AO$2:$AU$8, MATCH(TEXT($B115, "ddd"), $AN$2:$AN$8, 0), MATCH(INDEX(Settings!$AI$19:$AI$33, MATCH(I$10, Settings!$Y$19:$Y$33, 0)), $AO$1:$AU$1, 0))), 0))</f>
        <v/>
      </c>
      <c r="AS115" s="119" t="str">
        <f>IF(OR($B115="", J115="", J$10="", AS$9), "", IFERROR($B115+INDEX(Settings!$AF$19:$AF$33, MATCH(J$10, Settings!$Y$19:$Y$33, 0))+IF(INDEX(Settings!$AI$19:$AI$33, MATCH(J$10, Settings!$Y$19:$Y$33, 0))="", 0, INDEX($AO$2:$AU$8, MATCH(TEXT($B115, "ddd"), $AN$2:$AN$8, 0), MATCH(INDEX(Settings!$AI$19:$AI$33, MATCH(J$10, Settings!$Y$19:$Y$33, 0)), $AO$1:$AU$1, 0))), 0))</f>
        <v/>
      </c>
      <c r="AT115" s="119" t="str">
        <f>IF(OR($B115="", K115="", K$10="", AT$9), "", IFERROR($B115+INDEX(Settings!$AF$19:$AF$33, MATCH(K$10, Settings!$Y$19:$Y$33, 0))+IF(INDEX(Settings!$AI$19:$AI$33, MATCH(K$10, Settings!$Y$19:$Y$33, 0))="", 0, INDEX($AO$2:$AU$8, MATCH(TEXT($B115, "ddd"), $AN$2:$AN$8, 0), MATCH(INDEX(Settings!$AI$19:$AI$33, MATCH(K$10, Settings!$Y$19:$Y$33, 0)), $AO$1:$AU$1, 0))), 0))</f>
        <v/>
      </c>
      <c r="AU115" s="119" t="str">
        <f>IF(OR($B115="", L115="", L$10="", AU$9), "", IFERROR($B115+INDEX(Settings!$AF$19:$AF$33, MATCH(L$10, Settings!$Y$19:$Y$33, 0))+IF(INDEX(Settings!$AI$19:$AI$33, MATCH(L$10, Settings!$Y$19:$Y$33, 0))="", 0, INDEX($AO$2:$AU$8, MATCH(TEXT($B115, "ddd"), $AN$2:$AN$8, 0), MATCH(INDEX(Settings!$AI$19:$AI$33, MATCH(L$10, Settings!$Y$19:$Y$33, 0)), $AO$1:$AU$1, 0))), 0))</f>
        <v/>
      </c>
      <c r="AV115" s="119" t="str">
        <f>IF(OR($B115="", M115="", M$10="", AV$9), "", IFERROR($B115+INDEX(Settings!$AF$19:$AF$33, MATCH(M$10, Settings!$Y$19:$Y$33, 0))+IF(INDEX(Settings!$AI$19:$AI$33, MATCH(M$10, Settings!$Y$19:$Y$33, 0))="", 0, INDEX($AO$2:$AU$8, MATCH(TEXT($B115, "ddd"), $AN$2:$AN$8, 0), MATCH(INDEX(Settings!$AI$19:$AI$33, MATCH(M$10, Settings!$Y$19:$Y$33, 0)), $AO$1:$AU$1, 0))), 0))</f>
        <v/>
      </c>
      <c r="AW115" s="119" t="str">
        <f>IF(OR($B115="", N115="", N$10="", AW$9), "", IFERROR($B115+INDEX(Settings!$AF$19:$AF$33, MATCH(N$10, Settings!$Y$19:$Y$33, 0))+IF(INDEX(Settings!$AI$19:$AI$33, MATCH(N$10, Settings!$Y$19:$Y$33, 0))="", 0, INDEX($AO$2:$AU$8, MATCH(TEXT($B115, "ddd"), $AN$2:$AN$8, 0), MATCH(INDEX(Settings!$AI$19:$AI$33, MATCH(N$10, Settings!$Y$19:$Y$33, 0)), $AO$1:$AU$1, 0))), 0))</f>
        <v/>
      </c>
      <c r="AX115" s="119" t="str">
        <f>IF(OR($B115="", O115="", O$10="", AX$9), "", IFERROR($B115+INDEX(Settings!$AF$19:$AF$33, MATCH(O$10, Settings!$Y$19:$Y$33, 0))+IF(INDEX(Settings!$AI$19:$AI$33, MATCH(O$10, Settings!$Y$19:$Y$33, 0))="", 0, INDEX($AO$2:$AU$8, MATCH(TEXT($B115, "ddd"), $AN$2:$AN$8, 0), MATCH(INDEX(Settings!$AI$19:$AI$33, MATCH(O$10, Settings!$Y$19:$Y$33, 0)), $AO$1:$AU$1, 0))), 0))</f>
        <v/>
      </c>
      <c r="AY115" s="119" t="str">
        <f>IF(OR($B115="", P115="", P$10="", AY$9), "", IFERROR($B115+INDEX(Settings!$AF$19:$AF$33, MATCH(P$10, Settings!$Y$19:$Y$33, 0))+IF(INDEX(Settings!$AI$19:$AI$33, MATCH(P$10, Settings!$Y$19:$Y$33, 0))="", 0, INDEX($AO$2:$AU$8, MATCH(TEXT($B115, "ddd"), $AN$2:$AN$8, 0), MATCH(INDEX(Settings!$AI$19:$AI$33, MATCH(P$10, Settings!$Y$19:$Y$33, 0)), $AO$1:$AU$1, 0))), 0))</f>
        <v/>
      </c>
      <c r="AZ115" s="120" t="str">
        <f>IF(OR($B115="", Q115="", Q$10="", AZ$9), "", IFERROR($B115+INDEX(Settings!$AF$19:$AF$33, MATCH(Q$10, Settings!$Y$19:$Y$33, 0))+IF(INDEX(Settings!$AI$19:$AI$33, MATCH(Q$10, Settings!$Y$19:$Y$33, 0))="", 0, INDEX($AO$2:$AU$8, MATCH(TEXT($B115, "ddd"), $AN$2:$AN$8, 0), MATCH(INDEX(Settings!$AI$19:$AI$33, MATCH(Q$10, Settings!$Y$19:$Y$33, 0)), $AO$1:$AU$1, 0))), 0))</f>
        <v/>
      </c>
      <c r="BB115" s="118" t="str">
        <f>IF(OR(C$10="", $B115="", C115="", BB$9=""), "", IFERROR(WORKDAY((DATE(YEAR($B115), MONTH($B115)+INDEX(Settings!$AM$19:$AM$33, MATCH(C$10, Settings!$Y$19:$Y$33, 0)), IF(INDEX(Settings!$AQ$19:$AQ$33, MATCH(C$10, Settings!$Y$19:$Y$33, 0))=0, DAY($B115), INDEX(Settings!$AQ$19:$AQ$33, MATCH(C$10, Settings!$Y$19:$Y$33, 0))))-1), 1, Settings!$AY$23:$AY$38), ""))</f>
        <v/>
      </c>
      <c r="BC115" s="119" t="str">
        <f>IF(OR(D$10="", $B115="", D115="", BC$9=""), "", IFERROR(WORKDAY((DATE(YEAR($B115), MONTH($B115)+INDEX(Settings!$AM$19:$AM$33, MATCH(D$10, Settings!$Y$19:$Y$33, 0)), IF(INDEX(Settings!$AQ$19:$AQ$33, MATCH(D$10, Settings!$Y$19:$Y$33, 0))=0, DAY($B115), INDEX(Settings!$AQ$19:$AQ$33, MATCH(D$10, Settings!$Y$19:$Y$33, 0))))-1), 1, Settings!$AY$23:$AY$38), ""))</f>
        <v/>
      </c>
      <c r="BD115" s="119" t="str">
        <f>IF(OR(E$10="", $B115="", E115="", BD$9=""), "", IFERROR(WORKDAY((DATE(YEAR($B115), MONTH($B115)+INDEX(Settings!$AM$19:$AM$33, MATCH(E$10, Settings!$Y$19:$Y$33, 0)), IF(INDEX(Settings!$AQ$19:$AQ$33, MATCH(E$10, Settings!$Y$19:$Y$33, 0))=0, DAY($B115), INDEX(Settings!$AQ$19:$AQ$33, MATCH(E$10, Settings!$Y$19:$Y$33, 0))))-1), 1, Settings!$AY$23:$AY$38), ""))</f>
        <v/>
      </c>
      <c r="BE115" s="119" t="str">
        <f>IF(OR(F$10="", $B115="", F115="", BE$9=""), "", IFERROR(WORKDAY((DATE(YEAR($B115), MONTH($B115)+INDEX(Settings!$AM$19:$AM$33, MATCH(F$10, Settings!$Y$19:$Y$33, 0)), IF(INDEX(Settings!$AQ$19:$AQ$33, MATCH(F$10, Settings!$Y$19:$Y$33, 0))=0, DAY($B115), INDEX(Settings!$AQ$19:$AQ$33, MATCH(F$10, Settings!$Y$19:$Y$33, 0))))-1), 1, Settings!$AY$23:$AY$38), ""))</f>
        <v/>
      </c>
      <c r="BF115" s="119" t="str">
        <f>IF(OR(G$10="", $B115="", G115="", BF$9=""), "", IFERROR(WORKDAY((DATE(YEAR($B115), MONTH($B115)+INDEX(Settings!$AM$19:$AM$33, MATCH(G$10, Settings!$Y$19:$Y$33, 0)), IF(INDEX(Settings!$AQ$19:$AQ$33, MATCH(G$10, Settings!$Y$19:$Y$33, 0))=0, DAY($B115), INDEX(Settings!$AQ$19:$AQ$33, MATCH(G$10, Settings!$Y$19:$Y$33, 0))))-1), 1, Settings!$AY$23:$AY$38), ""))</f>
        <v/>
      </c>
      <c r="BG115" s="119" t="str">
        <f>IF(OR(H$10="", $B115="", H115="", BG$9=""), "", IFERROR(WORKDAY((DATE(YEAR($B115), MONTH($B115)+INDEX(Settings!$AM$19:$AM$33, MATCH(H$10, Settings!$Y$19:$Y$33, 0)), IF(INDEX(Settings!$AQ$19:$AQ$33, MATCH(H$10, Settings!$Y$19:$Y$33, 0))=0, DAY($B115), INDEX(Settings!$AQ$19:$AQ$33, MATCH(H$10, Settings!$Y$19:$Y$33, 0))))-1), 1, Settings!$AY$23:$AY$38), ""))</f>
        <v/>
      </c>
      <c r="BH115" s="119" t="str">
        <f>IF(OR(I$10="", $B115="", I115="", BH$9=""), "", IFERROR(WORKDAY((DATE(YEAR($B115), MONTH($B115)+INDEX(Settings!$AM$19:$AM$33, MATCH(I$10, Settings!$Y$19:$Y$33, 0)), IF(INDEX(Settings!$AQ$19:$AQ$33, MATCH(I$10, Settings!$Y$19:$Y$33, 0))=0, DAY($B115), INDEX(Settings!$AQ$19:$AQ$33, MATCH(I$10, Settings!$Y$19:$Y$33, 0))))-1), 1, Settings!$AY$23:$AY$38), ""))</f>
        <v/>
      </c>
      <c r="BI115" s="119" t="str">
        <f>IF(OR(J$10="", $B115="", J115="", BI$9=""), "", IFERROR(WORKDAY((DATE(YEAR($B115), MONTH($B115)+INDEX(Settings!$AM$19:$AM$33, MATCH(J$10, Settings!$Y$19:$Y$33, 0)), IF(INDEX(Settings!$AQ$19:$AQ$33, MATCH(J$10, Settings!$Y$19:$Y$33, 0))=0, DAY($B115), INDEX(Settings!$AQ$19:$AQ$33, MATCH(J$10, Settings!$Y$19:$Y$33, 0))))-1), 1, Settings!$AY$23:$AY$38), ""))</f>
        <v/>
      </c>
      <c r="BJ115" s="119" t="str">
        <f>IF(OR(K$10="", $B115="", K115="", BJ$9=""), "", IFERROR(WORKDAY((DATE(YEAR($B115), MONTH($B115)+INDEX(Settings!$AM$19:$AM$33, MATCH(K$10, Settings!$Y$19:$Y$33, 0)), IF(INDEX(Settings!$AQ$19:$AQ$33, MATCH(K$10, Settings!$Y$19:$Y$33, 0))=0, DAY($B115), INDEX(Settings!$AQ$19:$AQ$33, MATCH(K$10, Settings!$Y$19:$Y$33, 0))))-1), 1, Settings!$AY$23:$AY$38), ""))</f>
        <v/>
      </c>
      <c r="BK115" s="119" t="str">
        <f>IF(OR(L$10="", $B115="", L115="", BK$9=""), "", IFERROR(WORKDAY((DATE(YEAR($B115), MONTH($B115)+INDEX(Settings!$AM$19:$AM$33, MATCH(L$10, Settings!$Y$19:$Y$33, 0)), IF(INDEX(Settings!$AQ$19:$AQ$33, MATCH(L$10, Settings!$Y$19:$Y$33, 0))=0, DAY($B115), INDEX(Settings!$AQ$19:$AQ$33, MATCH(L$10, Settings!$Y$19:$Y$33, 0))))-1), 1, Settings!$AY$23:$AY$38), ""))</f>
        <v/>
      </c>
      <c r="BL115" s="119" t="str">
        <f>IF(OR(M$10="", $B115="", M115="", BL$9=""), "", IFERROR(WORKDAY((DATE(YEAR($B115), MONTH($B115)+INDEX(Settings!$AM$19:$AM$33, MATCH(M$10, Settings!$Y$19:$Y$33, 0)), IF(INDEX(Settings!$AQ$19:$AQ$33, MATCH(M$10, Settings!$Y$19:$Y$33, 0))=0, DAY($B115), INDEX(Settings!$AQ$19:$AQ$33, MATCH(M$10, Settings!$Y$19:$Y$33, 0))))-1), 1, Settings!$AY$23:$AY$38), ""))</f>
        <v/>
      </c>
      <c r="BM115" s="119" t="str">
        <f>IF(OR(N$10="", $B115="", N115="", BM$9=""), "", IFERROR(WORKDAY((DATE(YEAR($B115), MONTH($B115)+INDEX(Settings!$AM$19:$AM$33, MATCH(N$10, Settings!$Y$19:$Y$33, 0)), IF(INDEX(Settings!$AQ$19:$AQ$33, MATCH(N$10, Settings!$Y$19:$Y$33, 0))=0, DAY($B115), INDEX(Settings!$AQ$19:$AQ$33, MATCH(N$10, Settings!$Y$19:$Y$33, 0))))-1), 1, Settings!$AY$23:$AY$38), ""))</f>
        <v/>
      </c>
      <c r="BN115" s="119" t="str">
        <f>IF(OR(O$10="", $B115="", O115="", BN$9=""), "", IFERROR(WORKDAY((DATE(YEAR($B115), MONTH($B115)+INDEX(Settings!$AM$19:$AM$33, MATCH(O$10, Settings!$Y$19:$Y$33, 0)), IF(INDEX(Settings!$AQ$19:$AQ$33, MATCH(O$10, Settings!$Y$19:$Y$33, 0))=0, DAY($B115), INDEX(Settings!$AQ$19:$AQ$33, MATCH(O$10, Settings!$Y$19:$Y$33, 0))))-1), 1, Settings!$AY$23:$AY$38), ""))</f>
        <v/>
      </c>
      <c r="BO115" s="119" t="str">
        <f>IF(OR(P$10="", $B115="", P115="", BO$9=""), "", IFERROR(WORKDAY((DATE(YEAR($B115), MONTH($B115)+INDEX(Settings!$AM$19:$AM$33, MATCH(P$10, Settings!$Y$19:$Y$33, 0)), IF(INDEX(Settings!$AQ$19:$AQ$33, MATCH(P$10, Settings!$Y$19:$Y$33, 0))=0, DAY($B115), INDEX(Settings!$AQ$19:$AQ$33, MATCH(P$10, Settings!$Y$19:$Y$33, 0))))-1), 1, Settings!$AY$23:$AY$38), ""))</f>
        <v/>
      </c>
      <c r="BP115" s="120" t="str">
        <f>IF(OR(Q$10="", $B115="", Q115="", BP$9=""), "", IFERROR(WORKDAY((DATE(YEAR($B115), MONTH($B115)+INDEX(Settings!$AM$19:$AM$33, MATCH(Q$10, Settings!$Y$19:$Y$33, 0)), IF(INDEX(Settings!$AQ$19:$AQ$33, MATCH(Q$10, Settings!$Y$19:$Y$33, 0))=0, DAY($B115), INDEX(Settings!$AQ$19:$AQ$33, MATCH(Q$10, Settings!$Y$19:$Y$33, 0))))-1), 1, Settings!$AY$23:$AY$38), ""))</f>
        <v/>
      </c>
      <c r="BR115" s="118" t="str">
        <f>IF(BB115="", "", IF(BB115&lt;=$B115, WORKDAY(DATE(YEAR($BB115), MONTH(BB115)+1, DAY(BB115)-1), 1, Settings!$AY$23:$AY$38), BB115))</f>
        <v/>
      </c>
      <c r="BS115" s="119" t="str">
        <f>IF(BC115="", "", IF(BC115&lt;=$B115, WORKDAY(DATE(YEAR($BB115), MONTH(BC115)+1, DAY(BC115)-1), 1, Settings!$AY$23:$AY$38), BC115))</f>
        <v/>
      </c>
      <c r="BT115" s="119" t="str">
        <f>IF(BD115="", "", IF(BD115&lt;=$B115, WORKDAY(DATE(YEAR($BB115), MONTH(BD115)+1, DAY(BD115)-1), 1, Settings!$AY$23:$AY$38), BD115))</f>
        <v/>
      </c>
      <c r="BU115" s="119" t="str">
        <f>IF(BE115="", "", IF(BE115&lt;=$B115, WORKDAY(DATE(YEAR($BB115), MONTH(BE115)+1, DAY(BE115)-1), 1, Settings!$AY$23:$AY$38), BE115))</f>
        <v/>
      </c>
      <c r="BV115" s="119" t="str">
        <f>IF(BF115="", "", IF(BF115&lt;=$B115, WORKDAY(DATE(YEAR($BB115), MONTH(BF115)+1, DAY(BF115)-1), 1, Settings!$AY$23:$AY$38), BF115))</f>
        <v/>
      </c>
      <c r="BW115" s="119" t="str">
        <f>IF(BG115="", "", IF(BG115&lt;=$B115, WORKDAY(DATE(YEAR($BB115), MONTH(BG115)+1, DAY(BG115)-1), 1, Settings!$AY$23:$AY$38), BG115))</f>
        <v/>
      </c>
      <c r="BX115" s="119" t="str">
        <f>IF(BH115="", "", IF(BH115&lt;=$B115, WORKDAY(DATE(YEAR($BB115), MONTH(BH115)+1, DAY(BH115)-1), 1, Settings!$AY$23:$AY$38), BH115))</f>
        <v/>
      </c>
      <c r="BY115" s="119" t="str">
        <f>IF(BI115="", "", IF(BI115&lt;=$B115, WORKDAY(DATE(YEAR($BB115), MONTH(BI115)+1, DAY(BI115)-1), 1, Settings!$AY$23:$AY$38), BI115))</f>
        <v/>
      </c>
      <c r="BZ115" s="119" t="str">
        <f>IF(BJ115="", "", IF(BJ115&lt;=$B115, WORKDAY(DATE(YEAR($BB115), MONTH(BJ115)+1, DAY(BJ115)-1), 1, Settings!$AY$23:$AY$38), BJ115))</f>
        <v/>
      </c>
      <c r="CA115" s="119" t="str">
        <f>IF(BK115="", "", IF(BK115&lt;=$B115, WORKDAY(DATE(YEAR($BB115), MONTH(BK115)+1, DAY(BK115)-1), 1, Settings!$AY$23:$AY$38), BK115))</f>
        <v/>
      </c>
      <c r="CB115" s="119" t="str">
        <f>IF(BL115="", "", IF(BL115&lt;=$B115, WORKDAY(DATE(YEAR($BB115), MONTH(BL115)+1, DAY(BL115)-1), 1, Settings!$AY$23:$AY$38), BL115))</f>
        <v/>
      </c>
      <c r="CC115" s="119" t="str">
        <f>IF(BM115="", "", IF(BM115&lt;=$B115, WORKDAY(DATE(YEAR($BB115), MONTH(BM115)+1, DAY(BM115)-1), 1, Settings!$AY$23:$AY$38), BM115))</f>
        <v/>
      </c>
      <c r="CD115" s="119" t="str">
        <f>IF(BN115="", "", IF(BN115&lt;=$B115, WORKDAY(DATE(YEAR($BB115), MONTH(BN115)+1, DAY(BN115)-1), 1, Settings!$AY$23:$AY$38), BN115))</f>
        <v/>
      </c>
      <c r="CE115" s="119" t="str">
        <f>IF(BO115="", "", IF(BO115&lt;=$B115, WORKDAY(DATE(YEAR($BB115), MONTH(BO115)+1, DAY(BO115)-1), 1, Settings!$AY$23:$AY$38), BO115))</f>
        <v/>
      </c>
      <c r="CF115" s="120" t="str">
        <f>IF(BP115="", "", IF(BP115&lt;=$B115, WORKDAY(DATE(YEAR($BB115), MONTH(BP115)+1, DAY(BP115)-1), 1, Settings!$AY$23:$AY$38), BP115))</f>
        <v/>
      </c>
      <c r="CH115" s="48" t="str">
        <f t="shared" si="35"/>
        <v/>
      </c>
      <c r="CI115" s="49" t="str">
        <f t="shared" si="36"/>
        <v/>
      </c>
      <c r="CJ115" s="49" t="str">
        <f t="shared" si="37"/>
        <v/>
      </c>
      <c r="CK115" s="49" t="str">
        <f t="shared" si="38"/>
        <v/>
      </c>
      <c r="CL115" s="49" t="str">
        <f t="shared" si="39"/>
        <v/>
      </c>
      <c r="CM115" s="49" t="str">
        <f t="shared" si="40"/>
        <v/>
      </c>
      <c r="CN115" s="49" t="str">
        <f t="shared" si="41"/>
        <v/>
      </c>
      <c r="CO115" s="49" t="str">
        <f t="shared" si="42"/>
        <v/>
      </c>
      <c r="CP115" s="49" t="str">
        <f t="shared" si="43"/>
        <v/>
      </c>
      <c r="CQ115" s="49" t="str">
        <f t="shared" si="44"/>
        <v/>
      </c>
      <c r="CR115" s="49" t="str">
        <f t="shared" si="45"/>
        <v/>
      </c>
      <c r="CS115" s="49" t="str">
        <f t="shared" si="46"/>
        <v/>
      </c>
      <c r="CT115" s="49" t="str">
        <f t="shared" si="47"/>
        <v/>
      </c>
      <c r="CU115" s="49" t="str">
        <f t="shared" si="48"/>
        <v/>
      </c>
      <c r="CV115" s="16" t="str">
        <f t="shared" si="49"/>
        <v/>
      </c>
      <c r="CX115" s="48" t="str">
        <f t="shared" si="50"/>
        <v/>
      </c>
      <c r="CY115" s="49" t="str">
        <f t="shared" si="51"/>
        <v/>
      </c>
      <c r="CZ115" s="49" t="str">
        <f t="shared" si="52"/>
        <v/>
      </c>
      <c r="DA115" s="49" t="str">
        <f t="shared" si="53"/>
        <v/>
      </c>
      <c r="DB115" s="49" t="str">
        <f t="shared" si="54"/>
        <v/>
      </c>
      <c r="DC115" s="49" t="str">
        <f t="shared" si="55"/>
        <v/>
      </c>
      <c r="DD115" s="49" t="str">
        <f t="shared" si="56"/>
        <v/>
      </c>
      <c r="DE115" s="49" t="str">
        <f t="shared" si="57"/>
        <v/>
      </c>
      <c r="DF115" s="49" t="str">
        <f t="shared" si="58"/>
        <v/>
      </c>
      <c r="DG115" s="49" t="str">
        <f t="shared" si="59"/>
        <v/>
      </c>
      <c r="DH115" s="49" t="str">
        <f t="shared" si="60"/>
        <v/>
      </c>
      <c r="DI115" s="49" t="str">
        <f t="shared" si="61"/>
        <v/>
      </c>
      <c r="DJ115" s="49" t="str">
        <f t="shared" si="62"/>
        <v/>
      </c>
      <c r="DK115" s="49" t="str">
        <f t="shared" si="63"/>
        <v/>
      </c>
      <c r="DL115" s="16" t="str">
        <f t="shared" si="64"/>
        <v/>
      </c>
      <c r="DN115" s="17" t="str">
        <f t="shared" si="65"/>
        <v>Oct 2019</v>
      </c>
    </row>
    <row r="116" spans="1:118" x14ac:dyDescent="0.25">
      <c r="A116" s="30"/>
      <c r="B116" s="102">
        <f>IF(B115="", "", IFERROR(IF(B115+1&gt;Settings!$G$25, "", B115+1), ""))</f>
        <v>43752</v>
      </c>
      <c r="C116" s="2"/>
      <c r="D116" s="3"/>
      <c r="E116" s="3"/>
      <c r="F116" s="3"/>
      <c r="G116" s="3"/>
      <c r="H116" s="3"/>
      <c r="I116" s="3"/>
      <c r="J116" s="3"/>
      <c r="K116" s="3"/>
      <c r="L116" s="3"/>
      <c r="M116" s="3"/>
      <c r="N116" s="3"/>
      <c r="O116" s="3"/>
      <c r="P116" s="3"/>
      <c r="Q116" s="4"/>
      <c r="R116" s="30"/>
      <c r="T116" s="17" t="str">
        <f>IF($B116="", "", IF($B116&lt;Settings!$G$23, "Old", "New"))</f>
        <v>Old</v>
      </c>
      <c r="AL116" s="118" t="str">
        <f>IF(OR($B116="", C116="", C$10="", AL$9), "", IFERROR($B116+INDEX(Settings!$AF$19:$AF$33, MATCH(C$10, Settings!$Y$19:$Y$33, 0))+IF(INDEX(Settings!$AI$19:$AI$33, MATCH(C$10, Settings!$Y$19:$Y$33, 0))="", 0, INDEX($AO$2:$AU$8, MATCH(TEXT($B116, "ddd"), $AN$2:$AN$8, 0), MATCH(INDEX(Settings!$AI$19:$AI$33, MATCH(C$10, Settings!$Y$19:$Y$33, 0)), $AO$1:$AU$1, 0))), 0))</f>
        <v/>
      </c>
      <c r="AM116" s="119" t="str">
        <f>IF(OR($B116="", D116="", D$10="", AM$9), "", IFERROR($B116+INDEX(Settings!$AF$19:$AF$33, MATCH(D$10, Settings!$Y$19:$Y$33, 0))+IF(INDEX(Settings!$AI$19:$AI$33, MATCH(D$10, Settings!$Y$19:$Y$33, 0))="", 0, INDEX($AO$2:$AU$8, MATCH(TEXT($B116, "ddd"), $AN$2:$AN$8, 0), MATCH(INDEX(Settings!$AI$19:$AI$33, MATCH(D$10, Settings!$Y$19:$Y$33, 0)), $AO$1:$AU$1, 0))), 0))</f>
        <v/>
      </c>
      <c r="AN116" s="119" t="str">
        <f>IF(OR($B116="", E116="", E$10="", AN$9), "", IFERROR($B116+INDEX(Settings!$AF$19:$AF$33, MATCH(E$10, Settings!$Y$19:$Y$33, 0))+IF(INDEX(Settings!$AI$19:$AI$33, MATCH(E$10, Settings!$Y$19:$Y$33, 0))="", 0, INDEX($AO$2:$AU$8, MATCH(TEXT($B116, "ddd"), $AN$2:$AN$8, 0), MATCH(INDEX(Settings!$AI$19:$AI$33, MATCH(E$10, Settings!$Y$19:$Y$33, 0)), $AO$1:$AU$1, 0))), 0))</f>
        <v/>
      </c>
      <c r="AO116" s="119" t="str">
        <f>IF(OR($B116="", F116="", F$10="", AO$9), "", IFERROR($B116+INDEX(Settings!$AF$19:$AF$33, MATCH(F$10, Settings!$Y$19:$Y$33, 0))+IF(INDEX(Settings!$AI$19:$AI$33, MATCH(F$10, Settings!$Y$19:$Y$33, 0))="", 0, INDEX($AO$2:$AU$8, MATCH(TEXT($B116, "ddd"), $AN$2:$AN$8, 0), MATCH(INDEX(Settings!$AI$19:$AI$33, MATCH(F$10, Settings!$Y$19:$Y$33, 0)), $AO$1:$AU$1, 0))), 0))</f>
        <v/>
      </c>
      <c r="AP116" s="119" t="str">
        <f>IF(OR($B116="", G116="", G$10="", AP$9), "", IFERROR($B116+INDEX(Settings!$AF$19:$AF$33, MATCH(G$10, Settings!$Y$19:$Y$33, 0))+IF(INDEX(Settings!$AI$19:$AI$33, MATCH(G$10, Settings!$Y$19:$Y$33, 0))="", 0, INDEX($AO$2:$AU$8, MATCH(TEXT($B116, "ddd"), $AN$2:$AN$8, 0), MATCH(INDEX(Settings!$AI$19:$AI$33, MATCH(G$10, Settings!$Y$19:$Y$33, 0)), $AO$1:$AU$1, 0))), 0))</f>
        <v/>
      </c>
      <c r="AQ116" s="119" t="str">
        <f>IF(OR($B116="", H116="", H$10="", AQ$9), "", IFERROR($B116+INDEX(Settings!$AF$19:$AF$33, MATCH(H$10, Settings!$Y$19:$Y$33, 0))+IF(INDEX(Settings!$AI$19:$AI$33, MATCH(H$10, Settings!$Y$19:$Y$33, 0))="", 0, INDEX($AO$2:$AU$8, MATCH(TEXT($B116, "ddd"), $AN$2:$AN$8, 0), MATCH(INDEX(Settings!$AI$19:$AI$33, MATCH(H$10, Settings!$Y$19:$Y$33, 0)), $AO$1:$AU$1, 0))), 0))</f>
        <v/>
      </c>
      <c r="AR116" s="119" t="str">
        <f>IF(OR($B116="", I116="", I$10="", AR$9), "", IFERROR($B116+INDEX(Settings!$AF$19:$AF$33, MATCH(I$10, Settings!$Y$19:$Y$33, 0))+IF(INDEX(Settings!$AI$19:$AI$33, MATCH(I$10, Settings!$Y$19:$Y$33, 0))="", 0, INDEX($AO$2:$AU$8, MATCH(TEXT($B116, "ddd"), $AN$2:$AN$8, 0), MATCH(INDEX(Settings!$AI$19:$AI$33, MATCH(I$10, Settings!$Y$19:$Y$33, 0)), $AO$1:$AU$1, 0))), 0))</f>
        <v/>
      </c>
      <c r="AS116" s="119" t="str">
        <f>IF(OR($B116="", J116="", J$10="", AS$9), "", IFERROR($B116+INDEX(Settings!$AF$19:$AF$33, MATCH(J$10, Settings!$Y$19:$Y$33, 0))+IF(INDEX(Settings!$AI$19:$AI$33, MATCH(J$10, Settings!$Y$19:$Y$33, 0))="", 0, INDEX($AO$2:$AU$8, MATCH(TEXT($B116, "ddd"), $AN$2:$AN$8, 0), MATCH(INDEX(Settings!$AI$19:$AI$33, MATCH(J$10, Settings!$Y$19:$Y$33, 0)), $AO$1:$AU$1, 0))), 0))</f>
        <v/>
      </c>
      <c r="AT116" s="119" t="str">
        <f>IF(OR($B116="", K116="", K$10="", AT$9), "", IFERROR($B116+INDEX(Settings!$AF$19:$AF$33, MATCH(K$10, Settings!$Y$19:$Y$33, 0))+IF(INDEX(Settings!$AI$19:$AI$33, MATCH(K$10, Settings!$Y$19:$Y$33, 0))="", 0, INDEX($AO$2:$AU$8, MATCH(TEXT($B116, "ddd"), $AN$2:$AN$8, 0), MATCH(INDEX(Settings!$AI$19:$AI$33, MATCH(K$10, Settings!$Y$19:$Y$33, 0)), $AO$1:$AU$1, 0))), 0))</f>
        <v/>
      </c>
      <c r="AU116" s="119" t="str">
        <f>IF(OR($B116="", L116="", L$10="", AU$9), "", IFERROR($B116+INDEX(Settings!$AF$19:$AF$33, MATCH(L$10, Settings!$Y$19:$Y$33, 0))+IF(INDEX(Settings!$AI$19:$AI$33, MATCH(L$10, Settings!$Y$19:$Y$33, 0))="", 0, INDEX($AO$2:$AU$8, MATCH(TEXT($B116, "ddd"), $AN$2:$AN$8, 0), MATCH(INDEX(Settings!$AI$19:$AI$33, MATCH(L$10, Settings!$Y$19:$Y$33, 0)), $AO$1:$AU$1, 0))), 0))</f>
        <v/>
      </c>
      <c r="AV116" s="119" t="str">
        <f>IF(OR($B116="", M116="", M$10="", AV$9), "", IFERROR($B116+INDEX(Settings!$AF$19:$AF$33, MATCH(M$10, Settings!$Y$19:$Y$33, 0))+IF(INDEX(Settings!$AI$19:$AI$33, MATCH(M$10, Settings!$Y$19:$Y$33, 0))="", 0, INDEX($AO$2:$AU$8, MATCH(TEXT($B116, "ddd"), $AN$2:$AN$8, 0), MATCH(INDEX(Settings!$AI$19:$AI$33, MATCH(M$10, Settings!$Y$19:$Y$33, 0)), $AO$1:$AU$1, 0))), 0))</f>
        <v/>
      </c>
      <c r="AW116" s="119" t="str">
        <f>IF(OR($B116="", N116="", N$10="", AW$9), "", IFERROR($B116+INDEX(Settings!$AF$19:$AF$33, MATCH(N$10, Settings!$Y$19:$Y$33, 0))+IF(INDEX(Settings!$AI$19:$AI$33, MATCH(N$10, Settings!$Y$19:$Y$33, 0))="", 0, INDEX($AO$2:$AU$8, MATCH(TEXT($B116, "ddd"), $AN$2:$AN$8, 0), MATCH(INDEX(Settings!$AI$19:$AI$33, MATCH(N$10, Settings!$Y$19:$Y$33, 0)), $AO$1:$AU$1, 0))), 0))</f>
        <v/>
      </c>
      <c r="AX116" s="119" t="str">
        <f>IF(OR($B116="", O116="", O$10="", AX$9), "", IFERROR($B116+INDEX(Settings!$AF$19:$AF$33, MATCH(O$10, Settings!$Y$19:$Y$33, 0))+IF(INDEX(Settings!$AI$19:$AI$33, MATCH(O$10, Settings!$Y$19:$Y$33, 0))="", 0, INDEX($AO$2:$AU$8, MATCH(TEXT($B116, "ddd"), $AN$2:$AN$8, 0), MATCH(INDEX(Settings!$AI$19:$AI$33, MATCH(O$10, Settings!$Y$19:$Y$33, 0)), $AO$1:$AU$1, 0))), 0))</f>
        <v/>
      </c>
      <c r="AY116" s="119" t="str">
        <f>IF(OR($B116="", P116="", P$10="", AY$9), "", IFERROR($B116+INDEX(Settings!$AF$19:$AF$33, MATCH(P$10, Settings!$Y$19:$Y$33, 0))+IF(INDEX(Settings!$AI$19:$AI$33, MATCH(P$10, Settings!$Y$19:$Y$33, 0))="", 0, INDEX($AO$2:$AU$8, MATCH(TEXT($B116, "ddd"), $AN$2:$AN$8, 0), MATCH(INDEX(Settings!$AI$19:$AI$33, MATCH(P$10, Settings!$Y$19:$Y$33, 0)), $AO$1:$AU$1, 0))), 0))</f>
        <v/>
      </c>
      <c r="AZ116" s="120" t="str">
        <f>IF(OR($B116="", Q116="", Q$10="", AZ$9), "", IFERROR($B116+INDEX(Settings!$AF$19:$AF$33, MATCH(Q$10, Settings!$Y$19:$Y$33, 0))+IF(INDEX(Settings!$AI$19:$AI$33, MATCH(Q$10, Settings!$Y$19:$Y$33, 0))="", 0, INDEX($AO$2:$AU$8, MATCH(TEXT($B116, "ddd"), $AN$2:$AN$8, 0), MATCH(INDEX(Settings!$AI$19:$AI$33, MATCH(Q$10, Settings!$Y$19:$Y$33, 0)), $AO$1:$AU$1, 0))), 0))</f>
        <v/>
      </c>
      <c r="BB116" s="118" t="str">
        <f>IF(OR(C$10="", $B116="", C116="", BB$9=""), "", IFERROR(WORKDAY((DATE(YEAR($B116), MONTH($B116)+INDEX(Settings!$AM$19:$AM$33, MATCH(C$10, Settings!$Y$19:$Y$33, 0)), IF(INDEX(Settings!$AQ$19:$AQ$33, MATCH(C$10, Settings!$Y$19:$Y$33, 0))=0, DAY($B116), INDEX(Settings!$AQ$19:$AQ$33, MATCH(C$10, Settings!$Y$19:$Y$33, 0))))-1), 1, Settings!$AY$23:$AY$38), ""))</f>
        <v/>
      </c>
      <c r="BC116" s="119" t="str">
        <f>IF(OR(D$10="", $B116="", D116="", BC$9=""), "", IFERROR(WORKDAY((DATE(YEAR($B116), MONTH($B116)+INDEX(Settings!$AM$19:$AM$33, MATCH(D$10, Settings!$Y$19:$Y$33, 0)), IF(INDEX(Settings!$AQ$19:$AQ$33, MATCH(D$10, Settings!$Y$19:$Y$33, 0))=0, DAY($B116), INDEX(Settings!$AQ$19:$AQ$33, MATCH(D$10, Settings!$Y$19:$Y$33, 0))))-1), 1, Settings!$AY$23:$AY$38), ""))</f>
        <v/>
      </c>
      <c r="BD116" s="119" t="str">
        <f>IF(OR(E$10="", $B116="", E116="", BD$9=""), "", IFERROR(WORKDAY((DATE(YEAR($B116), MONTH($B116)+INDEX(Settings!$AM$19:$AM$33, MATCH(E$10, Settings!$Y$19:$Y$33, 0)), IF(INDEX(Settings!$AQ$19:$AQ$33, MATCH(E$10, Settings!$Y$19:$Y$33, 0))=0, DAY($B116), INDEX(Settings!$AQ$19:$AQ$33, MATCH(E$10, Settings!$Y$19:$Y$33, 0))))-1), 1, Settings!$AY$23:$AY$38), ""))</f>
        <v/>
      </c>
      <c r="BE116" s="119" t="str">
        <f>IF(OR(F$10="", $B116="", F116="", BE$9=""), "", IFERROR(WORKDAY((DATE(YEAR($B116), MONTH($B116)+INDEX(Settings!$AM$19:$AM$33, MATCH(F$10, Settings!$Y$19:$Y$33, 0)), IF(INDEX(Settings!$AQ$19:$AQ$33, MATCH(F$10, Settings!$Y$19:$Y$33, 0))=0, DAY($B116), INDEX(Settings!$AQ$19:$AQ$33, MATCH(F$10, Settings!$Y$19:$Y$33, 0))))-1), 1, Settings!$AY$23:$AY$38), ""))</f>
        <v/>
      </c>
      <c r="BF116" s="119" t="str">
        <f>IF(OR(G$10="", $B116="", G116="", BF$9=""), "", IFERROR(WORKDAY((DATE(YEAR($B116), MONTH($B116)+INDEX(Settings!$AM$19:$AM$33, MATCH(G$10, Settings!$Y$19:$Y$33, 0)), IF(INDEX(Settings!$AQ$19:$AQ$33, MATCH(G$10, Settings!$Y$19:$Y$33, 0))=0, DAY($B116), INDEX(Settings!$AQ$19:$AQ$33, MATCH(G$10, Settings!$Y$19:$Y$33, 0))))-1), 1, Settings!$AY$23:$AY$38), ""))</f>
        <v/>
      </c>
      <c r="BG116" s="119" t="str">
        <f>IF(OR(H$10="", $B116="", H116="", BG$9=""), "", IFERROR(WORKDAY((DATE(YEAR($B116), MONTH($B116)+INDEX(Settings!$AM$19:$AM$33, MATCH(H$10, Settings!$Y$19:$Y$33, 0)), IF(INDEX(Settings!$AQ$19:$AQ$33, MATCH(H$10, Settings!$Y$19:$Y$33, 0))=0, DAY($B116), INDEX(Settings!$AQ$19:$AQ$33, MATCH(H$10, Settings!$Y$19:$Y$33, 0))))-1), 1, Settings!$AY$23:$AY$38), ""))</f>
        <v/>
      </c>
      <c r="BH116" s="119" t="str">
        <f>IF(OR(I$10="", $B116="", I116="", BH$9=""), "", IFERROR(WORKDAY((DATE(YEAR($B116), MONTH($B116)+INDEX(Settings!$AM$19:$AM$33, MATCH(I$10, Settings!$Y$19:$Y$33, 0)), IF(INDEX(Settings!$AQ$19:$AQ$33, MATCH(I$10, Settings!$Y$19:$Y$33, 0))=0, DAY($B116), INDEX(Settings!$AQ$19:$AQ$33, MATCH(I$10, Settings!$Y$19:$Y$33, 0))))-1), 1, Settings!$AY$23:$AY$38), ""))</f>
        <v/>
      </c>
      <c r="BI116" s="119" t="str">
        <f>IF(OR(J$10="", $B116="", J116="", BI$9=""), "", IFERROR(WORKDAY((DATE(YEAR($B116), MONTH($B116)+INDEX(Settings!$AM$19:$AM$33, MATCH(J$10, Settings!$Y$19:$Y$33, 0)), IF(INDEX(Settings!$AQ$19:$AQ$33, MATCH(J$10, Settings!$Y$19:$Y$33, 0))=0, DAY($B116), INDEX(Settings!$AQ$19:$AQ$33, MATCH(J$10, Settings!$Y$19:$Y$33, 0))))-1), 1, Settings!$AY$23:$AY$38), ""))</f>
        <v/>
      </c>
      <c r="BJ116" s="119" t="str">
        <f>IF(OR(K$10="", $B116="", K116="", BJ$9=""), "", IFERROR(WORKDAY((DATE(YEAR($B116), MONTH($B116)+INDEX(Settings!$AM$19:$AM$33, MATCH(K$10, Settings!$Y$19:$Y$33, 0)), IF(INDEX(Settings!$AQ$19:$AQ$33, MATCH(K$10, Settings!$Y$19:$Y$33, 0))=0, DAY($B116), INDEX(Settings!$AQ$19:$AQ$33, MATCH(K$10, Settings!$Y$19:$Y$33, 0))))-1), 1, Settings!$AY$23:$AY$38), ""))</f>
        <v/>
      </c>
      <c r="BK116" s="119" t="str">
        <f>IF(OR(L$10="", $B116="", L116="", BK$9=""), "", IFERROR(WORKDAY((DATE(YEAR($B116), MONTH($B116)+INDEX(Settings!$AM$19:$AM$33, MATCH(L$10, Settings!$Y$19:$Y$33, 0)), IF(INDEX(Settings!$AQ$19:$AQ$33, MATCH(L$10, Settings!$Y$19:$Y$33, 0))=0, DAY($B116), INDEX(Settings!$AQ$19:$AQ$33, MATCH(L$10, Settings!$Y$19:$Y$33, 0))))-1), 1, Settings!$AY$23:$AY$38), ""))</f>
        <v/>
      </c>
      <c r="BL116" s="119" t="str">
        <f>IF(OR(M$10="", $B116="", M116="", BL$9=""), "", IFERROR(WORKDAY((DATE(YEAR($B116), MONTH($B116)+INDEX(Settings!$AM$19:$AM$33, MATCH(M$10, Settings!$Y$19:$Y$33, 0)), IF(INDEX(Settings!$AQ$19:$AQ$33, MATCH(M$10, Settings!$Y$19:$Y$33, 0))=0, DAY($B116), INDEX(Settings!$AQ$19:$AQ$33, MATCH(M$10, Settings!$Y$19:$Y$33, 0))))-1), 1, Settings!$AY$23:$AY$38), ""))</f>
        <v/>
      </c>
      <c r="BM116" s="119" t="str">
        <f>IF(OR(N$10="", $B116="", N116="", BM$9=""), "", IFERROR(WORKDAY((DATE(YEAR($B116), MONTH($B116)+INDEX(Settings!$AM$19:$AM$33, MATCH(N$10, Settings!$Y$19:$Y$33, 0)), IF(INDEX(Settings!$AQ$19:$AQ$33, MATCH(N$10, Settings!$Y$19:$Y$33, 0))=0, DAY($B116), INDEX(Settings!$AQ$19:$AQ$33, MATCH(N$10, Settings!$Y$19:$Y$33, 0))))-1), 1, Settings!$AY$23:$AY$38), ""))</f>
        <v/>
      </c>
      <c r="BN116" s="119" t="str">
        <f>IF(OR(O$10="", $B116="", O116="", BN$9=""), "", IFERROR(WORKDAY((DATE(YEAR($B116), MONTH($B116)+INDEX(Settings!$AM$19:$AM$33, MATCH(O$10, Settings!$Y$19:$Y$33, 0)), IF(INDEX(Settings!$AQ$19:$AQ$33, MATCH(O$10, Settings!$Y$19:$Y$33, 0))=0, DAY($B116), INDEX(Settings!$AQ$19:$AQ$33, MATCH(O$10, Settings!$Y$19:$Y$33, 0))))-1), 1, Settings!$AY$23:$AY$38), ""))</f>
        <v/>
      </c>
      <c r="BO116" s="119" t="str">
        <f>IF(OR(P$10="", $B116="", P116="", BO$9=""), "", IFERROR(WORKDAY((DATE(YEAR($B116), MONTH($B116)+INDEX(Settings!$AM$19:$AM$33, MATCH(P$10, Settings!$Y$19:$Y$33, 0)), IF(INDEX(Settings!$AQ$19:$AQ$33, MATCH(P$10, Settings!$Y$19:$Y$33, 0))=0, DAY($B116), INDEX(Settings!$AQ$19:$AQ$33, MATCH(P$10, Settings!$Y$19:$Y$33, 0))))-1), 1, Settings!$AY$23:$AY$38), ""))</f>
        <v/>
      </c>
      <c r="BP116" s="120" t="str">
        <f>IF(OR(Q$10="", $B116="", Q116="", BP$9=""), "", IFERROR(WORKDAY((DATE(YEAR($B116), MONTH($B116)+INDEX(Settings!$AM$19:$AM$33, MATCH(Q$10, Settings!$Y$19:$Y$33, 0)), IF(INDEX(Settings!$AQ$19:$AQ$33, MATCH(Q$10, Settings!$Y$19:$Y$33, 0))=0, DAY($B116), INDEX(Settings!$AQ$19:$AQ$33, MATCH(Q$10, Settings!$Y$19:$Y$33, 0))))-1), 1, Settings!$AY$23:$AY$38), ""))</f>
        <v/>
      </c>
      <c r="BR116" s="118" t="str">
        <f>IF(BB116="", "", IF(BB116&lt;=$B116, WORKDAY(DATE(YEAR($BB116), MONTH(BB116)+1, DAY(BB116)-1), 1, Settings!$AY$23:$AY$38), BB116))</f>
        <v/>
      </c>
      <c r="BS116" s="119" t="str">
        <f>IF(BC116="", "", IF(BC116&lt;=$B116, WORKDAY(DATE(YEAR($BB116), MONTH(BC116)+1, DAY(BC116)-1), 1, Settings!$AY$23:$AY$38), BC116))</f>
        <v/>
      </c>
      <c r="BT116" s="119" t="str">
        <f>IF(BD116="", "", IF(BD116&lt;=$B116, WORKDAY(DATE(YEAR($BB116), MONTH(BD116)+1, DAY(BD116)-1), 1, Settings!$AY$23:$AY$38), BD116))</f>
        <v/>
      </c>
      <c r="BU116" s="119" t="str">
        <f>IF(BE116="", "", IF(BE116&lt;=$B116, WORKDAY(DATE(YEAR($BB116), MONTH(BE116)+1, DAY(BE116)-1), 1, Settings!$AY$23:$AY$38), BE116))</f>
        <v/>
      </c>
      <c r="BV116" s="119" t="str">
        <f>IF(BF116="", "", IF(BF116&lt;=$B116, WORKDAY(DATE(YEAR($BB116), MONTH(BF116)+1, DAY(BF116)-1), 1, Settings!$AY$23:$AY$38), BF116))</f>
        <v/>
      </c>
      <c r="BW116" s="119" t="str">
        <f>IF(BG116="", "", IF(BG116&lt;=$B116, WORKDAY(DATE(YEAR($BB116), MONTH(BG116)+1, DAY(BG116)-1), 1, Settings!$AY$23:$AY$38), BG116))</f>
        <v/>
      </c>
      <c r="BX116" s="119" t="str">
        <f>IF(BH116="", "", IF(BH116&lt;=$B116, WORKDAY(DATE(YEAR($BB116), MONTH(BH116)+1, DAY(BH116)-1), 1, Settings!$AY$23:$AY$38), BH116))</f>
        <v/>
      </c>
      <c r="BY116" s="119" t="str">
        <f>IF(BI116="", "", IF(BI116&lt;=$B116, WORKDAY(DATE(YEAR($BB116), MONTH(BI116)+1, DAY(BI116)-1), 1, Settings!$AY$23:$AY$38), BI116))</f>
        <v/>
      </c>
      <c r="BZ116" s="119" t="str">
        <f>IF(BJ116="", "", IF(BJ116&lt;=$B116, WORKDAY(DATE(YEAR($BB116), MONTH(BJ116)+1, DAY(BJ116)-1), 1, Settings!$AY$23:$AY$38), BJ116))</f>
        <v/>
      </c>
      <c r="CA116" s="119" t="str">
        <f>IF(BK116="", "", IF(BK116&lt;=$B116, WORKDAY(DATE(YEAR($BB116), MONTH(BK116)+1, DAY(BK116)-1), 1, Settings!$AY$23:$AY$38), BK116))</f>
        <v/>
      </c>
      <c r="CB116" s="119" t="str">
        <f>IF(BL116="", "", IF(BL116&lt;=$B116, WORKDAY(DATE(YEAR($BB116), MONTH(BL116)+1, DAY(BL116)-1), 1, Settings!$AY$23:$AY$38), BL116))</f>
        <v/>
      </c>
      <c r="CC116" s="119" t="str">
        <f>IF(BM116="", "", IF(BM116&lt;=$B116, WORKDAY(DATE(YEAR($BB116), MONTH(BM116)+1, DAY(BM116)-1), 1, Settings!$AY$23:$AY$38), BM116))</f>
        <v/>
      </c>
      <c r="CD116" s="119" t="str">
        <f>IF(BN116="", "", IF(BN116&lt;=$B116, WORKDAY(DATE(YEAR($BB116), MONTH(BN116)+1, DAY(BN116)-1), 1, Settings!$AY$23:$AY$38), BN116))</f>
        <v/>
      </c>
      <c r="CE116" s="119" t="str">
        <f>IF(BO116="", "", IF(BO116&lt;=$B116, WORKDAY(DATE(YEAR($BB116), MONTH(BO116)+1, DAY(BO116)-1), 1, Settings!$AY$23:$AY$38), BO116))</f>
        <v/>
      </c>
      <c r="CF116" s="120" t="str">
        <f>IF(BP116="", "", IF(BP116&lt;=$B116, WORKDAY(DATE(YEAR($BB116), MONTH(BP116)+1, DAY(BP116)-1), 1, Settings!$AY$23:$AY$38), BP116))</f>
        <v/>
      </c>
      <c r="CH116" s="48" t="str">
        <f t="shared" si="35"/>
        <v/>
      </c>
      <c r="CI116" s="49" t="str">
        <f t="shared" si="36"/>
        <v/>
      </c>
      <c r="CJ116" s="49" t="str">
        <f t="shared" si="37"/>
        <v/>
      </c>
      <c r="CK116" s="49" t="str">
        <f t="shared" si="38"/>
        <v/>
      </c>
      <c r="CL116" s="49" t="str">
        <f t="shared" si="39"/>
        <v/>
      </c>
      <c r="CM116" s="49" t="str">
        <f t="shared" si="40"/>
        <v/>
      </c>
      <c r="CN116" s="49" t="str">
        <f t="shared" si="41"/>
        <v/>
      </c>
      <c r="CO116" s="49" t="str">
        <f t="shared" si="42"/>
        <v/>
      </c>
      <c r="CP116" s="49" t="str">
        <f t="shared" si="43"/>
        <v/>
      </c>
      <c r="CQ116" s="49" t="str">
        <f t="shared" si="44"/>
        <v/>
      </c>
      <c r="CR116" s="49" t="str">
        <f t="shared" si="45"/>
        <v/>
      </c>
      <c r="CS116" s="49" t="str">
        <f t="shared" si="46"/>
        <v/>
      </c>
      <c r="CT116" s="49" t="str">
        <f t="shared" si="47"/>
        <v/>
      </c>
      <c r="CU116" s="49" t="str">
        <f t="shared" si="48"/>
        <v/>
      </c>
      <c r="CV116" s="16" t="str">
        <f t="shared" si="49"/>
        <v/>
      </c>
      <c r="CX116" s="48" t="str">
        <f t="shared" si="50"/>
        <v/>
      </c>
      <c r="CY116" s="49" t="str">
        <f t="shared" si="51"/>
        <v/>
      </c>
      <c r="CZ116" s="49" t="str">
        <f t="shared" si="52"/>
        <v/>
      </c>
      <c r="DA116" s="49" t="str">
        <f t="shared" si="53"/>
        <v/>
      </c>
      <c r="DB116" s="49" t="str">
        <f t="shared" si="54"/>
        <v/>
      </c>
      <c r="DC116" s="49" t="str">
        <f t="shared" si="55"/>
        <v/>
      </c>
      <c r="DD116" s="49" t="str">
        <f t="shared" si="56"/>
        <v/>
      </c>
      <c r="DE116" s="49" t="str">
        <f t="shared" si="57"/>
        <v/>
      </c>
      <c r="DF116" s="49" t="str">
        <f t="shared" si="58"/>
        <v/>
      </c>
      <c r="DG116" s="49" t="str">
        <f t="shared" si="59"/>
        <v/>
      </c>
      <c r="DH116" s="49" t="str">
        <f t="shared" si="60"/>
        <v/>
      </c>
      <c r="DI116" s="49" t="str">
        <f t="shared" si="61"/>
        <v/>
      </c>
      <c r="DJ116" s="49" t="str">
        <f t="shared" si="62"/>
        <v/>
      </c>
      <c r="DK116" s="49" t="str">
        <f t="shared" si="63"/>
        <v/>
      </c>
      <c r="DL116" s="16" t="str">
        <f t="shared" si="64"/>
        <v/>
      </c>
      <c r="DN116" s="17" t="str">
        <f t="shared" si="65"/>
        <v>Oct 2019</v>
      </c>
    </row>
    <row r="117" spans="1:118" x14ac:dyDescent="0.25">
      <c r="A117" s="30"/>
      <c r="B117" s="102">
        <f>IF(B116="", "", IFERROR(IF(B116+1&gt;Settings!$G$25, "", B116+1), ""))</f>
        <v>43753</v>
      </c>
      <c r="C117" s="2"/>
      <c r="D117" s="3"/>
      <c r="E117" s="3"/>
      <c r="F117" s="3"/>
      <c r="G117" s="3"/>
      <c r="H117" s="3"/>
      <c r="I117" s="3"/>
      <c r="J117" s="3"/>
      <c r="K117" s="3"/>
      <c r="L117" s="3"/>
      <c r="M117" s="3"/>
      <c r="N117" s="3"/>
      <c r="O117" s="3"/>
      <c r="P117" s="3"/>
      <c r="Q117" s="4"/>
      <c r="R117" s="30"/>
      <c r="T117" s="17" t="str">
        <f>IF($B117="", "", IF($B117&lt;Settings!$G$23, "Old", "New"))</f>
        <v>Old</v>
      </c>
      <c r="AL117" s="118" t="str">
        <f>IF(OR($B117="", C117="", C$10="", AL$9), "", IFERROR($B117+INDEX(Settings!$AF$19:$AF$33, MATCH(C$10, Settings!$Y$19:$Y$33, 0))+IF(INDEX(Settings!$AI$19:$AI$33, MATCH(C$10, Settings!$Y$19:$Y$33, 0))="", 0, INDEX($AO$2:$AU$8, MATCH(TEXT($B117, "ddd"), $AN$2:$AN$8, 0), MATCH(INDEX(Settings!$AI$19:$AI$33, MATCH(C$10, Settings!$Y$19:$Y$33, 0)), $AO$1:$AU$1, 0))), 0))</f>
        <v/>
      </c>
      <c r="AM117" s="119" t="str">
        <f>IF(OR($B117="", D117="", D$10="", AM$9), "", IFERROR($B117+INDEX(Settings!$AF$19:$AF$33, MATCH(D$10, Settings!$Y$19:$Y$33, 0))+IF(INDEX(Settings!$AI$19:$AI$33, MATCH(D$10, Settings!$Y$19:$Y$33, 0))="", 0, INDEX($AO$2:$AU$8, MATCH(TEXT($B117, "ddd"), $AN$2:$AN$8, 0), MATCH(INDEX(Settings!$AI$19:$AI$33, MATCH(D$10, Settings!$Y$19:$Y$33, 0)), $AO$1:$AU$1, 0))), 0))</f>
        <v/>
      </c>
      <c r="AN117" s="119" t="str">
        <f>IF(OR($B117="", E117="", E$10="", AN$9), "", IFERROR($B117+INDEX(Settings!$AF$19:$AF$33, MATCH(E$10, Settings!$Y$19:$Y$33, 0))+IF(INDEX(Settings!$AI$19:$AI$33, MATCH(E$10, Settings!$Y$19:$Y$33, 0))="", 0, INDEX($AO$2:$AU$8, MATCH(TEXT($B117, "ddd"), $AN$2:$AN$8, 0), MATCH(INDEX(Settings!$AI$19:$AI$33, MATCH(E$10, Settings!$Y$19:$Y$33, 0)), $AO$1:$AU$1, 0))), 0))</f>
        <v/>
      </c>
      <c r="AO117" s="119" t="str">
        <f>IF(OR($B117="", F117="", F$10="", AO$9), "", IFERROR($B117+INDEX(Settings!$AF$19:$AF$33, MATCH(F$10, Settings!$Y$19:$Y$33, 0))+IF(INDEX(Settings!$AI$19:$AI$33, MATCH(F$10, Settings!$Y$19:$Y$33, 0))="", 0, INDEX($AO$2:$AU$8, MATCH(TEXT($B117, "ddd"), $AN$2:$AN$8, 0), MATCH(INDEX(Settings!$AI$19:$AI$33, MATCH(F$10, Settings!$Y$19:$Y$33, 0)), $AO$1:$AU$1, 0))), 0))</f>
        <v/>
      </c>
      <c r="AP117" s="119" t="str">
        <f>IF(OR($B117="", G117="", G$10="", AP$9), "", IFERROR($B117+INDEX(Settings!$AF$19:$AF$33, MATCH(G$10, Settings!$Y$19:$Y$33, 0))+IF(INDEX(Settings!$AI$19:$AI$33, MATCH(G$10, Settings!$Y$19:$Y$33, 0))="", 0, INDEX($AO$2:$AU$8, MATCH(TEXT($B117, "ddd"), $AN$2:$AN$8, 0), MATCH(INDEX(Settings!$AI$19:$AI$33, MATCH(G$10, Settings!$Y$19:$Y$33, 0)), $AO$1:$AU$1, 0))), 0))</f>
        <v/>
      </c>
      <c r="AQ117" s="119" t="str">
        <f>IF(OR($B117="", H117="", H$10="", AQ$9), "", IFERROR($B117+INDEX(Settings!$AF$19:$AF$33, MATCH(H$10, Settings!$Y$19:$Y$33, 0))+IF(INDEX(Settings!$AI$19:$AI$33, MATCH(H$10, Settings!$Y$19:$Y$33, 0))="", 0, INDEX($AO$2:$AU$8, MATCH(TEXT($B117, "ddd"), $AN$2:$AN$8, 0), MATCH(INDEX(Settings!$AI$19:$AI$33, MATCH(H$10, Settings!$Y$19:$Y$33, 0)), $AO$1:$AU$1, 0))), 0))</f>
        <v/>
      </c>
      <c r="AR117" s="119" t="str">
        <f>IF(OR($B117="", I117="", I$10="", AR$9), "", IFERROR($B117+INDEX(Settings!$AF$19:$AF$33, MATCH(I$10, Settings!$Y$19:$Y$33, 0))+IF(INDEX(Settings!$AI$19:$AI$33, MATCH(I$10, Settings!$Y$19:$Y$33, 0))="", 0, INDEX($AO$2:$AU$8, MATCH(TEXT($B117, "ddd"), $AN$2:$AN$8, 0), MATCH(INDEX(Settings!$AI$19:$AI$33, MATCH(I$10, Settings!$Y$19:$Y$33, 0)), $AO$1:$AU$1, 0))), 0))</f>
        <v/>
      </c>
      <c r="AS117" s="119" t="str">
        <f>IF(OR($B117="", J117="", J$10="", AS$9), "", IFERROR($B117+INDEX(Settings!$AF$19:$AF$33, MATCH(J$10, Settings!$Y$19:$Y$33, 0))+IF(INDEX(Settings!$AI$19:$AI$33, MATCH(J$10, Settings!$Y$19:$Y$33, 0))="", 0, INDEX($AO$2:$AU$8, MATCH(TEXT($B117, "ddd"), $AN$2:$AN$8, 0), MATCH(INDEX(Settings!$AI$19:$AI$33, MATCH(J$10, Settings!$Y$19:$Y$33, 0)), $AO$1:$AU$1, 0))), 0))</f>
        <v/>
      </c>
      <c r="AT117" s="119" t="str">
        <f>IF(OR($B117="", K117="", K$10="", AT$9), "", IFERROR($B117+INDEX(Settings!$AF$19:$AF$33, MATCH(K$10, Settings!$Y$19:$Y$33, 0))+IF(INDEX(Settings!$AI$19:$AI$33, MATCH(K$10, Settings!$Y$19:$Y$33, 0))="", 0, INDEX($AO$2:$AU$8, MATCH(TEXT($B117, "ddd"), $AN$2:$AN$8, 0), MATCH(INDEX(Settings!$AI$19:$AI$33, MATCH(K$10, Settings!$Y$19:$Y$33, 0)), $AO$1:$AU$1, 0))), 0))</f>
        <v/>
      </c>
      <c r="AU117" s="119" t="str">
        <f>IF(OR($B117="", L117="", L$10="", AU$9), "", IFERROR($B117+INDEX(Settings!$AF$19:$AF$33, MATCH(L$10, Settings!$Y$19:$Y$33, 0))+IF(INDEX(Settings!$AI$19:$AI$33, MATCH(L$10, Settings!$Y$19:$Y$33, 0))="", 0, INDEX($AO$2:$AU$8, MATCH(TEXT($B117, "ddd"), $AN$2:$AN$8, 0), MATCH(INDEX(Settings!$AI$19:$AI$33, MATCH(L$10, Settings!$Y$19:$Y$33, 0)), $AO$1:$AU$1, 0))), 0))</f>
        <v/>
      </c>
      <c r="AV117" s="119" t="str">
        <f>IF(OR($B117="", M117="", M$10="", AV$9), "", IFERROR($B117+INDEX(Settings!$AF$19:$AF$33, MATCH(M$10, Settings!$Y$19:$Y$33, 0))+IF(INDEX(Settings!$AI$19:$AI$33, MATCH(M$10, Settings!$Y$19:$Y$33, 0))="", 0, INDEX($AO$2:$AU$8, MATCH(TEXT($B117, "ddd"), $AN$2:$AN$8, 0), MATCH(INDEX(Settings!$AI$19:$AI$33, MATCH(M$10, Settings!$Y$19:$Y$33, 0)), $AO$1:$AU$1, 0))), 0))</f>
        <v/>
      </c>
      <c r="AW117" s="119" t="str">
        <f>IF(OR($B117="", N117="", N$10="", AW$9), "", IFERROR($B117+INDEX(Settings!$AF$19:$AF$33, MATCH(N$10, Settings!$Y$19:$Y$33, 0))+IF(INDEX(Settings!$AI$19:$AI$33, MATCH(N$10, Settings!$Y$19:$Y$33, 0))="", 0, INDEX($AO$2:$AU$8, MATCH(TEXT($B117, "ddd"), $AN$2:$AN$8, 0), MATCH(INDEX(Settings!$AI$19:$AI$33, MATCH(N$10, Settings!$Y$19:$Y$33, 0)), $AO$1:$AU$1, 0))), 0))</f>
        <v/>
      </c>
      <c r="AX117" s="119" t="str">
        <f>IF(OR($B117="", O117="", O$10="", AX$9), "", IFERROR($B117+INDEX(Settings!$AF$19:$AF$33, MATCH(O$10, Settings!$Y$19:$Y$33, 0))+IF(INDEX(Settings!$AI$19:$AI$33, MATCH(O$10, Settings!$Y$19:$Y$33, 0))="", 0, INDEX($AO$2:$AU$8, MATCH(TEXT($B117, "ddd"), $AN$2:$AN$8, 0), MATCH(INDEX(Settings!$AI$19:$AI$33, MATCH(O$10, Settings!$Y$19:$Y$33, 0)), $AO$1:$AU$1, 0))), 0))</f>
        <v/>
      </c>
      <c r="AY117" s="119" t="str">
        <f>IF(OR($B117="", P117="", P$10="", AY$9), "", IFERROR($B117+INDEX(Settings!$AF$19:$AF$33, MATCH(P$10, Settings!$Y$19:$Y$33, 0))+IF(INDEX(Settings!$AI$19:$AI$33, MATCH(P$10, Settings!$Y$19:$Y$33, 0))="", 0, INDEX($AO$2:$AU$8, MATCH(TEXT($B117, "ddd"), $AN$2:$AN$8, 0), MATCH(INDEX(Settings!$AI$19:$AI$33, MATCH(P$10, Settings!$Y$19:$Y$33, 0)), $AO$1:$AU$1, 0))), 0))</f>
        <v/>
      </c>
      <c r="AZ117" s="120" t="str">
        <f>IF(OR($B117="", Q117="", Q$10="", AZ$9), "", IFERROR($B117+INDEX(Settings!$AF$19:$AF$33, MATCH(Q$10, Settings!$Y$19:$Y$33, 0))+IF(INDEX(Settings!$AI$19:$AI$33, MATCH(Q$10, Settings!$Y$19:$Y$33, 0))="", 0, INDEX($AO$2:$AU$8, MATCH(TEXT($B117, "ddd"), $AN$2:$AN$8, 0), MATCH(INDEX(Settings!$AI$19:$AI$33, MATCH(Q$10, Settings!$Y$19:$Y$33, 0)), $AO$1:$AU$1, 0))), 0))</f>
        <v/>
      </c>
      <c r="BB117" s="118" t="str">
        <f>IF(OR(C$10="", $B117="", C117="", BB$9=""), "", IFERROR(WORKDAY((DATE(YEAR($B117), MONTH($B117)+INDEX(Settings!$AM$19:$AM$33, MATCH(C$10, Settings!$Y$19:$Y$33, 0)), IF(INDEX(Settings!$AQ$19:$AQ$33, MATCH(C$10, Settings!$Y$19:$Y$33, 0))=0, DAY($B117), INDEX(Settings!$AQ$19:$AQ$33, MATCH(C$10, Settings!$Y$19:$Y$33, 0))))-1), 1, Settings!$AY$23:$AY$38), ""))</f>
        <v/>
      </c>
      <c r="BC117" s="119" t="str">
        <f>IF(OR(D$10="", $B117="", D117="", BC$9=""), "", IFERROR(WORKDAY((DATE(YEAR($B117), MONTH($B117)+INDEX(Settings!$AM$19:$AM$33, MATCH(D$10, Settings!$Y$19:$Y$33, 0)), IF(INDEX(Settings!$AQ$19:$AQ$33, MATCH(D$10, Settings!$Y$19:$Y$33, 0))=0, DAY($B117), INDEX(Settings!$AQ$19:$AQ$33, MATCH(D$10, Settings!$Y$19:$Y$33, 0))))-1), 1, Settings!$AY$23:$AY$38), ""))</f>
        <v/>
      </c>
      <c r="BD117" s="119" t="str">
        <f>IF(OR(E$10="", $B117="", E117="", BD$9=""), "", IFERROR(WORKDAY((DATE(YEAR($B117), MONTH($B117)+INDEX(Settings!$AM$19:$AM$33, MATCH(E$10, Settings!$Y$19:$Y$33, 0)), IF(INDEX(Settings!$AQ$19:$AQ$33, MATCH(E$10, Settings!$Y$19:$Y$33, 0))=0, DAY($B117), INDEX(Settings!$AQ$19:$AQ$33, MATCH(E$10, Settings!$Y$19:$Y$33, 0))))-1), 1, Settings!$AY$23:$AY$38), ""))</f>
        <v/>
      </c>
      <c r="BE117" s="119" t="str">
        <f>IF(OR(F$10="", $B117="", F117="", BE$9=""), "", IFERROR(WORKDAY((DATE(YEAR($B117), MONTH($B117)+INDEX(Settings!$AM$19:$AM$33, MATCH(F$10, Settings!$Y$19:$Y$33, 0)), IF(INDEX(Settings!$AQ$19:$AQ$33, MATCH(F$10, Settings!$Y$19:$Y$33, 0))=0, DAY($B117), INDEX(Settings!$AQ$19:$AQ$33, MATCH(F$10, Settings!$Y$19:$Y$33, 0))))-1), 1, Settings!$AY$23:$AY$38), ""))</f>
        <v/>
      </c>
      <c r="BF117" s="119" t="str">
        <f>IF(OR(G$10="", $B117="", G117="", BF$9=""), "", IFERROR(WORKDAY((DATE(YEAR($B117), MONTH($B117)+INDEX(Settings!$AM$19:$AM$33, MATCH(G$10, Settings!$Y$19:$Y$33, 0)), IF(INDEX(Settings!$AQ$19:$AQ$33, MATCH(G$10, Settings!$Y$19:$Y$33, 0))=0, DAY($B117), INDEX(Settings!$AQ$19:$AQ$33, MATCH(G$10, Settings!$Y$19:$Y$33, 0))))-1), 1, Settings!$AY$23:$AY$38), ""))</f>
        <v/>
      </c>
      <c r="BG117" s="119" t="str">
        <f>IF(OR(H$10="", $B117="", H117="", BG$9=""), "", IFERROR(WORKDAY((DATE(YEAR($B117), MONTH($B117)+INDEX(Settings!$AM$19:$AM$33, MATCH(H$10, Settings!$Y$19:$Y$33, 0)), IF(INDEX(Settings!$AQ$19:$AQ$33, MATCH(H$10, Settings!$Y$19:$Y$33, 0))=0, DAY($B117), INDEX(Settings!$AQ$19:$AQ$33, MATCH(H$10, Settings!$Y$19:$Y$33, 0))))-1), 1, Settings!$AY$23:$AY$38), ""))</f>
        <v/>
      </c>
      <c r="BH117" s="119" t="str">
        <f>IF(OR(I$10="", $B117="", I117="", BH$9=""), "", IFERROR(WORKDAY((DATE(YEAR($B117), MONTH($B117)+INDEX(Settings!$AM$19:$AM$33, MATCH(I$10, Settings!$Y$19:$Y$33, 0)), IF(INDEX(Settings!$AQ$19:$AQ$33, MATCH(I$10, Settings!$Y$19:$Y$33, 0))=0, DAY($B117), INDEX(Settings!$AQ$19:$AQ$33, MATCH(I$10, Settings!$Y$19:$Y$33, 0))))-1), 1, Settings!$AY$23:$AY$38), ""))</f>
        <v/>
      </c>
      <c r="BI117" s="119" t="str">
        <f>IF(OR(J$10="", $B117="", J117="", BI$9=""), "", IFERROR(WORKDAY((DATE(YEAR($B117), MONTH($B117)+INDEX(Settings!$AM$19:$AM$33, MATCH(J$10, Settings!$Y$19:$Y$33, 0)), IF(INDEX(Settings!$AQ$19:$AQ$33, MATCH(J$10, Settings!$Y$19:$Y$33, 0))=0, DAY($B117), INDEX(Settings!$AQ$19:$AQ$33, MATCH(J$10, Settings!$Y$19:$Y$33, 0))))-1), 1, Settings!$AY$23:$AY$38), ""))</f>
        <v/>
      </c>
      <c r="BJ117" s="119" t="str">
        <f>IF(OR(K$10="", $B117="", K117="", BJ$9=""), "", IFERROR(WORKDAY((DATE(YEAR($B117), MONTH($B117)+INDEX(Settings!$AM$19:$AM$33, MATCH(K$10, Settings!$Y$19:$Y$33, 0)), IF(INDEX(Settings!$AQ$19:$AQ$33, MATCH(K$10, Settings!$Y$19:$Y$33, 0))=0, DAY($B117), INDEX(Settings!$AQ$19:$AQ$33, MATCH(K$10, Settings!$Y$19:$Y$33, 0))))-1), 1, Settings!$AY$23:$AY$38), ""))</f>
        <v/>
      </c>
      <c r="BK117" s="119" t="str">
        <f>IF(OR(L$10="", $B117="", L117="", BK$9=""), "", IFERROR(WORKDAY((DATE(YEAR($B117), MONTH($B117)+INDEX(Settings!$AM$19:$AM$33, MATCH(L$10, Settings!$Y$19:$Y$33, 0)), IF(INDEX(Settings!$AQ$19:$AQ$33, MATCH(L$10, Settings!$Y$19:$Y$33, 0))=0, DAY($B117), INDEX(Settings!$AQ$19:$AQ$33, MATCH(L$10, Settings!$Y$19:$Y$33, 0))))-1), 1, Settings!$AY$23:$AY$38), ""))</f>
        <v/>
      </c>
      <c r="BL117" s="119" t="str">
        <f>IF(OR(M$10="", $B117="", M117="", BL$9=""), "", IFERROR(WORKDAY((DATE(YEAR($B117), MONTH($B117)+INDEX(Settings!$AM$19:$AM$33, MATCH(M$10, Settings!$Y$19:$Y$33, 0)), IF(INDEX(Settings!$AQ$19:$AQ$33, MATCH(M$10, Settings!$Y$19:$Y$33, 0))=0, DAY($B117), INDEX(Settings!$AQ$19:$AQ$33, MATCH(M$10, Settings!$Y$19:$Y$33, 0))))-1), 1, Settings!$AY$23:$AY$38), ""))</f>
        <v/>
      </c>
      <c r="BM117" s="119" t="str">
        <f>IF(OR(N$10="", $B117="", N117="", BM$9=""), "", IFERROR(WORKDAY((DATE(YEAR($B117), MONTH($B117)+INDEX(Settings!$AM$19:$AM$33, MATCH(N$10, Settings!$Y$19:$Y$33, 0)), IF(INDEX(Settings!$AQ$19:$AQ$33, MATCH(N$10, Settings!$Y$19:$Y$33, 0))=0, DAY($B117), INDEX(Settings!$AQ$19:$AQ$33, MATCH(N$10, Settings!$Y$19:$Y$33, 0))))-1), 1, Settings!$AY$23:$AY$38), ""))</f>
        <v/>
      </c>
      <c r="BN117" s="119" t="str">
        <f>IF(OR(O$10="", $B117="", O117="", BN$9=""), "", IFERROR(WORKDAY((DATE(YEAR($B117), MONTH($B117)+INDEX(Settings!$AM$19:$AM$33, MATCH(O$10, Settings!$Y$19:$Y$33, 0)), IF(INDEX(Settings!$AQ$19:$AQ$33, MATCH(O$10, Settings!$Y$19:$Y$33, 0))=0, DAY($B117), INDEX(Settings!$AQ$19:$AQ$33, MATCH(O$10, Settings!$Y$19:$Y$33, 0))))-1), 1, Settings!$AY$23:$AY$38), ""))</f>
        <v/>
      </c>
      <c r="BO117" s="119" t="str">
        <f>IF(OR(P$10="", $B117="", P117="", BO$9=""), "", IFERROR(WORKDAY((DATE(YEAR($B117), MONTH($B117)+INDEX(Settings!$AM$19:$AM$33, MATCH(P$10, Settings!$Y$19:$Y$33, 0)), IF(INDEX(Settings!$AQ$19:$AQ$33, MATCH(P$10, Settings!$Y$19:$Y$33, 0))=0, DAY($B117), INDEX(Settings!$AQ$19:$AQ$33, MATCH(P$10, Settings!$Y$19:$Y$33, 0))))-1), 1, Settings!$AY$23:$AY$38), ""))</f>
        <v/>
      </c>
      <c r="BP117" s="120" t="str">
        <f>IF(OR(Q$10="", $B117="", Q117="", BP$9=""), "", IFERROR(WORKDAY((DATE(YEAR($B117), MONTH($B117)+INDEX(Settings!$AM$19:$AM$33, MATCH(Q$10, Settings!$Y$19:$Y$33, 0)), IF(INDEX(Settings!$AQ$19:$AQ$33, MATCH(Q$10, Settings!$Y$19:$Y$33, 0))=0, DAY($B117), INDEX(Settings!$AQ$19:$AQ$33, MATCH(Q$10, Settings!$Y$19:$Y$33, 0))))-1), 1, Settings!$AY$23:$AY$38), ""))</f>
        <v/>
      </c>
      <c r="BR117" s="118" t="str">
        <f>IF(BB117="", "", IF(BB117&lt;=$B117, WORKDAY(DATE(YEAR($BB117), MONTH(BB117)+1, DAY(BB117)-1), 1, Settings!$AY$23:$AY$38), BB117))</f>
        <v/>
      </c>
      <c r="BS117" s="119" t="str">
        <f>IF(BC117="", "", IF(BC117&lt;=$B117, WORKDAY(DATE(YEAR($BB117), MONTH(BC117)+1, DAY(BC117)-1), 1, Settings!$AY$23:$AY$38), BC117))</f>
        <v/>
      </c>
      <c r="BT117" s="119" t="str">
        <f>IF(BD117="", "", IF(BD117&lt;=$B117, WORKDAY(DATE(YEAR($BB117), MONTH(BD117)+1, DAY(BD117)-1), 1, Settings!$AY$23:$AY$38), BD117))</f>
        <v/>
      </c>
      <c r="BU117" s="119" t="str">
        <f>IF(BE117="", "", IF(BE117&lt;=$B117, WORKDAY(DATE(YEAR($BB117), MONTH(BE117)+1, DAY(BE117)-1), 1, Settings!$AY$23:$AY$38), BE117))</f>
        <v/>
      </c>
      <c r="BV117" s="119" t="str">
        <f>IF(BF117="", "", IF(BF117&lt;=$B117, WORKDAY(DATE(YEAR($BB117), MONTH(BF117)+1, DAY(BF117)-1), 1, Settings!$AY$23:$AY$38), BF117))</f>
        <v/>
      </c>
      <c r="BW117" s="119" t="str">
        <f>IF(BG117="", "", IF(BG117&lt;=$B117, WORKDAY(DATE(YEAR($BB117), MONTH(BG117)+1, DAY(BG117)-1), 1, Settings!$AY$23:$AY$38), BG117))</f>
        <v/>
      </c>
      <c r="BX117" s="119" t="str">
        <f>IF(BH117="", "", IF(BH117&lt;=$B117, WORKDAY(DATE(YEAR($BB117), MONTH(BH117)+1, DAY(BH117)-1), 1, Settings!$AY$23:$AY$38), BH117))</f>
        <v/>
      </c>
      <c r="BY117" s="119" t="str">
        <f>IF(BI117="", "", IF(BI117&lt;=$B117, WORKDAY(DATE(YEAR($BB117), MONTH(BI117)+1, DAY(BI117)-1), 1, Settings!$AY$23:$AY$38), BI117))</f>
        <v/>
      </c>
      <c r="BZ117" s="119" t="str">
        <f>IF(BJ117="", "", IF(BJ117&lt;=$B117, WORKDAY(DATE(YEAR($BB117), MONTH(BJ117)+1, DAY(BJ117)-1), 1, Settings!$AY$23:$AY$38), BJ117))</f>
        <v/>
      </c>
      <c r="CA117" s="119" t="str">
        <f>IF(BK117="", "", IF(BK117&lt;=$B117, WORKDAY(DATE(YEAR($BB117), MONTH(BK117)+1, DAY(BK117)-1), 1, Settings!$AY$23:$AY$38), BK117))</f>
        <v/>
      </c>
      <c r="CB117" s="119" t="str">
        <f>IF(BL117="", "", IF(BL117&lt;=$B117, WORKDAY(DATE(YEAR($BB117), MONTH(BL117)+1, DAY(BL117)-1), 1, Settings!$AY$23:$AY$38), BL117))</f>
        <v/>
      </c>
      <c r="CC117" s="119" t="str">
        <f>IF(BM117="", "", IF(BM117&lt;=$B117, WORKDAY(DATE(YEAR($BB117), MONTH(BM117)+1, DAY(BM117)-1), 1, Settings!$AY$23:$AY$38), BM117))</f>
        <v/>
      </c>
      <c r="CD117" s="119" t="str">
        <f>IF(BN117="", "", IF(BN117&lt;=$B117, WORKDAY(DATE(YEAR($BB117), MONTH(BN117)+1, DAY(BN117)-1), 1, Settings!$AY$23:$AY$38), BN117))</f>
        <v/>
      </c>
      <c r="CE117" s="119" t="str">
        <f>IF(BO117="", "", IF(BO117&lt;=$B117, WORKDAY(DATE(YEAR($BB117), MONTH(BO117)+1, DAY(BO117)-1), 1, Settings!$AY$23:$AY$38), BO117))</f>
        <v/>
      </c>
      <c r="CF117" s="120" t="str">
        <f>IF(BP117="", "", IF(BP117&lt;=$B117, WORKDAY(DATE(YEAR($BB117), MONTH(BP117)+1, DAY(BP117)-1), 1, Settings!$AY$23:$AY$38), BP117))</f>
        <v/>
      </c>
      <c r="CH117" s="48" t="str">
        <f t="shared" si="35"/>
        <v/>
      </c>
      <c r="CI117" s="49" t="str">
        <f t="shared" si="36"/>
        <v/>
      </c>
      <c r="CJ117" s="49" t="str">
        <f t="shared" si="37"/>
        <v/>
      </c>
      <c r="CK117" s="49" t="str">
        <f t="shared" si="38"/>
        <v/>
      </c>
      <c r="CL117" s="49" t="str">
        <f t="shared" si="39"/>
        <v/>
      </c>
      <c r="CM117" s="49" t="str">
        <f t="shared" si="40"/>
        <v/>
      </c>
      <c r="CN117" s="49" t="str">
        <f t="shared" si="41"/>
        <v/>
      </c>
      <c r="CO117" s="49" t="str">
        <f t="shared" si="42"/>
        <v/>
      </c>
      <c r="CP117" s="49" t="str">
        <f t="shared" si="43"/>
        <v/>
      </c>
      <c r="CQ117" s="49" t="str">
        <f t="shared" si="44"/>
        <v/>
      </c>
      <c r="CR117" s="49" t="str">
        <f t="shared" si="45"/>
        <v/>
      </c>
      <c r="CS117" s="49" t="str">
        <f t="shared" si="46"/>
        <v/>
      </c>
      <c r="CT117" s="49" t="str">
        <f t="shared" si="47"/>
        <v/>
      </c>
      <c r="CU117" s="49" t="str">
        <f t="shared" si="48"/>
        <v/>
      </c>
      <c r="CV117" s="16" t="str">
        <f t="shared" si="49"/>
        <v/>
      </c>
      <c r="CX117" s="48" t="str">
        <f t="shared" si="50"/>
        <v/>
      </c>
      <c r="CY117" s="49" t="str">
        <f t="shared" si="51"/>
        <v/>
      </c>
      <c r="CZ117" s="49" t="str">
        <f t="shared" si="52"/>
        <v/>
      </c>
      <c r="DA117" s="49" t="str">
        <f t="shared" si="53"/>
        <v/>
      </c>
      <c r="DB117" s="49" t="str">
        <f t="shared" si="54"/>
        <v/>
      </c>
      <c r="DC117" s="49" t="str">
        <f t="shared" si="55"/>
        <v/>
      </c>
      <c r="DD117" s="49" t="str">
        <f t="shared" si="56"/>
        <v/>
      </c>
      <c r="DE117" s="49" t="str">
        <f t="shared" si="57"/>
        <v/>
      </c>
      <c r="DF117" s="49" t="str">
        <f t="shared" si="58"/>
        <v/>
      </c>
      <c r="DG117" s="49" t="str">
        <f t="shared" si="59"/>
        <v/>
      </c>
      <c r="DH117" s="49" t="str">
        <f t="shared" si="60"/>
        <v/>
      </c>
      <c r="DI117" s="49" t="str">
        <f t="shared" si="61"/>
        <v/>
      </c>
      <c r="DJ117" s="49" t="str">
        <f t="shared" si="62"/>
        <v/>
      </c>
      <c r="DK117" s="49" t="str">
        <f t="shared" si="63"/>
        <v/>
      </c>
      <c r="DL117" s="16" t="str">
        <f t="shared" si="64"/>
        <v/>
      </c>
      <c r="DN117" s="17" t="str">
        <f t="shared" si="65"/>
        <v>Oct 2019</v>
      </c>
    </row>
    <row r="118" spans="1:118" x14ac:dyDescent="0.25">
      <c r="A118" s="30"/>
      <c r="B118" s="102">
        <f>IF(B117="", "", IFERROR(IF(B117+1&gt;Settings!$G$25, "", B117+1), ""))</f>
        <v>43754</v>
      </c>
      <c r="C118" s="2"/>
      <c r="D118" s="3"/>
      <c r="E118" s="3"/>
      <c r="F118" s="3"/>
      <c r="G118" s="3"/>
      <c r="H118" s="3"/>
      <c r="I118" s="3"/>
      <c r="J118" s="3"/>
      <c r="K118" s="3"/>
      <c r="L118" s="3"/>
      <c r="M118" s="3"/>
      <c r="N118" s="3"/>
      <c r="O118" s="3"/>
      <c r="P118" s="3"/>
      <c r="Q118" s="4"/>
      <c r="R118" s="30"/>
      <c r="T118" s="17" t="str">
        <f>IF($B118="", "", IF($B118&lt;Settings!$G$23, "Old", "New"))</f>
        <v>Old</v>
      </c>
      <c r="AL118" s="118" t="str">
        <f>IF(OR($B118="", C118="", C$10="", AL$9), "", IFERROR($B118+INDEX(Settings!$AF$19:$AF$33, MATCH(C$10, Settings!$Y$19:$Y$33, 0))+IF(INDEX(Settings!$AI$19:$AI$33, MATCH(C$10, Settings!$Y$19:$Y$33, 0))="", 0, INDEX($AO$2:$AU$8, MATCH(TEXT($B118, "ddd"), $AN$2:$AN$8, 0), MATCH(INDEX(Settings!$AI$19:$AI$33, MATCH(C$10, Settings!$Y$19:$Y$33, 0)), $AO$1:$AU$1, 0))), 0))</f>
        <v/>
      </c>
      <c r="AM118" s="119" t="str">
        <f>IF(OR($B118="", D118="", D$10="", AM$9), "", IFERROR($B118+INDEX(Settings!$AF$19:$AF$33, MATCH(D$10, Settings!$Y$19:$Y$33, 0))+IF(INDEX(Settings!$AI$19:$AI$33, MATCH(D$10, Settings!$Y$19:$Y$33, 0))="", 0, INDEX($AO$2:$AU$8, MATCH(TEXT($B118, "ddd"), $AN$2:$AN$8, 0), MATCH(INDEX(Settings!$AI$19:$AI$33, MATCH(D$10, Settings!$Y$19:$Y$33, 0)), $AO$1:$AU$1, 0))), 0))</f>
        <v/>
      </c>
      <c r="AN118" s="119" t="str">
        <f>IF(OR($B118="", E118="", E$10="", AN$9), "", IFERROR($B118+INDEX(Settings!$AF$19:$AF$33, MATCH(E$10, Settings!$Y$19:$Y$33, 0))+IF(INDEX(Settings!$AI$19:$AI$33, MATCH(E$10, Settings!$Y$19:$Y$33, 0))="", 0, INDEX($AO$2:$AU$8, MATCH(TEXT($B118, "ddd"), $AN$2:$AN$8, 0), MATCH(INDEX(Settings!$AI$19:$AI$33, MATCH(E$10, Settings!$Y$19:$Y$33, 0)), $AO$1:$AU$1, 0))), 0))</f>
        <v/>
      </c>
      <c r="AO118" s="119" t="str">
        <f>IF(OR($B118="", F118="", F$10="", AO$9), "", IFERROR($B118+INDEX(Settings!$AF$19:$AF$33, MATCH(F$10, Settings!$Y$19:$Y$33, 0))+IF(INDEX(Settings!$AI$19:$AI$33, MATCH(F$10, Settings!$Y$19:$Y$33, 0))="", 0, INDEX($AO$2:$AU$8, MATCH(TEXT($B118, "ddd"), $AN$2:$AN$8, 0), MATCH(INDEX(Settings!$AI$19:$AI$33, MATCH(F$10, Settings!$Y$19:$Y$33, 0)), $AO$1:$AU$1, 0))), 0))</f>
        <v/>
      </c>
      <c r="AP118" s="119" t="str">
        <f>IF(OR($B118="", G118="", G$10="", AP$9), "", IFERROR($B118+INDEX(Settings!$AF$19:$AF$33, MATCH(G$10, Settings!$Y$19:$Y$33, 0))+IF(INDEX(Settings!$AI$19:$AI$33, MATCH(G$10, Settings!$Y$19:$Y$33, 0))="", 0, INDEX($AO$2:$AU$8, MATCH(TEXT($B118, "ddd"), $AN$2:$AN$8, 0), MATCH(INDEX(Settings!$AI$19:$AI$33, MATCH(G$10, Settings!$Y$19:$Y$33, 0)), $AO$1:$AU$1, 0))), 0))</f>
        <v/>
      </c>
      <c r="AQ118" s="119" t="str">
        <f>IF(OR($B118="", H118="", H$10="", AQ$9), "", IFERROR($B118+INDEX(Settings!$AF$19:$AF$33, MATCH(H$10, Settings!$Y$19:$Y$33, 0))+IF(INDEX(Settings!$AI$19:$AI$33, MATCH(H$10, Settings!$Y$19:$Y$33, 0))="", 0, INDEX($AO$2:$AU$8, MATCH(TEXT($B118, "ddd"), $AN$2:$AN$8, 0), MATCH(INDEX(Settings!$AI$19:$AI$33, MATCH(H$10, Settings!$Y$19:$Y$33, 0)), $AO$1:$AU$1, 0))), 0))</f>
        <v/>
      </c>
      <c r="AR118" s="119" t="str">
        <f>IF(OR($B118="", I118="", I$10="", AR$9), "", IFERROR($B118+INDEX(Settings!$AF$19:$AF$33, MATCH(I$10, Settings!$Y$19:$Y$33, 0))+IF(INDEX(Settings!$AI$19:$AI$33, MATCH(I$10, Settings!$Y$19:$Y$33, 0))="", 0, INDEX($AO$2:$AU$8, MATCH(TEXT($B118, "ddd"), $AN$2:$AN$8, 0), MATCH(INDEX(Settings!$AI$19:$AI$33, MATCH(I$10, Settings!$Y$19:$Y$33, 0)), $AO$1:$AU$1, 0))), 0))</f>
        <v/>
      </c>
      <c r="AS118" s="119" t="str">
        <f>IF(OR($B118="", J118="", J$10="", AS$9), "", IFERROR($B118+INDEX(Settings!$AF$19:$AF$33, MATCH(J$10, Settings!$Y$19:$Y$33, 0))+IF(INDEX(Settings!$AI$19:$AI$33, MATCH(J$10, Settings!$Y$19:$Y$33, 0))="", 0, INDEX($AO$2:$AU$8, MATCH(TEXT($B118, "ddd"), $AN$2:$AN$8, 0), MATCH(INDEX(Settings!$AI$19:$AI$33, MATCH(J$10, Settings!$Y$19:$Y$33, 0)), $AO$1:$AU$1, 0))), 0))</f>
        <v/>
      </c>
      <c r="AT118" s="119" t="str">
        <f>IF(OR($B118="", K118="", K$10="", AT$9), "", IFERROR($B118+INDEX(Settings!$AF$19:$AF$33, MATCH(K$10, Settings!$Y$19:$Y$33, 0))+IF(INDEX(Settings!$AI$19:$AI$33, MATCH(K$10, Settings!$Y$19:$Y$33, 0))="", 0, INDEX($AO$2:$AU$8, MATCH(TEXT($B118, "ddd"), $AN$2:$AN$8, 0), MATCH(INDEX(Settings!$AI$19:$AI$33, MATCH(K$10, Settings!$Y$19:$Y$33, 0)), $AO$1:$AU$1, 0))), 0))</f>
        <v/>
      </c>
      <c r="AU118" s="119" t="str">
        <f>IF(OR($B118="", L118="", L$10="", AU$9), "", IFERROR($B118+INDEX(Settings!$AF$19:$AF$33, MATCH(L$10, Settings!$Y$19:$Y$33, 0))+IF(INDEX(Settings!$AI$19:$AI$33, MATCH(L$10, Settings!$Y$19:$Y$33, 0))="", 0, INDEX($AO$2:$AU$8, MATCH(TEXT($B118, "ddd"), $AN$2:$AN$8, 0), MATCH(INDEX(Settings!$AI$19:$AI$33, MATCH(L$10, Settings!$Y$19:$Y$33, 0)), $AO$1:$AU$1, 0))), 0))</f>
        <v/>
      </c>
      <c r="AV118" s="119" t="str">
        <f>IF(OR($B118="", M118="", M$10="", AV$9), "", IFERROR($B118+INDEX(Settings!$AF$19:$AF$33, MATCH(M$10, Settings!$Y$19:$Y$33, 0))+IF(INDEX(Settings!$AI$19:$AI$33, MATCH(M$10, Settings!$Y$19:$Y$33, 0))="", 0, INDEX($AO$2:$AU$8, MATCH(TEXT($B118, "ddd"), $AN$2:$AN$8, 0), MATCH(INDEX(Settings!$AI$19:$AI$33, MATCH(M$10, Settings!$Y$19:$Y$33, 0)), $AO$1:$AU$1, 0))), 0))</f>
        <v/>
      </c>
      <c r="AW118" s="119" t="str">
        <f>IF(OR($B118="", N118="", N$10="", AW$9), "", IFERROR($B118+INDEX(Settings!$AF$19:$AF$33, MATCH(N$10, Settings!$Y$19:$Y$33, 0))+IF(INDEX(Settings!$AI$19:$AI$33, MATCH(N$10, Settings!$Y$19:$Y$33, 0))="", 0, INDEX($AO$2:$AU$8, MATCH(TEXT($B118, "ddd"), $AN$2:$AN$8, 0), MATCH(INDEX(Settings!$AI$19:$AI$33, MATCH(N$10, Settings!$Y$19:$Y$33, 0)), $AO$1:$AU$1, 0))), 0))</f>
        <v/>
      </c>
      <c r="AX118" s="119" t="str">
        <f>IF(OR($B118="", O118="", O$10="", AX$9), "", IFERROR($B118+INDEX(Settings!$AF$19:$AF$33, MATCH(O$10, Settings!$Y$19:$Y$33, 0))+IF(INDEX(Settings!$AI$19:$AI$33, MATCH(O$10, Settings!$Y$19:$Y$33, 0))="", 0, INDEX($AO$2:$AU$8, MATCH(TEXT($B118, "ddd"), $AN$2:$AN$8, 0), MATCH(INDEX(Settings!$AI$19:$AI$33, MATCH(O$10, Settings!$Y$19:$Y$33, 0)), $AO$1:$AU$1, 0))), 0))</f>
        <v/>
      </c>
      <c r="AY118" s="119" t="str">
        <f>IF(OR($B118="", P118="", P$10="", AY$9), "", IFERROR($B118+INDEX(Settings!$AF$19:$AF$33, MATCH(P$10, Settings!$Y$19:$Y$33, 0))+IF(INDEX(Settings!$AI$19:$AI$33, MATCH(P$10, Settings!$Y$19:$Y$33, 0))="", 0, INDEX($AO$2:$AU$8, MATCH(TEXT($B118, "ddd"), $AN$2:$AN$8, 0), MATCH(INDEX(Settings!$AI$19:$AI$33, MATCH(P$10, Settings!$Y$19:$Y$33, 0)), $AO$1:$AU$1, 0))), 0))</f>
        <v/>
      </c>
      <c r="AZ118" s="120" t="str">
        <f>IF(OR($B118="", Q118="", Q$10="", AZ$9), "", IFERROR($B118+INDEX(Settings!$AF$19:$AF$33, MATCH(Q$10, Settings!$Y$19:$Y$33, 0))+IF(INDEX(Settings!$AI$19:$AI$33, MATCH(Q$10, Settings!$Y$19:$Y$33, 0))="", 0, INDEX($AO$2:$AU$8, MATCH(TEXT($B118, "ddd"), $AN$2:$AN$8, 0), MATCH(INDEX(Settings!$AI$19:$AI$33, MATCH(Q$10, Settings!$Y$19:$Y$33, 0)), $AO$1:$AU$1, 0))), 0))</f>
        <v/>
      </c>
      <c r="BB118" s="118" t="str">
        <f>IF(OR(C$10="", $B118="", C118="", BB$9=""), "", IFERROR(WORKDAY((DATE(YEAR($B118), MONTH($B118)+INDEX(Settings!$AM$19:$AM$33, MATCH(C$10, Settings!$Y$19:$Y$33, 0)), IF(INDEX(Settings!$AQ$19:$AQ$33, MATCH(C$10, Settings!$Y$19:$Y$33, 0))=0, DAY($B118), INDEX(Settings!$AQ$19:$AQ$33, MATCH(C$10, Settings!$Y$19:$Y$33, 0))))-1), 1, Settings!$AY$23:$AY$38), ""))</f>
        <v/>
      </c>
      <c r="BC118" s="119" t="str">
        <f>IF(OR(D$10="", $B118="", D118="", BC$9=""), "", IFERROR(WORKDAY((DATE(YEAR($B118), MONTH($B118)+INDEX(Settings!$AM$19:$AM$33, MATCH(D$10, Settings!$Y$19:$Y$33, 0)), IF(INDEX(Settings!$AQ$19:$AQ$33, MATCH(D$10, Settings!$Y$19:$Y$33, 0))=0, DAY($B118), INDEX(Settings!$AQ$19:$AQ$33, MATCH(D$10, Settings!$Y$19:$Y$33, 0))))-1), 1, Settings!$AY$23:$AY$38), ""))</f>
        <v/>
      </c>
      <c r="BD118" s="119" t="str">
        <f>IF(OR(E$10="", $B118="", E118="", BD$9=""), "", IFERROR(WORKDAY((DATE(YEAR($B118), MONTH($B118)+INDEX(Settings!$AM$19:$AM$33, MATCH(E$10, Settings!$Y$19:$Y$33, 0)), IF(INDEX(Settings!$AQ$19:$AQ$33, MATCH(E$10, Settings!$Y$19:$Y$33, 0))=0, DAY($B118), INDEX(Settings!$AQ$19:$AQ$33, MATCH(E$10, Settings!$Y$19:$Y$33, 0))))-1), 1, Settings!$AY$23:$AY$38), ""))</f>
        <v/>
      </c>
      <c r="BE118" s="119" t="str">
        <f>IF(OR(F$10="", $B118="", F118="", BE$9=""), "", IFERROR(WORKDAY((DATE(YEAR($B118), MONTH($B118)+INDEX(Settings!$AM$19:$AM$33, MATCH(F$10, Settings!$Y$19:$Y$33, 0)), IF(INDEX(Settings!$AQ$19:$AQ$33, MATCH(F$10, Settings!$Y$19:$Y$33, 0))=0, DAY($B118), INDEX(Settings!$AQ$19:$AQ$33, MATCH(F$10, Settings!$Y$19:$Y$33, 0))))-1), 1, Settings!$AY$23:$AY$38), ""))</f>
        <v/>
      </c>
      <c r="BF118" s="119" t="str">
        <f>IF(OR(G$10="", $B118="", G118="", BF$9=""), "", IFERROR(WORKDAY((DATE(YEAR($B118), MONTH($B118)+INDEX(Settings!$AM$19:$AM$33, MATCH(G$10, Settings!$Y$19:$Y$33, 0)), IF(INDEX(Settings!$AQ$19:$AQ$33, MATCH(G$10, Settings!$Y$19:$Y$33, 0))=0, DAY($B118), INDEX(Settings!$AQ$19:$AQ$33, MATCH(G$10, Settings!$Y$19:$Y$33, 0))))-1), 1, Settings!$AY$23:$AY$38), ""))</f>
        <v/>
      </c>
      <c r="BG118" s="119" t="str">
        <f>IF(OR(H$10="", $B118="", H118="", BG$9=""), "", IFERROR(WORKDAY((DATE(YEAR($B118), MONTH($B118)+INDEX(Settings!$AM$19:$AM$33, MATCH(H$10, Settings!$Y$19:$Y$33, 0)), IF(INDEX(Settings!$AQ$19:$AQ$33, MATCH(H$10, Settings!$Y$19:$Y$33, 0))=0, DAY($B118), INDEX(Settings!$AQ$19:$AQ$33, MATCH(H$10, Settings!$Y$19:$Y$33, 0))))-1), 1, Settings!$AY$23:$AY$38), ""))</f>
        <v/>
      </c>
      <c r="BH118" s="119" t="str">
        <f>IF(OR(I$10="", $B118="", I118="", BH$9=""), "", IFERROR(WORKDAY((DATE(YEAR($B118), MONTH($B118)+INDEX(Settings!$AM$19:$AM$33, MATCH(I$10, Settings!$Y$19:$Y$33, 0)), IF(INDEX(Settings!$AQ$19:$AQ$33, MATCH(I$10, Settings!$Y$19:$Y$33, 0))=0, DAY($B118), INDEX(Settings!$AQ$19:$AQ$33, MATCH(I$10, Settings!$Y$19:$Y$33, 0))))-1), 1, Settings!$AY$23:$AY$38), ""))</f>
        <v/>
      </c>
      <c r="BI118" s="119" t="str">
        <f>IF(OR(J$10="", $B118="", J118="", BI$9=""), "", IFERROR(WORKDAY((DATE(YEAR($B118), MONTH($B118)+INDEX(Settings!$AM$19:$AM$33, MATCH(J$10, Settings!$Y$19:$Y$33, 0)), IF(INDEX(Settings!$AQ$19:$AQ$33, MATCH(J$10, Settings!$Y$19:$Y$33, 0))=0, DAY($B118), INDEX(Settings!$AQ$19:$AQ$33, MATCH(J$10, Settings!$Y$19:$Y$33, 0))))-1), 1, Settings!$AY$23:$AY$38), ""))</f>
        <v/>
      </c>
      <c r="BJ118" s="119" t="str">
        <f>IF(OR(K$10="", $B118="", K118="", BJ$9=""), "", IFERROR(WORKDAY((DATE(YEAR($B118), MONTH($B118)+INDEX(Settings!$AM$19:$AM$33, MATCH(K$10, Settings!$Y$19:$Y$33, 0)), IF(INDEX(Settings!$AQ$19:$AQ$33, MATCH(K$10, Settings!$Y$19:$Y$33, 0))=0, DAY($B118), INDEX(Settings!$AQ$19:$AQ$33, MATCH(K$10, Settings!$Y$19:$Y$33, 0))))-1), 1, Settings!$AY$23:$AY$38), ""))</f>
        <v/>
      </c>
      <c r="BK118" s="119" t="str">
        <f>IF(OR(L$10="", $B118="", L118="", BK$9=""), "", IFERROR(WORKDAY((DATE(YEAR($B118), MONTH($B118)+INDEX(Settings!$AM$19:$AM$33, MATCH(L$10, Settings!$Y$19:$Y$33, 0)), IF(INDEX(Settings!$AQ$19:$AQ$33, MATCH(L$10, Settings!$Y$19:$Y$33, 0))=0, DAY($B118), INDEX(Settings!$AQ$19:$AQ$33, MATCH(L$10, Settings!$Y$19:$Y$33, 0))))-1), 1, Settings!$AY$23:$AY$38), ""))</f>
        <v/>
      </c>
      <c r="BL118" s="119" t="str">
        <f>IF(OR(M$10="", $B118="", M118="", BL$9=""), "", IFERROR(WORKDAY((DATE(YEAR($B118), MONTH($B118)+INDEX(Settings!$AM$19:$AM$33, MATCH(M$10, Settings!$Y$19:$Y$33, 0)), IF(INDEX(Settings!$AQ$19:$AQ$33, MATCH(M$10, Settings!$Y$19:$Y$33, 0))=0, DAY($B118), INDEX(Settings!$AQ$19:$AQ$33, MATCH(M$10, Settings!$Y$19:$Y$33, 0))))-1), 1, Settings!$AY$23:$AY$38), ""))</f>
        <v/>
      </c>
      <c r="BM118" s="119" t="str">
        <f>IF(OR(N$10="", $B118="", N118="", BM$9=""), "", IFERROR(WORKDAY((DATE(YEAR($B118), MONTH($B118)+INDEX(Settings!$AM$19:$AM$33, MATCH(N$10, Settings!$Y$19:$Y$33, 0)), IF(INDEX(Settings!$AQ$19:$AQ$33, MATCH(N$10, Settings!$Y$19:$Y$33, 0))=0, DAY($B118), INDEX(Settings!$AQ$19:$AQ$33, MATCH(N$10, Settings!$Y$19:$Y$33, 0))))-1), 1, Settings!$AY$23:$AY$38), ""))</f>
        <v/>
      </c>
      <c r="BN118" s="119" t="str">
        <f>IF(OR(O$10="", $B118="", O118="", BN$9=""), "", IFERROR(WORKDAY((DATE(YEAR($B118), MONTH($B118)+INDEX(Settings!$AM$19:$AM$33, MATCH(O$10, Settings!$Y$19:$Y$33, 0)), IF(INDEX(Settings!$AQ$19:$AQ$33, MATCH(O$10, Settings!$Y$19:$Y$33, 0))=0, DAY($B118), INDEX(Settings!$AQ$19:$AQ$33, MATCH(O$10, Settings!$Y$19:$Y$33, 0))))-1), 1, Settings!$AY$23:$AY$38), ""))</f>
        <v/>
      </c>
      <c r="BO118" s="119" t="str">
        <f>IF(OR(P$10="", $B118="", P118="", BO$9=""), "", IFERROR(WORKDAY((DATE(YEAR($B118), MONTH($B118)+INDEX(Settings!$AM$19:$AM$33, MATCH(P$10, Settings!$Y$19:$Y$33, 0)), IF(INDEX(Settings!$AQ$19:$AQ$33, MATCH(P$10, Settings!$Y$19:$Y$33, 0))=0, DAY($B118), INDEX(Settings!$AQ$19:$AQ$33, MATCH(P$10, Settings!$Y$19:$Y$33, 0))))-1), 1, Settings!$AY$23:$AY$38), ""))</f>
        <v/>
      </c>
      <c r="BP118" s="120" t="str">
        <f>IF(OR(Q$10="", $B118="", Q118="", BP$9=""), "", IFERROR(WORKDAY((DATE(YEAR($B118), MONTH($B118)+INDEX(Settings!$AM$19:$AM$33, MATCH(Q$10, Settings!$Y$19:$Y$33, 0)), IF(INDEX(Settings!$AQ$19:$AQ$33, MATCH(Q$10, Settings!$Y$19:$Y$33, 0))=0, DAY($B118), INDEX(Settings!$AQ$19:$AQ$33, MATCH(Q$10, Settings!$Y$19:$Y$33, 0))))-1), 1, Settings!$AY$23:$AY$38), ""))</f>
        <v/>
      </c>
      <c r="BR118" s="118" t="str">
        <f>IF(BB118="", "", IF(BB118&lt;=$B118, WORKDAY(DATE(YEAR($BB118), MONTH(BB118)+1, DAY(BB118)-1), 1, Settings!$AY$23:$AY$38), BB118))</f>
        <v/>
      </c>
      <c r="BS118" s="119" t="str">
        <f>IF(BC118="", "", IF(BC118&lt;=$B118, WORKDAY(DATE(YEAR($BB118), MONTH(BC118)+1, DAY(BC118)-1), 1, Settings!$AY$23:$AY$38), BC118))</f>
        <v/>
      </c>
      <c r="BT118" s="119" t="str">
        <f>IF(BD118="", "", IF(BD118&lt;=$B118, WORKDAY(DATE(YEAR($BB118), MONTH(BD118)+1, DAY(BD118)-1), 1, Settings!$AY$23:$AY$38), BD118))</f>
        <v/>
      </c>
      <c r="BU118" s="119" t="str">
        <f>IF(BE118="", "", IF(BE118&lt;=$B118, WORKDAY(DATE(YEAR($BB118), MONTH(BE118)+1, DAY(BE118)-1), 1, Settings!$AY$23:$AY$38), BE118))</f>
        <v/>
      </c>
      <c r="BV118" s="119" t="str">
        <f>IF(BF118="", "", IF(BF118&lt;=$B118, WORKDAY(DATE(YEAR($BB118), MONTH(BF118)+1, DAY(BF118)-1), 1, Settings!$AY$23:$AY$38), BF118))</f>
        <v/>
      </c>
      <c r="BW118" s="119" t="str">
        <f>IF(BG118="", "", IF(BG118&lt;=$B118, WORKDAY(DATE(YEAR($BB118), MONTH(BG118)+1, DAY(BG118)-1), 1, Settings!$AY$23:$AY$38), BG118))</f>
        <v/>
      </c>
      <c r="BX118" s="119" t="str">
        <f>IF(BH118="", "", IF(BH118&lt;=$B118, WORKDAY(DATE(YEAR($BB118), MONTH(BH118)+1, DAY(BH118)-1), 1, Settings!$AY$23:$AY$38), BH118))</f>
        <v/>
      </c>
      <c r="BY118" s="119" t="str">
        <f>IF(BI118="", "", IF(BI118&lt;=$B118, WORKDAY(DATE(YEAR($BB118), MONTH(BI118)+1, DAY(BI118)-1), 1, Settings!$AY$23:$AY$38), BI118))</f>
        <v/>
      </c>
      <c r="BZ118" s="119" t="str">
        <f>IF(BJ118="", "", IF(BJ118&lt;=$B118, WORKDAY(DATE(YEAR($BB118), MONTH(BJ118)+1, DAY(BJ118)-1), 1, Settings!$AY$23:$AY$38), BJ118))</f>
        <v/>
      </c>
      <c r="CA118" s="119" t="str">
        <f>IF(BK118="", "", IF(BK118&lt;=$B118, WORKDAY(DATE(YEAR($BB118), MONTH(BK118)+1, DAY(BK118)-1), 1, Settings!$AY$23:$AY$38), BK118))</f>
        <v/>
      </c>
      <c r="CB118" s="119" t="str">
        <f>IF(BL118="", "", IF(BL118&lt;=$B118, WORKDAY(DATE(YEAR($BB118), MONTH(BL118)+1, DAY(BL118)-1), 1, Settings!$AY$23:$AY$38), BL118))</f>
        <v/>
      </c>
      <c r="CC118" s="119" t="str">
        <f>IF(BM118="", "", IF(BM118&lt;=$B118, WORKDAY(DATE(YEAR($BB118), MONTH(BM118)+1, DAY(BM118)-1), 1, Settings!$AY$23:$AY$38), BM118))</f>
        <v/>
      </c>
      <c r="CD118" s="119" t="str">
        <f>IF(BN118="", "", IF(BN118&lt;=$B118, WORKDAY(DATE(YEAR($BB118), MONTH(BN118)+1, DAY(BN118)-1), 1, Settings!$AY$23:$AY$38), BN118))</f>
        <v/>
      </c>
      <c r="CE118" s="119" t="str">
        <f>IF(BO118="", "", IF(BO118&lt;=$B118, WORKDAY(DATE(YEAR($BB118), MONTH(BO118)+1, DAY(BO118)-1), 1, Settings!$AY$23:$AY$38), BO118))</f>
        <v/>
      </c>
      <c r="CF118" s="120" t="str">
        <f>IF(BP118="", "", IF(BP118&lt;=$B118, WORKDAY(DATE(YEAR($BB118), MONTH(BP118)+1, DAY(BP118)-1), 1, Settings!$AY$23:$AY$38), BP118))</f>
        <v/>
      </c>
      <c r="CH118" s="48" t="str">
        <f t="shared" si="35"/>
        <v/>
      </c>
      <c r="CI118" s="49" t="str">
        <f t="shared" si="36"/>
        <v/>
      </c>
      <c r="CJ118" s="49" t="str">
        <f t="shared" si="37"/>
        <v/>
      </c>
      <c r="CK118" s="49" t="str">
        <f t="shared" si="38"/>
        <v/>
      </c>
      <c r="CL118" s="49" t="str">
        <f t="shared" si="39"/>
        <v/>
      </c>
      <c r="CM118" s="49" t="str">
        <f t="shared" si="40"/>
        <v/>
      </c>
      <c r="CN118" s="49" t="str">
        <f t="shared" si="41"/>
        <v/>
      </c>
      <c r="CO118" s="49" t="str">
        <f t="shared" si="42"/>
        <v/>
      </c>
      <c r="CP118" s="49" t="str">
        <f t="shared" si="43"/>
        <v/>
      </c>
      <c r="CQ118" s="49" t="str">
        <f t="shared" si="44"/>
        <v/>
      </c>
      <c r="CR118" s="49" t="str">
        <f t="shared" si="45"/>
        <v/>
      </c>
      <c r="CS118" s="49" t="str">
        <f t="shared" si="46"/>
        <v/>
      </c>
      <c r="CT118" s="49" t="str">
        <f t="shared" si="47"/>
        <v/>
      </c>
      <c r="CU118" s="49" t="str">
        <f t="shared" si="48"/>
        <v/>
      </c>
      <c r="CV118" s="16" t="str">
        <f t="shared" si="49"/>
        <v/>
      </c>
      <c r="CX118" s="48" t="str">
        <f t="shared" si="50"/>
        <v/>
      </c>
      <c r="CY118" s="49" t="str">
        <f t="shared" si="51"/>
        <v/>
      </c>
      <c r="CZ118" s="49" t="str">
        <f t="shared" si="52"/>
        <v/>
      </c>
      <c r="DA118" s="49" t="str">
        <f t="shared" si="53"/>
        <v/>
      </c>
      <c r="DB118" s="49" t="str">
        <f t="shared" si="54"/>
        <v/>
      </c>
      <c r="DC118" s="49" t="str">
        <f t="shared" si="55"/>
        <v/>
      </c>
      <c r="DD118" s="49" t="str">
        <f t="shared" si="56"/>
        <v/>
      </c>
      <c r="DE118" s="49" t="str">
        <f t="shared" si="57"/>
        <v/>
      </c>
      <c r="DF118" s="49" t="str">
        <f t="shared" si="58"/>
        <v/>
      </c>
      <c r="DG118" s="49" t="str">
        <f t="shared" si="59"/>
        <v/>
      </c>
      <c r="DH118" s="49" t="str">
        <f t="shared" si="60"/>
        <v/>
      </c>
      <c r="DI118" s="49" t="str">
        <f t="shared" si="61"/>
        <v/>
      </c>
      <c r="DJ118" s="49" t="str">
        <f t="shared" si="62"/>
        <v/>
      </c>
      <c r="DK118" s="49" t="str">
        <f t="shared" si="63"/>
        <v/>
      </c>
      <c r="DL118" s="16" t="str">
        <f t="shared" si="64"/>
        <v/>
      </c>
      <c r="DN118" s="17" t="str">
        <f t="shared" si="65"/>
        <v>Oct 2019</v>
      </c>
    </row>
    <row r="119" spans="1:118" x14ac:dyDescent="0.25">
      <c r="A119" s="30"/>
      <c r="B119" s="102">
        <f>IF(B118="", "", IFERROR(IF(B118+1&gt;Settings!$G$25, "", B118+1), ""))</f>
        <v>43755</v>
      </c>
      <c r="C119" s="2"/>
      <c r="D119" s="3"/>
      <c r="E119" s="3"/>
      <c r="F119" s="3"/>
      <c r="G119" s="3"/>
      <c r="H119" s="3"/>
      <c r="I119" s="3"/>
      <c r="J119" s="3"/>
      <c r="K119" s="3"/>
      <c r="L119" s="3"/>
      <c r="M119" s="3"/>
      <c r="N119" s="3"/>
      <c r="O119" s="3"/>
      <c r="P119" s="3"/>
      <c r="Q119" s="4"/>
      <c r="R119" s="30"/>
      <c r="T119" s="17" t="str">
        <f>IF($B119="", "", IF($B119&lt;Settings!$G$23, "Old", "New"))</f>
        <v>Old</v>
      </c>
      <c r="AL119" s="118" t="str">
        <f>IF(OR($B119="", C119="", C$10="", AL$9), "", IFERROR($B119+INDEX(Settings!$AF$19:$AF$33, MATCH(C$10, Settings!$Y$19:$Y$33, 0))+IF(INDEX(Settings!$AI$19:$AI$33, MATCH(C$10, Settings!$Y$19:$Y$33, 0))="", 0, INDEX($AO$2:$AU$8, MATCH(TEXT($B119, "ddd"), $AN$2:$AN$8, 0), MATCH(INDEX(Settings!$AI$19:$AI$33, MATCH(C$10, Settings!$Y$19:$Y$33, 0)), $AO$1:$AU$1, 0))), 0))</f>
        <v/>
      </c>
      <c r="AM119" s="119" t="str">
        <f>IF(OR($B119="", D119="", D$10="", AM$9), "", IFERROR($B119+INDEX(Settings!$AF$19:$AF$33, MATCH(D$10, Settings!$Y$19:$Y$33, 0))+IF(INDEX(Settings!$AI$19:$AI$33, MATCH(D$10, Settings!$Y$19:$Y$33, 0))="", 0, INDEX($AO$2:$AU$8, MATCH(TEXT($B119, "ddd"), $AN$2:$AN$8, 0), MATCH(INDEX(Settings!$AI$19:$AI$33, MATCH(D$10, Settings!$Y$19:$Y$33, 0)), $AO$1:$AU$1, 0))), 0))</f>
        <v/>
      </c>
      <c r="AN119" s="119" t="str">
        <f>IF(OR($B119="", E119="", E$10="", AN$9), "", IFERROR($B119+INDEX(Settings!$AF$19:$AF$33, MATCH(E$10, Settings!$Y$19:$Y$33, 0))+IF(INDEX(Settings!$AI$19:$AI$33, MATCH(E$10, Settings!$Y$19:$Y$33, 0))="", 0, INDEX($AO$2:$AU$8, MATCH(TEXT($B119, "ddd"), $AN$2:$AN$8, 0), MATCH(INDEX(Settings!$AI$19:$AI$33, MATCH(E$10, Settings!$Y$19:$Y$33, 0)), $AO$1:$AU$1, 0))), 0))</f>
        <v/>
      </c>
      <c r="AO119" s="119" t="str">
        <f>IF(OR($B119="", F119="", F$10="", AO$9), "", IFERROR($B119+INDEX(Settings!$AF$19:$AF$33, MATCH(F$10, Settings!$Y$19:$Y$33, 0))+IF(INDEX(Settings!$AI$19:$AI$33, MATCH(F$10, Settings!$Y$19:$Y$33, 0))="", 0, INDEX($AO$2:$AU$8, MATCH(TEXT($B119, "ddd"), $AN$2:$AN$8, 0), MATCH(INDEX(Settings!$AI$19:$AI$33, MATCH(F$10, Settings!$Y$19:$Y$33, 0)), $AO$1:$AU$1, 0))), 0))</f>
        <v/>
      </c>
      <c r="AP119" s="119" t="str">
        <f>IF(OR($B119="", G119="", G$10="", AP$9), "", IFERROR($B119+INDEX(Settings!$AF$19:$AF$33, MATCH(G$10, Settings!$Y$19:$Y$33, 0))+IF(INDEX(Settings!$AI$19:$AI$33, MATCH(G$10, Settings!$Y$19:$Y$33, 0))="", 0, INDEX($AO$2:$AU$8, MATCH(TEXT($B119, "ddd"), $AN$2:$AN$8, 0), MATCH(INDEX(Settings!$AI$19:$AI$33, MATCH(G$10, Settings!$Y$19:$Y$33, 0)), $AO$1:$AU$1, 0))), 0))</f>
        <v/>
      </c>
      <c r="AQ119" s="119" t="str">
        <f>IF(OR($B119="", H119="", H$10="", AQ$9), "", IFERROR($B119+INDEX(Settings!$AF$19:$AF$33, MATCH(H$10, Settings!$Y$19:$Y$33, 0))+IF(INDEX(Settings!$AI$19:$AI$33, MATCH(H$10, Settings!$Y$19:$Y$33, 0))="", 0, INDEX($AO$2:$AU$8, MATCH(TEXT($B119, "ddd"), $AN$2:$AN$8, 0), MATCH(INDEX(Settings!$AI$19:$AI$33, MATCH(H$10, Settings!$Y$19:$Y$33, 0)), $AO$1:$AU$1, 0))), 0))</f>
        <v/>
      </c>
      <c r="AR119" s="119" t="str">
        <f>IF(OR($B119="", I119="", I$10="", AR$9), "", IFERROR($B119+INDEX(Settings!$AF$19:$AF$33, MATCH(I$10, Settings!$Y$19:$Y$33, 0))+IF(INDEX(Settings!$AI$19:$AI$33, MATCH(I$10, Settings!$Y$19:$Y$33, 0))="", 0, INDEX($AO$2:$AU$8, MATCH(TEXT($B119, "ddd"), $AN$2:$AN$8, 0), MATCH(INDEX(Settings!$AI$19:$AI$33, MATCH(I$10, Settings!$Y$19:$Y$33, 0)), $AO$1:$AU$1, 0))), 0))</f>
        <v/>
      </c>
      <c r="AS119" s="119" t="str">
        <f>IF(OR($B119="", J119="", J$10="", AS$9), "", IFERROR($B119+INDEX(Settings!$AF$19:$AF$33, MATCH(J$10, Settings!$Y$19:$Y$33, 0))+IF(INDEX(Settings!$AI$19:$AI$33, MATCH(J$10, Settings!$Y$19:$Y$33, 0))="", 0, INDEX($AO$2:$AU$8, MATCH(TEXT($B119, "ddd"), $AN$2:$AN$8, 0), MATCH(INDEX(Settings!$AI$19:$AI$33, MATCH(J$10, Settings!$Y$19:$Y$33, 0)), $AO$1:$AU$1, 0))), 0))</f>
        <v/>
      </c>
      <c r="AT119" s="119" t="str">
        <f>IF(OR($B119="", K119="", K$10="", AT$9), "", IFERROR($B119+INDEX(Settings!$AF$19:$AF$33, MATCH(K$10, Settings!$Y$19:$Y$33, 0))+IF(INDEX(Settings!$AI$19:$AI$33, MATCH(K$10, Settings!$Y$19:$Y$33, 0))="", 0, INDEX($AO$2:$AU$8, MATCH(TEXT($B119, "ddd"), $AN$2:$AN$8, 0), MATCH(INDEX(Settings!$AI$19:$AI$33, MATCH(K$10, Settings!$Y$19:$Y$33, 0)), $AO$1:$AU$1, 0))), 0))</f>
        <v/>
      </c>
      <c r="AU119" s="119" t="str">
        <f>IF(OR($B119="", L119="", L$10="", AU$9), "", IFERROR($B119+INDEX(Settings!$AF$19:$AF$33, MATCH(L$10, Settings!$Y$19:$Y$33, 0))+IF(INDEX(Settings!$AI$19:$AI$33, MATCH(L$10, Settings!$Y$19:$Y$33, 0))="", 0, INDEX($AO$2:$AU$8, MATCH(TEXT($B119, "ddd"), $AN$2:$AN$8, 0), MATCH(INDEX(Settings!$AI$19:$AI$33, MATCH(L$10, Settings!$Y$19:$Y$33, 0)), $AO$1:$AU$1, 0))), 0))</f>
        <v/>
      </c>
      <c r="AV119" s="119" t="str">
        <f>IF(OR($B119="", M119="", M$10="", AV$9), "", IFERROR($B119+INDEX(Settings!$AF$19:$AF$33, MATCH(M$10, Settings!$Y$19:$Y$33, 0))+IF(INDEX(Settings!$AI$19:$AI$33, MATCH(M$10, Settings!$Y$19:$Y$33, 0))="", 0, INDEX($AO$2:$AU$8, MATCH(TEXT($B119, "ddd"), $AN$2:$AN$8, 0), MATCH(INDEX(Settings!$AI$19:$AI$33, MATCH(M$10, Settings!$Y$19:$Y$33, 0)), $AO$1:$AU$1, 0))), 0))</f>
        <v/>
      </c>
      <c r="AW119" s="119" t="str">
        <f>IF(OR($B119="", N119="", N$10="", AW$9), "", IFERROR($B119+INDEX(Settings!$AF$19:$AF$33, MATCH(N$10, Settings!$Y$19:$Y$33, 0))+IF(INDEX(Settings!$AI$19:$AI$33, MATCH(N$10, Settings!$Y$19:$Y$33, 0))="", 0, INDEX($AO$2:$AU$8, MATCH(TEXT($B119, "ddd"), $AN$2:$AN$8, 0), MATCH(INDEX(Settings!$AI$19:$AI$33, MATCH(N$10, Settings!$Y$19:$Y$33, 0)), $AO$1:$AU$1, 0))), 0))</f>
        <v/>
      </c>
      <c r="AX119" s="119" t="str">
        <f>IF(OR($B119="", O119="", O$10="", AX$9), "", IFERROR($B119+INDEX(Settings!$AF$19:$AF$33, MATCH(O$10, Settings!$Y$19:$Y$33, 0))+IF(INDEX(Settings!$AI$19:$AI$33, MATCH(O$10, Settings!$Y$19:$Y$33, 0))="", 0, INDEX($AO$2:$AU$8, MATCH(TEXT($B119, "ddd"), $AN$2:$AN$8, 0), MATCH(INDEX(Settings!$AI$19:$AI$33, MATCH(O$10, Settings!$Y$19:$Y$33, 0)), $AO$1:$AU$1, 0))), 0))</f>
        <v/>
      </c>
      <c r="AY119" s="119" t="str">
        <f>IF(OR($B119="", P119="", P$10="", AY$9), "", IFERROR($B119+INDEX(Settings!$AF$19:$AF$33, MATCH(P$10, Settings!$Y$19:$Y$33, 0))+IF(INDEX(Settings!$AI$19:$AI$33, MATCH(P$10, Settings!$Y$19:$Y$33, 0))="", 0, INDEX($AO$2:$AU$8, MATCH(TEXT($B119, "ddd"), $AN$2:$AN$8, 0), MATCH(INDEX(Settings!$AI$19:$AI$33, MATCH(P$10, Settings!$Y$19:$Y$33, 0)), $AO$1:$AU$1, 0))), 0))</f>
        <v/>
      </c>
      <c r="AZ119" s="120" t="str">
        <f>IF(OR($B119="", Q119="", Q$10="", AZ$9), "", IFERROR($B119+INDEX(Settings!$AF$19:$AF$33, MATCH(Q$10, Settings!$Y$19:$Y$33, 0))+IF(INDEX(Settings!$AI$19:$AI$33, MATCH(Q$10, Settings!$Y$19:$Y$33, 0))="", 0, INDEX($AO$2:$AU$8, MATCH(TEXT($B119, "ddd"), $AN$2:$AN$8, 0), MATCH(INDEX(Settings!$AI$19:$AI$33, MATCH(Q$10, Settings!$Y$19:$Y$33, 0)), $AO$1:$AU$1, 0))), 0))</f>
        <v/>
      </c>
      <c r="BB119" s="118" t="str">
        <f>IF(OR(C$10="", $B119="", C119="", BB$9=""), "", IFERROR(WORKDAY((DATE(YEAR($B119), MONTH($B119)+INDEX(Settings!$AM$19:$AM$33, MATCH(C$10, Settings!$Y$19:$Y$33, 0)), IF(INDEX(Settings!$AQ$19:$AQ$33, MATCH(C$10, Settings!$Y$19:$Y$33, 0))=0, DAY($B119), INDEX(Settings!$AQ$19:$AQ$33, MATCH(C$10, Settings!$Y$19:$Y$33, 0))))-1), 1, Settings!$AY$23:$AY$38), ""))</f>
        <v/>
      </c>
      <c r="BC119" s="119" t="str">
        <f>IF(OR(D$10="", $B119="", D119="", BC$9=""), "", IFERROR(WORKDAY((DATE(YEAR($B119), MONTH($B119)+INDEX(Settings!$AM$19:$AM$33, MATCH(D$10, Settings!$Y$19:$Y$33, 0)), IF(INDEX(Settings!$AQ$19:$AQ$33, MATCH(D$10, Settings!$Y$19:$Y$33, 0))=0, DAY($B119), INDEX(Settings!$AQ$19:$AQ$33, MATCH(D$10, Settings!$Y$19:$Y$33, 0))))-1), 1, Settings!$AY$23:$AY$38), ""))</f>
        <v/>
      </c>
      <c r="BD119" s="119" t="str">
        <f>IF(OR(E$10="", $B119="", E119="", BD$9=""), "", IFERROR(WORKDAY((DATE(YEAR($B119), MONTH($B119)+INDEX(Settings!$AM$19:$AM$33, MATCH(E$10, Settings!$Y$19:$Y$33, 0)), IF(INDEX(Settings!$AQ$19:$AQ$33, MATCH(E$10, Settings!$Y$19:$Y$33, 0))=0, DAY($B119), INDEX(Settings!$AQ$19:$AQ$33, MATCH(E$10, Settings!$Y$19:$Y$33, 0))))-1), 1, Settings!$AY$23:$AY$38), ""))</f>
        <v/>
      </c>
      <c r="BE119" s="119" t="str">
        <f>IF(OR(F$10="", $B119="", F119="", BE$9=""), "", IFERROR(WORKDAY((DATE(YEAR($B119), MONTH($B119)+INDEX(Settings!$AM$19:$AM$33, MATCH(F$10, Settings!$Y$19:$Y$33, 0)), IF(INDEX(Settings!$AQ$19:$AQ$33, MATCH(F$10, Settings!$Y$19:$Y$33, 0))=0, DAY($B119), INDEX(Settings!$AQ$19:$AQ$33, MATCH(F$10, Settings!$Y$19:$Y$33, 0))))-1), 1, Settings!$AY$23:$AY$38), ""))</f>
        <v/>
      </c>
      <c r="BF119" s="119" t="str">
        <f>IF(OR(G$10="", $B119="", G119="", BF$9=""), "", IFERROR(WORKDAY((DATE(YEAR($B119), MONTH($B119)+INDEX(Settings!$AM$19:$AM$33, MATCH(G$10, Settings!$Y$19:$Y$33, 0)), IF(INDEX(Settings!$AQ$19:$AQ$33, MATCH(G$10, Settings!$Y$19:$Y$33, 0))=0, DAY($B119), INDEX(Settings!$AQ$19:$AQ$33, MATCH(G$10, Settings!$Y$19:$Y$33, 0))))-1), 1, Settings!$AY$23:$AY$38), ""))</f>
        <v/>
      </c>
      <c r="BG119" s="119" t="str">
        <f>IF(OR(H$10="", $B119="", H119="", BG$9=""), "", IFERROR(WORKDAY((DATE(YEAR($B119), MONTH($B119)+INDEX(Settings!$AM$19:$AM$33, MATCH(H$10, Settings!$Y$19:$Y$33, 0)), IF(INDEX(Settings!$AQ$19:$AQ$33, MATCH(H$10, Settings!$Y$19:$Y$33, 0))=0, DAY($B119), INDEX(Settings!$AQ$19:$AQ$33, MATCH(H$10, Settings!$Y$19:$Y$33, 0))))-1), 1, Settings!$AY$23:$AY$38), ""))</f>
        <v/>
      </c>
      <c r="BH119" s="119" t="str">
        <f>IF(OR(I$10="", $B119="", I119="", BH$9=""), "", IFERROR(WORKDAY((DATE(YEAR($B119), MONTH($B119)+INDEX(Settings!$AM$19:$AM$33, MATCH(I$10, Settings!$Y$19:$Y$33, 0)), IF(INDEX(Settings!$AQ$19:$AQ$33, MATCH(I$10, Settings!$Y$19:$Y$33, 0))=0, DAY($B119), INDEX(Settings!$AQ$19:$AQ$33, MATCH(I$10, Settings!$Y$19:$Y$33, 0))))-1), 1, Settings!$AY$23:$AY$38), ""))</f>
        <v/>
      </c>
      <c r="BI119" s="119" t="str">
        <f>IF(OR(J$10="", $B119="", J119="", BI$9=""), "", IFERROR(WORKDAY((DATE(YEAR($B119), MONTH($B119)+INDEX(Settings!$AM$19:$AM$33, MATCH(J$10, Settings!$Y$19:$Y$33, 0)), IF(INDEX(Settings!$AQ$19:$AQ$33, MATCH(J$10, Settings!$Y$19:$Y$33, 0))=0, DAY($B119), INDEX(Settings!$AQ$19:$AQ$33, MATCH(J$10, Settings!$Y$19:$Y$33, 0))))-1), 1, Settings!$AY$23:$AY$38), ""))</f>
        <v/>
      </c>
      <c r="BJ119" s="119" t="str">
        <f>IF(OR(K$10="", $B119="", K119="", BJ$9=""), "", IFERROR(WORKDAY((DATE(YEAR($B119), MONTH($B119)+INDEX(Settings!$AM$19:$AM$33, MATCH(K$10, Settings!$Y$19:$Y$33, 0)), IF(INDEX(Settings!$AQ$19:$AQ$33, MATCH(K$10, Settings!$Y$19:$Y$33, 0))=0, DAY($B119), INDEX(Settings!$AQ$19:$AQ$33, MATCH(K$10, Settings!$Y$19:$Y$33, 0))))-1), 1, Settings!$AY$23:$AY$38), ""))</f>
        <v/>
      </c>
      <c r="BK119" s="119" t="str">
        <f>IF(OR(L$10="", $B119="", L119="", BK$9=""), "", IFERROR(WORKDAY((DATE(YEAR($B119), MONTH($B119)+INDEX(Settings!$AM$19:$AM$33, MATCH(L$10, Settings!$Y$19:$Y$33, 0)), IF(INDEX(Settings!$AQ$19:$AQ$33, MATCH(L$10, Settings!$Y$19:$Y$33, 0))=0, DAY($B119), INDEX(Settings!$AQ$19:$AQ$33, MATCH(L$10, Settings!$Y$19:$Y$33, 0))))-1), 1, Settings!$AY$23:$AY$38), ""))</f>
        <v/>
      </c>
      <c r="BL119" s="119" t="str">
        <f>IF(OR(M$10="", $B119="", M119="", BL$9=""), "", IFERROR(WORKDAY((DATE(YEAR($B119), MONTH($B119)+INDEX(Settings!$AM$19:$AM$33, MATCH(M$10, Settings!$Y$19:$Y$33, 0)), IF(INDEX(Settings!$AQ$19:$AQ$33, MATCH(M$10, Settings!$Y$19:$Y$33, 0))=0, DAY($B119), INDEX(Settings!$AQ$19:$AQ$33, MATCH(M$10, Settings!$Y$19:$Y$33, 0))))-1), 1, Settings!$AY$23:$AY$38), ""))</f>
        <v/>
      </c>
      <c r="BM119" s="119" t="str">
        <f>IF(OR(N$10="", $B119="", N119="", BM$9=""), "", IFERROR(WORKDAY((DATE(YEAR($B119), MONTH($B119)+INDEX(Settings!$AM$19:$AM$33, MATCH(N$10, Settings!$Y$19:$Y$33, 0)), IF(INDEX(Settings!$AQ$19:$AQ$33, MATCH(N$10, Settings!$Y$19:$Y$33, 0))=0, DAY($B119), INDEX(Settings!$AQ$19:$AQ$33, MATCH(N$10, Settings!$Y$19:$Y$33, 0))))-1), 1, Settings!$AY$23:$AY$38), ""))</f>
        <v/>
      </c>
      <c r="BN119" s="119" t="str">
        <f>IF(OR(O$10="", $B119="", O119="", BN$9=""), "", IFERROR(WORKDAY((DATE(YEAR($B119), MONTH($B119)+INDEX(Settings!$AM$19:$AM$33, MATCH(O$10, Settings!$Y$19:$Y$33, 0)), IF(INDEX(Settings!$AQ$19:$AQ$33, MATCH(O$10, Settings!$Y$19:$Y$33, 0))=0, DAY($B119), INDEX(Settings!$AQ$19:$AQ$33, MATCH(O$10, Settings!$Y$19:$Y$33, 0))))-1), 1, Settings!$AY$23:$AY$38), ""))</f>
        <v/>
      </c>
      <c r="BO119" s="119" t="str">
        <f>IF(OR(P$10="", $B119="", P119="", BO$9=""), "", IFERROR(WORKDAY((DATE(YEAR($B119), MONTH($B119)+INDEX(Settings!$AM$19:$AM$33, MATCH(P$10, Settings!$Y$19:$Y$33, 0)), IF(INDEX(Settings!$AQ$19:$AQ$33, MATCH(P$10, Settings!$Y$19:$Y$33, 0))=0, DAY($B119), INDEX(Settings!$AQ$19:$AQ$33, MATCH(P$10, Settings!$Y$19:$Y$33, 0))))-1), 1, Settings!$AY$23:$AY$38), ""))</f>
        <v/>
      </c>
      <c r="BP119" s="120" t="str">
        <f>IF(OR(Q$10="", $B119="", Q119="", BP$9=""), "", IFERROR(WORKDAY((DATE(YEAR($B119), MONTH($B119)+INDEX(Settings!$AM$19:$AM$33, MATCH(Q$10, Settings!$Y$19:$Y$33, 0)), IF(INDEX(Settings!$AQ$19:$AQ$33, MATCH(Q$10, Settings!$Y$19:$Y$33, 0))=0, DAY($B119), INDEX(Settings!$AQ$19:$AQ$33, MATCH(Q$10, Settings!$Y$19:$Y$33, 0))))-1), 1, Settings!$AY$23:$AY$38), ""))</f>
        <v/>
      </c>
      <c r="BR119" s="118" t="str">
        <f>IF(BB119="", "", IF(BB119&lt;=$B119, WORKDAY(DATE(YEAR($BB119), MONTH(BB119)+1, DAY(BB119)-1), 1, Settings!$AY$23:$AY$38), BB119))</f>
        <v/>
      </c>
      <c r="BS119" s="119" t="str">
        <f>IF(BC119="", "", IF(BC119&lt;=$B119, WORKDAY(DATE(YEAR($BB119), MONTH(BC119)+1, DAY(BC119)-1), 1, Settings!$AY$23:$AY$38), BC119))</f>
        <v/>
      </c>
      <c r="BT119" s="119" t="str">
        <f>IF(BD119="", "", IF(BD119&lt;=$B119, WORKDAY(DATE(YEAR($BB119), MONTH(BD119)+1, DAY(BD119)-1), 1, Settings!$AY$23:$AY$38), BD119))</f>
        <v/>
      </c>
      <c r="BU119" s="119" t="str">
        <f>IF(BE119="", "", IF(BE119&lt;=$B119, WORKDAY(DATE(YEAR($BB119), MONTH(BE119)+1, DAY(BE119)-1), 1, Settings!$AY$23:$AY$38), BE119))</f>
        <v/>
      </c>
      <c r="BV119" s="119" t="str">
        <f>IF(BF119="", "", IF(BF119&lt;=$B119, WORKDAY(DATE(YEAR($BB119), MONTH(BF119)+1, DAY(BF119)-1), 1, Settings!$AY$23:$AY$38), BF119))</f>
        <v/>
      </c>
      <c r="BW119" s="119" t="str">
        <f>IF(BG119="", "", IF(BG119&lt;=$B119, WORKDAY(DATE(YEAR($BB119), MONTH(BG119)+1, DAY(BG119)-1), 1, Settings!$AY$23:$AY$38), BG119))</f>
        <v/>
      </c>
      <c r="BX119" s="119" t="str">
        <f>IF(BH119="", "", IF(BH119&lt;=$B119, WORKDAY(DATE(YEAR($BB119), MONTH(BH119)+1, DAY(BH119)-1), 1, Settings!$AY$23:$AY$38), BH119))</f>
        <v/>
      </c>
      <c r="BY119" s="119" t="str">
        <f>IF(BI119="", "", IF(BI119&lt;=$B119, WORKDAY(DATE(YEAR($BB119), MONTH(BI119)+1, DAY(BI119)-1), 1, Settings!$AY$23:$AY$38), BI119))</f>
        <v/>
      </c>
      <c r="BZ119" s="119" t="str">
        <f>IF(BJ119="", "", IF(BJ119&lt;=$B119, WORKDAY(DATE(YEAR($BB119), MONTH(BJ119)+1, DAY(BJ119)-1), 1, Settings!$AY$23:$AY$38), BJ119))</f>
        <v/>
      </c>
      <c r="CA119" s="119" t="str">
        <f>IF(BK119="", "", IF(BK119&lt;=$B119, WORKDAY(DATE(YEAR($BB119), MONTH(BK119)+1, DAY(BK119)-1), 1, Settings!$AY$23:$AY$38), BK119))</f>
        <v/>
      </c>
      <c r="CB119" s="119" t="str">
        <f>IF(BL119="", "", IF(BL119&lt;=$B119, WORKDAY(DATE(YEAR($BB119), MONTH(BL119)+1, DAY(BL119)-1), 1, Settings!$AY$23:$AY$38), BL119))</f>
        <v/>
      </c>
      <c r="CC119" s="119" t="str">
        <f>IF(BM119="", "", IF(BM119&lt;=$B119, WORKDAY(DATE(YEAR($BB119), MONTH(BM119)+1, DAY(BM119)-1), 1, Settings!$AY$23:$AY$38), BM119))</f>
        <v/>
      </c>
      <c r="CD119" s="119" t="str">
        <f>IF(BN119="", "", IF(BN119&lt;=$B119, WORKDAY(DATE(YEAR($BB119), MONTH(BN119)+1, DAY(BN119)-1), 1, Settings!$AY$23:$AY$38), BN119))</f>
        <v/>
      </c>
      <c r="CE119" s="119" t="str">
        <f>IF(BO119="", "", IF(BO119&lt;=$B119, WORKDAY(DATE(YEAR($BB119), MONTH(BO119)+1, DAY(BO119)-1), 1, Settings!$AY$23:$AY$38), BO119))</f>
        <v/>
      </c>
      <c r="CF119" s="120" t="str">
        <f>IF(BP119="", "", IF(BP119&lt;=$B119, WORKDAY(DATE(YEAR($BB119), MONTH(BP119)+1, DAY(BP119)-1), 1, Settings!$AY$23:$AY$38), BP119))</f>
        <v/>
      </c>
      <c r="CH119" s="48" t="str">
        <f t="shared" si="35"/>
        <v/>
      </c>
      <c r="CI119" s="49" t="str">
        <f t="shared" si="36"/>
        <v/>
      </c>
      <c r="CJ119" s="49" t="str">
        <f t="shared" si="37"/>
        <v/>
      </c>
      <c r="CK119" s="49" t="str">
        <f t="shared" si="38"/>
        <v/>
      </c>
      <c r="CL119" s="49" t="str">
        <f t="shared" si="39"/>
        <v/>
      </c>
      <c r="CM119" s="49" t="str">
        <f t="shared" si="40"/>
        <v/>
      </c>
      <c r="CN119" s="49" t="str">
        <f t="shared" si="41"/>
        <v/>
      </c>
      <c r="CO119" s="49" t="str">
        <f t="shared" si="42"/>
        <v/>
      </c>
      <c r="CP119" s="49" t="str">
        <f t="shared" si="43"/>
        <v/>
      </c>
      <c r="CQ119" s="49" t="str">
        <f t="shared" si="44"/>
        <v/>
      </c>
      <c r="CR119" s="49" t="str">
        <f t="shared" si="45"/>
        <v/>
      </c>
      <c r="CS119" s="49" t="str">
        <f t="shared" si="46"/>
        <v/>
      </c>
      <c r="CT119" s="49" t="str">
        <f t="shared" si="47"/>
        <v/>
      </c>
      <c r="CU119" s="49" t="str">
        <f t="shared" si="48"/>
        <v/>
      </c>
      <c r="CV119" s="16" t="str">
        <f t="shared" si="49"/>
        <v/>
      </c>
      <c r="CX119" s="48" t="str">
        <f t="shared" si="50"/>
        <v/>
      </c>
      <c r="CY119" s="49" t="str">
        <f t="shared" si="51"/>
        <v/>
      </c>
      <c r="CZ119" s="49" t="str">
        <f t="shared" si="52"/>
        <v/>
      </c>
      <c r="DA119" s="49" t="str">
        <f t="shared" si="53"/>
        <v/>
      </c>
      <c r="DB119" s="49" t="str">
        <f t="shared" si="54"/>
        <v/>
      </c>
      <c r="DC119" s="49" t="str">
        <f t="shared" si="55"/>
        <v/>
      </c>
      <c r="DD119" s="49" t="str">
        <f t="shared" si="56"/>
        <v/>
      </c>
      <c r="DE119" s="49" t="str">
        <f t="shared" si="57"/>
        <v/>
      </c>
      <c r="DF119" s="49" t="str">
        <f t="shared" si="58"/>
        <v/>
      </c>
      <c r="DG119" s="49" t="str">
        <f t="shared" si="59"/>
        <v/>
      </c>
      <c r="DH119" s="49" t="str">
        <f t="shared" si="60"/>
        <v/>
      </c>
      <c r="DI119" s="49" t="str">
        <f t="shared" si="61"/>
        <v/>
      </c>
      <c r="DJ119" s="49" t="str">
        <f t="shared" si="62"/>
        <v/>
      </c>
      <c r="DK119" s="49" t="str">
        <f t="shared" si="63"/>
        <v/>
      </c>
      <c r="DL119" s="16" t="str">
        <f t="shared" si="64"/>
        <v/>
      </c>
      <c r="DN119" s="17" t="str">
        <f t="shared" si="65"/>
        <v>Oct 2019</v>
      </c>
    </row>
    <row r="120" spans="1:118" x14ac:dyDescent="0.25">
      <c r="A120" s="30"/>
      <c r="B120" s="102">
        <f>IF(B119="", "", IFERROR(IF(B119+1&gt;Settings!$G$25, "", B119+1), ""))</f>
        <v>43756</v>
      </c>
      <c r="C120" s="2"/>
      <c r="D120" s="3"/>
      <c r="E120" s="3"/>
      <c r="F120" s="3"/>
      <c r="G120" s="3"/>
      <c r="H120" s="3"/>
      <c r="I120" s="3"/>
      <c r="J120" s="3"/>
      <c r="K120" s="3"/>
      <c r="L120" s="3"/>
      <c r="M120" s="3"/>
      <c r="N120" s="3"/>
      <c r="O120" s="3"/>
      <c r="P120" s="3"/>
      <c r="Q120" s="4"/>
      <c r="R120" s="30"/>
      <c r="T120" s="17" t="str">
        <f>IF($B120="", "", IF($B120&lt;Settings!$G$23, "Old", "New"))</f>
        <v>Old</v>
      </c>
      <c r="AL120" s="118" t="str">
        <f>IF(OR($B120="", C120="", C$10="", AL$9), "", IFERROR($B120+INDEX(Settings!$AF$19:$AF$33, MATCH(C$10, Settings!$Y$19:$Y$33, 0))+IF(INDEX(Settings!$AI$19:$AI$33, MATCH(C$10, Settings!$Y$19:$Y$33, 0))="", 0, INDEX($AO$2:$AU$8, MATCH(TEXT($B120, "ddd"), $AN$2:$AN$8, 0), MATCH(INDEX(Settings!$AI$19:$AI$33, MATCH(C$10, Settings!$Y$19:$Y$33, 0)), $AO$1:$AU$1, 0))), 0))</f>
        <v/>
      </c>
      <c r="AM120" s="119" t="str">
        <f>IF(OR($B120="", D120="", D$10="", AM$9), "", IFERROR($B120+INDEX(Settings!$AF$19:$AF$33, MATCH(D$10, Settings!$Y$19:$Y$33, 0))+IF(INDEX(Settings!$AI$19:$AI$33, MATCH(D$10, Settings!$Y$19:$Y$33, 0))="", 0, INDEX($AO$2:$AU$8, MATCH(TEXT($B120, "ddd"), $AN$2:$AN$8, 0), MATCH(INDEX(Settings!$AI$19:$AI$33, MATCH(D$10, Settings!$Y$19:$Y$33, 0)), $AO$1:$AU$1, 0))), 0))</f>
        <v/>
      </c>
      <c r="AN120" s="119" t="str">
        <f>IF(OR($B120="", E120="", E$10="", AN$9), "", IFERROR($B120+INDEX(Settings!$AF$19:$AF$33, MATCH(E$10, Settings!$Y$19:$Y$33, 0))+IF(INDEX(Settings!$AI$19:$AI$33, MATCH(E$10, Settings!$Y$19:$Y$33, 0))="", 0, INDEX($AO$2:$AU$8, MATCH(TEXT($B120, "ddd"), $AN$2:$AN$8, 0), MATCH(INDEX(Settings!$AI$19:$AI$33, MATCH(E$10, Settings!$Y$19:$Y$33, 0)), $AO$1:$AU$1, 0))), 0))</f>
        <v/>
      </c>
      <c r="AO120" s="119" t="str">
        <f>IF(OR($B120="", F120="", F$10="", AO$9), "", IFERROR($B120+INDEX(Settings!$AF$19:$AF$33, MATCH(F$10, Settings!$Y$19:$Y$33, 0))+IF(INDEX(Settings!$AI$19:$AI$33, MATCH(F$10, Settings!$Y$19:$Y$33, 0))="", 0, INDEX($AO$2:$AU$8, MATCH(TEXT($B120, "ddd"), $AN$2:$AN$8, 0), MATCH(INDEX(Settings!$AI$19:$AI$33, MATCH(F$10, Settings!$Y$19:$Y$33, 0)), $AO$1:$AU$1, 0))), 0))</f>
        <v/>
      </c>
      <c r="AP120" s="119" t="str">
        <f>IF(OR($B120="", G120="", G$10="", AP$9), "", IFERROR($B120+INDEX(Settings!$AF$19:$AF$33, MATCH(G$10, Settings!$Y$19:$Y$33, 0))+IF(INDEX(Settings!$AI$19:$AI$33, MATCH(G$10, Settings!$Y$19:$Y$33, 0))="", 0, INDEX($AO$2:$AU$8, MATCH(TEXT($B120, "ddd"), $AN$2:$AN$8, 0), MATCH(INDEX(Settings!$AI$19:$AI$33, MATCH(G$10, Settings!$Y$19:$Y$33, 0)), $AO$1:$AU$1, 0))), 0))</f>
        <v/>
      </c>
      <c r="AQ120" s="119" t="str">
        <f>IF(OR($B120="", H120="", H$10="", AQ$9), "", IFERROR($B120+INDEX(Settings!$AF$19:$AF$33, MATCH(H$10, Settings!$Y$19:$Y$33, 0))+IF(INDEX(Settings!$AI$19:$AI$33, MATCH(H$10, Settings!$Y$19:$Y$33, 0))="", 0, INDEX($AO$2:$AU$8, MATCH(TEXT($B120, "ddd"), $AN$2:$AN$8, 0), MATCH(INDEX(Settings!$AI$19:$AI$33, MATCH(H$10, Settings!$Y$19:$Y$33, 0)), $AO$1:$AU$1, 0))), 0))</f>
        <v/>
      </c>
      <c r="AR120" s="119" t="str">
        <f>IF(OR($B120="", I120="", I$10="", AR$9), "", IFERROR($B120+INDEX(Settings!$AF$19:$AF$33, MATCH(I$10, Settings!$Y$19:$Y$33, 0))+IF(INDEX(Settings!$AI$19:$AI$33, MATCH(I$10, Settings!$Y$19:$Y$33, 0))="", 0, INDEX($AO$2:$AU$8, MATCH(TEXT($B120, "ddd"), $AN$2:$AN$8, 0), MATCH(INDEX(Settings!$AI$19:$AI$33, MATCH(I$10, Settings!$Y$19:$Y$33, 0)), $AO$1:$AU$1, 0))), 0))</f>
        <v/>
      </c>
      <c r="AS120" s="119" t="str">
        <f>IF(OR($B120="", J120="", J$10="", AS$9), "", IFERROR($B120+INDEX(Settings!$AF$19:$AF$33, MATCH(J$10, Settings!$Y$19:$Y$33, 0))+IF(INDEX(Settings!$AI$19:$AI$33, MATCH(J$10, Settings!$Y$19:$Y$33, 0))="", 0, INDEX($AO$2:$AU$8, MATCH(TEXT($B120, "ddd"), $AN$2:$AN$8, 0), MATCH(INDEX(Settings!$AI$19:$AI$33, MATCH(J$10, Settings!$Y$19:$Y$33, 0)), $AO$1:$AU$1, 0))), 0))</f>
        <v/>
      </c>
      <c r="AT120" s="119" t="str">
        <f>IF(OR($B120="", K120="", K$10="", AT$9), "", IFERROR($B120+INDEX(Settings!$AF$19:$AF$33, MATCH(K$10, Settings!$Y$19:$Y$33, 0))+IF(INDEX(Settings!$AI$19:$AI$33, MATCH(K$10, Settings!$Y$19:$Y$33, 0))="", 0, INDEX($AO$2:$AU$8, MATCH(TEXT($B120, "ddd"), $AN$2:$AN$8, 0), MATCH(INDEX(Settings!$AI$19:$AI$33, MATCH(K$10, Settings!$Y$19:$Y$33, 0)), $AO$1:$AU$1, 0))), 0))</f>
        <v/>
      </c>
      <c r="AU120" s="119" t="str">
        <f>IF(OR($B120="", L120="", L$10="", AU$9), "", IFERROR($B120+INDEX(Settings!$AF$19:$AF$33, MATCH(L$10, Settings!$Y$19:$Y$33, 0))+IF(INDEX(Settings!$AI$19:$AI$33, MATCH(L$10, Settings!$Y$19:$Y$33, 0))="", 0, INDEX($AO$2:$AU$8, MATCH(TEXT($B120, "ddd"), $AN$2:$AN$8, 0), MATCH(INDEX(Settings!$AI$19:$AI$33, MATCH(L$10, Settings!$Y$19:$Y$33, 0)), $AO$1:$AU$1, 0))), 0))</f>
        <v/>
      </c>
      <c r="AV120" s="119" t="str">
        <f>IF(OR($B120="", M120="", M$10="", AV$9), "", IFERROR($B120+INDEX(Settings!$AF$19:$AF$33, MATCH(M$10, Settings!$Y$19:$Y$33, 0))+IF(INDEX(Settings!$AI$19:$AI$33, MATCH(M$10, Settings!$Y$19:$Y$33, 0))="", 0, INDEX($AO$2:$AU$8, MATCH(TEXT($B120, "ddd"), $AN$2:$AN$8, 0), MATCH(INDEX(Settings!$AI$19:$AI$33, MATCH(M$10, Settings!$Y$19:$Y$33, 0)), $AO$1:$AU$1, 0))), 0))</f>
        <v/>
      </c>
      <c r="AW120" s="119" t="str">
        <f>IF(OR($B120="", N120="", N$10="", AW$9), "", IFERROR($B120+INDEX(Settings!$AF$19:$AF$33, MATCH(N$10, Settings!$Y$19:$Y$33, 0))+IF(INDEX(Settings!$AI$19:$AI$33, MATCH(N$10, Settings!$Y$19:$Y$33, 0))="", 0, INDEX($AO$2:$AU$8, MATCH(TEXT($B120, "ddd"), $AN$2:$AN$8, 0), MATCH(INDEX(Settings!$AI$19:$AI$33, MATCH(N$10, Settings!$Y$19:$Y$33, 0)), $AO$1:$AU$1, 0))), 0))</f>
        <v/>
      </c>
      <c r="AX120" s="119" t="str">
        <f>IF(OR($B120="", O120="", O$10="", AX$9), "", IFERROR($B120+INDEX(Settings!$AF$19:$AF$33, MATCH(O$10, Settings!$Y$19:$Y$33, 0))+IF(INDEX(Settings!$AI$19:$AI$33, MATCH(O$10, Settings!$Y$19:$Y$33, 0))="", 0, INDEX($AO$2:$AU$8, MATCH(TEXT($B120, "ddd"), $AN$2:$AN$8, 0), MATCH(INDEX(Settings!$AI$19:$AI$33, MATCH(O$10, Settings!$Y$19:$Y$33, 0)), $AO$1:$AU$1, 0))), 0))</f>
        <v/>
      </c>
      <c r="AY120" s="119" t="str">
        <f>IF(OR($B120="", P120="", P$10="", AY$9), "", IFERROR($B120+INDEX(Settings!$AF$19:$AF$33, MATCH(P$10, Settings!$Y$19:$Y$33, 0))+IF(INDEX(Settings!$AI$19:$AI$33, MATCH(P$10, Settings!$Y$19:$Y$33, 0))="", 0, INDEX($AO$2:$AU$8, MATCH(TEXT($B120, "ddd"), $AN$2:$AN$8, 0), MATCH(INDEX(Settings!$AI$19:$AI$33, MATCH(P$10, Settings!$Y$19:$Y$33, 0)), $AO$1:$AU$1, 0))), 0))</f>
        <v/>
      </c>
      <c r="AZ120" s="120" t="str">
        <f>IF(OR($B120="", Q120="", Q$10="", AZ$9), "", IFERROR($B120+INDEX(Settings!$AF$19:$AF$33, MATCH(Q$10, Settings!$Y$19:$Y$33, 0))+IF(INDEX(Settings!$AI$19:$AI$33, MATCH(Q$10, Settings!$Y$19:$Y$33, 0))="", 0, INDEX($AO$2:$AU$8, MATCH(TEXT($B120, "ddd"), $AN$2:$AN$8, 0), MATCH(INDEX(Settings!$AI$19:$AI$33, MATCH(Q$10, Settings!$Y$19:$Y$33, 0)), $AO$1:$AU$1, 0))), 0))</f>
        <v/>
      </c>
      <c r="BB120" s="118" t="str">
        <f>IF(OR(C$10="", $B120="", C120="", BB$9=""), "", IFERROR(WORKDAY((DATE(YEAR($B120), MONTH($B120)+INDEX(Settings!$AM$19:$AM$33, MATCH(C$10, Settings!$Y$19:$Y$33, 0)), IF(INDEX(Settings!$AQ$19:$AQ$33, MATCH(C$10, Settings!$Y$19:$Y$33, 0))=0, DAY($B120), INDEX(Settings!$AQ$19:$AQ$33, MATCH(C$10, Settings!$Y$19:$Y$33, 0))))-1), 1, Settings!$AY$23:$AY$38), ""))</f>
        <v/>
      </c>
      <c r="BC120" s="119" t="str">
        <f>IF(OR(D$10="", $B120="", D120="", BC$9=""), "", IFERROR(WORKDAY((DATE(YEAR($B120), MONTH($B120)+INDEX(Settings!$AM$19:$AM$33, MATCH(D$10, Settings!$Y$19:$Y$33, 0)), IF(INDEX(Settings!$AQ$19:$AQ$33, MATCH(D$10, Settings!$Y$19:$Y$33, 0))=0, DAY($B120), INDEX(Settings!$AQ$19:$AQ$33, MATCH(D$10, Settings!$Y$19:$Y$33, 0))))-1), 1, Settings!$AY$23:$AY$38), ""))</f>
        <v/>
      </c>
      <c r="BD120" s="119" t="str">
        <f>IF(OR(E$10="", $B120="", E120="", BD$9=""), "", IFERROR(WORKDAY((DATE(YEAR($B120), MONTH($B120)+INDEX(Settings!$AM$19:$AM$33, MATCH(E$10, Settings!$Y$19:$Y$33, 0)), IF(INDEX(Settings!$AQ$19:$AQ$33, MATCH(E$10, Settings!$Y$19:$Y$33, 0))=0, DAY($B120), INDEX(Settings!$AQ$19:$AQ$33, MATCH(E$10, Settings!$Y$19:$Y$33, 0))))-1), 1, Settings!$AY$23:$AY$38), ""))</f>
        <v/>
      </c>
      <c r="BE120" s="119" t="str">
        <f>IF(OR(F$10="", $B120="", F120="", BE$9=""), "", IFERROR(WORKDAY((DATE(YEAR($B120), MONTH($B120)+INDEX(Settings!$AM$19:$AM$33, MATCH(F$10, Settings!$Y$19:$Y$33, 0)), IF(INDEX(Settings!$AQ$19:$AQ$33, MATCH(F$10, Settings!$Y$19:$Y$33, 0))=0, DAY($B120), INDEX(Settings!$AQ$19:$AQ$33, MATCH(F$10, Settings!$Y$19:$Y$33, 0))))-1), 1, Settings!$AY$23:$AY$38), ""))</f>
        <v/>
      </c>
      <c r="BF120" s="119" t="str">
        <f>IF(OR(G$10="", $B120="", G120="", BF$9=""), "", IFERROR(WORKDAY((DATE(YEAR($B120), MONTH($B120)+INDEX(Settings!$AM$19:$AM$33, MATCH(G$10, Settings!$Y$19:$Y$33, 0)), IF(INDEX(Settings!$AQ$19:$AQ$33, MATCH(G$10, Settings!$Y$19:$Y$33, 0))=0, DAY($B120), INDEX(Settings!$AQ$19:$AQ$33, MATCH(G$10, Settings!$Y$19:$Y$33, 0))))-1), 1, Settings!$AY$23:$AY$38), ""))</f>
        <v/>
      </c>
      <c r="BG120" s="119" t="str">
        <f>IF(OR(H$10="", $B120="", H120="", BG$9=""), "", IFERROR(WORKDAY((DATE(YEAR($B120), MONTH($B120)+INDEX(Settings!$AM$19:$AM$33, MATCH(H$10, Settings!$Y$19:$Y$33, 0)), IF(INDEX(Settings!$AQ$19:$AQ$33, MATCH(H$10, Settings!$Y$19:$Y$33, 0))=0, DAY($B120), INDEX(Settings!$AQ$19:$AQ$33, MATCH(H$10, Settings!$Y$19:$Y$33, 0))))-1), 1, Settings!$AY$23:$AY$38), ""))</f>
        <v/>
      </c>
      <c r="BH120" s="119" t="str">
        <f>IF(OR(I$10="", $B120="", I120="", BH$9=""), "", IFERROR(WORKDAY((DATE(YEAR($B120), MONTH($B120)+INDEX(Settings!$AM$19:$AM$33, MATCH(I$10, Settings!$Y$19:$Y$33, 0)), IF(INDEX(Settings!$AQ$19:$AQ$33, MATCH(I$10, Settings!$Y$19:$Y$33, 0))=0, DAY($B120), INDEX(Settings!$AQ$19:$AQ$33, MATCH(I$10, Settings!$Y$19:$Y$33, 0))))-1), 1, Settings!$AY$23:$AY$38), ""))</f>
        <v/>
      </c>
      <c r="BI120" s="119" t="str">
        <f>IF(OR(J$10="", $B120="", J120="", BI$9=""), "", IFERROR(WORKDAY((DATE(YEAR($B120), MONTH($B120)+INDEX(Settings!$AM$19:$AM$33, MATCH(J$10, Settings!$Y$19:$Y$33, 0)), IF(INDEX(Settings!$AQ$19:$AQ$33, MATCH(J$10, Settings!$Y$19:$Y$33, 0))=0, DAY($B120), INDEX(Settings!$AQ$19:$AQ$33, MATCH(J$10, Settings!$Y$19:$Y$33, 0))))-1), 1, Settings!$AY$23:$AY$38), ""))</f>
        <v/>
      </c>
      <c r="BJ120" s="119" t="str">
        <f>IF(OR(K$10="", $B120="", K120="", BJ$9=""), "", IFERROR(WORKDAY((DATE(YEAR($B120), MONTH($B120)+INDEX(Settings!$AM$19:$AM$33, MATCH(K$10, Settings!$Y$19:$Y$33, 0)), IF(INDEX(Settings!$AQ$19:$AQ$33, MATCH(K$10, Settings!$Y$19:$Y$33, 0))=0, DAY($B120), INDEX(Settings!$AQ$19:$AQ$33, MATCH(K$10, Settings!$Y$19:$Y$33, 0))))-1), 1, Settings!$AY$23:$AY$38), ""))</f>
        <v/>
      </c>
      <c r="BK120" s="119" t="str">
        <f>IF(OR(L$10="", $B120="", L120="", BK$9=""), "", IFERROR(WORKDAY((DATE(YEAR($B120), MONTH($B120)+INDEX(Settings!$AM$19:$AM$33, MATCH(L$10, Settings!$Y$19:$Y$33, 0)), IF(INDEX(Settings!$AQ$19:$AQ$33, MATCH(L$10, Settings!$Y$19:$Y$33, 0))=0, DAY($B120), INDEX(Settings!$AQ$19:$AQ$33, MATCH(L$10, Settings!$Y$19:$Y$33, 0))))-1), 1, Settings!$AY$23:$AY$38), ""))</f>
        <v/>
      </c>
      <c r="BL120" s="119" t="str">
        <f>IF(OR(M$10="", $B120="", M120="", BL$9=""), "", IFERROR(WORKDAY((DATE(YEAR($B120), MONTH($B120)+INDEX(Settings!$AM$19:$AM$33, MATCH(M$10, Settings!$Y$19:$Y$33, 0)), IF(INDEX(Settings!$AQ$19:$AQ$33, MATCH(M$10, Settings!$Y$19:$Y$33, 0))=0, DAY($B120), INDEX(Settings!$AQ$19:$AQ$33, MATCH(M$10, Settings!$Y$19:$Y$33, 0))))-1), 1, Settings!$AY$23:$AY$38), ""))</f>
        <v/>
      </c>
      <c r="BM120" s="119" t="str">
        <f>IF(OR(N$10="", $B120="", N120="", BM$9=""), "", IFERROR(WORKDAY((DATE(YEAR($B120), MONTH($B120)+INDEX(Settings!$AM$19:$AM$33, MATCH(N$10, Settings!$Y$19:$Y$33, 0)), IF(INDEX(Settings!$AQ$19:$AQ$33, MATCH(N$10, Settings!$Y$19:$Y$33, 0))=0, DAY($B120), INDEX(Settings!$AQ$19:$AQ$33, MATCH(N$10, Settings!$Y$19:$Y$33, 0))))-1), 1, Settings!$AY$23:$AY$38), ""))</f>
        <v/>
      </c>
      <c r="BN120" s="119" t="str">
        <f>IF(OR(O$10="", $B120="", O120="", BN$9=""), "", IFERROR(WORKDAY((DATE(YEAR($B120), MONTH($B120)+INDEX(Settings!$AM$19:$AM$33, MATCH(O$10, Settings!$Y$19:$Y$33, 0)), IF(INDEX(Settings!$AQ$19:$AQ$33, MATCH(O$10, Settings!$Y$19:$Y$33, 0))=0, DAY($B120), INDEX(Settings!$AQ$19:$AQ$33, MATCH(O$10, Settings!$Y$19:$Y$33, 0))))-1), 1, Settings!$AY$23:$AY$38), ""))</f>
        <v/>
      </c>
      <c r="BO120" s="119" t="str">
        <f>IF(OR(P$10="", $B120="", P120="", BO$9=""), "", IFERROR(WORKDAY((DATE(YEAR($B120), MONTH($B120)+INDEX(Settings!$AM$19:$AM$33, MATCH(P$10, Settings!$Y$19:$Y$33, 0)), IF(INDEX(Settings!$AQ$19:$AQ$33, MATCH(P$10, Settings!$Y$19:$Y$33, 0))=0, DAY($B120), INDEX(Settings!$AQ$19:$AQ$33, MATCH(P$10, Settings!$Y$19:$Y$33, 0))))-1), 1, Settings!$AY$23:$AY$38), ""))</f>
        <v/>
      </c>
      <c r="BP120" s="120" t="str">
        <f>IF(OR(Q$10="", $B120="", Q120="", BP$9=""), "", IFERROR(WORKDAY((DATE(YEAR($B120), MONTH($B120)+INDEX(Settings!$AM$19:$AM$33, MATCH(Q$10, Settings!$Y$19:$Y$33, 0)), IF(INDEX(Settings!$AQ$19:$AQ$33, MATCH(Q$10, Settings!$Y$19:$Y$33, 0))=0, DAY($B120), INDEX(Settings!$AQ$19:$AQ$33, MATCH(Q$10, Settings!$Y$19:$Y$33, 0))))-1), 1, Settings!$AY$23:$AY$38), ""))</f>
        <v/>
      </c>
      <c r="BR120" s="118" t="str">
        <f>IF(BB120="", "", IF(BB120&lt;=$B120, WORKDAY(DATE(YEAR($BB120), MONTH(BB120)+1, DAY(BB120)-1), 1, Settings!$AY$23:$AY$38), BB120))</f>
        <v/>
      </c>
      <c r="BS120" s="119" t="str">
        <f>IF(BC120="", "", IF(BC120&lt;=$B120, WORKDAY(DATE(YEAR($BB120), MONTH(BC120)+1, DAY(BC120)-1), 1, Settings!$AY$23:$AY$38), BC120))</f>
        <v/>
      </c>
      <c r="BT120" s="119" t="str">
        <f>IF(BD120="", "", IF(BD120&lt;=$B120, WORKDAY(DATE(YEAR($BB120), MONTH(BD120)+1, DAY(BD120)-1), 1, Settings!$AY$23:$AY$38), BD120))</f>
        <v/>
      </c>
      <c r="BU120" s="119" t="str">
        <f>IF(BE120="", "", IF(BE120&lt;=$B120, WORKDAY(DATE(YEAR($BB120), MONTH(BE120)+1, DAY(BE120)-1), 1, Settings!$AY$23:$AY$38), BE120))</f>
        <v/>
      </c>
      <c r="BV120" s="119" t="str">
        <f>IF(BF120="", "", IF(BF120&lt;=$B120, WORKDAY(DATE(YEAR($BB120), MONTH(BF120)+1, DAY(BF120)-1), 1, Settings!$AY$23:$AY$38), BF120))</f>
        <v/>
      </c>
      <c r="BW120" s="119" t="str">
        <f>IF(BG120="", "", IF(BG120&lt;=$B120, WORKDAY(DATE(YEAR($BB120), MONTH(BG120)+1, DAY(BG120)-1), 1, Settings!$AY$23:$AY$38), BG120))</f>
        <v/>
      </c>
      <c r="BX120" s="119" t="str">
        <f>IF(BH120="", "", IF(BH120&lt;=$B120, WORKDAY(DATE(YEAR($BB120), MONTH(BH120)+1, DAY(BH120)-1), 1, Settings!$AY$23:$AY$38), BH120))</f>
        <v/>
      </c>
      <c r="BY120" s="119" t="str">
        <f>IF(BI120="", "", IF(BI120&lt;=$B120, WORKDAY(DATE(YEAR($BB120), MONTH(BI120)+1, DAY(BI120)-1), 1, Settings!$AY$23:$AY$38), BI120))</f>
        <v/>
      </c>
      <c r="BZ120" s="119" t="str">
        <f>IF(BJ120="", "", IF(BJ120&lt;=$B120, WORKDAY(DATE(YEAR($BB120), MONTH(BJ120)+1, DAY(BJ120)-1), 1, Settings!$AY$23:$AY$38), BJ120))</f>
        <v/>
      </c>
      <c r="CA120" s="119" t="str">
        <f>IF(BK120="", "", IF(BK120&lt;=$B120, WORKDAY(DATE(YEAR($BB120), MONTH(BK120)+1, DAY(BK120)-1), 1, Settings!$AY$23:$AY$38), BK120))</f>
        <v/>
      </c>
      <c r="CB120" s="119" t="str">
        <f>IF(BL120="", "", IF(BL120&lt;=$B120, WORKDAY(DATE(YEAR($BB120), MONTH(BL120)+1, DAY(BL120)-1), 1, Settings!$AY$23:$AY$38), BL120))</f>
        <v/>
      </c>
      <c r="CC120" s="119" t="str">
        <f>IF(BM120="", "", IF(BM120&lt;=$B120, WORKDAY(DATE(YEAR($BB120), MONTH(BM120)+1, DAY(BM120)-1), 1, Settings!$AY$23:$AY$38), BM120))</f>
        <v/>
      </c>
      <c r="CD120" s="119" t="str">
        <f>IF(BN120="", "", IF(BN120&lt;=$B120, WORKDAY(DATE(YEAR($BB120), MONTH(BN120)+1, DAY(BN120)-1), 1, Settings!$AY$23:$AY$38), BN120))</f>
        <v/>
      </c>
      <c r="CE120" s="119" t="str">
        <f>IF(BO120="", "", IF(BO120&lt;=$B120, WORKDAY(DATE(YEAR($BB120), MONTH(BO120)+1, DAY(BO120)-1), 1, Settings!$AY$23:$AY$38), BO120))</f>
        <v/>
      </c>
      <c r="CF120" s="120" t="str">
        <f>IF(BP120="", "", IF(BP120&lt;=$B120, WORKDAY(DATE(YEAR($BB120), MONTH(BP120)+1, DAY(BP120)-1), 1, Settings!$AY$23:$AY$38), BP120))</f>
        <v/>
      </c>
      <c r="CH120" s="48" t="str">
        <f t="shared" si="35"/>
        <v/>
      </c>
      <c r="CI120" s="49" t="str">
        <f t="shared" si="36"/>
        <v/>
      </c>
      <c r="CJ120" s="49" t="str">
        <f t="shared" si="37"/>
        <v/>
      </c>
      <c r="CK120" s="49" t="str">
        <f t="shared" si="38"/>
        <v/>
      </c>
      <c r="CL120" s="49" t="str">
        <f t="shared" si="39"/>
        <v/>
      </c>
      <c r="CM120" s="49" t="str">
        <f t="shared" si="40"/>
        <v/>
      </c>
      <c r="CN120" s="49" t="str">
        <f t="shared" si="41"/>
        <v/>
      </c>
      <c r="CO120" s="49" t="str">
        <f t="shared" si="42"/>
        <v/>
      </c>
      <c r="CP120" s="49" t="str">
        <f t="shared" si="43"/>
        <v/>
      </c>
      <c r="CQ120" s="49" t="str">
        <f t="shared" si="44"/>
        <v/>
      </c>
      <c r="CR120" s="49" t="str">
        <f t="shared" si="45"/>
        <v/>
      </c>
      <c r="CS120" s="49" t="str">
        <f t="shared" si="46"/>
        <v/>
      </c>
      <c r="CT120" s="49" t="str">
        <f t="shared" si="47"/>
        <v/>
      </c>
      <c r="CU120" s="49" t="str">
        <f t="shared" si="48"/>
        <v/>
      </c>
      <c r="CV120" s="16" t="str">
        <f t="shared" si="49"/>
        <v/>
      </c>
      <c r="CX120" s="48" t="str">
        <f t="shared" si="50"/>
        <v/>
      </c>
      <c r="CY120" s="49" t="str">
        <f t="shared" si="51"/>
        <v/>
      </c>
      <c r="CZ120" s="49" t="str">
        <f t="shared" si="52"/>
        <v/>
      </c>
      <c r="DA120" s="49" t="str">
        <f t="shared" si="53"/>
        <v/>
      </c>
      <c r="DB120" s="49" t="str">
        <f t="shared" si="54"/>
        <v/>
      </c>
      <c r="DC120" s="49" t="str">
        <f t="shared" si="55"/>
        <v/>
      </c>
      <c r="DD120" s="49" t="str">
        <f t="shared" si="56"/>
        <v/>
      </c>
      <c r="DE120" s="49" t="str">
        <f t="shared" si="57"/>
        <v/>
      </c>
      <c r="DF120" s="49" t="str">
        <f t="shared" si="58"/>
        <v/>
      </c>
      <c r="DG120" s="49" t="str">
        <f t="shared" si="59"/>
        <v/>
      </c>
      <c r="DH120" s="49" t="str">
        <f t="shared" si="60"/>
        <v/>
      </c>
      <c r="DI120" s="49" t="str">
        <f t="shared" si="61"/>
        <v/>
      </c>
      <c r="DJ120" s="49" t="str">
        <f t="shared" si="62"/>
        <v/>
      </c>
      <c r="DK120" s="49" t="str">
        <f t="shared" si="63"/>
        <v/>
      </c>
      <c r="DL120" s="16" t="str">
        <f t="shared" si="64"/>
        <v/>
      </c>
      <c r="DN120" s="17" t="str">
        <f t="shared" si="65"/>
        <v>Oct 2019</v>
      </c>
    </row>
    <row r="121" spans="1:118" x14ac:dyDescent="0.25">
      <c r="A121" s="30"/>
      <c r="B121" s="102">
        <f>IF(B120="", "", IFERROR(IF(B120+1&gt;Settings!$G$25, "", B120+1), ""))</f>
        <v>43757</v>
      </c>
      <c r="C121" s="2"/>
      <c r="D121" s="3"/>
      <c r="E121" s="3"/>
      <c r="F121" s="3"/>
      <c r="G121" s="3"/>
      <c r="H121" s="3"/>
      <c r="I121" s="3"/>
      <c r="J121" s="3"/>
      <c r="K121" s="3"/>
      <c r="L121" s="3"/>
      <c r="M121" s="3"/>
      <c r="N121" s="3"/>
      <c r="O121" s="3"/>
      <c r="P121" s="3"/>
      <c r="Q121" s="4"/>
      <c r="R121" s="30"/>
      <c r="T121" s="17" t="str">
        <f>IF($B121="", "", IF($B121&lt;Settings!$G$23, "Old", "New"))</f>
        <v>Old</v>
      </c>
      <c r="AL121" s="118" t="str">
        <f>IF(OR($B121="", C121="", C$10="", AL$9), "", IFERROR($B121+INDEX(Settings!$AF$19:$AF$33, MATCH(C$10, Settings!$Y$19:$Y$33, 0))+IF(INDEX(Settings!$AI$19:$AI$33, MATCH(C$10, Settings!$Y$19:$Y$33, 0))="", 0, INDEX($AO$2:$AU$8, MATCH(TEXT($B121, "ddd"), $AN$2:$AN$8, 0), MATCH(INDEX(Settings!$AI$19:$AI$33, MATCH(C$10, Settings!$Y$19:$Y$33, 0)), $AO$1:$AU$1, 0))), 0))</f>
        <v/>
      </c>
      <c r="AM121" s="119" t="str">
        <f>IF(OR($B121="", D121="", D$10="", AM$9), "", IFERROR($B121+INDEX(Settings!$AF$19:$AF$33, MATCH(D$10, Settings!$Y$19:$Y$33, 0))+IF(INDEX(Settings!$AI$19:$AI$33, MATCH(D$10, Settings!$Y$19:$Y$33, 0))="", 0, INDEX($AO$2:$AU$8, MATCH(TEXT($B121, "ddd"), $AN$2:$AN$8, 0), MATCH(INDEX(Settings!$AI$19:$AI$33, MATCH(D$10, Settings!$Y$19:$Y$33, 0)), $AO$1:$AU$1, 0))), 0))</f>
        <v/>
      </c>
      <c r="AN121" s="119" t="str">
        <f>IF(OR($B121="", E121="", E$10="", AN$9), "", IFERROR($B121+INDEX(Settings!$AF$19:$AF$33, MATCH(E$10, Settings!$Y$19:$Y$33, 0))+IF(INDEX(Settings!$AI$19:$AI$33, MATCH(E$10, Settings!$Y$19:$Y$33, 0))="", 0, INDEX($AO$2:$AU$8, MATCH(TEXT($B121, "ddd"), $AN$2:$AN$8, 0), MATCH(INDEX(Settings!$AI$19:$AI$33, MATCH(E$10, Settings!$Y$19:$Y$33, 0)), $AO$1:$AU$1, 0))), 0))</f>
        <v/>
      </c>
      <c r="AO121" s="119" t="str">
        <f>IF(OR($B121="", F121="", F$10="", AO$9), "", IFERROR($B121+INDEX(Settings!$AF$19:$AF$33, MATCH(F$10, Settings!$Y$19:$Y$33, 0))+IF(INDEX(Settings!$AI$19:$AI$33, MATCH(F$10, Settings!$Y$19:$Y$33, 0))="", 0, INDEX($AO$2:$AU$8, MATCH(TEXT($B121, "ddd"), $AN$2:$AN$8, 0), MATCH(INDEX(Settings!$AI$19:$AI$33, MATCH(F$10, Settings!$Y$19:$Y$33, 0)), $AO$1:$AU$1, 0))), 0))</f>
        <v/>
      </c>
      <c r="AP121" s="119" t="str">
        <f>IF(OR($B121="", G121="", G$10="", AP$9), "", IFERROR($B121+INDEX(Settings!$AF$19:$AF$33, MATCH(G$10, Settings!$Y$19:$Y$33, 0))+IF(INDEX(Settings!$AI$19:$AI$33, MATCH(G$10, Settings!$Y$19:$Y$33, 0))="", 0, INDEX($AO$2:$AU$8, MATCH(TEXT($B121, "ddd"), $AN$2:$AN$8, 0), MATCH(INDEX(Settings!$AI$19:$AI$33, MATCH(G$10, Settings!$Y$19:$Y$33, 0)), $AO$1:$AU$1, 0))), 0))</f>
        <v/>
      </c>
      <c r="AQ121" s="119" t="str">
        <f>IF(OR($B121="", H121="", H$10="", AQ$9), "", IFERROR($B121+INDEX(Settings!$AF$19:$AF$33, MATCH(H$10, Settings!$Y$19:$Y$33, 0))+IF(INDEX(Settings!$AI$19:$AI$33, MATCH(H$10, Settings!$Y$19:$Y$33, 0))="", 0, INDEX($AO$2:$AU$8, MATCH(TEXT($B121, "ddd"), $AN$2:$AN$8, 0), MATCH(INDEX(Settings!$AI$19:$AI$33, MATCH(H$10, Settings!$Y$19:$Y$33, 0)), $AO$1:$AU$1, 0))), 0))</f>
        <v/>
      </c>
      <c r="AR121" s="119" t="str">
        <f>IF(OR($B121="", I121="", I$10="", AR$9), "", IFERROR($B121+INDEX(Settings!$AF$19:$AF$33, MATCH(I$10, Settings!$Y$19:$Y$33, 0))+IF(INDEX(Settings!$AI$19:$AI$33, MATCH(I$10, Settings!$Y$19:$Y$33, 0))="", 0, INDEX($AO$2:$AU$8, MATCH(TEXT($B121, "ddd"), $AN$2:$AN$8, 0), MATCH(INDEX(Settings!$AI$19:$AI$33, MATCH(I$10, Settings!$Y$19:$Y$33, 0)), $AO$1:$AU$1, 0))), 0))</f>
        <v/>
      </c>
      <c r="AS121" s="119" t="str">
        <f>IF(OR($B121="", J121="", J$10="", AS$9), "", IFERROR($B121+INDEX(Settings!$AF$19:$AF$33, MATCH(J$10, Settings!$Y$19:$Y$33, 0))+IF(INDEX(Settings!$AI$19:$AI$33, MATCH(J$10, Settings!$Y$19:$Y$33, 0))="", 0, INDEX($AO$2:$AU$8, MATCH(TEXT($B121, "ddd"), $AN$2:$AN$8, 0), MATCH(INDEX(Settings!$AI$19:$AI$33, MATCH(J$10, Settings!$Y$19:$Y$33, 0)), $AO$1:$AU$1, 0))), 0))</f>
        <v/>
      </c>
      <c r="AT121" s="119" t="str">
        <f>IF(OR($B121="", K121="", K$10="", AT$9), "", IFERROR($B121+INDEX(Settings!$AF$19:$AF$33, MATCH(K$10, Settings!$Y$19:$Y$33, 0))+IF(INDEX(Settings!$AI$19:$AI$33, MATCH(K$10, Settings!$Y$19:$Y$33, 0))="", 0, INDEX($AO$2:$AU$8, MATCH(TEXT($B121, "ddd"), $AN$2:$AN$8, 0), MATCH(INDEX(Settings!$AI$19:$AI$33, MATCH(K$10, Settings!$Y$19:$Y$33, 0)), $AO$1:$AU$1, 0))), 0))</f>
        <v/>
      </c>
      <c r="AU121" s="119" t="str">
        <f>IF(OR($B121="", L121="", L$10="", AU$9), "", IFERROR($B121+INDEX(Settings!$AF$19:$AF$33, MATCH(L$10, Settings!$Y$19:$Y$33, 0))+IF(INDEX(Settings!$AI$19:$AI$33, MATCH(L$10, Settings!$Y$19:$Y$33, 0))="", 0, INDEX($AO$2:$AU$8, MATCH(TEXT($B121, "ddd"), $AN$2:$AN$8, 0), MATCH(INDEX(Settings!$AI$19:$AI$33, MATCH(L$10, Settings!$Y$19:$Y$33, 0)), $AO$1:$AU$1, 0))), 0))</f>
        <v/>
      </c>
      <c r="AV121" s="119" t="str">
        <f>IF(OR($B121="", M121="", M$10="", AV$9), "", IFERROR($B121+INDEX(Settings!$AF$19:$AF$33, MATCH(M$10, Settings!$Y$19:$Y$33, 0))+IF(INDEX(Settings!$AI$19:$AI$33, MATCH(M$10, Settings!$Y$19:$Y$33, 0))="", 0, INDEX($AO$2:$AU$8, MATCH(TEXT($B121, "ddd"), $AN$2:$AN$8, 0), MATCH(INDEX(Settings!$AI$19:$AI$33, MATCH(M$10, Settings!$Y$19:$Y$33, 0)), $AO$1:$AU$1, 0))), 0))</f>
        <v/>
      </c>
      <c r="AW121" s="119" t="str">
        <f>IF(OR($B121="", N121="", N$10="", AW$9), "", IFERROR($B121+INDEX(Settings!$AF$19:$AF$33, MATCH(N$10, Settings!$Y$19:$Y$33, 0))+IF(INDEX(Settings!$AI$19:$AI$33, MATCH(N$10, Settings!$Y$19:$Y$33, 0))="", 0, INDEX($AO$2:$AU$8, MATCH(TEXT($B121, "ddd"), $AN$2:$AN$8, 0), MATCH(INDEX(Settings!$AI$19:$AI$33, MATCH(N$10, Settings!$Y$19:$Y$33, 0)), $AO$1:$AU$1, 0))), 0))</f>
        <v/>
      </c>
      <c r="AX121" s="119" t="str">
        <f>IF(OR($B121="", O121="", O$10="", AX$9), "", IFERROR($B121+INDEX(Settings!$AF$19:$AF$33, MATCH(O$10, Settings!$Y$19:$Y$33, 0))+IF(INDEX(Settings!$AI$19:$AI$33, MATCH(O$10, Settings!$Y$19:$Y$33, 0))="", 0, INDEX($AO$2:$AU$8, MATCH(TEXT($B121, "ddd"), $AN$2:$AN$8, 0), MATCH(INDEX(Settings!$AI$19:$AI$33, MATCH(O$10, Settings!$Y$19:$Y$33, 0)), $AO$1:$AU$1, 0))), 0))</f>
        <v/>
      </c>
      <c r="AY121" s="119" t="str">
        <f>IF(OR($B121="", P121="", P$10="", AY$9), "", IFERROR($B121+INDEX(Settings!$AF$19:$AF$33, MATCH(P$10, Settings!$Y$19:$Y$33, 0))+IF(INDEX(Settings!$AI$19:$AI$33, MATCH(P$10, Settings!$Y$19:$Y$33, 0))="", 0, INDEX($AO$2:$AU$8, MATCH(TEXT($B121, "ddd"), $AN$2:$AN$8, 0), MATCH(INDEX(Settings!$AI$19:$AI$33, MATCH(P$10, Settings!$Y$19:$Y$33, 0)), $AO$1:$AU$1, 0))), 0))</f>
        <v/>
      </c>
      <c r="AZ121" s="120" t="str">
        <f>IF(OR($B121="", Q121="", Q$10="", AZ$9), "", IFERROR($B121+INDEX(Settings!$AF$19:$AF$33, MATCH(Q$10, Settings!$Y$19:$Y$33, 0))+IF(INDEX(Settings!$AI$19:$AI$33, MATCH(Q$10, Settings!$Y$19:$Y$33, 0))="", 0, INDEX($AO$2:$AU$8, MATCH(TEXT($B121, "ddd"), $AN$2:$AN$8, 0), MATCH(INDEX(Settings!$AI$19:$AI$33, MATCH(Q$10, Settings!$Y$19:$Y$33, 0)), $AO$1:$AU$1, 0))), 0))</f>
        <v/>
      </c>
      <c r="BB121" s="118" t="str">
        <f>IF(OR(C$10="", $B121="", C121="", BB$9=""), "", IFERROR(WORKDAY((DATE(YEAR($B121), MONTH($B121)+INDEX(Settings!$AM$19:$AM$33, MATCH(C$10, Settings!$Y$19:$Y$33, 0)), IF(INDEX(Settings!$AQ$19:$AQ$33, MATCH(C$10, Settings!$Y$19:$Y$33, 0))=0, DAY($B121), INDEX(Settings!$AQ$19:$AQ$33, MATCH(C$10, Settings!$Y$19:$Y$33, 0))))-1), 1, Settings!$AY$23:$AY$38), ""))</f>
        <v/>
      </c>
      <c r="BC121" s="119" t="str">
        <f>IF(OR(D$10="", $B121="", D121="", BC$9=""), "", IFERROR(WORKDAY((DATE(YEAR($B121), MONTH($B121)+INDEX(Settings!$AM$19:$AM$33, MATCH(D$10, Settings!$Y$19:$Y$33, 0)), IF(INDEX(Settings!$AQ$19:$AQ$33, MATCH(D$10, Settings!$Y$19:$Y$33, 0))=0, DAY($B121), INDEX(Settings!$AQ$19:$AQ$33, MATCH(D$10, Settings!$Y$19:$Y$33, 0))))-1), 1, Settings!$AY$23:$AY$38), ""))</f>
        <v/>
      </c>
      <c r="BD121" s="119" t="str">
        <f>IF(OR(E$10="", $B121="", E121="", BD$9=""), "", IFERROR(WORKDAY((DATE(YEAR($B121), MONTH($B121)+INDEX(Settings!$AM$19:$AM$33, MATCH(E$10, Settings!$Y$19:$Y$33, 0)), IF(INDEX(Settings!$AQ$19:$AQ$33, MATCH(E$10, Settings!$Y$19:$Y$33, 0))=0, DAY($B121), INDEX(Settings!$AQ$19:$AQ$33, MATCH(E$10, Settings!$Y$19:$Y$33, 0))))-1), 1, Settings!$AY$23:$AY$38), ""))</f>
        <v/>
      </c>
      <c r="BE121" s="119" t="str">
        <f>IF(OR(F$10="", $B121="", F121="", BE$9=""), "", IFERROR(WORKDAY((DATE(YEAR($B121), MONTH($B121)+INDEX(Settings!$AM$19:$AM$33, MATCH(F$10, Settings!$Y$19:$Y$33, 0)), IF(INDEX(Settings!$AQ$19:$AQ$33, MATCH(F$10, Settings!$Y$19:$Y$33, 0))=0, DAY($B121), INDEX(Settings!$AQ$19:$AQ$33, MATCH(F$10, Settings!$Y$19:$Y$33, 0))))-1), 1, Settings!$AY$23:$AY$38), ""))</f>
        <v/>
      </c>
      <c r="BF121" s="119" t="str">
        <f>IF(OR(G$10="", $B121="", G121="", BF$9=""), "", IFERROR(WORKDAY((DATE(YEAR($B121), MONTH($B121)+INDEX(Settings!$AM$19:$AM$33, MATCH(G$10, Settings!$Y$19:$Y$33, 0)), IF(INDEX(Settings!$AQ$19:$AQ$33, MATCH(G$10, Settings!$Y$19:$Y$33, 0))=0, DAY($B121), INDEX(Settings!$AQ$19:$AQ$33, MATCH(G$10, Settings!$Y$19:$Y$33, 0))))-1), 1, Settings!$AY$23:$AY$38), ""))</f>
        <v/>
      </c>
      <c r="BG121" s="119" t="str">
        <f>IF(OR(H$10="", $B121="", H121="", BG$9=""), "", IFERROR(WORKDAY((DATE(YEAR($B121), MONTH($B121)+INDEX(Settings!$AM$19:$AM$33, MATCH(H$10, Settings!$Y$19:$Y$33, 0)), IF(INDEX(Settings!$AQ$19:$AQ$33, MATCH(H$10, Settings!$Y$19:$Y$33, 0))=0, DAY($B121), INDEX(Settings!$AQ$19:$AQ$33, MATCH(H$10, Settings!$Y$19:$Y$33, 0))))-1), 1, Settings!$AY$23:$AY$38), ""))</f>
        <v/>
      </c>
      <c r="BH121" s="119" t="str">
        <f>IF(OR(I$10="", $B121="", I121="", BH$9=""), "", IFERROR(WORKDAY((DATE(YEAR($B121), MONTH($B121)+INDEX(Settings!$AM$19:$AM$33, MATCH(I$10, Settings!$Y$19:$Y$33, 0)), IF(INDEX(Settings!$AQ$19:$AQ$33, MATCH(I$10, Settings!$Y$19:$Y$33, 0))=0, DAY($B121), INDEX(Settings!$AQ$19:$AQ$33, MATCH(I$10, Settings!$Y$19:$Y$33, 0))))-1), 1, Settings!$AY$23:$AY$38), ""))</f>
        <v/>
      </c>
      <c r="BI121" s="119" t="str">
        <f>IF(OR(J$10="", $B121="", J121="", BI$9=""), "", IFERROR(WORKDAY((DATE(YEAR($B121), MONTH($B121)+INDEX(Settings!$AM$19:$AM$33, MATCH(J$10, Settings!$Y$19:$Y$33, 0)), IF(INDEX(Settings!$AQ$19:$AQ$33, MATCH(J$10, Settings!$Y$19:$Y$33, 0))=0, DAY($B121), INDEX(Settings!$AQ$19:$AQ$33, MATCH(J$10, Settings!$Y$19:$Y$33, 0))))-1), 1, Settings!$AY$23:$AY$38), ""))</f>
        <v/>
      </c>
      <c r="BJ121" s="119" t="str">
        <f>IF(OR(K$10="", $B121="", K121="", BJ$9=""), "", IFERROR(WORKDAY((DATE(YEAR($B121), MONTH($B121)+INDEX(Settings!$AM$19:$AM$33, MATCH(K$10, Settings!$Y$19:$Y$33, 0)), IF(INDEX(Settings!$AQ$19:$AQ$33, MATCH(K$10, Settings!$Y$19:$Y$33, 0))=0, DAY($B121), INDEX(Settings!$AQ$19:$AQ$33, MATCH(K$10, Settings!$Y$19:$Y$33, 0))))-1), 1, Settings!$AY$23:$AY$38), ""))</f>
        <v/>
      </c>
      <c r="BK121" s="119" t="str">
        <f>IF(OR(L$10="", $B121="", L121="", BK$9=""), "", IFERROR(WORKDAY((DATE(YEAR($B121), MONTH($B121)+INDEX(Settings!$AM$19:$AM$33, MATCH(L$10, Settings!$Y$19:$Y$33, 0)), IF(INDEX(Settings!$AQ$19:$AQ$33, MATCH(L$10, Settings!$Y$19:$Y$33, 0))=0, DAY($B121), INDEX(Settings!$AQ$19:$AQ$33, MATCH(L$10, Settings!$Y$19:$Y$33, 0))))-1), 1, Settings!$AY$23:$AY$38), ""))</f>
        <v/>
      </c>
      <c r="BL121" s="119" t="str">
        <f>IF(OR(M$10="", $B121="", M121="", BL$9=""), "", IFERROR(WORKDAY((DATE(YEAR($B121), MONTH($B121)+INDEX(Settings!$AM$19:$AM$33, MATCH(M$10, Settings!$Y$19:$Y$33, 0)), IF(INDEX(Settings!$AQ$19:$AQ$33, MATCH(M$10, Settings!$Y$19:$Y$33, 0))=0, DAY($B121), INDEX(Settings!$AQ$19:$AQ$33, MATCH(M$10, Settings!$Y$19:$Y$33, 0))))-1), 1, Settings!$AY$23:$AY$38), ""))</f>
        <v/>
      </c>
      <c r="BM121" s="119" t="str">
        <f>IF(OR(N$10="", $B121="", N121="", BM$9=""), "", IFERROR(WORKDAY((DATE(YEAR($B121), MONTH($B121)+INDEX(Settings!$AM$19:$AM$33, MATCH(N$10, Settings!$Y$19:$Y$33, 0)), IF(INDEX(Settings!$AQ$19:$AQ$33, MATCH(N$10, Settings!$Y$19:$Y$33, 0))=0, DAY($B121), INDEX(Settings!$AQ$19:$AQ$33, MATCH(N$10, Settings!$Y$19:$Y$33, 0))))-1), 1, Settings!$AY$23:$AY$38), ""))</f>
        <v/>
      </c>
      <c r="BN121" s="119" t="str">
        <f>IF(OR(O$10="", $B121="", O121="", BN$9=""), "", IFERROR(WORKDAY((DATE(YEAR($B121), MONTH($B121)+INDEX(Settings!$AM$19:$AM$33, MATCH(O$10, Settings!$Y$19:$Y$33, 0)), IF(INDEX(Settings!$AQ$19:$AQ$33, MATCH(O$10, Settings!$Y$19:$Y$33, 0))=0, DAY($B121), INDEX(Settings!$AQ$19:$AQ$33, MATCH(O$10, Settings!$Y$19:$Y$33, 0))))-1), 1, Settings!$AY$23:$AY$38), ""))</f>
        <v/>
      </c>
      <c r="BO121" s="119" t="str">
        <f>IF(OR(P$10="", $B121="", P121="", BO$9=""), "", IFERROR(WORKDAY((DATE(YEAR($B121), MONTH($B121)+INDEX(Settings!$AM$19:$AM$33, MATCH(P$10, Settings!$Y$19:$Y$33, 0)), IF(INDEX(Settings!$AQ$19:$AQ$33, MATCH(P$10, Settings!$Y$19:$Y$33, 0))=0, DAY($B121), INDEX(Settings!$AQ$19:$AQ$33, MATCH(P$10, Settings!$Y$19:$Y$33, 0))))-1), 1, Settings!$AY$23:$AY$38), ""))</f>
        <v/>
      </c>
      <c r="BP121" s="120" t="str">
        <f>IF(OR(Q$10="", $B121="", Q121="", BP$9=""), "", IFERROR(WORKDAY((DATE(YEAR($B121), MONTH($B121)+INDEX(Settings!$AM$19:$AM$33, MATCH(Q$10, Settings!$Y$19:$Y$33, 0)), IF(INDEX(Settings!$AQ$19:$AQ$33, MATCH(Q$10, Settings!$Y$19:$Y$33, 0))=0, DAY($B121), INDEX(Settings!$AQ$19:$AQ$33, MATCH(Q$10, Settings!$Y$19:$Y$33, 0))))-1), 1, Settings!$AY$23:$AY$38), ""))</f>
        <v/>
      </c>
      <c r="BR121" s="118" t="str">
        <f>IF(BB121="", "", IF(BB121&lt;=$B121, WORKDAY(DATE(YEAR($BB121), MONTH(BB121)+1, DAY(BB121)-1), 1, Settings!$AY$23:$AY$38), BB121))</f>
        <v/>
      </c>
      <c r="BS121" s="119" t="str">
        <f>IF(BC121="", "", IF(BC121&lt;=$B121, WORKDAY(DATE(YEAR($BB121), MONTH(BC121)+1, DAY(BC121)-1), 1, Settings!$AY$23:$AY$38), BC121))</f>
        <v/>
      </c>
      <c r="BT121" s="119" t="str">
        <f>IF(BD121="", "", IF(BD121&lt;=$B121, WORKDAY(DATE(YEAR($BB121), MONTH(BD121)+1, DAY(BD121)-1), 1, Settings!$AY$23:$AY$38), BD121))</f>
        <v/>
      </c>
      <c r="BU121" s="119" t="str">
        <f>IF(BE121="", "", IF(BE121&lt;=$B121, WORKDAY(DATE(YEAR($BB121), MONTH(BE121)+1, DAY(BE121)-1), 1, Settings!$AY$23:$AY$38), BE121))</f>
        <v/>
      </c>
      <c r="BV121" s="119" t="str">
        <f>IF(BF121="", "", IF(BF121&lt;=$B121, WORKDAY(DATE(YEAR($BB121), MONTH(BF121)+1, DAY(BF121)-1), 1, Settings!$AY$23:$AY$38), BF121))</f>
        <v/>
      </c>
      <c r="BW121" s="119" t="str">
        <f>IF(BG121="", "", IF(BG121&lt;=$B121, WORKDAY(DATE(YEAR($BB121), MONTH(BG121)+1, DAY(BG121)-1), 1, Settings!$AY$23:$AY$38), BG121))</f>
        <v/>
      </c>
      <c r="BX121" s="119" t="str">
        <f>IF(BH121="", "", IF(BH121&lt;=$B121, WORKDAY(DATE(YEAR($BB121), MONTH(BH121)+1, DAY(BH121)-1), 1, Settings!$AY$23:$AY$38), BH121))</f>
        <v/>
      </c>
      <c r="BY121" s="119" t="str">
        <f>IF(BI121="", "", IF(BI121&lt;=$B121, WORKDAY(DATE(YEAR($BB121), MONTH(BI121)+1, DAY(BI121)-1), 1, Settings!$AY$23:$AY$38), BI121))</f>
        <v/>
      </c>
      <c r="BZ121" s="119" t="str">
        <f>IF(BJ121="", "", IF(BJ121&lt;=$B121, WORKDAY(DATE(YEAR($BB121), MONTH(BJ121)+1, DAY(BJ121)-1), 1, Settings!$AY$23:$AY$38), BJ121))</f>
        <v/>
      </c>
      <c r="CA121" s="119" t="str">
        <f>IF(BK121="", "", IF(BK121&lt;=$B121, WORKDAY(DATE(YEAR($BB121), MONTH(BK121)+1, DAY(BK121)-1), 1, Settings!$AY$23:$AY$38), BK121))</f>
        <v/>
      </c>
      <c r="CB121" s="119" t="str">
        <f>IF(BL121="", "", IF(BL121&lt;=$B121, WORKDAY(DATE(YEAR($BB121), MONTH(BL121)+1, DAY(BL121)-1), 1, Settings!$AY$23:$AY$38), BL121))</f>
        <v/>
      </c>
      <c r="CC121" s="119" t="str">
        <f>IF(BM121="", "", IF(BM121&lt;=$B121, WORKDAY(DATE(YEAR($BB121), MONTH(BM121)+1, DAY(BM121)-1), 1, Settings!$AY$23:$AY$38), BM121))</f>
        <v/>
      </c>
      <c r="CD121" s="119" t="str">
        <f>IF(BN121="", "", IF(BN121&lt;=$B121, WORKDAY(DATE(YEAR($BB121), MONTH(BN121)+1, DAY(BN121)-1), 1, Settings!$AY$23:$AY$38), BN121))</f>
        <v/>
      </c>
      <c r="CE121" s="119" t="str">
        <f>IF(BO121="", "", IF(BO121&lt;=$B121, WORKDAY(DATE(YEAR($BB121), MONTH(BO121)+1, DAY(BO121)-1), 1, Settings!$AY$23:$AY$38), BO121))</f>
        <v/>
      </c>
      <c r="CF121" s="120" t="str">
        <f>IF(BP121="", "", IF(BP121&lt;=$B121, WORKDAY(DATE(YEAR($BB121), MONTH(BP121)+1, DAY(BP121)-1), 1, Settings!$AY$23:$AY$38), BP121))</f>
        <v/>
      </c>
      <c r="CH121" s="48" t="str">
        <f t="shared" si="35"/>
        <v/>
      </c>
      <c r="CI121" s="49" t="str">
        <f t="shared" si="36"/>
        <v/>
      </c>
      <c r="CJ121" s="49" t="str">
        <f t="shared" si="37"/>
        <v/>
      </c>
      <c r="CK121" s="49" t="str">
        <f t="shared" si="38"/>
        <v/>
      </c>
      <c r="CL121" s="49" t="str">
        <f t="shared" si="39"/>
        <v/>
      </c>
      <c r="CM121" s="49" t="str">
        <f t="shared" si="40"/>
        <v/>
      </c>
      <c r="CN121" s="49" t="str">
        <f t="shared" si="41"/>
        <v/>
      </c>
      <c r="CO121" s="49" t="str">
        <f t="shared" si="42"/>
        <v/>
      </c>
      <c r="CP121" s="49" t="str">
        <f t="shared" si="43"/>
        <v/>
      </c>
      <c r="CQ121" s="49" t="str">
        <f t="shared" si="44"/>
        <v/>
      </c>
      <c r="CR121" s="49" t="str">
        <f t="shared" si="45"/>
        <v/>
      </c>
      <c r="CS121" s="49" t="str">
        <f t="shared" si="46"/>
        <v/>
      </c>
      <c r="CT121" s="49" t="str">
        <f t="shared" si="47"/>
        <v/>
      </c>
      <c r="CU121" s="49" t="str">
        <f t="shared" si="48"/>
        <v/>
      </c>
      <c r="CV121" s="16" t="str">
        <f t="shared" si="49"/>
        <v/>
      </c>
      <c r="CX121" s="48" t="str">
        <f t="shared" si="50"/>
        <v/>
      </c>
      <c r="CY121" s="49" t="str">
        <f t="shared" si="51"/>
        <v/>
      </c>
      <c r="CZ121" s="49" t="str">
        <f t="shared" si="52"/>
        <v/>
      </c>
      <c r="DA121" s="49" t="str">
        <f t="shared" si="53"/>
        <v/>
      </c>
      <c r="DB121" s="49" t="str">
        <f t="shared" si="54"/>
        <v/>
      </c>
      <c r="DC121" s="49" t="str">
        <f t="shared" si="55"/>
        <v/>
      </c>
      <c r="DD121" s="49" t="str">
        <f t="shared" si="56"/>
        <v/>
      </c>
      <c r="DE121" s="49" t="str">
        <f t="shared" si="57"/>
        <v/>
      </c>
      <c r="DF121" s="49" t="str">
        <f t="shared" si="58"/>
        <v/>
      </c>
      <c r="DG121" s="49" t="str">
        <f t="shared" si="59"/>
        <v/>
      </c>
      <c r="DH121" s="49" t="str">
        <f t="shared" si="60"/>
        <v/>
      </c>
      <c r="DI121" s="49" t="str">
        <f t="shared" si="61"/>
        <v/>
      </c>
      <c r="DJ121" s="49" t="str">
        <f t="shared" si="62"/>
        <v/>
      </c>
      <c r="DK121" s="49" t="str">
        <f t="shared" si="63"/>
        <v/>
      </c>
      <c r="DL121" s="16" t="str">
        <f t="shared" si="64"/>
        <v/>
      </c>
      <c r="DN121" s="17" t="str">
        <f t="shared" si="65"/>
        <v>Oct 2019</v>
      </c>
    </row>
    <row r="122" spans="1:118" x14ac:dyDescent="0.25">
      <c r="A122" s="30"/>
      <c r="B122" s="102">
        <f>IF(B121="", "", IFERROR(IF(B121+1&gt;Settings!$G$25, "", B121+1), ""))</f>
        <v>43758</v>
      </c>
      <c r="C122" s="2"/>
      <c r="D122" s="3"/>
      <c r="E122" s="3"/>
      <c r="F122" s="3"/>
      <c r="G122" s="3"/>
      <c r="H122" s="3"/>
      <c r="I122" s="3"/>
      <c r="J122" s="3"/>
      <c r="K122" s="3"/>
      <c r="L122" s="3"/>
      <c r="M122" s="3"/>
      <c r="N122" s="3"/>
      <c r="O122" s="3"/>
      <c r="P122" s="3"/>
      <c r="Q122" s="4"/>
      <c r="R122" s="30"/>
      <c r="T122" s="17" t="str">
        <f>IF($B122="", "", IF($B122&lt;Settings!$G$23, "Old", "New"))</f>
        <v>Old</v>
      </c>
      <c r="AL122" s="118" t="str">
        <f>IF(OR($B122="", C122="", C$10="", AL$9), "", IFERROR($B122+INDEX(Settings!$AF$19:$AF$33, MATCH(C$10, Settings!$Y$19:$Y$33, 0))+IF(INDEX(Settings!$AI$19:$AI$33, MATCH(C$10, Settings!$Y$19:$Y$33, 0))="", 0, INDEX($AO$2:$AU$8, MATCH(TEXT($B122, "ddd"), $AN$2:$AN$8, 0), MATCH(INDEX(Settings!$AI$19:$AI$33, MATCH(C$10, Settings!$Y$19:$Y$33, 0)), $AO$1:$AU$1, 0))), 0))</f>
        <v/>
      </c>
      <c r="AM122" s="119" t="str">
        <f>IF(OR($B122="", D122="", D$10="", AM$9), "", IFERROR($B122+INDEX(Settings!$AF$19:$AF$33, MATCH(D$10, Settings!$Y$19:$Y$33, 0))+IF(INDEX(Settings!$AI$19:$AI$33, MATCH(D$10, Settings!$Y$19:$Y$33, 0))="", 0, INDEX($AO$2:$AU$8, MATCH(TEXT($B122, "ddd"), $AN$2:$AN$8, 0), MATCH(INDEX(Settings!$AI$19:$AI$33, MATCH(D$10, Settings!$Y$19:$Y$33, 0)), $AO$1:$AU$1, 0))), 0))</f>
        <v/>
      </c>
      <c r="AN122" s="119" t="str">
        <f>IF(OR($B122="", E122="", E$10="", AN$9), "", IFERROR($B122+INDEX(Settings!$AF$19:$AF$33, MATCH(E$10, Settings!$Y$19:$Y$33, 0))+IF(INDEX(Settings!$AI$19:$AI$33, MATCH(E$10, Settings!$Y$19:$Y$33, 0))="", 0, INDEX($AO$2:$AU$8, MATCH(TEXT($B122, "ddd"), $AN$2:$AN$8, 0), MATCH(INDEX(Settings!$AI$19:$AI$33, MATCH(E$10, Settings!$Y$19:$Y$33, 0)), $AO$1:$AU$1, 0))), 0))</f>
        <v/>
      </c>
      <c r="AO122" s="119" t="str">
        <f>IF(OR($B122="", F122="", F$10="", AO$9), "", IFERROR($B122+INDEX(Settings!$AF$19:$AF$33, MATCH(F$10, Settings!$Y$19:$Y$33, 0))+IF(INDEX(Settings!$AI$19:$AI$33, MATCH(F$10, Settings!$Y$19:$Y$33, 0))="", 0, INDEX($AO$2:$AU$8, MATCH(TEXT($B122, "ddd"), $AN$2:$AN$8, 0), MATCH(INDEX(Settings!$AI$19:$AI$33, MATCH(F$10, Settings!$Y$19:$Y$33, 0)), $AO$1:$AU$1, 0))), 0))</f>
        <v/>
      </c>
      <c r="AP122" s="119" t="str">
        <f>IF(OR($B122="", G122="", G$10="", AP$9), "", IFERROR($B122+INDEX(Settings!$AF$19:$AF$33, MATCH(G$10, Settings!$Y$19:$Y$33, 0))+IF(INDEX(Settings!$AI$19:$AI$33, MATCH(G$10, Settings!$Y$19:$Y$33, 0))="", 0, INDEX($AO$2:$AU$8, MATCH(TEXT($B122, "ddd"), $AN$2:$AN$8, 0), MATCH(INDEX(Settings!$AI$19:$AI$33, MATCH(G$10, Settings!$Y$19:$Y$33, 0)), $AO$1:$AU$1, 0))), 0))</f>
        <v/>
      </c>
      <c r="AQ122" s="119" t="str">
        <f>IF(OR($B122="", H122="", H$10="", AQ$9), "", IFERROR($B122+INDEX(Settings!$AF$19:$AF$33, MATCH(H$10, Settings!$Y$19:$Y$33, 0))+IF(INDEX(Settings!$AI$19:$AI$33, MATCH(H$10, Settings!$Y$19:$Y$33, 0))="", 0, INDEX($AO$2:$AU$8, MATCH(TEXT($B122, "ddd"), $AN$2:$AN$8, 0), MATCH(INDEX(Settings!$AI$19:$AI$33, MATCH(H$10, Settings!$Y$19:$Y$33, 0)), $AO$1:$AU$1, 0))), 0))</f>
        <v/>
      </c>
      <c r="AR122" s="119" t="str">
        <f>IF(OR($B122="", I122="", I$10="", AR$9), "", IFERROR($B122+INDEX(Settings!$AF$19:$AF$33, MATCH(I$10, Settings!$Y$19:$Y$33, 0))+IF(INDEX(Settings!$AI$19:$AI$33, MATCH(I$10, Settings!$Y$19:$Y$33, 0))="", 0, INDEX($AO$2:$AU$8, MATCH(TEXT($B122, "ddd"), $AN$2:$AN$8, 0), MATCH(INDEX(Settings!$AI$19:$AI$33, MATCH(I$10, Settings!$Y$19:$Y$33, 0)), $AO$1:$AU$1, 0))), 0))</f>
        <v/>
      </c>
      <c r="AS122" s="119" t="str">
        <f>IF(OR($B122="", J122="", J$10="", AS$9), "", IFERROR($B122+INDEX(Settings!$AF$19:$AF$33, MATCH(J$10, Settings!$Y$19:$Y$33, 0))+IF(INDEX(Settings!$AI$19:$AI$33, MATCH(J$10, Settings!$Y$19:$Y$33, 0))="", 0, INDEX($AO$2:$AU$8, MATCH(TEXT($B122, "ddd"), $AN$2:$AN$8, 0), MATCH(INDEX(Settings!$AI$19:$AI$33, MATCH(J$10, Settings!$Y$19:$Y$33, 0)), $AO$1:$AU$1, 0))), 0))</f>
        <v/>
      </c>
      <c r="AT122" s="119" t="str">
        <f>IF(OR($B122="", K122="", K$10="", AT$9), "", IFERROR($B122+INDEX(Settings!$AF$19:$AF$33, MATCH(K$10, Settings!$Y$19:$Y$33, 0))+IF(INDEX(Settings!$AI$19:$AI$33, MATCH(K$10, Settings!$Y$19:$Y$33, 0))="", 0, INDEX($AO$2:$AU$8, MATCH(TEXT($B122, "ddd"), $AN$2:$AN$8, 0), MATCH(INDEX(Settings!$AI$19:$AI$33, MATCH(K$10, Settings!$Y$19:$Y$33, 0)), $AO$1:$AU$1, 0))), 0))</f>
        <v/>
      </c>
      <c r="AU122" s="119" t="str">
        <f>IF(OR($B122="", L122="", L$10="", AU$9), "", IFERROR($B122+INDEX(Settings!$AF$19:$AF$33, MATCH(L$10, Settings!$Y$19:$Y$33, 0))+IF(INDEX(Settings!$AI$19:$AI$33, MATCH(L$10, Settings!$Y$19:$Y$33, 0))="", 0, INDEX($AO$2:$AU$8, MATCH(TEXT($B122, "ddd"), $AN$2:$AN$8, 0), MATCH(INDEX(Settings!$AI$19:$AI$33, MATCH(L$10, Settings!$Y$19:$Y$33, 0)), $AO$1:$AU$1, 0))), 0))</f>
        <v/>
      </c>
      <c r="AV122" s="119" t="str">
        <f>IF(OR($B122="", M122="", M$10="", AV$9), "", IFERROR($B122+INDEX(Settings!$AF$19:$AF$33, MATCH(M$10, Settings!$Y$19:$Y$33, 0))+IF(INDEX(Settings!$AI$19:$AI$33, MATCH(M$10, Settings!$Y$19:$Y$33, 0))="", 0, INDEX($AO$2:$AU$8, MATCH(TEXT($B122, "ddd"), $AN$2:$AN$8, 0), MATCH(INDEX(Settings!$AI$19:$AI$33, MATCH(M$10, Settings!$Y$19:$Y$33, 0)), $AO$1:$AU$1, 0))), 0))</f>
        <v/>
      </c>
      <c r="AW122" s="119" t="str">
        <f>IF(OR($B122="", N122="", N$10="", AW$9), "", IFERROR($B122+INDEX(Settings!$AF$19:$AF$33, MATCH(N$10, Settings!$Y$19:$Y$33, 0))+IF(INDEX(Settings!$AI$19:$AI$33, MATCH(N$10, Settings!$Y$19:$Y$33, 0))="", 0, INDEX($AO$2:$AU$8, MATCH(TEXT($B122, "ddd"), $AN$2:$AN$8, 0), MATCH(INDEX(Settings!$AI$19:$AI$33, MATCH(N$10, Settings!$Y$19:$Y$33, 0)), $AO$1:$AU$1, 0))), 0))</f>
        <v/>
      </c>
      <c r="AX122" s="119" t="str">
        <f>IF(OR($B122="", O122="", O$10="", AX$9), "", IFERROR($B122+INDEX(Settings!$AF$19:$AF$33, MATCH(O$10, Settings!$Y$19:$Y$33, 0))+IF(INDEX(Settings!$AI$19:$AI$33, MATCH(O$10, Settings!$Y$19:$Y$33, 0))="", 0, INDEX($AO$2:$AU$8, MATCH(TEXT($B122, "ddd"), $AN$2:$AN$8, 0), MATCH(INDEX(Settings!$AI$19:$AI$33, MATCH(O$10, Settings!$Y$19:$Y$33, 0)), $AO$1:$AU$1, 0))), 0))</f>
        <v/>
      </c>
      <c r="AY122" s="119" t="str">
        <f>IF(OR($B122="", P122="", P$10="", AY$9), "", IFERROR($B122+INDEX(Settings!$AF$19:$AF$33, MATCH(P$10, Settings!$Y$19:$Y$33, 0))+IF(INDEX(Settings!$AI$19:$AI$33, MATCH(P$10, Settings!$Y$19:$Y$33, 0))="", 0, INDEX($AO$2:$AU$8, MATCH(TEXT($B122, "ddd"), $AN$2:$AN$8, 0), MATCH(INDEX(Settings!$AI$19:$AI$33, MATCH(P$10, Settings!$Y$19:$Y$33, 0)), $AO$1:$AU$1, 0))), 0))</f>
        <v/>
      </c>
      <c r="AZ122" s="120" t="str">
        <f>IF(OR($B122="", Q122="", Q$10="", AZ$9), "", IFERROR($B122+INDEX(Settings!$AF$19:$AF$33, MATCH(Q$10, Settings!$Y$19:$Y$33, 0))+IF(INDEX(Settings!$AI$19:$AI$33, MATCH(Q$10, Settings!$Y$19:$Y$33, 0))="", 0, INDEX($AO$2:$AU$8, MATCH(TEXT($B122, "ddd"), $AN$2:$AN$8, 0), MATCH(INDEX(Settings!$AI$19:$AI$33, MATCH(Q$10, Settings!$Y$19:$Y$33, 0)), $AO$1:$AU$1, 0))), 0))</f>
        <v/>
      </c>
      <c r="BB122" s="118" t="str">
        <f>IF(OR(C$10="", $B122="", C122="", BB$9=""), "", IFERROR(WORKDAY((DATE(YEAR($B122), MONTH($B122)+INDEX(Settings!$AM$19:$AM$33, MATCH(C$10, Settings!$Y$19:$Y$33, 0)), IF(INDEX(Settings!$AQ$19:$AQ$33, MATCH(C$10, Settings!$Y$19:$Y$33, 0))=0, DAY($B122), INDEX(Settings!$AQ$19:$AQ$33, MATCH(C$10, Settings!$Y$19:$Y$33, 0))))-1), 1, Settings!$AY$23:$AY$38), ""))</f>
        <v/>
      </c>
      <c r="BC122" s="119" t="str">
        <f>IF(OR(D$10="", $B122="", D122="", BC$9=""), "", IFERROR(WORKDAY((DATE(YEAR($B122), MONTH($B122)+INDEX(Settings!$AM$19:$AM$33, MATCH(D$10, Settings!$Y$19:$Y$33, 0)), IF(INDEX(Settings!$AQ$19:$AQ$33, MATCH(D$10, Settings!$Y$19:$Y$33, 0))=0, DAY($B122), INDEX(Settings!$AQ$19:$AQ$33, MATCH(D$10, Settings!$Y$19:$Y$33, 0))))-1), 1, Settings!$AY$23:$AY$38), ""))</f>
        <v/>
      </c>
      <c r="BD122" s="119" t="str">
        <f>IF(OR(E$10="", $B122="", E122="", BD$9=""), "", IFERROR(WORKDAY((DATE(YEAR($B122), MONTH($B122)+INDEX(Settings!$AM$19:$AM$33, MATCH(E$10, Settings!$Y$19:$Y$33, 0)), IF(INDEX(Settings!$AQ$19:$AQ$33, MATCH(E$10, Settings!$Y$19:$Y$33, 0))=0, DAY($B122), INDEX(Settings!$AQ$19:$AQ$33, MATCH(E$10, Settings!$Y$19:$Y$33, 0))))-1), 1, Settings!$AY$23:$AY$38), ""))</f>
        <v/>
      </c>
      <c r="BE122" s="119" t="str">
        <f>IF(OR(F$10="", $B122="", F122="", BE$9=""), "", IFERROR(WORKDAY((DATE(YEAR($B122), MONTH($B122)+INDEX(Settings!$AM$19:$AM$33, MATCH(F$10, Settings!$Y$19:$Y$33, 0)), IF(INDEX(Settings!$AQ$19:$AQ$33, MATCH(F$10, Settings!$Y$19:$Y$33, 0))=0, DAY($B122), INDEX(Settings!$AQ$19:$AQ$33, MATCH(F$10, Settings!$Y$19:$Y$33, 0))))-1), 1, Settings!$AY$23:$AY$38), ""))</f>
        <v/>
      </c>
      <c r="BF122" s="119" t="str">
        <f>IF(OR(G$10="", $B122="", G122="", BF$9=""), "", IFERROR(WORKDAY((DATE(YEAR($B122), MONTH($B122)+INDEX(Settings!$AM$19:$AM$33, MATCH(G$10, Settings!$Y$19:$Y$33, 0)), IF(INDEX(Settings!$AQ$19:$AQ$33, MATCH(G$10, Settings!$Y$19:$Y$33, 0))=0, DAY($B122), INDEX(Settings!$AQ$19:$AQ$33, MATCH(G$10, Settings!$Y$19:$Y$33, 0))))-1), 1, Settings!$AY$23:$AY$38), ""))</f>
        <v/>
      </c>
      <c r="BG122" s="119" t="str">
        <f>IF(OR(H$10="", $B122="", H122="", BG$9=""), "", IFERROR(WORKDAY((DATE(YEAR($B122), MONTH($B122)+INDEX(Settings!$AM$19:$AM$33, MATCH(H$10, Settings!$Y$19:$Y$33, 0)), IF(INDEX(Settings!$AQ$19:$AQ$33, MATCH(H$10, Settings!$Y$19:$Y$33, 0))=0, DAY($B122), INDEX(Settings!$AQ$19:$AQ$33, MATCH(H$10, Settings!$Y$19:$Y$33, 0))))-1), 1, Settings!$AY$23:$AY$38), ""))</f>
        <v/>
      </c>
      <c r="BH122" s="119" t="str">
        <f>IF(OR(I$10="", $B122="", I122="", BH$9=""), "", IFERROR(WORKDAY((DATE(YEAR($B122), MONTH($B122)+INDEX(Settings!$AM$19:$AM$33, MATCH(I$10, Settings!$Y$19:$Y$33, 0)), IF(INDEX(Settings!$AQ$19:$AQ$33, MATCH(I$10, Settings!$Y$19:$Y$33, 0))=0, DAY($B122), INDEX(Settings!$AQ$19:$AQ$33, MATCH(I$10, Settings!$Y$19:$Y$33, 0))))-1), 1, Settings!$AY$23:$AY$38), ""))</f>
        <v/>
      </c>
      <c r="BI122" s="119" t="str">
        <f>IF(OR(J$10="", $B122="", J122="", BI$9=""), "", IFERROR(WORKDAY((DATE(YEAR($B122), MONTH($B122)+INDEX(Settings!$AM$19:$AM$33, MATCH(J$10, Settings!$Y$19:$Y$33, 0)), IF(INDEX(Settings!$AQ$19:$AQ$33, MATCH(J$10, Settings!$Y$19:$Y$33, 0))=0, DAY($B122), INDEX(Settings!$AQ$19:$AQ$33, MATCH(J$10, Settings!$Y$19:$Y$33, 0))))-1), 1, Settings!$AY$23:$AY$38), ""))</f>
        <v/>
      </c>
      <c r="BJ122" s="119" t="str">
        <f>IF(OR(K$10="", $B122="", K122="", BJ$9=""), "", IFERROR(WORKDAY((DATE(YEAR($B122), MONTH($B122)+INDEX(Settings!$AM$19:$AM$33, MATCH(K$10, Settings!$Y$19:$Y$33, 0)), IF(INDEX(Settings!$AQ$19:$AQ$33, MATCH(K$10, Settings!$Y$19:$Y$33, 0))=0, DAY($B122), INDEX(Settings!$AQ$19:$AQ$33, MATCH(K$10, Settings!$Y$19:$Y$33, 0))))-1), 1, Settings!$AY$23:$AY$38), ""))</f>
        <v/>
      </c>
      <c r="BK122" s="119" t="str">
        <f>IF(OR(L$10="", $B122="", L122="", BK$9=""), "", IFERROR(WORKDAY((DATE(YEAR($B122), MONTH($B122)+INDEX(Settings!$AM$19:$AM$33, MATCH(L$10, Settings!$Y$19:$Y$33, 0)), IF(INDEX(Settings!$AQ$19:$AQ$33, MATCH(L$10, Settings!$Y$19:$Y$33, 0))=0, DAY($B122), INDEX(Settings!$AQ$19:$AQ$33, MATCH(L$10, Settings!$Y$19:$Y$33, 0))))-1), 1, Settings!$AY$23:$AY$38), ""))</f>
        <v/>
      </c>
      <c r="BL122" s="119" t="str">
        <f>IF(OR(M$10="", $B122="", M122="", BL$9=""), "", IFERROR(WORKDAY((DATE(YEAR($B122), MONTH($B122)+INDEX(Settings!$AM$19:$AM$33, MATCH(M$10, Settings!$Y$19:$Y$33, 0)), IF(INDEX(Settings!$AQ$19:$AQ$33, MATCH(M$10, Settings!$Y$19:$Y$33, 0))=0, DAY($B122), INDEX(Settings!$AQ$19:$AQ$33, MATCH(M$10, Settings!$Y$19:$Y$33, 0))))-1), 1, Settings!$AY$23:$AY$38), ""))</f>
        <v/>
      </c>
      <c r="BM122" s="119" t="str">
        <f>IF(OR(N$10="", $B122="", N122="", BM$9=""), "", IFERROR(WORKDAY((DATE(YEAR($B122), MONTH($B122)+INDEX(Settings!$AM$19:$AM$33, MATCH(N$10, Settings!$Y$19:$Y$33, 0)), IF(INDEX(Settings!$AQ$19:$AQ$33, MATCH(N$10, Settings!$Y$19:$Y$33, 0))=0, DAY($B122), INDEX(Settings!$AQ$19:$AQ$33, MATCH(N$10, Settings!$Y$19:$Y$33, 0))))-1), 1, Settings!$AY$23:$AY$38), ""))</f>
        <v/>
      </c>
      <c r="BN122" s="119" t="str">
        <f>IF(OR(O$10="", $B122="", O122="", BN$9=""), "", IFERROR(WORKDAY((DATE(YEAR($B122), MONTH($B122)+INDEX(Settings!$AM$19:$AM$33, MATCH(O$10, Settings!$Y$19:$Y$33, 0)), IF(INDEX(Settings!$AQ$19:$AQ$33, MATCH(O$10, Settings!$Y$19:$Y$33, 0))=0, DAY($B122), INDEX(Settings!$AQ$19:$AQ$33, MATCH(O$10, Settings!$Y$19:$Y$33, 0))))-1), 1, Settings!$AY$23:$AY$38), ""))</f>
        <v/>
      </c>
      <c r="BO122" s="119" t="str">
        <f>IF(OR(P$10="", $B122="", P122="", BO$9=""), "", IFERROR(WORKDAY((DATE(YEAR($B122), MONTH($B122)+INDEX(Settings!$AM$19:$AM$33, MATCH(P$10, Settings!$Y$19:$Y$33, 0)), IF(INDEX(Settings!$AQ$19:$AQ$33, MATCH(P$10, Settings!$Y$19:$Y$33, 0))=0, DAY($B122), INDEX(Settings!$AQ$19:$AQ$33, MATCH(P$10, Settings!$Y$19:$Y$33, 0))))-1), 1, Settings!$AY$23:$AY$38), ""))</f>
        <v/>
      </c>
      <c r="BP122" s="120" t="str">
        <f>IF(OR(Q$10="", $B122="", Q122="", BP$9=""), "", IFERROR(WORKDAY((DATE(YEAR($B122), MONTH($B122)+INDEX(Settings!$AM$19:$AM$33, MATCH(Q$10, Settings!$Y$19:$Y$33, 0)), IF(INDEX(Settings!$AQ$19:$AQ$33, MATCH(Q$10, Settings!$Y$19:$Y$33, 0))=0, DAY($B122), INDEX(Settings!$AQ$19:$AQ$33, MATCH(Q$10, Settings!$Y$19:$Y$33, 0))))-1), 1, Settings!$AY$23:$AY$38), ""))</f>
        <v/>
      </c>
      <c r="BR122" s="118" t="str">
        <f>IF(BB122="", "", IF(BB122&lt;=$B122, WORKDAY(DATE(YEAR($BB122), MONTH(BB122)+1, DAY(BB122)-1), 1, Settings!$AY$23:$AY$38), BB122))</f>
        <v/>
      </c>
      <c r="BS122" s="119" t="str">
        <f>IF(BC122="", "", IF(BC122&lt;=$B122, WORKDAY(DATE(YEAR($BB122), MONTH(BC122)+1, DAY(BC122)-1), 1, Settings!$AY$23:$AY$38), BC122))</f>
        <v/>
      </c>
      <c r="BT122" s="119" t="str">
        <f>IF(BD122="", "", IF(BD122&lt;=$B122, WORKDAY(DATE(YEAR($BB122), MONTH(BD122)+1, DAY(BD122)-1), 1, Settings!$AY$23:$AY$38), BD122))</f>
        <v/>
      </c>
      <c r="BU122" s="119" t="str">
        <f>IF(BE122="", "", IF(BE122&lt;=$B122, WORKDAY(DATE(YEAR($BB122), MONTH(BE122)+1, DAY(BE122)-1), 1, Settings!$AY$23:$AY$38), BE122))</f>
        <v/>
      </c>
      <c r="BV122" s="119" t="str">
        <f>IF(BF122="", "", IF(BF122&lt;=$B122, WORKDAY(DATE(YEAR($BB122), MONTH(BF122)+1, DAY(BF122)-1), 1, Settings!$AY$23:$AY$38), BF122))</f>
        <v/>
      </c>
      <c r="BW122" s="119" t="str">
        <f>IF(BG122="", "", IF(BG122&lt;=$B122, WORKDAY(DATE(YEAR($BB122), MONTH(BG122)+1, DAY(BG122)-1), 1, Settings!$AY$23:$AY$38), BG122))</f>
        <v/>
      </c>
      <c r="BX122" s="119" t="str">
        <f>IF(BH122="", "", IF(BH122&lt;=$B122, WORKDAY(DATE(YEAR($BB122), MONTH(BH122)+1, DAY(BH122)-1), 1, Settings!$AY$23:$AY$38), BH122))</f>
        <v/>
      </c>
      <c r="BY122" s="119" t="str">
        <f>IF(BI122="", "", IF(BI122&lt;=$B122, WORKDAY(DATE(YEAR($BB122), MONTH(BI122)+1, DAY(BI122)-1), 1, Settings!$AY$23:$AY$38), BI122))</f>
        <v/>
      </c>
      <c r="BZ122" s="119" t="str">
        <f>IF(BJ122="", "", IF(BJ122&lt;=$B122, WORKDAY(DATE(YEAR($BB122), MONTH(BJ122)+1, DAY(BJ122)-1), 1, Settings!$AY$23:$AY$38), BJ122))</f>
        <v/>
      </c>
      <c r="CA122" s="119" t="str">
        <f>IF(BK122="", "", IF(BK122&lt;=$B122, WORKDAY(DATE(YEAR($BB122), MONTH(BK122)+1, DAY(BK122)-1), 1, Settings!$AY$23:$AY$38), BK122))</f>
        <v/>
      </c>
      <c r="CB122" s="119" t="str">
        <f>IF(BL122="", "", IF(BL122&lt;=$B122, WORKDAY(DATE(YEAR($BB122), MONTH(BL122)+1, DAY(BL122)-1), 1, Settings!$AY$23:$AY$38), BL122))</f>
        <v/>
      </c>
      <c r="CC122" s="119" t="str">
        <f>IF(BM122="", "", IF(BM122&lt;=$B122, WORKDAY(DATE(YEAR($BB122), MONTH(BM122)+1, DAY(BM122)-1), 1, Settings!$AY$23:$AY$38), BM122))</f>
        <v/>
      </c>
      <c r="CD122" s="119" t="str">
        <f>IF(BN122="", "", IF(BN122&lt;=$B122, WORKDAY(DATE(YEAR($BB122), MONTH(BN122)+1, DAY(BN122)-1), 1, Settings!$AY$23:$AY$38), BN122))</f>
        <v/>
      </c>
      <c r="CE122" s="119" t="str">
        <f>IF(BO122="", "", IF(BO122&lt;=$B122, WORKDAY(DATE(YEAR($BB122), MONTH(BO122)+1, DAY(BO122)-1), 1, Settings!$AY$23:$AY$38), BO122))</f>
        <v/>
      </c>
      <c r="CF122" s="120" t="str">
        <f>IF(BP122="", "", IF(BP122&lt;=$B122, WORKDAY(DATE(YEAR($BB122), MONTH(BP122)+1, DAY(BP122)-1), 1, Settings!$AY$23:$AY$38), BP122))</f>
        <v/>
      </c>
      <c r="CH122" s="48" t="str">
        <f t="shared" si="35"/>
        <v/>
      </c>
      <c r="CI122" s="49" t="str">
        <f t="shared" si="36"/>
        <v/>
      </c>
      <c r="CJ122" s="49" t="str">
        <f t="shared" si="37"/>
        <v/>
      </c>
      <c r="CK122" s="49" t="str">
        <f t="shared" si="38"/>
        <v/>
      </c>
      <c r="CL122" s="49" t="str">
        <f t="shared" si="39"/>
        <v/>
      </c>
      <c r="CM122" s="49" t="str">
        <f t="shared" si="40"/>
        <v/>
      </c>
      <c r="CN122" s="49" t="str">
        <f t="shared" si="41"/>
        <v/>
      </c>
      <c r="CO122" s="49" t="str">
        <f t="shared" si="42"/>
        <v/>
      </c>
      <c r="CP122" s="49" t="str">
        <f t="shared" si="43"/>
        <v/>
      </c>
      <c r="CQ122" s="49" t="str">
        <f t="shared" si="44"/>
        <v/>
      </c>
      <c r="CR122" s="49" t="str">
        <f t="shared" si="45"/>
        <v/>
      </c>
      <c r="CS122" s="49" t="str">
        <f t="shared" si="46"/>
        <v/>
      </c>
      <c r="CT122" s="49" t="str">
        <f t="shared" si="47"/>
        <v/>
      </c>
      <c r="CU122" s="49" t="str">
        <f t="shared" si="48"/>
        <v/>
      </c>
      <c r="CV122" s="16" t="str">
        <f t="shared" si="49"/>
        <v/>
      </c>
      <c r="CX122" s="48" t="str">
        <f t="shared" si="50"/>
        <v/>
      </c>
      <c r="CY122" s="49" t="str">
        <f t="shared" si="51"/>
        <v/>
      </c>
      <c r="CZ122" s="49" t="str">
        <f t="shared" si="52"/>
        <v/>
      </c>
      <c r="DA122" s="49" t="str">
        <f t="shared" si="53"/>
        <v/>
      </c>
      <c r="DB122" s="49" t="str">
        <f t="shared" si="54"/>
        <v/>
      </c>
      <c r="DC122" s="49" t="str">
        <f t="shared" si="55"/>
        <v/>
      </c>
      <c r="DD122" s="49" t="str">
        <f t="shared" si="56"/>
        <v/>
      </c>
      <c r="DE122" s="49" t="str">
        <f t="shared" si="57"/>
        <v/>
      </c>
      <c r="DF122" s="49" t="str">
        <f t="shared" si="58"/>
        <v/>
      </c>
      <c r="DG122" s="49" t="str">
        <f t="shared" si="59"/>
        <v/>
      </c>
      <c r="DH122" s="49" t="str">
        <f t="shared" si="60"/>
        <v/>
      </c>
      <c r="DI122" s="49" t="str">
        <f t="shared" si="61"/>
        <v/>
      </c>
      <c r="DJ122" s="49" t="str">
        <f t="shared" si="62"/>
        <v/>
      </c>
      <c r="DK122" s="49" t="str">
        <f t="shared" si="63"/>
        <v/>
      </c>
      <c r="DL122" s="16" t="str">
        <f t="shared" si="64"/>
        <v/>
      </c>
      <c r="DN122" s="17" t="str">
        <f t="shared" si="65"/>
        <v>Oct 2019</v>
      </c>
    </row>
    <row r="123" spans="1:118" x14ac:dyDescent="0.25">
      <c r="A123" s="30"/>
      <c r="B123" s="102">
        <f>IF(B122="", "", IFERROR(IF(B122+1&gt;Settings!$G$25, "", B122+1), ""))</f>
        <v>43759</v>
      </c>
      <c r="C123" s="2"/>
      <c r="D123" s="3"/>
      <c r="E123" s="3"/>
      <c r="F123" s="3"/>
      <c r="G123" s="3"/>
      <c r="H123" s="3"/>
      <c r="I123" s="3"/>
      <c r="J123" s="3"/>
      <c r="K123" s="3"/>
      <c r="L123" s="3"/>
      <c r="M123" s="3"/>
      <c r="N123" s="3"/>
      <c r="O123" s="3"/>
      <c r="P123" s="3"/>
      <c r="Q123" s="4"/>
      <c r="R123" s="30"/>
      <c r="T123" s="17" t="str">
        <f>IF($B123="", "", IF($B123&lt;Settings!$G$23, "Old", "New"))</f>
        <v>Old</v>
      </c>
      <c r="AL123" s="118" t="str">
        <f>IF(OR($B123="", C123="", C$10="", AL$9), "", IFERROR($B123+INDEX(Settings!$AF$19:$AF$33, MATCH(C$10, Settings!$Y$19:$Y$33, 0))+IF(INDEX(Settings!$AI$19:$AI$33, MATCH(C$10, Settings!$Y$19:$Y$33, 0))="", 0, INDEX($AO$2:$AU$8, MATCH(TEXT($B123, "ddd"), $AN$2:$AN$8, 0), MATCH(INDEX(Settings!$AI$19:$AI$33, MATCH(C$10, Settings!$Y$19:$Y$33, 0)), $AO$1:$AU$1, 0))), 0))</f>
        <v/>
      </c>
      <c r="AM123" s="119" t="str">
        <f>IF(OR($B123="", D123="", D$10="", AM$9), "", IFERROR($B123+INDEX(Settings!$AF$19:$AF$33, MATCH(D$10, Settings!$Y$19:$Y$33, 0))+IF(INDEX(Settings!$AI$19:$AI$33, MATCH(D$10, Settings!$Y$19:$Y$33, 0))="", 0, INDEX($AO$2:$AU$8, MATCH(TEXT($B123, "ddd"), $AN$2:$AN$8, 0), MATCH(INDEX(Settings!$AI$19:$AI$33, MATCH(D$10, Settings!$Y$19:$Y$33, 0)), $AO$1:$AU$1, 0))), 0))</f>
        <v/>
      </c>
      <c r="AN123" s="119" t="str">
        <f>IF(OR($B123="", E123="", E$10="", AN$9), "", IFERROR($B123+INDEX(Settings!$AF$19:$AF$33, MATCH(E$10, Settings!$Y$19:$Y$33, 0))+IF(INDEX(Settings!$AI$19:$AI$33, MATCH(E$10, Settings!$Y$19:$Y$33, 0))="", 0, INDEX($AO$2:$AU$8, MATCH(TEXT($B123, "ddd"), $AN$2:$AN$8, 0), MATCH(INDEX(Settings!$AI$19:$AI$33, MATCH(E$10, Settings!$Y$19:$Y$33, 0)), $AO$1:$AU$1, 0))), 0))</f>
        <v/>
      </c>
      <c r="AO123" s="119" t="str">
        <f>IF(OR($B123="", F123="", F$10="", AO$9), "", IFERROR($B123+INDEX(Settings!$AF$19:$AF$33, MATCH(F$10, Settings!$Y$19:$Y$33, 0))+IF(INDEX(Settings!$AI$19:$AI$33, MATCH(F$10, Settings!$Y$19:$Y$33, 0))="", 0, INDEX($AO$2:$AU$8, MATCH(TEXT($B123, "ddd"), $AN$2:$AN$8, 0), MATCH(INDEX(Settings!$AI$19:$AI$33, MATCH(F$10, Settings!$Y$19:$Y$33, 0)), $AO$1:$AU$1, 0))), 0))</f>
        <v/>
      </c>
      <c r="AP123" s="119" t="str">
        <f>IF(OR($B123="", G123="", G$10="", AP$9), "", IFERROR($B123+INDEX(Settings!$AF$19:$AF$33, MATCH(G$10, Settings!$Y$19:$Y$33, 0))+IF(INDEX(Settings!$AI$19:$AI$33, MATCH(G$10, Settings!$Y$19:$Y$33, 0))="", 0, INDEX($AO$2:$AU$8, MATCH(TEXT($B123, "ddd"), $AN$2:$AN$8, 0), MATCH(INDEX(Settings!$AI$19:$AI$33, MATCH(G$10, Settings!$Y$19:$Y$33, 0)), $AO$1:$AU$1, 0))), 0))</f>
        <v/>
      </c>
      <c r="AQ123" s="119" t="str">
        <f>IF(OR($B123="", H123="", H$10="", AQ$9), "", IFERROR($B123+INDEX(Settings!$AF$19:$AF$33, MATCH(H$10, Settings!$Y$19:$Y$33, 0))+IF(INDEX(Settings!$AI$19:$AI$33, MATCH(H$10, Settings!$Y$19:$Y$33, 0))="", 0, INDEX($AO$2:$AU$8, MATCH(TEXT($B123, "ddd"), $AN$2:$AN$8, 0), MATCH(INDEX(Settings!$AI$19:$AI$33, MATCH(H$10, Settings!$Y$19:$Y$33, 0)), $AO$1:$AU$1, 0))), 0))</f>
        <v/>
      </c>
      <c r="AR123" s="119" t="str">
        <f>IF(OR($B123="", I123="", I$10="", AR$9), "", IFERROR($B123+INDEX(Settings!$AF$19:$AF$33, MATCH(I$10, Settings!$Y$19:$Y$33, 0))+IF(INDEX(Settings!$AI$19:$AI$33, MATCH(I$10, Settings!$Y$19:$Y$33, 0))="", 0, INDEX($AO$2:$AU$8, MATCH(TEXT($B123, "ddd"), $AN$2:$AN$8, 0), MATCH(INDEX(Settings!$AI$19:$AI$33, MATCH(I$10, Settings!$Y$19:$Y$33, 0)), $AO$1:$AU$1, 0))), 0))</f>
        <v/>
      </c>
      <c r="AS123" s="119" t="str">
        <f>IF(OR($B123="", J123="", J$10="", AS$9), "", IFERROR($B123+INDEX(Settings!$AF$19:$AF$33, MATCH(J$10, Settings!$Y$19:$Y$33, 0))+IF(INDEX(Settings!$AI$19:$AI$33, MATCH(J$10, Settings!$Y$19:$Y$33, 0))="", 0, INDEX($AO$2:$AU$8, MATCH(TEXT($B123, "ddd"), $AN$2:$AN$8, 0), MATCH(INDEX(Settings!$AI$19:$AI$33, MATCH(J$10, Settings!$Y$19:$Y$33, 0)), $AO$1:$AU$1, 0))), 0))</f>
        <v/>
      </c>
      <c r="AT123" s="119" t="str">
        <f>IF(OR($B123="", K123="", K$10="", AT$9), "", IFERROR($B123+INDEX(Settings!$AF$19:$AF$33, MATCH(K$10, Settings!$Y$19:$Y$33, 0))+IF(INDEX(Settings!$AI$19:$AI$33, MATCH(K$10, Settings!$Y$19:$Y$33, 0))="", 0, INDEX($AO$2:$AU$8, MATCH(TEXT($B123, "ddd"), $AN$2:$AN$8, 0), MATCH(INDEX(Settings!$AI$19:$AI$33, MATCH(K$10, Settings!$Y$19:$Y$33, 0)), $AO$1:$AU$1, 0))), 0))</f>
        <v/>
      </c>
      <c r="AU123" s="119" t="str">
        <f>IF(OR($B123="", L123="", L$10="", AU$9), "", IFERROR($B123+INDEX(Settings!$AF$19:$AF$33, MATCH(L$10, Settings!$Y$19:$Y$33, 0))+IF(INDEX(Settings!$AI$19:$AI$33, MATCH(L$10, Settings!$Y$19:$Y$33, 0))="", 0, INDEX($AO$2:$AU$8, MATCH(TEXT($B123, "ddd"), $AN$2:$AN$8, 0), MATCH(INDEX(Settings!$AI$19:$AI$33, MATCH(L$10, Settings!$Y$19:$Y$33, 0)), $AO$1:$AU$1, 0))), 0))</f>
        <v/>
      </c>
      <c r="AV123" s="119" t="str">
        <f>IF(OR($B123="", M123="", M$10="", AV$9), "", IFERROR($B123+INDEX(Settings!$AF$19:$AF$33, MATCH(M$10, Settings!$Y$19:$Y$33, 0))+IF(INDEX(Settings!$AI$19:$AI$33, MATCH(M$10, Settings!$Y$19:$Y$33, 0))="", 0, INDEX($AO$2:$AU$8, MATCH(TEXT($B123, "ddd"), $AN$2:$AN$8, 0), MATCH(INDEX(Settings!$AI$19:$AI$33, MATCH(M$10, Settings!$Y$19:$Y$33, 0)), $AO$1:$AU$1, 0))), 0))</f>
        <v/>
      </c>
      <c r="AW123" s="119" t="str">
        <f>IF(OR($B123="", N123="", N$10="", AW$9), "", IFERROR($B123+INDEX(Settings!$AF$19:$AF$33, MATCH(N$10, Settings!$Y$19:$Y$33, 0))+IF(INDEX(Settings!$AI$19:$AI$33, MATCH(N$10, Settings!$Y$19:$Y$33, 0))="", 0, INDEX($AO$2:$AU$8, MATCH(TEXT($B123, "ddd"), $AN$2:$AN$8, 0), MATCH(INDEX(Settings!$AI$19:$AI$33, MATCH(N$10, Settings!$Y$19:$Y$33, 0)), $AO$1:$AU$1, 0))), 0))</f>
        <v/>
      </c>
      <c r="AX123" s="119" t="str">
        <f>IF(OR($B123="", O123="", O$10="", AX$9), "", IFERROR($B123+INDEX(Settings!$AF$19:$AF$33, MATCH(O$10, Settings!$Y$19:$Y$33, 0))+IF(INDEX(Settings!$AI$19:$AI$33, MATCH(O$10, Settings!$Y$19:$Y$33, 0))="", 0, INDEX($AO$2:$AU$8, MATCH(TEXT($B123, "ddd"), $AN$2:$AN$8, 0), MATCH(INDEX(Settings!$AI$19:$AI$33, MATCH(O$10, Settings!$Y$19:$Y$33, 0)), $AO$1:$AU$1, 0))), 0))</f>
        <v/>
      </c>
      <c r="AY123" s="119" t="str">
        <f>IF(OR($B123="", P123="", P$10="", AY$9), "", IFERROR($B123+INDEX(Settings!$AF$19:$AF$33, MATCH(P$10, Settings!$Y$19:$Y$33, 0))+IF(INDEX(Settings!$AI$19:$AI$33, MATCH(P$10, Settings!$Y$19:$Y$33, 0))="", 0, INDEX($AO$2:$AU$8, MATCH(TEXT($B123, "ddd"), $AN$2:$AN$8, 0), MATCH(INDEX(Settings!$AI$19:$AI$33, MATCH(P$10, Settings!$Y$19:$Y$33, 0)), $AO$1:$AU$1, 0))), 0))</f>
        <v/>
      </c>
      <c r="AZ123" s="120" t="str">
        <f>IF(OR($B123="", Q123="", Q$10="", AZ$9), "", IFERROR($B123+INDEX(Settings!$AF$19:$AF$33, MATCH(Q$10, Settings!$Y$19:$Y$33, 0))+IF(INDEX(Settings!$AI$19:$AI$33, MATCH(Q$10, Settings!$Y$19:$Y$33, 0))="", 0, INDEX($AO$2:$AU$8, MATCH(TEXT($B123, "ddd"), $AN$2:$AN$8, 0), MATCH(INDEX(Settings!$AI$19:$AI$33, MATCH(Q$10, Settings!$Y$19:$Y$33, 0)), $AO$1:$AU$1, 0))), 0))</f>
        <v/>
      </c>
      <c r="BB123" s="118" t="str">
        <f>IF(OR(C$10="", $B123="", C123="", BB$9=""), "", IFERROR(WORKDAY((DATE(YEAR($B123), MONTH($B123)+INDEX(Settings!$AM$19:$AM$33, MATCH(C$10, Settings!$Y$19:$Y$33, 0)), IF(INDEX(Settings!$AQ$19:$AQ$33, MATCH(C$10, Settings!$Y$19:$Y$33, 0))=0, DAY($B123), INDEX(Settings!$AQ$19:$AQ$33, MATCH(C$10, Settings!$Y$19:$Y$33, 0))))-1), 1, Settings!$AY$23:$AY$38), ""))</f>
        <v/>
      </c>
      <c r="BC123" s="119" t="str">
        <f>IF(OR(D$10="", $B123="", D123="", BC$9=""), "", IFERROR(WORKDAY((DATE(YEAR($B123), MONTH($B123)+INDEX(Settings!$AM$19:$AM$33, MATCH(D$10, Settings!$Y$19:$Y$33, 0)), IF(INDEX(Settings!$AQ$19:$AQ$33, MATCH(D$10, Settings!$Y$19:$Y$33, 0))=0, DAY($B123), INDEX(Settings!$AQ$19:$AQ$33, MATCH(D$10, Settings!$Y$19:$Y$33, 0))))-1), 1, Settings!$AY$23:$AY$38), ""))</f>
        <v/>
      </c>
      <c r="BD123" s="119" t="str">
        <f>IF(OR(E$10="", $B123="", E123="", BD$9=""), "", IFERROR(WORKDAY((DATE(YEAR($B123), MONTH($B123)+INDEX(Settings!$AM$19:$AM$33, MATCH(E$10, Settings!$Y$19:$Y$33, 0)), IF(INDEX(Settings!$AQ$19:$AQ$33, MATCH(E$10, Settings!$Y$19:$Y$33, 0))=0, DAY($B123), INDEX(Settings!$AQ$19:$AQ$33, MATCH(E$10, Settings!$Y$19:$Y$33, 0))))-1), 1, Settings!$AY$23:$AY$38), ""))</f>
        <v/>
      </c>
      <c r="BE123" s="119" t="str">
        <f>IF(OR(F$10="", $B123="", F123="", BE$9=""), "", IFERROR(WORKDAY((DATE(YEAR($B123), MONTH($B123)+INDEX(Settings!$AM$19:$AM$33, MATCH(F$10, Settings!$Y$19:$Y$33, 0)), IF(INDEX(Settings!$AQ$19:$AQ$33, MATCH(F$10, Settings!$Y$19:$Y$33, 0))=0, DAY($B123), INDEX(Settings!$AQ$19:$AQ$33, MATCH(F$10, Settings!$Y$19:$Y$33, 0))))-1), 1, Settings!$AY$23:$AY$38), ""))</f>
        <v/>
      </c>
      <c r="BF123" s="119" t="str">
        <f>IF(OR(G$10="", $B123="", G123="", BF$9=""), "", IFERROR(WORKDAY((DATE(YEAR($B123), MONTH($B123)+INDEX(Settings!$AM$19:$AM$33, MATCH(G$10, Settings!$Y$19:$Y$33, 0)), IF(INDEX(Settings!$AQ$19:$AQ$33, MATCH(G$10, Settings!$Y$19:$Y$33, 0))=0, DAY($B123), INDEX(Settings!$AQ$19:$AQ$33, MATCH(G$10, Settings!$Y$19:$Y$33, 0))))-1), 1, Settings!$AY$23:$AY$38), ""))</f>
        <v/>
      </c>
      <c r="BG123" s="119" t="str">
        <f>IF(OR(H$10="", $B123="", H123="", BG$9=""), "", IFERROR(WORKDAY((DATE(YEAR($B123), MONTH($B123)+INDEX(Settings!$AM$19:$AM$33, MATCH(H$10, Settings!$Y$19:$Y$33, 0)), IF(INDEX(Settings!$AQ$19:$AQ$33, MATCH(H$10, Settings!$Y$19:$Y$33, 0))=0, DAY($B123), INDEX(Settings!$AQ$19:$AQ$33, MATCH(H$10, Settings!$Y$19:$Y$33, 0))))-1), 1, Settings!$AY$23:$AY$38), ""))</f>
        <v/>
      </c>
      <c r="BH123" s="119" t="str">
        <f>IF(OR(I$10="", $B123="", I123="", BH$9=""), "", IFERROR(WORKDAY((DATE(YEAR($B123), MONTH($B123)+INDEX(Settings!$AM$19:$AM$33, MATCH(I$10, Settings!$Y$19:$Y$33, 0)), IF(INDEX(Settings!$AQ$19:$AQ$33, MATCH(I$10, Settings!$Y$19:$Y$33, 0))=0, DAY($B123), INDEX(Settings!$AQ$19:$AQ$33, MATCH(I$10, Settings!$Y$19:$Y$33, 0))))-1), 1, Settings!$AY$23:$AY$38), ""))</f>
        <v/>
      </c>
      <c r="BI123" s="119" t="str">
        <f>IF(OR(J$10="", $B123="", J123="", BI$9=""), "", IFERROR(WORKDAY((DATE(YEAR($B123), MONTH($B123)+INDEX(Settings!$AM$19:$AM$33, MATCH(J$10, Settings!$Y$19:$Y$33, 0)), IF(INDEX(Settings!$AQ$19:$AQ$33, MATCH(J$10, Settings!$Y$19:$Y$33, 0))=0, DAY($B123), INDEX(Settings!$AQ$19:$AQ$33, MATCH(J$10, Settings!$Y$19:$Y$33, 0))))-1), 1, Settings!$AY$23:$AY$38), ""))</f>
        <v/>
      </c>
      <c r="BJ123" s="119" t="str">
        <f>IF(OR(K$10="", $B123="", K123="", BJ$9=""), "", IFERROR(WORKDAY((DATE(YEAR($B123), MONTH($B123)+INDEX(Settings!$AM$19:$AM$33, MATCH(K$10, Settings!$Y$19:$Y$33, 0)), IF(INDEX(Settings!$AQ$19:$AQ$33, MATCH(K$10, Settings!$Y$19:$Y$33, 0))=0, DAY($B123), INDEX(Settings!$AQ$19:$AQ$33, MATCH(K$10, Settings!$Y$19:$Y$33, 0))))-1), 1, Settings!$AY$23:$AY$38), ""))</f>
        <v/>
      </c>
      <c r="BK123" s="119" t="str">
        <f>IF(OR(L$10="", $B123="", L123="", BK$9=""), "", IFERROR(WORKDAY((DATE(YEAR($B123), MONTH($B123)+INDEX(Settings!$AM$19:$AM$33, MATCH(L$10, Settings!$Y$19:$Y$33, 0)), IF(INDEX(Settings!$AQ$19:$AQ$33, MATCH(L$10, Settings!$Y$19:$Y$33, 0))=0, DAY($B123), INDEX(Settings!$AQ$19:$AQ$33, MATCH(L$10, Settings!$Y$19:$Y$33, 0))))-1), 1, Settings!$AY$23:$AY$38), ""))</f>
        <v/>
      </c>
      <c r="BL123" s="119" t="str">
        <f>IF(OR(M$10="", $B123="", M123="", BL$9=""), "", IFERROR(WORKDAY((DATE(YEAR($B123), MONTH($B123)+INDEX(Settings!$AM$19:$AM$33, MATCH(M$10, Settings!$Y$19:$Y$33, 0)), IF(INDEX(Settings!$AQ$19:$AQ$33, MATCH(M$10, Settings!$Y$19:$Y$33, 0))=0, DAY($B123), INDEX(Settings!$AQ$19:$AQ$33, MATCH(M$10, Settings!$Y$19:$Y$33, 0))))-1), 1, Settings!$AY$23:$AY$38), ""))</f>
        <v/>
      </c>
      <c r="BM123" s="119" t="str">
        <f>IF(OR(N$10="", $B123="", N123="", BM$9=""), "", IFERROR(WORKDAY((DATE(YEAR($B123), MONTH($B123)+INDEX(Settings!$AM$19:$AM$33, MATCH(N$10, Settings!$Y$19:$Y$33, 0)), IF(INDEX(Settings!$AQ$19:$AQ$33, MATCH(N$10, Settings!$Y$19:$Y$33, 0))=0, DAY($B123), INDEX(Settings!$AQ$19:$AQ$33, MATCH(N$10, Settings!$Y$19:$Y$33, 0))))-1), 1, Settings!$AY$23:$AY$38), ""))</f>
        <v/>
      </c>
      <c r="BN123" s="119" t="str">
        <f>IF(OR(O$10="", $B123="", O123="", BN$9=""), "", IFERROR(WORKDAY((DATE(YEAR($B123), MONTH($B123)+INDEX(Settings!$AM$19:$AM$33, MATCH(O$10, Settings!$Y$19:$Y$33, 0)), IF(INDEX(Settings!$AQ$19:$AQ$33, MATCH(O$10, Settings!$Y$19:$Y$33, 0))=0, DAY($B123), INDEX(Settings!$AQ$19:$AQ$33, MATCH(O$10, Settings!$Y$19:$Y$33, 0))))-1), 1, Settings!$AY$23:$AY$38), ""))</f>
        <v/>
      </c>
      <c r="BO123" s="119" t="str">
        <f>IF(OR(P$10="", $B123="", P123="", BO$9=""), "", IFERROR(WORKDAY((DATE(YEAR($B123), MONTH($B123)+INDEX(Settings!$AM$19:$AM$33, MATCH(P$10, Settings!$Y$19:$Y$33, 0)), IF(INDEX(Settings!$AQ$19:$AQ$33, MATCH(P$10, Settings!$Y$19:$Y$33, 0))=0, DAY($B123), INDEX(Settings!$AQ$19:$AQ$33, MATCH(P$10, Settings!$Y$19:$Y$33, 0))))-1), 1, Settings!$AY$23:$AY$38), ""))</f>
        <v/>
      </c>
      <c r="BP123" s="120" t="str">
        <f>IF(OR(Q$10="", $B123="", Q123="", BP$9=""), "", IFERROR(WORKDAY((DATE(YEAR($B123), MONTH($B123)+INDEX(Settings!$AM$19:$AM$33, MATCH(Q$10, Settings!$Y$19:$Y$33, 0)), IF(INDEX(Settings!$AQ$19:$AQ$33, MATCH(Q$10, Settings!$Y$19:$Y$33, 0))=0, DAY($B123), INDEX(Settings!$AQ$19:$AQ$33, MATCH(Q$10, Settings!$Y$19:$Y$33, 0))))-1), 1, Settings!$AY$23:$AY$38), ""))</f>
        <v/>
      </c>
      <c r="BR123" s="118" t="str">
        <f>IF(BB123="", "", IF(BB123&lt;=$B123, WORKDAY(DATE(YEAR($BB123), MONTH(BB123)+1, DAY(BB123)-1), 1, Settings!$AY$23:$AY$38), BB123))</f>
        <v/>
      </c>
      <c r="BS123" s="119" t="str">
        <f>IF(BC123="", "", IF(BC123&lt;=$B123, WORKDAY(DATE(YEAR($BB123), MONTH(BC123)+1, DAY(BC123)-1), 1, Settings!$AY$23:$AY$38), BC123))</f>
        <v/>
      </c>
      <c r="BT123" s="119" t="str">
        <f>IF(BD123="", "", IF(BD123&lt;=$B123, WORKDAY(DATE(YEAR($BB123), MONTH(BD123)+1, DAY(BD123)-1), 1, Settings!$AY$23:$AY$38), BD123))</f>
        <v/>
      </c>
      <c r="BU123" s="119" t="str">
        <f>IF(BE123="", "", IF(BE123&lt;=$B123, WORKDAY(DATE(YEAR($BB123), MONTH(BE123)+1, DAY(BE123)-1), 1, Settings!$AY$23:$AY$38), BE123))</f>
        <v/>
      </c>
      <c r="BV123" s="119" t="str">
        <f>IF(BF123="", "", IF(BF123&lt;=$B123, WORKDAY(DATE(YEAR($BB123), MONTH(BF123)+1, DAY(BF123)-1), 1, Settings!$AY$23:$AY$38), BF123))</f>
        <v/>
      </c>
      <c r="BW123" s="119" t="str">
        <f>IF(BG123="", "", IF(BG123&lt;=$B123, WORKDAY(DATE(YEAR($BB123), MONTH(BG123)+1, DAY(BG123)-1), 1, Settings!$AY$23:$AY$38), BG123))</f>
        <v/>
      </c>
      <c r="BX123" s="119" t="str">
        <f>IF(BH123="", "", IF(BH123&lt;=$B123, WORKDAY(DATE(YEAR($BB123), MONTH(BH123)+1, DAY(BH123)-1), 1, Settings!$AY$23:$AY$38), BH123))</f>
        <v/>
      </c>
      <c r="BY123" s="119" t="str">
        <f>IF(BI123="", "", IF(BI123&lt;=$B123, WORKDAY(DATE(YEAR($BB123), MONTH(BI123)+1, DAY(BI123)-1), 1, Settings!$AY$23:$AY$38), BI123))</f>
        <v/>
      </c>
      <c r="BZ123" s="119" t="str">
        <f>IF(BJ123="", "", IF(BJ123&lt;=$B123, WORKDAY(DATE(YEAR($BB123), MONTH(BJ123)+1, DAY(BJ123)-1), 1, Settings!$AY$23:$AY$38), BJ123))</f>
        <v/>
      </c>
      <c r="CA123" s="119" t="str">
        <f>IF(BK123="", "", IF(BK123&lt;=$B123, WORKDAY(DATE(YEAR($BB123), MONTH(BK123)+1, DAY(BK123)-1), 1, Settings!$AY$23:$AY$38), BK123))</f>
        <v/>
      </c>
      <c r="CB123" s="119" t="str">
        <f>IF(BL123="", "", IF(BL123&lt;=$B123, WORKDAY(DATE(YEAR($BB123), MONTH(BL123)+1, DAY(BL123)-1), 1, Settings!$AY$23:$AY$38), BL123))</f>
        <v/>
      </c>
      <c r="CC123" s="119" t="str">
        <f>IF(BM123="", "", IF(BM123&lt;=$B123, WORKDAY(DATE(YEAR($BB123), MONTH(BM123)+1, DAY(BM123)-1), 1, Settings!$AY$23:$AY$38), BM123))</f>
        <v/>
      </c>
      <c r="CD123" s="119" t="str">
        <f>IF(BN123="", "", IF(BN123&lt;=$B123, WORKDAY(DATE(YEAR($BB123), MONTH(BN123)+1, DAY(BN123)-1), 1, Settings!$AY$23:$AY$38), BN123))</f>
        <v/>
      </c>
      <c r="CE123" s="119" t="str">
        <f>IF(BO123="", "", IF(BO123&lt;=$B123, WORKDAY(DATE(YEAR($BB123), MONTH(BO123)+1, DAY(BO123)-1), 1, Settings!$AY$23:$AY$38), BO123))</f>
        <v/>
      </c>
      <c r="CF123" s="120" t="str">
        <f>IF(BP123="", "", IF(BP123&lt;=$B123, WORKDAY(DATE(YEAR($BB123), MONTH(BP123)+1, DAY(BP123)-1), 1, Settings!$AY$23:$AY$38), BP123))</f>
        <v/>
      </c>
      <c r="CH123" s="48" t="str">
        <f t="shared" si="35"/>
        <v/>
      </c>
      <c r="CI123" s="49" t="str">
        <f t="shared" si="36"/>
        <v/>
      </c>
      <c r="CJ123" s="49" t="str">
        <f t="shared" si="37"/>
        <v/>
      </c>
      <c r="CK123" s="49" t="str">
        <f t="shared" si="38"/>
        <v/>
      </c>
      <c r="CL123" s="49" t="str">
        <f t="shared" si="39"/>
        <v/>
      </c>
      <c r="CM123" s="49" t="str">
        <f t="shared" si="40"/>
        <v/>
      </c>
      <c r="CN123" s="49" t="str">
        <f t="shared" si="41"/>
        <v/>
      </c>
      <c r="CO123" s="49" t="str">
        <f t="shared" si="42"/>
        <v/>
      </c>
      <c r="CP123" s="49" t="str">
        <f t="shared" si="43"/>
        <v/>
      </c>
      <c r="CQ123" s="49" t="str">
        <f t="shared" si="44"/>
        <v/>
      </c>
      <c r="CR123" s="49" t="str">
        <f t="shared" si="45"/>
        <v/>
      </c>
      <c r="CS123" s="49" t="str">
        <f t="shared" si="46"/>
        <v/>
      </c>
      <c r="CT123" s="49" t="str">
        <f t="shared" si="47"/>
        <v/>
      </c>
      <c r="CU123" s="49" t="str">
        <f t="shared" si="48"/>
        <v/>
      </c>
      <c r="CV123" s="16" t="str">
        <f t="shared" si="49"/>
        <v/>
      </c>
      <c r="CX123" s="48" t="str">
        <f t="shared" si="50"/>
        <v/>
      </c>
      <c r="CY123" s="49" t="str">
        <f t="shared" si="51"/>
        <v/>
      </c>
      <c r="CZ123" s="49" t="str">
        <f t="shared" si="52"/>
        <v/>
      </c>
      <c r="DA123" s="49" t="str">
        <f t="shared" si="53"/>
        <v/>
      </c>
      <c r="DB123" s="49" t="str">
        <f t="shared" si="54"/>
        <v/>
      </c>
      <c r="DC123" s="49" t="str">
        <f t="shared" si="55"/>
        <v/>
      </c>
      <c r="DD123" s="49" t="str">
        <f t="shared" si="56"/>
        <v/>
      </c>
      <c r="DE123" s="49" t="str">
        <f t="shared" si="57"/>
        <v/>
      </c>
      <c r="DF123" s="49" t="str">
        <f t="shared" si="58"/>
        <v/>
      </c>
      <c r="DG123" s="49" t="str">
        <f t="shared" si="59"/>
        <v/>
      </c>
      <c r="DH123" s="49" t="str">
        <f t="shared" si="60"/>
        <v/>
      </c>
      <c r="DI123" s="49" t="str">
        <f t="shared" si="61"/>
        <v/>
      </c>
      <c r="DJ123" s="49" t="str">
        <f t="shared" si="62"/>
        <v/>
      </c>
      <c r="DK123" s="49" t="str">
        <f t="shared" si="63"/>
        <v/>
      </c>
      <c r="DL123" s="16" t="str">
        <f t="shared" si="64"/>
        <v/>
      </c>
      <c r="DN123" s="17" t="str">
        <f t="shared" si="65"/>
        <v>Oct 2019</v>
      </c>
    </row>
    <row r="124" spans="1:118" x14ac:dyDescent="0.25">
      <c r="A124" s="30"/>
      <c r="B124" s="102">
        <f>IF(B123="", "", IFERROR(IF(B123+1&gt;Settings!$G$25, "", B123+1), ""))</f>
        <v>43760</v>
      </c>
      <c r="C124" s="2"/>
      <c r="D124" s="3"/>
      <c r="E124" s="3"/>
      <c r="F124" s="3"/>
      <c r="G124" s="3"/>
      <c r="H124" s="3"/>
      <c r="I124" s="3"/>
      <c r="J124" s="3"/>
      <c r="K124" s="3"/>
      <c r="L124" s="3"/>
      <c r="M124" s="3"/>
      <c r="N124" s="3"/>
      <c r="O124" s="3"/>
      <c r="P124" s="3"/>
      <c r="Q124" s="4"/>
      <c r="R124" s="30"/>
      <c r="T124" s="17" t="str">
        <f>IF($B124="", "", IF($B124&lt;Settings!$G$23, "Old", "New"))</f>
        <v>Old</v>
      </c>
      <c r="AL124" s="118" t="str">
        <f>IF(OR($B124="", C124="", C$10="", AL$9), "", IFERROR($B124+INDEX(Settings!$AF$19:$AF$33, MATCH(C$10, Settings!$Y$19:$Y$33, 0))+IF(INDEX(Settings!$AI$19:$AI$33, MATCH(C$10, Settings!$Y$19:$Y$33, 0))="", 0, INDEX($AO$2:$AU$8, MATCH(TEXT($B124, "ddd"), $AN$2:$AN$8, 0), MATCH(INDEX(Settings!$AI$19:$AI$33, MATCH(C$10, Settings!$Y$19:$Y$33, 0)), $AO$1:$AU$1, 0))), 0))</f>
        <v/>
      </c>
      <c r="AM124" s="119" t="str">
        <f>IF(OR($B124="", D124="", D$10="", AM$9), "", IFERROR($B124+INDEX(Settings!$AF$19:$AF$33, MATCH(D$10, Settings!$Y$19:$Y$33, 0))+IF(INDEX(Settings!$AI$19:$AI$33, MATCH(D$10, Settings!$Y$19:$Y$33, 0))="", 0, INDEX($AO$2:$AU$8, MATCH(TEXT($B124, "ddd"), $AN$2:$AN$8, 0), MATCH(INDEX(Settings!$AI$19:$AI$33, MATCH(D$10, Settings!$Y$19:$Y$33, 0)), $AO$1:$AU$1, 0))), 0))</f>
        <v/>
      </c>
      <c r="AN124" s="119" t="str">
        <f>IF(OR($B124="", E124="", E$10="", AN$9), "", IFERROR($B124+INDEX(Settings!$AF$19:$AF$33, MATCH(E$10, Settings!$Y$19:$Y$33, 0))+IF(INDEX(Settings!$AI$19:$AI$33, MATCH(E$10, Settings!$Y$19:$Y$33, 0))="", 0, INDEX($AO$2:$AU$8, MATCH(TEXT($B124, "ddd"), $AN$2:$AN$8, 0), MATCH(INDEX(Settings!$AI$19:$AI$33, MATCH(E$10, Settings!$Y$19:$Y$33, 0)), $AO$1:$AU$1, 0))), 0))</f>
        <v/>
      </c>
      <c r="AO124" s="119" t="str">
        <f>IF(OR($B124="", F124="", F$10="", AO$9), "", IFERROR($B124+INDEX(Settings!$AF$19:$AF$33, MATCH(F$10, Settings!$Y$19:$Y$33, 0))+IF(INDEX(Settings!$AI$19:$AI$33, MATCH(F$10, Settings!$Y$19:$Y$33, 0))="", 0, INDEX($AO$2:$AU$8, MATCH(TEXT($B124, "ddd"), $AN$2:$AN$8, 0), MATCH(INDEX(Settings!$AI$19:$AI$33, MATCH(F$10, Settings!$Y$19:$Y$33, 0)), $AO$1:$AU$1, 0))), 0))</f>
        <v/>
      </c>
      <c r="AP124" s="119" t="str">
        <f>IF(OR($B124="", G124="", G$10="", AP$9), "", IFERROR($B124+INDEX(Settings!$AF$19:$AF$33, MATCH(G$10, Settings!$Y$19:$Y$33, 0))+IF(INDEX(Settings!$AI$19:$AI$33, MATCH(G$10, Settings!$Y$19:$Y$33, 0))="", 0, INDEX($AO$2:$AU$8, MATCH(TEXT($B124, "ddd"), $AN$2:$AN$8, 0), MATCH(INDEX(Settings!$AI$19:$AI$33, MATCH(G$10, Settings!$Y$19:$Y$33, 0)), $AO$1:$AU$1, 0))), 0))</f>
        <v/>
      </c>
      <c r="AQ124" s="119" t="str">
        <f>IF(OR($B124="", H124="", H$10="", AQ$9), "", IFERROR($B124+INDEX(Settings!$AF$19:$AF$33, MATCH(H$10, Settings!$Y$19:$Y$33, 0))+IF(INDEX(Settings!$AI$19:$AI$33, MATCH(H$10, Settings!$Y$19:$Y$33, 0))="", 0, INDEX($AO$2:$AU$8, MATCH(TEXT($B124, "ddd"), $AN$2:$AN$8, 0), MATCH(INDEX(Settings!$AI$19:$AI$33, MATCH(H$10, Settings!$Y$19:$Y$33, 0)), $AO$1:$AU$1, 0))), 0))</f>
        <v/>
      </c>
      <c r="AR124" s="119" t="str">
        <f>IF(OR($B124="", I124="", I$10="", AR$9), "", IFERROR($B124+INDEX(Settings!$AF$19:$AF$33, MATCH(I$10, Settings!$Y$19:$Y$33, 0))+IF(INDEX(Settings!$AI$19:$AI$33, MATCH(I$10, Settings!$Y$19:$Y$33, 0))="", 0, INDEX($AO$2:$AU$8, MATCH(TEXT($B124, "ddd"), $AN$2:$AN$8, 0), MATCH(INDEX(Settings!$AI$19:$AI$33, MATCH(I$10, Settings!$Y$19:$Y$33, 0)), $AO$1:$AU$1, 0))), 0))</f>
        <v/>
      </c>
      <c r="AS124" s="119" t="str">
        <f>IF(OR($B124="", J124="", J$10="", AS$9), "", IFERROR($B124+INDEX(Settings!$AF$19:$AF$33, MATCH(J$10, Settings!$Y$19:$Y$33, 0))+IF(INDEX(Settings!$AI$19:$AI$33, MATCH(J$10, Settings!$Y$19:$Y$33, 0))="", 0, INDEX($AO$2:$AU$8, MATCH(TEXT($B124, "ddd"), $AN$2:$AN$8, 0), MATCH(INDEX(Settings!$AI$19:$AI$33, MATCH(J$10, Settings!$Y$19:$Y$33, 0)), $AO$1:$AU$1, 0))), 0))</f>
        <v/>
      </c>
      <c r="AT124" s="119" t="str">
        <f>IF(OR($B124="", K124="", K$10="", AT$9), "", IFERROR($B124+INDEX(Settings!$AF$19:$AF$33, MATCH(K$10, Settings!$Y$19:$Y$33, 0))+IF(INDEX(Settings!$AI$19:$AI$33, MATCH(K$10, Settings!$Y$19:$Y$33, 0))="", 0, INDEX($AO$2:$AU$8, MATCH(TEXT($B124, "ddd"), $AN$2:$AN$8, 0), MATCH(INDEX(Settings!$AI$19:$AI$33, MATCH(K$10, Settings!$Y$19:$Y$33, 0)), $AO$1:$AU$1, 0))), 0))</f>
        <v/>
      </c>
      <c r="AU124" s="119" t="str">
        <f>IF(OR($B124="", L124="", L$10="", AU$9), "", IFERROR($B124+INDEX(Settings!$AF$19:$AF$33, MATCH(L$10, Settings!$Y$19:$Y$33, 0))+IF(INDEX(Settings!$AI$19:$AI$33, MATCH(L$10, Settings!$Y$19:$Y$33, 0))="", 0, INDEX($AO$2:$AU$8, MATCH(TEXT($B124, "ddd"), $AN$2:$AN$8, 0), MATCH(INDEX(Settings!$AI$19:$AI$33, MATCH(L$10, Settings!$Y$19:$Y$33, 0)), $AO$1:$AU$1, 0))), 0))</f>
        <v/>
      </c>
      <c r="AV124" s="119" t="str">
        <f>IF(OR($B124="", M124="", M$10="", AV$9), "", IFERROR($B124+INDEX(Settings!$AF$19:$AF$33, MATCH(M$10, Settings!$Y$19:$Y$33, 0))+IF(INDEX(Settings!$AI$19:$AI$33, MATCH(M$10, Settings!$Y$19:$Y$33, 0))="", 0, INDEX($AO$2:$AU$8, MATCH(TEXT($B124, "ddd"), $AN$2:$AN$8, 0), MATCH(INDEX(Settings!$AI$19:$AI$33, MATCH(M$10, Settings!$Y$19:$Y$33, 0)), $AO$1:$AU$1, 0))), 0))</f>
        <v/>
      </c>
      <c r="AW124" s="119" t="str">
        <f>IF(OR($B124="", N124="", N$10="", AW$9), "", IFERROR($B124+INDEX(Settings!$AF$19:$AF$33, MATCH(N$10, Settings!$Y$19:$Y$33, 0))+IF(INDEX(Settings!$AI$19:$AI$33, MATCH(N$10, Settings!$Y$19:$Y$33, 0))="", 0, INDEX($AO$2:$AU$8, MATCH(TEXT($B124, "ddd"), $AN$2:$AN$8, 0), MATCH(INDEX(Settings!$AI$19:$AI$33, MATCH(N$10, Settings!$Y$19:$Y$33, 0)), $AO$1:$AU$1, 0))), 0))</f>
        <v/>
      </c>
      <c r="AX124" s="119" t="str">
        <f>IF(OR($B124="", O124="", O$10="", AX$9), "", IFERROR($B124+INDEX(Settings!$AF$19:$AF$33, MATCH(O$10, Settings!$Y$19:$Y$33, 0))+IF(INDEX(Settings!$AI$19:$AI$33, MATCH(O$10, Settings!$Y$19:$Y$33, 0))="", 0, INDEX($AO$2:$AU$8, MATCH(TEXT($B124, "ddd"), $AN$2:$AN$8, 0), MATCH(INDEX(Settings!$AI$19:$AI$33, MATCH(O$10, Settings!$Y$19:$Y$33, 0)), $AO$1:$AU$1, 0))), 0))</f>
        <v/>
      </c>
      <c r="AY124" s="119" t="str">
        <f>IF(OR($B124="", P124="", P$10="", AY$9), "", IFERROR($B124+INDEX(Settings!$AF$19:$AF$33, MATCH(P$10, Settings!$Y$19:$Y$33, 0))+IF(INDEX(Settings!$AI$19:$AI$33, MATCH(P$10, Settings!$Y$19:$Y$33, 0))="", 0, INDEX($AO$2:$AU$8, MATCH(TEXT($B124, "ddd"), $AN$2:$AN$8, 0), MATCH(INDEX(Settings!$AI$19:$AI$33, MATCH(P$10, Settings!$Y$19:$Y$33, 0)), $AO$1:$AU$1, 0))), 0))</f>
        <v/>
      </c>
      <c r="AZ124" s="120" t="str">
        <f>IF(OR($B124="", Q124="", Q$10="", AZ$9), "", IFERROR($B124+INDEX(Settings!$AF$19:$AF$33, MATCH(Q$10, Settings!$Y$19:$Y$33, 0))+IF(INDEX(Settings!$AI$19:$AI$33, MATCH(Q$10, Settings!$Y$19:$Y$33, 0))="", 0, INDEX($AO$2:$AU$8, MATCH(TEXT($B124, "ddd"), $AN$2:$AN$8, 0), MATCH(INDEX(Settings!$AI$19:$AI$33, MATCH(Q$10, Settings!$Y$19:$Y$33, 0)), $AO$1:$AU$1, 0))), 0))</f>
        <v/>
      </c>
      <c r="BB124" s="118" t="str">
        <f>IF(OR(C$10="", $B124="", C124="", BB$9=""), "", IFERROR(WORKDAY((DATE(YEAR($B124), MONTH($B124)+INDEX(Settings!$AM$19:$AM$33, MATCH(C$10, Settings!$Y$19:$Y$33, 0)), IF(INDEX(Settings!$AQ$19:$AQ$33, MATCH(C$10, Settings!$Y$19:$Y$33, 0))=0, DAY($B124), INDEX(Settings!$AQ$19:$AQ$33, MATCH(C$10, Settings!$Y$19:$Y$33, 0))))-1), 1, Settings!$AY$23:$AY$38), ""))</f>
        <v/>
      </c>
      <c r="BC124" s="119" t="str">
        <f>IF(OR(D$10="", $B124="", D124="", BC$9=""), "", IFERROR(WORKDAY((DATE(YEAR($B124), MONTH($B124)+INDEX(Settings!$AM$19:$AM$33, MATCH(D$10, Settings!$Y$19:$Y$33, 0)), IF(INDEX(Settings!$AQ$19:$AQ$33, MATCH(D$10, Settings!$Y$19:$Y$33, 0))=0, DAY($B124), INDEX(Settings!$AQ$19:$AQ$33, MATCH(D$10, Settings!$Y$19:$Y$33, 0))))-1), 1, Settings!$AY$23:$AY$38), ""))</f>
        <v/>
      </c>
      <c r="BD124" s="119" t="str">
        <f>IF(OR(E$10="", $B124="", E124="", BD$9=""), "", IFERROR(WORKDAY((DATE(YEAR($B124), MONTH($B124)+INDEX(Settings!$AM$19:$AM$33, MATCH(E$10, Settings!$Y$19:$Y$33, 0)), IF(INDEX(Settings!$AQ$19:$AQ$33, MATCH(E$10, Settings!$Y$19:$Y$33, 0))=0, DAY($B124), INDEX(Settings!$AQ$19:$AQ$33, MATCH(E$10, Settings!$Y$19:$Y$33, 0))))-1), 1, Settings!$AY$23:$AY$38), ""))</f>
        <v/>
      </c>
      <c r="BE124" s="119" t="str">
        <f>IF(OR(F$10="", $B124="", F124="", BE$9=""), "", IFERROR(WORKDAY((DATE(YEAR($B124), MONTH($B124)+INDEX(Settings!$AM$19:$AM$33, MATCH(F$10, Settings!$Y$19:$Y$33, 0)), IF(INDEX(Settings!$AQ$19:$AQ$33, MATCH(F$10, Settings!$Y$19:$Y$33, 0))=0, DAY($B124), INDEX(Settings!$AQ$19:$AQ$33, MATCH(F$10, Settings!$Y$19:$Y$33, 0))))-1), 1, Settings!$AY$23:$AY$38), ""))</f>
        <v/>
      </c>
      <c r="BF124" s="119" t="str">
        <f>IF(OR(G$10="", $B124="", G124="", BF$9=""), "", IFERROR(WORKDAY((DATE(YEAR($B124), MONTH($B124)+INDEX(Settings!$AM$19:$AM$33, MATCH(G$10, Settings!$Y$19:$Y$33, 0)), IF(INDEX(Settings!$AQ$19:$AQ$33, MATCH(G$10, Settings!$Y$19:$Y$33, 0))=0, DAY($B124), INDEX(Settings!$AQ$19:$AQ$33, MATCH(G$10, Settings!$Y$19:$Y$33, 0))))-1), 1, Settings!$AY$23:$AY$38), ""))</f>
        <v/>
      </c>
      <c r="BG124" s="119" t="str">
        <f>IF(OR(H$10="", $B124="", H124="", BG$9=""), "", IFERROR(WORKDAY((DATE(YEAR($B124), MONTH($B124)+INDEX(Settings!$AM$19:$AM$33, MATCH(H$10, Settings!$Y$19:$Y$33, 0)), IF(INDEX(Settings!$AQ$19:$AQ$33, MATCH(H$10, Settings!$Y$19:$Y$33, 0))=0, DAY($B124), INDEX(Settings!$AQ$19:$AQ$33, MATCH(H$10, Settings!$Y$19:$Y$33, 0))))-1), 1, Settings!$AY$23:$AY$38), ""))</f>
        <v/>
      </c>
      <c r="BH124" s="119" t="str">
        <f>IF(OR(I$10="", $B124="", I124="", BH$9=""), "", IFERROR(WORKDAY((DATE(YEAR($B124), MONTH($B124)+INDEX(Settings!$AM$19:$AM$33, MATCH(I$10, Settings!$Y$19:$Y$33, 0)), IF(INDEX(Settings!$AQ$19:$AQ$33, MATCH(I$10, Settings!$Y$19:$Y$33, 0))=0, DAY($B124), INDEX(Settings!$AQ$19:$AQ$33, MATCH(I$10, Settings!$Y$19:$Y$33, 0))))-1), 1, Settings!$AY$23:$AY$38), ""))</f>
        <v/>
      </c>
      <c r="BI124" s="119" t="str">
        <f>IF(OR(J$10="", $B124="", J124="", BI$9=""), "", IFERROR(WORKDAY((DATE(YEAR($B124), MONTH($B124)+INDEX(Settings!$AM$19:$AM$33, MATCH(J$10, Settings!$Y$19:$Y$33, 0)), IF(INDEX(Settings!$AQ$19:$AQ$33, MATCH(J$10, Settings!$Y$19:$Y$33, 0))=0, DAY($B124), INDEX(Settings!$AQ$19:$AQ$33, MATCH(J$10, Settings!$Y$19:$Y$33, 0))))-1), 1, Settings!$AY$23:$AY$38), ""))</f>
        <v/>
      </c>
      <c r="BJ124" s="119" t="str">
        <f>IF(OR(K$10="", $B124="", K124="", BJ$9=""), "", IFERROR(WORKDAY((DATE(YEAR($B124), MONTH($B124)+INDEX(Settings!$AM$19:$AM$33, MATCH(K$10, Settings!$Y$19:$Y$33, 0)), IF(INDEX(Settings!$AQ$19:$AQ$33, MATCH(K$10, Settings!$Y$19:$Y$33, 0))=0, DAY($B124), INDEX(Settings!$AQ$19:$AQ$33, MATCH(K$10, Settings!$Y$19:$Y$33, 0))))-1), 1, Settings!$AY$23:$AY$38), ""))</f>
        <v/>
      </c>
      <c r="BK124" s="119" t="str">
        <f>IF(OR(L$10="", $B124="", L124="", BK$9=""), "", IFERROR(WORKDAY((DATE(YEAR($B124), MONTH($B124)+INDEX(Settings!$AM$19:$AM$33, MATCH(L$10, Settings!$Y$19:$Y$33, 0)), IF(INDEX(Settings!$AQ$19:$AQ$33, MATCH(L$10, Settings!$Y$19:$Y$33, 0))=0, DAY($B124), INDEX(Settings!$AQ$19:$AQ$33, MATCH(L$10, Settings!$Y$19:$Y$33, 0))))-1), 1, Settings!$AY$23:$AY$38), ""))</f>
        <v/>
      </c>
      <c r="BL124" s="119" t="str">
        <f>IF(OR(M$10="", $B124="", M124="", BL$9=""), "", IFERROR(WORKDAY((DATE(YEAR($B124), MONTH($B124)+INDEX(Settings!$AM$19:$AM$33, MATCH(M$10, Settings!$Y$19:$Y$33, 0)), IF(INDEX(Settings!$AQ$19:$AQ$33, MATCH(M$10, Settings!$Y$19:$Y$33, 0))=0, DAY($B124), INDEX(Settings!$AQ$19:$AQ$33, MATCH(M$10, Settings!$Y$19:$Y$33, 0))))-1), 1, Settings!$AY$23:$AY$38), ""))</f>
        <v/>
      </c>
      <c r="BM124" s="119" t="str">
        <f>IF(OR(N$10="", $B124="", N124="", BM$9=""), "", IFERROR(WORKDAY((DATE(YEAR($B124), MONTH($B124)+INDEX(Settings!$AM$19:$AM$33, MATCH(N$10, Settings!$Y$19:$Y$33, 0)), IF(INDEX(Settings!$AQ$19:$AQ$33, MATCH(N$10, Settings!$Y$19:$Y$33, 0))=0, DAY($B124), INDEX(Settings!$AQ$19:$AQ$33, MATCH(N$10, Settings!$Y$19:$Y$33, 0))))-1), 1, Settings!$AY$23:$AY$38), ""))</f>
        <v/>
      </c>
      <c r="BN124" s="119" t="str">
        <f>IF(OR(O$10="", $B124="", O124="", BN$9=""), "", IFERROR(WORKDAY((DATE(YEAR($B124), MONTH($B124)+INDEX(Settings!$AM$19:$AM$33, MATCH(O$10, Settings!$Y$19:$Y$33, 0)), IF(INDEX(Settings!$AQ$19:$AQ$33, MATCH(O$10, Settings!$Y$19:$Y$33, 0))=0, DAY($B124), INDEX(Settings!$AQ$19:$AQ$33, MATCH(O$10, Settings!$Y$19:$Y$33, 0))))-1), 1, Settings!$AY$23:$AY$38), ""))</f>
        <v/>
      </c>
      <c r="BO124" s="119" t="str">
        <f>IF(OR(P$10="", $B124="", P124="", BO$9=""), "", IFERROR(WORKDAY((DATE(YEAR($B124), MONTH($B124)+INDEX(Settings!$AM$19:$AM$33, MATCH(P$10, Settings!$Y$19:$Y$33, 0)), IF(INDEX(Settings!$AQ$19:$AQ$33, MATCH(P$10, Settings!$Y$19:$Y$33, 0))=0, DAY($B124), INDEX(Settings!$AQ$19:$AQ$33, MATCH(P$10, Settings!$Y$19:$Y$33, 0))))-1), 1, Settings!$AY$23:$AY$38), ""))</f>
        <v/>
      </c>
      <c r="BP124" s="120" t="str">
        <f>IF(OR(Q$10="", $B124="", Q124="", BP$9=""), "", IFERROR(WORKDAY((DATE(YEAR($B124), MONTH($B124)+INDEX(Settings!$AM$19:$AM$33, MATCH(Q$10, Settings!$Y$19:$Y$33, 0)), IF(INDEX(Settings!$AQ$19:$AQ$33, MATCH(Q$10, Settings!$Y$19:$Y$33, 0))=0, DAY($B124), INDEX(Settings!$AQ$19:$AQ$33, MATCH(Q$10, Settings!$Y$19:$Y$33, 0))))-1), 1, Settings!$AY$23:$AY$38), ""))</f>
        <v/>
      </c>
      <c r="BR124" s="118" t="str">
        <f>IF(BB124="", "", IF(BB124&lt;=$B124, WORKDAY(DATE(YEAR($BB124), MONTH(BB124)+1, DAY(BB124)-1), 1, Settings!$AY$23:$AY$38), BB124))</f>
        <v/>
      </c>
      <c r="BS124" s="119" t="str">
        <f>IF(BC124="", "", IF(BC124&lt;=$B124, WORKDAY(DATE(YEAR($BB124), MONTH(BC124)+1, DAY(BC124)-1), 1, Settings!$AY$23:$AY$38), BC124))</f>
        <v/>
      </c>
      <c r="BT124" s="119" t="str">
        <f>IF(BD124="", "", IF(BD124&lt;=$B124, WORKDAY(DATE(YEAR($BB124), MONTH(BD124)+1, DAY(BD124)-1), 1, Settings!$AY$23:$AY$38), BD124))</f>
        <v/>
      </c>
      <c r="BU124" s="119" t="str">
        <f>IF(BE124="", "", IF(BE124&lt;=$B124, WORKDAY(DATE(YEAR($BB124), MONTH(BE124)+1, DAY(BE124)-1), 1, Settings!$AY$23:$AY$38), BE124))</f>
        <v/>
      </c>
      <c r="BV124" s="119" t="str">
        <f>IF(BF124="", "", IF(BF124&lt;=$B124, WORKDAY(DATE(YEAR($BB124), MONTH(BF124)+1, DAY(BF124)-1), 1, Settings!$AY$23:$AY$38), BF124))</f>
        <v/>
      </c>
      <c r="BW124" s="119" t="str">
        <f>IF(BG124="", "", IF(BG124&lt;=$B124, WORKDAY(DATE(YEAR($BB124), MONTH(BG124)+1, DAY(BG124)-1), 1, Settings!$AY$23:$AY$38), BG124))</f>
        <v/>
      </c>
      <c r="BX124" s="119" t="str">
        <f>IF(BH124="", "", IF(BH124&lt;=$B124, WORKDAY(DATE(YEAR($BB124), MONTH(BH124)+1, DAY(BH124)-1), 1, Settings!$AY$23:$AY$38), BH124))</f>
        <v/>
      </c>
      <c r="BY124" s="119" t="str">
        <f>IF(BI124="", "", IF(BI124&lt;=$B124, WORKDAY(DATE(YEAR($BB124), MONTH(BI124)+1, DAY(BI124)-1), 1, Settings!$AY$23:$AY$38), BI124))</f>
        <v/>
      </c>
      <c r="BZ124" s="119" t="str">
        <f>IF(BJ124="", "", IF(BJ124&lt;=$B124, WORKDAY(DATE(YEAR($BB124), MONTH(BJ124)+1, DAY(BJ124)-1), 1, Settings!$AY$23:$AY$38), BJ124))</f>
        <v/>
      </c>
      <c r="CA124" s="119" t="str">
        <f>IF(BK124="", "", IF(BK124&lt;=$B124, WORKDAY(DATE(YEAR($BB124), MONTH(BK124)+1, DAY(BK124)-1), 1, Settings!$AY$23:$AY$38), BK124))</f>
        <v/>
      </c>
      <c r="CB124" s="119" t="str">
        <f>IF(BL124="", "", IF(BL124&lt;=$B124, WORKDAY(DATE(YEAR($BB124), MONTH(BL124)+1, DAY(BL124)-1), 1, Settings!$AY$23:$AY$38), BL124))</f>
        <v/>
      </c>
      <c r="CC124" s="119" t="str">
        <f>IF(BM124="", "", IF(BM124&lt;=$B124, WORKDAY(DATE(YEAR($BB124), MONTH(BM124)+1, DAY(BM124)-1), 1, Settings!$AY$23:$AY$38), BM124))</f>
        <v/>
      </c>
      <c r="CD124" s="119" t="str">
        <f>IF(BN124="", "", IF(BN124&lt;=$B124, WORKDAY(DATE(YEAR($BB124), MONTH(BN124)+1, DAY(BN124)-1), 1, Settings!$AY$23:$AY$38), BN124))</f>
        <v/>
      </c>
      <c r="CE124" s="119" t="str">
        <f>IF(BO124="", "", IF(BO124&lt;=$B124, WORKDAY(DATE(YEAR($BB124), MONTH(BO124)+1, DAY(BO124)-1), 1, Settings!$AY$23:$AY$38), BO124))</f>
        <v/>
      </c>
      <c r="CF124" s="120" t="str">
        <f>IF(BP124="", "", IF(BP124&lt;=$B124, WORKDAY(DATE(YEAR($BB124), MONTH(BP124)+1, DAY(BP124)-1), 1, Settings!$AY$23:$AY$38), BP124))</f>
        <v/>
      </c>
      <c r="CH124" s="48" t="str">
        <f t="shared" si="35"/>
        <v/>
      </c>
      <c r="CI124" s="49" t="str">
        <f t="shared" si="36"/>
        <v/>
      </c>
      <c r="CJ124" s="49" t="str">
        <f t="shared" si="37"/>
        <v/>
      </c>
      <c r="CK124" s="49" t="str">
        <f t="shared" si="38"/>
        <v/>
      </c>
      <c r="CL124" s="49" t="str">
        <f t="shared" si="39"/>
        <v/>
      </c>
      <c r="CM124" s="49" t="str">
        <f t="shared" si="40"/>
        <v/>
      </c>
      <c r="CN124" s="49" t="str">
        <f t="shared" si="41"/>
        <v/>
      </c>
      <c r="CO124" s="49" t="str">
        <f t="shared" si="42"/>
        <v/>
      </c>
      <c r="CP124" s="49" t="str">
        <f t="shared" si="43"/>
        <v/>
      </c>
      <c r="CQ124" s="49" t="str">
        <f t="shared" si="44"/>
        <v/>
      </c>
      <c r="CR124" s="49" t="str">
        <f t="shared" si="45"/>
        <v/>
      </c>
      <c r="CS124" s="49" t="str">
        <f t="shared" si="46"/>
        <v/>
      </c>
      <c r="CT124" s="49" t="str">
        <f t="shared" si="47"/>
        <v/>
      </c>
      <c r="CU124" s="49" t="str">
        <f t="shared" si="48"/>
        <v/>
      </c>
      <c r="CV124" s="16" t="str">
        <f t="shared" si="49"/>
        <v/>
      </c>
      <c r="CX124" s="48" t="str">
        <f t="shared" si="50"/>
        <v/>
      </c>
      <c r="CY124" s="49" t="str">
        <f t="shared" si="51"/>
        <v/>
      </c>
      <c r="CZ124" s="49" t="str">
        <f t="shared" si="52"/>
        <v/>
      </c>
      <c r="DA124" s="49" t="str">
        <f t="shared" si="53"/>
        <v/>
      </c>
      <c r="DB124" s="49" t="str">
        <f t="shared" si="54"/>
        <v/>
      </c>
      <c r="DC124" s="49" t="str">
        <f t="shared" si="55"/>
        <v/>
      </c>
      <c r="DD124" s="49" t="str">
        <f t="shared" si="56"/>
        <v/>
      </c>
      <c r="DE124" s="49" t="str">
        <f t="shared" si="57"/>
        <v/>
      </c>
      <c r="DF124" s="49" t="str">
        <f t="shared" si="58"/>
        <v/>
      </c>
      <c r="DG124" s="49" t="str">
        <f t="shared" si="59"/>
        <v/>
      </c>
      <c r="DH124" s="49" t="str">
        <f t="shared" si="60"/>
        <v/>
      </c>
      <c r="DI124" s="49" t="str">
        <f t="shared" si="61"/>
        <v/>
      </c>
      <c r="DJ124" s="49" t="str">
        <f t="shared" si="62"/>
        <v/>
      </c>
      <c r="DK124" s="49" t="str">
        <f t="shared" si="63"/>
        <v/>
      </c>
      <c r="DL124" s="16" t="str">
        <f t="shared" si="64"/>
        <v/>
      </c>
      <c r="DN124" s="17" t="str">
        <f t="shared" si="65"/>
        <v>Oct 2019</v>
      </c>
    </row>
    <row r="125" spans="1:118" x14ac:dyDescent="0.25">
      <c r="A125" s="30"/>
      <c r="B125" s="102">
        <f>IF(B124="", "", IFERROR(IF(B124+1&gt;Settings!$G$25, "", B124+1), ""))</f>
        <v>43761</v>
      </c>
      <c r="C125" s="2"/>
      <c r="D125" s="3"/>
      <c r="E125" s="3"/>
      <c r="F125" s="3"/>
      <c r="G125" s="3"/>
      <c r="H125" s="3"/>
      <c r="I125" s="3"/>
      <c r="J125" s="3"/>
      <c r="K125" s="3"/>
      <c r="L125" s="3"/>
      <c r="M125" s="3"/>
      <c r="N125" s="3"/>
      <c r="O125" s="3"/>
      <c r="P125" s="3"/>
      <c r="Q125" s="4"/>
      <c r="R125" s="30"/>
      <c r="T125" s="17" t="str">
        <f>IF($B125="", "", IF($B125&lt;Settings!$G$23, "Old", "New"))</f>
        <v>Old</v>
      </c>
      <c r="AL125" s="118" t="str">
        <f>IF(OR($B125="", C125="", C$10="", AL$9), "", IFERROR($B125+INDEX(Settings!$AF$19:$AF$33, MATCH(C$10, Settings!$Y$19:$Y$33, 0))+IF(INDEX(Settings!$AI$19:$AI$33, MATCH(C$10, Settings!$Y$19:$Y$33, 0))="", 0, INDEX($AO$2:$AU$8, MATCH(TEXT($B125, "ddd"), $AN$2:$AN$8, 0), MATCH(INDEX(Settings!$AI$19:$AI$33, MATCH(C$10, Settings!$Y$19:$Y$33, 0)), $AO$1:$AU$1, 0))), 0))</f>
        <v/>
      </c>
      <c r="AM125" s="119" t="str">
        <f>IF(OR($B125="", D125="", D$10="", AM$9), "", IFERROR($B125+INDEX(Settings!$AF$19:$AF$33, MATCH(D$10, Settings!$Y$19:$Y$33, 0))+IF(INDEX(Settings!$AI$19:$AI$33, MATCH(D$10, Settings!$Y$19:$Y$33, 0))="", 0, INDEX($AO$2:$AU$8, MATCH(TEXT($B125, "ddd"), $AN$2:$AN$8, 0), MATCH(INDEX(Settings!$AI$19:$AI$33, MATCH(D$10, Settings!$Y$19:$Y$33, 0)), $AO$1:$AU$1, 0))), 0))</f>
        <v/>
      </c>
      <c r="AN125" s="119" t="str">
        <f>IF(OR($B125="", E125="", E$10="", AN$9), "", IFERROR($B125+INDEX(Settings!$AF$19:$AF$33, MATCH(E$10, Settings!$Y$19:$Y$33, 0))+IF(INDEX(Settings!$AI$19:$AI$33, MATCH(E$10, Settings!$Y$19:$Y$33, 0))="", 0, INDEX($AO$2:$AU$8, MATCH(TEXT($B125, "ddd"), $AN$2:$AN$8, 0), MATCH(INDEX(Settings!$AI$19:$AI$33, MATCH(E$10, Settings!$Y$19:$Y$33, 0)), $AO$1:$AU$1, 0))), 0))</f>
        <v/>
      </c>
      <c r="AO125" s="119" t="str">
        <f>IF(OR($B125="", F125="", F$10="", AO$9), "", IFERROR($B125+INDEX(Settings!$AF$19:$AF$33, MATCH(F$10, Settings!$Y$19:$Y$33, 0))+IF(INDEX(Settings!$AI$19:$AI$33, MATCH(F$10, Settings!$Y$19:$Y$33, 0))="", 0, INDEX($AO$2:$AU$8, MATCH(TEXT($B125, "ddd"), $AN$2:$AN$8, 0), MATCH(INDEX(Settings!$AI$19:$AI$33, MATCH(F$10, Settings!$Y$19:$Y$33, 0)), $AO$1:$AU$1, 0))), 0))</f>
        <v/>
      </c>
      <c r="AP125" s="119" t="str">
        <f>IF(OR($B125="", G125="", G$10="", AP$9), "", IFERROR($B125+INDEX(Settings!$AF$19:$AF$33, MATCH(G$10, Settings!$Y$19:$Y$33, 0))+IF(INDEX(Settings!$AI$19:$AI$33, MATCH(G$10, Settings!$Y$19:$Y$33, 0))="", 0, INDEX($AO$2:$AU$8, MATCH(TEXT($B125, "ddd"), $AN$2:$AN$8, 0), MATCH(INDEX(Settings!$AI$19:$AI$33, MATCH(G$10, Settings!$Y$19:$Y$33, 0)), $AO$1:$AU$1, 0))), 0))</f>
        <v/>
      </c>
      <c r="AQ125" s="119" t="str">
        <f>IF(OR($B125="", H125="", H$10="", AQ$9), "", IFERROR($B125+INDEX(Settings!$AF$19:$AF$33, MATCH(H$10, Settings!$Y$19:$Y$33, 0))+IF(INDEX(Settings!$AI$19:$AI$33, MATCH(H$10, Settings!$Y$19:$Y$33, 0))="", 0, INDEX($AO$2:$AU$8, MATCH(TEXT($B125, "ddd"), $AN$2:$AN$8, 0), MATCH(INDEX(Settings!$AI$19:$AI$33, MATCH(H$10, Settings!$Y$19:$Y$33, 0)), $AO$1:$AU$1, 0))), 0))</f>
        <v/>
      </c>
      <c r="AR125" s="119" t="str">
        <f>IF(OR($B125="", I125="", I$10="", AR$9), "", IFERROR($B125+INDEX(Settings!$AF$19:$AF$33, MATCH(I$10, Settings!$Y$19:$Y$33, 0))+IF(INDEX(Settings!$AI$19:$AI$33, MATCH(I$10, Settings!$Y$19:$Y$33, 0))="", 0, INDEX($AO$2:$AU$8, MATCH(TEXT($B125, "ddd"), $AN$2:$AN$8, 0), MATCH(INDEX(Settings!$AI$19:$AI$33, MATCH(I$10, Settings!$Y$19:$Y$33, 0)), $AO$1:$AU$1, 0))), 0))</f>
        <v/>
      </c>
      <c r="AS125" s="119" t="str">
        <f>IF(OR($B125="", J125="", J$10="", AS$9), "", IFERROR($B125+INDEX(Settings!$AF$19:$AF$33, MATCH(J$10, Settings!$Y$19:$Y$33, 0))+IF(INDEX(Settings!$AI$19:$AI$33, MATCH(J$10, Settings!$Y$19:$Y$33, 0))="", 0, INDEX($AO$2:$AU$8, MATCH(TEXT($B125, "ddd"), $AN$2:$AN$8, 0), MATCH(INDEX(Settings!$AI$19:$AI$33, MATCH(J$10, Settings!$Y$19:$Y$33, 0)), $AO$1:$AU$1, 0))), 0))</f>
        <v/>
      </c>
      <c r="AT125" s="119" t="str">
        <f>IF(OR($B125="", K125="", K$10="", AT$9), "", IFERROR($B125+INDEX(Settings!$AF$19:$AF$33, MATCH(K$10, Settings!$Y$19:$Y$33, 0))+IF(INDEX(Settings!$AI$19:$AI$33, MATCH(K$10, Settings!$Y$19:$Y$33, 0))="", 0, INDEX($AO$2:$AU$8, MATCH(TEXT($B125, "ddd"), $AN$2:$AN$8, 0), MATCH(INDEX(Settings!$AI$19:$AI$33, MATCH(K$10, Settings!$Y$19:$Y$33, 0)), $AO$1:$AU$1, 0))), 0))</f>
        <v/>
      </c>
      <c r="AU125" s="119" t="str">
        <f>IF(OR($B125="", L125="", L$10="", AU$9), "", IFERROR($B125+INDEX(Settings!$AF$19:$AF$33, MATCH(L$10, Settings!$Y$19:$Y$33, 0))+IF(INDEX(Settings!$AI$19:$AI$33, MATCH(L$10, Settings!$Y$19:$Y$33, 0))="", 0, INDEX($AO$2:$AU$8, MATCH(TEXT($B125, "ddd"), $AN$2:$AN$8, 0), MATCH(INDEX(Settings!$AI$19:$AI$33, MATCH(L$10, Settings!$Y$19:$Y$33, 0)), $AO$1:$AU$1, 0))), 0))</f>
        <v/>
      </c>
      <c r="AV125" s="119" t="str">
        <f>IF(OR($B125="", M125="", M$10="", AV$9), "", IFERROR($B125+INDEX(Settings!$AF$19:$AF$33, MATCH(M$10, Settings!$Y$19:$Y$33, 0))+IF(INDEX(Settings!$AI$19:$AI$33, MATCH(M$10, Settings!$Y$19:$Y$33, 0))="", 0, INDEX($AO$2:$AU$8, MATCH(TEXT($B125, "ddd"), $AN$2:$AN$8, 0), MATCH(INDEX(Settings!$AI$19:$AI$33, MATCH(M$10, Settings!$Y$19:$Y$33, 0)), $AO$1:$AU$1, 0))), 0))</f>
        <v/>
      </c>
      <c r="AW125" s="119" t="str">
        <f>IF(OR($B125="", N125="", N$10="", AW$9), "", IFERROR($B125+INDEX(Settings!$AF$19:$AF$33, MATCH(N$10, Settings!$Y$19:$Y$33, 0))+IF(INDEX(Settings!$AI$19:$AI$33, MATCH(N$10, Settings!$Y$19:$Y$33, 0))="", 0, INDEX($AO$2:$AU$8, MATCH(TEXT($B125, "ddd"), $AN$2:$AN$8, 0), MATCH(INDEX(Settings!$AI$19:$AI$33, MATCH(N$10, Settings!$Y$19:$Y$33, 0)), $AO$1:$AU$1, 0))), 0))</f>
        <v/>
      </c>
      <c r="AX125" s="119" t="str">
        <f>IF(OR($B125="", O125="", O$10="", AX$9), "", IFERROR($B125+INDEX(Settings!$AF$19:$AF$33, MATCH(O$10, Settings!$Y$19:$Y$33, 0))+IF(INDEX(Settings!$AI$19:$AI$33, MATCH(O$10, Settings!$Y$19:$Y$33, 0))="", 0, INDEX($AO$2:$AU$8, MATCH(TEXT($B125, "ddd"), $AN$2:$AN$8, 0), MATCH(INDEX(Settings!$AI$19:$AI$33, MATCH(O$10, Settings!$Y$19:$Y$33, 0)), $AO$1:$AU$1, 0))), 0))</f>
        <v/>
      </c>
      <c r="AY125" s="119" t="str">
        <f>IF(OR($B125="", P125="", P$10="", AY$9), "", IFERROR($B125+INDEX(Settings!$AF$19:$AF$33, MATCH(P$10, Settings!$Y$19:$Y$33, 0))+IF(INDEX(Settings!$AI$19:$AI$33, MATCH(P$10, Settings!$Y$19:$Y$33, 0))="", 0, INDEX($AO$2:$AU$8, MATCH(TEXT($B125, "ddd"), $AN$2:$AN$8, 0), MATCH(INDEX(Settings!$AI$19:$AI$33, MATCH(P$10, Settings!$Y$19:$Y$33, 0)), $AO$1:$AU$1, 0))), 0))</f>
        <v/>
      </c>
      <c r="AZ125" s="120" t="str">
        <f>IF(OR($B125="", Q125="", Q$10="", AZ$9), "", IFERROR($B125+INDEX(Settings!$AF$19:$AF$33, MATCH(Q$10, Settings!$Y$19:$Y$33, 0))+IF(INDEX(Settings!$AI$19:$AI$33, MATCH(Q$10, Settings!$Y$19:$Y$33, 0))="", 0, INDEX($AO$2:$AU$8, MATCH(TEXT($B125, "ddd"), $AN$2:$AN$8, 0), MATCH(INDEX(Settings!$AI$19:$AI$33, MATCH(Q$10, Settings!$Y$19:$Y$33, 0)), $AO$1:$AU$1, 0))), 0))</f>
        <v/>
      </c>
      <c r="BB125" s="118" t="str">
        <f>IF(OR(C$10="", $B125="", C125="", BB$9=""), "", IFERROR(WORKDAY((DATE(YEAR($B125), MONTH($B125)+INDEX(Settings!$AM$19:$AM$33, MATCH(C$10, Settings!$Y$19:$Y$33, 0)), IF(INDEX(Settings!$AQ$19:$AQ$33, MATCH(C$10, Settings!$Y$19:$Y$33, 0))=0, DAY($B125), INDEX(Settings!$AQ$19:$AQ$33, MATCH(C$10, Settings!$Y$19:$Y$33, 0))))-1), 1, Settings!$AY$23:$AY$38), ""))</f>
        <v/>
      </c>
      <c r="BC125" s="119" t="str">
        <f>IF(OR(D$10="", $B125="", D125="", BC$9=""), "", IFERROR(WORKDAY((DATE(YEAR($B125), MONTH($B125)+INDEX(Settings!$AM$19:$AM$33, MATCH(D$10, Settings!$Y$19:$Y$33, 0)), IF(INDEX(Settings!$AQ$19:$AQ$33, MATCH(D$10, Settings!$Y$19:$Y$33, 0))=0, DAY($B125), INDEX(Settings!$AQ$19:$AQ$33, MATCH(D$10, Settings!$Y$19:$Y$33, 0))))-1), 1, Settings!$AY$23:$AY$38), ""))</f>
        <v/>
      </c>
      <c r="BD125" s="119" t="str">
        <f>IF(OR(E$10="", $B125="", E125="", BD$9=""), "", IFERROR(WORKDAY((DATE(YEAR($B125), MONTH($B125)+INDEX(Settings!$AM$19:$AM$33, MATCH(E$10, Settings!$Y$19:$Y$33, 0)), IF(INDEX(Settings!$AQ$19:$AQ$33, MATCH(E$10, Settings!$Y$19:$Y$33, 0))=0, DAY($B125), INDEX(Settings!$AQ$19:$AQ$33, MATCH(E$10, Settings!$Y$19:$Y$33, 0))))-1), 1, Settings!$AY$23:$AY$38), ""))</f>
        <v/>
      </c>
      <c r="BE125" s="119" t="str">
        <f>IF(OR(F$10="", $B125="", F125="", BE$9=""), "", IFERROR(WORKDAY((DATE(YEAR($B125), MONTH($B125)+INDEX(Settings!$AM$19:$AM$33, MATCH(F$10, Settings!$Y$19:$Y$33, 0)), IF(INDEX(Settings!$AQ$19:$AQ$33, MATCH(F$10, Settings!$Y$19:$Y$33, 0))=0, DAY($B125), INDEX(Settings!$AQ$19:$AQ$33, MATCH(F$10, Settings!$Y$19:$Y$33, 0))))-1), 1, Settings!$AY$23:$AY$38), ""))</f>
        <v/>
      </c>
      <c r="BF125" s="119" t="str">
        <f>IF(OR(G$10="", $B125="", G125="", BF$9=""), "", IFERROR(WORKDAY((DATE(YEAR($B125), MONTH($B125)+INDEX(Settings!$AM$19:$AM$33, MATCH(G$10, Settings!$Y$19:$Y$33, 0)), IF(INDEX(Settings!$AQ$19:$AQ$33, MATCH(G$10, Settings!$Y$19:$Y$33, 0))=0, DAY($B125), INDEX(Settings!$AQ$19:$AQ$33, MATCH(G$10, Settings!$Y$19:$Y$33, 0))))-1), 1, Settings!$AY$23:$AY$38), ""))</f>
        <v/>
      </c>
      <c r="BG125" s="119" t="str">
        <f>IF(OR(H$10="", $B125="", H125="", BG$9=""), "", IFERROR(WORKDAY((DATE(YEAR($B125), MONTH($B125)+INDEX(Settings!$AM$19:$AM$33, MATCH(H$10, Settings!$Y$19:$Y$33, 0)), IF(INDEX(Settings!$AQ$19:$AQ$33, MATCH(H$10, Settings!$Y$19:$Y$33, 0))=0, DAY($B125), INDEX(Settings!$AQ$19:$AQ$33, MATCH(H$10, Settings!$Y$19:$Y$33, 0))))-1), 1, Settings!$AY$23:$AY$38), ""))</f>
        <v/>
      </c>
      <c r="BH125" s="119" t="str">
        <f>IF(OR(I$10="", $B125="", I125="", BH$9=""), "", IFERROR(WORKDAY((DATE(YEAR($B125), MONTH($B125)+INDEX(Settings!$AM$19:$AM$33, MATCH(I$10, Settings!$Y$19:$Y$33, 0)), IF(INDEX(Settings!$AQ$19:$AQ$33, MATCH(I$10, Settings!$Y$19:$Y$33, 0))=0, DAY($B125), INDEX(Settings!$AQ$19:$AQ$33, MATCH(I$10, Settings!$Y$19:$Y$33, 0))))-1), 1, Settings!$AY$23:$AY$38), ""))</f>
        <v/>
      </c>
      <c r="BI125" s="119" t="str">
        <f>IF(OR(J$10="", $B125="", J125="", BI$9=""), "", IFERROR(WORKDAY((DATE(YEAR($B125), MONTH($B125)+INDEX(Settings!$AM$19:$AM$33, MATCH(J$10, Settings!$Y$19:$Y$33, 0)), IF(INDEX(Settings!$AQ$19:$AQ$33, MATCH(J$10, Settings!$Y$19:$Y$33, 0))=0, DAY($B125), INDEX(Settings!$AQ$19:$AQ$33, MATCH(J$10, Settings!$Y$19:$Y$33, 0))))-1), 1, Settings!$AY$23:$AY$38), ""))</f>
        <v/>
      </c>
      <c r="BJ125" s="119" t="str">
        <f>IF(OR(K$10="", $B125="", K125="", BJ$9=""), "", IFERROR(WORKDAY((DATE(YEAR($B125), MONTH($B125)+INDEX(Settings!$AM$19:$AM$33, MATCH(K$10, Settings!$Y$19:$Y$33, 0)), IF(INDEX(Settings!$AQ$19:$AQ$33, MATCH(K$10, Settings!$Y$19:$Y$33, 0))=0, DAY($B125), INDEX(Settings!$AQ$19:$AQ$33, MATCH(K$10, Settings!$Y$19:$Y$33, 0))))-1), 1, Settings!$AY$23:$AY$38), ""))</f>
        <v/>
      </c>
      <c r="BK125" s="119" t="str">
        <f>IF(OR(L$10="", $B125="", L125="", BK$9=""), "", IFERROR(WORKDAY((DATE(YEAR($B125), MONTH($B125)+INDEX(Settings!$AM$19:$AM$33, MATCH(L$10, Settings!$Y$19:$Y$33, 0)), IF(INDEX(Settings!$AQ$19:$AQ$33, MATCH(L$10, Settings!$Y$19:$Y$33, 0))=0, DAY($B125), INDEX(Settings!$AQ$19:$AQ$33, MATCH(L$10, Settings!$Y$19:$Y$33, 0))))-1), 1, Settings!$AY$23:$AY$38), ""))</f>
        <v/>
      </c>
      <c r="BL125" s="119" t="str">
        <f>IF(OR(M$10="", $B125="", M125="", BL$9=""), "", IFERROR(WORKDAY((DATE(YEAR($B125), MONTH($B125)+INDEX(Settings!$AM$19:$AM$33, MATCH(M$10, Settings!$Y$19:$Y$33, 0)), IF(INDEX(Settings!$AQ$19:$AQ$33, MATCH(M$10, Settings!$Y$19:$Y$33, 0))=0, DAY($B125), INDEX(Settings!$AQ$19:$AQ$33, MATCH(M$10, Settings!$Y$19:$Y$33, 0))))-1), 1, Settings!$AY$23:$AY$38), ""))</f>
        <v/>
      </c>
      <c r="BM125" s="119" t="str">
        <f>IF(OR(N$10="", $B125="", N125="", BM$9=""), "", IFERROR(WORKDAY((DATE(YEAR($B125), MONTH($B125)+INDEX(Settings!$AM$19:$AM$33, MATCH(N$10, Settings!$Y$19:$Y$33, 0)), IF(INDEX(Settings!$AQ$19:$AQ$33, MATCH(N$10, Settings!$Y$19:$Y$33, 0))=0, DAY($B125), INDEX(Settings!$AQ$19:$AQ$33, MATCH(N$10, Settings!$Y$19:$Y$33, 0))))-1), 1, Settings!$AY$23:$AY$38), ""))</f>
        <v/>
      </c>
      <c r="BN125" s="119" t="str">
        <f>IF(OR(O$10="", $B125="", O125="", BN$9=""), "", IFERROR(WORKDAY((DATE(YEAR($B125), MONTH($B125)+INDEX(Settings!$AM$19:$AM$33, MATCH(O$10, Settings!$Y$19:$Y$33, 0)), IF(INDEX(Settings!$AQ$19:$AQ$33, MATCH(O$10, Settings!$Y$19:$Y$33, 0))=0, DAY($B125), INDEX(Settings!$AQ$19:$AQ$33, MATCH(O$10, Settings!$Y$19:$Y$33, 0))))-1), 1, Settings!$AY$23:$AY$38), ""))</f>
        <v/>
      </c>
      <c r="BO125" s="119" t="str">
        <f>IF(OR(P$10="", $B125="", P125="", BO$9=""), "", IFERROR(WORKDAY((DATE(YEAR($B125), MONTH($B125)+INDEX(Settings!$AM$19:$AM$33, MATCH(P$10, Settings!$Y$19:$Y$33, 0)), IF(INDEX(Settings!$AQ$19:$AQ$33, MATCH(P$10, Settings!$Y$19:$Y$33, 0))=0, DAY($B125), INDEX(Settings!$AQ$19:$AQ$33, MATCH(P$10, Settings!$Y$19:$Y$33, 0))))-1), 1, Settings!$AY$23:$AY$38), ""))</f>
        <v/>
      </c>
      <c r="BP125" s="120" t="str">
        <f>IF(OR(Q$10="", $B125="", Q125="", BP$9=""), "", IFERROR(WORKDAY((DATE(YEAR($B125), MONTH($B125)+INDEX(Settings!$AM$19:$AM$33, MATCH(Q$10, Settings!$Y$19:$Y$33, 0)), IF(INDEX(Settings!$AQ$19:$AQ$33, MATCH(Q$10, Settings!$Y$19:$Y$33, 0))=0, DAY($B125), INDEX(Settings!$AQ$19:$AQ$33, MATCH(Q$10, Settings!$Y$19:$Y$33, 0))))-1), 1, Settings!$AY$23:$AY$38), ""))</f>
        <v/>
      </c>
      <c r="BR125" s="118" t="str">
        <f>IF(BB125="", "", IF(BB125&lt;=$B125, WORKDAY(DATE(YEAR($BB125), MONTH(BB125)+1, DAY(BB125)-1), 1, Settings!$AY$23:$AY$38), BB125))</f>
        <v/>
      </c>
      <c r="BS125" s="119" t="str">
        <f>IF(BC125="", "", IF(BC125&lt;=$B125, WORKDAY(DATE(YEAR($BB125), MONTH(BC125)+1, DAY(BC125)-1), 1, Settings!$AY$23:$AY$38), BC125))</f>
        <v/>
      </c>
      <c r="BT125" s="119" t="str">
        <f>IF(BD125="", "", IF(BD125&lt;=$B125, WORKDAY(DATE(YEAR($BB125), MONTH(BD125)+1, DAY(BD125)-1), 1, Settings!$AY$23:$AY$38), BD125))</f>
        <v/>
      </c>
      <c r="BU125" s="119" t="str">
        <f>IF(BE125="", "", IF(BE125&lt;=$B125, WORKDAY(DATE(YEAR($BB125), MONTH(BE125)+1, DAY(BE125)-1), 1, Settings!$AY$23:$AY$38), BE125))</f>
        <v/>
      </c>
      <c r="BV125" s="119" t="str">
        <f>IF(BF125="", "", IF(BF125&lt;=$B125, WORKDAY(DATE(YEAR($BB125), MONTH(BF125)+1, DAY(BF125)-1), 1, Settings!$AY$23:$AY$38), BF125))</f>
        <v/>
      </c>
      <c r="BW125" s="119" t="str">
        <f>IF(BG125="", "", IF(BG125&lt;=$B125, WORKDAY(DATE(YEAR($BB125), MONTH(BG125)+1, DAY(BG125)-1), 1, Settings!$AY$23:$AY$38), BG125))</f>
        <v/>
      </c>
      <c r="BX125" s="119" t="str">
        <f>IF(BH125="", "", IF(BH125&lt;=$B125, WORKDAY(DATE(YEAR($BB125), MONTH(BH125)+1, DAY(BH125)-1), 1, Settings!$AY$23:$AY$38), BH125))</f>
        <v/>
      </c>
      <c r="BY125" s="119" t="str">
        <f>IF(BI125="", "", IF(BI125&lt;=$B125, WORKDAY(DATE(YEAR($BB125), MONTH(BI125)+1, DAY(BI125)-1), 1, Settings!$AY$23:$AY$38), BI125))</f>
        <v/>
      </c>
      <c r="BZ125" s="119" t="str">
        <f>IF(BJ125="", "", IF(BJ125&lt;=$B125, WORKDAY(DATE(YEAR($BB125), MONTH(BJ125)+1, DAY(BJ125)-1), 1, Settings!$AY$23:$AY$38), BJ125))</f>
        <v/>
      </c>
      <c r="CA125" s="119" t="str">
        <f>IF(BK125="", "", IF(BK125&lt;=$B125, WORKDAY(DATE(YEAR($BB125), MONTH(BK125)+1, DAY(BK125)-1), 1, Settings!$AY$23:$AY$38), BK125))</f>
        <v/>
      </c>
      <c r="CB125" s="119" t="str">
        <f>IF(BL125="", "", IF(BL125&lt;=$B125, WORKDAY(DATE(YEAR($BB125), MONTH(BL125)+1, DAY(BL125)-1), 1, Settings!$AY$23:$AY$38), BL125))</f>
        <v/>
      </c>
      <c r="CC125" s="119" t="str">
        <f>IF(BM125="", "", IF(BM125&lt;=$B125, WORKDAY(DATE(YEAR($BB125), MONTH(BM125)+1, DAY(BM125)-1), 1, Settings!$AY$23:$AY$38), BM125))</f>
        <v/>
      </c>
      <c r="CD125" s="119" t="str">
        <f>IF(BN125="", "", IF(BN125&lt;=$B125, WORKDAY(DATE(YEAR($BB125), MONTH(BN125)+1, DAY(BN125)-1), 1, Settings!$AY$23:$AY$38), BN125))</f>
        <v/>
      </c>
      <c r="CE125" s="119" t="str">
        <f>IF(BO125="", "", IF(BO125&lt;=$B125, WORKDAY(DATE(YEAR($BB125), MONTH(BO125)+1, DAY(BO125)-1), 1, Settings!$AY$23:$AY$38), BO125))</f>
        <v/>
      </c>
      <c r="CF125" s="120" t="str">
        <f>IF(BP125="", "", IF(BP125&lt;=$B125, WORKDAY(DATE(YEAR($BB125), MONTH(BP125)+1, DAY(BP125)-1), 1, Settings!$AY$23:$AY$38), BP125))</f>
        <v/>
      </c>
      <c r="CH125" s="48" t="str">
        <f t="shared" si="35"/>
        <v/>
      </c>
      <c r="CI125" s="49" t="str">
        <f t="shared" si="36"/>
        <v/>
      </c>
      <c r="CJ125" s="49" t="str">
        <f t="shared" si="37"/>
        <v/>
      </c>
      <c r="CK125" s="49" t="str">
        <f t="shared" si="38"/>
        <v/>
      </c>
      <c r="CL125" s="49" t="str">
        <f t="shared" si="39"/>
        <v/>
      </c>
      <c r="CM125" s="49" t="str">
        <f t="shared" si="40"/>
        <v/>
      </c>
      <c r="CN125" s="49" t="str">
        <f t="shared" si="41"/>
        <v/>
      </c>
      <c r="CO125" s="49" t="str">
        <f t="shared" si="42"/>
        <v/>
      </c>
      <c r="CP125" s="49" t="str">
        <f t="shared" si="43"/>
        <v/>
      </c>
      <c r="CQ125" s="49" t="str">
        <f t="shared" si="44"/>
        <v/>
      </c>
      <c r="CR125" s="49" t="str">
        <f t="shared" si="45"/>
        <v/>
      </c>
      <c r="CS125" s="49" t="str">
        <f t="shared" si="46"/>
        <v/>
      </c>
      <c r="CT125" s="49" t="str">
        <f t="shared" si="47"/>
        <v/>
      </c>
      <c r="CU125" s="49" t="str">
        <f t="shared" si="48"/>
        <v/>
      </c>
      <c r="CV125" s="16" t="str">
        <f t="shared" si="49"/>
        <v/>
      </c>
      <c r="CX125" s="48" t="str">
        <f t="shared" si="50"/>
        <v/>
      </c>
      <c r="CY125" s="49" t="str">
        <f t="shared" si="51"/>
        <v/>
      </c>
      <c r="CZ125" s="49" t="str">
        <f t="shared" si="52"/>
        <v/>
      </c>
      <c r="DA125" s="49" t="str">
        <f t="shared" si="53"/>
        <v/>
      </c>
      <c r="DB125" s="49" t="str">
        <f t="shared" si="54"/>
        <v/>
      </c>
      <c r="DC125" s="49" t="str">
        <f t="shared" si="55"/>
        <v/>
      </c>
      <c r="DD125" s="49" t="str">
        <f t="shared" si="56"/>
        <v/>
      </c>
      <c r="DE125" s="49" t="str">
        <f t="shared" si="57"/>
        <v/>
      </c>
      <c r="DF125" s="49" t="str">
        <f t="shared" si="58"/>
        <v/>
      </c>
      <c r="DG125" s="49" t="str">
        <f t="shared" si="59"/>
        <v/>
      </c>
      <c r="DH125" s="49" t="str">
        <f t="shared" si="60"/>
        <v/>
      </c>
      <c r="DI125" s="49" t="str">
        <f t="shared" si="61"/>
        <v/>
      </c>
      <c r="DJ125" s="49" t="str">
        <f t="shared" si="62"/>
        <v/>
      </c>
      <c r="DK125" s="49" t="str">
        <f t="shared" si="63"/>
        <v/>
      </c>
      <c r="DL125" s="16" t="str">
        <f t="shared" si="64"/>
        <v/>
      </c>
      <c r="DN125" s="17" t="str">
        <f t="shared" si="65"/>
        <v>Oct 2019</v>
      </c>
    </row>
    <row r="126" spans="1:118" x14ac:dyDescent="0.25">
      <c r="A126" s="30"/>
      <c r="B126" s="102">
        <f>IF(B125="", "", IFERROR(IF(B125+1&gt;Settings!$G$25, "", B125+1), ""))</f>
        <v>43762</v>
      </c>
      <c r="C126" s="2"/>
      <c r="D126" s="3"/>
      <c r="E126" s="3"/>
      <c r="F126" s="3"/>
      <c r="G126" s="3"/>
      <c r="H126" s="3"/>
      <c r="I126" s="3"/>
      <c r="J126" s="3"/>
      <c r="K126" s="3"/>
      <c r="L126" s="3"/>
      <c r="M126" s="3"/>
      <c r="N126" s="3"/>
      <c r="O126" s="3"/>
      <c r="P126" s="3"/>
      <c r="Q126" s="4"/>
      <c r="R126" s="30"/>
      <c r="T126" s="17" t="str">
        <f>IF($B126="", "", IF($B126&lt;Settings!$G$23, "Old", "New"))</f>
        <v>Old</v>
      </c>
      <c r="AL126" s="118" t="str">
        <f>IF(OR($B126="", C126="", C$10="", AL$9), "", IFERROR($B126+INDEX(Settings!$AF$19:$AF$33, MATCH(C$10, Settings!$Y$19:$Y$33, 0))+IF(INDEX(Settings!$AI$19:$AI$33, MATCH(C$10, Settings!$Y$19:$Y$33, 0))="", 0, INDEX($AO$2:$AU$8, MATCH(TEXT($B126, "ddd"), $AN$2:$AN$8, 0), MATCH(INDEX(Settings!$AI$19:$AI$33, MATCH(C$10, Settings!$Y$19:$Y$33, 0)), $AO$1:$AU$1, 0))), 0))</f>
        <v/>
      </c>
      <c r="AM126" s="119" t="str">
        <f>IF(OR($B126="", D126="", D$10="", AM$9), "", IFERROR($B126+INDEX(Settings!$AF$19:$AF$33, MATCH(D$10, Settings!$Y$19:$Y$33, 0))+IF(INDEX(Settings!$AI$19:$AI$33, MATCH(D$10, Settings!$Y$19:$Y$33, 0))="", 0, INDEX($AO$2:$AU$8, MATCH(TEXT($B126, "ddd"), $AN$2:$AN$8, 0), MATCH(INDEX(Settings!$AI$19:$AI$33, MATCH(D$10, Settings!$Y$19:$Y$33, 0)), $AO$1:$AU$1, 0))), 0))</f>
        <v/>
      </c>
      <c r="AN126" s="119" t="str">
        <f>IF(OR($B126="", E126="", E$10="", AN$9), "", IFERROR($B126+INDEX(Settings!$AF$19:$AF$33, MATCH(E$10, Settings!$Y$19:$Y$33, 0))+IF(INDEX(Settings!$AI$19:$AI$33, MATCH(E$10, Settings!$Y$19:$Y$33, 0))="", 0, INDEX($AO$2:$AU$8, MATCH(TEXT($B126, "ddd"), $AN$2:$AN$8, 0), MATCH(INDEX(Settings!$AI$19:$AI$33, MATCH(E$10, Settings!$Y$19:$Y$33, 0)), $AO$1:$AU$1, 0))), 0))</f>
        <v/>
      </c>
      <c r="AO126" s="119" t="str">
        <f>IF(OR($B126="", F126="", F$10="", AO$9), "", IFERROR($B126+INDEX(Settings!$AF$19:$AF$33, MATCH(F$10, Settings!$Y$19:$Y$33, 0))+IF(INDEX(Settings!$AI$19:$AI$33, MATCH(F$10, Settings!$Y$19:$Y$33, 0))="", 0, INDEX($AO$2:$AU$8, MATCH(TEXT($B126, "ddd"), $AN$2:$AN$8, 0), MATCH(INDEX(Settings!$AI$19:$AI$33, MATCH(F$10, Settings!$Y$19:$Y$33, 0)), $AO$1:$AU$1, 0))), 0))</f>
        <v/>
      </c>
      <c r="AP126" s="119" t="str">
        <f>IF(OR($B126="", G126="", G$10="", AP$9), "", IFERROR($B126+INDEX(Settings!$AF$19:$AF$33, MATCH(G$10, Settings!$Y$19:$Y$33, 0))+IF(INDEX(Settings!$AI$19:$AI$33, MATCH(G$10, Settings!$Y$19:$Y$33, 0))="", 0, INDEX($AO$2:$AU$8, MATCH(TEXT($B126, "ddd"), $AN$2:$AN$8, 0), MATCH(INDEX(Settings!$AI$19:$AI$33, MATCH(G$10, Settings!$Y$19:$Y$33, 0)), $AO$1:$AU$1, 0))), 0))</f>
        <v/>
      </c>
      <c r="AQ126" s="119" t="str">
        <f>IF(OR($B126="", H126="", H$10="", AQ$9), "", IFERROR($B126+INDEX(Settings!$AF$19:$AF$33, MATCH(H$10, Settings!$Y$19:$Y$33, 0))+IF(INDEX(Settings!$AI$19:$AI$33, MATCH(H$10, Settings!$Y$19:$Y$33, 0))="", 0, INDEX($AO$2:$AU$8, MATCH(TEXT($B126, "ddd"), $AN$2:$AN$8, 0), MATCH(INDEX(Settings!$AI$19:$AI$33, MATCH(H$10, Settings!$Y$19:$Y$33, 0)), $AO$1:$AU$1, 0))), 0))</f>
        <v/>
      </c>
      <c r="AR126" s="119" t="str">
        <f>IF(OR($B126="", I126="", I$10="", AR$9), "", IFERROR($B126+INDEX(Settings!$AF$19:$AF$33, MATCH(I$10, Settings!$Y$19:$Y$33, 0))+IF(INDEX(Settings!$AI$19:$AI$33, MATCH(I$10, Settings!$Y$19:$Y$33, 0))="", 0, INDEX($AO$2:$AU$8, MATCH(TEXT($B126, "ddd"), $AN$2:$AN$8, 0), MATCH(INDEX(Settings!$AI$19:$AI$33, MATCH(I$10, Settings!$Y$19:$Y$33, 0)), $AO$1:$AU$1, 0))), 0))</f>
        <v/>
      </c>
      <c r="AS126" s="119" t="str">
        <f>IF(OR($B126="", J126="", J$10="", AS$9), "", IFERROR($B126+INDEX(Settings!$AF$19:$AF$33, MATCH(J$10, Settings!$Y$19:$Y$33, 0))+IF(INDEX(Settings!$AI$19:$AI$33, MATCH(J$10, Settings!$Y$19:$Y$33, 0))="", 0, INDEX($AO$2:$AU$8, MATCH(TEXT($B126, "ddd"), $AN$2:$AN$8, 0), MATCH(INDEX(Settings!$AI$19:$AI$33, MATCH(J$10, Settings!$Y$19:$Y$33, 0)), $AO$1:$AU$1, 0))), 0))</f>
        <v/>
      </c>
      <c r="AT126" s="119" t="str">
        <f>IF(OR($B126="", K126="", K$10="", AT$9), "", IFERROR($B126+INDEX(Settings!$AF$19:$AF$33, MATCH(K$10, Settings!$Y$19:$Y$33, 0))+IF(INDEX(Settings!$AI$19:$AI$33, MATCH(K$10, Settings!$Y$19:$Y$33, 0))="", 0, INDEX($AO$2:$AU$8, MATCH(TEXT($B126, "ddd"), $AN$2:$AN$8, 0), MATCH(INDEX(Settings!$AI$19:$AI$33, MATCH(K$10, Settings!$Y$19:$Y$33, 0)), $AO$1:$AU$1, 0))), 0))</f>
        <v/>
      </c>
      <c r="AU126" s="119" t="str">
        <f>IF(OR($B126="", L126="", L$10="", AU$9), "", IFERROR($B126+INDEX(Settings!$AF$19:$AF$33, MATCH(L$10, Settings!$Y$19:$Y$33, 0))+IF(INDEX(Settings!$AI$19:$AI$33, MATCH(L$10, Settings!$Y$19:$Y$33, 0))="", 0, INDEX($AO$2:$AU$8, MATCH(TEXT($B126, "ddd"), $AN$2:$AN$8, 0), MATCH(INDEX(Settings!$AI$19:$AI$33, MATCH(L$10, Settings!$Y$19:$Y$33, 0)), $AO$1:$AU$1, 0))), 0))</f>
        <v/>
      </c>
      <c r="AV126" s="119" t="str">
        <f>IF(OR($B126="", M126="", M$10="", AV$9), "", IFERROR($B126+INDEX(Settings!$AF$19:$AF$33, MATCH(M$10, Settings!$Y$19:$Y$33, 0))+IF(INDEX(Settings!$AI$19:$AI$33, MATCH(M$10, Settings!$Y$19:$Y$33, 0))="", 0, INDEX($AO$2:$AU$8, MATCH(TEXT($B126, "ddd"), $AN$2:$AN$8, 0), MATCH(INDEX(Settings!$AI$19:$AI$33, MATCH(M$10, Settings!$Y$19:$Y$33, 0)), $AO$1:$AU$1, 0))), 0))</f>
        <v/>
      </c>
      <c r="AW126" s="119" t="str">
        <f>IF(OR($B126="", N126="", N$10="", AW$9), "", IFERROR($B126+INDEX(Settings!$AF$19:$AF$33, MATCH(N$10, Settings!$Y$19:$Y$33, 0))+IF(INDEX(Settings!$AI$19:$AI$33, MATCH(N$10, Settings!$Y$19:$Y$33, 0))="", 0, INDEX($AO$2:$AU$8, MATCH(TEXT($B126, "ddd"), $AN$2:$AN$8, 0), MATCH(INDEX(Settings!$AI$19:$AI$33, MATCH(N$10, Settings!$Y$19:$Y$33, 0)), $AO$1:$AU$1, 0))), 0))</f>
        <v/>
      </c>
      <c r="AX126" s="119" t="str">
        <f>IF(OR($B126="", O126="", O$10="", AX$9), "", IFERROR($B126+INDEX(Settings!$AF$19:$AF$33, MATCH(O$10, Settings!$Y$19:$Y$33, 0))+IF(INDEX(Settings!$AI$19:$AI$33, MATCH(O$10, Settings!$Y$19:$Y$33, 0))="", 0, INDEX($AO$2:$AU$8, MATCH(TEXT($B126, "ddd"), $AN$2:$AN$8, 0), MATCH(INDEX(Settings!$AI$19:$AI$33, MATCH(O$10, Settings!$Y$19:$Y$33, 0)), $AO$1:$AU$1, 0))), 0))</f>
        <v/>
      </c>
      <c r="AY126" s="119" t="str">
        <f>IF(OR($B126="", P126="", P$10="", AY$9), "", IFERROR($B126+INDEX(Settings!$AF$19:$AF$33, MATCH(P$10, Settings!$Y$19:$Y$33, 0))+IF(INDEX(Settings!$AI$19:$AI$33, MATCH(P$10, Settings!$Y$19:$Y$33, 0))="", 0, INDEX($AO$2:$AU$8, MATCH(TEXT($B126, "ddd"), $AN$2:$AN$8, 0), MATCH(INDEX(Settings!$AI$19:$AI$33, MATCH(P$10, Settings!$Y$19:$Y$33, 0)), $AO$1:$AU$1, 0))), 0))</f>
        <v/>
      </c>
      <c r="AZ126" s="120" t="str">
        <f>IF(OR($B126="", Q126="", Q$10="", AZ$9), "", IFERROR($B126+INDEX(Settings!$AF$19:$AF$33, MATCH(Q$10, Settings!$Y$19:$Y$33, 0))+IF(INDEX(Settings!$AI$19:$AI$33, MATCH(Q$10, Settings!$Y$19:$Y$33, 0))="", 0, INDEX($AO$2:$AU$8, MATCH(TEXT($B126, "ddd"), $AN$2:$AN$8, 0), MATCH(INDEX(Settings!$AI$19:$AI$33, MATCH(Q$10, Settings!$Y$19:$Y$33, 0)), $AO$1:$AU$1, 0))), 0))</f>
        <v/>
      </c>
      <c r="BB126" s="118" t="str">
        <f>IF(OR(C$10="", $B126="", C126="", BB$9=""), "", IFERROR(WORKDAY((DATE(YEAR($B126), MONTH($B126)+INDEX(Settings!$AM$19:$AM$33, MATCH(C$10, Settings!$Y$19:$Y$33, 0)), IF(INDEX(Settings!$AQ$19:$AQ$33, MATCH(C$10, Settings!$Y$19:$Y$33, 0))=0, DAY($B126), INDEX(Settings!$AQ$19:$AQ$33, MATCH(C$10, Settings!$Y$19:$Y$33, 0))))-1), 1, Settings!$AY$23:$AY$38), ""))</f>
        <v/>
      </c>
      <c r="BC126" s="119" t="str">
        <f>IF(OR(D$10="", $B126="", D126="", BC$9=""), "", IFERROR(WORKDAY((DATE(YEAR($B126), MONTH($B126)+INDEX(Settings!$AM$19:$AM$33, MATCH(D$10, Settings!$Y$19:$Y$33, 0)), IF(INDEX(Settings!$AQ$19:$AQ$33, MATCH(D$10, Settings!$Y$19:$Y$33, 0))=0, DAY($B126), INDEX(Settings!$AQ$19:$AQ$33, MATCH(D$10, Settings!$Y$19:$Y$33, 0))))-1), 1, Settings!$AY$23:$AY$38), ""))</f>
        <v/>
      </c>
      <c r="BD126" s="119" t="str">
        <f>IF(OR(E$10="", $B126="", E126="", BD$9=""), "", IFERROR(WORKDAY((DATE(YEAR($B126), MONTH($B126)+INDEX(Settings!$AM$19:$AM$33, MATCH(E$10, Settings!$Y$19:$Y$33, 0)), IF(INDEX(Settings!$AQ$19:$AQ$33, MATCH(E$10, Settings!$Y$19:$Y$33, 0))=0, DAY($B126), INDEX(Settings!$AQ$19:$AQ$33, MATCH(E$10, Settings!$Y$19:$Y$33, 0))))-1), 1, Settings!$AY$23:$AY$38), ""))</f>
        <v/>
      </c>
      <c r="BE126" s="119" t="str">
        <f>IF(OR(F$10="", $B126="", F126="", BE$9=""), "", IFERROR(WORKDAY((DATE(YEAR($B126), MONTH($B126)+INDEX(Settings!$AM$19:$AM$33, MATCH(F$10, Settings!$Y$19:$Y$33, 0)), IF(INDEX(Settings!$AQ$19:$AQ$33, MATCH(F$10, Settings!$Y$19:$Y$33, 0))=0, DAY($B126), INDEX(Settings!$AQ$19:$AQ$33, MATCH(F$10, Settings!$Y$19:$Y$33, 0))))-1), 1, Settings!$AY$23:$AY$38), ""))</f>
        <v/>
      </c>
      <c r="BF126" s="119" t="str">
        <f>IF(OR(G$10="", $B126="", G126="", BF$9=""), "", IFERROR(WORKDAY((DATE(YEAR($B126), MONTH($B126)+INDEX(Settings!$AM$19:$AM$33, MATCH(G$10, Settings!$Y$19:$Y$33, 0)), IF(INDEX(Settings!$AQ$19:$AQ$33, MATCH(G$10, Settings!$Y$19:$Y$33, 0))=0, DAY($B126), INDEX(Settings!$AQ$19:$AQ$33, MATCH(G$10, Settings!$Y$19:$Y$33, 0))))-1), 1, Settings!$AY$23:$AY$38), ""))</f>
        <v/>
      </c>
      <c r="BG126" s="119" t="str">
        <f>IF(OR(H$10="", $B126="", H126="", BG$9=""), "", IFERROR(WORKDAY((DATE(YEAR($B126), MONTH($B126)+INDEX(Settings!$AM$19:$AM$33, MATCH(H$10, Settings!$Y$19:$Y$33, 0)), IF(INDEX(Settings!$AQ$19:$AQ$33, MATCH(H$10, Settings!$Y$19:$Y$33, 0))=0, DAY($B126), INDEX(Settings!$AQ$19:$AQ$33, MATCH(H$10, Settings!$Y$19:$Y$33, 0))))-1), 1, Settings!$AY$23:$AY$38), ""))</f>
        <v/>
      </c>
      <c r="BH126" s="119" t="str">
        <f>IF(OR(I$10="", $B126="", I126="", BH$9=""), "", IFERROR(WORKDAY((DATE(YEAR($B126), MONTH($B126)+INDEX(Settings!$AM$19:$AM$33, MATCH(I$10, Settings!$Y$19:$Y$33, 0)), IF(INDEX(Settings!$AQ$19:$AQ$33, MATCH(I$10, Settings!$Y$19:$Y$33, 0))=0, DAY($B126), INDEX(Settings!$AQ$19:$AQ$33, MATCH(I$10, Settings!$Y$19:$Y$33, 0))))-1), 1, Settings!$AY$23:$AY$38), ""))</f>
        <v/>
      </c>
      <c r="BI126" s="119" t="str">
        <f>IF(OR(J$10="", $B126="", J126="", BI$9=""), "", IFERROR(WORKDAY((DATE(YEAR($B126), MONTH($B126)+INDEX(Settings!$AM$19:$AM$33, MATCH(J$10, Settings!$Y$19:$Y$33, 0)), IF(INDEX(Settings!$AQ$19:$AQ$33, MATCH(J$10, Settings!$Y$19:$Y$33, 0))=0, DAY($B126), INDEX(Settings!$AQ$19:$AQ$33, MATCH(J$10, Settings!$Y$19:$Y$33, 0))))-1), 1, Settings!$AY$23:$AY$38), ""))</f>
        <v/>
      </c>
      <c r="BJ126" s="119" t="str">
        <f>IF(OR(K$10="", $B126="", K126="", BJ$9=""), "", IFERROR(WORKDAY((DATE(YEAR($B126), MONTH($B126)+INDEX(Settings!$AM$19:$AM$33, MATCH(K$10, Settings!$Y$19:$Y$33, 0)), IF(INDEX(Settings!$AQ$19:$AQ$33, MATCH(K$10, Settings!$Y$19:$Y$33, 0))=0, DAY($B126), INDEX(Settings!$AQ$19:$AQ$33, MATCH(K$10, Settings!$Y$19:$Y$33, 0))))-1), 1, Settings!$AY$23:$AY$38), ""))</f>
        <v/>
      </c>
      <c r="BK126" s="119" t="str">
        <f>IF(OR(L$10="", $B126="", L126="", BK$9=""), "", IFERROR(WORKDAY((DATE(YEAR($B126), MONTH($B126)+INDEX(Settings!$AM$19:$AM$33, MATCH(L$10, Settings!$Y$19:$Y$33, 0)), IF(INDEX(Settings!$AQ$19:$AQ$33, MATCH(L$10, Settings!$Y$19:$Y$33, 0))=0, DAY($B126), INDEX(Settings!$AQ$19:$AQ$33, MATCH(L$10, Settings!$Y$19:$Y$33, 0))))-1), 1, Settings!$AY$23:$AY$38), ""))</f>
        <v/>
      </c>
      <c r="BL126" s="119" t="str">
        <f>IF(OR(M$10="", $B126="", M126="", BL$9=""), "", IFERROR(WORKDAY((DATE(YEAR($B126), MONTH($B126)+INDEX(Settings!$AM$19:$AM$33, MATCH(M$10, Settings!$Y$19:$Y$33, 0)), IF(INDEX(Settings!$AQ$19:$AQ$33, MATCH(M$10, Settings!$Y$19:$Y$33, 0))=0, DAY($B126), INDEX(Settings!$AQ$19:$AQ$33, MATCH(M$10, Settings!$Y$19:$Y$33, 0))))-1), 1, Settings!$AY$23:$AY$38), ""))</f>
        <v/>
      </c>
      <c r="BM126" s="119" t="str">
        <f>IF(OR(N$10="", $B126="", N126="", BM$9=""), "", IFERROR(WORKDAY((DATE(YEAR($B126), MONTH($B126)+INDEX(Settings!$AM$19:$AM$33, MATCH(N$10, Settings!$Y$19:$Y$33, 0)), IF(INDEX(Settings!$AQ$19:$AQ$33, MATCH(N$10, Settings!$Y$19:$Y$33, 0))=0, DAY($B126), INDEX(Settings!$AQ$19:$AQ$33, MATCH(N$10, Settings!$Y$19:$Y$33, 0))))-1), 1, Settings!$AY$23:$AY$38), ""))</f>
        <v/>
      </c>
      <c r="BN126" s="119" t="str">
        <f>IF(OR(O$10="", $B126="", O126="", BN$9=""), "", IFERROR(WORKDAY((DATE(YEAR($B126), MONTH($B126)+INDEX(Settings!$AM$19:$AM$33, MATCH(O$10, Settings!$Y$19:$Y$33, 0)), IF(INDEX(Settings!$AQ$19:$AQ$33, MATCH(O$10, Settings!$Y$19:$Y$33, 0))=0, DAY($B126), INDEX(Settings!$AQ$19:$AQ$33, MATCH(O$10, Settings!$Y$19:$Y$33, 0))))-1), 1, Settings!$AY$23:$AY$38), ""))</f>
        <v/>
      </c>
      <c r="BO126" s="119" t="str">
        <f>IF(OR(P$10="", $B126="", P126="", BO$9=""), "", IFERROR(WORKDAY((DATE(YEAR($B126), MONTH($B126)+INDEX(Settings!$AM$19:$AM$33, MATCH(P$10, Settings!$Y$19:$Y$33, 0)), IF(INDEX(Settings!$AQ$19:$AQ$33, MATCH(P$10, Settings!$Y$19:$Y$33, 0))=0, DAY($B126), INDEX(Settings!$AQ$19:$AQ$33, MATCH(P$10, Settings!$Y$19:$Y$33, 0))))-1), 1, Settings!$AY$23:$AY$38), ""))</f>
        <v/>
      </c>
      <c r="BP126" s="120" t="str">
        <f>IF(OR(Q$10="", $B126="", Q126="", BP$9=""), "", IFERROR(WORKDAY((DATE(YEAR($B126), MONTH($B126)+INDEX(Settings!$AM$19:$AM$33, MATCH(Q$10, Settings!$Y$19:$Y$33, 0)), IF(INDEX(Settings!$AQ$19:$AQ$33, MATCH(Q$10, Settings!$Y$19:$Y$33, 0))=0, DAY($B126), INDEX(Settings!$AQ$19:$AQ$33, MATCH(Q$10, Settings!$Y$19:$Y$33, 0))))-1), 1, Settings!$AY$23:$AY$38), ""))</f>
        <v/>
      </c>
      <c r="BR126" s="118" t="str">
        <f>IF(BB126="", "", IF(BB126&lt;=$B126, WORKDAY(DATE(YEAR($BB126), MONTH(BB126)+1, DAY(BB126)-1), 1, Settings!$AY$23:$AY$38), BB126))</f>
        <v/>
      </c>
      <c r="BS126" s="119" t="str">
        <f>IF(BC126="", "", IF(BC126&lt;=$B126, WORKDAY(DATE(YEAR($BB126), MONTH(BC126)+1, DAY(BC126)-1), 1, Settings!$AY$23:$AY$38), BC126))</f>
        <v/>
      </c>
      <c r="BT126" s="119" t="str">
        <f>IF(BD126="", "", IF(BD126&lt;=$B126, WORKDAY(DATE(YEAR($BB126), MONTH(BD126)+1, DAY(BD126)-1), 1, Settings!$AY$23:$AY$38), BD126))</f>
        <v/>
      </c>
      <c r="BU126" s="119" t="str">
        <f>IF(BE126="", "", IF(BE126&lt;=$B126, WORKDAY(DATE(YEAR($BB126), MONTH(BE126)+1, DAY(BE126)-1), 1, Settings!$AY$23:$AY$38), BE126))</f>
        <v/>
      </c>
      <c r="BV126" s="119" t="str">
        <f>IF(BF126="", "", IF(BF126&lt;=$B126, WORKDAY(DATE(YEAR($BB126), MONTH(BF126)+1, DAY(BF126)-1), 1, Settings!$AY$23:$AY$38), BF126))</f>
        <v/>
      </c>
      <c r="BW126" s="119" t="str">
        <f>IF(BG126="", "", IF(BG126&lt;=$B126, WORKDAY(DATE(YEAR($BB126), MONTH(BG126)+1, DAY(BG126)-1), 1, Settings!$AY$23:$AY$38), BG126))</f>
        <v/>
      </c>
      <c r="BX126" s="119" t="str">
        <f>IF(BH126="", "", IF(BH126&lt;=$B126, WORKDAY(DATE(YEAR($BB126), MONTH(BH126)+1, DAY(BH126)-1), 1, Settings!$AY$23:$AY$38), BH126))</f>
        <v/>
      </c>
      <c r="BY126" s="119" t="str">
        <f>IF(BI126="", "", IF(BI126&lt;=$B126, WORKDAY(DATE(YEAR($BB126), MONTH(BI126)+1, DAY(BI126)-1), 1, Settings!$AY$23:$AY$38), BI126))</f>
        <v/>
      </c>
      <c r="BZ126" s="119" t="str">
        <f>IF(BJ126="", "", IF(BJ126&lt;=$B126, WORKDAY(DATE(YEAR($BB126), MONTH(BJ126)+1, DAY(BJ126)-1), 1, Settings!$AY$23:$AY$38), BJ126))</f>
        <v/>
      </c>
      <c r="CA126" s="119" t="str">
        <f>IF(BK126="", "", IF(BK126&lt;=$B126, WORKDAY(DATE(YEAR($BB126), MONTH(BK126)+1, DAY(BK126)-1), 1, Settings!$AY$23:$AY$38), BK126))</f>
        <v/>
      </c>
      <c r="CB126" s="119" t="str">
        <f>IF(BL126="", "", IF(BL126&lt;=$B126, WORKDAY(DATE(YEAR($BB126), MONTH(BL126)+1, DAY(BL126)-1), 1, Settings!$AY$23:$AY$38), BL126))</f>
        <v/>
      </c>
      <c r="CC126" s="119" t="str">
        <f>IF(BM126="", "", IF(BM126&lt;=$B126, WORKDAY(DATE(YEAR($BB126), MONTH(BM126)+1, DAY(BM126)-1), 1, Settings!$AY$23:$AY$38), BM126))</f>
        <v/>
      </c>
      <c r="CD126" s="119" t="str">
        <f>IF(BN126="", "", IF(BN126&lt;=$B126, WORKDAY(DATE(YEAR($BB126), MONTH(BN126)+1, DAY(BN126)-1), 1, Settings!$AY$23:$AY$38), BN126))</f>
        <v/>
      </c>
      <c r="CE126" s="119" t="str">
        <f>IF(BO126="", "", IF(BO126&lt;=$B126, WORKDAY(DATE(YEAR($BB126), MONTH(BO126)+1, DAY(BO126)-1), 1, Settings!$AY$23:$AY$38), BO126))</f>
        <v/>
      </c>
      <c r="CF126" s="120" t="str">
        <f>IF(BP126="", "", IF(BP126&lt;=$B126, WORKDAY(DATE(YEAR($BB126), MONTH(BP126)+1, DAY(BP126)-1), 1, Settings!$AY$23:$AY$38), BP126))</f>
        <v/>
      </c>
      <c r="CH126" s="48" t="str">
        <f t="shared" si="35"/>
        <v/>
      </c>
      <c r="CI126" s="49" t="str">
        <f t="shared" si="36"/>
        <v/>
      </c>
      <c r="CJ126" s="49" t="str">
        <f t="shared" si="37"/>
        <v/>
      </c>
      <c r="CK126" s="49" t="str">
        <f t="shared" si="38"/>
        <v/>
      </c>
      <c r="CL126" s="49" t="str">
        <f t="shared" si="39"/>
        <v/>
      </c>
      <c r="CM126" s="49" t="str">
        <f t="shared" si="40"/>
        <v/>
      </c>
      <c r="CN126" s="49" t="str">
        <f t="shared" si="41"/>
        <v/>
      </c>
      <c r="CO126" s="49" t="str">
        <f t="shared" si="42"/>
        <v/>
      </c>
      <c r="CP126" s="49" t="str">
        <f t="shared" si="43"/>
        <v/>
      </c>
      <c r="CQ126" s="49" t="str">
        <f t="shared" si="44"/>
        <v/>
      </c>
      <c r="CR126" s="49" t="str">
        <f t="shared" si="45"/>
        <v/>
      </c>
      <c r="CS126" s="49" t="str">
        <f t="shared" si="46"/>
        <v/>
      </c>
      <c r="CT126" s="49" t="str">
        <f t="shared" si="47"/>
        <v/>
      </c>
      <c r="CU126" s="49" t="str">
        <f t="shared" si="48"/>
        <v/>
      </c>
      <c r="CV126" s="16" t="str">
        <f t="shared" si="49"/>
        <v/>
      </c>
      <c r="CX126" s="48" t="str">
        <f t="shared" si="50"/>
        <v/>
      </c>
      <c r="CY126" s="49" t="str">
        <f t="shared" si="51"/>
        <v/>
      </c>
      <c r="CZ126" s="49" t="str">
        <f t="shared" si="52"/>
        <v/>
      </c>
      <c r="DA126" s="49" t="str">
        <f t="shared" si="53"/>
        <v/>
      </c>
      <c r="DB126" s="49" t="str">
        <f t="shared" si="54"/>
        <v/>
      </c>
      <c r="DC126" s="49" t="str">
        <f t="shared" si="55"/>
        <v/>
      </c>
      <c r="DD126" s="49" t="str">
        <f t="shared" si="56"/>
        <v/>
      </c>
      <c r="DE126" s="49" t="str">
        <f t="shared" si="57"/>
        <v/>
      </c>
      <c r="DF126" s="49" t="str">
        <f t="shared" si="58"/>
        <v/>
      </c>
      <c r="DG126" s="49" t="str">
        <f t="shared" si="59"/>
        <v/>
      </c>
      <c r="DH126" s="49" t="str">
        <f t="shared" si="60"/>
        <v/>
      </c>
      <c r="DI126" s="49" t="str">
        <f t="shared" si="61"/>
        <v/>
      </c>
      <c r="DJ126" s="49" t="str">
        <f t="shared" si="62"/>
        <v/>
      </c>
      <c r="DK126" s="49" t="str">
        <f t="shared" si="63"/>
        <v/>
      </c>
      <c r="DL126" s="16" t="str">
        <f t="shared" si="64"/>
        <v/>
      </c>
      <c r="DN126" s="17" t="str">
        <f t="shared" si="65"/>
        <v>Oct 2019</v>
      </c>
    </row>
    <row r="127" spans="1:118" x14ac:dyDescent="0.25">
      <c r="A127" s="30"/>
      <c r="B127" s="102">
        <f>IF(B126="", "", IFERROR(IF(B126+1&gt;Settings!$G$25, "", B126+1), ""))</f>
        <v>43763</v>
      </c>
      <c r="C127" s="2"/>
      <c r="D127" s="3"/>
      <c r="E127" s="3"/>
      <c r="F127" s="3"/>
      <c r="G127" s="3"/>
      <c r="H127" s="3"/>
      <c r="I127" s="3"/>
      <c r="J127" s="3"/>
      <c r="K127" s="3"/>
      <c r="L127" s="3"/>
      <c r="M127" s="3"/>
      <c r="N127" s="3"/>
      <c r="O127" s="3"/>
      <c r="P127" s="3"/>
      <c r="Q127" s="4"/>
      <c r="R127" s="30"/>
      <c r="T127" s="17" t="str">
        <f>IF($B127="", "", IF($B127&lt;Settings!$G$23, "Old", "New"))</f>
        <v>Old</v>
      </c>
      <c r="AL127" s="118" t="str">
        <f>IF(OR($B127="", C127="", C$10="", AL$9), "", IFERROR($B127+INDEX(Settings!$AF$19:$AF$33, MATCH(C$10, Settings!$Y$19:$Y$33, 0))+IF(INDEX(Settings!$AI$19:$AI$33, MATCH(C$10, Settings!$Y$19:$Y$33, 0))="", 0, INDEX($AO$2:$AU$8, MATCH(TEXT($B127, "ddd"), $AN$2:$AN$8, 0), MATCH(INDEX(Settings!$AI$19:$AI$33, MATCH(C$10, Settings!$Y$19:$Y$33, 0)), $AO$1:$AU$1, 0))), 0))</f>
        <v/>
      </c>
      <c r="AM127" s="119" t="str">
        <f>IF(OR($B127="", D127="", D$10="", AM$9), "", IFERROR($B127+INDEX(Settings!$AF$19:$AF$33, MATCH(D$10, Settings!$Y$19:$Y$33, 0))+IF(INDEX(Settings!$AI$19:$AI$33, MATCH(D$10, Settings!$Y$19:$Y$33, 0))="", 0, INDEX($AO$2:$AU$8, MATCH(TEXT($B127, "ddd"), $AN$2:$AN$8, 0), MATCH(INDEX(Settings!$AI$19:$AI$33, MATCH(D$10, Settings!$Y$19:$Y$33, 0)), $AO$1:$AU$1, 0))), 0))</f>
        <v/>
      </c>
      <c r="AN127" s="119" t="str">
        <f>IF(OR($B127="", E127="", E$10="", AN$9), "", IFERROR($B127+INDEX(Settings!$AF$19:$AF$33, MATCH(E$10, Settings!$Y$19:$Y$33, 0))+IF(INDEX(Settings!$AI$19:$AI$33, MATCH(E$10, Settings!$Y$19:$Y$33, 0))="", 0, INDEX($AO$2:$AU$8, MATCH(TEXT($B127, "ddd"), $AN$2:$AN$8, 0), MATCH(INDEX(Settings!$AI$19:$AI$33, MATCH(E$10, Settings!$Y$19:$Y$33, 0)), $AO$1:$AU$1, 0))), 0))</f>
        <v/>
      </c>
      <c r="AO127" s="119" t="str">
        <f>IF(OR($B127="", F127="", F$10="", AO$9), "", IFERROR($B127+INDEX(Settings!$AF$19:$AF$33, MATCH(F$10, Settings!$Y$19:$Y$33, 0))+IF(INDEX(Settings!$AI$19:$AI$33, MATCH(F$10, Settings!$Y$19:$Y$33, 0))="", 0, INDEX($AO$2:$AU$8, MATCH(TEXT($B127, "ddd"), $AN$2:$AN$8, 0), MATCH(INDEX(Settings!$AI$19:$AI$33, MATCH(F$10, Settings!$Y$19:$Y$33, 0)), $AO$1:$AU$1, 0))), 0))</f>
        <v/>
      </c>
      <c r="AP127" s="119" t="str">
        <f>IF(OR($B127="", G127="", G$10="", AP$9), "", IFERROR($B127+INDEX(Settings!$AF$19:$AF$33, MATCH(G$10, Settings!$Y$19:$Y$33, 0))+IF(INDEX(Settings!$AI$19:$AI$33, MATCH(G$10, Settings!$Y$19:$Y$33, 0))="", 0, INDEX($AO$2:$AU$8, MATCH(TEXT($B127, "ddd"), $AN$2:$AN$8, 0), MATCH(INDEX(Settings!$AI$19:$AI$33, MATCH(G$10, Settings!$Y$19:$Y$33, 0)), $AO$1:$AU$1, 0))), 0))</f>
        <v/>
      </c>
      <c r="AQ127" s="119" t="str">
        <f>IF(OR($B127="", H127="", H$10="", AQ$9), "", IFERROR($B127+INDEX(Settings!$AF$19:$AF$33, MATCH(H$10, Settings!$Y$19:$Y$33, 0))+IF(INDEX(Settings!$AI$19:$AI$33, MATCH(H$10, Settings!$Y$19:$Y$33, 0))="", 0, INDEX($AO$2:$AU$8, MATCH(TEXT($B127, "ddd"), $AN$2:$AN$8, 0), MATCH(INDEX(Settings!$AI$19:$AI$33, MATCH(H$10, Settings!$Y$19:$Y$33, 0)), $AO$1:$AU$1, 0))), 0))</f>
        <v/>
      </c>
      <c r="AR127" s="119" t="str">
        <f>IF(OR($B127="", I127="", I$10="", AR$9), "", IFERROR($B127+INDEX(Settings!$AF$19:$AF$33, MATCH(I$10, Settings!$Y$19:$Y$33, 0))+IF(INDEX(Settings!$AI$19:$AI$33, MATCH(I$10, Settings!$Y$19:$Y$33, 0))="", 0, INDEX($AO$2:$AU$8, MATCH(TEXT($B127, "ddd"), $AN$2:$AN$8, 0), MATCH(INDEX(Settings!$AI$19:$AI$33, MATCH(I$10, Settings!$Y$19:$Y$33, 0)), $AO$1:$AU$1, 0))), 0))</f>
        <v/>
      </c>
      <c r="AS127" s="119" t="str">
        <f>IF(OR($B127="", J127="", J$10="", AS$9), "", IFERROR($B127+INDEX(Settings!$AF$19:$AF$33, MATCH(J$10, Settings!$Y$19:$Y$33, 0))+IF(INDEX(Settings!$AI$19:$AI$33, MATCH(J$10, Settings!$Y$19:$Y$33, 0))="", 0, INDEX($AO$2:$AU$8, MATCH(TEXT($B127, "ddd"), $AN$2:$AN$8, 0), MATCH(INDEX(Settings!$AI$19:$AI$33, MATCH(J$10, Settings!$Y$19:$Y$33, 0)), $AO$1:$AU$1, 0))), 0))</f>
        <v/>
      </c>
      <c r="AT127" s="119" t="str">
        <f>IF(OR($B127="", K127="", K$10="", AT$9), "", IFERROR($B127+INDEX(Settings!$AF$19:$AF$33, MATCH(K$10, Settings!$Y$19:$Y$33, 0))+IF(INDEX(Settings!$AI$19:$AI$33, MATCH(K$10, Settings!$Y$19:$Y$33, 0))="", 0, INDEX($AO$2:$AU$8, MATCH(TEXT($B127, "ddd"), $AN$2:$AN$8, 0), MATCH(INDEX(Settings!$AI$19:$AI$33, MATCH(K$10, Settings!$Y$19:$Y$33, 0)), $AO$1:$AU$1, 0))), 0))</f>
        <v/>
      </c>
      <c r="AU127" s="119" t="str">
        <f>IF(OR($B127="", L127="", L$10="", AU$9), "", IFERROR($B127+INDEX(Settings!$AF$19:$AF$33, MATCH(L$10, Settings!$Y$19:$Y$33, 0))+IF(INDEX(Settings!$AI$19:$AI$33, MATCH(L$10, Settings!$Y$19:$Y$33, 0))="", 0, INDEX($AO$2:$AU$8, MATCH(TEXT($B127, "ddd"), $AN$2:$AN$8, 0), MATCH(INDEX(Settings!$AI$19:$AI$33, MATCH(L$10, Settings!$Y$19:$Y$33, 0)), $AO$1:$AU$1, 0))), 0))</f>
        <v/>
      </c>
      <c r="AV127" s="119" t="str">
        <f>IF(OR($B127="", M127="", M$10="", AV$9), "", IFERROR($B127+INDEX(Settings!$AF$19:$AF$33, MATCH(M$10, Settings!$Y$19:$Y$33, 0))+IF(INDEX(Settings!$AI$19:$AI$33, MATCH(M$10, Settings!$Y$19:$Y$33, 0))="", 0, INDEX($AO$2:$AU$8, MATCH(TEXT($B127, "ddd"), $AN$2:$AN$8, 0), MATCH(INDEX(Settings!$AI$19:$AI$33, MATCH(M$10, Settings!$Y$19:$Y$33, 0)), $AO$1:$AU$1, 0))), 0))</f>
        <v/>
      </c>
      <c r="AW127" s="119" t="str">
        <f>IF(OR($B127="", N127="", N$10="", AW$9), "", IFERROR($B127+INDEX(Settings!$AF$19:$AF$33, MATCH(N$10, Settings!$Y$19:$Y$33, 0))+IF(INDEX(Settings!$AI$19:$AI$33, MATCH(N$10, Settings!$Y$19:$Y$33, 0))="", 0, INDEX($AO$2:$AU$8, MATCH(TEXT($B127, "ddd"), $AN$2:$AN$8, 0), MATCH(INDEX(Settings!$AI$19:$AI$33, MATCH(N$10, Settings!$Y$19:$Y$33, 0)), $AO$1:$AU$1, 0))), 0))</f>
        <v/>
      </c>
      <c r="AX127" s="119" t="str">
        <f>IF(OR($B127="", O127="", O$10="", AX$9), "", IFERROR($B127+INDEX(Settings!$AF$19:$AF$33, MATCH(O$10, Settings!$Y$19:$Y$33, 0))+IF(INDEX(Settings!$AI$19:$AI$33, MATCH(O$10, Settings!$Y$19:$Y$33, 0))="", 0, INDEX($AO$2:$AU$8, MATCH(TEXT($B127, "ddd"), $AN$2:$AN$8, 0), MATCH(INDEX(Settings!$AI$19:$AI$33, MATCH(O$10, Settings!$Y$19:$Y$33, 0)), $AO$1:$AU$1, 0))), 0))</f>
        <v/>
      </c>
      <c r="AY127" s="119" t="str">
        <f>IF(OR($B127="", P127="", P$10="", AY$9), "", IFERROR($B127+INDEX(Settings!$AF$19:$AF$33, MATCH(P$10, Settings!$Y$19:$Y$33, 0))+IF(INDEX(Settings!$AI$19:$AI$33, MATCH(P$10, Settings!$Y$19:$Y$33, 0))="", 0, INDEX($AO$2:$AU$8, MATCH(TEXT($B127, "ddd"), $AN$2:$AN$8, 0), MATCH(INDEX(Settings!$AI$19:$AI$33, MATCH(P$10, Settings!$Y$19:$Y$33, 0)), $AO$1:$AU$1, 0))), 0))</f>
        <v/>
      </c>
      <c r="AZ127" s="120" t="str">
        <f>IF(OR($B127="", Q127="", Q$10="", AZ$9), "", IFERROR($B127+INDEX(Settings!$AF$19:$AF$33, MATCH(Q$10, Settings!$Y$19:$Y$33, 0))+IF(INDEX(Settings!$AI$19:$AI$33, MATCH(Q$10, Settings!$Y$19:$Y$33, 0))="", 0, INDEX($AO$2:$AU$8, MATCH(TEXT($B127, "ddd"), $AN$2:$AN$8, 0), MATCH(INDEX(Settings!$AI$19:$AI$33, MATCH(Q$10, Settings!$Y$19:$Y$33, 0)), $AO$1:$AU$1, 0))), 0))</f>
        <v/>
      </c>
      <c r="BB127" s="118" t="str">
        <f>IF(OR(C$10="", $B127="", C127="", BB$9=""), "", IFERROR(WORKDAY((DATE(YEAR($B127), MONTH($B127)+INDEX(Settings!$AM$19:$AM$33, MATCH(C$10, Settings!$Y$19:$Y$33, 0)), IF(INDEX(Settings!$AQ$19:$AQ$33, MATCH(C$10, Settings!$Y$19:$Y$33, 0))=0, DAY($B127), INDEX(Settings!$AQ$19:$AQ$33, MATCH(C$10, Settings!$Y$19:$Y$33, 0))))-1), 1, Settings!$AY$23:$AY$38), ""))</f>
        <v/>
      </c>
      <c r="BC127" s="119" t="str">
        <f>IF(OR(D$10="", $B127="", D127="", BC$9=""), "", IFERROR(WORKDAY((DATE(YEAR($B127), MONTH($B127)+INDEX(Settings!$AM$19:$AM$33, MATCH(D$10, Settings!$Y$19:$Y$33, 0)), IF(INDEX(Settings!$AQ$19:$AQ$33, MATCH(D$10, Settings!$Y$19:$Y$33, 0))=0, DAY($B127), INDEX(Settings!$AQ$19:$AQ$33, MATCH(D$10, Settings!$Y$19:$Y$33, 0))))-1), 1, Settings!$AY$23:$AY$38), ""))</f>
        <v/>
      </c>
      <c r="BD127" s="119" t="str">
        <f>IF(OR(E$10="", $B127="", E127="", BD$9=""), "", IFERROR(WORKDAY((DATE(YEAR($B127), MONTH($B127)+INDEX(Settings!$AM$19:$AM$33, MATCH(E$10, Settings!$Y$19:$Y$33, 0)), IF(INDEX(Settings!$AQ$19:$AQ$33, MATCH(E$10, Settings!$Y$19:$Y$33, 0))=0, DAY($B127), INDEX(Settings!$AQ$19:$AQ$33, MATCH(E$10, Settings!$Y$19:$Y$33, 0))))-1), 1, Settings!$AY$23:$AY$38), ""))</f>
        <v/>
      </c>
      <c r="BE127" s="119" t="str">
        <f>IF(OR(F$10="", $B127="", F127="", BE$9=""), "", IFERROR(WORKDAY((DATE(YEAR($B127), MONTH($B127)+INDEX(Settings!$AM$19:$AM$33, MATCH(F$10, Settings!$Y$19:$Y$33, 0)), IF(INDEX(Settings!$AQ$19:$AQ$33, MATCH(F$10, Settings!$Y$19:$Y$33, 0))=0, DAY($B127), INDEX(Settings!$AQ$19:$AQ$33, MATCH(F$10, Settings!$Y$19:$Y$33, 0))))-1), 1, Settings!$AY$23:$AY$38), ""))</f>
        <v/>
      </c>
      <c r="BF127" s="119" t="str">
        <f>IF(OR(G$10="", $B127="", G127="", BF$9=""), "", IFERROR(WORKDAY((DATE(YEAR($B127), MONTH($B127)+INDEX(Settings!$AM$19:$AM$33, MATCH(G$10, Settings!$Y$19:$Y$33, 0)), IF(INDEX(Settings!$AQ$19:$AQ$33, MATCH(G$10, Settings!$Y$19:$Y$33, 0))=0, DAY($B127), INDEX(Settings!$AQ$19:$AQ$33, MATCH(G$10, Settings!$Y$19:$Y$33, 0))))-1), 1, Settings!$AY$23:$AY$38), ""))</f>
        <v/>
      </c>
      <c r="BG127" s="119" t="str">
        <f>IF(OR(H$10="", $B127="", H127="", BG$9=""), "", IFERROR(WORKDAY((DATE(YEAR($B127), MONTH($B127)+INDEX(Settings!$AM$19:$AM$33, MATCH(H$10, Settings!$Y$19:$Y$33, 0)), IF(INDEX(Settings!$AQ$19:$AQ$33, MATCH(H$10, Settings!$Y$19:$Y$33, 0))=0, DAY($B127), INDEX(Settings!$AQ$19:$AQ$33, MATCH(H$10, Settings!$Y$19:$Y$33, 0))))-1), 1, Settings!$AY$23:$AY$38), ""))</f>
        <v/>
      </c>
      <c r="BH127" s="119" t="str">
        <f>IF(OR(I$10="", $B127="", I127="", BH$9=""), "", IFERROR(WORKDAY((DATE(YEAR($B127), MONTH($B127)+INDEX(Settings!$AM$19:$AM$33, MATCH(I$10, Settings!$Y$19:$Y$33, 0)), IF(INDEX(Settings!$AQ$19:$AQ$33, MATCH(I$10, Settings!$Y$19:$Y$33, 0))=0, DAY($B127), INDEX(Settings!$AQ$19:$AQ$33, MATCH(I$10, Settings!$Y$19:$Y$33, 0))))-1), 1, Settings!$AY$23:$AY$38), ""))</f>
        <v/>
      </c>
      <c r="BI127" s="119" t="str">
        <f>IF(OR(J$10="", $B127="", J127="", BI$9=""), "", IFERROR(WORKDAY((DATE(YEAR($B127), MONTH($B127)+INDEX(Settings!$AM$19:$AM$33, MATCH(J$10, Settings!$Y$19:$Y$33, 0)), IF(INDEX(Settings!$AQ$19:$AQ$33, MATCH(J$10, Settings!$Y$19:$Y$33, 0))=0, DAY($B127), INDEX(Settings!$AQ$19:$AQ$33, MATCH(J$10, Settings!$Y$19:$Y$33, 0))))-1), 1, Settings!$AY$23:$AY$38), ""))</f>
        <v/>
      </c>
      <c r="BJ127" s="119" t="str">
        <f>IF(OR(K$10="", $B127="", K127="", BJ$9=""), "", IFERROR(WORKDAY((DATE(YEAR($B127), MONTH($B127)+INDEX(Settings!$AM$19:$AM$33, MATCH(K$10, Settings!$Y$19:$Y$33, 0)), IF(INDEX(Settings!$AQ$19:$AQ$33, MATCH(K$10, Settings!$Y$19:$Y$33, 0))=0, DAY($B127), INDEX(Settings!$AQ$19:$AQ$33, MATCH(K$10, Settings!$Y$19:$Y$33, 0))))-1), 1, Settings!$AY$23:$AY$38), ""))</f>
        <v/>
      </c>
      <c r="BK127" s="119" t="str">
        <f>IF(OR(L$10="", $B127="", L127="", BK$9=""), "", IFERROR(WORKDAY((DATE(YEAR($B127), MONTH($B127)+INDEX(Settings!$AM$19:$AM$33, MATCH(L$10, Settings!$Y$19:$Y$33, 0)), IF(INDEX(Settings!$AQ$19:$AQ$33, MATCH(L$10, Settings!$Y$19:$Y$33, 0))=0, DAY($B127), INDEX(Settings!$AQ$19:$AQ$33, MATCH(L$10, Settings!$Y$19:$Y$33, 0))))-1), 1, Settings!$AY$23:$AY$38), ""))</f>
        <v/>
      </c>
      <c r="BL127" s="119" t="str">
        <f>IF(OR(M$10="", $B127="", M127="", BL$9=""), "", IFERROR(WORKDAY((DATE(YEAR($B127), MONTH($B127)+INDEX(Settings!$AM$19:$AM$33, MATCH(M$10, Settings!$Y$19:$Y$33, 0)), IF(INDEX(Settings!$AQ$19:$AQ$33, MATCH(M$10, Settings!$Y$19:$Y$33, 0))=0, DAY($B127), INDEX(Settings!$AQ$19:$AQ$33, MATCH(M$10, Settings!$Y$19:$Y$33, 0))))-1), 1, Settings!$AY$23:$AY$38), ""))</f>
        <v/>
      </c>
      <c r="BM127" s="119" t="str">
        <f>IF(OR(N$10="", $B127="", N127="", BM$9=""), "", IFERROR(WORKDAY((DATE(YEAR($B127), MONTH($B127)+INDEX(Settings!$AM$19:$AM$33, MATCH(N$10, Settings!$Y$19:$Y$33, 0)), IF(INDEX(Settings!$AQ$19:$AQ$33, MATCH(N$10, Settings!$Y$19:$Y$33, 0))=0, DAY($B127), INDEX(Settings!$AQ$19:$AQ$33, MATCH(N$10, Settings!$Y$19:$Y$33, 0))))-1), 1, Settings!$AY$23:$AY$38), ""))</f>
        <v/>
      </c>
      <c r="BN127" s="119" t="str">
        <f>IF(OR(O$10="", $B127="", O127="", BN$9=""), "", IFERROR(WORKDAY((DATE(YEAR($B127), MONTH($B127)+INDEX(Settings!$AM$19:$AM$33, MATCH(O$10, Settings!$Y$19:$Y$33, 0)), IF(INDEX(Settings!$AQ$19:$AQ$33, MATCH(O$10, Settings!$Y$19:$Y$33, 0))=0, DAY($B127), INDEX(Settings!$AQ$19:$AQ$33, MATCH(O$10, Settings!$Y$19:$Y$33, 0))))-1), 1, Settings!$AY$23:$AY$38), ""))</f>
        <v/>
      </c>
      <c r="BO127" s="119" t="str">
        <f>IF(OR(P$10="", $B127="", P127="", BO$9=""), "", IFERROR(WORKDAY((DATE(YEAR($B127), MONTH($B127)+INDEX(Settings!$AM$19:$AM$33, MATCH(P$10, Settings!$Y$19:$Y$33, 0)), IF(INDEX(Settings!$AQ$19:$AQ$33, MATCH(P$10, Settings!$Y$19:$Y$33, 0))=0, DAY($B127), INDEX(Settings!$AQ$19:$AQ$33, MATCH(P$10, Settings!$Y$19:$Y$33, 0))))-1), 1, Settings!$AY$23:$AY$38), ""))</f>
        <v/>
      </c>
      <c r="BP127" s="120" t="str">
        <f>IF(OR(Q$10="", $B127="", Q127="", BP$9=""), "", IFERROR(WORKDAY((DATE(YEAR($B127), MONTH($B127)+INDEX(Settings!$AM$19:$AM$33, MATCH(Q$10, Settings!$Y$19:$Y$33, 0)), IF(INDEX(Settings!$AQ$19:$AQ$33, MATCH(Q$10, Settings!$Y$19:$Y$33, 0))=0, DAY($B127), INDEX(Settings!$AQ$19:$AQ$33, MATCH(Q$10, Settings!$Y$19:$Y$33, 0))))-1), 1, Settings!$AY$23:$AY$38), ""))</f>
        <v/>
      </c>
      <c r="BR127" s="118" t="str">
        <f>IF(BB127="", "", IF(BB127&lt;=$B127, WORKDAY(DATE(YEAR($BB127), MONTH(BB127)+1, DAY(BB127)-1), 1, Settings!$AY$23:$AY$38), BB127))</f>
        <v/>
      </c>
      <c r="BS127" s="119" t="str">
        <f>IF(BC127="", "", IF(BC127&lt;=$B127, WORKDAY(DATE(YEAR($BB127), MONTH(BC127)+1, DAY(BC127)-1), 1, Settings!$AY$23:$AY$38), BC127))</f>
        <v/>
      </c>
      <c r="BT127" s="119" t="str">
        <f>IF(BD127="", "", IF(BD127&lt;=$B127, WORKDAY(DATE(YEAR($BB127), MONTH(BD127)+1, DAY(BD127)-1), 1, Settings!$AY$23:$AY$38), BD127))</f>
        <v/>
      </c>
      <c r="BU127" s="119" t="str">
        <f>IF(BE127="", "", IF(BE127&lt;=$B127, WORKDAY(DATE(YEAR($BB127), MONTH(BE127)+1, DAY(BE127)-1), 1, Settings!$AY$23:$AY$38), BE127))</f>
        <v/>
      </c>
      <c r="BV127" s="119" t="str">
        <f>IF(BF127="", "", IF(BF127&lt;=$B127, WORKDAY(DATE(YEAR($BB127), MONTH(BF127)+1, DAY(BF127)-1), 1, Settings!$AY$23:$AY$38), BF127))</f>
        <v/>
      </c>
      <c r="BW127" s="119" t="str">
        <f>IF(BG127="", "", IF(BG127&lt;=$B127, WORKDAY(DATE(YEAR($BB127), MONTH(BG127)+1, DAY(BG127)-1), 1, Settings!$AY$23:$AY$38), BG127))</f>
        <v/>
      </c>
      <c r="BX127" s="119" t="str">
        <f>IF(BH127="", "", IF(BH127&lt;=$B127, WORKDAY(DATE(YEAR($BB127), MONTH(BH127)+1, DAY(BH127)-1), 1, Settings!$AY$23:$AY$38), BH127))</f>
        <v/>
      </c>
      <c r="BY127" s="119" t="str">
        <f>IF(BI127="", "", IF(BI127&lt;=$B127, WORKDAY(DATE(YEAR($BB127), MONTH(BI127)+1, DAY(BI127)-1), 1, Settings!$AY$23:$AY$38), BI127))</f>
        <v/>
      </c>
      <c r="BZ127" s="119" t="str">
        <f>IF(BJ127="", "", IF(BJ127&lt;=$B127, WORKDAY(DATE(YEAR($BB127), MONTH(BJ127)+1, DAY(BJ127)-1), 1, Settings!$AY$23:$AY$38), BJ127))</f>
        <v/>
      </c>
      <c r="CA127" s="119" t="str">
        <f>IF(BK127="", "", IF(BK127&lt;=$B127, WORKDAY(DATE(YEAR($BB127), MONTH(BK127)+1, DAY(BK127)-1), 1, Settings!$AY$23:$AY$38), BK127))</f>
        <v/>
      </c>
      <c r="CB127" s="119" t="str">
        <f>IF(BL127="", "", IF(BL127&lt;=$B127, WORKDAY(DATE(YEAR($BB127), MONTH(BL127)+1, DAY(BL127)-1), 1, Settings!$AY$23:$AY$38), BL127))</f>
        <v/>
      </c>
      <c r="CC127" s="119" t="str">
        <f>IF(BM127="", "", IF(BM127&lt;=$B127, WORKDAY(DATE(YEAR($BB127), MONTH(BM127)+1, DAY(BM127)-1), 1, Settings!$AY$23:$AY$38), BM127))</f>
        <v/>
      </c>
      <c r="CD127" s="119" t="str">
        <f>IF(BN127="", "", IF(BN127&lt;=$B127, WORKDAY(DATE(YEAR($BB127), MONTH(BN127)+1, DAY(BN127)-1), 1, Settings!$AY$23:$AY$38), BN127))</f>
        <v/>
      </c>
      <c r="CE127" s="119" t="str">
        <f>IF(BO127="", "", IF(BO127&lt;=$B127, WORKDAY(DATE(YEAR($BB127), MONTH(BO127)+1, DAY(BO127)-1), 1, Settings!$AY$23:$AY$38), BO127))</f>
        <v/>
      </c>
      <c r="CF127" s="120" t="str">
        <f>IF(BP127="", "", IF(BP127&lt;=$B127, WORKDAY(DATE(YEAR($BB127), MONTH(BP127)+1, DAY(BP127)-1), 1, Settings!$AY$23:$AY$38), BP127))</f>
        <v/>
      </c>
      <c r="CH127" s="48" t="str">
        <f t="shared" si="35"/>
        <v/>
      </c>
      <c r="CI127" s="49" t="str">
        <f t="shared" si="36"/>
        <v/>
      </c>
      <c r="CJ127" s="49" t="str">
        <f t="shared" si="37"/>
        <v/>
      </c>
      <c r="CK127" s="49" t="str">
        <f t="shared" si="38"/>
        <v/>
      </c>
      <c r="CL127" s="49" t="str">
        <f t="shared" si="39"/>
        <v/>
      </c>
      <c r="CM127" s="49" t="str">
        <f t="shared" si="40"/>
        <v/>
      </c>
      <c r="CN127" s="49" t="str">
        <f t="shared" si="41"/>
        <v/>
      </c>
      <c r="CO127" s="49" t="str">
        <f t="shared" si="42"/>
        <v/>
      </c>
      <c r="CP127" s="49" t="str">
        <f t="shared" si="43"/>
        <v/>
      </c>
      <c r="CQ127" s="49" t="str">
        <f t="shared" si="44"/>
        <v/>
      </c>
      <c r="CR127" s="49" t="str">
        <f t="shared" si="45"/>
        <v/>
      </c>
      <c r="CS127" s="49" t="str">
        <f t="shared" si="46"/>
        <v/>
      </c>
      <c r="CT127" s="49" t="str">
        <f t="shared" si="47"/>
        <v/>
      </c>
      <c r="CU127" s="49" t="str">
        <f t="shared" si="48"/>
        <v/>
      </c>
      <c r="CV127" s="16" t="str">
        <f t="shared" si="49"/>
        <v/>
      </c>
      <c r="CX127" s="48" t="str">
        <f t="shared" si="50"/>
        <v/>
      </c>
      <c r="CY127" s="49" t="str">
        <f t="shared" si="51"/>
        <v/>
      </c>
      <c r="CZ127" s="49" t="str">
        <f t="shared" si="52"/>
        <v/>
      </c>
      <c r="DA127" s="49" t="str">
        <f t="shared" si="53"/>
        <v/>
      </c>
      <c r="DB127" s="49" t="str">
        <f t="shared" si="54"/>
        <v/>
      </c>
      <c r="DC127" s="49" t="str">
        <f t="shared" si="55"/>
        <v/>
      </c>
      <c r="DD127" s="49" t="str">
        <f t="shared" si="56"/>
        <v/>
      </c>
      <c r="DE127" s="49" t="str">
        <f t="shared" si="57"/>
        <v/>
      </c>
      <c r="DF127" s="49" t="str">
        <f t="shared" si="58"/>
        <v/>
      </c>
      <c r="DG127" s="49" t="str">
        <f t="shared" si="59"/>
        <v/>
      </c>
      <c r="DH127" s="49" t="str">
        <f t="shared" si="60"/>
        <v/>
      </c>
      <c r="DI127" s="49" t="str">
        <f t="shared" si="61"/>
        <v/>
      </c>
      <c r="DJ127" s="49" t="str">
        <f t="shared" si="62"/>
        <v/>
      </c>
      <c r="DK127" s="49" t="str">
        <f t="shared" si="63"/>
        <v/>
      </c>
      <c r="DL127" s="16" t="str">
        <f t="shared" si="64"/>
        <v/>
      </c>
      <c r="DN127" s="17" t="str">
        <f t="shared" si="65"/>
        <v>Oct 2019</v>
      </c>
    </row>
    <row r="128" spans="1:118" x14ac:dyDescent="0.25">
      <c r="A128" s="30"/>
      <c r="B128" s="102">
        <f>IF(B127="", "", IFERROR(IF(B127+1&gt;Settings!$G$25, "", B127+1), ""))</f>
        <v>43764</v>
      </c>
      <c r="C128" s="2"/>
      <c r="D128" s="3"/>
      <c r="E128" s="3"/>
      <c r="F128" s="3"/>
      <c r="G128" s="3"/>
      <c r="H128" s="3"/>
      <c r="I128" s="3"/>
      <c r="J128" s="3"/>
      <c r="K128" s="3"/>
      <c r="L128" s="3"/>
      <c r="M128" s="3"/>
      <c r="N128" s="3"/>
      <c r="O128" s="3"/>
      <c r="P128" s="3"/>
      <c r="Q128" s="4"/>
      <c r="R128" s="30"/>
      <c r="T128" s="17" t="str">
        <f>IF($B128="", "", IF($B128&lt;Settings!$G$23, "Old", "New"))</f>
        <v>Old</v>
      </c>
      <c r="AL128" s="118" t="str">
        <f>IF(OR($B128="", C128="", C$10="", AL$9), "", IFERROR($B128+INDEX(Settings!$AF$19:$AF$33, MATCH(C$10, Settings!$Y$19:$Y$33, 0))+IF(INDEX(Settings!$AI$19:$AI$33, MATCH(C$10, Settings!$Y$19:$Y$33, 0))="", 0, INDEX($AO$2:$AU$8, MATCH(TEXT($B128, "ddd"), $AN$2:$AN$8, 0), MATCH(INDEX(Settings!$AI$19:$AI$33, MATCH(C$10, Settings!$Y$19:$Y$33, 0)), $AO$1:$AU$1, 0))), 0))</f>
        <v/>
      </c>
      <c r="AM128" s="119" t="str">
        <f>IF(OR($B128="", D128="", D$10="", AM$9), "", IFERROR($B128+INDEX(Settings!$AF$19:$AF$33, MATCH(D$10, Settings!$Y$19:$Y$33, 0))+IF(INDEX(Settings!$AI$19:$AI$33, MATCH(D$10, Settings!$Y$19:$Y$33, 0))="", 0, INDEX($AO$2:$AU$8, MATCH(TEXT($B128, "ddd"), $AN$2:$AN$8, 0), MATCH(INDEX(Settings!$AI$19:$AI$33, MATCH(D$10, Settings!$Y$19:$Y$33, 0)), $AO$1:$AU$1, 0))), 0))</f>
        <v/>
      </c>
      <c r="AN128" s="119" t="str">
        <f>IF(OR($B128="", E128="", E$10="", AN$9), "", IFERROR($B128+INDEX(Settings!$AF$19:$AF$33, MATCH(E$10, Settings!$Y$19:$Y$33, 0))+IF(INDEX(Settings!$AI$19:$AI$33, MATCH(E$10, Settings!$Y$19:$Y$33, 0))="", 0, INDEX($AO$2:$AU$8, MATCH(TEXT($B128, "ddd"), $AN$2:$AN$8, 0), MATCH(INDEX(Settings!$AI$19:$AI$33, MATCH(E$10, Settings!$Y$19:$Y$33, 0)), $AO$1:$AU$1, 0))), 0))</f>
        <v/>
      </c>
      <c r="AO128" s="119" t="str">
        <f>IF(OR($B128="", F128="", F$10="", AO$9), "", IFERROR($B128+INDEX(Settings!$AF$19:$AF$33, MATCH(F$10, Settings!$Y$19:$Y$33, 0))+IF(INDEX(Settings!$AI$19:$AI$33, MATCH(F$10, Settings!$Y$19:$Y$33, 0))="", 0, INDEX($AO$2:$AU$8, MATCH(TEXT($B128, "ddd"), $AN$2:$AN$8, 0), MATCH(INDEX(Settings!$AI$19:$AI$33, MATCH(F$10, Settings!$Y$19:$Y$33, 0)), $AO$1:$AU$1, 0))), 0))</f>
        <v/>
      </c>
      <c r="AP128" s="119" t="str">
        <f>IF(OR($B128="", G128="", G$10="", AP$9), "", IFERROR($B128+INDEX(Settings!$AF$19:$AF$33, MATCH(G$10, Settings!$Y$19:$Y$33, 0))+IF(INDEX(Settings!$AI$19:$AI$33, MATCH(G$10, Settings!$Y$19:$Y$33, 0))="", 0, INDEX($AO$2:$AU$8, MATCH(TEXT($B128, "ddd"), $AN$2:$AN$8, 0), MATCH(INDEX(Settings!$AI$19:$AI$33, MATCH(G$10, Settings!$Y$19:$Y$33, 0)), $AO$1:$AU$1, 0))), 0))</f>
        <v/>
      </c>
      <c r="AQ128" s="119" t="str">
        <f>IF(OR($B128="", H128="", H$10="", AQ$9), "", IFERROR($B128+INDEX(Settings!$AF$19:$AF$33, MATCH(H$10, Settings!$Y$19:$Y$33, 0))+IF(INDEX(Settings!$AI$19:$AI$33, MATCH(H$10, Settings!$Y$19:$Y$33, 0))="", 0, INDEX($AO$2:$AU$8, MATCH(TEXT($B128, "ddd"), $AN$2:$AN$8, 0), MATCH(INDEX(Settings!$AI$19:$AI$33, MATCH(H$10, Settings!$Y$19:$Y$33, 0)), $AO$1:$AU$1, 0))), 0))</f>
        <v/>
      </c>
      <c r="AR128" s="119" t="str">
        <f>IF(OR($B128="", I128="", I$10="", AR$9), "", IFERROR($B128+INDEX(Settings!$AF$19:$AF$33, MATCH(I$10, Settings!$Y$19:$Y$33, 0))+IF(INDEX(Settings!$AI$19:$AI$33, MATCH(I$10, Settings!$Y$19:$Y$33, 0))="", 0, INDEX($AO$2:$AU$8, MATCH(TEXT($B128, "ddd"), $AN$2:$AN$8, 0), MATCH(INDEX(Settings!$AI$19:$AI$33, MATCH(I$10, Settings!$Y$19:$Y$33, 0)), $AO$1:$AU$1, 0))), 0))</f>
        <v/>
      </c>
      <c r="AS128" s="119" t="str">
        <f>IF(OR($B128="", J128="", J$10="", AS$9), "", IFERROR($B128+INDEX(Settings!$AF$19:$AF$33, MATCH(J$10, Settings!$Y$19:$Y$33, 0))+IF(INDEX(Settings!$AI$19:$AI$33, MATCH(J$10, Settings!$Y$19:$Y$33, 0))="", 0, INDEX($AO$2:$AU$8, MATCH(TEXT($B128, "ddd"), $AN$2:$AN$8, 0), MATCH(INDEX(Settings!$AI$19:$AI$33, MATCH(J$10, Settings!$Y$19:$Y$33, 0)), $AO$1:$AU$1, 0))), 0))</f>
        <v/>
      </c>
      <c r="AT128" s="119" t="str">
        <f>IF(OR($B128="", K128="", K$10="", AT$9), "", IFERROR($B128+INDEX(Settings!$AF$19:$AF$33, MATCH(K$10, Settings!$Y$19:$Y$33, 0))+IF(INDEX(Settings!$AI$19:$AI$33, MATCH(K$10, Settings!$Y$19:$Y$33, 0))="", 0, INDEX($AO$2:$AU$8, MATCH(TEXT($B128, "ddd"), $AN$2:$AN$8, 0), MATCH(INDEX(Settings!$AI$19:$AI$33, MATCH(K$10, Settings!$Y$19:$Y$33, 0)), $AO$1:$AU$1, 0))), 0))</f>
        <v/>
      </c>
      <c r="AU128" s="119" t="str">
        <f>IF(OR($B128="", L128="", L$10="", AU$9), "", IFERROR($B128+INDEX(Settings!$AF$19:$AF$33, MATCH(L$10, Settings!$Y$19:$Y$33, 0))+IF(INDEX(Settings!$AI$19:$AI$33, MATCH(L$10, Settings!$Y$19:$Y$33, 0))="", 0, INDEX($AO$2:$AU$8, MATCH(TEXT($B128, "ddd"), $AN$2:$AN$8, 0), MATCH(INDEX(Settings!$AI$19:$AI$33, MATCH(L$10, Settings!$Y$19:$Y$33, 0)), $AO$1:$AU$1, 0))), 0))</f>
        <v/>
      </c>
      <c r="AV128" s="119" t="str">
        <f>IF(OR($B128="", M128="", M$10="", AV$9), "", IFERROR($B128+INDEX(Settings!$AF$19:$AF$33, MATCH(M$10, Settings!$Y$19:$Y$33, 0))+IF(INDEX(Settings!$AI$19:$AI$33, MATCH(M$10, Settings!$Y$19:$Y$33, 0))="", 0, INDEX($AO$2:$AU$8, MATCH(TEXT($B128, "ddd"), $AN$2:$AN$8, 0), MATCH(INDEX(Settings!$AI$19:$AI$33, MATCH(M$10, Settings!$Y$19:$Y$33, 0)), $AO$1:$AU$1, 0))), 0))</f>
        <v/>
      </c>
      <c r="AW128" s="119" t="str">
        <f>IF(OR($B128="", N128="", N$10="", AW$9), "", IFERROR($B128+INDEX(Settings!$AF$19:$AF$33, MATCH(N$10, Settings!$Y$19:$Y$33, 0))+IF(INDEX(Settings!$AI$19:$AI$33, MATCH(N$10, Settings!$Y$19:$Y$33, 0))="", 0, INDEX($AO$2:$AU$8, MATCH(TEXT($B128, "ddd"), $AN$2:$AN$8, 0), MATCH(INDEX(Settings!$AI$19:$AI$33, MATCH(N$10, Settings!$Y$19:$Y$33, 0)), $AO$1:$AU$1, 0))), 0))</f>
        <v/>
      </c>
      <c r="AX128" s="119" t="str">
        <f>IF(OR($B128="", O128="", O$10="", AX$9), "", IFERROR($B128+INDEX(Settings!$AF$19:$AF$33, MATCH(O$10, Settings!$Y$19:$Y$33, 0))+IF(INDEX(Settings!$AI$19:$AI$33, MATCH(O$10, Settings!$Y$19:$Y$33, 0))="", 0, INDEX($AO$2:$AU$8, MATCH(TEXT($B128, "ddd"), $AN$2:$AN$8, 0), MATCH(INDEX(Settings!$AI$19:$AI$33, MATCH(O$10, Settings!$Y$19:$Y$33, 0)), $AO$1:$AU$1, 0))), 0))</f>
        <v/>
      </c>
      <c r="AY128" s="119" t="str">
        <f>IF(OR($B128="", P128="", P$10="", AY$9), "", IFERROR($B128+INDEX(Settings!$AF$19:$AF$33, MATCH(P$10, Settings!$Y$19:$Y$33, 0))+IF(INDEX(Settings!$AI$19:$AI$33, MATCH(P$10, Settings!$Y$19:$Y$33, 0))="", 0, INDEX($AO$2:$AU$8, MATCH(TEXT($B128, "ddd"), $AN$2:$AN$8, 0), MATCH(INDEX(Settings!$AI$19:$AI$33, MATCH(P$10, Settings!$Y$19:$Y$33, 0)), $AO$1:$AU$1, 0))), 0))</f>
        <v/>
      </c>
      <c r="AZ128" s="120" t="str">
        <f>IF(OR($B128="", Q128="", Q$10="", AZ$9), "", IFERROR($B128+INDEX(Settings!$AF$19:$AF$33, MATCH(Q$10, Settings!$Y$19:$Y$33, 0))+IF(INDEX(Settings!$AI$19:$AI$33, MATCH(Q$10, Settings!$Y$19:$Y$33, 0))="", 0, INDEX($AO$2:$AU$8, MATCH(TEXT($B128, "ddd"), $AN$2:$AN$8, 0), MATCH(INDEX(Settings!$AI$19:$AI$33, MATCH(Q$10, Settings!$Y$19:$Y$33, 0)), $AO$1:$AU$1, 0))), 0))</f>
        <v/>
      </c>
      <c r="BB128" s="118" t="str">
        <f>IF(OR(C$10="", $B128="", C128="", BB$9=""), "", IFERROR(WORKDAY((DATE(YEAR($B128), MONTH($B128)+INDEX(Settings!$AM$19:$AM$33, MATCH(C$10, Settings!$Y$19:$Y$33, 0)), IF(INDEX(Settings!$AQ$19:$AQ$33, MATCH(C$10, Settings!$Y$19:$Y$33, 0))=0, DAY($B128), INDEX(Settings!$AQ$19:$AQ$33, MATCH(C$10, Settings!$Y$19:$Y$33, 0))))-1), 1, Settings!$AY$23:$AY$38), ""))</f>
        <v/>
      </c>
      <c r="BC128" s="119" t="str">
        <f>IF(OR(D$10="", $B128="", D128="", BC$9=""), "", IFERROR(WORKDAY((DATE(YEAR($B128), MONTH($B128)+INDEX(Settings!$AM$19:$AM$33, MATCH(D$10, Settings!$Y$19:$Y$33, 0)), IF(INDEX(Settings!$AQ$19:$AQ$33, MATCH(D$10, Settings!$Y$19:$Y$33, 0))=0, DAY($B128), INDEX(Settings!$AQ$19:$AQ$33, MATCH(D$10, Settings!$Y$19:$Y$33, 0))))-1), 1, Settings!$AY$23:$AY$38), ""))</f>
        <v/>
      </c>
      <c r="BD128" s="119" t="str">
        <f>IF(OR(E$10="", $B128="", E128="", BD$9=""), "", IFERROR(WORKDAY((DATE(YEAR($B128), MONTH($B128)+INDEX(Settings!$AM$19:$AM$33, MATCH(E$10, Settings!$Y$19:$Y$33, 0)), IF(INDEX(Settings!$AQ$19:$AQ$33, MATCH(E$10, Settings!$Y$19:$Y$33, 0))=0, DAY($B128), INDEX(Settings!$AQ$19:$AQ$33, MATCH(E$10, Settings!$Y$19:$Y$33, 0))))-1), 1, Settings!$AY$23:$AY$38), ""))</f>
        <v/>
      </c>
      <c r="BE128" s="119" t="str">
        <f>IF(OR(F$10="", $B128="", F128="", BE$9=""), "", IFERROR(WORKDAY((DATE(YEAR($B128), MONTH($B128)+INDEX(Settings!$AM$19:$AM$33, MATCH(F$10, Settings!$Y$19:$Y$33, 0)), IF(INDEX(Settings!$AQ$19:$AQ$33, MATCH(F$10, Settings!$Y$19:$Y$33, 0))=0, DAY($B128), INDEX(Settings!$AQ$19:$AQ$33, MATCH(F$10, Settings!$Y$19:$Y$33, 0))))-1), 1, Settings!$AY$23:$AY$38), ""))</f>
        <v/>
      </c>
      <c r="BF128" s="119" t="str">
        <f>IF(OR(G$10="", $B128="", G128="", BF$9=""), "", IFERROR(WORKDAY((DATE(YEAR($B128), MONTH($B128)+INDEX(Settings!$AM$19:$AM$33, MATCH(G$10, Settings!$Y$19:$Y$33, 0)), IF(INDEX(Settings!$AQ$19:$AQ$33, MATCH(G$10, Settings!$Y$19:$Y$33, 0))=0, DAY($B128), INDEX(Settings!$AQ$19:$AQ$33, MATCH(G$10, Settings!$Y$19:$Y$33, 0))))-1), 1, Settings!$AY$23:$AY$38), ""))</f>
        <v/>
      </c>
      <c r="BG128" s="119" t="str">
        <f>IF(OR(H$10="", $B128="", H128="", BG$9=""), "", IFERROR(WORKDAY((DATE(YEAR($B128), MONTH($B128)+INDEX(Settings!$AM$19:$AM$33, MATCH(H$10, Settings!$Y$19:$Y$33, 0)), IF(INDEX(Settings!$AQ$19:$AQ$33, MATCH(H$10, Settings!$Y$19:$Y$33, 0))=0, DAY($B128), INDEX(Settings!$AQ$19:$AQ$33, MATCH(H$10, Settings!$Y$19:$Y$33, 0))))-1), 1, Settings!$AY$23:$AY$38), ""))</f>
        <v/>
      </c>
      <c r="BH128" s="119" t="str">
        <f>IF(OR(I$10="", $B128="", I128="", BH$9=""), "", IFERROR(WORKDAY((DATE(YEAR($B128), MONTH($B128)+INDEX(Settings!$AM$19:$AM$33, MATCH(I$10, Settings!$Y$19:$Y$33, 0)), IF(INDEX(Settings!$AQ$19:$AQ$33, MATCH(I$10, Settings!$Y$19:$Y$33, 0))=0, DAY($B128), INDEX(Settings!$AQ$19:$AQ$33, MATCH(I$10, Settings!$Y$19:$Y$33, 0))))-1), 1, Settings!$AY$23:$AY$38), ""))</f>
        <v/>
      </c>
      <c r="BI128" s="119" t="str">
        <f>IF(OR(J$10="", $B128="", J128="", BI$9=""), "", IFERROR(WORKDAY((DATE(YEAR($B128), MONTH($B128)+INDEX(Settings!$AM$19:$AM$33, MATCH(J$10, Settings!$Y$19:$Y$33, 0)), IF(INDEX(Settings!$AQ$19:$AQ$33, MATCH(J$10, Settings!$Y$19:$Y$33, 0))=0, DAY($B128), INDEX(Settings!$AQ$19:$AQ$33, MATCH(J$10, Settings!$Y$19:$Y$33, 0))))-1), 1, Settings!$AY$23:$AY$38), ""))</f>
        <v/>
      </c>
      <c r="BJ128" s="119" t="str">
        <f>IF(OR(K$10="", $B128="", K128="", BJ$9=""), "", IFERROR(WORKDAY((DATE(YEAR($B128), MONTH($B128)+INDEX(Settings!$AM$19:$AM$33, MATCH(K$10, Settings!$Y$19:$Y$33, 0)), IF(INDEX(Settings!$AQ$19:$AQ$33, MATCH(K$10, Settings!$Y$19:$Y$33, 0))=0, DAY($B128), INDEX(Settings!$AQ$19:$AQ$33, MATCH(K$10, Settings!$Y$19:$Y$33, 0))))-1), 1, Settings!$AY$23:$AY$38), ""))</f>
        <v/>
      </c>
      <c r="BK128" s="119" t="str">
        <f>IF(OR(L$10="", $B128="", L128="", BK$9=""), "", IFERROR(WORKDAY((DATE(YEAR($B128), MONTH($B128)+INDEX(Settings!$AM$19:$AM$33, MATCH(L$10, Settings!$Y$19:$Y$33, 0)), IF(INDEX(Settings!$AQ$19:$AQ$33, MATCH(L$10, Settings!$Y$19:$Y$33, 0))=0, DAY($B128), INDEX(Settings!$AQ$19:$AQ$33, MATCH(L$10, Settings!$Y$19:$Y$33, 0))))-1), 1, Settings!$AY$23:$AY$38), ""))</f>
        <v/>
      </c>
      <c r="BL128" s="119" t="str">
        <f>IF(OR(M$10="", $B128="", M128="", BL$9=""), "", IFERROR(WORKDAY((DATE(YEAR($B128), MONTH($B128)+INDEX(Settings!$AM$19:$AM$33, MATCH(M$10, Settings!$Y$19:$Y$33, 0)), IF(INDEX(Settings!$AQ$19:$AQ$33, MATCH(M$10, Settings!$Y$19:$Y$33, 0))=0, DAY($B128), INDEX(Settings!$AQ$19:$AQ$33, MATCH(M$10, Settings!$Y$19:$Y$33, 0))))-1), 1, Settings!$AY$23:$AY$38), ""))</f>
        <v/>
      </c>
      <c r="BM128" s="119" t="str">
        <f>IF(OR(N$10="", $B128="", N128="", BM$9=""), "", IFERROR(WORKDAY((DATE(YEAR($B128), MONTH($B128)+INDEX(Settings!$AM$19:$AM$33, MATCH(N$10, Settings!$Y$19:$Y$33, 0)), IF(INDEX(Settings!$AQ$19:$AQ$33, MATCH(N$10, Settings!$Y$19:$Y$33, 0))=0, DAY($B128), INDEX(Settings!$AQ$19:$AQ$33, MATCH(N$10, Settings!$Y$19:$Y$33, 0))))-1), 1, Settings!$AY$23:$AY$38), ""))</f>
        <v/>
      </c>
      <c r="BN128" s="119" t="str">
        <f>IF(OR(O$10="", $B128="", O128="", BN$9=""), "", IFERROR(WORKDAY((DATE(YEAR($B128), MONTH($B128)+INDEX(Settings!$AM$19:$AM$33, MATCH(O$10, Settings!$Y$19:$Y$33, 0)), IF(INDEX(Settings!$AQ$19:$AQ$33, MATCH(O$10, Settings!$Y$19:$Y$33, 0))=0, DAY($B128), INDEX(Settings!$AQ$19:$AQ$33, MATCH(O$10, Settings!$Y$19:$Y$33, 0))))-1), 1, Settings!$AY$23:$AY$38), ""))</f>
        <v/>
      </c>
      <c r="BO128" s="119" t="str">
        <f>IF(OR(P$10="", $B128="", P128="", BO$9=""), "", IFERROR(WORKDAY((DATE(YEAR($B128), MONTH($B128)+INDEX(Settings!$AM$19:$AM$33, MATCH(P$10, Settings!$Y$19:$Y$33, 0)), IF(INDEX(Settings!$AQ$19:$AQ$33, MATCH(P$10, Settings!$Y$19:$Y$33, 0))=0, DAY($B128), INDEX(Settings!$AQ$19:$AQ$33, MATCH(P$10, Settings!$Y$19:$Y$33, 0))))-1), 1, Settings!$AY$23:$AY$38), ""))</f>
        <v/>
      </c>
      <c r="BP128" s="120" t="str">
        <f>IF(OR(Q$10="", $B128="", Q128="", BP$9=""), "", IFERROR(WORKDAY((DATE(YEAR($B128), MONTH($B128)+INDEX(Settings!$AM$19:$AM$33, MATCH(Q$10, Settings!$Y$19:$Y$33, 0)), IF(INDEX(Settings!$AQ$19:$AQ$33, MATCH(Q$10, Settings!$Y$19:$Y$33, 0))=0, DAY($B128), INDEX(Settings!$AQ$19:$AQ$33, MATCH(Q$10, Settings!$Y$19:$Y$33, 0))))-1), 1, Settings!$AY$23:$AY$38), ""))</f>
        <v/>
      </c>
      <c r="BR128" s="118" t="str">
        <f>IF(BB128="", "", IF(BB128&lt;=$B128, WORKDAY(DATE(YEAR($BB128), MONTH(BB128)+1, DAY(BB128)-1), 1, Settings!$AY$23:$AY$38), BB128))</f>
        <v/>
      </c>
      <c r="BS128" s="119" t="str">
        <f>IF(BC128="", "", IF(BC128&lt;=$B128, WORKDAY(DATE(YEAR($BB128), MONTH(BC128)+1, DAY(BC128)-1), 1, Settings!$AY$23:$AY$38), BC128))</f>
        <v/>
      </c>
      <c r="BT128" s="119" t="str">
        <f>IF(BD128="", "", IF(BD128&lt;=$B128, WORKDAY(DATE(YEAR($BB128), MONTH(BD128)+1, DAY(BD128)-1), 1, Settings!$AY$23:$AY$38), BD128))</f>
        <v/>
      </c>
      <c r="BU128" s="119" t="str">
        <f>IF(BE128="", "", IF(BE128&lt;=$B128, WORKDAY(DATE(YEAR($BB128), MONTH(BE128)+1, DAY(BE128)-1), 1, Settings!$AY$23:$AY$38), BE128))</f>
        <v/>
      </c>
      <c r="BV128" s="119" t="str">
        <f>IF(BF128="", "", IF(BF128&lt;=$B128, WORKDAY(DATE(YEAR($BB128), MONTH(BF128)+1, DAY(BF128)-1), 1, Settings!$AY$23:$AY$38), BF128))</f>
        <v/>
      </c>
      <c r="BW128" s="119" t="str">
        <f>IF(BG128="", "", IF(BG128&lt;=$B128, WORKDAY(DATE(YEAR($BB128), MONTH(BG128)+1, DAY(BG128)-1), 1, Settings!$AY$23:$AY$38), BG128))</f>
        <v/>
      </c>
      <c r="BX128" s="119" t="str">
        <f>IF(BH128="", "", IF(BH128&lt;=$B128, WORKDAY(DATE(YEAR($BB128), MONTH(BH128)+1, DAY(BH128)-1), 1, Settings!$AY$23:$AY$38), BH128))</f>
        <v/>
      </c>
      <c r="BY128" s="119" t="str">
        <f>IF(BI128="", "", IF(BI128&lt;=$B128, WORKDAY(DATE(YEAR($BB128), MONTH(BI128)+1, DAY(BI128)-1), 1, Settings!$AY$23:$AY$38), BI128))</f>
        <v/>
      </c>
      <c r="BZ128" s="119" t="str">
        <f>IF(BJ128="", "", IF(BJ128&lt;=$B128, WORKDAY(DATE(YEAR($BB128), MONTH(BJ128)+1, DAY(BJ128)-1), 1, Settings!$AY$23:$AY$38), BJ128))</f>
        <v/>
      </c>
      <c r="CA128" s="119" t="str">
        <f>IF(BK128="", "", IF(BK128&lt;=$B128, WORKDAY(DATE(YEAR($BB128), MONTH(BK128)+1, DAY(BK128)-1), 1, Settings!$AY$23:$AY$38), BK128))</f>
        <v/>
      </c>
      <c r="CB128" s="119" t="str">
        <f>IF(BL128="", "", IF(BL128&lt;=$B128, WORKDAY(DATE(YEAR($BB128), MONTH(BL128)+1, DAY(BL128)-1), 1, Settings!$AY$23:$AY$38), BL128))</f>
        <v/>
      </c>
      <c r="CC128" s="119" t="str">
        <f>IF(BM128="", "", IF(BM128&lt;=$B128, WORKDAY(DATE(YEAR($BB128), MONTH(BM128)+1, DAY(BM128)-1), 1, Settings!$AY$23:$AY$38), BM128))</f>
        <v/>
      </c>
      <c r="CD128" s="119" t="str">
        <f>IF(BN128="", "", IF(BN128&lt;=$B128, WORKDAY(DATE(YEAR($BB128), MONTH(BN128)+1, DAY(BN128)-1), 1, Settings!$AY$23:$AY$38), BN128))</f>
        <v/>
      </c>
      <c r="CE128" s="119" t="str">
        <f>IF(BO128="", "", IF(BO128&lt;=$B128, WORKDAY(DATE(YEAR($BB128), MONTH(BO128)+1, DAY(BO128)-1), 1, Settings!$AY$23:$AY$38), BO128))</f>
        <v/>
      </c>
      <c r="CF128" s="120" t="str">
        <f>IF(BP128="", "", IF(BP128&lt;=$B128, WORKDAY(DATE(YEAR($BB128), MONTH(BP128)+1, DAY(BP128)-1), 1, Settings!$AY$23:$AY$38), BP128))</f>
        <v/>
      </c>
      <c r="CH128" s="48" t="str">
        <f t="shared" si="35"/>
        <v/>
      </c>
      <c r="CI128" s="49" t="str">
        <f t="shared" si="36"/>
        <v/>
      </c>
      <c r="CJ128" s="49" t="str">
        <f t="shared" si="37"/>
        <v/>
      </c>
      <c r="CK128" s="49" t="str">
        <f t="shared" si="38"/>
        <v/>
      </c>
      <c r="CL128" s="49" t="str">
        <f t="shared" si="39"/>
        <v/>
      </c>
      <c r="CM128" s="49" t="str">
        <f t="shared" si="40"/>
        <v/>
      </c>
      <c r="CN128" s="49" t="str">
        <f t="shared" si="41"/>
        <v/>
      </c>
      <c r="CO128" s="49" t="str">
        <f t="shared" si="42"/>
        <v/>
      </c>
      <c r="CP128" s="49" t="str">
        <f t="shared" si="43"/>
        <v/>
      </c>
      <c r="CQ128" s="49" t="str">
        <f t="shared" si="44"/>
        <v/>
      </c>
      <c r="CR128" s="49" t="str">
        <f t="shared" si="45"/>
        <v/>
      </c>
      <c r="CS128" s="49" t="str">
        <f t="shared" si="46"/>
        <v/>
      </c>
      <c r="CT128" s="49" t="str">
        <f t="shared" si="47"/>
        <v/>
      </c>
      <c r="CU128" s="49" t="str">
        <f t="shared" si="48"/>
        <v/>
      </c>
      <c r="CV128" s="16" t="str">
        <f t="shared" si="49"/>
        <v/>
      </c>
      <c r="CX128" s="48" t="str">
        <f t="shared" si="50"/>
        <v/>
      </c>
      <c r="CY128" s="49" t="str">
        <f t="shared" si="51"/>
        <v/>
      </c>
      <c r="CZ128" s="49" t="str">
        <f t="shared" si="52"/>
        <v/>
      </c>
      <c r="DA128" s="49" t="str">
        <f t="shared" si="53"/>
        <v/>
      </c>
      <c r="DB128" s="49" t="str">
        <f t="shared" si="54"/>
        <v/>
      </c>
      <c r="DC128" s="49" t="str">
        <f t="shared" si="55"/>
        <v/>
      </c>
      <c r="DD128" s="49" t="str">
        <f t="shared" si="56"/>
        <v/>
      </c>
      <c r="DE128" s="49" t="str">
        <f t="shared" si="57"/>
        <v/>
      </c>
      <c r="DF128" s="49" t="str">
        <f t="shared" si="58"/>
        <v/>
      </c>
      <c r="DG128" s="49" t="str">
        <f t="shared" si="59"/>
        <v/>
      </c>
      <c r="DH128" s="49" t="str">
        <f t="shared" si="60"/>
        <v/>
      </c>
      <c r="DI128" s="49" t="str">
        <f t="shared" si="61"/>
        <v/>
      </c>
      <c r="DJ128" s="49" t="str">
        <f t="shared" si="62"/>
        <v/>
      </c>
      <c r="DK128" s="49" t="str">
        <f t="shared" si="63"/>
        <v/>
      </c>
      <c r="DL128" s="16" t="str">
        <f t="shared" si="64"/>
        <v/>
      </c>
      <c r="DN128" s="17" t="str">
        <f t="shared" si="65"/>
        <v>Oct 2019</v>
      </c>
    </row>
    <row r="129" spans="1:118" x14ac:dyDescent="0.25">
      <c r="A129" s="30"/>
      <c r="B129" s="102">
        <f>IF(B128="", "", IFERROR(IF(B128+1&gt;Settings!$G$25, "", B128+1), ""))</f>
        <v>43765</v>
      </c>
      <c r="C129" s="2"/>
      <c r="D129" s="3"/>
      <c r="E129" s="3"/>
      <c r="F129" s="3"/>
      <c r="G129" s="3"/>
      <c r="H129" s="3"/>
      <c r="I129" s="3"/>
      <c r="J129" s="3"/>
      <c r="K129" s="3"/>
      <c r="L129" s="3"/>
      <c r="M129" s="3"/>
      <c r="N129" s="3"/>
      <c r="O129" s="3"/>
      <c r="P129" s="3"/>
      <c r="Q129" s="4"/>
      <c r="R129" s="30"/>
      <c r="T129" s="17" t="str">
        <f>IF($B129="", "", IF($B129&lt;Settings!$G$23, "Old", "New"))</f>
        <v>Old</v>
      </c>
      <c r="AL129" s="118" t="str">
        <f>IF(OR($B129="", C129="", C$10="", AL$9), "", IFERROR($B129+INDEX(Settings!$AF$19:$AF$33, MATCH(C$10, Settings!$Y$19:$Y$33, 0))+IF(INDEX(Settings!$AI$19:$AI$33, MATCH(C$10, Settings!$Y$19:$Y$33, 0))="", 0, INDEX($AO$2:$AU$8, MATCH(TEXT($B129, "ddd"), $AN$2:$AN$8, 0), MATCH(INDEX(Settings!$AI$19:$AI$33, MATCH(C$10, Settings!$Y$19:$Y$33, 0)), $AO$1:$AU$1, 0))), 0))</f>
        <v/>
      </c>
      <c r="AM129" s="119" t="str">
        <f>IF(OR($B129="", D129="", D$10="", AM$9), "", IFERROR($B129+INDEX(Settings!$AF$19:$AF$33, MATCH(D$10, Settings!$Y$19:$Y$33, 0))+IF(INDEX(Settings!$AI$19:$AI$33, MATCH(D$10, Settings!$Y$19:$Y$33, 0))="", 0, INDEX($AO$2:$AU$8, MATCH(TEXT($B129, "ddd"), $AN$2:$AN$8, 0), MATCH(INDEX(Settings!$AI$19:$AI$33, MATCH(D$10, Settings!$Y$19:$Y$33, 0)), $AO$1:$AU$1, 0))), 0))</f>
        <v/>
      </c>
      <c r="AN129" s="119" t="str">
        <f>IF(OR($B129="", E129="", E$10="", AN$9), "", IFERROR($B129+INDEX(Settings!$AF$19:$AF$33, MATCH(E$10, Settings!$Y$19:$Y$33, 0))+IF(INDEX(Settings!$AI$19:$AI$33, MATCH(E$10, Settings!$Y$19:$Y$33, 0))="", 0, INDEX($AO$2:$AU$8, MATCH(TEXT($B129, "ddd"), $AN$2:$AN$8, 0), MATCH(INDEX(Settings!$AI$19:$AI$33, MATCH(E$10, Settings!$Y$19:$Y$33, 0)), $AO$1:$AU$1, 0))), 0))</f>
        <v/>
      </c>
      <c r="AO129" s="119" t="str">
        <f>IF(OR($B129="", F129="", F$10="", AO$9), "", IFERROR($B129+INDEX(Settings!$AF$19:$AF$33, MATCH(F$10, Settings!$Y$19:$Y$33, 0))+IF(INDEX(Settings!$AI$19:$AI$33, MATCH(F$10, Settings!$Y$19:$Y$33, 0))="", 0, INDEX($AO$2:$AU$8, MATCH(TEXT($B129, "ddd"), $AN$2:$AN$8, 0), MATCH(INDEX(Settings!$AI$19:$AI$33, MATCH(F$10, Settings!$Y$19:$Y$33, 0)), $AO$1:$AU$1, 0))), 0))</f>
        <v/>
      </c>
      <c r="AP129" s="119" t="str">
        <f>IF(OR($B129="", G129="", G$10="", AP$9), "", IFERROR($B129+INDEX(Settings!$AF$19:$AF$33, MATCH(G$10, Settings!$Y$19:$Y$33, 0))+IF(INDEX(Settings!$AI$19:$AI$33, MATCH(G$10, Settings!$Y$19:$Y$33, 0))="", 0, INDEX($AO$2:$AU$8, MATCH(TEXT($B129, "ddd"), $AN$2:$AN$8, 0), MATCH(INDEX(Settings!$AI$19:$AI$33, MATCH(G$10, Settings!$Y$19:$Y$33, 0)), $AO$1:$AU$1, 0))), 0))</f>
        <v/>
      </c>
      <c r="AQ129" s="119" t="str">
        <f>IF(OR($B129="", H129="", H$10="", AQ$9), "", IFERROR($B129+INDEX(Settings!$AF$19:$AF$33, MATCH(H$10, Settings!$Y$19:$Y$33, 0))+IF(INDEX(Settings!$AI$19:$AI$33, MATCH(H$10, Settings!$Y$19:$Y$33, 0))="", 0, INDEX($AO$2:$AU$8, MATCH(TEXT($B129, "ddd"), $AN$2:$AN$8, 0), MATCH(INDEX(Settings!$AI$19:$AI$33, MATCH(H$10, Settings!$Y$19:$Y$33, 0)), $AO$1:$AU$1, 0))), 0))</f>
        <v/>
      </c>
      <c r="AR129" s="119" t="str">
        <f>IF(OR($B129="", I129="", I$10="", AR$9), "", IFERROR($B129+INDEX(Settings!$AF$19:$AF$33, MATCH(I$10, Settings!$Y$19:$Y$33, 0))+IF(INDEX(Settings!$AI$19:$AI$33, MATCH(I$10, Settings!$Y$19:$Y$33, 0))="", 0, INDEX($AO$2:$AU$8, MATCH(TEXT($B129, "ddd"), $AN$2:$AN$8, 0), MATCH(INDEX(Settings!$AI$19:$AI$33, MATCH(I$10, Settings!$Y$19:$Y$33, 0)), $AO$1:$AU$1, 0))), 0))</f>
        <v/>
      </c>
      <c r="AS129" s="119" t="str">
        <f>IF(OR($B129="", J129="", J$10="", AS$9), "", IFERROR($B129+INDEX(Settings!$AF$19:$AF$33, MATCH(J$10, Settings!$Y$19:$Y$33, 0))+IF(INDEX(Settings!$AI$19:$AI$33, MATCH(J$10, Settings!$Y$19:$Y$33, 0))="", 0, INDEX($AO$2:$AU$8, MATCH(TEXT($B129, "ddd"), $AN$2:$AN$8, 0), MATCH(INDEX(Settings!$AI$19:$AI$33, MATCH(J$10, Settings!$Y$19:$Y$33, 0)), $AO$1:$AU$1, 0))), 0))</f>
        <v/>
      </c>
      <c r="AT129" s="119" t="str">
        <f>IF(OR($B129="", K129="", K$10="", AT$9), "", IFERROR($B129+INDEX(Settings!$AF$19:$AF$33, MATCH(K$10, Settings!$Y$19:$Y$33, 0))+IF(INDEX(Settings!$AI$19:$AI$33, MATCH(K$10, Settings!$Y$19:$Y$33, 0))="", 0, INDEX($AO$2:$AU$8, MATCH(TEXT($B129, "ddd"), $AN$2:$AN$8, 0), MATCH(INDEX(Settings!$AI$19:$AI$33, MATCH(K$10, Settings!$Y$19:$Y$33, 0)), $AO$1:$AU$1, 0))), 0))</f>
        <v/>
      </c>
      <c r="AU129" s="119" t="str">
        <f>IF(OR($B129="", L129="", L$10="", AU$9), "", IFERROR($B129+INDEX(Settings!$AF$19:$AF$33, MATCH(L$10, Settings!$Y$19:$Y$33, 0))+IF(INDEX(Settings!$AI$19:$AI$33, MATCH(L$10, Settings!$Y$19:$Y$33, 0))="", 0, INDEX($AO$2:$AU$8, MATCH(TEXT($B129, "ddd"), $AN$2:$AN$8, 0), MATCH(INDEX(Settings!$AI$19:$AI$33, MATCH(L$10, Settings!$Y$19:$Y$33, 0)), $AO$1:$AU$1, 0))), 0))</f>
        <v/>
      </c>
      <c r="AV129" s="119" t="str">
        <f>IF(OR($B129="", M129="", M$10="", AV$9), "", IFERROR($B129+INDEX(Settings!$AF$19:$AF$33, MATCH(M$10, Settings!$Y$19:$Y$33, 0))+IF(INDEX(Settings!$AI$19:$AI$33, MATCH(M$10, Settings!$Y$19:$Y$33, 0))="", 0, INDEX($AO$2:$AU$8, MATCH(TEXT($B129, "ddd"), $AN$2:$AN$8, 0), MATCH(INDEX(Settings!$AI$19:$AI$33, MATCH(M$10, Settings!$Y$19:$Y$33, 0)), $AO$1:$AU$1, 0))), 0))</f>
        <v/>
      </c>
      <c r="AW129" s="119" t="str">
        <f>IF(OR($B129="", N129="", N$10="", AW$9), "", IFERROR($B129+INDEX(Settings!$AF$19:$AF$33, MATCH(N$10, Settings!$Y$19:$Y$33, 0))+IF(INDEX(Settings!$AI$19:$AI$33, MATCH(N$10, Settings!$Y$19:$Y$33, 0))="", 0, INDEX($AO$2:$AU$8, MATCH(TEXT($B129, "ddd"), $AN$2:$AN$8, 0), MATCH(INDEX(Settings!$AI$19:$AI$33, MATCH(N$10, Settings!$Y$19:$Y$33, 0)), $AO$1:$AU$1, 0))), 0))</f>
        <v/>
      </c>
      <c r="AX129" s="119" t="str">
        <f>IF(OR($B129="", O129="", O$10="", AX$9), "", IFERROR($B129+INDEX(Settings!$AF$19:$AF$33, MATCH(O$10, Settings!$Y$19:$Y$33, 0))+IF(INDEX(Settings!$AI$19:$AI$33, MATCH(O$10, Settings!$Y$19:$Y$33, 0))="", 0, INDEX($AO$2:$AU$8, MATCH(TEXT($B129, "ddd"), $AN$2:$AN$8, 0), MATCH(INDEX(Settings!$AI$19:$AI$33, MATCH(O$10, Settings!$Y$19:$Y$33, 0)), $AO$1:$AU$1, 0))), 0))</f>
        <v/>
      </c>
      <c r="AY129" s="119" t="str">
        <f>IF(OR($B129="", P129="", P$10="", AY$9), "", IFERROR($B129+INDEX(Settings!$AF$19:$AF$33, MATCH(P$10, Settings!$Y$19:$Y$33, 0))+IF(INDEX(Settings!$AI$19:$AI$33, MATCH(P$10, Settings!$Y$19:$Y$33, 0))="", 0, INDEX($AO$2:$AU$8, MATCH(TEXT($B129, "ddd"), $AN$2:$AN$8, 0), MATCH(INDEX(Settings!$AI$19:$AI$33, MATCH(P$10, Settings!$Y$19:$Y$33, 0)), $AO$1:$AU$1, 0))), 0))</f>
        <v/>
      </c>
      <c r="AZ129" s="120" t="str">
        <f>IF(OR($B129="", Q129="", Q$10="", AZ$9), "", IFERROR($B129+INDEX(Settings!$AF$19:$AF$33, MATCH(Q$10, Settings!$Y$19:$Y$33, 0))+IF(INDEX(Settings!$AI$19:$AI$33, MATCH(Q$10, Settings!$Y$19:$Y$33, 0))="", 0, INDEX($AO$2:$AU$8, MATCH(TEXT($B129, "ddd"), $AN$2:$AN$8, 0), MATCH(INDEX(Settings!$AI$19:$AI$33, MATCH(Q$10, Settings!$Y$19:$Y$33, 0)), $AO$1:$AU$1, 0))), 0))</f>
        <v/>
      </c>
      <c r="BB129" s="118" t="str">
        <f>IF(OR(C$10="", $B129="", C129="", BB$9=""), "", IFERROR(WORKDAY((DATE(YEAR($B129), MONTH($B129)+INDEX(Settings!$AM$19:$AM$33, MATCH(C$10, Settings!$Y$19:$Y$33, 0)), IF(INDEX(Settings!$AQ$19:$AQ$33, MATCH(C$10, Settings!$Y$19:$Y$33, 0))=0, DAY($B129), INDEX(Settings!$AQ$19:$AQ$33, MATCH(C$10, Settings!$Y$19:$Y$33, 0))))-1), 1, Settings!$AY$23:$AY$38), ""))</f>
        <v/>
      </c>
      <c r="BC129" s="119" t="str">
        <f>IF(OR(D$10="", $B129="", D129="", BC$9=""), "", IFERROR(WORKDAY((DATE(YEAR($B129), MONTH($B129)+INDEX(Settings!$AM$19:$AM$33, MATCH(D$10, Settings!$Y$19:$Y$33, 0)), IF(INDEX(Settings!$AQ$19:$AQ$33, MATCH(D$10, Settings!$Y$19:$Y$33, 0))=0, DAY($B129), INDEX(Settings!$AQ$19:$AQ$33, MATCH(D$10, Settings!$Y$19:$Y$33, 0))))-1), 1, Settings!$AY$23:$AY$38), ""))</f>
        <v/>
      </c>
      <c r="BD129" s="119" t="str">
        <f>IF(OR(E$10="", $B129="", E129="", BD$9=""), "", IFERROR(WORKDAY((DATE(YEAR($B129), MONTH($B129)+INDEX(Settings!$AM$19:$AM$33, MATCH(E$10, Settings!$Y$19:$Y$33, 0)), IF(INDEX(Settings!$AQ$19:$AQ$33, MATCH(E$10, Settings!$Y$19:$Y$33, 0))=0, DAY($B129), INDEX(Settings!$AQ$19:$AQ$33, MATCH(E$10, Settings!$Y$19:$Y$33, 0))))-1), 1, Settings!$AY$23:$AY$38), ""))</f>
        <v/>
      </c>
      <c r="BE129" s="119" t="str">
        <f>IF(OR(F$10="", $B129="", F129="", BE$9=""), "", IFERROR(WORKDAY((DATE(YEAR($B129), MONTH($B129)+INDEX(Settings!$AM$19:$AM$33, MATCH(F$10, Settings!$Y$19:$Y$33, 0)), IF(INDEX(Settings!$AQ$19:$AQ$33, MATCH(F$10, Settings!$Y$19:$Y$33, 0))=0, DAY($B129), INDEX(Settings!$AQ$19:$AQ$33, MATCH(F$10, Settings!$Y$19:$Y$33, 0))))-1), 1, Settings!$AY$23:$AY$38), ""))</f>
        <v/>
      </c>
      <c r="BF129" s="119" t="str">
        <f>IF(OR(G$10="", $B129="", G129="", BF$9=""), "", IFERROR(WORKDAY((DATE(YEAR($B129), MONTH($B129)+INDEX(Settings!$AM$19:$AM$33, MATCH(G$10, Settings!$Y$19:$Y$33, 0)), IF(INDEX(Settings!$AQ$19:$AQ$33, MATCH(G$10, Settings!$Y$19:$Y$33, 0))=0, DAY($B129), INDEX(Settings!$AQ$19:$AQ$33, MATCH(G$10, Settings!$Y$19:$Y$33, 0))))-1), 1, Settings!$AY$23:$AY$38), ""))</f>
        <v/>
      </c>
      <c r="BG129" s="119" t="str">
        <f>IF(OR(H$10="", $B129="", H129="", BG$9=""), "", IFERROR(WORKDAY((DATE(YEAR($B129), MONTH($B129)+INDEX(Settings!$AM$19:$AM$33, MATCH(H$10, Settings!$Y$19:$Y$33, 0)), IF(INDEX(Settings!$AQ$19:$AQ$33, MATCH(H$10, Settings!$Y$19:$Y$33, 0))=0, DAY($B129), INDEX(Settings!$AQ$19:$AQ$33, MATCH(H$10, Settings!$Y$19:$Y$33, 0))))-1), 1, Settings!$AY$23:$AY$38), ""))</f>
        <v/>
      </c>
      <c r="BH129" s="119" t="str">
        <f>IF(OR(I$10="", $B129="", I129="", BH$9=""), "", IFERROR(WORKDAY((DATE(YEAR($B129), MONTH($B129)+INDEX(Settings!$AM$19:$AM$33, MATCH(I$10, Settings!$Y$19:$Y$33, 0)), IF(INDEX(Settings!$AQ$19:$AQ$33, MATCH(I$10, Settings!$Y$19:$Y$33, 0))=0, DAY($B129), INDEX(Settings!$AQ$19:$AQ$33, MATCH(I$10, Settings!$Y$19:$Y$33, 0))))-1), 1, Settings!$AY$23:$AY$38), ""))</f>
        <v/>
      </c>
      <c r="BI129" s="119" t="str">
        <f>IF(OR(J$10="", $B129="", J129="", BI$9=""), "", IFERROR(WORKDAY((DATE(YEAR($B129), MONTH($B129)+INDEX(Settings!$AM$19:$AM$33, MATCH(J$10, Settings!$Y$19:$Y$33, 0)), IF(INDEX(Settings!$AQ$19:$AQ$33, MATCH(J$10, Settings!$Y$19:$Y$33, 0))=0, DAY($B129), INDEX(Settings!$AQ$19:$AQ$33, MATCH(J$10, Settings!$Y$19:$Y$33, 0))))-1), 1, Settings!$AY$23:$AY$38), ""))</f>
        <v/>
      </c>
      <c r="BJ129" s="119" t="str">
        <f>IF(OR(K$10="", $B129="", K129="", BJ$9=""), "", IFERROR(WORKDAY((DATE(YEAR($B129), MONTH($B129)+INDEX(Settings!$AM$19:$AM$33, MATCH(K$10, Settings!$Y$19:$Y$33, 0)), IF(INDEX(Settings!$AQ$19:$AQ$33, MATCH(K$10, Settings!$Y$19:$Y$33, 0))=0, DAY($B129), INDEX(Settings!$AQ$19:$AQ$33, MATCH(K$10, Settings!$Y$19:$Y$33, 0))))-1), 1, Settings!$AY$23:$AY$38), ""))</f>
        <v/>
      </c>
      <c r="BK129" s="119" t="str">
        <f>IF(OR(L$10="", $B129="", L129="", BK$9=""), "", IFERROR(WORKDAY((DATE(YEAR($B129), MONTH($B129)+INDEX(Settings!$AM$19:$AM$33, MATCH(L$10, Settings!$Y$19:$Y$33, 0)), IF(INDEX(Settings!$AQ$19:$AQ$33, MATCH(L$10, Settings!$Y$19:$Y$33, 0))=0, DAY($B129), INDEX(Settings!$AQ$19:$AQ$33, MATCH(L$10, Settings!$Y$19:$Y$33, 0))))-1), 1, Settings!$AY$23:$AY$38), ""))</f>
        <v/>
      </c>
      <c r="BL129" s="119" t="str">
        <f>IF(OR(M$10="", $B129="", M129="", BL$9=""), "", IFERROR(WORKDAY((DATE(YEAR($B129), MONTH($B129)+INDEX(Settings!$AM$19:$AM$33, MATCH(M$10, Settings!$Y$19:$Y$33, 0)), IF(INDEX(Settings!$AQ$19:$AQ$33, MATCH(M$10, Settings!$Y$19:$Y$33, 0))=0, DAY($B129), INDEX(Settings!$AQ$19:$AQ$33, MATCH(M$10, Settings!$Y$19:$Y$33, 0))))-1), 1, Settings!$AY$23:$AY$38), ""))</f>
        <v/>
      </c>
      <c r="BM129" s="119" t="str">
        <f>IF(OR(N$10="", $B129="", N129="", BM$9=""), "", IFERROR(WORKDAY((DATE(YEAR($B129), MONTH($B129)+INDEX(Settings!$AM$19:$AM$33, MATCH(N$10, Settings!$Y$19:$Y$33, 0)), IF(INDEX(Settings!$AQ$19:$AQ$33, MATCH(N$10, Settings!$Y$19:$Y$33, 0))=0, DAY($B129), INDEX(Settings!$AQ$19:$AQ$33, MATCH(N$10, Settings!$Y$19:$Y$33, 0))))-1), 1, Settings!$AY$23:$AY$38), ""))</f>
        <v/>
      </c>
      <c r="BN129" s="119" t="str">
        <f>IF(OR(O$10="", $B129="", O129="", BN$9=""), "", IFERROR(WORKDAY((DATE(YEAR($B129), MONTH($B129)+INDEX(Settings!$AM$19:$AM$33, MATCH(O$10, Settings!$Y$19:$Y$33, 0)), IF(INDEX(Settings!$AQ$19:$AQ$33, MATCH(O$10, Settings!$Y$19:$Y$33, 0))=0, DAY($B129), INDEX(Settings!$AQ$19:$AQ$33, MATCH(O$10, Settings!$Y$19:$Y$33, 0))))-1), 1, Settings!$AY$23:$AY$38), ""))</f>
        <v/>
      </c>
      <c r="BO129" s="119" t="str">
        <f>IF(OR(P$10="", $B129="", P129="", BO$9=""), "", IFERROR(WORKDAY((DATE(YEAR($B129), MONTH($B129)+INDEX(Settings!$AM$19:$AM$33, MATCH(P$10, Settings!$Y$19:$Y$33, 0)), IF(INDEX(Settings!$AQ$19:$AQ$33, MATCH(P$10, Settings!$Y$19:$Y$33, 0))=0, DAY($B129), INDEX(Settings!$AQ$19:$AQ$33, MATCH(P$10, Settings!$Y$19:$Y$33, 0))))-1), 1, Settings!$AY$23:$AY$38), ""))</f>
        <v/>
      </c>
      <c r="BP129" s="120" t="str">
        <f>IF(OR(Q$10="", $B129="", Q129="", BP$9=""), "", IFERROR(WORKDAY((DATE(YEAR($B129), MONTH($B129)+INDEX(Settings!$AM$19:$AM$33, MATCH(Q$10, Settings!$Y$19:$Y$33, 0)), IF(INDEX(Settings!$AQ$19:$AQ$33, MATCH(Q$10, Settings!$Y$19:$Y$33, 0))=0, DAY($B129), INDEX(Settings!$AQ$19:$AQ$33, MATCH(Q$10, Settings!$Y$19:$Y$33, 0))))-1), 1, Settings!$AY$23:$AY$38), ""))</f>
        <v/>
      </c>
      <c r="BR129" s="118" t="str">
        <f>IF(BB129="", "", IF(BB129&lt;=$B129, WORKDAY(DATE(YEAR($BB129), MONTH(BB129)+1, DAY(BB129)-1), 1, Settings!$AY$23:$AY$38), BB129))</f>
        <v/>
      </c>
      <c r="BS129" s="119" t="str">
        <f>IF(BC129="", "", IF(BC129&lt;=$B129, WORKDAY(DATE(YEAR($BB129), MONTH(BC129)+1, DAY(BC129)-1), 1, Settings!$AY$23:$AY$38), BC129))</f>
        <v/>
      </c>
      <c r="BT129" s="119" t="str">
        <f>IF(BD129="", "", IF(BD129&lt;=$B129, WORKDAY(DATE(YEAR($BB129), MONTH(BD129)+1, DAY(BD129)-1), 1, Settings!$AY$23:$AY$38), BD129))</f>
        <v/>
      </c>
      <c r="BU129" s="119" t="str">
        <f>IF(BE129="", "", IF(BE129&lt;=$B129, WORKDAY(DATE(YEAR($BB129), MONTH(BE129)+1, DAY(BE129)-1), 1, Settings!$AY$23:$AY$38), BE129))</f>
        <v/>
      </c>
      <c r="BV129" s="119" t="str">
        <f>IF(BF129="", "", IF(BF129&lt;=$B129, WORKDAY(DATE(YEAR($BB129), MONTH(BF129)+1, DAY(BF129)-1), 1, Settings!$AY$23:$AY$38), BF129))</f>
        <v/>
      </c>
      <c r="BW129" s="119" t="str">
        <f>IF(BG129="", "", IF(BG129&lt;=$B129, WORKDAY(DATE(YEAR($BB129), MONTH(BG129)+1, DAY(BG129)-1), 1, Settings!$AY$23:$AY$38), BG129))</f>
        <v/>
      </c>
      <c r="BX129" s="119" t="str">
        <f>IF(BH129="", "", IF(BH129&lt;=$B129, WORKDAY(DATE(YEAR($BB129), MONTH(BH129)+1, DAY(BH129)-1), 1, Settings!$AY$23:$AY$38), BH129))</f>
        <v/>
      </c>
      <c r="BY129" s="119" t="str">
        <f>IF(BI129="", "", IF(BI129&lt;=$B129, WORKDAY(DATE(YEAR($BB129), MONTH(BI129)+1, DAY(BI129)-1), 1, Settings!$AY$23:$AY$38), BI129))</f>
        <v/>
      </c>
      <c r="BZ129" s="119" t="str">
        <f>IF(BJ129="", "", IF(BJ129&lt;=$B129, WORKDAY(DATE(YEAR($BB129), MONTH(BJ129)+1, DAY(BJ129)-1), 1, Settings!$AY$23:$AY$38), BJ129))</f>
        <v/>
      </c>
      <c r="CA129" s="119" t="str">
        <f>IF(BK129="", "", IF(BK129&lt;=$B129, WORKDAY(DATE(YEAR($BB129), MONTH(BK129)+1, DAY(BK129)-1), 1, Settings!$AY$23:$AY$38), BK129))</f>
        <v/>
      </c>
      <c r="CB129" s="119" t="str">
        <f>IF(BL129="", "", IF(BL129&lt;=$B129, WORKDAY(DATE(YEAR($BB129), MONTH(BL129)+1, DAY(BL129)-1), 1, Settings!$AY$23:$AY$38), BL129))</f>
        <v/>
      </c>
      <c r="CC129" s="119" t="str">
        <f>IF(BM129="", "", IF(BM129&lt;=$B129, WORKDAY(DATE(YEAR($BB129), MONTH(BM129)+1, DAY(BM129)-1), 1, Settings!$AY$23:$AY$38), BM129))</f>
        <v/>
      </c>
      <c r="CD129" s="119" t="str">
        <f>IF(BN129="", "", IF(BN129&lt;=$B129, WORKDAY(DATE(YEAR($BB129), MONTH(BN129)+1, DAY(BN129)-1), 1, Settings!$AY$23:$AY$38), BN129))</f>
        <v/>
      </c>
      <c r="CE129" s="119" t="str">
        <f>IF(BO129="", "", IF(BO129&lt;=$B129, WORKDAY(DATE(YEAR($BB129), MONTH(BO129)+1, DAY(BO129)-1), 1, Settings!$AY$23:$AY$38), BO129))</f>
        <v/>
      </c>
      <c r="CF129" s="120" t="str">
        <f>IF(BP129="", "", IF(BP129&lt;=$B129, WORKDAY(DATE(YEAR($BB129), MONTH(BP129)+1, DAY(BP129)-1), 1, Settings!$AY$23:$AY$38), BP129))</f>
        <v/>
      </c>
      <c r="CH129" s="48" t="str">
        <f t="shared" si="35"/>
        <v/>
      </c>
      <c r="CI129" s="49" t="str">
        <f t="shared" si="36"/>
        <v/>
      </c>
      <c r="CJ129" s="49" t="str">
        <f t="shared" si="37"/>
        <v/>
      </c>
      <c r="CK129" s="49" t="str">
        <f t="shared" si="38"/>
        <v/>
      </c>
      <c r="CL129" s="49" t="str">
        <f t="shared" si="39"/>
        <v/>
      </c>
      <c r="CM129" s="49" t="str">
        <f t="shared" si="40"/>
        <v/>
      </c>
      <c r="CN129" s="49" t="str">
        <f t="shared" si="41"/>
        <v/>
      </c>
      <c r="CO129" s="49" t="str">
        <f t="shared" si="42"/>
        <v/>
      </c>
      <c r="CP129" s="49" t="str">
        <f t="shared" si="43"/>
        <v/>
      </c>
      <c r="CQ129" s="49" t="str">
        <f t="shared" si="44"/>
        <v/>
      </c>
      <c r="CR129" s="49" t="str">
        <f t="shared" si="45"/>
        <v/>
      </c>
      <c r="CS129" s="49" t="str">
        <f t="shared" si="46"/>
        <v/>
      </c>
      <c r="CT129" s="49" t="str">
        <f t="shared" si="47"/>
        <v/>
      </c>
      <c r="CU129" s="49" t="str">
        <f t="shared" si="48"/>
        <v/>
      </c>
      <c r="CV129" s="16" t="str">
        <f t="shared" si="49"/>
        <v/>
      </c>
      <c r="CX129" s="48" t="str">
        <f t="shared" si="50"/>
        <v/>
      </c>
      <c r="CY129" s="49" t="str">
        <f t="shared" si="51"/>
        <v/>
      </c>
      <c r="CZ129" s="49" t="str">
        <f t="shared" si="52"/>
        <v/>
      </c>
      <c r="DA129" s="49" t="str">
        <f t="shared" si="53"/>
        <v/>
      </c>
      <c r="DB129" s="49" t="str">
        <f t="shared" si="54"/>
        <v/>
      </c>
      <c r="DC129" s="49" t="str">
        <f t="shared" si="55"/>
        <v/>
      </c>
      <c r="DD129" s="49" t="str">
        <f t="shared" si="56"/>
        <v/>
      </c>
      <c r="DE129" s="49" t="str">
        <f t="shared" si="57"/>
        <v/>
      </c>
      <c r="DF129" s="49" t="str">
        <f t="shared" si="58"/>
        <v/>
      </c>
      <c r="DG129" s="49" t="str">
        <f t="shared" si="59"/>
        <v/>
      </c>
      <c r="DH129" s="49" t="str">
        <f t="shared" si="60"/>
        <v/>
      </c>
      <c r="DI129" s="49" t="str">
        <f t="shared" si="61"/>
        <v/>
      </c>
      <c r="DJ129" s="49" t="str">
        <f t="shared" si="62"/>
        <v/>
      </c>
      <c r="DK129" s="49" t="str">
        <f t="shared" si="63"/>
        <v/>
      </c>
      <c r="DL129" s="16" t="str">
        <f t="shared" si="64"/>
        <v/>
      </c>
      <c r="DN129" s="17" t="str">
        <f t="shared" si="65"/>
        <v>Oct 2019</v>
      </c>
    </row>
    <row r="130" spans="1:118" x14ac:dyDescent="0.25">
      <c r="A130" s="30"/>
      <c r="B130" s="102">
        <f>IF(B129="", "", IFERROR(IF(B129+1&gt;Settings!$G$25, "", B129+1), ""))</f>
        <v>43766</v>
      </c>
      <c r="C130" s="2"/>
      <c r="D130" s="3"/>
      <c r="E130" s="3"/>
      <c r="F130" s="3"/>
      <c r="G130" s="3"/>
      <c r="H130" s="3"/>
      <c r="I130" s="3"/>
      <c r="J130" s="3"/>
      <c r="K130" s="3"/>
      <c r="L130" s="3"/>
      <c r="M130" s="3"/>
      <c r="N130" s="3"/>
      <c r="O130" s="3"/>
      <c r="P130" s="3"/>
      <c r="Q130" s="4"/>
      <c r="R130" s="30"/>
      <c r="T130" s="17" t="str">
        <f>IF($B130="", "", IF($B130&lt;Settings!$G$23, "Old", "New"))</f>
        <v>Old</v>
      </c>
      <c r="AL130" s="118" t="str">
        <f>IF(OR($B130="", C130="", C$10="", AL$9), "", IFERROR($B130+INDEX(Settings!$AF$19:$AF$33, MATCH(C$10, Settings!$Y$19:$Y$33, 0))+IF(INDEX(Settings!$AI$19:$AI$33, MATCH(C$10, Settings!$Y$19:$Y$33, 0))="", 0, INDEX($AO$2:$AU$8, MATCH(TEXT($B130, "ddd"), $AN$2:$AN$8, 0), MATCH(INDEX(Settings!$AI$19:$AI$33, MATCH(C$10, Settings!$Y$19:$Y$33, 0)), $AO$1:$AU$1, 0))), 0))</f>
        <v/>
      </c>
      <c r="AM130" s="119" t="str">
        <f>IF(OR($B130="", D130="", D$10="", AM$9), "", IFERROR($B130+INDEX(Settings!$AF$19:$AF$33, MATCH(D$10, Settings!$Y$19:$Y$33, 0))+IF(INDEX(Settings!$AI$19:$AI$33, MATCH(D$10, Settings!$Y$19:$Y$33, 0))="", 0, INDEX($AO$2:$AU$8, MATCH(TEXT($B130, "ddd"), $AN$2:$AN$8, 0), MATCH(INDEX(Settings!$AI$19:$AI$33, MATCH(D$10, Settings!$Y$19:$Y$33, 0)), $AO$1:$AU$1, 0))), 0))</f>
        <v/>
      </c>
      <c r="AN130" s="119" t="str">
        <f>IF(OR($B130="", E130="", E$10="", AN$9), "", IFERROR($B130+INDEX(Settings!$AF$19:$AF$33, MATCH(E$10, Settings!$Y$19:$Y$33, 0))+IF(INDEX(Settings!$AI$19:$AI$33, MATCH(E$10, Settings!$Y$19:$Y$33, 0))="", 0, INDEX($AO$2:$AU$8, MATCH(TEXT($B130, "ddd"), $AN$2:$AN$8, 0), MATCH(INDEX(Settings!$AI$19:$AI$33, MATCH(E$10, Settings!$Y$19:$Y$33, 0)), $AO$1:$AU$1, 0))), 0))</f>
        <v/>
      </c>
      <c r="AO130" s="119" t="str">
        <f>IF(OR($B130="", F130="", F$10="", AO$9), "", IFERROR($B130+INDEX(Settings!$AF$19:$AF$33, MATCH(F$10, Settings!$Y$19:$Y$33, 0))+IF(INDEX(Settings!$AI$19:$AI$33, MATCH(F$10, Settings!$Y$19:$Y$33, 0))="", 0, INDEX($AO$2:$AU$8, MATCH(TEXT($B130, "ddd"), $AN$2:$AN$8, 0), MATCH(INDEX(Settings!$AI$19:$AI$33, MATCH(F$10, Settings!$Y$19:$Y$33, 0)), $AO$1:$AU$1, 0))), 0))</f>
        <v/>
      </c>
      <c r="AP130" s="119" t="str">
        <f>IF(OR($B130="", G130="", G$10="", AP$9), "", IFERROR($B130+INDEX(Settings!$AF$19:$AF$33, MATCH(G$10, Settings!$Y$19:$Y$33, 0))+IF(INDEX(Settings!$AI$19:$AI$33, MATCH(G$10, Settings!$Y$19:$Y$33, 0))="", 0, INDEX($AO$2:$AU$8, MATCH(TEXT($B130, "ddd"), $AN$2:$AN$8, 0), MATCH(INDEX(Settings!$AI$19:$AI$33, MATCH(G$10, Settings!$Y$19:$Y$33, 0)), $AO$1:$AU$1, 0))), 0))</f>
        <v/>
      </c>
      <c r="AQ130" s="119" t="str">
        <f>IF(OR($B130="", H130="", H$10="", AQ$9), "", IFERROR($B130+INDEX(Settings!$AF$19:$AF$33, MATCH(H$10, Settings!$Y$19:$Y$33, 0))+IF(INDEX(Settings!$AI$19:$AI$33, MATCH(H$10, Settings!$Y$19:$Y$33, 0))="", 0, INDEX($AO$2:$AU$8, MATCH(TEXT($B130, "ddd"), $AN$2:$AN$8, 0), MATCH(INDEX(Settings!$AI$19:$AI$33, MATCH(H$10, Settings!$Y$19:$Y$33, 0)), $AO$1:$AU$1, 0))), 0))</f>
        <v/>
      </c>
      <c r="AR130" s="119" t="str">
        <f>IF(OR($B130="", I130="", I$10="", AR$9), "", IFERROR($B130+INDEX(Settings!$AF$19:$AF$33, MATCH(I$10, Settings!$Y$19:$Y$33, 0))+IF(INDEX(Settings!$AI$19:$AI$33, MATCH(I$10, Settings!$Y$19:$Y$33, 0))="", 0, INDEX($AO$2:$AU$8, MATCH(TEXT($B130, "ddd"), $AN$2:$AN$8, 0), MATCH(INDEX(Settings!$AI$19:$AI$33, MATCH(I$10, Settings!$Y$19:$Y$33, 0)), $AO$1:$AU$1, 0))), 0))</f>
        <v/>
      </c>
      <c r="AS130" s="119" t="str">
        <f>IF(OR($B130="", J130="", J$10="", AS$9), "", IFERROR($B130+INDEX(Settings!$AF$19:$AF$33, MATCH(J$10, Settings!$Y$19:$Y$33, 0))+IF(INDEX(Settings!$AI$19:$AI$33, MATCH(J$10, Settings!$Y$19:$Y$33, 0))="", 0, INDEX($AO$2:$AU$8, MATCH(TEXT($B130, "ddd"), $AN$2:$AN$8, 0), MATCH(INDEX(Settings!$AI$19:$AI$33, MATCH(J$10, Settings!$Y$19:$Y$33, 0)), $AO$1:$AU$1, 0))), 0))</f>
        <v/>
      </c>
      <c r="AT130" s="119" t="str">
        <f>IF(OR($B130="", K130="", K$10="", AT$9), "", IFERROR($B130+INDEX(Settings!$AF$19:$AF$33, MATCH(K$10, Settings!$Y$19:$Y$33, 0))+IF(INDEX(Settings!$AI$19:$AI$33, MATCH(K$10, Settings!$Y$19:$Y$33, 0))="", 0, INDEX($AO$2:$AU$8, MATCH(TEXT($B130, "ddd"), $AN$2:$AN$8, 0), MATCH(INDEX(Settings!$AI$19:$AI$33, MATCH(K$10, Settings!$Y$19:$Y$33, 0)), $AO$1:$AU$1, 0))), 0))</f>
        <v/>
      </c>
      <c r="AU130" s="119" t="str">
        <f>IF(OR($B130="", L130="", L$10="", AU$9), "", IFERROR($B130+INDEX(Settings!$AF$19:$AF$33, MATCH(L$10, Settings!$Y$19:$Y$33, 0))+IF(INDEX(Settings!$AI$19:$AI$33, MATCH(L$10, Settings!$Y$19:$Y$33, 0))="", 0, INDEX($AO$2:$AU$8, MATCH(TEXT($B130, "ddd"), $AN$2:$AN$8, 0), MATCH(INDEX(Settings!$AI$19:$AI$33, MATCH(L$10, Settings!$Y$19:$Y$33, 0)), $AO$1:$AU$1, 0))), 0))</f>
        <v/>
      </c>
      <c r="AV130" s="119" t="str">
        <f>IF(OR($B130="", M130="", M$10="", AV$9), "", IFERROR($B130+INDEX(Settings!$AF$19:$AF$33, MATCH(M$10, Settings!$Y$19:$Y$33, 0))+IF(INDEX(Settings!$AI$19:$AI$33, MATCH(M$10, Settings!$Y$19:$Y$33, 0))="", 0, INDEX($AO$2:$AU$8, MATCH(TEXT($B130, "ddd"), $AN$2:$AN$8, 0), MATCH(INDEX(Settings!$AI$19:$AI$33, MATCH(M$10, Settings!$Y$19:$Y$33, 0)), $AO$1:$AU$1, 0))), 0))</f>
        <v/>
      </c>
      <c r="AW130" s="119" t="str">
        <f>IF(OR($B130="", N130="", N$10="", AW$9), "", IFERROR($B130+INDEX(Settings!$AF$19:$AF$33, MATCH(N$10, Settings!$Y$19:$Y$33, 0))+IF(INDEX(Settings!$AI$19:$AI$33, MATCH(N$10, Settings!$Y$19:$Y$33, 0))="", 0, INDEX($AO$2:$AU$8, MATCH(TEXT($B130, "ddd"), $AN$2:$AN$8, 0), MATCH(INDEX(Settings!$AI$19:$AI$33, MATCH(N$10, Settings!$Y$19:$Y$33, 0)), $AO$1:$AU$1, 0))), 0))</f>
        <v/>
      </c>
      <c r="AX130" s="119" t="str">
        <f>IF(OR($B130="", O130="", O$10="", AX$9), "", IFERROR($B130+INDEX(Settings!$AF$19:$AF$33, MATCH(O$10, Settings!$Y$19:$Y$33, 0))+IF(INDEX(Settings!$AI$19:$AI$33, MATCH(O$10, Settings!$Y$19:$Y$33, 0))="", 0, INDEX($AO$2:$AU$8, MATCH(TEXT($B130, "ddd"), $AN$2:$AN$8, 0), MATCH(INDEX(Settings!$AI$19:$AI$33, MATCH(O$10, Settings!$Y$19:$Y$33, 0)), $AO$1:$AU$1, 0))), 0))</f>
        <v/>
      </c>
      <c r="AY130" s="119" t="str">
        <f>IF(OR($B130="", P130="", P$10="", AY$9), "", IFERROR($B130+INDEX(Settings!$AF$19:$AF$33, MATCH(P$10, Settings!$Y$19:$Y$33, 0))+IF(INDEX(Settings!$AI$19:$AI$33, MATCH(P$10, Settings!$Y$19:$Y$33, 0))="", 0, INDEX($AO$2:$AU$8, MATCH(TEXT($B130, "ddd"), $AN$2:$AN$8, 0), MATCH(INDEX(Settings!$AI$19:$AI$33, MATCH(P$10, Settings!$Y$19:$Y$33, 0)), $AO$1:$AU$1, 0))), 0))</f>
        <v/>
      </c>
      <c r="AZ130" s="120" t="str">
        <f>IF(OR($B130="", Q130="", Q$10="", AZ$9), "", IFERROR($B130+INDEX(Settings!$AF$19:$AF$33, MATCH(Q$10, Settings!$Y$19:$Y$33, 0))+IF(INDEX(Settings!$AI$19:$AI$33, MATCH(Q$10, Settings!$Y$19:$Y$33, 0))="", 0, INDEX($AO$2:$AU$8, MATCH(TEXT($B130, "ddd"), $AN$2:$AN$8, 0), MATCH(INDEX(Settings!$AI$19:$AI$33, MATCH(Q$10, Settings!$Y$19:$Y$33, 0)), $AO$1:$AU$1, 0))), 0))</f>
        <v/>
      </c>
      <c r="BB130" s="118" t="str">
        <f>IF(OR(C$10="", $B130="", C130="", BB$9=""), "", IFERROR(WORKDAY((DATE(YEAR($B130), MONTH($B130)+INDEX(Settings!$AM$19:$AM$33, MATCH(C$10, Settings!$Y$19:$Y$33, 0)), IF(INDEX(Settings!$AQ$19:$AQ$33, MATCH(C$10, Settings!$Y$19:$Y$33, 0))=0, DAY($B130), INDEX(Settings!$AQ$19:$AQ$33, MATCH(C$10, Settings!$Y$19:$Y$33, 0))))-1), 1, Settings!$AY$23:$AY$38), ""))</f>
        <v/>
      </c>
      <c r="BC130" s="119" t="str">
        <f>IF(OR(D$10="", $B130="", D130="", BC$9=""), "", IFERROR(WORKDAY((DATE(YEAR($B130), MONTH($B130)+INDEX(Settings!$AM$19:$AM$33, MATCH(D$10, Settings!$Y$19:$Y$33, 0)), IF(INDEX(Settings!$AQ$19:$AQ$33, MATCH(D$10, Settings!$Y$19:$Y$33, 0))=0, DAY($B130), INDEX(Settings!$AQ$19:$AQ$33, MATCH(D$10, Settings!$Y$19:$Y$33, 0))))-1), 1, Settings!$AY$23:$AY$38), ""))</f>
        <v/>
      </c>
      <c r="BD130" s="119" t="str">
        <f>IF(OR(E$10="", $B130="", E130="", BD$9=""), "", IFERROR(WORKDAY((DATE(YEAR($B130), MONTH($B130)+INDEX(Settings!$AM$19:$AM$33, MATCH(E$10, Settings!$Y$19:$Y$33, 0)), IF(INDEX(Settings!$AQ$19:$AQ$33, MATCH(E$10, Settings!$Y$19:$Y$33, 0))=0, DAY($B130), INDEX(Settings!$AQ$19:$AQ$33, MATCH(E$10, Settings!$Y$19:$Y$33, 0))))-1), 1, Settings!$AY$23:$AY$38), ""))</f>
        <v/>
      </c>
      <c r="BE130" s="119" t="str">
        <f>IF(OR(F$10="", $B130="", F130="", BE$9=""), "", IFERROR(WORKDAY((DATE(YEAR($B130), MONTH($B130)+INDEX(Settings!$AM$19:$AM$33, MATCH(F$10, Settings!$Y$19:$Y$33, 0)), IF(INDEX(Settings!$AQ$19:$AQ$33, MATCH(F$10, Settings!$Y$19:$Y$33, 0))=0, DAY($B130), INDEX(Settings!$AQ$19:$AQ$33, MATCH(F$10, Settings!$Y$19:$Y$33, 0))))-1), 1, Settings!$AY$23:$AY$38), ""))</f>
        <v/>
      </c>
      <c r="BF130" s="119" t="str">
        <f>IF(OR(G$10="", $B130="", G130="", BF$9=""), "", IFERROR(WORKDAY((DATE(YEAR($B130), MONTH($B130)+INDEX(Settings!$AM$19:$AM$33, MATCH(G$10, Settings!$Y$19:$Y$33, 0)), IF(INDEX(Settings!$AQ$19:$AQ$33, MATCH(G$10, Settings!$Y$19:$Y$33, 0))=0, DAY($B130), INDEX(Settings!$AQ$19:$AQ$33, MATCH(G$10, Settings!$Y$19:$Y$33, 0))))-1), 1, Settings!$AY$23:$AY$38), ""))</f>
        <v/>
      </c>
      <c r="BG130" s="119" t="str">
        <f>IF(OR(H$10="", $B130="", H130="", BG$9=""), "", IFERROR(WORKDAY((DATE(YEAR($B130), MONTH($B130)+INDEX(Settings!$AM$19:$AM$33, MATCH(H$10, Settings!$Y$19:$Y$33, 0)), IF(INDEX(Settings!$AQ$19:$AQ$33, MATCH(H$10, Settings!$Y$19:$Y$33, 0))=0, DAY($B130), INDEX(Settings!$AQ$19:$AQ$33, MATCH(H$10, Settings!$Y$19:$Y$33, 0))))-1), 1, Settings!$AY$23:$AY$38), ""))</f>
        <v/>
      </c>
      <c r="BH130" s="119" t="str">
        <f>IF(OR(I$10="", $B130="", I130="", BH$9=""), "", IFERROR(WORKDAY((DATE(YEAR($B130), MONTH($B130)+INDEX(Settings!$AM$19:$AM$33, MATCH(I$10, Settings!$Y$19:$Y$33, 0)), IF(INDEX(Settings!$AQ$19:$AQ$33, MATCH(I$10, Settings!$Y$19:$Y$33, 0))=0, DAY($B130), INDEX(Settings!$AQ$19:$AQ$33, MATCH(I$10, Settings!$Y$19:$Y$33, 0))))-1), 1, Settings!$AY$23:$AY$38), ""))</f>
        <v/>
      </c>
      <c r="BI130" s="119" t="str">
        <f>IF(OR(J$10="", $B130="", J130="", BI$9=""), "", IFERROR(WORKDAY((DATE(YEAR($B130), MONTH($B130)+INDEX(Settings!$AM$19:$AM$33, MATCH(J$10, Settings!$Y$19:$Y$33, 0)), IF(INDEX(Settings!$AQ$19:$AQ$33, MATCH(J$10, Settings!$Y$19:$Y$33, 0))=0, DAY($B130), INDEX(Settings!$AQ$19:$AQ$33, MATCH(J$10, Settings!$Y$19:$Y$33, 0))))-1), 1, Settings!$AY$23:$AY$38), ""))</f>
        <v/>
      </c>
      <c r="BJ130" s="119" t="str">
        <f>IF(OR(K$10="", $B130="", K130="", BJ$9=""), "", IFERROR(WORKDAY((DATE(YEAR($B130), MONTH($B130)+INDEX(Settings!$AM$19:$AM$33, MATCH(K$10, Settings!$Y$19:$Y$33, 0)), IF(INDEX(Settings!$AQ$19:$AQ$33, MATCH(K$10, Settings!$Y$19:$Y$33, 0))=0, DAY($B130), INDEX(Settings!$AQ$19:$AQ$33, MATCH(K$10, Settings!$Y$19:$Y$33, 0))))-1), 1, Settings!$AY$23:$AY$38), ""))</f>
        <v/>
      </c>
      <c r="BK130" s="119" t="str">
        <f>IF(OR(L$10="", $B130="", L130="", BK$9=""), "", IFERROR(WORKDAY((DATE(YEAR($B130), MONTH($B130)+INDEX(Settings!$AM$19:$AM$33, MATCH(L$10, Settings!$Y$19:$Y$33, 0)), IF(INDEX(Settings!$AQ$19:$AQ$33, MATCH(L$10, Settings!$Y$19:$Y$33, 0))=0, DAY($B130), INDEX(Settings!$AQ$19:$AQ$33, MATCH(L$10, Settings!$Y$19:$Y$33, 0))))-1), 1, Settings!$AY$23:$AY$38), ""))</f>
        <v/>
      </c>
      <c r="BL130" s="119" t="str">
        <f>IF(OR(M$10="", $B130="", M130="", BL$9=""), "", IFERROR(WORKDAY((DATE(YEAR($B130), MONTH($B130)+INDEX(Settings!$AM$19:$AM$33, MATCH(M$10, Settings!$Y$19:$Y$33, 0)), IF(INDEX(Settings!$AQ$19:$AQ$33, MATCH(M$10, Settings!$Y$19:$Y$33, 0))=0, DAY($B130), INDEX(Settings!$AQ$19:$AQ$33, MATCH(M$10, Settings!$Y$19:$Y$33, 0))))-1), 1, Settings!$AY$23:$AY$38), ""))</f>
        <v/>
      </c>
      <c r="BM130" s="119" t="str">
        <f>IF(OR(N$10="", $B130="", N130="", BM$9=""), "", IFERROR(WORKDAY((DATE(YEAR($B130), MONTH($B130)+INDEX(Settings!$AM$19:$AM$33, MATCH(N$10, Settings!$Y$19:$Y$33, 0)), IF(INDEX(Settings!$AQ$19:$AQ$33, MATCH(N$10, Settings!$Y$19:$Y$33, 0))=0, DAY($B130), INDEX(Settings!$AQ$19:$AQ$33, MATCH(N$10, Settings!$Y$19:$Y$33, 0))))-1), 1, Settings!$AY$23:$AY$38), ""))</f>
        <v/>
      </c>
      <c r="BN130" s="119" t="str">
        <f>IF(OR(O$10="", $B130="", O130="", BN$9=""), "", IFERROR(WORKDAY((DATE(YEAR($B130), MONTH($B130)+INDEX(Settings!$AM$19:$AM$33, MATCH(O$10, Settings!$Y$19:$Y$33, 0)), IF(INDEX(Settings!$AQ$19:$AQ$33, MATCH(O$10, Settings!$Y$19:$Y$33, 0))=0, DAY($B130), INDEX(Settings!$AQ$19:$AQ$33, MATCH(O$10, Settings!$Y$19:$Y$33, 0))))-1), 1, Settings!$AY$23:$AY$38), ""))</f>
        <v/>
      </c>
      <c r="BO130" s="119" t="str">
        <f>IF(OR(P$10="", $B130="", P130="", BO$9=""), "", IFERROR(WORKDAY((DATE(YEAR($B130), MONTH($B130)+INDEX(Settings!$AM$19:$AM$33, MATCH(P$10, Settings!$Y$19:$Y$33, 0)), IF(INDEX(Settings!$AQ$19:$AQ$33, MATCH(P$10, Settings!$Y$19:$Y$33, 0))=0, DAY($B130), INDEX(Settings!$AQ$19:$AQ$33, MATCH(P$10, Settings!$Y$19:$Y$33, 0))))-1), 1, Settings!$AY$23:$AY$38), ""))</f>
        <v/>
      </c>
      <c r="BP130" s="120" t="str">
        <f>IF(OR(Q$10="", $B130="", Q130="", BP$9=""), "", IFERROR(WORKDAY((DATE(YEAR($B130), MONTH($B130)+INDEX(Settings!$AM$19:$AM$33, MATCH(Q$10, Settings!$Y$19:$Y$33, 0)), IF(INDEX(Settings!$AQ$19:$AQ$33, MATCH(Q$10, Settings!$Y$19:$Y$33, 0))=0, DAY($B130), INDEX(Settings!$AQ$19:$AQ$33, MATCH(Q$10, Settings!$Y$19:$Y$33, 0))))-1), 1, Settings!$AY$23:$AY$38), ""))</f>
        <v/>
      </c>
      <c r="BR130" s="118" t="str">
        <f>IF(BB130="", "", IF(BB130&lt;=$B130, WORKDAY(DATE(YEAR($BB130), MONTH(BB130)+1, DAY(BB130)-1), 1, Settings!$AY$23:$AY$38), BB130))</f>
        <v/>
      </c>
      <c r="BS130" s="119" t="str">
        <f>IF(BC130="", "", IF(BC130&lt;=$B130, WORKDAY(DATE(YEAR($BB130), MONTH(BC130)+1, DAY(BC130)-1), 1, Settings!$AY$23:$AY$38), BC130))</f>
        <v/>
      </c>
      <c r="BT130" s="119" t="str">
        <f>IF(BD130="", "", IF(BD130&lt;=$B130, WORKDAY(DATE(YEAR($BB130), MONTH(BD130)+1, DAY(BD130)-1), 1, Settings!$AY$23:$AY$38), BD130))</f>
        <v/>
      </c>
      <c r="BU130" s="119" t="str">
        <f>IF(BE130="", "", IF(BE130&lt;=$B130, WORKDAY(DATE(YEAR($BB130), MONTH(BE130)+1, DAY(BE130)-1), 1, Settings!$AY$23:$AY$38), BE130))</f>
        <v/>
      </c>
      <c r="BV130" s="119" t="str">
        <f>IF(BF130="", "", IF(BF130&lt;=$B130, WORKDAY(DATE(YEAR($BB130), MONTH(BF130)+1, DAY(BF130)-1), 1, Settings!$AY$23:$AY$38), BF130))</f>
        <v/>
      </c>
      <c r="BW130" s="119" t="str">
        <f>IF(BG130="", "", IF(BG130&lt;=$B130, WORKDAY(DATE(YEAR($BB130), MONTH(BG130)+1, DAY(BG130)-1), 1, Settings!$AY$23:$AY$38), BG130))</f>
        <v/>
      </c>
      <c r="BX130" s="119" t="str">
        <f>IF(BH130="", "", IF(BH130&lt;=$B130, WORKDAY(DATE(YEAR($BB130), MONTH(BH130)+1, DAY(BH130)-1), 1, Settings!$AY$23:$AY$38), BH130))</f>
        <v/>
      </c>
      <c r="BY130" s="119" t="str">
        <f>IF(BI130="", "", IF(BI130&lt;=$B130, WORKDAY(DATE(YEAR($BB130), MONTH(BI130)+1, DAY(BI130)-1), 1, Settings!$AY$23:$AY$38), BI130))</f>
        <v/>
      </c>
      <c r="BZ130" s="119" t="str">
        <f>IF(BJ130="", "", IF(BJ130&lt;=$B130, WORKDAY(DATE(YEAR($BB130), MONTH(BJ130)+1, DAY(BJ130)-1), 1, Settings!$AY$23:$AY$38), BJ130))</f>
        <v/>
      </c>
      <c r="CA130" s="119" t="str">
        <f>IF(BK130="", "", IF(BK130&lt;=$B130, WORKDAY(DATE(YEAR($BB130), MONTH(BK130)+1, DAY(BK130)-1), 1, Settings!$AY$23:$AY$38), BK130))</f>
        <v/>
      </c>
      <c r="CB130" s="119" t="str">
        <f>IF(BL130="", "", IF(BL130&lt;=$B130, WORKDAY(DATE(YEAR($BB130), MONTH(BL130)+1, DAY(BL130)-1), 1, Settings!$AY$23:$AY$38), BL130))</f>
        <v/>
      </c>
      <c r="CC130" s="119" t="str">
        <f>IF(BM130="", "", IF(BM130&lt;=$B130, WORKDAY(DATE(YEAR($BB130), MONTH(BM130)+1, DAY(BM130)-1), 1, Settings!$AY$23:$AY$38), BM130))</f>
        <v/>
      </c>
      <c r="CD130" s="119" t="str">
        <f>IF(BN130="", "", IF(BN130&lt;=$B130, WORKDAY(DATE(YEAR($BB130), MONTH(BN130)+1, DAY(BN130)-1), 1, Settings!$AY$23:$AY$38), BN130))</f>
        <v/>
      </c>
      <c r="CE130" s="119" t="str">
        <f>IF(BO130="", "", IF(BO130&lt;=$B130, WORKDAY(DATE(YEAR($BB130), MONTH(BO130)+1, DAY(BO130)-1), 1, Settings!$AY$23:$AY$38), BO130))</f>
        <v/>
      </c>
      <c r="CF130" s="120" t="str">
        <f>IF(BP130="", "", IF(BP130&lt;=$B130, WORKDAY(DATE(YEAR($BB130), MONTH(BP130)+1, DAY(BP130)-1), 1, Settings!$AY$23:$AY$38), BP130))</f>
        <v/>
      </c>
      <c r="CH130" s="48" t="str">
        <f t="shared" si="35"/>
        <v/>
      </c>
      <c r="CI130" s="49" t="str">
        <f t="shared" si="36"/>
        <v/>
      </c>
      <c r="CJ130" s="49" t="str">
        <f t="shared" si="37"/>
        <v/>
      </c>
      <c r="CK130" s="49" t="str">
        <f t="shared" si="38"/>
        <v/>
      </c>
      <c r="CL130" s="49" t="str">
        <f t="shared" si="39"/>
        <v/>
      </c>
      <c r="CM130" s="49" t="str">
        <f t="shared" si="40"/>
        <v/>
      </c>
      <c r="CN130" s="49" t="str">
        <f t="shared" si="41"/>
        <v/>
      </c>
      <c r="CO130" s="49" t="str">
        <f t="shared" si="42"/>
        <v/>
      </c>
      <c r="CP130" s="49" t="str">
        <f t="shared" si="43"/>
        <v/>
      </c>
      <c r="CQ130" s="49" t="str">
        <f t="shared" si="44"/>
        <v/>
      </c>
      <c r="CR130" s="49" t="str">
        <f t="shared" si="45"/>
        <v/>
      </c>
      <c r="CS130" s="49" t="str">
        <f t="shared" si="46"/>
        <v/>
      </c>
      <c r="CT130" s="49" t="str">
        <f t="shared" si="47"/>
        <v/>
      </c>
      <c r="CU130" s="49" t="str">
        <f t="shared" si="48"/>
        <v/>
      </c>
      <c r="CV130" s="16" t="str">
        <f t="shared" si="49"/>
        <v/>
      </c>
      <c r="CX130" s="48" t="str">
        <f t="shared" si="50"/>
        <v/>
      </c>
      <c r="CY130" s="49" t="str">
        <f t="shared" si="51"/>
        <v/>
      </c>
      <c r="CZ130" s="49" t="str">
        <f t="shared" si="52"/>
        <v/>
      </c>
      <c r="DA130" s="49" t="str">
        <f t="shared" si="53"/>
        <v/>
      </c>
      <c r="DB130" s="49" t="str">
        <f t="shared" si="54"/>
        <v/>
      </c>
      <c r="DC130" s="49" t="str">
        <f t="shared" si="55"/>
        <v/>
      </c>
      <c r="DD130" s="49" t="str">
        <f t="shared" si="56"/>
        <v/>
      </c>
      <c r="DE130" s="49" t="str">
        <f t="shared" si="57"/>
        <v/>
      </c>
      <c r="DF130" s="49" t="str">
        <f t="shared" si="58"/>
        <v/>
      </c>
      <c r="DG130" s="49" t="str">
        <f t="shared" si="59"/>
        <v/>
      </c>
      <c r="DH130" s="49" t="str">
        <f t="shared" si="60"/>
        <v/>
      </c>
      <c r="DI130" s="49" t="str">
        <f t="shared" si="61"/>
        <v/>
      </c>
      <c r="DJ130" s="49" t="str">
        <f t="shared" si="62"/>
        <v/>
      </c>
      <c r="DK130" s="49" t="str">
        <f t="shared" si="63"/>
        <v/>
      </c>
      <c r="DL130" s="16" t="str">
        <f t="shared" si="64"/>
        <v/>
      </c>
      <c r="DN130" s="17" t="str">
        <f t="shared" si="65"/>
        <v>Oct 2019</v>
      </c>
    </row>
    <row r="131" spans="1:118" x14ac:dyDescent="0.25">
      <c r="A131" s="30"/>
      <c r="B131" s="102">
        <f>IF(B130="", "", IFERROR(IF(B130+1&gt;Settings!$G$25, "", B130+1), ""))</f>
        <v>43767</v>
      </c>
      <c r="C131" s="2"/>
      <c r="D131" s="3"/>
      <c r="E131" s="3"/>
      <c r="F131" s="3"/>
      <c r="G131" s="3"/>
      <c r="H131" s="3"/>
      <c r="I131" s="3"/>
      <c r="J131" s="3"/>
      <c r="K131" s="3"/>
      <c r="L131" s="3"/>
      <c r="M131" s="3"/>
      <c r="N131" s="3"/>
      <c r="O131" s="3"/>
      <c r="P131" s="3"/>
      <c r="Q131" s="4"/>
      <c r="R131" s="30"/>
      <c r="T131" s="17" t="str">
        <f>IF($B131="", "", IF($B131&lt;Settings!$G$23, "Old", "New"))</f>
        <v>Old</v>
      </c>
      <c r="AL131" s="118" t="str">
        <f>IF(OR($B131="", C131="", C$10="", AL$9), "", IFERROR($B131+INDEX(Settings!$AF$19:$AF$33, MATCH(C$10, Settings!$Y$19:$Y$33, 0))+IF(INDEX(Settings!$AI$19:$AI$33, MATCH(C$10, Settings!$Y$19:$Y$33, 0))="", 0, INDEX($AO$2:$AU$8, MATCH(TEXT($B131, "ddd"), $AN$2:$AN$8, 0), MATCH(INDEX(Settings!$AI$19:$AI$33, MATCH(C$10, Settings!$Y$19:$Y$33, 0)), $AO$1:$AU$1, 0))), 0))</f>
        <v/>
      </c>
      <c r="AM131" s="119" t="str">
        <f>IF(OR($B131="", D131="", D$10="", AM$9), "", IFERROR($B131+INDEX(Settings!$AF$19:$AF$33, MATCH(D$10, Settings!$Y$19:$Y$33, 0))+IF(INDEX(Settings!$AI$19:$AI$33, MATCH(D$10, Settings!$Y$19:$Y$33, 0))="", 0, INDEX($AO$2:$AU$8, MATCH(TEXT($B131, "ddd"), $AN$2:$AN$8, 0), MATCH(INDEX(Settings!$AI$19:$AI$33, MATCH(D$10, Settings!$Y$19:$Y$33, 0)), $AO$1:$AU$1, 0))), 0))</f>
        <v/>
      </c>
      <c r="AN131" s="119" t="str">
        <f>IF(OR($B131="", E131="", E$10="", AN$9), "", IFERROR($B131+INDEX(Settings!$AF$19:$AF$33, MATCH(E$10, Settings!$Y$19:$Y$33, 0))+IF(INDEX(Settings!$AI$19:$AI$33, MATCH(E$10, Settings!$Y$19:$Y$33, 0))="", 0, INDEX($AO$2:$AU$8, MATCH(TEXT($B131, "ddd"), $AN$2:$AN$8, 0), MATCH(INDEX(Settings!$AI$19:$AI$33, MATCH(E$10, Settings!$Y$19:$Y$33, 0)), $AO$1:$AU$1, 0))), 0))</f>
        <v/>
      </c>
      <c r="AO131" s="119" t="str">
        <f>IF(OR($B131="", F131="", F$10="", AO$9), "", IFERROR($B131+INDEX(Settings!$AF$19:$AF$33, MATCH(F$10, Settings!$Y$19:$Y$33, 0))+IF(INDEX(Settings!$AI$19:$AI$33, MATCH(F$10, Settings!$Y$19:$Y$33, 0))="", 0, INDEX($AO$2:$AU$8, MATCH(TEXT($B131, "ddd"), $AN$2:$AN$8, 0), MATCH(INDEX(Settings!$AI$19:$AI$33, MATCH(F$10, Settings!$Y$19:$Y$33, 0)), $AO$1:$AU$1, 0))), 0))</f>
        <v/>
      </c>
      <c r="AP131" s="119" t="str">
        <f>IF(OR($B131="", G131="", G$10="", AP$9), "", IFERROR($B131+INDEX(Settings!$AF$19:$AF$33, MATCH(G$10, Settings!$Y$19:$Y$33, 0))+IF(INDEX(Settings!$AI$19:$AI$33, MATCH(G$10, Settings!$Y$19:$Y$33, 0))="", 0, INDEX($AO$2:$AU$8, MATCH(TEXT($B131, "ddd"), $AN$2:$AN$8, 0), MATCH(INDEX(Settings!$AI$19:$AI$33, MATCH(G$10, Settings!$Y$19:$Y$33, 0)), $AO$1:$AU$1, 0))), 0))</f>
        <v/>
      </c>
      <c r="AQ131" s="119" t="str">
        <f>IF(OR($B131="", H131="", H$10="", AQ$9), "", IFERROR($B131+INDEX(Settings!$AF$19:$AF$33, MATCH(H$10, Settings!$Y$19:$Y$33, 0))+IF(INDEX(Settings!$AI$19:$AI$33, MATCH(H$10, Settings!$Y$19:$Y$33, 0))="", 0, INDEX($AO$2:$AU$8, MATCH(TEXT($B131, "ddd"), $AN$2:$AN$8, 0), MATCH(INDEX(Settings!$AI$19:$AI$33, MATCH(H$10, Settings!$Y$19:$Y$33, 0)), $AO$1:$AU$1, 0))), 0))</f>
        <v/>
      </c>
      <c r="AR131" s="119" t="str">
        <f>IF(OR($B131="", I131="", I$10="", AR$9), "", IFERROR($B131+INDEX(Settings!$AF$19:$AF$33, MATCH(I$10, Settings!$Y$19:$Y$33, 0))+IF(INDEX(Settings!$AI$19:$AI$33, MATCH(I$10, Settings!$Y$19:$Y$33, 0))="", 0, INDEX($AO$2:$AU$8, MATCH(TEXT($B131, "ddd"), $AN$2:$AN$8, 0), MATCH(INDEX(Settings!$AI$19:$AI$33, MATCH(I$10, Settings!$Y$19:$Y$33, 0)), $AO$1:$AU$1, 0))), 0))</f>
        <v/>
      </c>
      <c r="AS131" s="119" t="str">
        <f>IF(OR($B131="", J131="", J$10="", AS$9), "", IFERROR($B131+INDEX(Settings!$AF$19:$AF$33, MATCH(J$10, Settings!$Y$19:$Y$33, 0))+IF(INDEX(Settings!$AI$19:$AI$33, MATCH(J$10, Settings!$Y$19:$Y$33, 0))="", 0, INDEX($AO$2:$AU$8, MATCH(TEXT($B131, "ddd"), $AN$2:$AN$8, 0), MATCH(INDEX(Settings!$AI$19:$AI$33, MATCH(J$10, Settings!$Y$19:$Y$33, 0)), $AO$1:$AU$1, 0))), 0))</f>
        <v/>
      </c>
      <c r="AT131" s="119" t="str">
        <f>IF(OR($B131="", K131="", K$10="", AT$9), "", IFERROR($B131+INDEX(Settings!$AF$19:$AF$33, MATCH(K$10, Settings!$Y$19:$Y$33, 0))+IF(INDEX(Settings!$AI$19:$AI$33, MATCH(K$10, Settings!$Y$19:$Y$33, 0))="", 0, INDEX($AO$2:$AU$8, MATCH(TEXT($B131, "ddd"), $AN$2:$AN$8, 0), MATCH(INDEX(Settings!$AI$19:$AI$33, MATCH(K$10, Settings!$Y$19:$Y$33, 0)), $AO$1:$AU$1, 0))), 0))</f>
        <v/>
      </c>
      <c r="AU131" s="119" t="str">
        <f>IF(OR($B131="", L131="", L$10="", AU$9), "", IFERROR($B131+INDEX(Settings!$AF$19:$AF$33, MATCH(L$10, Settings!$Y$19:$Y$33, 0))+IF(INDEX(Settings!$AI$19:$AI$33, MATCH(L$10, Settings!$Y$19:$Y$33, 0))="", 0, INDEX($AO$2:$AU$8, MATCH(TEXT($B131, "ddd"), $AN$2:$AN$8, 0), MATCH(INDEX(Settings!$AI$19:$AI$33, MATCH(L$10, Settings!$Y$19:$Y$33, 0)), $AO$1:$AU$1, 0))), 0))</f>
        <v/>
      </c>
      <c r="AV131" s="119" t="str">
        <f>IF(OR($B131="", M131="", M$10="", AV$9), "", IFERROR($B131+INDEX(Settings!$AF$19:$AF$33, MATCH(M$10, Settings!$Y$19:$Y$33, 0))+IF(INDEX(Settings!$AI$19:$AI$33, MATCH(M$10, Settings!$Y$19:$Y$33, 0))="", 0, INDEX($AO$2:$AU$8, MATCH(TEXT($B131, "ddd"), $AN$2:$AN$8, 0), MATCH(INDEX(Settings!$AI$19:$AI$33, MATCH(M$10, Settings!$Y$19:$Y$33, 0)), $AO$1:$AU$1, 0))), 0))</f>
        <v/>
      </c>
      <c r="AW131" s="119" t="str">
        <f>IF(OR($B131="", N131="", N$10="", AW$9), "", IFERROR($B131+INDEX(Settings!$AF$19:$AF$33, MATCH(N$10, Settings!$Y$19:$Y$33, 0))+IF(INDEX(Settings!$AI$19:$AI$33, MATCH(N$10, Settings!$Y$19:$Y$33, 0))="", 0, INDEX($AO$2:$AU$8, MATCH(TEXT($B131, "ddd"), $AN$2:$AN$8, 0), MATCH(INDEX(Settings!$AI$19:$AI$33, MATCH(N$10, Settings!$Y$19:$Y$33, 0)), $AO$1:$AU$1, 0))), 0))</f>
        <v/>
      </c>
      <c r="AX131" s="119" t="str">
        <f>IF(OR($B131="", O131="", O$10="", AX$9), "", IFERROR($B131+INDEX(Settings!$AF$19:$AF$33, MATCH(O$10, Settings!$Y$19:$Y$33, 0))+IF(INDEX(Settings!$AI$19:$AI$33, MATCH(O$10, Settings!$Y$19:$Y$33, 0))="", 0, INDEX($AO$2:$AU$8, MATCH(TEXT($B131, "ddd"), $AN$2:$AN$8, 0), MATCH(INDEX(Settings!$AI$19:$AI$33, MATCH(O$10, Settings!$Y$19:$Y$33, 0)), $AO$1:$AU$1, 0))), 0))</f>
        <v/>
      </c>
      <c r="AY131" s="119" t="str">
        <f>IF(OR($B131="", P131="", P$10="", AY$9), "", IFERROR($B131+INDEX(Settings!$AF$19:$AF$33, MATCH(P$10, Settings!$Y$19:$Y$33, 0))+IF(INDEX(Settings!$AI$19:$AI$33, MATCH(P$10, Settings!$Y$19:$Y$33, 0))="", 0, INDEX($AO$2:$AU$8, MATCH(TEXT($B131, "ddd"), $AN$2:$AN$8, 0), MATCH(INDEX(Settings!$AI$19:$AI$33, MATCH(P$10, Settings!$Y$19:$Y$33, 0)), $AO$1:$AU$1, 0))), 0))</f>
        <v/>
      </c>
      <c r="AZ131" s="120" t="str">
        <f>IF(OR($B131="", Q131="", Q$10="", AZ$9), "", IFERROR($B131+INDEX(Settings!$AF$19:$AF$33, MATCH(Q$10, Settings!$Y$19:$Y$33, 0))+IF(INDEX(Settings!$AI$19:$AI$33, MATCH(Q$10, Settings!$Y$19:$Y$33, 0))="", 0, INDEX($AO$2:$AU$8, MATCH(TEXT($B131, "ddd"), $AN$2:$AN$8, 0), MATCH(INDEX(Settings!$AI$19:$AI$33, MATCH(Q$10, Settings!$Y$19:$Y$33, 0)), $AO$1:$AU$1, 0))), 0))</f>
        <v/>
      </c>
      <c r="BB131" s="118" t="str">
        <f>IF(OR(C$10="", $B131="", C131="", BB$9=""), "", IFERROR(WORKDAY((DATE(YEAR($B131), MONTH($B131)+INDEX(Settings!$AM$19:$AM$33, MATCH(C$10, Settings!$Y$19:$Y$33, 0)), IF(INDEX(Settings!$AQ$19:$AQ$33, MATCH(C$10, Settings!$Y$19:$Y$33, 0))=0, DAY($B131), INDEX(Settings!$AQ$19:$AQ$33, MATCH(C$10, Settings!$Y$19:$Y$33, 0))))-1), 1, Settings!$AY$23:$AY$38), ""))</f>
        <v/>
      </c>
      <c r="BC131" s="119" t="str">
        <f>IF(OR(D$10="", $B131="", D131="", BC$9=""), "", IFERROR(WORKDAY((DATE(YEAR($B131), MONTH($B131)+INDEX(Settings!$AM$19:$AM$33, MATCH(D$10, Settings!$Y$19:$Y$33, 0)), IF(INDEX(Settings!$AQ$19:$AQ$33, MATCH(D$10, Settings!$Y$19:$Y$33, 0))=0, DAY($B131), INDEX(Settings!$AQ$19:$AQ$33, MATCH(D$10, Settings!$Y$19:$Y$33, 0))))-1), 1, Settings!$AY$23:$AY$38), ""))</f>
        <v/>
      </c>
      <c r="BD131" s="119" t="str">
        <f>IF(OR(E$10="", $B131="", E131="", BD$9=""), "", IFERROR(WORKDAY((DATE(YEAR($B131), MONTH($B131)+INDEX(Settings!$AM$19:$AM$33, MATCH(E$10, Settings!$Y$19:$Y$33, 0)), IF(INDEX(Settings!$AQ$19:$AQ$33, MATCH(E$10, Settings!$Y$19:$Y$33, 0))=0, DAY($B131), INDEX(Settings!$AQ$19:$AQ$33, MATCH(E$10, Settings!$Y$19:$Y$33, 0))))-1), 1, Settings!$AY$23:$AY$38), ""))</f>
        <v/>
      </c>
      <c r="BE131" s="119" t="str">
        <f>IF(OR(F$10="", $B131="", F131="", BE$9=""), "", IFERROR(WORKDAY((DATE(YEAR($B131), MONTH($B131)+INDEX(Settings!$AM$19:$AM$33, MATCH(F$10, Settings!$Y$19:$Y$33, 0)), IF(INDEX(Settings!$AQ$19:$AQ$33, MATCH(F$10, Settings!$Y$19:$Y$33, 0))=0, DAY($B131), INDEX(Settings!$AQ$19:$AQ$33, MATCH(F$10, Settings!$Y$19:$Y$33, 0))))-1), 1, Settings!$AY$23:$AY$38), ""))</f>
        <v/>
      </c>
      <c r="BF131" s="119" t="str">
        <f>IF(OR(G$10="", $B131="", G131="", BF$9=""), "", IFERROR(WORKDAY((DATE(YEAR($B131), MONTH($B131)+INDEX(Settings!$AM$19:$AM$33, MATCH(G$10, Settings!$Y$19:$Y$33, 0)), IF(INDEX(Settings!$AQ$19:$AQ$33, MATCH(G$10, Settings!$Y$19:$Y$33, 0))=0, DAY($B131), INDEX(Settings!$AQ$19:$AQ$33, MATCH(G$10, Settings!$Y$19:$Y$33, 0))))-1), 1, Settings!$AY$23:$AY$38), ""))</f>
        <v/>
      </c>
      <c r="BG131" s="119" t="str">
        <f>IF(OR(H$10="", $B131="", H131="", BG$9=""), "", IFERROR(WORKDAY((DATE(YEAR($B131), MONTH($B131)+INDEX(Settings!$AM$19:$AM$33, MATCH(H$10, Settings!$Y$19:$Y$33, 0)), IF(INDEX(Settings!$AQ$19:$AQ$33, MATCH(H$10, Settings!$Y$19:$Y$33, 0))=0, DAY($B131), INDEX(Settings!$AQ$19:$AQ$33, MATCH(H$10, Settings!$Y$19:$Y$33, 0))))-1), 1, Settings!$AY$23:$AY$38), ""))</f>
        <v/>
      </c>
      <c r="BH131" s="119" t="str">
        <f>IF(OR(I$10="", $B131="", I131="", BH$9=""), "", IFERROR(WORKDAY((DATE(YEAR($B131), MONTH($B131)+INDEX(Settings!$AM$19:$AM$33, MATCH(I$10, Settings!$Y$19:$Y$33, 0)), IF(INDEX(Settings!$AQ$19:$AQ$33, MATCH(I$10, Settings!$Y$19:$Y$33, 0))=0, DAY($B131), INDEX(Settings!$AQ$19:$AQ$33, MATCH(I$10, Settings!$Y$19:$Y$33, 0))))-1), 1, Settings!$AY$23:$AY$38), ""))</f>
        <v/>
      </c>
      <c r="BI131" s="119" t="str">
        <f>IF(OR(J$10="", $B131="", J131="", BI$9=""), "", IFERROR(WORKDAY((DATE(YEAR($B131), MONTH($B131)+INDEX(Settings!$AM$19:$AM$33, MATCH(J$10, Settings!$Y$19:$Y$33, 0)), IF(INDEX(Settings!$AQ$19:$AQ$33, MATCH(J$10, Settings!$Y$19:$Y$33, 0))=0, DAY($B131), INDEX(Settings!$AQ$19:$AQ$33, MATCH(J$10, Settings!$Y$19:$Y$33, 0))))-1), 1, Settings!$AY$23:$AY$38), ""))</f>
        <v/>
      </c>
      <c r="BJ131" s="119" t="str">
        <f>IF(OR(K$10="", $B131="", K131="", BJ$9=""), "", IFERROR(WORKDAY((DATE(YEAR($B131), MONTH($B131)+INDEX(Settings!$AM$19:$AM$33, MATCH(K$10, Settings!$Y$19:$Y$33, 0)), IF(INDEX(Settings!$AQ$19:$AQ$33, MATCH(K$10, Settings!$Y$19:$Y$33, 0))=0, DAY($B131), INDEX(Settings!$AQ$19:$AQ$33, MATCH(K$10, Settings!$Y$19:$Y$33, 0))))-1), 1, Settings!$AY$23:$AY$38), ""))</f>
        <v/>
      </c>
      <c r="BK131" s="119" t="str">
        <f>IF(OR(L$10="", $B131="", L131="", BK$9=""), "", IFERROR(WORKDAY((DATE(YEAR($B131), MONTH($B131)+INDEX(Settings!$AM$19:$AM$33, MATCH(L$10, Settings!$Y$19:$Y$33, 0)), IF(INDEX(Settings!$AQ$19:$AQ$33, MATCH(L$10, Settings!$Y$19:$Y$33, 0))=0, DAY($B131), INDEX(Settings!$AQ$19:$AQ$33, MATCH(L$10, Settings!$Y$19:$Y$33, 0))))-1), 1, Settings!$AY$23:$AY$38), ""))</f>
        <v/>
      </c>
      <c r="BL131" s="119" t="str">
        <f>IF(OR(M$10="", $B131="", M131="", BL$9=""), "", IFERROR(WORKDAY((DATE(YEAR($B131), MONTH($B131)+INDEX(Settings!$AM$19:$AM$33, MATCH(M$10, Settings!$Y$19:$Y$33, 0)), IF(INDEX(Settings!$AQ$19:$AQ$33, MATCH(M$10, Settings!$Y$19:$Y$33, 0))=0, DAY($B131), INDEX(Settings!$AQ$19:$AQ$33, MATCH(M$10, Settings!$Y$19:$Y$33, 0))))-1), 1, Settings!$AY$23:$AY$38), ""))</f>
        <v/>
      </c>
      <c r="BM131" s="119" t="str">
        <f>IF(OR(N$10="", $B131="", N131="", BM$9=""), "", IFERROR(WORKDAY((DATE(YEAR($B131), MONTH($B131)+INDEX(Settings!$AM$19:$AM$33, MATCH(N$10, Settings!$Y$19:$Y$33, 0)), IF(INDEX(Settings!$AQ$19:$AQ$33, MATCH(N$10, Settings!$Y$19:$Y$33, 0))=0, DAY($B131), INDEX(Settings!$AQ$19:$AQ$33, MATCH(N$10, Settings!$Y$19:$Y$33, 0))))-1), 1, Settings!$AY$23:$AY$38), ""))</f>
        <v/>
      </c>
      <c r="BN131" s="119" t="str">
        <f>IF(OR(O$10="", $B131="", O131="", BN$9=""), "", IFERROR(WORKDAY((DATE(YEAR($B131), MONTH($B131)+INDEX(Settings!$AM$19:$AM$33, MATCH(O$10, Settings!$Y$19:$Y$33, 0)), IF(INDEX(Settings!$AQ$19:$AQ$33, MATCH(O$10, Settings!$Y$19:$Y$33, 0))=0, DAY($B131), INDEX(Settings!$AQ$19:$AQ$33, MATCH(O$10, Settings!$Y$19:$Y$33, 0))))-1), 1, Settings!$AY$23:$AY$38), ""))</f>
        <v/>
      </c>
      <c r="BO131" s="119" t="str">
        <f>IF(OR(P$10="", $B131="", P131="", BO$9=""), "", IFERROR(WORKDAY((DATE(YEAR($B131), MONTH($B131)+INDEX(Settings!$AM$19:$AM$33, MATCH(P$10, Settings!$Y$19:$Y$33, 0)), IF(INDEX(Settings!$AQ$19:$AQ$33, MATCH(P$10, Settings!$Y$19:$Y$33, 0))=0, DAY($B131), INDEX(Settings!$AQ$19:$AQ$33, MATCH(P$10, Settings!$Y$19:$Y$33, 0))))-1), 1, Settings!$AY$23:$AY$38), ""))</f>
        <v/>
      </c>
      <c r="BP131" s="120" t="str">
        <f>IF(OR(Q$10="", $B131="", Q131="", BP$9=""), "", IFERROR(WORKDAY((DATE(YEAR($B131), MONTH($B131)+INDEX(Settings!$AM$19:$AM$33, MATCH(Q$10, Settings!$Y$19:$Y$33, 0)), IF(INDEX(Settings!$AQ$19:$AQ$33, MATCH(Q$10, Settings!$Y$19:$Y$33, 0))=0, DAY($B131), INDEX(Settings!$AQ$19:$AQ$33, MATCH(Q$10, Settings!$Y$19:$Y$33, 0))))-1), 1, Settings!$AY$23:$AY$38), ""))</f>
        <v/>
      </c>
      <c r="BR131" s="118" t="str">
        <f>IF(BB131="", "", IF(BB131&lt;=$B131, WORKDAY(DATE(YEAR($BB131), MONTH(BB131)+1, DAY(BB131)-1), 1, Settings!$AY$23:$AY$38), BB131))</f>
        <v/>
      </c>
      <c r="BS131" s="119" t="str">
        <f>IF(BC131="", "", IF(BC131&lt;=$B131, WORKDAY(DATE(YEAR($BB131), MONTH(BC131)+1, DAY(BC131)-1), 1, Settings!$AY$23:$AY$38), BC131))</f>
        <v/>
      </c>
      <c r="BT131" s="119" t="str">
        <f>IF(BD131="", "", IF(BD131&lt;=$B131, WORKDAY(DATE(YEAR($BB131), MONTH(BD131)+1, DAY(BD131)-1), 1, Settings!$AY$23:$AY$38), BD131))</f>
        <v/>
      </c>
      <c r="BU131" s="119" t="str">
        <f>IF(BE131="", "", IF(BE131&lt;=$B131, WORKDAY(DATE(YEAR($BB131), MONTH(BE131)+1, DAY(BE131)-1), 1, Settings!$AY$23:$AY$38), BE131))</f>
        <v/>
      </c>
      <c r="BV131" s="119" t="str">
        <f>IF(BF131="", "", IF(BF131&lt;=$B131, WORKDAY(DATE(YEAR($BB131), MONTH(BF131)+1, DAY(BF131)-1), 1, Settings!$AY$23:$AY$38), BF131))</f>
        <v/>
      </c>
      <c r="BW131" s="119" t="str">
        <f>IF(BG131="", "", IF(BG131&lt;=$B131, WORKDAY(DATE(YEAR($BB131), MONTH(BG131)+1, DAY(BG131)-1), 1, Settings!$AY$23:$AY$38), BG131))</f>
        <v/>
      </c>
      <c r="BX131" s="119" t="str">
        <f>IF(BH131="", "", IF(BH131&lt;=$B131, WORKDAY(DATE(YEAR($BB131), MONTH(BH131)+1, DAY(BH131)-1), 1, Settings!$AY$23:$AY$38), BH131))</f>
        <v/>
      </c>
      <c r="BY131" s="119" t="str">
        <f>IF(BI131="", "", IF(BI131&lt;=$B131, WORKDAY(DATE(YEAR($BB131), MONTH(BI131)+1, DAY(BI131)-1), 1, Settings!$AY$23:$AY$38), BI131))</f>
        <v/>
      </c>
      <c r="BZ131" s="119" t="str">
        <f>IF(BJ131="", "", IF(BJ131&lt;=$B131, WORKDAY(DATE(YEAR($BB131), MONTH(BJ131)+1, DAY(BJ131)-1), 1, Settings!$AY$23:$AY$38), BJ131))</f>
        <v/>
      </c>
      <c r="CA131" s="119" t="str">
        <f>IF(BK131="", "", IF(BK131&lt;=$B131, WORKDAY(DATE(YEAR($BB131), MONTH(BK131)+1, DAY(BK131)-1), 1, Settings!$AY$23:$AY$38), BK131))</f>
        <v/>
      </c>
      <c r="CB131" s="119" t="str">
        <f>IF(BL131="", "", IF(BL131&lt;=$B131, WORKDAY(DATE(YEAR($BB131), MONTH(BL131)+1, DAY(BL131)-1), 1, Settings!$AY$23:$AY$38), BL131))</f>
        <v/>
      </c>
      <c r="CC131" s="119" t="str">
        <f>IF(BM131="", "", IF(BM131&lt;=$B131, WORKDAY(DATE(YEAR($BB131), MONTH(BM131)+1, DAY(BM131)-1), 1, Settings!$AY$23:$AY$38), BM131))</f>
        <v/>
      </c>
      <c r="CD131" s="119" t="str">
        <f>IF(BN131="", "", IF(BN131&lt;=$B131, WORKDAY(DATE(YEAR($BB131), MONTH(BN131)+1, DAY(BN131)-1), 1, Settings!$AY$23:$AY$38), BN131))</f>
        <v/>
      </c>
      <c r="CE131" s="119" t="str">
        <f>IF(BO131="", "", IF(BO131&lt;=$B131, WORKDAY(DATE(YEAR($BB131), MONTH(BO131)+1, DAY(BO131)-1), 1, Settings!$AY$23:$AY$38), BO131))</f>
        <v/>
      </c>
      <c r="CF131" s="120" t="str">
        <f>IF(BP131="", "", IF(BP131&lt;=$B131, WORKDAY(DATE(YEAR($BB131), MONTH(BP131)+1, DAY(BP131)-1), 1, Settings!$AY$23:$AY$38), BP131))</f>
        <v/>
      </c>
      <c r="CH131" s="48" t="str">
        <f t="shared" si="35"/>
        <v/>
      </c>
      <c r="CI131" s="49" t="str">
        <f t="shared" si="36"/>
        <v/>
      </c>
      <c r="CJ131" s="49" t="str">
        <f t="shared" si="37"/>
        <v/>
      </c>
      <c r="CK131" s="49" t="str">
        <f t="shared" si="38"/>
        <v/>
      </c>
      <c r="CL131" s="49" t="str">
        <f t="shared" si="39"/>
        <v/>
      </c>
      <c r="CM131" s="49" t="str">
        <f t="shared" si="40"/>
        <v/>
      </c>
      <c r="CN131" s="49" t="str">
        <f t="shared" si="41"/>
        <v/>
      </c>
      <c r="CO131" s="49" t="str">
        <f t="shared" si="42"/>
        <v/>
      </c>
      <c r="CP131" s="49" t="str">
        <f t="shared" si="43"/>
        <v/>
      </c>
      <c r="CQ131" s="49" t="str">
        <f t="shared" si="44"/>
        <v/>
      </c>
      <c r="CR131" s="49" t="str">
        <f t="shared" si="45"/>
        <v/>
      </c>
      <c r="CS131" s="49" t="str">
        <f t="shared" si="46"/>
        <v/>
      </c>
      <c r="CT131" s="49" t="str">
        <f t="shared" si="47"/>
        <v/>
      </c>
      <c r="CU131" s="49" t="str">
        <f t="shared" si="48"/>
        <v/>
      </c>
      <c r="CV131" s="16" t="str">
        <f t="shared" si="49"/>
        <v/>
      </c>
      <c r="CX131" s="48" t="str">
        <f t="shared" si="50"/>
        <v/>
      </c>
      <c r="CY131" s="49" t="str">
        <f t="shared" si="51"/>
        <v/>
      </c>
      <c r="CZ131" s="49" t="str">
        <f t="shared" si="52"/>
        <v/>
      </c>
      <c r="DA131" s="49" t="str">
        <f t="shared" si="53"/>
        <v/>
      </c>
      <c r="DB131" s="49" t="str">
        <f t="shared" si="54"/>
        <v/>
      </c>
      <c r="DC131" s="49" t="str">
        <f t="shared" si="55"/>
        <v/>
      </c>
      <c r="DD131" s="49" t="str">
        <f t="shared" si="56"/>
        <v/>
      </c>
      <c r="DE131" s="49" t="str">
        <f t="shared" si="57"/>
        <v/>
      </c>
      <c r="DF131" s="49" t="str">
        <f t="shared" si="58"/>
        <v/>
      </c>
      <c r="DG131" s="49" t="str">
        <f t="shared" si="59"/>
        <v/>
      </c>
      <c r="DH131" s="49" t="str">
        <f t="shared" si="60"/>
        <v/>
      </c>
      <c r="DI131" s="49" t="str">
        <f t="shared" si="61"/>
        <v/>
      </c>
      <c r="DJ131" s="49" t="str">
        <f t="shared" si="62"/>
        <v/>
      </c>
      <c r="DK131" s="49" t="str">
        <f t="shared" si="63"/>
        <v/>
      </c>
      <c r="DL131" s="16" t="str">
        <f t="shared" si="64"/>
        <v/>
      </c>
      <c r="DN131" s="17" t="str">
        <f t="shared" si="65"/>
        <v>Oct 2019</v>
      </c>
    </row>
    <row r="132" spans="1:118" x14ac:dyDescent="0.25">
      <c r="A132" s="30"/>
      <c r="B132" s="102">
        <f>IF(B131="", "", IFERROR(IF(B131+1&gt;Settings!$G$25, "", B131+1), ""))</f>
        <v>43768</v>
      </c>
      <c r="C132" s="2"/>
      <c r="D132" s="3"/>
      <c r="E132" s="3"/>
      <c r="F132" s="3"/>
      <c r="G132" s="3"/>
      <c r="H132" s="3"/>
      <c r="I132" s="3"/>
      <c r="J132" s="3"/>
      <c r="K132" s="3"/>
      <c r="L132" s="3"/>
      <c r="M132" s="3"/>
      <c r="N132" s="3"/>
      <c r="O132" s="3"/>
      <c r="P132" s="3"/>
      <c r="Q132" s="4"/>
      <c r="R132" s="30"/>
      <c r="T132" s="17" t="str">
        <f>IF($B132="", "", IF($B132&lt;Settings!$G$23, "Old", "New"))</f>
        <v>Old</v>
      </c>
      <c r="AL132" s="118" t="str">
        <f>IF(OR($B132="", C132="", C$10="", AL$9), "", IFERROR($B132+INDEX(Settings!$AF$19:$AF$33, MATCH(C$10, Settings!$Y$19:$Y$33, 0))+IF(INDEX(Settings!$AI$19:$AI$33, MATCH(C$10, Settings!$Y$19:$Y$33, 0))="", 0, INDEX($AO$2:$AU$8, MATCH(TEXT($B132, "ddd"), $AN$2:$AN$8, 0), MATCH(INDEX(Settings!$AI$19:$AI$33, MATCH(C$10, Settings!$Y$19:$Y$33, 0)), $AO$1:$AU$1, 0))), 0))</f>
        <v/>
      </c>
      <c r="AM132" s="119" t="str">
        <f>IF(OR($B132="", D132="", D$10="", AM$9), "", IFERROR($B132+INDEX(Settings!$AF$19:$AF$33, MATCH(D$10, Settings!$Y$19:$Y$33, 0))+IF(INDEX(Settings!$AI$19:$AI$33, MATCH(D$10, Settings!$Y$19:$Y$33, 0))="", 0, INDEX($AO$2:$AU$8, MATCH(TEXT($B132, "ddd"), $AN$2:$AN$8, 0), MATCH(INDEX(Settings!$AI$19:$AI$33, MATCH(D$10, Settings!$Y$19:$Y$33, 0)), $AO$1:$AU$1, 0))), 0))</f>
        <v/>
      </c>
      <c r="AN132" s="119" t="str">
        <f>IF(OR($B132="", E132="", E$10="", AN$9), "", IFERROR($B132+INDEX(Settings!$AF$19:$AF$33, MATCH(E$10, Settings!$Y$19:$Y$33, 0))+IF(INDEX(Settings!$AI$19:$AI$33, MATCH(E$10, Settings!$Y$19:$Y$33, 0))="", 0, INDEX($AO$2:$AU$8, MATCH(TEXT($B132, "ddd"), $AN$2:$AN$8, 0), MATCH(INDEX(Settings!$AI$19:$AI$33, MATCH(E$10, Settings!$Y$19:$Y$33, 0)), $AO$1:$AU$1, 0))), 0))</f>
        <v/>
      </c>
      <c r="AO132" s="119" t="str">
        <f>IF(OR($B132="", F132="", F$10="", AO$9), "", IFERROR($B132+INDEX(Settings!$AF$19:$AF$33, MATCH(F$10, Settings!$Y$19:$Y$33, 0))+IF(INDEX(Settings!$AI$19:$AI$33, MATCH(F$10, Settings!$Y$19:$Y$33, 0))="", 0, INDEX($AO$2:$AU$8, MATCH(TEXT($B132, "ddd"), $AN$2:$AN$8, 0), MATCH(INDEX(Settings!$AI$19:$AI$33, MATCH(F$10, Settings!$Y$19:$Y$33, 0)), $AO$1:$AU$1, 0))), 0))</f>
        <v/>
      </c>
      <c r="AP132" s="119" t="str">
        <f>IF(OR($B132="", G132="", G$10="", AP$9), "", IFERROR($B132+INDEX(Settings!$AF$19:$AF$33, MATCH(G$10, Settings!$Y$19:$Y$33, 0))+IF(INDEX(Settings!$AI$19:$AI$33, MATCH(G$10, Settings!$Y$19:$Y$33, 0))="", 0, INDEX($AO$2:$AU$8, MATCH(TEXT($B132, "ddd"), $AN$2:$AN$8, 0), MATCH(INDEX(Settings!$AI$19:$AI$33, MATCH(G$10, Settings!$Y$19:$Y$33, 0)), $AO$1:$AU$1, 0))), 0))</f>
        <v/>
      </c>
      <c r="AQ132" s="119" t="str">
        <f>IF(OR($B132="", H132="", H$10="", AQ$9), "", IFERROR($B132+INDEX(Settings!$AF$19:$AF$33, MATCH(H$10, Settings!$Y$19:$Y$33, 0))+IF(INDEX(Settings!$AI$19:$AI$33, MATCH(H$10, Settings!$Y$19:$Y$33, 0))="", 0, INDEX($AO$2:$AU$8, MATCH(TEXT($B132, "ddd"), $AN$2:$AN$8, 0), MATCH(INDEX(Settings!$AI$19:$AI$33, MATCH(H$10, Settings!$Y$19:$Y$33, 0)), $AO$1:$AU$1, 0))), 0))</f>
        <v/>
      </c>
      <c r="AR132" s="119" t="str">
        <f>IF(OR($B132="", I132="", I$10="", AR$9), "", IFERROR($B132+INDEX(Settings!$AF$19:$AF$33, MATCH(I$10, Settings!$Y$19:$Y$33, 0))+IF(INDEX(Settings!$AI$19:$AI$33, MATCH(I$10, Settings!$Y$19:$Y$33, 0))="", 0, INDEX($AO$2:$AU$8, MATCH(TEXT($B132, "ddd"), $AN$2:$AN$8, 0), MATCH(INDEX(Settings!$AI$19:$AI$33, MATCH(I$10, Settings!$Y$19:$Y$33, 0)), $AO$1:$AU$1, 0))), 0))</f>
        <v/>
      </c>
      <c r="AS132" s="119" t="str">
        <f>IF(OR($B132="", J132="", J$10="", AS$9), "", IFERROR($B132+INDEX(Settings!$AF$19:$AF$33, MATCH(J$10, Settings!$Y$19:$Y$33, 0))+IF(INDEX(Settings!$AI$19:$AI$33, MATCH(J$10, Settings!$Y$19:$Y$33, 0))="", 0, INDEX($AO$2:$AU$8, MATCH(TEXT($B132, "ddd"), $AN$2:$AN$8, 0), MATCH(INDEX(Settings!$AI$19:$AI$33, MATCH(J$10, Settings!$Y$19:$Y$33, 0)), $AO$1:$AU$1, 0))), 0))</f>
        <v/>
      </c>
      <c r="AT132" s="119" t="str">
        <f>IF(OR($B132="", K132="", K$10="", AT$9), "", IFERROR($B132+INDEX(Settings!$AF$19:$AF$33, MATCH(K$10, Settings!$Y$19:$Y$33, 0))+IF(INDEX(Settings!$AI$19:$AI$33, MATCH(K$10, Settings!$Y$19:$Y$33, 0))="", 0, INDEX($AO$2:$AU$8, MATCH(TEXT($B132, "ddd"), $AN$2:$AN$8, 0), MATCH(INDEX(Settings!$AI$19:$AI$33, MATCH(K$10, Settings!$Y$19:$Y$33, 0)), $AO$1:$AU$1, 0))), 0))</f>
        <v/>
      </c>
      <c r="AU132" s="119" t="str">
        <f>IF(OR($B132="", L132="", L$10="", AU$9), "", IFERROR($B132+INDEX(Settings!$AF$19:$AF$33, MATCH(L$10, Settings!$Y$19:$Y$33, 0))+IF(INDEX(Settings!$AI$19:$AI$33, MATCH(L$10, Settings!$Y$19:$Y$33, 0))="", 0, INDEX($AO$2:$AU$8, MATCH(TEXT($B132, "ddd"), $AN$2:$AN$8, 0), MATCH(INDEX(Settings!$AI$19:$AI$33, MATCH(L$10, Settings!$Y$19:$Y$33, 0)), $AO$1:$AU$1, 0))), 0))</f>
        <v/>
      </c>
      <c r="AV132" s="119" t="str">
        <f>IF(OR($B132="", M132="", M$10="", AV$9), "", IFERROR($B132+INDEX(Settings!$AF$19:$AF$33, MATCH(M$10, Settings!$Y$19:$Y$33, 0))+IF(INDEX(Settings!$AI$19:$AI$33, MATCH(M$10, Settings!$Y$19:$Y$33, 0))="", 0, INDEX($AO$2:$AU$8, MATCH(TEXT($B132, "ddd"), $AN$2:$AN$8, 0), MATCH(INDEX(Settings!$AI$19:$AI$33, MATCH(M$10, Settings!$Y$19:$Y$33, 0)), $AO$1:$AU$1, 0))), 0))</f>
        <v/>
      </c>
      <c r="AW132" s="119" t="str">
        <f>IF(OR($B132="", N132="", N$10="", AW$9), "", IFERROR($B132+INDEX(Settings!$AF$19:$AF$33, MATCH(N$10, Settings!$Y$19:$Y$33, 0))+IF(INDEX(Settings!$AI$19:$AI$33, MATCH(N$10, Settings!$Y$19:$Y$33, 0))="", 0, INDEX($AO$2:$AU$8, MATCH(TEXT($B132, "ddd"), $AN$2:$AN$8, 0), MATCH(INDEX(Settings!$AI$19:$AI$33, MATCH(N$10, Settings!$Y$19:$Y$33, 0)), $AO$1:$AU$1, 0))), 0))</f>
        <v/>
      </c>
      <c r="AX132" s="119" t="str">
        <f>IF(OR($B132="", O132="", O$10="", AX$9), "", IFERROR($B132+INDEX(Settings!$AF$19:$AF$33, MATCH(O$10, Settings!$Y$19:$Y$33, 0))+IF(INDEX(Settings!$AI$19:$AI$33, MATCH(O$10, Settings!$Y$19:$Y$33, 0))="", 0, INDEX($AO$2:$AU$8, MATCH(TEXT($B132, "ddd"), $AN$2:$AN$8, 0), MATCH(INDEX(Settings!$AI$19:$AI$33, MATCH(O$10, Settings!$Y$19:$Y$33, 0)), $AO$1:$AU$1, 0))), 0))</f>
        <v/>
      </c>
      <c r="AY132" s="119" t="str">
        <f>IF(OR($B132="", P132="", P$10="", AY$9), "", IFERROR($B132+INDEX(Settings!$AF$19:$AF$33, MATCH(P$10, Settings!$Y$19:$Y$33, 0))+IF(INDEX(Settings!$AI$19:$AI$33, MATCH(P$10, Settings!$Y$19:$Y$33, 0))="", 0, INDEX($AO$2:$AU$8, MATCH(TEXT($B132, "ddd"), $AN$2:$AN$8, 0), MATCH(INDEX(Settings!$AI$19:$AI$33, MATCH(P$10, Settings!$Y$19:$Y$33, 0)), $AO$1:$AU$1, 0))), 0))</f>
        <v/>
      </c>
      <c r="AZ132" s="120" t="str">
        <f>IF(OR($B132="", Q132="", Q$10="", AZ$9), "", IFERROR($B132+INDEX(Settings!$AF$19:$AF$33, MATCH(Q$10, Settings!$Y$19:$Y$33, 0))+IF(INDEX(Settings!$AI$19:$AI$33, MATCH(Q$10, Settings!$Y$19:$Y$33, 0))="", 0, INDEX($AO$2:$AU$8, MATCH(TEXT($B132, "ddd"), $AN$2:$AN$8, 0), MATCH(INDEX(Settings!$AI$19:$AI$33, MATCH(Q$10, Settings!$Y$19:$Y$33, 0)), $AO$1:$AU$1, 0))), 0))</f>
        <v/>
      </c>
      <c r="BB132" s="118" t="str">
        <f>IF(OR(C$10="", $B132="", C132="", BB$9=""), "", IFERROR(WORKDAY((DATE(YEAR($B132), MONTH($B132)+INDEX(Settings!$AM$19:$AM$33, MATCH(C$10, Settings!$Y$19:$Y$33, 0)), IF(INDEX(Settings!$AQ$19:$AQ$33, MATCH(C$10, Settings!$Y$19:$Y$33, 0))=0, DAY($B132), INDEX(Settings!$AQ$19:$AQ$33, MATCH(C$10, Settings!$Y$19:$Y$33, 0))))-1), 1, Settings!$AY$23:$AY$38), ""))</f>
        <v/>
      </c>
      <c r="BC132" s="119" t="str">
        <f>IF(OR(D$10="", $B132="", D132="", BC$9=""), "", IFERROR(WORKDAY((DATE(YEAR($B132), MONTH($B132)+INDEX(Settings!$AM$19:$AM$33, MATCH(D$10, Settings!$Y$19:$Y$33, 0)), IF(INDEX(Settings!$AQ$19:$AQ$33, MATCH(D$10, Settings!$Y$19:$Y$33, 0))=0, DAY($B132), INDEX(Settings!$AQ$19:$AQ$33, MATCH(D$10, Settings!$Y$19:$Y$33, 0))))-1), 1, Settings!$AY$23:$AY$38), ""))</f>
        <v/>
      </c>
      <c r="BD132" s="119" t="str">
        <f>IF(OR(E$10="", $B132="", E132="", BD$9=""), "", IFERROR(WORKDAY((DATE(YEAR($B132), MONTH($B132)+INDEX(Settings!$AM$19:$AM$33, MATCH(E$10, Settings!$Y$19:$Y$33, 0)), IF(INDEX(Settings!$AQ$19:$AQ$33, MATCH(E$10, Settings!$Y$19:$Y$33, 0))=0, DAY($B132), INDEX(Settings!$AQ$19:$AQ$33, MATCH(E$10, Settings!$Y$19:$Y$33, 0))))-1), 1, Settings!$AY$23:$AY$38), ""))</f>
        <v/>
      </c>
      <c r="BE132" s="119" t="str">
        <f>IF(OR(F$10="", $B132="", F132="", BE$9=""), "", IFERROR(WORKDAY((DATE(YEAR($B132), MONTH($B132)+INDEX(Settings!$AM$19:$AM$33, MATCH(F$10, Settings!$Y$19:$Y$33, 0)), IF(INDEX(Settings!$AQ$19:$AQ$33, MATCH(F$10, Settings!$Y$19:$Y$33, 0))=0, DAY($B132), INDEX(Settings!$AQ$19:$AQ$33, MATCH(F$10, Settings!$Y$19:$Y$33, 0))))-1), 1, Settings!$AY$23:$AY$38), ""))</f>
        <v/>
      </c>
      <c r="BF132" s="119" t="str">
        <f>IF(OR(G$10="", $B132="", G132="", BF$9=""), "", IFERROR(WORKDAY((DATE(YEAR($B132), MONTH($B132)+INDEX(Settings!$AM$19:$AM$33, MATCH(G$10, Settings!$Y$19:$Y$33, 0)), IF(INDEX(Settings!$AQ$19:$AQ$33, MATCH(G$10, Settings!$Y$19:$Y$33, 0))=0, DAY($B132), INDEX(Settings!$AQ$19:$AQ$33, MATCH(G$10, Settings!$Y$19:$Y$33, 0))))-1), 1, Settings!$AY$23:$AY$38), ""))</f>
        <v/>
      </c>
      <c r="BG132" s="119" t="str">
        <f>IF(OR(H$10="", $B132="", H132="", BG$9=""), "", IFERROR(WORKDAY((DATE(YEAR($B132), MONTH($B132)+INDEX(Settings!$AM$19:$AM$33, MATCH(H$10, Settings!$Y$19:$Y$33, 0)), IF(INDEX(Settings!$AQ$19:$AQ$33, MATCH(H$10, Settings!$Y$19:$Y$33, 0))=0, DAY($B132), INDEX(Settings!$AQ$19:$AQ$33, MATCH(H$10, Settings!$Y$19:$Y$33, 0))))-1), 1, Settings!$AY$23:$AY$38), ""))</f>
        <v/>
      </c>
      <c r="BH132" s="119" t="str">
        <f>IF(OR(I$10="", $B132="", I132="", BH$9=""), "", IFERROR(WORKDAY((DATE(YEAR($B132), MONTH($B132)+INDEX(Settings!$AM$19:$AM$33, MATCH(I$10, Settings!$Y$19:$Y$33, 0)), IF(INDEX(Settings!$AQ$19:$AQ$33, MATCH(I$10, Settings!$Y$19:$Y$33, 0))=0, DAY($B132), INDEX(Settings!$AQ$19:$AQ$33, MATCH(I$10, Settings!$Y$19:$Y$33, 0))))-1), 1, Settings!$AY$23:$AY$38), ""))</f>
        <v/>
      </c>
      <c r="BI132" s="119" t="str">
        <f>IF(OR(J$10="", $B132="", J132="", BI$9=""), "", IFERROR(WORKDAY((DATE(YEAR($B132), MONTH($B132)+INDEX(Settings!$AM$19:$AM$33, MATCH(J$10, Settings!$Y$19:$Y$33, 0)), IF(INDEX(Settings!$AQ$19:$AQ$33, MATCH(J$10, Settings!$Y$19:$Y$33, 0))=0, DAY($B132), INDEX(Settings!$AQ$19:$AQ$33, MATCH(J$10, Settings!$Y$19:$Y$33, 0))))-1), 1, Settings!$AY$23:$AY$38), ""))</f>
        <v/>
      </c>
      <c r="BJ132" s="119" t="str">
        <f>IF(OR(K$10="", $B132="", K132="", BJ$9=""), "", IFERROR(WORKDAY((DATE(YEAR($B132), MONTH($B132)+INDEX(Settings!$AM$19:$AM$33, MATCH(K$10, Settings!$Y$19:$Y$33, 0)), IF(INDEX(Settings!$AQ$19:$AQ$33, MATCH(K$10, Settings!$Y$19:$Y$33, 0))=0, DAY($B132), INDEX(Settings!$AQ$19:$AQ$33, MATCH(K$10, Settings!$Y$19:$Y$33, 0))))-1), 1, Settings!$AY$23:$AY$38), ""))</f>
        <v/>
      </c>
      <c r="BK132" s="119" t="str">
        <f>IF(OR(L$10="", $B132="", L132="", BK$9=""), "", IFERROR(WORKDAY((DATE(YEAR($B132), MONTH($B132)+INDEX(Settings!$AM$19:$AM$33, MATCH(L$10, Settings!$Y$19:$Y$33, 0)), IF(INDEX(Settings!$AQ$19:$AQ$33, MATCH(L$10, Settings!$Y$19:$Y$33, 0))=0, DAY($B132), INDEX(Settings!$AQ$19:$AQ$33, MATCH(L$10, Settings!$Y$19:$Y$33, 0))))-1), 1, Settings!$AY$23:$AY$38), ""))</f>
        <v/>
      </c>
      <c r="BL132" s="119" t="str">
        <f>IF(OR(M$10="", $B132="", M132="", BL$9=""), "", IFERROR(WORKDAY((DATE(YEAR($B132), MONTH($B132)+INDEX(Settings!$AM$19:$AM$33, MATCH(M$10, Settings!$Y$19:$Y$33, 0)), IF(INDEX(Settings!$AQ$19:$AQ$33, MATCH(M$10, Settings!$Y$19:$Y$33, 0))=0, DAY($B132), INDEX(Settings!$AQ$19:$AQ$33, MATCH(M$10, Settings!$Y$19:$Y$33, 0))))-1), 1, Settings!$AY$23:$AY$38), ""))</f>
        <v/>
      </c>
      <c r="BM132" s="119" t="str">
        <f>IF(OR(N$10="", $B132="", N132="", BM$9=""), "", IFERROR(WORKDAY((DATE(YEAR($B132), MONTH($B132)+INDEX(Settings!$AM$19:$AM$33, MATCH(N$10, Settings!$Y$19:$Y$33, 0)), IF(INDEX(Settings!$AQ$19:$AQ$33, MATCH(N$10, Settings!$Y$19:$Y$33, 0))=0, DAY($B132), INDEX(Settings!$AQ$19:$AQ$33, MATCH(N$10, Settings!$Y$19:$Y$33, 0))))-1), 1, Settings!$AY$23:$AY$38), ""))</f>
        <v/>
      </c>
      <c r="BN132" s="119" t="str">
        <f>IF(OR(O$10="", $B132="", O132="", BN$9=""), "", IFERROR(WORKDAY((DATE(YEAR($B132), MONTH($B132)+INDEX(Settings!$AM$19:$AM$33, MATCH(O$10, Settings!$Y$19:$Y$33, 0)), IF(INDEX(Settings!$AQ$19:$AQ$33, MATCH(O$10, Settings!$Y$19:$Y$33, 0))=0, DAY($B132), INDEX(Settings!$AQ$19:$AQ$33, MATCH(O$10, Settings!$Y$19:$Y$33, 0))))-1), 1, Settings!$AY$23:$AY$38), ""))</f>
        <v/>
      </c>
      <c r="BO132" s="119" t="str">
        <f>IF(OR(P$10="", $B132="", P132="", BO$9=""), "", IFERROR(WORKDAY((DATE(YEAR($B132), MONTH($B132)+INDEX(Settings!$AM$19:$AM$33, MATCH(P$10, Settings!$Y$19:$Y$33, 0)), IF(INDEX(Settings!$AQ$19:$AQ$33, MATCH(P$10, Settings!$Y$19:$Y$33, 0))=0, DAY($B132), INDEX(Settings!$AQ$19:$AQ$33, MATCH(P$10, Settings!$Y$19:$Y$33, 0))))-1), 1, Settings!$AY$23:$AY$38), ""))</f>
        <v/>
      </c>
      <c r="BP132" s="120" t="str">
        <f>IF(OR(Q$10="", $B132="", Q132="", BP$9=""), "", IFERROR(WORKDAY((DATE(YEAR($B132), MONTH($B132)+INDEX(Settings!$AM$19:$AM$33, MATCH(Q$10, Settings!$Y$19:$Y$33, 0)), IF(INDEX(Settings!$AQ$19:$AQ$33, MATCH(Q$10, Settings!$Y$19:$Y$33, 0))=0, DAY($B132), INDEX(Settings!$AQ$19:$AQ$33, MATCH(Q$10, Settings!$Y$19:$Y$33, 0))))-1), 1, Settings!$AY$23:$AY$38), ""))</f>
        <v/>
      </c>
      <c r="BR132" s="118" t="str">
        <f>IF(BB132="", "", IF(BB132&lt;=$B132, WORKDAY(DATE(YEAR($BB132), MONTH(BB132)+1, DAY(BB132)-1), 1, Settings!$AY$23:$AY$38), BB132))</f>
        <v/>
      </c>
      <c r="BS132" s="119" t="str">
        <f>IF(BC132="", "", IF(BC132&lt;=$B132, WORKDAY(DATE(YEAR($BB132), MONTH(BC132)+1, DAY(BC132)-1), 1, Settings!$AY$23:$AY$38), BC132))</f>
        <v/>
      </c>
      <c r="BT132" s="119" t="str">
        <f>IF(BD132="", "", IF(BD132&lt;=$B132, WORKDAY(DATE(YEAR($BB132), MONTH(BD132)+1, DAY(BD132)-1), 1, Settings!$AY$23:$AY$38), BD132))</f>
        <v/>
      </c>
      <c r="BU132" s="119" t="str">
        <f>IF(BE132="", "", IF(BE132&lt;=$B132, WORKDAY(DATE(YEAR($BB132), MONTH(BE132)+1, DAY(BE132)-1), 1, Settings!$AY$23:$AY$38), BE132))</f>
        <v/>
      </c>
      <c r="BV132" s="119" t="str">
        <f>IF(BF132="", "", IF(BF132&lt;=$B132, WORKDAY(DATE(YEAR($BB132), MONTH(BF132)+1, DAY(BF132)-1), 1, Settings!$AY$23:$AY$38), BF132))</f>
        <v/>
      </c>
      <c r="BW132" s="119" t="str">
        <f>IF(BG132="", "", IF(BG132&lt;=$B132, WORKDAY(DATE(YEAR($BB132), MONTH(BG132)+1, DAY(BG132)-1), 1, Settings!$AY$23:$AY$38), BG132))</f>
        <v/>
      </c>
      <c r="BX132" s="119" t="str">
        <f>IF(BH132="", "", IF(BH132&lt;=$B132, WORKDAY(DATE(YEAR($BB132), MONTH(BH132)+1, DAY(BH132)-1), 1, Settings!$AY$23:$AY$38), BH132))</f>
        <v/>
      </c>
      <c r="BY132" s="119" t="str">
        <f>IF(BI132="", "", IF(BI132&lt;=$B132, WORKDAY(DATE(YEAR($BB132), MONTH(BI132)+1, DAY(BI132)-1), 1, Settings!$AY$23:$AY$38), BI132))</f>
        <v/>
      </c>
      <c r="BZ132" s="119" t="str">
        <f>IF(BJ132="", "", IF(BJ132&lt;=$B132, WORKDAY(DATE(YEAR($BB132), MONTH(BJ132)+1, DAY(BJ132)-1), 1, Settings!$AY$23:$AY$38), BJ132))</f>
        <v/>
      </c>
      <c r="CA132" s="119" t="str">
        <f>IF(BK132="", "", IF(BK132&lt;=$B132, WORKDAY(DATE(YEAR($BB132), MONTH(BK132)+1, DAY(BK132)-1), 1, Settings!$AY$23:$AY$38), BK132))</f>
        <v/>
      </c>
      <c r="CB132" s="119" t="str">
        <f>IF(BL132="", "", IF(BL132&lt;=$B132, WORKDAY(DATE(YEAR($BB132), MONTH(BL132)+1, DAY(BL132)-1), 1, Settings!$AY$23:$AY$38), BL132))</f>
        <v/>
      </c>
      <c r="CC132" s="119" t="str">
        <f>IF(BM132="", "", IF(BM132&lt;=$B132, WORKDAY(DATE(YEAR($BB132), MONTH(BM132)+1, DAY(BM132)-1), 1, Settings!$AY$23:$AY$38), BM132))</f>
        <v/>
      </c>
      <c r="CD132" s="119" t="str">
        <f>IF(BN132="", "", IF(BN132&lt;=$B132, WORKDAY(DATE(YEAR($BB132), MONTH(BN132)+1, DAY(BN132)-1), 1, Settings!$AY$23:$AY$38), BN132))</f>
        <v/>
      </c>
      <c r="CE132" s="119" t="str">
        <f>IF(BO132="", "", IF(BO132&lt;=$B132, WORKDAY(DATE(YEAR($BB132), MONTH(BO132)+1, DAY(BO132)-1), 1, Settings!$AY$23:$AY$38), BO132))</f>
        <v/>
      </c>
      <c r="CF132" s="120" t="str">
        <f>IF(BP132="", "", IF(BP132&lt;=$B132, WORKDAY(DATE(YEAR($BB132), MONTH(BP132)+1, DAY(BP132)-1), 1, Settings!$AY$23:$AY$38), BP132))</f>
        <v/>
      </c>
      <c r="CH132" s="48" t="str">
        <f t="shared" si="35"/>
        <v/>
      </c>
      <c r="CI132" s="49" t="str">
        <f t="shared" si="36"/>
        <v/>
      </c>
      <c r="CJ132" s="49" t="str">
        <f t="shared" si="37"/>
        <v/>
      </c>
      <c r="CK132" s="49" t="str">
        <f t="shared" si="38"/>
        <v/>
      </c>
      <c r="CL132" s="49" t="str">
        <f t="shared" si="39"/>
        <v/>
      </c>
      <c r="CM132" s="49" t="str">
        <f t="shared" si="40"/>
        <v/>
      </c>
      <c r="CN132" s="49" t="str">
        <f t="shared" si="41"/>
        <v/>
      </c>
      <c r="CO132" s="49" t="str">
        <f t="shared" si="42"/>
        <v/>
      </c>
      <c r="CP132" s="49" t="str">
        <f t="shared" si="43"/>
        <v/>
      </c>
      <c r="CQ132" s="49" t="str">
        <f t="shared" si="44"/>
        <v/>
      </c>
      <c r="CR132" s="49" t="str">
        <f t="shared" si="45"/>
        <v/>
      </c>
      <c r="CS132" s="49" t="str">
        <f t="shared" si="46"/>
        <v/>
      </c>
      <c r="CT132" s="49" t="str">
        <f t="shared" si="47"/>
        <v/>
      </c>
      <c r="CU132" s="49" t="str">
        <f t="shared" si="48"/>
        <v/>
      </c>
      <c r="CV132" s="16" t="str">
        <f t="shared" si="49"/>
        <v/>
      </c>
      <c r="CX132" s="48" t="str">
        <f t="shared" si="50"/>
        <v/>
      </c>
      <c r="CY132" s="49" t="str">
        <f t="shared" si="51"/>
        <v/>
      </c>
      <c r="CZ132" s="49" t="str">
        <f t="shared" si="52"/>
        <v/>
      </c>
      <c r="DA132" s="49" t="str">
        <f t="shared" si="53"/>
        <v/>
      </c>
      <c r="DB132" s="49" t="str">
        <f t="shared" si="54"/>
        <v/>
      </c>
      <c r="DC132" s="49" t="str">
        <f t="shared" si="55"/>
        <v/>
      </c>
      <c r="DD132" s="49" t="str">
        <f t="shared" si="56"/>
        <v/>
      </c>
      <c r="DE132" s="49" t="str">
        <f t="shared" si="57"/>
        <v/>
      </c>
      <c r="DF132" s="49" t="str">
        <f t="shared" si="58"/>
        <v/>
      </c>
      <c r="DG132" s="49" t="str">
        <f t="shared" si="59"/>
        <v/>
      </c>
      <c r="DH132" s="49" t="str">
        <f t="shared" si="60"/>
        <v/>
      </c>
      <c r="DI132" s="49" t="str">
        <f t="shared" si="61"/>
        <v/>
      </c>
      <c r="DJ132" s="49" t="str">
        <f t="shared" si="62"/>
        <v/>
      </c>
      <c r="DK132" s="49" t="str">
        <f t="shared" si="63"/>
        <v/>
      </c>
      <c r="DL132" s="16" t="str">
        <f t="shared" si="64"/>
        <v/>
      </c>
      <c r="DN132" s="17" t="str">
        <f t="shared" si="65"/>
        <v>Oct 2019</v>
      </c>
    </row>
    <row r="133" spans="1:118" x14ac:dyDescent="0.25">
      <c r="A133" s="30"/>
      <c r="B133" s="102">
        <f>IF(B132="", "", IFERROR(IF(B132+1&gt;Settings!$G$25, "", B132+1), ""))</f>
        <v>43769</v>
      </c>
      <c r="C133" s="2"/>
      <c r="D133" s="3"/>
      <c r="E133" s="3"/>
      <c r="F133" s="3"/>
      <c r="G133" s="3"/>
      <c r="H133" s="3"/>
      <c r="I133" s="3"/>
      <c r="J133" s="3"/>
      <c r="K133" s="3"/>
      <c r="L133" s="3"/>
      <c r="M133" s="3"/>
      <c r="N133" s="3"/>
      <c r="O133" s="3"/>
      <c r="P133" s="3"/>
      <c r="Q133" s="4"/>
      <c r="R133" s="30"/>
      <c r="T133" s="17" t="str">
        <f>IF($B133="", "", IF($B133&lt;Settings!$G$23, "Old", "New"))</f>
        <v>Old</v>
      </c>
      <c r="AL133" s="118" t="str">
        <f>IF(OR($B133="", C133="", C$10="", AL$9), "", IFERROR($B133+INDEX(Settings!$AF$19:$AF$33, MATCH(C$10, Settings!$Y$19:$Y$33, 0))+IF(INDEX(Settings!$AI$19:$AI$33, MATCH(C$10, Settings!$Y$19:$Y$33, 0))="", 0, INDEX($AO$2:$AU$8, MATCH(TEXT($B133, "ddd"), $AN$2:$AN$8, 0), MATCH(INDEX(Settings!$AI$19:$AI$33, MATCH(C$10, Settings!$Y$19:$Y$33, 0)), $AO$1:$AU$1, 0))), 0))</f>
        <v/>
      </c>
      <c r="AM133" s="119" t="str">
        <f>IF(OR($B133="", D133="", D$10="", AM$9), "", IFERROR($B133+INDEX(Settings!$AF$19:$AF$33, MATCH(D$10, Settings!$Y$19:$Y$33, 0))+IF(INDEX(Settings!$AI$19:$AI$33, MATCH(D$10, Settings!$Y$19:$Y$33, 0))="", 0, INDEX($AO$2:$AU$8, MATCH(TEXT($B133, "ddd"), $AN$2:$AN$8, 0), MATCH(INDEX(Settings!$AI$19:$AI$33, MATCH(D$10, Settings!$Y$19:$Y$33, 0)), $AO$1:$AU$1, 0))), 0))</f>
        <v/>
      </c>
      <c r="AN133" s="119" t="str">
        <f>IF(OR($B133="", E133="", E$10="", AN$9), "", IFERROR($B133+INDEX(Settings!$AF$19:$AF$33, MATCH(E$10, Settings!$Y$19:$Y$33, 0))+IF(INDEX(Settings!$AI$19:$AI$33, MATCH(E$10, Settings!$Y$19:$Y$33, 0))="", 0, INDEX($AO$2:$AU$8, MATCH(TEXT($B133, "ddd"), $AN$2:$AN$8, 0), MATCH(INDEX(Settings!$AI$19:$AI$33, MATCH(E$10, Settings!$Y$19:$Y$33, 0)), $AO$1:$AU$1, 0))), 0))</f>
        <v/>
      </c>
      <c r="AO133" s="119" t="str">
        <f>IF(OR($B133="", F133="", F$10="", AO$9), "", IFERROR($B133+INDEX(Settings!$AF$19:$AF$33, MATCH(F$10, Settings!$Y$19:$Y$33, 0))+IF(INDEX(Settings!$AI$19:$AI$33, MATCH(F$10, Settings!$Y$19:$Y$33, 0))="", 0, INDEX($AO$2:$AU$8, MATCH(TEXT($B133, "ddd"), $AN$2:$AN$8, 0), MATCH(INDEX(Settings!$AI$19:$AI$33, MATCH(F$10, Settings!$Y$19:$Y$33, 0)), $AO$1:$AU$1, 0))), 0))</f>
        <v/>
      </c>
      <c r="AP133" s="119" t="str">
        <f>IF(OR($B133="", G133="", G$10="", AP$9), "", IFERROR($B133+INDEX(Settings!$AF$19:$AF$33, MATCH(G$10, Settings!$Y$19:$Y$33, 0))+IF(INDEX(Settings!$AI$19:$AI$33, MATCH(G$10, Settings!$Y$19:$Y$33, 0))="", 0, INDEX($AO$2:$AU$8, MATCH(TEXT($B133, "ddd"), $AN$2:$AN$8, 0), MATCH(INDEX(Settings!$AI$19:$AI$33, MATCH(G$10, Settings!$Y$19:$Y$33, 0)), $AO$1:$AU$1, 0))), 0))</f>
        <v/>
      </c>
      <c r="AQ133" s="119" t="str">
        <f>IF(OR($B133="", H133="", H$10="", AQ$9), "", IFERROR($B133+INDEX(Settings!$AF$19:$AF$33, MATCH(H$10, Settings!$Y$19:$Y$33, 0))+IF(INDEX(Settings!$AI$19:$AI$33, MATCH(H$10, Settings!$Y$19:$Y$33, 0))="", 0, INDEX($AO$2:$AU$8, MATCH(TEXT($B133, "ddd"), $AN$2:$AN$8, 0), MATCH(INDEX(Settings!$AI$19:$AI$33, MATCH(H$10, Settings!$Y$19:$Y$33, 0)), $AO$1:$AU$1, 0))), 0))</f>
        <v/>
      </c>
      <c r="AR133" s="119" t="str">
        <f>IF(OR($B133="", I133="", I$10="", AR$9), "", IFERROR($B133+INDEX(Settings!$AF$19:$AF$33, MATCH(I$10, Settings!$Y$19:$Y$33, 0))+IF(INDEX(Settings!$AI$19:$AI$33, MATCH(I$10, Settings!$Y$19:$Y$33, 0))="", 0, INDEX($AO$2:$AU$8, MATCH(TEXT($B133, "ddd"), $AN$2:$AN$8, 0), MATCH(INDEX(Settings!$AI$19:$AI$33, MATCH(I$10, Settings!$Y$19:$Y$33, 0)), $AO$1:$AU$1, 0))), 0))</f>
        <v/>
      </c>
      <c r="AS133" s="119" t="str">
        <f>IF(OR($B133="", J133="", J$10="", AS$9), "", IFERROR($B133+INDEX(Settings!$AF$19:$AF$33, MATCH(J$10, Settings!$Y$19:$Y$33, 0))+IF(INDEX(Settings!$AI$19:$AI$33, MATCH(J$10, Settings!$Y$19:$Y$33, 0))="", 0, INDEX($AO$2:$AU$8, MATCH(TEXT($B133, "ddd"), $AN$2:$AN$8, 0), MATCH(INDEX(Settings!$AI$19:$AI$33, MATCH(J$10, Settings!$Y$19:$Y$33, 0)), $AO$1:$AU$1, 0))), 0))</f>
        <v/>
      </c>
      <c r="AT133" s="119" t="str">
        <f>IF(OR($B133="", K133="", K$10="", AT$9), "", IFERROR($B133+INDEX(Settings!$AF$19:$AF$33, MATCH(K$10, Settings!$Y$19:$Y$33, 0))+IF(INDEX(Settings!$AI$19:$AI$33, MATCH(K$10, Settings!$Y$19:$Y$33, 0))="", 0, INDEX($AO$2:$AU$8, MATCH(TEXT($B133, "ddd"), $AN$2:$AN$8, 0), MATCH(INDEX(Settings!$AI$19:$AI$33, MATCH(K$10, Settings!$Y$19:$Y$33, 0)), $AO$1:$AU$1, 0))), 0))</f>
        <v/>
      </c>
      <c r="AU133" s="119" t="str">
        <f>IF(OR($B133="", L133="", L$10="", AU$9), "", IFERROR($B133+INDEX(Settings!$AF$19:$AF$33, MATCH(L$10, Settings!$Y$19:$Y$33, 0))+IF(INDEX(Settings!$AI$19:$AI$33, MATCH(L$10, Settings!$Y$19:$Y$33, 0))="", 0, INDEX($AO$2:$AU$8, MATCH(TEXT($B133, "ddd"), $AN$2:$AN$8, 0), MATCH(INDEX(Settings!$AI$19:$AI$33, MATCH(L$10, Settings!$Y$19:$Y$33, 0)), $AO$1:$AU$1, 0))), 0))</f>
        <v/>
      </c>
      <c r="AV133" s="119" t="str">
        <f>IF(OR($B133="", M133="", M$10="", AV$9), "", IFERROR($B133+INDEX(Settings!$AF$19:$AF$33, MATCH(M$10, Settings!$Y$19:$Y$33, 0))+IF(INDEX(Settings!$AI$19:$AI$33, MATCH(M$10, Settings!$Y$19:$Y$33, 0))="", 0, INDEX($AO$2:$AU$8, MATCH(TEXT($B133, "ddd"), $AN$2:$AN$8, 0), MATCH(INDEX(Settings!$AI$19:$AI$33, MATCH(M$10, Settings!$Y$19:$Y$33, 0)), $AO$1:$AU$1, 0))), 0))</f>
        <v/>
      </c>
      <c r="AW133" s="119" t="str">
        <f>IF(OR($B133="", N133="", N$10="", AW$9), "", IFERROR($B133+INDEX(Settings!$AF$19:$AF$33, MATCH(N$10, Settings!$Y$19:$Y$33, 0))+IF(INDEX(Settings!$AI$19:$AI$33, MATCH(N$10, Settings!$Y$19:$Y$33, 0))="", 0, INDEX($AO$2:$AU$8, MATCH(TEXT($B133, "ddd"), $AN$2:$AN$8, 0), MATCH(INDEX(Settings!$AI$19:$AI$33, MATCH(N$10, Settings!$Y$19:$Y$33, 0)), $AO$1:$AU$1, 0))), 0))</f>
        <v/>
      </c>
      <c r="AX133" s="119" t="str">
        <f>IF(OR($B133="", O133="", O$10="", AX$9), "", IFERROR($B133+INDEX(Settings!$AF$19:$AF$33, MATCH(O$10, Settings!$Y$19:$Y$33, 0))+IF(INDEX(Settings!$AI$19:$AI$33, MATCH(O$10, Settings!$Y$19:$Y$33, 0))="", 0, INDEX($AO$2:$AU$8, MATCH(TEXT($B133, "ddd"), $AN$2:$AN$8, 0), MATCH(INDEX(Settings!$AI$19:$AI$33, MATCH(O$10, Settings!$Y$19:$Y$33, 0)), $AO$1:$AU$1, 0))), 0))</f>
        <v/>
      </c>
      <c r="AY133" s="119" t="str">
        <f>IF(OR($B133="", P133="", P$10="", AY$9), "", IFERROR($B133+INDEX(Settings!$AF$19:$AF$33, MATCH(P$10, Settings!$Y$19:$Y$33, 0))+IF(INDEX(Settings!$AI$19:$AI$33, MATCH(P$10, Settings!$Y$19:$Y$33, 0))="", 0, INDEX($AO$2:$AU$8, MATCH(TEXT($B133, "ddd"), $AN$2:$AN$8, 0), MATCH(INDEX(Settings!$AI$19:$AI$33, MATCH(P$10, Settings!$Y$19:$Y$33, 0)), $AO$1:$AU$1, 0))), 0))</f>
        <v/>
      </c>
      <c r="AZ133" s="120" t="str">
        <f>IF(OR($B133="", Q133="", Q$10="", AZ$9), "", IFERROR($B133+INDEX(Settings!$AF$19:$AF$33, MATCH(Q$10, Settings!$Y$19:$Y$33, 0))+IF(INDEX(Settings!$AI$19:$AI$33, MATCH(Q$10, Settings!$Y$19:$Y$33, 0))="", 0, INDEX($AO$2:$AU$8, MATCH(TEXT($B133, "ddd"), $AN$2:$AN$8, 0), MATCH(INDEX(Settings!$AI$19:$AI$33, MATCH(Q$10, Settings!$Y$19:$Y$33, 0)), $AO$1:$AU$1, 0))), 0))</f>
        <v/>
      </c>
      <c r="BB133" s="118" t="str">
        <f>IF(OR(C$10="", $B133="", C133="", BB$9=""), "", IFERROR(WORKDAY((DATE(YEAR($B133), MONTH($B133)+INDEX(Settings!$AM$19:$AM$33, MATCH(C$10, Settings!$Y$19:$Y$33, 0)), IF(INDEX(Settings!$AQ$19:$AQ$33, MATCH(C$10, Settings!$Y$19:$Y$33, 0))=0, DAY($B133), INDEX(Settings!$AQ$19:$AQ$33, MATCH(C$10, Settings!$Y$19:$Y$33, 0))))-1), 1, Settings!$AY$23:$AY$38), ""))</f>
        <v/>
      </c>
      <c r="BC133" s="119" t="str">
        <f>IF(OR(D$10="", $B133="", D133="", BC$9=""), "", IFERROR(WORKDAY((DATE(YEAR($B133), MONTH($B133)+INDEX(Settings!$AM$19:$AM$33, MATCH(D$10, Settings!$Y$19:$Y$33, 0)), IF(INDEX(Settings!$AQ$19:$AQ$33, MATCH(D$10, Settings!$Y$19:$Y$33, 0))=0, DAY($B133), INDEX(Settings!$AQ$19:$AQ$33, MATCH(D$10, Settings!$Y$19:$Y$33, 0))))-1), 1, Settings!$AY$23:$AY$38), ""))</f>
        <v/>
      </c>
      <c r="BD133" s="119" t="str">
        <f>IF(OR(E$10="", $B133="", E133="", BD$9=""), "", IFERROR(WORKDAY((DATE(YEAR($B133), MONTH($B133)+INDEX(Settings!$AM$19:$AM$33, MATCH(E$10, Settings!$Y$19:$Y$33, 0)), IF(INDEX(Settings!$AQ$19:$AQ$33, MATCH(E$10, Settings!$Y$19:$Y$33, 0))=0, DAY($B133), INDEX(Settings!$AQ$19:$AQ$33, MATCH(E$10, Settings!$Y$19:$Y$33, 0))))-1), 1, Settings!$AY$23:$AY$38), ""))</f>
        <v/>
      </c>
      <c r="BE133" s="119" t="str">
        <f>IF(OR(F$10="", $B133="", F133="", BE$9=""), "", IFERROR(WORKDAY((DATE(YEAR($B133), MONTH($B133)+INDEX(Settings!$AM$19:$AM$33, MATCH(F$10, Settings!$Y$19:$Y$33, 0)), IF(INDEX(Settings!$AQ$19:$AQ$33, MATCH(F$10, Settings!$Y$19:$Y$33, 0))=0, DAY($B133), INDEX(Settings!$AQ$19:$AQ$33, MATCH(F$10, Settings!$Y$19:$Y$33, 0))))-1), 1, Settings!$AY$23:$AY$38), ""))</f>
        <v/>
      </c>
      <c r="BF133" s="119" t="str">
        <f>IF(OR(G$10="", $B133="", G133="", BF$9=""), "", IFERROR(WORKDAY((DATE(YEAR($B133), MONTH($B133)+INDEX(Settings!$AM$19:$AM$33, MATCH(G$10, Settings!$Y$19:$Y$33, 0)), IF(INDEX(Settings!$AQ$19:$AQ$33, MATCH(G$10, Settings!$Y$19:$Y$33, 0))=0, DAY($B133), INDEX(Settings!$AQ$19:$AQ$33, MATCH(G$10, Settings!$Y$19:$Y$33, 0))))-1), 1, Settings!$AY$23:$AY$38), ""))</f>
        <v/>
      </c>
      <c r="BG133" s="119" t="str">
        <f>IF(OR(H$10="", $B133="", H133="", BG$9=""), "", IFERROR(WORKDAY((DATE(YEAR($B133), MONTH($B133)+INDEX(Settings!$AM$19:$AM$33, MATCH(H$10, Settings!$Y$19:$Y$33, 0)), IF(INDEX(Settings!$AQ$19:$AQ$33, MATCH(H$10, Settings!$Y$19:$Y$33, 0))=0, DAY($B133), INDEX(Settings!$AQ$19:$AQ$33, MATCH(H$10, Settings!$Y$19:$Y$33, 0))))-1), 1, Settings!$AY$23:$AY$38), ""))</f>
        <v/>
      </c>
      <c r="BH133" s="119" t="str">
        <f>IF(OR(I$10="", $B133="", I133="", BH$9=""), "", IFERROR(WORKDAY((DATE(YEAR($B133), MONTH($B133)+INDEX(Settings!$AM$19:$AM$33, MATCH(I$10, Settings!$Y$19:$Y$33, 0)), IF(INDEX(Settings!$AQ$19:$AQ$33, MATCH(I$10, Settings!$Y$19:$Y$33, 0))=0, DAY($B133), INDEX(Settings!$AQ$19:$AQ$33, MATCH(I$10, Settings!$Y$19:$Y$33, 0))))-1), 1, Settings!$AY$23:$AY$38), ""))</f>
        <v/>
      </c>
      <c r="BI133" s="119" t="str">
        <f>IF(OR(J$10="", $B133="", J133="", BI$9=""), "", IFERROR(WORKDAY((DATE(YEAR($B133), MONTH($B133)+INDEX(Settings!$AM$19:$AM$33, MATCH(J$10, Settings!$Y$19:$Y$33, 0)), IF(INDEX(Settings!$AQ$19:$AQ$33, MATCH(J$10, Settings!$Y$19:$Y$33, 0))=0, DAY($B133), INDEX(Settings!$AQ$19:$AQ$33, MATCH(J$10, Settings!$Y$19:$Y$33, 0))))-1), 1, Settings!$AY$23:$AY$38), ""))</f>
        <v/>
      </c>
      <c r="BJ133" s="119" t="str">
        <f>IF(OR(K$10="", $B133="", K133="", BJ$9=""), "", IFERROR(WORKDAY((DATE(YEAR($B133), MONTH($B133)+INDEX(Settings!$AM$19:$AM$33, MATCH(K$10, Settings!$Y$19:$Y$33, 0)), IF(INDEX(Settings!$AQ$19:$AQ$33, MATCH(K$10, Settings!$Y$19:$Y$33, 0))=0, DAY($B133), INDEX(Settings!$AQ$19:$AQ$33, MATCH(K$10, Settings!$Y$19:$Y$33, 0))))-1), 1, Settings!$AY$23:$AY$38), ""))</f>
        <v/>
      </c>
      <c r="BK133" s="119" t="str">
        <f>IF(OR(L$10="", $B133="", L133="", BK$9=""), "", IFERROR(WORKDAY((DATE(YEAR($B133), MONTH($B133)+INDEX(Settings!$AM$19:$AM$33, MATCH(L$10, Settings!$Y$19:$Y$33, 0)), IF(INDEX(Settings!$AQ$19:$AQ$33, MATCH(L$10, Settings!$Y$19:$Y$33, 0))=0, DAY($B133), INDEX(Settings!$AQ$19:$AQ$33, MATCH(L$10, Settings!$Y$19:$Y$33, 0))))-1), 1, Settings!$AY$23:$AY$38), ""))</f>
        <v/>
      </c>
      <c r="BL133" s="119" t="str">
        <f>IF(OR(M$10="", $B133="", M133="", BL$9=""), "", IFERROR(WORKDAY((DATE(YEAR($B133), MONTH($B133)+INDEX(Settings!$AM$19:$AM$33, MATCH(M$10, Settings!$Y$19:$Y$33, 0)), IF(INDEX(Settings!$AQ$19:$AQ$33, MATCH(M$10, Settings!$Y$19:$Y$33, 0))=0, DAY($B133), INDEX(Settings!$AQ$19:$AQ$33, MATCH(M$10, Settings!$Y$19:$Y$33, 0))))-1), 1, Settings!$AY$23:$AY$38), ""))</f>
        <v/>
      </c>
      <c r="BM133" s="119" t="str">
        <f>IF(OR(N$10="", $B133="", N133="", BM$9=""), "", IFERROR(WORKDAY((DATE(YEAR($B133), MONTH($B133)+INDEX(Settings!$AM$19:$AM$33, MATCH(N$10, Settings!$Y$19:$Y$33, 0)), IF(INDEX(Settings!$AQ$19:$AQ$33, MATCH(N$10, Settings!$Y$19:$Y$33, 0))=0, DAY($B133), INDEX(Settings!$AQ$19:$AQ$33, MATCH(N$10, Settings!$Y$19:$Y$33, 0))))-1), 1, Settings!$AY$23:$AY$38), ""))</f>
        <v/>
      </c>
      <c r="BN133" s="119" t="str">
        <f>IF(OR(O$10="", $B133="", O133="", BN$9=""), "", IFERROR(WORKDAY((DATE(YEAR($B133), MONTH($B133)+INDEX(Settings!$AM$19:$AM$33, MATCH(O$10, Settings!$Y$19:$Y$33, 0)), IF(INDEX(Settings!$AQ$19:$AQ$33, MATCH(O$10, Settings!$Y$19:$Y$33, 0))=0, DAY($B133), INDEX(Settings!$AQ$19:$AQ$33, MATCH(O$10, Settings!$Y$19:$Y$33, 0))))-1), 1, Settings!$AY$23:$AY$38), ""))</f>
        <v/>
      </c>
      <c r="BO133" s="119" t="str">
        <f>IF(OR(P$10="", $B133="", P133="", BO$9=""), "", IFERROR(WORKDAY((DATE(YEAR($B133), MONTH($B133)+INDEX(Settings!$AM$19:$AM$33, MATCH(P$10, Settings!$Y$19:$Y$33, 0)), IF(INDEX(Settings!$AQ$19:$AQ$33, MATCH(P$10, Settings!$Y$19:$Y$33, 0))=0, DAY($B133), INDEX(Settings!$AQ$19:$AQ$33, MATCH(P$10, Settings!$Y$19:$Y$33, 0))))-1), 1, Settings!$AY$23:$AY$38), ""))</f>
        <v/>
      </c>
      <c r="BP133" s="120" t="str">
        <f>IF(OR(Q$10="", $B133="", Q133="", BP$9=""), "", IFERROR(WORKDAY((DATE(YEAR($B133), MONTH($B133)+INDEX(Settings!$AM$19:$AM$33, MATCH(Q$10, Settings!$Y$19:$Y$33, 0)), IF(INDEX(Settings!$AQ$19:$AQ$33, MATCH(Q$10, Settings!$Y$19:$Y$33, 0))=0, DAY($B133), INDEX(Settings!$AQ$19:$AQ$33, MATCH(Q$10, Settings!$Y$19:$Y$33, 0))))-1), 1, Settings!$AY$23:$AY$38), ""))</f>
        <v/>
      </c>
      <c r="BR133" s="118" t="str">
        <f>IF(BB133="", "", IF(BB133&lt;=$B133, WORKDAY(DATE(YEAR($BB133), MONTH(BB133)+1, DAY(BB133)-1), 1, Settings!$AY$23:$AY$38), BB133))</f>
        <v/>
      </c>
      <c r="BS133" s="119" t="str">
        <f>IF(BC133="", "", IF(BC133&lt;=$B133, WORKDAY(DATE(YEAR($BB133), MONTH(BC133)+1, DAY(BC133)-1), 1, Settings!$AY$23:$AY$38), BC133))</f>
        <v/>
      </c>
      <c r="BT133" s="119" t="str">
        <f>IF(BD133="", "", IF(BD133&lt;=$B133, WORKDAY(DATE(YEAR($BB133), MONTH(BD133)+1, DAY(BD133)-1), 1, Settings!$AY$23:$AY$38), BD133))</f>
        <v/>
      </c>
      <c r="BU133" s="119" t="str">
        <f>IF(BE133="", "", IF(BE133&lt;=$B133, WORKDAY(DATE(YEAR($BB133), MONTH(BE133)+1, DAY(BE133)-1), 1, Settings!$AY$23:$AY$38), BE133))</f>
        <v/>
      </c>
      <c r="BV133" s="119" t="str">
        <f>IF(BF133="", "", IF(BF133&lt;=$B133, WORKDAY(DATE(YEAR($BB133), MONTH(BF133)+1, DAY(BF133)-1), 1, Settings!$AY$23:$AY$38), BF133))</f>
        <v/>
      </c>
      <c r="BW133" s="119" t="str">
        <f>IF(BG133="", "", IF(BG133&lt;=$B133, WORKDAY(DATE(YEAR($BB133), MONTH(BG133)+1, DAY(BG133)-1), 1, Settings!$AY$23:$AY$38), BG133))</f>
        <v/>
      </c>
      <c r="BX133" s="119" t="str">
        <f>IF(BH133="", "", IF(BH133&lt;=$B133, WORKDAY(DATE(YEAR($BB133), MONTH(BH133)+1, DAY(BH133)-1), 1, Settings!$AY$23:$AY$38), BH133))</f>
        <v/>
      </c>
      <c r="BY133" s="119" t="str">
        <f>IF(BI133="", "", IF(BI133&lt;=$B133, WORKDAY(DATE(YEAR($BB133), MONTH(BI133)+1, DAY(BI133)-1), 1, Settings!$AY$23:$AY$38), BI133))</f>
        <v/>
      </c>
      <c r="BZ133" s="119" t="str">
        <f>IF(BJ133="", "", IF(BJ133&lt;=$B133, WORKDAY(DATE(YEAR($BB133), MONTH(BJ133)+1, DAY(BJ133)-1), 1, Settings!$AY$23:$AY$38), BJ133))</f>
        <v/>
      </c>
      <c r="CA133" s="119" t="str">
        <f>IF(BK133="", "", IF(BK133&lt;=$B133, WORKDAY(DATE(YEAR($BB133), MONTH(BK133)+1, DAY(BK133)-1), 1, Settings!$AY$23:$AY$38), BK133))</f>
        <v/>
      </c>
      <c r="CB133" s="119" t="str">
        <f>IF(BL133="", "", IF(BL133&lt;=$B133, WORKDAY(DATE(YEAR($BB133), MONTH(BL133)+1, DAY(BL133)-1), 1, Settings!$AY$23:$AY$38), BL133))</f>
        <v/>
      </c>
      <c r="CC133" s="119" t="str">
        <f>IF(BM133="", "", IF(BM133&lt;=$B133, WORKDAY(DATE(YEAR($BB133), MONTH(BM133)+1, DAY(BM133)-1), 1, Settings!$AY$23:$AY$38), BM133))</f>
        <v/>
      </c>
      <c r="CD133" s="119" t="str">
        <f>IF(BN133="", "", IF(BN133&lt;=$B133, WORKDAY(DATE(YEAR($BB133), MONTH(BN133)+1, DAY(BN133)-1), 1, Settings!$AY$23:$AY$38), BN133))</f>
        <v/>
      </c>
      <c r="CE133" s="119" t="str">
        <f>IF(BO133="", "", IF(BO133&lt;=$B133, WORKDAY(DATE(YEAR($BB133), MONTH(BO133)+1, DAY(BO133)-1), 1, Settings!$AY$23:$AY$38), BO133))</f>
        <v/>
      </c>
      <c r="CF133" s="120" t="str">
        <f>IF(BP133="", "", IF(BP133&lt;=$B133, WORKDAY(DATE(YEAR($BB133), MONTH(BP133)+1, DAY(BP133)-1), 1, Settings!$AY$23:$AY$38), BP133))</f>
        <v/>
      </c>
      <c r="CH133" s="48" t="str">
        <f t="shared" si="35"/>
        <v/>
      </c>
      <c r="CI133" s="49" t="str">
        <f t="shared" si="36"/>
        <v/>
      </c>
      <c r="CJ133" s="49" t="str">
        <f t="shared" si="37"/>
        <v/>
      </c>
      <c r="CK133" s="49" t="str">
        <f t="shared" si="38"/>
        <v/>
      </c>
      <c r="CL133" s="49" t="str">
        <f t="shared" si="39"/>
        <v/>
      </c>
      <c r="CM133" s="49" t="str">
        <f t="shared" si="40"/>
        <v/>
      </c>
      <c r="CN133" s="49" t="str">
        <f t="shared" si="41"/>
        <v/>
      </c>
      <c r="CO133" s="49" t="str">
        <f t="shared" si="42"/>
        <v/>
      </c>
      <c r="CP133" s="49" t="str">
        <f t="shared" si="43"/>
        <v/>
      </c>
      <c r="CQ133" s="49" t="str">
        <f t="shared" si="44"/>
        <v/>
      </c>
      <c r="CR133" s="49" t="str">
        <f t="shared" si="45"/>
        <v/>
      </c>
      <c r="CS133" s="49" t="str">
        <f t="shared" si="46"/>
        <v/>
      </c>
      <c r="CT133" s="49" t="str">
        <f t="shared" si="47"/>
        <v/>
      </c>
      <c r="CU133" s="49" t="str">
        <f t="shared" si="48"/>
        <v/>
      </c>
      <c r="CV133" s="16" t="str">
        <f t="shared" si="49"/>
        <v/>
      </c>
      <c r="CX133" s="48" t="str">
        <f t="shared" si="50"/>
        <v/>
      </c>
      <c r="CY133" s="49" t="str">
        <f t="shared" si="51"/>
        <v/>
      </c>
      <c r="CZ133" s="49" t="str">
        <f t="shared" si="52"/>
        <v/>
      </c>
      <c r="DA133" s="49" t="str">
        <f t="shared" si="53"/>
        <v/>
      </c>
      <c r="DB133" s="49" t="str">
        <f t="shared" si="54"/>
        <v/>
      </c>
      <c r="DC133" s="49" t="str">
        <f t="shared" si="55"/>
        <v/>
      </c>
      <c r="DD133" s="49" t="str">
        <f t="shared" si="56"/>
        <v/>
      </c>
      <c r="DE133" s="49" t="str">
        <f t="shared" si="57"/>
        <v/>
      </c>
      <c r="DF133" s="49" t="str">
        <f t="shared" si="58"/>
        <v/>
      </c>
      <c r="DG133" s="49" t="str">
        <f t="shared" si="59"/>
        <v/>
      </c>
      <c r="DH133" s="49" t="str">
        <f t="shared" si="60"/>
        <v/>
      </c>
      <c r="DI133" s="49" t="str">
        <f t="shared" si="61"/>
        <v/>
      </c>
      <c r="DJ133" s="49" t="str">
        <f t="shared" si="62"/>
        <v/>
      </c>
      <c r="DK133" s="49" t="str">
        <f t="shared" si="63"/>
        <v/>
      </c>
      <c r="DL133" s="16" t="str">
        <f t="shared" si="64"/>
        <v/>
      </c>
      <c r="DN133" s="17" t="str">
        <f t="shared" si="65"/>
        <v>Oct 2019</v>
      </c>
    </row>
    <row r="134" spans="1:118" x14ac:dyDescent="0.25">
      <c r="A134" s="30"/>
      <c r="B134" s="102">
        <f>IF(B133="", "", IFERROR(IF(B133+1&gt;Settings!$G$25, "", B133+1), ""))</f>
        <v>43770</v>
      </c>
      <c r="C134" s="2"/>
      <c r="D134" s="3"/>
      <c r="E134" s="3"/>
      <c r="F134" s="3"/>
      <c r="G134" s="3"/>
      <c r="H134" s="3"/>
      <c r="I134" s="3"/>
      <c r="J134" s="3"/>
      <c r="K134" s="3"/>
      <c r="L134" s="3"/>
      <c r="M134" s="3"/>
      <c r="N134" s="3"/>
      <c r="O134" s="3"/>
      <c r="P134" s="3"/>
      <c r="Q134" s="4"/>
      <c r="R134" s="30"/>
      <c r="T134" s="17" t="str">
        <f>IF($B134="", "", IF($B134&lt;Settings!$G$23, "Old", "New"))</f>
        <v>Old</v>
      </c>
      <c r="AL134" s="118" t="str">
        <f>IF(OR($B134="", C134="", C$10="", AL$9), "", IFERROR($B134+INDEX(Settings!$AF$19:$AF$33, MATCH(C$10, Settings!$Y$19:$Y$33, 0))+IF(INDEX(Settings!$AI$19:$AI$33, MATCH(C$10, Settings!$Y$19:$Y$33, 0))="", 0, INDEX($AO$2:$AU$8, MATCH(TEXT($B134, "ddd"), $AN$2:$AN$8, 0), MATCH(INDEX(Settings!$AI$19:$AI$33, MATCH(C$10, Settings!$Y$19:$Y$33, 0)), $AO$1:$AU$1, 0))), 0))</f>
        <v/>
      </c>
      <c r="AM134" s="119" t="str">
        <f>IF(OR($B134="", D134="", D$10="", AM$9), "", IFERROR($B134+INDEX(Settings!$AF$19:$AF$33, MATCH(D$10, Settings!$Y$19:$Y$33, 0))+IF(INDEX(Settings!$AI$19:$AI$33, MATCH(D$10, Settings!$Y$19:$Y$33, 0))="", 0, INDEX($AO$2:$AU$8, MATCH(TEXT($B134, "ddd"), $AN$2:$AN$8, 0), MATCH(INDEX(Settings!$AI$19:$AI$33, MATCH(D$10, Settings!$Y$19:$Y$33, 0)), $AO$1:$AU$1, 0))), 0))</f>
        <v/>
      </c>
      <c r="AN134" s="119" t="str">
        <f>IF(OR($B134="", E134="", E$10="", AN$9), "", IFERROR($B134+INDEX(Settings!$AF$19:$AF$33, MATCH(E$10, Settings!$Y$19:$Y$33, 0))+IF(INDEX(Settings!$AI$19:$AI$33, MATCH(E$10, Settings!$Y$19:$Y$33, 0))="", 0, INDEX($AO$2:$AU$8, MATCH(TEXT($B134, "ddd"), $AN$2:$AN$8, 0), MATCH(INDEX(Settings!$AI$19:$AI$33, MATCH(E$10, Settings!$Y$19:$Y$33, 0)), $AO$1:$AU$1, 0))), 0))</f>
        <v/>
      </c>
      <c r="AO134" s="119" t="str">
        <f>IF(OR($B134="", F134="", F$10="", AO$9), "", IFERROR($B134+INDEX(Settings!$AF$19:$AF$33, MATCH(F$10, Settings!$Y$19:$Y$33, 0))+IF(INDEX(Settings!$AI$19:$AI$33, MATCH(F$10, Settings!$Y$19:$Y$33, 0))="", 0, INDEX($AO$2:$AU$8, MATCH(TEXT($B134, "ddd"), $AN$2:$AN$8, 0), MATCH(INDEX(Settings!$AI$19:$AI$33, MATCH(F$10, Settings!$Y$19:$Y$33, 0)), $AO$1:$AU$1, 0))), 0))</f>
        <v/>
      </c>
      <c r="AP134" s="119" t="str">
        <f>IF(OR($B134="", G134="", G$10="", AP$9), "", IFERROR($B134+INDEX(Settings!$AF$19:$AF$33, MATCH(G$10, Settings!$Y$19:$Y$33, 0))+IF(INDEX(Settings!$AI$19:$AI$33, MATCH(G$10, Settings!$Y$19:$Y$33, 0))="", 0, INDEX($AO$2:$AU$8, MATCH(TEXT($B134, "ddd"), $AN$2:$AN$8, 0), MATCH(INDEX(Settings!$AI$19:$AI$33, MATCH(G$10, Settings!$Y$19:$Y$33, 0)), $AO$1:$AU$1, 0))), 0))</f>
        <v/>
      </c>
      <c r="AQ134" s="119" t="str">
        <f>IF(OR($B134="", H134="", H$10="", AQ$9), "", IFERROR($B134+INDEX(Settings!$AF$19:$AF$33, MATCH(H$10, Settings!$Y$19:$Y$33, 0))+IF(INDEX(Settings!$AI$19:$AI$33, MATCH(H$10, Settings!$Y$19:$Y$33, 0))="", 0, INDEX($AO$2:$AU$8, MATCH(TEXT($B134, "ddd"), $AN$2:$AN$8, 0), MATCH(INDEX(Settings!$AI$19:$AI$33, MATCH(H$10, Settings!$Y$19:$Y$33, 0)), $AO$1:$AU$1, 0))), 0))</f>
        <v/>
      </c>
      <c r="AR134" s="119" t="str">
        <f>IF(OR($B134="", I134="", I$10="", AR$9), "", IFERROR($B134+INDEX(Settings!$AF$19:$AF$33, MATCH(I$10, Settings!$Y$19:$Y$33, 0))+IF(INDEX(Settings!$AI$19:$AI$33, MATCH(I$10, Settings!$Y$19:$Y$33, 0))="", 0, INDEX($AO$2:$AU$8, MATCH(TEXT($B134, "ddd"), $AN$2:$AN$8, 0), MATCH(INDEX(Settings!$AI$19:$AI$33, MATCH(I$10, Settings!$Y$19:$Y$33, 0)), $AO$1:$AU$1, 0))), 0))</f>
        <v/>
      </c>
      <c r="AS134" s="119" t="str">
        <f>IF(OR($B134="", J134="", J$10="", AS$9), "", IFERROR($B134+INDEX(Settings!$AF$19:$AF$33, MATCH(J$10, Settings!$Y$19:$Y$33, 0))+IF(INDEX(Settings!$AI$19:$AI$33, MATCH(J$10, Settings!$Y$19:$Y$33, 0))="", 0, INDEX($AO$2:$AU$8, MATCH(TEXT($B134, "ddd"), $AN$2:$AN$8, 0), MATCH(INDEX(Settings!$AI$19:$AI$33, MATCH(J$10, Settings!$Y$19:$Y$33, 0)), $AO$1:$AU$1, 0))), 0))</f>
        <v/>
      </c>
      <c r="AT134" s="119" t="str">
        <f>IF(OR($B134="", K134="", K$10="", AT$9), "", IFERROR($B134+INDEX(Settings!$AF$19:$AF$33, MATCH(K$10, Settings!$Y$19:$Y$33, 0))+IF(INDEX(Settings!$AI$19:$AI$33, MATCH(K$10, Settings!$Y$19:$Y$33, 0))="", 0, INDEX($AO$2:$AU$8, MATCH(TEXT($B134, "ddd"), $AN$2:$AN$8, 0), MATCH(INDEX(Settings!$AI$19:$AI$33, MATCH(K$10, Settings!$Y$19:$Y$33, 0)), $AO$1:$AU$1, 0))), 0))</f>
        <v/>
      </c>
      <c r="AU134" s="119" t="str">
        <f>IF(OR($B134="", L134="", L$10="", AU$9), "", IFERROR($B134+INDEX(Settings!$AF$19:$AF$33, MATCH(L$10, Settings!$Y$19:$Y$33, 0))+IF(INDEX(Settings!$AI$19:$AI$33, MATCH(L$10, Settings!$Y$19:$Y$33, 0))="", 0, INDEX($AO$2:$AU$8, MATCH(TEXT($B134, "ddd"), $AN$2:$AN$8, 0), MATCH(INDEX(Settings!$AI$19:$AI$33, MATCH(L$10, Settings!$Y$19:$Y$33, 0)), $AO$1:$AU$1, 0))), 0))</f>
        <v/>
      </c>
      <c r="AV134" s="119" t="str">
        <f>IF(OR($B134="", M134="", M$10="", AV$9), "", IFERROR($B134+INDEX(Settings!$AF$19:$AF$33, MATCH(M$10, Settings!$Y$19:$Y$33, 0))+IF(INDEX(Settings!$AI$19:$AI$33, MATCH(M$10, Settings!$Y$19:$Y$33, 0))="", 0, INDEX($AO$2:$AU$8, MATCH(TEXT($B134, "ddd"), $AN$2:$AN$8, 0), MATCH(INDEX(Settings!$AI$19:$AI$33, MATCH(M$10, Settings!$Y$19:$Y$33, 0)), $AO$1:$AU$1, 0))), 0))</f>
        <v/>
      </c>
      <c r="AW134" s="119" t="str">
        <f>IF(OR($B134="", N134="", N$10="", AW$9), "", IFERROR($B134+INDEX(Settings!$AF$19:$AF$33, MATCH(N$10, Settings!$Y$19:$Y$33, 0))+IF(INDEX(Settings!$AI$19:$AI$33, MATCH(N$10, Settings!$Y$19:$Y$33, 0))="", 0, INDEX($AO$2:$AU$8, MATCH(TEXT($B134, "ddd"), $AN$2:$AN$8, 0), MATCH(INDEX(Settings!$AI$19:$AI$33, MATCH(N$10, Settings!$Y$19:$Y$33, 0)), $AO$1:$AU$1, 0))), 0))</f>
        <v/>
      </c>
      <c r="AX134" s="119" t="str">
        <f>IF(OR($B134="", O134="", O$10="", AX$9), "", IFERROR($B134+INDEX(Settings!$AF$19:$AF$33, MATCH(O$10, Settings!$Y$19:$Y$33, 0))+IF(INDEX(Settings!$AI$19:$AI$33, MATCH(O$10, Settings!$Y$19:$Y$33, 0))="", 0, INDEX($AO$2:$AU$8, MATCH(TEXT($B134, "ddd"), $AN$2:$AN$8, 0), MATCH(INDEX(Settings!$AI$19:$AI$33, MATCH(O$10, Settings!$Y$19:$Y$33, 0)), $AO$1:$AU$1, 0))), 0))</f>
        <v/>
      </c>
      <c r="AY134" s="119" t="str">
        <f>IF(OR($B134="", P134="", P$10="", AY$9), "", IFERROR($B134+INDEX(Settings!$AF$19:$AF$33, MATCH(P$10, Settings!$Y$19:$Y$33, 0))+IF(INDEX(Settings!$AI$19:$AI$33, MATCH(P$10, Settings!$Y$19:$Y$33, 0))="", 0, INDEX($AO$2:$AU$8, MATCH(TEXT($B134, "ddd"), $AN$2:$AN$8, 0), MATCH(INDEX(Settings!$AI$19:$AI$33, MATCH(P$10, Settings!$Y$19:$Y$33, 0)), $AO$1:$AU$1, 0))), 0))</f>
        <v/>
      </c>
      <c r="AZ134" s="120" t="str">
        <f>IF(OR($B134="", Q134="", Q$10="", AZ$9), "", IFERROR($B134+INDEX(Settings!$AF$19:$AF$33, MATCH(Q$10, Settings!$Y$19:$Y$33, 0))+IF(INDEX(Settings!$AI$19:$AI$33, MATCH(Q$10, Settings!$Y$19:$Y$33, 0))="", 0, INDEX($AO$2:$AU$8, MATCH(TEXT($B134, "ddd"), $AN$2:$AN$8, 0), MATCH(INDEX(Settings!$AI$19:$AI$33, MATCH(Q$10, Settings!$Y$19:$Y$33, 0)), $AO$1:$AU$1, 0))), 0))</f>
        <v/>
      </c>
      <c r="BB134" s="118" t="str">
        <f>IF(OR(C$10="", $B134="", C134="", BB$9=""), "", IFERROR(WORKDAY((DATE(YEAR($B134), MONTH($B134)+INDEX(Settings!$AM$19:$AM$33, MATCH(C$10, Settings!$Y$19:$Y$33, 0)), IF(INDEX(Settings!$AQ$19:$AQ$33, MATCH(C$10, Settings!$Y$19:$Y$33, 0))=0, DAY($B134), INDEX(Settings!$AQ$19:$AQ$33, MATCH(C$10, Settings!$Y$19:$Y$33, 0))))-1), 1, Settings!$AY$23:$AY$38), ""))</f>
        <v/>
      </c>
      <c r="BC134" s="119" t="str">
        <f>IF(OR(D$10="", $B134="", D134="", BC$9=""), "", IFERROR(WORKDAY((DATE(YEAR($B134), MONTH($B134)+INDEX(Settings!$AM$19:$AM$33, MATCH(D$10, Settings!$Y$19:$Y$33, 0)), IF(INDEX(Settings!$AQ$19:$AQ$33, MATCH(D$10, Settings!$Y$19:$Y$33, 0))=0, DAY($B134), INDEX(Settings!$AQ$19:$AQ$33, MATCH(D$10, Settings!$Y$19:$Y$33, 0))))-1), 1, Settings!$AY$23:$AY$38), ""))</f>
        <v/>
      </c>
      <c r="BD134" s="119" t="str">
        <f>IF(OR(E$10="", $B134="", E134="", BD$9=""), "", IFERROR(WORKDAY((DATE(YEAR($B134), MONTH($B134)+INDEX(Settings!$AM$19:$AM$33, MATCH(E$10, Settings!$Y$19:$Y$33, 0)), IF(INDEX(Settings!$AQ$19:$AQ$33, MATCH(E$10, Settings!$Y$19:$Y$33, 0))=0, DAY($B134), INDEX(Settings!$AQ$19:$AQ$33, MATCH(E$10, Settings!$Y$19:$Y$33, 0))))-1), 1, Settings!$AY$23:$AY$38), ""))</f>
        <v/>
      </c>
      <c r="BE134" s="119" t="str">
        <f>IF(OR(F$10="", $B134="", F134="", BE$9=""), "", IFERROR(WORKDAY((DATE(YEAR($B134), MONTH($B134)+INDEX(Settings!$AM$19:$AM$33, MATCH(F$10, Settings!$Y$19:$Y$33, 0)), IF(INDEX(Settings!$AQ$19:$AQ$33, MATCH(F$10, Settings!$Y$19:$Y$33, 0))=0, DAY($B134), INDEX(Settings!$AQ$19:$AQ$33, MATCH(F$10, Settings!$Y$19:$Y$33, 0))))-1), 1, Settings!$AY$23:$AY$38), ""))</f>
        <v/>
      </c>
      <c r="BF134" s="119" t="str">
        <f>IF(OR(G$10="", $B134="", G134="", BF$9=""), "", IFERROR(WORKDAY((DATE(YEAR($B134), MONTH($B134)+INDEX(Settings!$AM$19:$AM$33, MATCH(G$10, Settings!$Y$19:$Y$33, 0)), IF(INDEX(Settings!$AQ$19:$AQ$33, MATCH(G$10, Settings!$Y$19:$Y$33, 0))=0, DAY($B134), INDEX(Settings!$AQ$19:$AQ$33, MATCH(G$10, Settings!$Y$19:$Y$33, 0))))-1), 1, Settings!$AY$23:$AY$38), ""))</f>
        <v/>
      </c>
      <c r="BG134" s="119" t="str">
        <f>IF(OR(H$10="", $B134="", H134="", BG$9=""), "", IFERROR(WORKDAY((DATE(YEAR($B134), MONTH($B134)+INDEX(Settings!$AM$19:$AM$33, MATCH(H$10, Settings!$Y$19:$Y$33, 0)), IF(INDEX(Settings!$AQ$19:$AQ$33, MATCH(H$10, Settings!$Y$19:$Y$33, 0))=0, DAY($B134), INDEX(Settings!$AQ$19:$AQ$33, MATCH(H$10, Settings!$Y$19:$Y$33, 0))))-1), 1, Settings!$AY$23:$AY$38), ""))</f>
        <v/>
      </c>
      <c r="BH134" s="119" t="str">
        <f>IF(OR(I$10="", $B134="", I134="", BH$9=""), "", IFERROR(WORKDAY((DATE(YEAR($B134), MONTH($B134)+INDEX(Settings!$AM$19:$AM$33, MATCH(I$10, Settings!$Y$19:$Y$33, 0)), IF(INDEX(Settings!$AQ$19:$AQ$33, MATCH(I$10, Settings!$Y$19:$Y$33, 0))=0, DAY($B134), INDEX(Settings!$AQ$19:$AQ$33, MATCH(I$10, Settings!$Y$19:$Y$33, 0))))-1), 1, Settings!$AY$23:$AY$38), ""))</f>
        <v/>
      </c>
      <c r="BI134" s="119" t="str">
        <f>IF(OR(J$10="", $B134="", J134="", BI$9=""), "", IFERROR(WORKDAY((DATE(YEAR($B134), MONTH($B134)+INDEX(Settings!$AM$19:$AM$33, MATCH(J$10, Settings!$Y$19:$Y$33, 0)), IF(INDEX(Settings!$AQ$19:$AQ$33, MATCH(J$10, Settings!$Y$19:$Y$33, 0))=0, DAY($B134), INDEX(Settings!$AQ$19:$AQ$33, MATCH(J$10, Settings!$Y$19:$Y$33, 0))))-1), 1, Settings!$AY$23:$AY$38), ""))</f>
        <v/>
      </c>
      <c r="BJ134" s="119" t="str">
        <f>IF(OR(K$10="", $B134="", K134="", BJ$9=""), "", IFERROR(WORKDAY((DATE(YEAR($B134), MONTH($B134)+INDEX(Settings!$AM$19:$AM$33, MATCH(K$10, Settings!$Y$19:$Y$33, 0)), IF(INDEX(Settings!$AQ$19:$AQ$33, MATCH(K$10, Settings!$Y$19:$Y$33, 0))=0, DAY($B134), INDEX(Settings!$AQ$19:$AQ$33, MATCH(K$10, Settings!$Y$19:$Y$33, 0))))-1), 1, Settings!$AY$23:$AY$38), ""))</f>
        <v/>
      </c>
      <c r="BK134" s="119" t="str">
        <f>IF(OR(L$10="", $B134="", L134="", BK$9=""), "", IFERROR(WORKDAY((DATE(YEAR($B134), MONTH($B134)+INDEX(Settings!$AM$19:$AM$33, MATCH(L$10, Settings!$Y$19:$Y$33, 0)), IF(INDEX(Settings!$AQ$19:$AQ$33, MATCH(L$10, Settings!$Y$19:$Y$33, 0))=0, DAY($B134), INDEX(Settings!$AQ$19:$AQ$33, MATCH(L$10, Settings!$Y$19:$Y$33, 0))))-1), 1, Settings!$AY$23:$AY$38), ""))</f>
        <v/>
      </c>
      <c r="BL134" s="119" t="str">
        <f>IF(OR(M$10="", $B134="", M134="", BL$9=""), "", IFERROR(WORKDAY((DATE(YEAR($B134), MONTH($B134)+INDEX(Settings!$AM$19:$AM$33, MATCH(M$10, Settings!$Y$19:$Y$33, 0)), IF(INDEX(Settings!$AQ$19:$AQ$33, MATCH(M$10, Settings!$Y$19:$Y$33, 0))=0, DAY($B134), INDEX(Settings!$AQ$19:$AQ$33, MATCH(M$10, Settings!$Y$19:$Y$33, 0))))-1), 1, Settings!$AY$23:$AY$38), ""))</f>
        <v/>
      </c>
      <c r="BM134" s="119" t="str">
        <f>IF(OR(N$10="", $B134="", N134="", BM$9=""), "", IFERROR(WORKDAY((DATE(YEAR($B134), MONTH($B134)+INDEX(Settings!$AM$19:$AM$33, MATCH(N$10, Settings!$Y$19:$Y$33, 0)), IF(INDEX(Settings!$AQ$19:$AQ$33, MATCH(N$10, Settings!$Y$19:$Y$33, 0))=0, DAY($B134), INDEX(Settings!$AQ$19:$AQ$33, MATCH(N$10, Settings!$Y$19:$Y$33, 0))))-1), 1, Settings!$AY$23:$AY$38), ""))</f>
        <v/>
      </c>
      <c r="BN134" s="119" t="str">
        <f>IF(OR(O$10="", $B134="", O134="", BN$9=""), "", IFERROR(WORKDAY((DATE(YEAR($B134), MONTH($B134)+INDEX(Settings!$AM$19:$AM$33, MATCH(O$10, Settings!$Y$19:$Y$33, 0)), IF(INDEX(Settings!$AQ$19:$AQ$33, MATCH(O$10, Settings!$Y$19:$Y$33, 0))=0, DAY($B134), INDEX(Settings!$AQ$19:$AQ$33, MATCH(O$10, Settings!$Y$19:$Y$33, 0))))-1), 1, Settings!$AY$23:$AY$38), ""))</f>
        <v/>
      </c>
      <c r="BO134" s="119" t="str">
        <f>IF(OR(P$10="", $B134="", P134="", BO$9=""), "", IFERROR(WORKDAY((DATE(YEAR($B134), MONTH($B134)+INDEX(Settings!$AM$19:$AM$33, MATCH(P$10, Settings!$Y$19:$Y$33, 0)), IF(INDEX(Settings!$AQ$19:$AQ$33, MATCH(P$10, Settings!$Y$19:$Y$33, 0))=0, DAY($B134), INDEX(Settings!$AQ$19:$AQ$33, MATCH(P$10, Settings!$Y$19:$Y$33, 0))))-1), 1, Settings!$AY$23:$AY$38), ""))</f>
        <v/>
      </c>
      <c r="BP134" s="120" t="str">
        <f>IF(OR(Q$10="", $B134="", Q134="", BP$9=""), "", IFERROR(WORKDAY((DATE(YEAR($B134), MONTH($B134)+INDEX(Settings!$AM$19:$AM$33, MATCH(Q$10, Settings!$Y$19:$Y$33, 0)), IF(INDEX(Settings!$AQ$19:$AQ$33, MATCH(Q$10, Settings!$Y$19:$Y$33, 0))=0, DAY($B134), INDEX(Settings!$AQ$19:$AQ$33, MATCH(Q$10, Settings!$Y$19:$Y$33, 0))))-1), 1, Settings!$AY$23:$AY$38), ""))</f>
        <v/>
      </c>
      <c r="BR134" s="118" t="str">
        <f>IF(BB134="", "", IF(BB134&lt;=$B134, WORKDAY(DATE(YEAR($BB134), MONTH(BB134)+1, DAY(BB134)-1), 1, Settings!$AY$23:$AY$38), BB134))</f>
        <v/>
      </c>
      <c r="BS134" s="119" t="str">
        <f>IF(BC134="", "", IF(BC134&lt;=$B134, WORKDAY(DATE(YEAR($BB134), MONTH(BC134)+1, DAY(BC134)-1), 1, Settings!$AY$23:$AY$38), BC134))</f>
        <v/>
      </c>
      <c r="BT134" s="119" t="str">
        <f>IF(BD134="", "", IF(BD134&lt;=$B134, WORKDAY(DATE(YEAR($BB134), MONTH(BD134)+1, DAY(BD134)-1), 1, Settings!$AY$23:$AY$38), BD134))</f>
        <v/>
      </c>
      <c r="BU134" s="119" t="str">
        <f>IF(BE134="", "", IF(BE134&lt;=$B134, WORKDAY(DATE(YEAR($BB134), MONTH(BE134)+1, DAY(BE134)-1), 1, Settings!$AY$23:$AY$38), BE134))</f>
        <v/>
      </c>
      <c r="BV134" s="119" t="str">
        <f>IF(BF134="", "", IF(BF134&lt;=$B134, WORKDAY(DATE(YEAR($BB134), MONTH(BF134)+1, DAY(BF134)-1), 1, Settings!$AY$23:$AY$38), BF134))</f>
        <v/>
      </c>
      <c r="BW134" s="119" t="str">
        <f>IF(BG134="", "", IF(BG134&lt;=$B134, WORKDAY(DATE(YEAR($BB134), MONTH(BG134)+1, DAY(BG134)-1), 1, Settings!$AY$23:$AY$38), BG134))</f>
        <v/>
      </c>
      <c r="BX134" s="119" t="str">
        <f>IF(BH134="", "", IF(BH134&lt;=$B134, WORKDAY(DATE(YEAR($BB134), MONTH(BH134)+1, DAY(BH134)-1), 1, Settings!$AY$23:$AY$38), BH134))</f>
        <v/>
      </c>
      <c r="BY134" s="119" t="str">
        <f>IF(BI134="", "", IF(BI134&lt;=$B134, WORKDAY(DATE(YEAR($BB134), MONTH(BI134)+1, DAY(BI134)-1), 1, Settings!$AY$23:$AY$38), BI134))</f>
        <v/>
      </c>
      <c r="BZ134" s="119" t="str">
        <f>IF(BJ134="", "", IF(BJ134&lt;=$B134, WORKDAY(DATE(YEAR($BB134), MONTH(BJ134)+1, DAY(BJ134)-1), 1, Settings!$AY$23:$AY$38), BJ134))</f>
        <v/>
      </c>
      <c r="CA134" s="119" t="str">
        <f>IF(BK134="", "", IF(BK134&lt;=$B134, WORKDAY(DATE(YEAR($BB134), MONTH(BK134)+1, DAY(BK134)-1), 1, Settings!$AY$23:$AY$38), BK134))</f>
        <v/>
      </c>
      <c r="CB134" s="119" t="str">
        <f>IF(BL134="", "", IF(BL134&lt;=$B134, WORKDAY(DATE(YEAR($BB134), MONTH(BL134)+1, DAY(BL134)-1), 1, Settings!$AY$23:$AY$38), BL134))</f>
        <v/>
      </c>
      <c r="CC134" s="119" t="str">
        <f>IF(BM134="", "", IF(BM134&lt;=$B134, WORKDAY(DATE(YEAR($BB134), MONTH(BM134)+1, DAY(BM134)-1), 1, Settings!$AY$23:$AY$38), BM134))</f>
        <v/>
      </c>
      <c r="CD134" s="119" t="str">
        <f>IF(BN134="", "", IF(BN134&lt;=$B134, WORKDAY(DATE(YEAR($BB134), MONTH(BN134)+1, DAY(BN134)-1), 1, Settings!$AY$23:$AY$38), BN134))</f>
        <v/>
      </c>
      <c r="CE134" s="119" t="str">
        <f>IF(BO134="", "", IF(BO134&lt;=$B134, WORKDAY(DATE(YEAR($BB134), MONTH(BO134)+1, DAY(BO134)-1), 1, Settings!$AY$23:$AY$38), BO134))</f>
        <v/>
      </c>
      <c r="CF134" s="120" t="str">
        <f>IF(BP134="", "", IF(BP134&lt;=$B134, WORKDAY(DATE(YEAR($BB134), MONTH(BP134)+1, DAY(BP134)-1), 1, Settings!$AY$23:$AY$38), BP134))</f>
        <v/>
      </c>
      <c r="CH134" s="48" t="str">
        <f t="shared" si="35"/>
        <v/>
      </c>
      <c r="CI134" s="49" t="str">
        <f t="shared" si="36"/>
        <v/>
      </c>
      <c r="CJ134" s="49" t="str">
        <f t="shared" si="37"/>
        <v/>
      </c>
      <c r="CK134" s="49" t="str">
        <f t="shared" si="38"/>
        <v/>
      </c>
      <c r="CL134" s="49" t="str">
        <f t="shared" si="39"/>
        <v/>
      </c>
      <c r="CM134" s="49" t="str">
        <f t="shared" si="40"/>
        <v/>
      </c>
      <c r="CN134" s="49" t="str">
        <f t="shared" si="41"/>
        <v/>
      </c>
      <c r="CO134" s="49" t="str">
        <f t="shared" si="42"/>
        <v/>
      </c>
      <c r="CP134" s="49" t="str">
        <f t="shared" si="43"/>
        <v/>
      </c>
      <c r="CQ134" s="49" t="str">
        <f t="shared" si="44"/>
        <v/>
      </c>
      <c r="CR134" s="49" t="str">
        <f t="shared" si="45"/>
        <v/>
      </c>
      <c r="CS134" s="49" t="str">
        <f t="shared" si="46"/>
        <v/>
      </c>
      <c r="CT134" s="49" t="str">
        <f t="shared" si="47"/>
        <v/>
      </c>
      <c r="CU134" s="49" t="str">
        <f t="shared" si="48"/>
        <v/>
      </c>
      <c r="CV134" s="16" t="str">
        <f t="shared" si="49"/>
        <v/>
      </c>
      <c r="CX134" s="48" t="str">
        <f t="shared" si="50"/>
        <v/>
      </c>
      <c r="CY134" s="49" t="str">
        <f t="shared" si="51"/>
        <v/>
      </c>
      <c r="CZ134" s="49" t="str">
        <f t="shared" si="52"/>
        <v/>
      </c>
      <c r="DA134" s="49" t="str">
        <f t="shared" si="53"/>
        <v/>
      </c>
      <c r="DB134" s="49" t="str">
        <f t="shared" si="54"/>
        <v/>
      </c>
      <c r="DC134" s="49" t="str">
        <f t="shared" si="55"/>
        <v/>
      </c>
      <c r="DD134" s="49" t="str">
        <f t="shared" si="56"/>
        <v/>
      </c>
      <c r="DE134" s="49" t="str">
        <f t="shared" si="57"/>
        <v/>
      </c>
      <c r="DF134" s="49" t="str">
        <f t="shared" si="58"/>
        <v/>
      </c>
      <c r="DG134" s="49" t="str">
        <f t="shared" si="59"/>
        <v/>
      </c>
      <c r="DH134" s="49" t="str">
        <f t="shared" si="60"/>
        <v/>
      </c>
      <c r="DI134" s="49" t="str">
        <f t="shared" si="61"/>
        <v/>
      </c>
      <c r="DJ134" s="49" t="str">
        <f t="shared" si="62"/>
        <v/>
      </c>
      <c r="DK134" s="49" t="str">
        <f t="shared" si="63"/>
        <v/>
      </c>
      <c r="DL134" s="16" t="str">
        <f t="shared" si="64"/>
        <v/>
      </c>
      <c r="DN134" s="17" t="str">
        <f t="shared" si="65"/>
        <v>Nov 2019</v>
      </c>
    </row>
    <row r="135" spans="1:118" x14ac:dyDescent="0.25">
      <c r="A135" s="30"/>
      <c r="B135" s="102">
        <f>IF(B134="", "", IFERROR(IF(B134+1&gt;Settings!$G$25, "", B134+1), ""))</f>
        <v>43771</v>
      </c>
      <c r="C135" s="2"/>
      <c r="D135" s="3"/>
      <c r="E135" s="3"/>
      <c r="F135" s="3"/>
      <c r="G135" s="3"/>
      <c r="H135" s="3"/>
      <c r="I135" s="3"/>
      <c r="J135" s="3"/>
      <c r="K135" s="3"/>
      <c r="L135" s="3"/>
      <c r="M135" s="3"/>
      <c r="N135" s="3"/>
      <c r="O135" s="3"/>
      <c r="P135" s="3"/>
      <c r="Q135" s="4"/>
      <c r="R135" s="30"/>
      <c r="T135" s="17" t="str">
        <f>IF($B135="", "", IF($B135&lt;Settings!$G$23, "Old", "New"))</f>
        <v>Old</v>
      </c>
      <c r="AL135" s="118" t="str">
        <f>IF(OR($B135="", C135="", C$10="", AL$9), "", IFERROR($B135+INDEX(Settings!$AF$19:$AF$33, MATCH(C$10, Settings!$Y$19:$Y$33, 0))+IF(INDEX(Settings!$AI$19:$AI$33, MATCH(C$10, Settings!$Y$19:$Y$33, 0))="", 0, INDEX($AO$2:$AU$8, MATCH(TEXT($B135, "ddd"), $AN$2:$AN$8, 0), MATCH(INDEX(Settings!$AI$19:$AI$33, MATCH(C$10, Settings!$Y$19:$Y$33, 0)), $AO$1:$AU$1, 0))), 0))</f>
        <v/>
      </c>
      <c r="AM135" s="119" t="str">
        <f>IF(OR($B135="", D135="", D$10="", AM$9), "", IFERROR($B135+INDEX(Settings!$AF$19:$AF$33, MATCH(D$10, Settings!$Y$19:$Y$33, 0))+IF(INDEX(Settings!$AI$19:$AI$33, MATCH(D$10, Settings!$Y$19:$Y$33, 0))="", 0, INDEX($AO$2:$AU$8, MATCH(TEXT($B135, "ddd"), $AN$2:$AN$8, 0), MATCH(INDEX(Settings!$AI$19:$AI$33, MATCH(D$10, Settings!$Y$19:$Y$33, 0)), $AO$1:$AU$1, 0))), 0))</f>
        <v/>
      </c>
      <c r="AN135" s="119" t="str">
        <f>IF(OR($B135="", E135="", E$10="", AN$9), "", IFERROR($B135+INDEX(Settings!$AF$19:$AF$33, MATCH(E$10, Settings!$Y$19:$Y$33, 0))+IF(INDEX(Settings!$AI$19:$AI$33, MATCH(E$10, Settings!$Y$19:$Y$33, 0))="", 0, INDEX($AO$2:$AU$8, MATCH(TEXT($B135, "ddd"), $AN$2:$AN$8, 0), MATCH(INDEX(Settings!$AI$19:$AI$33, MATCH(E$10, Settings!$Y$19:$Y$33, 0)), $AO$1:$AU$1, 0))), 0))</f>
        <v/>
      </c>
      <c r="AO135" s="119" t="str">
        <f>IF(OR($B135="", F135="", F$10="", AO$9), "", IFERROR($B135+INDEX(Settings!$AF$19:$AF$33, MATCH(F$10, Settings!$Y$19:$Y$33, 0))+IF(INDEX(Settings!$AI$19:$AI$33, MATCH(F$10, Settings!$Y$19:$Y$33, 0))="", 0, INDEX($AO$2:$AU$8, MATCH(TEXT($B135, "ddd"), $AN$2:$AN$8, 0), MATCH(INDEX(Settings!$AI$19:$AI$33, MATCH(F$10, Settings!$Y$19:$Y$33, 0)), $AO$1:$AU$1, 0))), 0))</f>
        <v/>
      </c>
      <c r="AP135" s="119" t="str">
        <f>IF(OR($B135="", G135="", G$10="", AP$9), "", IFERROR($B135+INDEX(Settings!$AF$19:$AF$33, MATCH(G$10, Settings!$Y$19:$Y$33, 0))+IF(INDEX(Settings!$AI$19:$AI$33, MATCH(G$10, Settings!$Y$19:$Y$33, 0))="", 0, INDEX($AO$2:$AU$8, MATCH(TEXT($B135, "ddd"), $AN$2:$AN$8, 0), MATCH(INDEX(Settings!$AI$19:$AI$33, MATCH(G$10, Settings!$Y$19:$Y$33, 0)), $AO$1:$AU$1, 0))), 0))</f>
        <v/>
      </c>
      <c r="AQ135" s="119" t="str">
        <f>IF(OR($B135="", H135="", H$10="", AQ$9), "", IFERROR($B135+INDEX(Settings!$AF$19:$AF$33, MATCH(H$10, Settings!$Y$19:$Y$33, 0))+IF(INDEX(Settings!$AI$19:$AI$33, MATCH(H$10, Settings!$Y$19:$Y$33, 0))="", 0, INDEX($AO$2:$AU$8, MATCH(TEXT($B135, "ddd"), $AN$2:$AN$8, 0), MATCH(INDEX(Settings!$AI$19:$AI$33, MATCH(H$10, Settings!$Y$19:$Y$33, 0)), $AO$1:$AU$1, 0))), 0))</f>
        <v/>
      </c>
      <c r="AR135" s="119" t="str">
        <f>IF(OR($B135="", I135="", I$10="", AR$9), "", IFERROR($B135+INDEX(Settings!$AF$19:$AF$33, MATCH(I$10, Settings!$Y$19:$Y$33, 0))+IF(INDEX(Settings!$AI$19:$AI$33, MATCH(I$10, Settings!$Y$19:$Y$33, 0))="", 0, INDEX($AO$2:$AU$8, MATCH(TEXT($B135, "ddd"), $AN$2:$AN$8, 0), MATCH(INDEX(Settings!$AI$19:$AI$33, MATCH(I$10, Settings!$Y$19:$Y$33, 0)), $AO$1:$AU$1, 0))), 0))</f>
        <v/>
      </c>
      <c r="AS135" s="119" t="str">
        <f>IF(OR($B135="", J135="", J$10="", AS$9), "", IFERROR($B135+INDEX(Settings!$AF$19:$AF$33, MATCH(J$10, Settings!$Y$19:$Y$33, 0))+IF(INDEX(Settings!$AI$19:$AI$33, MATCH(J$10, Settings!$Y$19:$Y$33, 0))="", 0, INDEX($AO$2:$AU$8, MATCH(TEXT($B135, "ddd"), $AN$2:$AN$8, 0), MATCH(INDEX(Settings!$AI$19:$AI$33, MATCH(J$10, Settings!$Y$19:$Y$33, 0)), $AO$1:$AU$1, 0))), 0))</f>
        <v/>
      </c>
      <c r="AT135" s="119" t="str">
        <f>IF(OR($B135="", K135="", K$10="", AT$9), "", IFERROR($B135+INDEX(Settings!$AF$19:$AF$33, MATCH(K$10, Settings!$Y$19:$Y$33, 0))+IF(INDEX(Settings!$AI$19:$AI$33, MATCH(K$10, Settings!$Y$19:$Y$33, 0))="", 0, INDEX($AO$2:$AU$8, MATCH(TEXT($B135, "ddd"), $AN$2:$AN$8, 0), MATCH(INDEX(Settings!$AI$19:$AI$33, MATCH(K$10, Settings!$Y$19:$Y$33, 0)), $AO$1:$AU$1, 0))), 0))</f>
        <v/>
      </c>
      <c r="AU135" s="119" t="str">
        <f>IF(OR($B135="", L135="", L$10="", AU$9), "", IFERROR($B135+INDEX(Settings!$AF$19:$AF$33, MATCH(L$10, Settings!$Y$19:$Y$33, 0))+IF(INDEX(Settings!$AI$19:$AI$33, MATCH(L$10, Settings!$Y$19:$Y$33, 0))="", 0, INDEX($AO$2:$AU$8, MATCH(TEXT($B135, "ddd"), $AN$2:$AN$8, 0), MATCH(INDEX(Settings!$AI$19:$AI$33, MATCH(L$10, Settings!$Y$19:$Y$33, 0)), $AO$1:$AU$1, 0))), 0))</f>
        <v/>
      </c>
      <c r="AV135" s="119" t="str">
        <f>IF(OR($B135="", M135="", M$10="", AV$9), "", IFERROR($B135+INDEX(Settings!$AF$19:$AF$33, MATCH(M$10, Settings!$Y$19:$Y$33, 0))+IF(INDEX(Settings!$AI$19:$AI$33, MATCH(M$10, Settings!$Y$19:$Y$33, 0))="", 0, INDEX($AO$2:$AU$8, MATCH(TEXT($B135, "ddd"), $AN$2:$AN$8, 0), MATCH(INDEX(Settings!$AI$19:$AI$33, MATCH(M$10, Settings!$Y$19:$Y$33, 0)), $AO$1:$AU$1, 0))), 0))</f>
        <v/>
      </c>
      <c r="AW135" s="119" t="str">
        <f>IF(OR($B135="", N135="", N$10="", AW$9), "", IFERROR($B135+INDEX(Settings!$AF$19:$AF$33, MATCH(N$10, Settings!$Y$19:$Y$33, 0))+IF(INDEX(Settings!$AI$19:$AI$33, MATCH(N$10, Settings!$Y$19:$Y$33, 0))="", 0, INDEX($AO$2:$AU$8, MATCH(TEXT($B135, "ddd"), $AN$2:$AN$8, 0), MATCH(INDEX(Settings!$AI$19:$AI$33, MATCH(N$10, Settings!$Y$19:$Y$33, 0)), $AO$1:$AU$1, 0))), 0))</f>
        <v/>
      </c>
      <c r="AX135" s="119" t="str">
        <f>IF(OR($B135="", O135="", O$10="", AX$9), "", IFERROR($B135+INDEX(Settings!$AF$19:$AF$33, MATCH(O$10, Settings!$Y$19:$Y$33, 0))+IF(INDEX(Settings!$AI$19:$AI$33, MATCH(O$10, Settings!$Y$19:$Y$33, 0))="", 0, INDEX($AO$2:$AU$8, MATCH(TEXT($B135, "ddd"), $AN$2:$AN$8, 0), MATCH(INDEX(Settings!$AI$19:$AI$33, MATCH(O$10, Settings!$Y$19:$Y$33, 0)), $AO$1:$AU$1, 0))), 0))</f>
        <v/>
      </c>
      <c r="AY135" s="119" t="str">
        <f>IF(OR($B135="", P135="", P$10="", AY$9), "", IFERROR($B135+INDEX(Settings!$AF$19:$AF$33, MATCH(P$10, Settings!$Y$19:$Y$33, 0))+IF(INDEX(Settings!$AI$19:$AI$33, MATCH(P$10, Settings!$Y$19:$Y$33, 0))="", 0, INDEX($AO$2:$AU$8, MATCH(TEXT($B135, "ddd"), $AN$2:$AN$8, 0), MATCH(INDEX(Settings!$AI$19:$AI$33, MATCH(P$10, Settings!$Y$19:$Y$33, 0)), $AO$1:$AU$1, 0))), 0))</f>
        <v/>
      </c>
      <c r="AZ135" s="120" t="str">
        <f>IF(OR($B135="", Q135="", Q$10="", AZ$9), "", IFERROR($B135+INDEX(Settings!$AF$19:$AF$33, MATCH(Q$10, Settings!$Y$19:$Y$33, 0))+IF(INDEX(Settings!$AI$19:$AI$33, MATCH(Q$10, Settings!$Y$19:$Y$33, 0))="", 0, INDEX($AO$2:$AU$8, MATCH(TEXT($B135, "ddd"), $AN$2:$AN$8, 0), MATCH(INDEX(Settings!$AI$19:$AI$33, MATCH(Q$10, Settings!$Y$19:$Y$33, 0)), $AO$1:$AU$1, 0))), 0))</f>
        <v/>
      </c>
      <c r="BB135" s="118" t="str">
        <f>IF(OR(C$10="", $B135="", C135="", BB$9=""), "", IFERROR(WORKDAY((DATE(YEAR($B135), MONTH($B135)+INDEX(Settings!$AM$19:$AM$33, MATCH(C$10, Settings!$Y$19:$Y$33, 0)), IF(INDEX(Settings!$AQ$19:$AQ$33, MATCH(C$10, Settings!$Y$19:$Y$33, 0))=0, DAY($B135), INDEX(Settings!$AQ$19:$AQ$33, MATCH(C$10, Settings!$Y$19:$Y$33, 0))))-1), 1, Settings!$AY$23:$AY$38), ""))</f>
        <v/>
      </c>
      <c r="BC135" s="119" t="str">
        <f>IF(OR(D$10="", $B135="", D135="", BC$9=""), "", IFERROR(WORKDAY((DATE(YEAR($B135), MONTH($B135)+INDEX(Settings!$AM$19:$AM$33, MATCH(D$10, Settings!$Y$19:$Y$33, 0)), IF(INDEX(Settings!$AQ$19:$AQ$33, MATCH(D$10, Settings!$Y$19:$Y$33, 0))=0, DAY($B135), INDEX(Settings!$AQ$19:$AQ$33, MATCH(D$10, Settings!$Y$19:$Y$33, 0))))-1), 1, Settings!$AY$23:$AY$38), ""))</f>
        <v/>
      </c>
      <c r="BD135" s="119" t="str">
        <f>IF(OR(E$10="", $B135="", E135="", BD$9=""), "", IFERROR(WORKDAY((DATE(YEAR($B135), MONTH($B135)+INDEX(Settings!$AM$19:$AM$33, MATCH(E$10, Settings!$Y$19:$Y$33, 0)), IF(INDEX(Settings!$AQ$19:$AQ$33, MATCH(E$10, Settings!$Y$19:$Y$33, 0))=0, DAY($B135), INDEX(Settings!$AQ$19:$AQ$33, MATCH(E$10, Settings!$Y$19:$Y$33, 0))))-1), 1, Settings!$AY$23:$AY$38), ""))</f>
        <v/>
      </c>
      <c r="BE135" s="119" t="str">
        <f>IF(OR(F$10="", $B135="", F135="", BE$9=""), "", IFERROR(WORKDAY((DATE(YEAR($B135), MONTH($B135)+INDEX(Settings!$AM$19:$AM$33, MATCH(F$10, Settings!$Y$19:$Y$33, 0)), IF(INDEX(Settings!$AQ$19:$AQ$33, MATCH(F$10, Settings!$Y$19:$Y$33, 0))=0, DAY($B135), INDEX(Settings!$AQ$19:$AQ$33, MATCH(F$10, Settings!$Y$19:$Y$33, 0))))-1), 1, Settings!$AY$23:$AY$38), ""))</f>
        <v/>
      </c>
      <c r="BF135" s="119" t="str">
        <f>IF(OR(G$10="", $B135="", G135="", BF$9=""), "", IFERROR(WORKDAY((DATE(YEAR($B135), MONTH($B135)+INDEX(Settings!$AM$19:$AM$33, MATCH(G$10, Settings!$Y$19:$Y$33, 0)), IF(INDEX(Settings!$AQ$19:$AQ$33, MATCH(G$10, Settings!$Y$19:$Y$33, 0))=0, DAY($B135), INDEX(Settings!$AQ$19:$AQ$33, MATCH(G$10, Settings!$Y$19:$Y$33, 0))))-1), 1, Settings!$AY$23:$AY$38), ""))</f>
        <v/>
      </c>
      <c r="BG135" s="119" t="str">
        <f>IF(OR(H$10="", $B135="", H135="", BG$9=""), "", IFERROR(WORKDAY((DATE(YEAR($B135), MONTH($B135)+INDEX(Settings!$AM$19:$AM$33, MATCH(H$10, Settings!$Y$19:$Y$33, 0)), IF(INDEX(Settings!$AQ$19:$AQ$33, MATCH(H$10, Settings!$Y$19:$Y$33, 0))=0, DAY($B135), INDEX(Settings!$AQ$19:$AQ$33, MATCH(H$10, Settings!$Y$19:$Y$33, 0))))-1), 1, Settings!$AY$23:$AY$38), ""))</f>
        <v/>
      </c>
      <c r="BH135" s="119" t="str">
        <f>IF(OR(I$10="", $B135="", I135="", BH$9=""), "", IFERROR(WORKDAY((DATE(YEAR($B135), MONTH($B135)+INDEX(Settings!$AM$19:$AM$33, MATCH(I$10, Settings!$Y$19:$Y$33, 0)), IF(INDEX(Settings!$AQ$19:$AQ$33, MATCH(I$10, Settings!$Y$19:$Y$33, 0))=0, DAY($B135), INDEX(Settings!$AQ$19:$AQ$33, MATCH(I$10, Settings!$Y$19:$Y$33, 0))))-1), 1, Settings!$AY$23:$AY$38), ""))</f>
        <v/>
      </c>
      <c r="BI135" s="119" t="str">
        <f>IF(OR(J$10="", $B135="", J135="", BI$9=""), "", IFERROR(WORKDAY((DATE(YEAR($B135), MONTH($B135)+INDEX(Settings!$AM$19:$AM$33, MATCH(J$10, Settings!$Y$19:$Y$33, 0)), IF(INDEX(Settings!$AQ$19:$AQ$33, MATCH(J$10, Settings!$Y$19:$Y$33, 0))=0, DAY($B135), INDEX(Settings!$AQ$19:$AQ$33, MATCH(J$10, Settings!$Y$19:$Y$33, 0))))-1), 1, Settings!$AY$23:$AY$38), ""))</f>
        <v/>
      </c>
      <c r="BJ135" s="119" t="str">
        <f>IF(OR(K$10="", $B135="", K135="", BJ$9=""), "", IFERROR(WORKDAY((DATE(YEAR($B135), MONTH($B135)+INDEX(Settings!$AM$19:$AM$33, MATCH(K$10, Settings!$Y$19:$Y$33, 0)), IF(INDEX(Settings!$AQ$19:$AQ$33, MATCH(K$10, Settings!$Y$19:$Y$33, 0))=0, DAY($B135), INDEX(Settings!$AQ$19:$AQ$33, MATCH(K$10, Settings!$Y$19:$Y$33, 0))))-1), 1, Settings!$AY$23:$AY$38), ""))</f>
        <v/>
      </c>
      <c r="BK135" s="119" t="str">
        <f>IF(OR(L$10="", $B135="", L135="", BK$9=""), "", IFERROR(WORKDAY((DATE(YEAR($B135), MONTH($B135)+INDEX(Settings!$AM$19:$AM$33, MATCH(L$10, Settings!$Y$19:$Y$33, 0)), IF(INDEX(Settings!$AQ$19:$AQ$33, MATCH(L$10, Settings!$Y$19:$Y$33, 0))=0, DAY($B135), INDEX(Settings!$AQ$19:$AQ$33, MATCH(L$10, Settings!$Y$19:$Y$33, 0))))-1), 1, Settings!$AY$23:$AY$38), ""))</f>
        <v/>
      </c>
      <c r="BL135" s="119" t="str">
        <f>IF(OR(M$10="", $B135="", M135="", BL$9=""), "", IFERROR(WORKDAY((DATE(YEAR($B135), MONTH($B135)+INDEX(Settings!$AM$19:$AM$33, MATCH(M$10, Settings!$Y$19:$Y$33, 0)), IF(INDEX(Settings!$AQ$19:$AQ$33, MATCH(M$10, Settings!$Y$19:$Y$33, 0))=0, DAY($B135), INDEX(Settings!$AQ$19:$AQ$33, MATCH(M$10, Settings!$Y$19:$Y$33, 0))))-1), 1, Settings!$AY$23:$AY$38), ""))</f>
        <v/>
      </c>
      <c r="BM135" s="119" t="str">
        <f>IF(OR(N$10="", $B135="", N135="", BM$9=""), "", IFERROR(WORKDAY((DATE(YEAR($B135), MONTH($B135)+INDEX(Settings!$AM$19:$AM$33, MATCH(N$10, Settings!$Y$19:$Y$33, 0)), IF(INDEX(Settings!$AQ$19:$AQ$33, MATCH(N$10, Settings!$Y$19:$Y$33, 0))=0, DAY($B135), INDEX(Settings!$AQ$19:$AQ$33, MATCH(N$10, Settings!$Y$19:$Y$33, 0))))-1), 1, Settings!$AY$23:$AY$38), ""))</f>
        <v/>
      </c>
      <c r="BN135" s="119" t="str">
        <f>IF(OR(O$10="", $B135="", O135="", BN$9=""), "", IFERROR(WORKDAY((DATE(YEAR($B135), MONTH($B135)+INDEX(Settings!$AM$19:$AM$33, MATCH(O$10, Settings!$Y$19:$Y$33, 0)), IF(INDEX(Settings!$AQ$19:$AQ$33, MATCH(O$10, Settings!$Y$19:$Y$33, 0))=0, DAY($B135), INDEX(Settings!$AQ$19:$AQ$33, MATCH(O$10, Settings!$Y$19:$Y$33, 0))))-1), 1, Settings!$AY$23:$AY$38), ""))</f>
        <v/>
      </c>
      <c r="BO135" s="119" t="str">
        <f>IF(OR(P$10="", $B135="", P135="", BO$9=""), "", IFERROR(WORKDAY((DATE(YEAR($B135), MONTH($B135)+INDEX(Settings!$AM$19:$AM$33, MATCH(P$10, Settings!$Y$19:$Y$33, 0)), IF(INDEX(Settings!$AQ$19:$AQ$33, MATCH(P$10, Settings!$Y$19:$Y$33, 0))=0, DAY($B135), INDEX(Settings!$AQ$19:$AQ$33, MATCH(P$10, Settings!$Y$19:$Y$33, 0))))-1), 1, Settings!$AY$23:$AY$38), ""))</f>
        <v/>
      </c>
      <c r="BP135" s="120" t="str">
        <f>IF(OR(Q$10="", $B135="", Q135="", BP$9=""), "", IFERROR(WORKDAY((DATE(YEAR($B135), MONTH($B135)+INDEX(Settings!$AM$19:$AM$33, MATCH(Q$10, Settings!$Y$19:$Y$33, 0)), IF(INDEX(Settings!$AQ$19:$AQ$33, MATCH(Q$10, Settings!$Y$19:$Y$33, 0))=0, DAY($B135), INDEX(Settings!$AQ$19:$AQ$33, MATCH(Q$10, Settings!$Y$19:$Y$33, 0))))-1), 1, Settings!$AY$23:$AY$38), ""))</f>
        <v/>
      </c>
      <c r="BR135" s="118" t="str">
        <f>IF(BB135="", "", IF(BB135&lt;=$B135, WORKDAY(DATE(YEAR($BB135), MONTH(BB135)+1, DAY(BB135)-1), 1, Settings!$AY$23:$AY$38), BB135))</f>
        <v/>
      </c>
      <c r="BS135" s="119" t="str">
        <f>IF(BC135="", "", IF(BC135&lt;=$B135, WORKDAY(DATE(YEAR($BB135), MONTH(BC135)+1, DAY(BC135)-1), 1, Settings!$AY$23:$AY$38), BC135))</f>
        <v/>
      </c>
      <c r="BT135" s="119" t="str">
        <f>IF(BD135="", "", IF(BD135&lt;=$B135, WORKDAY(DATE(YEAR($BB135), MONTH(BD135)+1, DAY(BD135)-1), 1, Settings!$AY$23:$AY$38), BD135))</f>
        <v/>
      </c>
      <c r="BU135" s="119" t="str">
        <f>IF(BE135="", "", IF(BE135&lt;=$B135, WORKDAY(DATE(YEAR($BB135), MONTH(BE135)+1, DAY(BE135)-1), 1, Settings!$AY$23:$AY$38), BE135))</f>
        <v/>
      </c>
      <c r="BV135" s="119" t="str">
        <f>IF(BF135="", "", IF(BF135&lt;=$B135, WORKDAY(DATE(YEAR($BB135), MONTH(BF135)+1, DAY(BF135)-1), 1, Settings!$AY$23:$AY$38), BF135))</f>
        <v/>
      </c>
      <c r="BW135" s="119" t="str">
        <f>IF(BG135="", "", IF(BG135&lt;=$B135, WORKDAY(DATE(YEAR($BB135), MONTH(BG135)+1, DAY(BG135)-1), 1, Settings!$AY$23:$AY$38), BG135))</f>
        <v/>
      </c>
      <c r="BX135" s="119" t="str">
        <f>IF(BH135="", "", IF(BH135&lt;=$B135, WORKDAY(DATE(YEAR($BB135), MONTH(BH135)+1, DAY(BH135)-1), 1, Settings!$AY$23:$AY$38), BH135))</f>
        <v/>
      </c>
      <c r="BY135" s="119" t="str">
        <f>IF(BI135="", "", IF(BI135&lt;=$B135, WORKDAY(DATE(YEAR($BB135), MONTH(BI135)+1, DAY(BI135)-1), 1, Settings!$AY$23:$AY$38), BI135))</f>
        <v/>
      </c>
      <c r="BZ135" s="119" t="str">
        <f>IF(BJ135="", "", IF(BJ135&lt;=$B135, WORKDAY(DATE(YEAR($BB135), MONTH(BJ135)+1, DAY(BJ135)-1), 1, Settings!$AY$23:$AY$38), BJ135))</f>
        <v/>
      </c>
      <c r="CA135" s="119" t="str">
        <f>IF(BK135="", "", IF(BK135&lt;=$B135, WORKDAY(DATE(YEAR($BB135), MONTH(BK135)+1, DAY(BK135)-1), 1, Settings!$AY$23:$AY$38), BK135))</f>
        <v/>
      </c>
      <c r="CB135" s="119" t="str">
        <f>IF(BL135="", "", IF(BL135&lt;=$B135, WORKDAY(DATE(YEAR($BB135), MONTH(BL135)+1, DAY(BL135)-1), 1, Settings!$AY$23:$AY$38), BL135))</f>
        <v/>
      </c>
      <c r="CC135" s="119" t="str">
        <f>IF(BM135="", "", IF(BM135&lt;=$B135, WORKDAY(DATE(YEAR($BB135), MONTH(BM135)+1, DAY(BM135)-1), 1, Settings!$AY$23:$AY$38), BM135))</f>
        <v/>
      </c>
      <c r="CD135" s="119" t="str">
        <f>IF(BN135="", "", IF(BN135&lt;=$B135, WORKDAY(DATE(YEAR($BB135), MONTH(BN135)+1, DAY(BN135)-1), 1, Settings!$AY$23:$AY$38), BN135))</f>
        <v/>
      </c>
      <c r="CE135" s="119" t="str">
        <f>IF(BO135="", "", IF(BO135&lt;=$B135, WORKDAY(DATE(YEAR($BB135), MONTH(BO135)+1, DAY(BO135)-1), 1, Settings!$AY$23:$AY$38), BO135))</f>
        <v/>
      </c>
      <c r="CF135" s="120" t="str">
        <f>IF(BP135="", "", IF(BP135&lt;=$B135, WORKDAY(DATE(YEAR($BB135), MONTH(BP135)+1, DAY(BP135)-1), 1, Settings!$AY$23:$AY$38), BP135))</f>
        <v/>
      </c>
      <c r="CH135" s="48" t="str">
        <f t="shared" si="35"/>
        <v/>
      </c>
      <c r="CI135" s="49" t="str">
        <f t="shared" si="36"/>
        <v/>
      </c>
      <c r="CJ135" s="49" t="str">
        <f t="shared" si="37"/>
        <v/>
      </c>
      <c r="CK135" s="49" t="str">
        <f t="shared" si="38"/>
        <v/>
      </c>
      <c r="CL135" s="49" t="str">
        <f t="shared" si="39"/>
        <v/>
      </c>
      <c r="CM135" s="49" t="str">
        <f t="shared" si="40"/>
        <v/>
      </c>
      <c r="CN135" s="49" t="str">
        <f t="shared" si="41"/>
        <v/>
      </c>
      <c r="CO135" s="49" t="str">
        <f t="shared" si="42"/>
        <v/>
      </c>
      <c r="CP135" s="49" t="str">
        <f t="shared" si="43"/>
        <v/>
      </c>
      <c r="CQ135" s="49" t="str">
        <f t="shared" si="44"/>
        <v/>
      </c>
      <c r="CR135" s="49" t="str">
        <f t="shared" si="45"/>
        <v/>
      </c>
      <c r="CS135" s="49" t="str">
        <f t="shared" si="46"/>
        <v/>
      </c>
      <c r="CT135" s="49" t="str">
        <f t="shared" si="47"/>
        <v/>
      </c>
      <c r="CU135" s="49" t="str">
        <f t="shared" si="48"/>
        <v/>
      </c>
      <c r="CV135" s="16" t="str">
        <f t="shared" si="49"/>
        <v/>
      </c>
      <c r="CX135" s="48" t="str">
        <f t="shared" si="50"/>
        <v/>
      </c>
      <c r="CY135" s="49" t="str">
        <f t="shared" si="51"/>
        <v/>
      </c>
      <c r="CZ135" s="49" t="str">
        <f t="shared" si="52"/>
        <v/>
      </c>
      <c r="DA135" s="49" t="str">
        <f t="shared" si="53"/>
        <v/>
      </c>
      <c r="DB135" s="49" t="str">
        <f t="shared" si="54"/>
        <v/>
      </c>
      <c r="DC135" s="49" t="str">
        <f t="shared" si="55"/>
        <v/>
      </c>
      <c r="DD135" s="49" t="str">
        <f t="shared" si="56"/>
        <v/>
      </c>
      <c r="DE135" s="49" t="str">
        <f t="shared" si="57"/>
        <v/>
      </c>
      <c r="DF135" s="49" t="str">
        <f t="shared" si="58"/>
        <v/>
      </c>
      <c r="DG135" s="49" t="str">
        <f t="shared" si="59"/>
        <v/>
      </c>
      <c r="DH135" s="49" t="str">
        <f t="shared" si="60"/>
        <v/>
      </c>
      <c r="DI135" s="49" t="str">
        <f t="shared" si="61"/>
        <v/>
      </c>
      <c r="DJ135" s="49" t="str">
        <f t="shared" si="62"/>
        <v/>
      </c>
      <c r="DK135" s="49" t="str">
        <f t="shared" si="63"/>
        <v/>
      </c>
      <c r="DL135" s="16" t="str">
        <f t="shared" si="64"/>
        <v/>
      </c>
      <c r="DN135" s="17" t="str">
        <f t="shared" si="65"/>
        <v>Nov 2019</v>
      </c>
    </row>
    <row r="136" spans="1:118" x14ac:dyDescent="0.25">
      <c r="A136" s="30"/>
      <c r="B136" s="102">
        <f>IF(B135="", "", IFERROR(IF(B135+1&gt;Settings!$G$25, "", B135+1), ""))</f>
        <v>43772</v>
      </c>
      <c r="C136" s="2"/>
      <c r="D136" s="3"/>
      <c r="E136" s="3"/>
      <c r="F136" s="3"/>
      <c r="G136" s="3"/>
      <c r="H136" s="3"/>
      <c r="I136" s="3"/>
      <c r="J136" s="3"/>
      <c r="K136" s="3"/>
      <c r="L136" s="3"/>
      <c r="M136" s="3"/>
      <c r="N136" s="3"/>
      <c r="O136" s="3"/>
      <c r="P136" s="3"/>
      <c r="Q136" s="4"/>
      <c r="R136" s="30"/>
      <c r="T136" s="17" t="str">
        <f>IF($B136="", "", IF($B136&lt;Settings!$G$23, "Old", "New"))</f>
        <v>Old</v>
      </c>
      <c r="AL136" s="118" t="str">
        <f>IF(OR($B136="", C136="", C$10="", AL$9), "", IFERROR($B136+INDEX(Settings!$AF$19:$AF$33, MATCH(C$10, Settings!$Y$19:$Y$33, 0))+IF(INDEX(Settings!$AI$19:$AI$33, MATCH(C$10, Settings!$Y$19:$Y$33, 0))="", 0, INDEX($AO$2:$AU$8, MATCH(TEXT($B136, "ddd"), $AN$2:$AN$8, 0), MATCH(INDEX(Settings!$AI$19:$AI$33, MATCH(C$10, Settings!$Y$19:$Y$33, 0)), $AO$1:$AU$1, 0))), 0))</f>
        <v/>
      </c>
      <c r="AM136" s="119" t="str">
        <f>IF(OR($B136="", D136="", D$10="", AM$9), "", IFERROR($B136+INDEX(Settings!$AF$19:$AF$33, MATCH(D$10, Settings!$Y$19:$Y$33, 0))+IF(INDEX(Settings!$AI$19:$AI$33, MATCH(D$10, Settings!$Y$19:$Y$33, 0))="", 0, INDEX($AO$2:$AU$8, MATCH(TEXT($B136, "ddd"), $AN$2:$AN$8, 0), MATCH(INDEX(Settings!$AI$19:$AI$33, MATCH(D$10, Settings!$Y$19:$Y$33, 0)), $AO$1:$AU$1, 0))), 0))</f>
        <v/>
      </c>
      <c r="AN136" s="119" t="str">
        <f>IF(OR($B136="", E136="", E$10="", AN$9), "", IFERROR($B136+INDEX(Settings!$AF$19:$AF$33, MATCH(E$10, Settings!$Y$19:$Y$33, 0))+IF(INDEX(Settings!$AI$19:$AI$33, MATCH(E$10, Settings!$Y$19:$Y$33, 0))="", 0, INDEX($AO$2:$AU$8, MATCH(TEXT($B136, "ddd"), $AN$2:$AN$8, 0), MATCH(INDEX(Settings!$AI$19:$AI$33, MATCH(E$10, Settings!$Y$19:$Y$33, 0)), $AO$1:$AU$1, 0))), 0))</f>
        <v/>
      </c>
      <c r="AO136" s="119" t="str">
        <f>IF(OR($B136="", F136="", F$10="", AO$9), "", IFERROR($B136+INDEX(Settings!$AF$19:$AF$33, MATCH(F$10, Settings!$Y$19:$Y$33, 0))+IF(INDEX(Settings!$AI$19:$AI$33, MATCH(F$10, Settings!$Y$19:$Y$33, 0))="", 0, INDEX($AO$2:$AU$8, MATCH(TEXT($B136, "ddd"), $AN$2:$AN$8, 0), MATCH(INDEX(Settings!$AI$19:$AI$33, MATCH(F$10, Settings!$Y$19:$Y$33, 0)), $AO$1:$AU$1, 0))), 0))</f>
        <v/>
      </c>
      <c r="AP136" s="119" t="str">
        <f>IF(OR($B136="", G136="", G$10="", AP$9), "", IFERROR($B136+INDEX(Settings!$AF$19:$AF$33, MATCH(G$10, Settings!$Y$19:$Y$33, 0))+IF(INDEX(Settings!$AI$19:$AI$33, MATCH(G$10, Settings!$Y$19:$Y$33, 0))="", 0, INDEX($AO$2:$AU$8, MATCH(TEXT($B136, "ddd"), $AN$2:$AN$8, 0), MATCH(INDEX(Settings!$AI$19:$AI$33, MATCH(G$10, Settings!$Y$19:$Y$33, 0)), $AO$1:$AU$1, 0))), 0))</f>
        <v/>
      </c>
      <c r="AQ136" s="119" t="str">
        <f>IF(OR($B136="", H136="", H$10="", AQ$9), "", IFERROR($B136+INDEX(Settings!$AF$19:$AF$33, MATCH(H$10, Settings!$Y$19:$Y$33, 0))+IF(INDEX(Settings!$AI$19:$AI$33, MATCH(H$10, Settings!$Y$19:$Y$33, 0))="", 0, INDEX($AO$2:$AU$8, MATCH(TEXT($B136, "ddd"), $AN$2:$AN$8, 0), MATCH(INDEX(Settings!$AI$19:$AI$33, MATCH(H$10, Settings!$Y$19:$Y$33, 0)), $AO$1:$AU$1, 0))), 0))</f>
        <v/>
      </c>
      <c r="AR136" s="119" t="str">
        <f>IF(OR($B136="", I136="", I$10="", AR$9), "", IFERROR($B136+INDEX(Settings!$AF$19:$AF$33, MATCH(I$10, Settings!$Y$19:$Y$33, 0))+IF(INDEX(Settings!$AI$19:$AI$33, MATCH(I$10, Settings!$Y$19:$Y$33, 0))="", 0, INDEX($AO$2:$AU$8, MATCH(TEXT($B136, "ddd"), $AN$2:$AN$8, 0), MATCH(INDEX(Settings!$AI$19:$AI$33, MATCH(I$10, Settings!$Y$19:$Y$33, 0)), $AO$1:$AU$1, 0))), 0))</f>
        <v/>
      </c>
      <c r="AS136" s="119" t="str">
        <f>IF(OR($B136="", J136="", J$10="", AS$9), "", IFERROR($B136+INDEX(Settings!$AF$19:$AF$33, MATCH(J$10, Settings!$Y$19:$Y$33, 0))+IF(INDEX(Settings!$AI$19:$AI$33, MATCH(J$10, Settings!$Y$19:$Y$33, 0))="", 0, INDEX($AO$2:$AU$8, MATCH(TEXT($B136, "ddd"), $AN$2:$AN$8, 0), MATCH(INDEX(Settings!$AI$19:$AI$33, MATCH(J$10, Settings!$Y$19:$Y$33, 0)), $AO$1:$AU$1, 0))), 0))</f>
        <v/>
      </c>
      <c r="AT136" s="119" t="str">
        <f>IF(OR($B136="", K136="", K$10="", AT$9), "", IFERROR($B136+INDEX(Settings!$AF$19:$AF$33, MATCH(K$10, Settings!$Y$19:$Y$33, 0))+IF(INDEX(Settings!$AI$19:$AI$33, MATCH(K$10, Settings!$Y$19:$Y$33, 0))="", 0, INDEX($AO$2:$AU$8, MATCH(TEXT($B136, "ddd"), $AN$2:$AN$8, 0), MATCH(INDEX(Settings!$AI$19:$AI$33, MATCH(K$10, Settings!$Y$19:$Y$33, 0)), $AO$1:$AU$1, 0))), 0))</f>
        <v/>
      </c>
      <c r="AU136" s="119" t="str">
        <f>IF(OR($B136="", L136="", L$10="", AU$9), "", IFERROR($B136+INDEX(Settings!$AF$19:$AF$33, MATCH(L$10, Settings!$Y$19:$Y$33, 0))+IF(INDEX(Settings!$AI$19:$AI$33, MATCH(L$10, Settings!$Y$19:$Y$33, 0))="", 0, INDEX($AO$2:$AU$8, MATCH(TEXT($B136, "ddd"), $AN$2:$AN$8, 0), MATCH(INDEX(Settings!$AI$19:$AI$33, MATCH(L$10, Settings!$Y$19:$Y$33, 0)), $AO$1:$AU$1, 0))), 0))</f>
        <v/>
      </c>
      <c r="AV136" s="119" t="str">
        <f>IF(OR($B136="", M136="", M$10="", AV$9), "", IFERROR($B136+INDEX(Settings!$AF$19:$AF$33, MATCH(M$10, Settings!$Y$19:$Y$33, 0))+IF(INDEX(Settings!$AI$19:$AI$33, MATCH(M$10, Settings!$Y$19:$Y$33, 0))="", 0, INDEX($AO$2:$AU$8, MATCH(TEXT($B136, "ddd"), $AN$2:$AN$8, 0), MATCH(INDEX(Settings!$AI$19:$AI$33, MATCH(M$10, Settings!$Y$19:$Y$33, 0)), $AO$1:$AU$1, 0))), 0))</f>
        <v/>
      </c>
      <c r="AW136" s="119" t="str">
        <f>IF(OR($B136="", N136="", N$10="", AW$9), "", IFERROR($B136+INDEX(Settings!$AF$19:$AF$33, MATCH(N$10, Settings!$Y$19:$Y$33, 0))+IF(INDEX(Settings!$AI$19:$AI$33, MATCH(N$10, Settings!$Y$19:$Y$33, 0))="", 0, INDEX($AO$2:$AU$8, MATCH(TEXT($B136, "ddd"), $AN$2:$AN$8, 0), MATCH(INDEX(Settings!$AI$19:$AI$33, MATCH(N$10, Settings!$Y$19:$Y$33, 0)), $AO$1:$AU$1, 0))), 0))</f>
        <v/>
      </c>
      <c r="AX136" s="119" t="str">
        <f>IF(OR($B136="", O136="", O$10="", AX$9), "", IFERROR($B136+INDEX(Settings!$AF$19:$AF$33, MATCH(O$10, Settings!$Y$19:$Y$33, 0))+IF(INDEX(Settings!$AI$19:$AI$33, MATCH(O$10, Settings!$Y$19:$Y$33, 0))="", 0, INDEX($AO$2:$AU$8, MATCH(TEXT($B136, "ddd"), $AN$2:$AN$8, 0), MATCH(INDEX(Settings!$AI$19:$AI$33, MATCH(O$10, Settings!$Y$19:$Y$33, 0)), $AO$1:$AU$1, 0))), 0))</f>
        <v/>
      </c>
      <c r="AY136" s="119" t="str">
        <f>IF(OR($B136="", P136="", P$10="", AY$9), "", IFERROR($B136+INDEX(Settings!$AF$19:$AF$33, MATCH(P$10, Settings!$Y$19:$Y$33, 0))+IF(INDEX(Settings!$AI$19:$AI$33, MATCH(P$10, Settings!$Y$19:$Y$33, 0))="", 0, INDEX($AO$2:$AU$8, MATCH(TEXT($B136, "ddd"), $AN$2:$AN$8, 0), MATCH(INDEX(Settings!$AI$19:$AI$33, MATCH(P$10, Settings!$Y$19:$Y$33, 0)), $AO$1:$AU$1, 0))), 0))</f>
        <v/>
      </c>
      <c r="AZ136" s="120" t="str">
        <f>IF(OR($B136="", Q136="", Q$10="", AZ$9), "", IFERROR($B136+INDEX(Settings!$AF$19:$AF$33, MATCH(Q$10, Settings!$Y$19:$Y$33, 0))+IF(INDEX(Settings!$AI$19:$AI$33, MATCH(Q$10, Settings!$Y$19:$Y$33, 0))="", 0, INDEX($AO$2:$AU$8, MATCH(TEXT($B136, "ddd"), $AN$2:$AN$8, 0), MATCH(INDEX(Settings!$AI$19:$AI$33, MATCH(Q$10, Settings!$Y$19:$Y$33, 0)), $AO$1:$AU$1, 0))), 0))</f>
        <v/>
      </c>
      <c r="BB136" s="118" t="str">
        <f>IF(OR(C$10="", $B136="", C136="", BB$9=""), "", IFERROR(WORKDAY((DATE(YEAR($B136), MONTH($B136)+INDEX(Settings!$AM$19:$AM$33, MATCH(C$10, Settings!$Y$19:$Y$33, 0)), IF(INDEX(Settings!$AQ$19:$AQ$33, MATCH(C$10, Settings!$Y$19:$Y$33, 0))=0, DAY($B136), INDEX(Settings!$AQ$19:$AQ$33, MATCH(C$10, Settings!$Y$19:$Y$33, 0))))-1), 1, Settings!$AY$23:$AY$38), ""))</f>
        <v/>
      </c>
      <c r="BC136" s="119" t="str">
        <f>IF(OR(D$10="", $B136="", D136="", BC$9=""), "", IFERROR(WORKDAY((DATE(YEAR($B136), MONTH($B136)+INDEX(Settings!$AM$19:$AM$33, MATCH(D$10, Settings!$Y$19:$Y$33, 0)), IF(INDEX(Settings!$AQ$19:$AQ$33, MATCH(D$10, Settings!$Y$19:$Y$33, 0))=0, DAY($B136), INDEX(Settings!$AQ$19:$AQ$33, MATCH(D$10, Settings!$Y$19:$Y$33, 0))))-1), 1, Settings!$AY$23:$AY$38), ""))</f>
        <v/>
      </c>
      <c r="BD136" s="119" t="str">
        <f>IF(OR(E$10="", $B136="", E136="", BD$9=""), "", IFERROR(WORKDAY((DATE(YEAR($B136), MONTH($B136)+INDEX(Settings!$AM$19:$AM$33, MATCH(E$10, Settings!$Y$19:$Y$33, 0)), IF(INDEX(Settings!$AQ$19:$AQ$33, MATCH(E$10, Settings!$Y$19:$Y$33, 0))=0, DAY($B136), INDEX(Settings!$AQ$19:$AQ$33, MATCH(E$10, Settings!$Y$19:$Y$33, 0))))-1), 1, Settings!$AY$23:$AY$38), ""))</f>
        <v/>
      </c>
      <c r="BE136" s="119" t="str">
        <f>IF(OR(F$10="", $B136="", F136="", BE$9=""), "", IFERROR(WORKDAY((DATE(YEAR($B136), MONTH($B136)+INDEX(Settings!$AM$19:$AM$33, MATCH(F$10, Settings!$Y$19:$Y$33, 0)), IF(INDEX(Settings!$AQ$19:$AQ$33, MATCH(F$10, Settings!$Y$19:$Y$33, 0))=0, DAY($B136), INDEX(Settings!$AQ$19:$AQ$33, MATCH(F$10, Settings!$Y$19:$Y$33, 0))))-1), 1, Settings!$AY$23:$AY$38), ""))</f>
        <v/>
      </c>
      <c r="BF136" s="119" t="str">
        <f>IF(OR(G$10="", $B136="", G136="", BF$9=""), "", IFERROR(WORKDAY((DATE(YEAR($B136), MONTH($B136)+INDEX(Settings!$AM$19:$AM$33, MATCH(G$10, Settings!$Y$19:$Y$33, 0)), IF(INDEX(Settings!$AQ$19:$AQ$33, MATCH(G$10, Settings!$Y$19:$Y$33, 0))=0, DAY($B136), INDEX(Settings!$AQ$19:$AQ$33, MATCH(G$10, Settings!$Y$19:$Y$33, 0))))-1), 1, Settings!$AY$23:$AY$38), ""))</f>
        <v/>
      </c>
      <c r="BG136" s="119" t="str">
        <f>IF(OR(H$10="", $B136="", H136="", BG$9=""), "", IFERROR(WORKDAY((DATE(YEAR($B136), MONTH($B136)+INDEX(Settings!$AM$19:$AM$33, MATCH(H$10, Settings!$Y$19:$Y$33, 0)), IF(INDEX(Settings!$AQ$19:$AQ$33, MATCH(H$10, Settings!$Y$19:$Y$33, 0))=0, DAY($B136), INDEX(Settings!$AQ$19:$AQ$33, MATCH(H$10, Settings!$Y$19:$Y$33, 0))))-1), 1, Settings!$AY$23:$AY$38), ""))</f>
        <v/>
      </c>
      <c r="BH136" s="119" t="str">
        <f>IF(OR(I$10="", $B136="", I136="", BH$9=""), "", IFERROR(WORKDAY((DATE(YEAR($B136), MONTH($B136)+INDEX(Settings!$AM$19:$AM$33, MATCH(I$10, Settings!$Y$19:$Y$33, 0)), IF(INDEX(Settings!$AQ$19:$AQ$33, MATCH(I$10, Settings!$Y$19:$Y$33, 0))=0, DAY($B136), INDEX(Settings!$AQ$19:$AQ$33, MATCH(I$10, Settings!$Y$19:$Y$33, 0))))-1), 1, Settings!$AY$23:$AY$38), ""))</f>
        <v/>
      </c>
      <c r="BI136" s="119" t="str">
        <f>IF(OR(J$10="", $B136="", J136="", BI$9=""), "", IFERROR(WORKDAY((DATE(YEAR($B136), MONTH($B136)+INDEX(Settings!$AM$19:$AM$33, MATCH(J$10, Settings!$Y$19:$Y$33, 0)), IF(INDEX(Settings!$AQ$19:$AQ$33, MATCH(J$10, Settings!$Y$19:$Y$33, 0))=0, DAY($B136), INDEX(Settings!$AQ$19:$AQ$33, MATCH(J$10, Settings!$Y$19:$Y$33, 0))))-1), 1, Settings!$AY$23:$AY$38), ""))</f>
        <v/>
      </c>
      <c r="BJ136" s="119" t="str">
        <f>IF(OR(K$10="", $B136="", K136="", BJ$9=""), "", IFERROR(WORKDAY((DATE(YEAR($B136), MONTH($B136)+INDEX(Settings!$AM$19:$AM$33, MATCH(K$10, Settings!$Y$19:$Y$33, 0)), IF(INDEX(Settings!$AQ$19:$AQ$33, MATCH(K$10, Settings!$Y$19:$Y$33, 0))=0, DAY($B136), INDEX(Settings!$AQ$19:$AQ$33, MATCH(K$10, Settings!$Y$19:$Y$33, 0))))-1), 1, Settings!$AY$23:$AY$38), ""))</f>
        <v/>
      </c>
      <c r="BK136" s="119" t="str">
        <f>IF(OR(L$10="", $B136="", L136="", BK$9=""), "", IFERROR(WORKDAY((DATE(YEAR($B136), MONTH($B136)+INDEX(Settings!$AM$19:$AM$33, MATCH(L$10, Settings!$Y$19:$Y$33, 0)), IF(INDEX(Settings!$AQ$19:$AQ$33, MATCH(L$10, Settings!$Y$19:$Y$33, 0))=0, DAY($B136), INDEX(Settings!$AQ$19:$AQ$33, MATCH(L$10, Settings!$Y$19:$Y$33, 0))))-1), 1, Settings!$AY$23:$AY$38), ""))</f>
        <v/>
      </c>
      <c r="BL136" s="119" t="str">
        <f>IF(OR(M$10="", $B136="", M136="", BL$9=""), "", IFERROR(WORKDAY((DATE(YEAR($B136), MONTH($B136)+INDEX(Settings!$AM$19:$AM$33, MATCH(M$10, Settings!$Y$19:$Y$33, 0)), IF(INDEX(Settings!$AQ$19:$AQ$33, MATCH(M$10, Settings!$Y$19:$Y$33, 0))=0, DAY($B136), INDEX(Settings!$AQ$19:$AQ$33, MATCH(M$10, Settings!$Y$19:$Y$33, 0))))-1), 1, Settings!$AY$23:$AY$38), ""))</f>
        <v/>
      </c>
      <c r="BM136" s="119" t="str">
        <f>IF(OR(N$10="", $B136="", N136="", BM$9=""), "", IFERROR(WORKDAY((DATE(YEAR($B136), MONTH($B136)+INDEX(Settings!$AM$19:$AM$33, MATCH(N$10, Settings!$Y$19:$Y$33, 0)), IF(INDEX(Settings!$AQ$19:$AQ$33, MATCH(N$10, Settings!$Y$19:$Y$33, 0))=0, DAY($B136), INDEX(Settings!$AQ$19:$AQ$33, MATCH(N$10, Settings!$Y$19:$Y$33, 0))))-1), 1, Settings!$AY$23:$AY$38), ""))</f>
        <v/>
      </c>
      <c r="BN136" s="119" t="str">
        <f>IF(OR(O$10="", $B136="", O136="", BN$9=""), "", IFERROR(WORKDAY((DATE(YEAR($B136), MONTH($B136)+INDEX(Settings!$AM$19:$AM$33, MATCH(O$10, Settings!$Y$19:$Y$33, 0)), IF(INDEX(Settings!$AQ$19:$AQ$33, MATCH(O$10, Settings!$Y$19:$Y$33, 0))=0, DAY($B136), INDEX(Settings!$AQ$19:$AQ$33, MATCH(O$10, Settings!$Y$19:$Y$33, 0))))-1), 1, Settings!$AY$23:$AY$38), ""))</f>
        <v/>
      </c>
      <c r="BO136" s="119" t="str">
        <f>IF(OR(P$10="", $B136="", P136="", BO$9=""), "", IFERROR(WORKDAY((DATE(YEAR($B136), MONTH($B136)+INDEX(Settings!$AM$19:$AM$33, MATCH(P$10, Settings!$Y$19:$Y$33, 0)), IF(INDEX(Settings!$AQ$19:$AQ$33, MATCH(P$10, Settings!$Y$19:$Y$33, 0))=0, DAY($B136), INDEX(Settings!$AQ$19:$AQ$33, MATCH(P$10, Settings!$Y$19:$Y$33, 0))))-1), 1, Settings!$AY$23:$AY$38), ""))</f>
        <v/>
      </c>
      <c r="BP136" s="120" t="str">
        <f>IF(OR(Q$10="", $B136="", Q136="", BP$9=""), "", IFERROR(WORKDAY((DATE(YEAR($B136), MONTH($B136)+INDEX(Settings!$AM$19:$AM$33, MATCH(Q$10, Settings!$Y$19:$Y$33, 0)), IF(INDEX(Settings!$AQ$19:$AQ$33, MATCH(Q$10, Settings!$Y$19:$Y$33, 0))=0, DAY($B136), INDEX(Settings!$AQ$19:$AQ$33, MATCH(Q$10, Settings!$Y$19:$Y$33, 0))))-1), 1, Settings!$AY$23:$AY$38), ""))</f>
        <v/>
      </c>
      <c r="BR136" s="118" t="str">
        <f>IF(BB136="", "", IF(BB136&lt;=$B136, WORKDAY(DATE(YEAR($BB136), MONTH(BB136)+1, DAY(BB136)-1), 1, Settings!$AY$23:$AY$38), BB136))</f>
        <v/>
      </c>
      <c r="BS136" s="119" t="str">
        <f>IF(BC136="", "", IF(BC136&lt;=$B136, WORKDAY(DATE(YEAR($BB136), MONTH(BC136)+1, DAY(BC136)-1), 1, Settings!$AY$23:$AY$38), BC136))</f>
        <v/>
      </c>
      <c r="BT136" s="119" t="str">
        <f>IF(BD136="", "", IF(BD136&lt;=$B136, WORKDAY(DATE(YEAR($BB136), MONTH(BD136)+1, DAY(BD136)-1), 1, Settings!$AY$23:$AY$38), BD136))</f>
        <v/>
      </c>
      <c r="BU136" s="119" t="str">
        <f>IF(BE136="", "", IF(BE136&lt;=$B136, WORKDAY(DATE(YEAR($BB136), MONTH(BE136)+1, DAY(BE136)-1), 1, Settings!$AY$23:$AY$38), BE136))</f>
        <v/>
      </c>
      <c r="BV136" s="119" t="str">
        <f>IF(BF136="", "", IF(BF136&lt;=$B136, WORKDAY(DATE(YEAR($BB136), MONTH(BF136)+1, DAY(BF136)-1), 1, Settings!$AY$23:$AY$38), BF136))</f>
        <v/>
      </c>
      <c r="BW136" s="119" t="str">
        <f>IF(BG136="", "", IF(BG136&lt;=$B136, WORKDAY(DATE(YEAR($BB136), MONTH(BG136)+1, DAY(BG136)-1), 1, Settings!$AY$23:$AY$38), BG136))</f>
        <v/>
      </c>
      <c r="BX136" s="119" t="str">
        <f>IF(BH136="", "", IF(BH136&lt;=$B136, WORKDAY(DATE(YEAR($BB136), MONTH(BH136)+1, DAY(BH136)-1), 1, Settings!$AY$23:$AY$38), BH136))</f>
        <v/>
      </c>
      <c r="BY136" s="119" t="str">
        <f>IF(BI136="", "", IF(BI136&lt;=$B136, WORKDAY(DATE(YEAR($BB136), MONTH(BI136)+1, DAY(BI136)-1), 1, Settings!$AY$23:$AY$38), BI136))</f>
        <v/>
      </c>
      <c r="BZ136" s="119" t="str">
        <f>IF(BJ136="", "", IF(BJ136&lt;=$B136, WORKDAY(DATE(YEAR($BB136), MONTH(BJ136)+1, DAY(BJ136)-1), 1, Settings!$AY$23:$AY$38), BJ136))</f>
        <v/>
      </c>
      <c r="CA136" s="119" t="str">
        <f>IF(BK136="", "", IF(BK136&lt;=$B136, WORKDAY(DATE(YEAR($BB136), MONTH(BK136)+1, DAY(BK136)-1), 1, Settings!$AY$23:$AY$38), BK136))</f>
        <v/>
      </c>
      <c r="CB136" s="119" t="str">
        <f>IF(BL136="", "", IF(BL136&lt;=$B136, WORKDAY(DATE(YEAR($BB136), MONTH(BL136)+1, DAY(BL136)-1), 1, Settings!$AY$23:$AY$38), BL136))</f>
        <v/>
      </c>
      <c r="CC136" s="119" t="str">
        <f>IF(BM136="", "", IF(BM136&lt;=$B136, WORKDAY(DATE(YEAR($BB136), MONTH(BM136)+1, DAY(BM136)-1), 1, Settings!$AY$23:$AY$38), BM136))</f>
        <v/>
      </c>
      <c r="CD136" s="119" t="str">
        <f>IF(BN136="", "", IF(BN136&lt;=$B136, WORKDAY(DATE(YEAR($BB136), MONTH(BN136)+1, DAY(BN136)-1), 1, Settings!$AY$23:$AY$38), BN136))</f>
        <v/>
      </c>
      <c r="CE136" s="119" t="str">
        <f>IF(BO136="", "", IF(BO136&lt;=$B136, WORKDAY(DATE(YEAR($BB136), MONTH(BO136)+1, DAY(BO136)-1), 1, Settings!$AY$23:$AY$38), BO136))</f>
        <v/>
      </c>
      <c r="CF136" s="120" t="str">
        <f>IF(BP136="", "", IF(BP136&lt;=$B136, WORKDAY(DATE(YEAR($BB136), MONTH(BP136)+1, DAY(BP136)-1), 1, Settings!$AY$23:$AY$38), BP136))</f>
        <v/>
      </c>
      <c r="CH136" s="48" t="str">
        <f t="shared" si="35"/>
        <v/>
      </c>
      <c r="CI136" s="49" t="str">
        <f t="shared" si="36"/>
        <v/>
      </c>
      <c r="CJ136" s="49" t="str">
        <f t="shared" si="37"/>
        <v/>
      </c>
      <c r="CK136" s="49" t="str">
        <f t="shared" si="38"/>
        <v/>
      </c>
      <c r="CL136" s="49" t="str">
        <f t="shared" si="39"/>
        <v/>
      </c>
      <c r="CM136" s="49" t="str">
        <f t="shared" si="40"/>
        <v/>
      </c>
      <c r="CN136" s="49" t="str">
        <f t="shared" si="41"/>
        <v/>
      </c>
      <c r="CO136" s="49" t="str">
        <f t="shared" si="42"/>
        <v/>
      </c>
      <c r="CP136" s="49" t="str">
        <f t="shared" si="43"/>
        <v/>
      </c>
      <c r="CQ136" s="49" t="str">
        <f t="shared" si="44"/>
        <v/>
      </c>
      <c r="CR136" s="49" t="str">
        <f t="shared" si="45"/>
        <v/>
      </c>
      <c r="CS136" s="49" t="str">
        <f t="shared" si="46"/>
        <v/>
      </c>
      <c r="CT136" s="49" t="str">
        <f t="shared" si="47"/>
        <v/>
      </c>
      <c r="CU136" s="49" t="str">
        <f t="shared" si="48"/>
        <v/>
      </c>
      <c r="CV136" s="16" t="str">
        <f t="shared" si="49"/>
        <v/>
      </c>
      <c r="CX136" s="48" t="str">
        <f t="shared" si="50"/>
        <v/>
      </c>
      <c r="CY136" s="49" t="str">
        <f t="shared" si="51"/>
        <v/>
      </c>
      <c r="CZ136" s="49" t="str">
        <f t="shared" si="52"/>
        <v/>
      </c>
      <c r="DA136" s="49" t="str">
        <f t="shared" si="53"/>
        <v/>
      </c>
      <c r="DB136" s="49" t="str">
        <f t="shared" si="54"/>
        <v/>
      </c>
      <c r="DC136" s="49" t="str">
        <f t="shared" si="55"/>
        <v/>
      </c>
      <c r="DD136" s="49" t="str">
        <f t="shared" si="56"/>
        <v/>
      </c>
      <c r="DE136" s="49" t="str">
        <f t="shared" si="57"/>
        <v/>
      </c>
      <c r="DF136" s="49" t="str">
        <f t="shared" si="58"/>
        <v/>
      </c>
      <c r="DG136" s="49" t="str">
        <f t="shared" si="59"/>
        <v/>
      </c>
      <c r="DH136" s="49" t="str">
        <f t="shared" si="60"/>
        <v/>
      </c>
      <c r="DI136" s="49" t="str">
        <f t="shared" si="61"/>
        <v/>
      </c>
      <c r="DJ136" s="49" t="str">
        <f t="shared" si="62"/>
        <v/>
      </c>
      <c r="DK136" s="49" t="str">
        <f t="shared" si="63"/>
        <v/>
      </c>
      <c r="DL136" s="16" t="str">
        <f t="shared" si="64"/>
        <v/>
      </c>
      <c r="DN136" s="17" t="str">
        <f t="shared" si="65"/>
        <v>Nov 2019</v>
      </c>
    </row>
    <row r="137" spans="1:118" x14ac:dyDescent="0.25">
      <c r="A137" s="30"/>
      <c r="B137" s="102">
        <f>IF(B136="", "", IFERROR(IF(B136+1&gt;Settings!$G$25, "", B136+1), ""))</f>
        <v>43773</v>
      </c>
      <c r="C137" s="2"/>
      <c r="D137" s="3"/>
      <c r="E137" s="3"/>
      <c r="F137" s="3"/>
      <c r="G137" s="3"/>
      <c r="H137" s="3"/>
      <c r="I137" s="3"/>
      <c r="J137" s="3"/>
      <c r="K137" s="3"/>
      <c r="L137" s="3"/>
      <c r="M137" s="3"/>
      <c r="N137" s="3"/>
      <c r="O137" s="3"/>
      <c r="P137" s="3"/>
      <c r="Q137" s="4"/>
      <c r="R137" s="30"/>
      <c r="T137" s="17" t="str">
        <f>IF($B137="", "", IF($B137&lt;Settings!$G$23, "Old", "New"))</f>
        <v>Old</v>
      </c>
      <c r="AL137" s="118" t="str">
        <f>IF(OR($B137="", C137="", C$10="", AL$9), "", IFERROR($B137+INDEX(Settings!$AF$19:$AF$33, MATCH(C$10, Settings!$Y$19:$Y$33, 0))+IF(INDEX(Settings!$AI$19:$AI$33, MATCH(C$10, Settings!$Y$19:$Y$33, 0))="", 0, INDEX($AO$2:$AU$8, MATCH(TEXT($B137, "ddd"), $AN$2:$AN$8, 0), MATCH(INDEX(Settings!$AI$19:$AI$33, MATCH(C$10, Settings!$Y$19:$Y$33, 0)), $AO$1:$AU$1, 0))), 0))</f>
        <v/>
      </c>
      <c r="AM137" s="119" t="str">
        <f>IF(OR($B137="", D137="", D$10="", AM$9), "", IFERROR($B137+INDEX(Settings!$AF$19:$AF$33, MATCH(D$10, Settings!$Y$19:$Y$33, 0))+IF(INDEX(Settings!$AI$19:$AI$33, MATCH(D$10, Settings!$Y$19:$Y$33, 0))="", 0, INDEX($AO$2:$AU$8, MATCH(TEXT($B137, "ddd"), $AN$2:$AN$8, 0), MATCH(INDEX(Settings!$AI$19:$AI$33, MATCH(D$10, Settings!$Y$19:$Y$33, 0)), $AO$1:$AU$1, 0))), 0))</f>
        <v/>
      </c>
      <c r="AN137" s="119" t="str">
        <f>IF(OR($B137="", E137="", E$10="", AN$9), "", IFERROR($B137+INDEX(Settings!$AF$19:$AF$33, MATCH(E$10, Settings!$Y$19:$Y$33, 0))+IF(INDEX(Settings!$AI$19:$AI$33, MATCH(E$10, Settings!$Y$19:$Y$33, 0))="", 0, INDEX($AO$2:$AU$8, MATCH(TEXT($B137, "ddd"), $AN$2:$AN$8, 0), MATCH(INDEX(Settings!$AI$19:$AI$33, MATCH(E$10, Settings!$Y$19:$Y$33, 0)), $AO$1:$AU$1, 0))), 0))</f>
        <v/>
      </c>
      <c r="AO137" s="119" t="str">
        <f>IF(OR($B137="", F137="", F$10="", AO$9), "", IFERROR($B137+INDEX(Settings!$AF$19:$AF$33, MATCH(F$10, Settings!$Y$19:$Y$33, 0))+IF(INDEX(Settings!$AI$19:$AI$33, MATCH(F$10, Settings!$Y$19:$Y$33, 0))="", 0, INDEX($AO$2:$AU$8, MATCH(TEXT($B137, "ddd"), $AN$2:$AN$8, 0), MATCH(INDEX(Settings!$AI$19:$AI$33, MATCH(F$10, Settings!$Y$19:$Y$33, 0)), $AO$1:$AU$1, 0))), 0))</f>
        <v/>
      </c>
      <c r="AP137" s="119" t="str">
        <f>IF(OR($B137="", G137="", G$10="", AP$9), "", IFERROR($B137+INDEX(Settings!$AF$19:$AF$33, MATCH(G$10, Settings!$Y$19:$Y$33, 0))+IF(INDEX(Settings!$AI$19:$AI$33, MATCH(G$10, Settings!$Y$19:$Y$33, 0))="", 0, INDEX($AO$2:$AU$8, MATCH(TEXT($B137, "ddd"), $AN$2:$AN$8, 0), MATCH(INDEX(Settings!$AI$19:$AI$33, MATCH(G$10, Settings!$Y$19:$Y$33, 0)), $AO$1:$AU$1, 0))), 0))</f>
        <v/>
      </c>
      <c r="AQ137" s="119" t="str">
        <f>IF(OR($B137="", H137="", H$10="", AQ$9), "", IFERROR($B137+INDEX(Settings!$AF$19:$AF$33, MATCH(H$10, Settings!$Y$19:$Y$33, 0))+IF(INDEX(Settings!$AI$19:$AI$33, MATCH(H$10, Settings!$Y$19:$Y$33, 0))="", 0, INDEX($AO$2:$AU$8, MATCH(TEXT($B137, "ddd"), $AN$2:$AN$8, 0), MATCH(INDEX(Settings!$AI$19:$AI$33, MATCH(H$10, Settings!$Y$19:$Y$33, 0)), $AO$1:$AU$1, 0))), 0))</f>
        <v/>
      </c>
      <c r="AR137" s="119" t="str">
        <f>IF(OR($B137="", I137="", I$10="", AR$9), "", IFERROR($B137+INDEX(Settings!$AF$19:$AF$33, MATCH(I$10, Settings!$Y$19:$Y$33, 0))+IF(INDEX(Settings!$AI$19:$AI$33, MATCH(I$10, Settings!$Y$19:$Y$33, 0))="", 0, INDEX($AO$2:$AU$8, MATCH(TEXT($B137, "ddd"), $AN$2:$AN$8, 0), MATCH(INDEX(Settings!$AI$19:$AI$33, MATCH(I$10, Settings!$Y$19:$Y$33, 0)), $AO$1:$AU$1, 0))), 0))</f>
        <v/>
      </c>
      <c r="AS137" s="119" t="str">
        <f>IF(OR($B137="", J137="", J$10="", AS$9), "", IFERROR($B137+INDEX(Settings!$AF$19:$AF$33, MATCH(J$10, Settings!$Y$19:$Y$33, 0))+IF(INDEX(Settings!$AI$19:$AI$33, MATCH(J$10, Settings!$Y$19:$Y$33, 0))="", 0, INDEX($AO$2:$AU$8, MATCH(TEXT($B137, "ddd"), $AN$2:$AN$8, 0), MATCH(INDEX(Settings!$AI$19:$AI$33, MATCH(J$10, Settings!$Y$19:$Y$33, 0)), $AO$1:$AU$1, 0))), 0))</f>
        <v/>
      </c>
      <c r="AT137" s="119" t="str">
        <f>IF(OR($B137="", K137="", K$10="", AT$9), "", IFERROR($B137+INDEX(Settings!$AF$19:$AF$33, MATCH(K$10, Settings!$Y$19:$Y$33, 0))+IF(INDEX(Settings!$AI$19:$AI$33, MATCH(K$10, Settings!$Y$19:$Y$33, 0))="", 0, INDEX($AO$2:$AU$8, MATCH(TEXT($B137, "ddd"), $AN$2:$AN$8, 0), MATCH(INDEX(Settings!$AI$19:$AI$33, MATCH(K$10, Settings!$Y$19:$Y$33, 0)), $AO$1:$AU$1, 0))), 0))</f>
        <v/>
      </c>
      <c r="AU137" s="119" t="str">
        <f>IF(OR($B137="", L137="", L$10="", AU$9), "", IFERROR($B137+INDEX(Settings!$AF$19:$AF$33, MATCH(L$10, Settings!$Y$19:$Y$33, 0))+IF(INDEX(Settings!$AI$19:$AI$33, MATCH(L$10, Settings!$Y$19:$Y$33, 0))="", 0, INDEX($AO$2:$AU$8, MATCH(TEXT($B137, "ddd"), $AN$2:$AN$8, 0), MATCH(INDEX(Settings!$AI$19:$AI$33, MATCH(L$10, Settings!$Y$19:$Y$33, 0)), $AO$1:$AU$1, 0))), 0))</f>
        <v/>
      </c>
      <c r="AV137" s="119" t="str">
        <f>IF(OR($B137="", M137="", M$10="", AV$9), "", IFERROR($B137+INDEX(Settings!$AF$19:$AF$33, MATCH(M$10, Settings!$Y$19:$Y$33, 0))+IF(INDEX(Settings!$AI$19:$AI$33, MATCH(M$10, Settings!$Y$19:$Y$33, 0))="", 0, INDEX($AO$2:$AU$8, MATCH(TEXT($B137, "ddd"), $AN$2:$AN$8, 0), MATCH(INDEX(Settings!$AI$19:$AI$33, MATCH(M$10, Settings!$Y$19:$Y$33, 0)), $AO$1:$AU$1, 0))), 0))</f>
        <v/>
      </c>
      <c r="AW137" s="119" t="str">
        <f>IF(OR($B137="", N137="", N$10="", AW$9), "", IFERROR($B137+INDEX(Settings!$AF$19:$AF$33, MATCH(N$10, Settings!$Y$19:$Y$33, 0))+IF(INDEX(Settings!$AI$19:$AI$33, MATCH(N$10, Settings!$Y$19:$Y$33, 0))="", 0, INDEX($AO$2:$AU$8, MATCH(TEXT($B137, "ddd"), $AN$2:$AN$8, 0), MATCH(INDEX(Settings!$AI$19:$AI$33, MATCH(N$10, Settings!$Y$19:$Y$33, 0)), $AO$1:$AU$1, 0))), 0))</f>
        <v/>
      </c>
      <c r="AX137" s="119" t="str">
        <f>IF(OR($B137="", O137="", O$10="", AX$9), "", IFERROR($B137+INDEX(Settings!$AF$19:$AF$33, MATCH(O$10, Settings!$Y$19:$Y$33, 0))+IF(INDEX(Settings!$AI$19:$AI$33, MATCH(O$10, Settings!$Y$19:$Y$33, 0))="", 0, INDEX($AO$2:$AU$8, MATCH(TEXT($B137, "ddd"), $AN$2:$AN$8, 0), MATCH(INDEX(Settings!$AI$19:$AI$33, MATCH(O$10, Settings!$Y$19:$Y$33, 0)), $AO$1:$AU$1, 0))), 0))</f>
        <v/>
      </c>
      <c r="AY137" s="119" t="str">
        <f>IF(OR($B137="", P137="", P$10="", AY$9), "", IFERROR($B137+INDEX(Settings!$AF$19:$AF$33, MATCH(P$10, Settings!$Y$19:$Y$33, 0))+IF(INDEX(Settings!$AI$19:$AI$33, MATCH(P$10, Settings!$Y$19:$Y$33, 0))="", 0, INDEX($AO$2:$AU$8, MATCH(TEXT($B137, "ddd"), $AN$2:$AN$8, 0), MATCH(INDEX(Settings!$AI$19:$AI$33, MATCH(P$10, Settings!$Y$19:$Y$33, 0)), $AO$1:$AU$1, 0))), 0))</f>
        <v/>
      </c>
      <c r="AZ137" s="120" t="str">
        <f>IF(OR($B137="", Q137="", Q$10="", AZ$9), "", IFERROR($B137+INDEX(Settings!$AF$19:$AF$33, MATCH(Q$10, Settings!$Y$19:$Y$33, 0))+IF(INDEX(Settings!$AI$19:$AI$33, MATCH(Q$10, Settings!$Y$19:$Y$33, 0))="", 0, INDEX($AO$2:$AU$8, MATCH(TEXT($B137, "ddd"), $AN$2:$AN$8, 0), MATCH(INDEX(Settings!$AI$19:$AI$33, MATCH(Q$10, Settings!$Y$19:$Y$33, 0)), $AO$1:$AU$1, 0))), 0))</f>
        <v/>
      </c>
      <c r="BB137" s="118" t="str">
        <f>IF(OR(C$10="", $B137="", C137="", BB$9=""), "", IFERROR(WORKDAY((DATE(YEAR($B137), MONTH($B137)+INDEX(Settings!$AM$19:$AM$33, MATCH(C$10, Settings!$Y$19:$Y$33, 0)), IF(INDEX(Settings!$AQ$19:$AQ$33, MATCH(C$10, Settings!$Y$19:$Y$33, 0))=0, DAY($B137), INDEX(Settings!$AQ$19:$AQ$33, MATCH(C$10, Settings!$Y$19:$Y$33, 0))))-1), 1, Settings!$AY$23:$AY$38), ""))</f>
        <v/>
      </c>
      <c r="BC137" s="119" t="str">
        <f>IF(OR(D$10="", $B137="", D137="", BC$9=""), "", IFERROR(WORKDAY((DATE(YEAR($B137), MONTH($B137)+INDEX(Settings!$AM$19:$AM$33, MATCH(D$10, Settings!$Y$19:$Y$33, 0)), IF(INDEX(Settings!$AQ$19:$AQ$33, MATCH(D$10, Settings!$Y$19:$Y$33, 0))=0, DAY($B137), INDEX(Settings!$AQ$19:$AQ$33, MATCH(D$10, Settings!$Y$19:$Y$33, 0))))-1), 1, Settings!$AY$23:$AY$38), ""))</f>
        <v/>
      </c>
      <c r="BD137" s="119" t="str">
        <f>IF(OR(E$10="", $B137="", E137="", BD$9=""), "", IFERROR(WORKDAY((DATE(YEAR($B137), MONTH($B137)+INDEX(Settings!$AM$19:$AM$33, MATCH(E$10, Settings!$Y$19:$Y$33, 0)), IF(INDEX(Settings!$AQ$19:$AQ$33, MATCH(E$10, Settings!$Y$19:$Y$33, 0))=0, DAY($B137), INDEX(Settings!$AQ$19:$AQ$33, MATCH(E$10, Settings!$Y$19:$Y$33, 0))))-1), 1, Settings!$AY$23:$AY$38), ""))</f>
        <v/>
      </c>
      <c r="BE137" s="119" t="str">
        <f>IF(OR(F$10="", $B137="", F137="", BE$9=""), "", IFERROR(WORKDAY((DATE(YEAR($B137), MONTH($B137)+INDEX(Settings!$AM$19:$AM$33, MATCH(F$10, Settings!$Y$19:$Y$33, 0)), IF(INDEX(Settings!$AQ$19:$AQ$33, MATCH(F$10, Settings!$Y$19:$Y$33, 0))=0, DAY($B137), INDEX(Settings!$AQ$19:$AQ$33, MATCH(F$10, Settings!$Y$19:$Y$33, 0))))-1), 1, Settings!$AY$23:$AY$38), ""))</f>
        <v/>
      </c>
      <c r="BF137" s="119" t="str">
        <f>IF(OR(G$10="", $B137="", G137="", BF$9=""), "", IFERROR(WORKDAY((DATE(YEAR($B137), MONTH($B137)+INDEX(Settings!$AM$19:$AM$33, MATCH(G$10, Settings!$Y$19:$Y$33, 0)), IF(INDEX(Settings!$AQ$19:$AQ$33, MATCH(G$10, Settings!$Y$19:$Y$33, 0))=0, DAY($B137), INDEX(Settings!$AQ$19:$AQ$33, MATCH(G$10, Settings!$Y$19:$Y$33, 0))))-1), 1, Settings!$AY$23:$AY$38), ""))</f>
        <v/>
      </c>
      <c r="BG137" s="119" t="str">
        <f>IF(OR(H$10="", $B137="", H137="", BG$9=""), "", IFERROR(WORKDAY((DATE(YEAR($B137), MONTH($B137)+INDEX(Settings!$AM$19:$AM$33, MATCH(H$10, Settings!$Y$19:$Y$33, 0)), IF(INDEX(Settings!$AQ$19:$AQ$33, MATCH(H$10, Settings!$Y$19:$Y$33, 0))=0, DAY($B137), INDEX(Settings!$AQ$19:$AQ$33, MATCH(H$10, Settings!$Y$19:$Y$33, 0))))-1), 1, Settings!$AY$23:$AY$38), ""))</f>
        <v/>
      </c>
      <c r="BH137" s="119" t="str">
        <f>IF(OR(I$10="", $B137="", I137="", BH$9=""), "", IFERROR(WORKDAY((DATE(YEAR($B137), MONTH($B137)+INDEX(Settings!$AM$19:$AM$33, MATCH(I$10, Settings!$Y$19:$Y$33, 0)), IF(INDEX(Settings!$AQ$19:$AQ$33, MATCH(I$10, Settings!$Y$19:$Y$33, 0))=0, DAY($B137), INDEX(Settings!$AQ$19:$AQ$33, MATCH(I$10, Settings!$Y$19:$Y$33, 0))))-1), 1, Settings!$AY$23:$AY$38), ""))</f>
        <v/>
      </c>
      <c r="BI137" s="119" t="str">
        <f>IF(OR(J$10="", $B137="", J137="", BI$9=""), "", IFERROR(WORKDAY((DATE(YEAR($B137), MONTH($B137)+INDEX(Settings!$AM$19:$AM$33, MATCH(J$10, Settings!$Y$19:$Y$33, 0)), IF(INDEX(Settings!$AQ$19:$AQ$33, MATCH(J$10, Settings!$Y$19:$Y$33, 0))=0, DAY($B137), INDEX(Settings!$AQ$19:$AQ$33, MATCH(J$10, Settings!$Y$19:$Y$33, 0))))-1), 1, Settings!$AY$23:$AY$38), ""))</f>
        <v/>
      </c>
      <c r="BJ137" s="119" t="str">
        <f>IF(OR(K$10="", $B137="", K137="", BJ$9=""), "", IFERROR(WORKDAY((DATE(YEAR($B137), MONTH($B137)+INDEX(Settings!$AM$19:$AM$33, MATCH(K$10, Settings!$Y$19:$Y$33, 0)), IF(INDEX(Settings!$AQ$19:$AQ$33, MATCH(K$10, Settings!$Y$19:$Y$33, 0))=0, DAY($B137), INDEX(Settings!$AQ$19:$AQ$33, MATCH(K$10, Settings!$Y$19:$Y$33, 0))))-1), 1, Settings!$AY$23:$AY$38), ""))</f>
        <v/>
      </c>
      <c r="BK137" s="119" t="str">
        <f>IF(OR(L$10="", $B137="", L137="", BK$9=""), "", IFERROR(WORKDAY((DATE(YEAR($B137), MONTH($B137)+INDEX(Settings!$AM$19:$AM$33, MATCH(L$10, Settings!$Y$19:$Y$33, 0)), IF(INDEX(Settings!$AQ$19:$AQ$33, MATCH(L$10, Settings!$Y$19:$Y$33, 0))=0, DAY($B137), INDEX(Settings!$AQ$19:$AQ$33, MATCH(L$10, Settings!$Y$19:$Y$33, 0))))-1), 1, Settings!$AY$23:$AY$38), ""))</f>
        <v/>
      </c>
      <c r="BL137" s="119" t="str">
        <f>IF(OR(M$10="", $B137="", M137="", BL$9=""), "", IFERROR(WORKDAY((DATE(YEAR($B137), MONTH($B137)+INDEX(Settings!$AM$19:$AM$33, MATCH(M$10, Settings!$Y$19:$Y$33, 0)), IF(INDEX(Settings!$AQ$19:$AQ$33, MATCH(M$10, Settings!$Y$19:$Y$33, 0))=0, DAY($B137), INDEX(Settings!$AQ$19:$AQ$33, MATCH(M$10, Settings!$Y$19:$Y$33, 0))))-1), 1, Settings!$AY$23:$AY$38), ""))</f>
        <v/>
      </c>
      <c r="BM137" s="119" t="str">
        <f>IF(OR(N$10="", $B137="", N137="", BM$9=""), "", IFERROR(WORKDAY((DATE(YEAR($B137), MONTH($B137)+INDEX(Settings!$AM$19:$AM$33, MATCH(N$10, Settings!$Y$19:$Y$33, 0)), IF(INDEX(Settings!$AQ$19:$AQ$33, MATCH(N$10, Settings!$Y$19:$Y$33, 0))=0, DAY($B137), INDEX(Settings!$AQ$19:$AQ$33, MATCH(N$10, Settings!$Y$19:$Y$33, 0))))-1), 1, Settings!$AY$23:$AY$38), ""))</f>
        <v/>
      </c>
      <c r="BN137" s="119" t="str">
        <f>IF(OR(O$10="", $B137="", O137="", BN$9=""), "", IFERROR(WORKDAY((DATE(YEAR($B137), MONTH($B137)+INDEX(Settings!$AM$19:$AM$33, MATCH(O$10, Settings!$Y$19:$Y$33, 0)), IF(INDEX(Settings!$AQ$19:$AQ$33, MATCH(O$10, Settings!$Y$19:$Y$33, 0))=0, DAY($B137), INDEX(Settings!$AQ$19:$AQ$33, MATCH(O$10, Settings!$Y$19:$Y$33, 0))))-1), 1, Settings!$AY$23:$AY$38), ""))</f>
        <v/>
      </c>
      <c r="BO137" s="119" t="str">
        <f>IF(OR(P$10="", $B137="", P137="", BO$9=""), "", IFERROR(WORKDAY((DATE(YEAR($B137), MONTH($B137)+INDEX(Settings!$AM$19:$AM$33, MATCH(P$10, Settings!$Y$19:$Y$33, 0)), IF(INDEX(Settings!$AQ$19:$AQ$33, MATCH(P$10, Settings!$Y$19:$Y$33, 0))=0, DAY($B137), INDEX(Settings!$AQ$19:$AQ$33, MATCH(P$10, Settings!$Y$19:$Y$33, 0))))-1), 1, Settings!$AY$23:$AY$38), ""))</f>
        <v/>
      </c>
      <c r="BP137" s="120" t="str">
        <f>IF(OR(Q$10="", $B137="", Q137="", BP$9=""), "", IFERROR(WORKDAY((DATE(YEAR($B137), MONTH($B137)+INDEX(Settings!$AM$19:$AM$33, MATCH(Q$10, Settings!$Y$19:$Y$33, 0)), IF(INDEX(Settings!$AQ$19:$AQ$33, MATCH(Q$10, Settings!$Y$19:$Y$33, 0))=0, DAY($B137), INDEX(Settings!$AQ$19:$AQ$33, MATCH(Q$10, Settings!$Y$19:$Y$33, 0))))-1), 1, Settings!$AY$23:$AY$38), ""))</f>
        <v/>
      </c>
      <c r="BR137" s="118" t="str">
        <f>IF(BB137="", "", IF(BB137&lt;=$B137, WORKDAY(DATE(YEAR($BB137), MONTH(BB137)+1, DAY(BB137)-1), 1, Settings!$AY$23:$AY$38), BB137))</f>
        <v/>
      </c>
      <c r="BS137" s="119" t="str">
        <f>IF(BC137="", "", IF(BC137&lt;=$B137, WORKDAY(DATE(YEAR($BB137), MONTH(BC137)+1, DAY(BC137)-1), 1, Settings!$AY$23:$AY$38), BC137))</f>
        <v/>
      </c>
      <c r="BT137" s="119" t="str">
        <f>IF(BD137="", "", IF(BD137&lt;=$B137, WORKDAY(DATE(YEAR($BB137), MONTH(BD137)+1, DAY(BD137)-1), 1, Settings!$AY$23:$AY$38), BD137))</f>
        <v/>
      </c>
      <c r="BU137" s="119" t="str">
        <f>IF(BE137="", "", IF(BE137&lt;=$B137, WORKDAY(DATE(YEAR($BB137), MONTH(BE137)+1, DAY(BE137)-1), 1, Settings!$AY$23:$AY$38), BE137))</f>
        <v/>
      </c>
      <c r="BV137" s="119" t="str">
        <f>IF(BF137="", "", IF(BF137&lt;=$B137, WORKDAY(DATE(YEAR($BB137), MONTH(BF137)+1, DAY(BF137)-1), 1, Settings!$AY$23:$AY$38), BF137))</f>
        <v/>
      </c>
      <c r="BW137" s="119" t="str">
        <f>IF(BG137="", "", IF(BG137&lt;=$B137, WORKDAY(DATE(YEAR($BB137), MONTH(BG137)+1, DAY(BG137)-1), 1, Settings!$AY$23:$AY$38), BG137))</f>
        <v/>
      </c>
      <c r="BX137" s="119" t="str">
        <f>IF(BH137="", "", IF(BH137&lt;=$B137, WORKDAY(DATE(YEAR($BB137), MONTH(BH137)+1, DAY(BH137)-1), 1, Settings!$AY$23:$AY$38), BH137))</f>
        <v/>
      </c>
      <c r="BY137" s="119" t="str">
        <f>IF(BI137="", "", IF(BI137&lt;=$B137, WORKDAY(DATE(YEAR($BB137), MONTH(BI137)+1, DAY(BI137)-1), 1, Settings!$AY$23:$AY$38), BI137))</f>
        <v/>
      </c>
      <c r="BZ137" s="119" t="str">
        <f>IF(BJ137="", "", IF(BJ137&lt;=$B137, WORKDAY(DATE(YEAR($BB137), MONTH(BJ137)+1, DAY(BJ137)-1), 1, Settings!$AY$23:$AY$38), BJ137))</f>
        <v/>
      </c>
      <c r="CA137" s="119" t="str">
        <f>IF(BK137="", "", IF(BK137&lt;=$B137, WORKDAY(DATE(YEAR($BB137), MONTH(BK137)+1, DAY(BK137)-1), 1, Settings!$AY$23:$AY$38), BK137))</f>
        <v/>
      </c>
      <c r="CB137" s="119" t="str">
        <f>IF(BL137="", "", IF(BL137&lt;=$B137, WORKDAY(DATE(YEAR($BB137), MONTH(BL137)+1, DAY(BL137)-1), 1, Settings!$AY$23:$AY$38), BL137))</f>
        <v/>
      </c>
      <c r="CC137" s="119" t="str">
        <f>IF(BM137="", "", IF(BM137&lt;=$B137, WORKDAY(DATE(YEAR($BB137), MONTH(BM137)+1, DAY(BM137)-1), 1, Settings!$AY$23:$AY$38), BM137))</f>
        <v/>
      </c>
      <c r="CD137" s="119" t="str">
        <f>IF(BN137="", "", IF(BN137&lt;=$B137, WORKDAY(DATE(YEAR($BB137), MONTH(BN137)+1, DAY(BN137)-1), 1, Settings!$AY$23:$AY$38), BN137))</f>
        <v/>
      </c>
      <c r="CE137" s="119" t="str">
        <f>IF(BO137="", "", IF(BO137&lt;=$B137, WORKDAY(DATE(YEAR($BB137), MONTH(BO137)+1, DAY(BO137)-1), 1, Settings!$AY$23:$AY$38), BO137))</f>
        <v/>
      </c>
      <c r="CF137" s="120" t="str">
        <f>IF(BP137="", "", IF(BP137&lt;=$B137, WORKDAY(DATE(YEAR($BB137), MONTH(BP137)+1, DAY(BP137)-1), 1, Settings!$AY$23:$AY$38), BP137))</f>
        <v/>
      </c>
      <c r="CH137" s="48" t="str">
        <f t="shared" si="35"/>
        <v/>
      </c>
      <c r="CI137" s="49" t="str">
        <f t="shared" si="36"/>
        <v/>
      </c>
      <c r="CJ137" s="49" t="str">
        <f t="shared" si="37"/>
        <v/>
      </c>
      <c r="CK137" s="49" t="str">
        <f t="shared" si="38"/>
        <v/>
      </c>
      <c r="CL137" s="49" t="str">
        <f t="shared" si="39"/>
        <v/>
      </c>
      <c r="CM137" s="49" t="str">
        <f t="shared" si="40"/>
        <v/>
      </c>
      <c r="CN137" s="49" t="str">
        <f t="shared" si="41"/>
        <v/>
      </c>
      <c r="CO137" s="49" t="str">
        <f t="shared" si="42"/>
        <v/>
      </c>
      <c r="CP137" s="49" t="str">
        <f t="shared" si="43"/>
        <v/>
      </c>
      <c r="CQ137" s="49" t="str">
        <f t="shared" si="44"/>
        <v/>
      </c>
      <c r="CR137" s="49" t="str">
        <f t="shared" si="45"/>
        <v/>
      </c>
      <c r="CS137" s="49" t="str">
        <f t="shared" si="46"/>
        <v/>
      </c>
      <c r="CT137" s="49" t="str">
        <f t="shared" si="47"/>
        <v/>
      </c>
      <c r="CU137" s="49" t="str">
        <f t="shared" si="48"/>
        <v/>
      </c>
      <c r="CV137" s="16" t="str">
        <f t="shared" si="49"/>
        <v/>
      </c>
      <c r="CX137" s="48" t="str">
        <f t="shared" si="50"/>
        <v/>
      </c>
      <c r="CY137" s="49" t="str">
        <f t="shared" si="51"/>
        <v/>
      </c>
      <c r="CZ137" s="49" t="str">
        <f t="shared" si="52"/>
        <v/>
      </c>
      <c r="DA137" s="49" t="str">
        <f t="shared" si="53"/>
        <v/>
      </c>
      <c r="DB137" s="49" t="str">
        <f t="shared" si="54"/>
        <v/>
      </c>
      <c r="DC137" s="49" t="str">
        <f t="shared" si="55"/>
        <v/>
      </c>
      <c r="DD137" s="49" t="str">
        <f t="shared" si="56"/>
        <v/>
      </c>
      <c r="DE137" s="49" t="str">
        <f t="shared" si="57"/>
        <v/>
      </c>
      <c r="DF137" s="49" t="str">
        <f t="shared" si="58"/>
        <v/>
      </c>
      <c r="DG137" s="49" t="str">
        <f t="shared" si="59"/>
        <v/>
      </c>
      <c r="DH137" s="49" t="str">
        <f t="shared" si="60"/>
        <v/>
      </c>
      <c r="DI137" s="49" t="str">
        <f t="shared" si="61"/>
        <v/>
      </c>
      <c r="DJ137" s="49" t="str">
        <f t="shared" si="62"/>
        <v/>
      </c>
      <c r="DK137" s="49" t="str">
        <f t="shared" si="63"/>
        <v/>
      </c>
      <c r="DL137" s="16" t="str">
        <f t="shared" si="64"/>
        <v/>
      </c>
      <c r="DN137" s="17" t="str">
        <f t="shared" si="65"/>
        <v>Nov 2019</v>
      </c>
    </row>
    <row r="138" spans="1:118" x14ac:dyDescent="0.25">
      <c r="A138" s="30"/>
      <c r="B138" s="102">
        <f>IF(B137="", "", IFERROR(IF(B137+1&gt;Settings!$G$25, "", B137+1), ""))</f>
        <v>43774</v>
      </c>
      <c r="C138" s="2"/>
      <c r="D138" s="3"/>
      <c r="E138" s="3"/>
      <c r="F138" s="3"/>
      <c r="G138" s="3"/>
      <c r="H138" s="3"/>
      <c r="I138" s="3"/>
      <c r="J138" s="3"/>
      <c r="K138" s="3"/>
      <c r="L138" s="3"/>
      <c r="M138" s="3"/>
      <c r="N138" s="3"/>
      <c r="O138" s="3"/>
      <c r="P138" s="3"/>
      <c r="Q138" s="4"/>
      <c r="R138" s="30"/>
      <c r="T138" s="17" t="str">
        <f>IF($B138="", "", IF($B138&lt;Settings!$G$23, "Old", "New"))</f>
        <v>Old</v>
      </c>
      <c r="AL138" s="118" t="str">
        <f>IF(OR($B138="", C138="", C$10="", AL$9), "", IFERROR($B138+INDEX(Settings!$AF$19:$AF$33, MATCH(C$10, Settings!$Y$19:$Y$33, 0))+IF(INDEX(Settings!$AI$19:$AI$33, MATCH(C$10, Settings!$Y$19:$Y$33, 0))="", 0, INDEX($AO$2:$AU$8, MATCH(TEXT($B138, "ddd"), $AN$2:$AN$8, 0), MATCH(INDEX(Settings!$AI$19:$AI$33, MATCH(C$10, Settings!$Y$19:$Y$33, 0)), $AO$1:$AU$1, 0))), 0))</f>
        <v/>
      </c>
      <c r="AM138" s="119" t="str">
        <f>IF(OR($B138="", D138="", D$10="", AM$9), "", IFERROR($B138+INDEX(Settings!$AF$19:$AF$33, MATCH(D$10, Settings!$Y$19:$Y$33, 0))+IF(INDEX(Settings!$AI$19:$AI$33, MATCH(D$10, Settings!$Y$19:$Y$33, 0))="", 0, INDEX($AO$2:$AU$8, MATCH(TEXT($B138, "ddd"), $AN$2:$AN$8, 0), MATCH(INDEX(Settings!$AI$19:$AI$33, MATCH(D$10, Settings!$Y$19:$Y$33, 0)), $AO$1:$AU$1, 0))), 0))</f>
        <v/>
      </c>
      <c r="AN138" s="119" t="str">
        <f>IF(OR($B138="", E138="", E$10="", AN$9), "", IFERROR($B138+INDEX(Settings!$AF$19:$AF$33, MATCH(E$10, Settings!$Y$19:$Y$33, 0))+IF(INDEX(Settings!$AI$19:$AI$33, MATCH(E$10, Settings!$Y$19:$Y$33, 0))="", 0, INDEX($AO$2:$AU$8, MATCH(TEXT($B138, "ddd"), $AN$2:$AN$8, 0), MATCH(INDEX(Settings!$AI$19:$AI$33, MATCH(E$10, Settings!$Y$19:$Y$33, 0)), $AO$1:$AU$1, 0))), 0))</f>
        <v/>
      </c>
      <c r="AO138" s="119" t="str">
        <f>IF(OR($B138="", F138="", F$10="", AO$9), "", IFERROR($B138+INDEX(Settings!$AF$19:$AF$33, MATCH(F$10, Settings!$Y$19:$Y$33, 0))+IF(INDEX(Settings!$AI$19:$AI$33, MATCH(F$10, Settings!$Y$19:$Y$33, 0))="", 0, INDEX($AO$2:$AU$8, MATCH(TEXT($B138, "ddd"), $AN$2:$AN$8, 0), MATCH(INDEX(Settings!$AI$19:$AI$33, MATCH(F$10, Settings!$Y$19:$Y$33, 0)), $AO$1:$AU$1, 0))), 0))</f>
        <v/>
      </c>
      <c r="AP138" s="119" t="str">
        <f>IF(OR($B138="", G138="", G$10="", AP$9), "", IFERROR($B138+INDEX(Settings!$AF$19:$AF$33, MATCH(G$10, Settings!$Y$19:$Y$33, 0))+IF(INDEX(Settings!$AI$19:$AI$33, MATCH(G$10, Settings!$Y$19:$Y$33, 0))="", 0, INDEX($AO$2:$AU$8, MATCH(TEXT($B138, "ddd"), $AN$2:$AN$8, 0), MATCH(INDEX(Settings!$AI$19:$AI$33, MATCH(G$10, Settings!$Y$19:$Y$33, 0)), $AO$1:$AU$1, 0))), 0))</f>
        <v/>
      </c>
      <c r="AQ138" s="119" t="str">
        <f>IF(OR($B138="", H138="", H$10="", AQ$9), "", IFERROR($B138+INDEX(Settings!$AF$19:$AF$33, MATCH(H$10, Settings!$Y$19:$Y$33, 0))+IF(INDEX(Settings!$AI$19:$AI$33, MATCH(H$10, Settings!$Y$19:$Y$33, 0))="", 0, INDEX($AO$2:$AU$8, MATCH(TEXT($B138, "ddd"), $AN$2:$AN$8, 0), MATCH(INDEX(Settings!$AI$19:$AI$33, MATCH(H$10, Settings!$Y$19:$Y$33, 0)), $AO$1:$AU$1, 0))), 0))</f>
        <v/>
      </c>
      <c r="AR138" s="119" t="str">
        <f>IF(OR($B138="", I138="", I$10="", AR$9), "", IFERROR($B138+INDEX(Settings!$AF$19:$AF$33, MATCH(I$10, Settings!$Y$19:$Y$33, 0))+IF(INDEX(Settings!$AI$19:$AI$33, MATCH(I$10, Settings!$Y$19:$Y$33, 0))="", 0, INDEX($AO$2:$AU$8, MATCH(TEXT($B138, "ddd"), $AN$2:$AN$8, 0), MATCH(INDEX(Settings!$AI$19:$AI$33, MATCH(I$10, Settings!$Y$19:$Y$33, 0)), $AO$1:$AU$1, 0))), 0))</f>
        <v/>
      </c>
      <c r="AS138" s="119" t="str">
        <f>IF(OR($B138="", J138="", J$10="", AS$9), "", IFERROR($B138+INDEX(Settings!$AF$19:$AF$33, MATCH(J$10, Settings!$Y$19:$Y$33, 0))+IF(INDEX(Settings!$AI$19:$AI$33, MATCH(J$10, Settings!$Y$19:$Y$33, 0))="", 0, INDEX($AO$2:$AU$8, MATCH(TEXT($B138, "ddd"), $AN$2:$AN$8, 0), MATCH(INDEX(Settings!$AI$19:$AI$33, MATCH(J$10, Settings!$Y$19:$Y$33, 0)), $AO$1:$AU$1, 0))), 0))</f>
        <v/>
      </c>
      <c r="AT138" s="119" t="str">
        <f>IF(OR($B138="", K138="", K$10="", AT$9), "", IFERROR($B138+INDEX(Settings!$AF$19:$AF$33, MATCH(K$10, Settings!$Y$19:$Y$33, 0))+IF(INDEX(Settings!$AI$19:$AI$33, MATCH(K$10, Settings!$Y$19:$Y$33, 0))="", 0, INDEX($AO$2:$AU$8, MATCH(TEXT($B138, "ddd"), $AN$2:$AN$8, 0), MATCH(INDEX(Settings!$AI$19:$AI$33, MATCH(K$10, Settings!$Y$19:$Y$33, 0)), $AO$1:$AU$1, 0))), 0))</f>
        <v/>
      </c>
      <c r="AU138" s="119" t="str">
        <f>IF(OR($B138="", L138="", L$10="", AU$9), "", IFERROR($B138+INDEX(Settings!$AF$19:$AF$33, MATCH(L$10, Settings!$Y$19:$Y$33, 0))+IF(INDEX(Settings!$AI$19:$AI$33, MATCH(L$10, Settings!$Y$19:$Y$33, 0))="", 0, INDEX($AO$2:$AU$8, MATCH(TEXT($B138, "ddd"), $AN$2:$AN$8, 0), MATCH(INDEX(Settings!$AI$19:$AI$33, MATCH(L$10, Settings!$Y$19:$Y$33, 0)), $AO$1:$AU$1, 0))), 0))</f>
        <v/>
      </c>
      <c r="AV138" s="119" t="str">
        <f>IF(OR($B138="", M138="", M$10="", AV$9), "", IFERROR($B138+INDEX(Settings!$AF$19:$AF$33, MATCH(M$10, Settings!$Y$19:$Y$33, 0))+IF(INDEX(Settings!$AI$19:$AI$33, MATCH(M$10, Settings!$Y$19:$Y$33, 0))="", 0, INDEX($AO$2:$AU$8, MATCH(TEXT($B138, "ddd"), $AN$2:$AN$8, 0), MATCH(INDEX(Settings!$AI$19:$AI$33, MATCH(M$10, Settings!$Y$19:$Y$33, 0)), $AO$1:$AU$1, 0))), 0))</f>
        <v/>
      </c>
      <c r="AW138" s="119" t="str">
        <f>IF(OR($B138="", N138="", N$10="", AW$9), "", IFERROR($B138+INDEX(Settings!$AF$19:$AF$33, MATCH(N$10, Settings!$Y$19:$Y$33, 0))+IF(INDEX(Settings!$AI$19:$AI$33, MATCH(N$10, Settings!$Y$19:$Y$33, 0))="", 0, INDEX($AO$2:$AU$8, MATCH(TEXT($B138, "ddd"), $AN$2:$AN$8, 0), MATCH(INDEX(Settings!$AI$19:$AI$33, MATCH(N$10, Settings!$Y$19:$Y$33, 0)), $AO$1:$AU$1, 0))), 0))</f>
        <v/>
      </c>
      <c r="AX138" s="119" t="str">
        <f>IF(OR($B138="", O138="", O$10="", AX$9), "", IFERROR($B138+INDEX(Settings!$AF$19:$AF$33, MATCH(O$10, Settings!$Y$19:$Y$33, 0))+IF(INDEX(Settings!$AI$19:$AI$33, MATCH(O$10, Settings!$Y$19:$Y$33, 0))="", 0, INDEX($AO$2:$AU$8, MATCH(TEXT($B138, "ddd"), $AN$2:$AN$8, 0), MATCH(INDEX(Settings!$AI$19:$AI$33, MATCH(O$10, Settings!$Y$19:$Y$33, 0)), $AO$1:$AU$1, 0))), 0))</f>
        <v/>
      </c>
      <c r="AY138" s="119" t="str">
        <f>IF(OR($B138="", P138="", P$10="", AY$9), "", IFERROR($B138+INDEX(Settings!$AF$19:$AF$33, MATCH(P$10, Settings!$Y$19:$Y$33, 0))+IF(INDEX(Settings!$AI$19:$AI$33, MATCH(P$10, Settings!$Y$19:$Y$33, 0))="", 0, INDEX($AO$2:$AU$8, MATCH(TEXT($B138, "ddd"), $AN$2:$AN$8, 0), MATCH(INDEX(Settings!$AI$19:$AI$33, MATCH(P$10, Settings!$Y$19:$Y$33, 0)), $AO$1:$AU$1, 0))), 0))</f>
        <v/>
      </c>
      <c r="AZ138" s="120" t="str">
        <f>IF(OR($B138="", Q138="", Q$10="", AZ$9), "", IFERROR($B138+INDEX(Settings!$AF$19:$AF$33, MATCH(Q$10, Settings!$Y$19:$Y$33, 0))+IF(INDEX(Settings!$AI$19:$AI$33, MATCH(Q$10, Settings!$Y$19:$Y$33, 0))="", 0, INDEX($AO$2:$AU$8, MATCH(TEXT($B138, "ddd"), $AN$2:$AN$8, 0), MATCH(INDEX(Settings!$AI$19:$AI$33, MATCH(Q$10, Settings!$Y$19:$Y$33, 0)), $AO$1:$AU$1, 0))), 0))</f>
        <v/>
      </c>
      <c r="BB138" s="118" t="str">
        <f>IF(OR(C$10="", $B138="", C138="", BB$9=""), "", IFERROR(WORKDAY((DATE(YEAR($B138), MONTH($B138)+INDEX(Settings!$AM$19:$AM$33, MATCH(C$10, Settings!$Y$19:$Y$33, 0)), IF(INDEX(Settings!$AQ$19:$AQ$33, MATCH(C$10, Settings!$Y$19:$Y$33, 0))=0, DAY($B138), INDEX(Settings!$AQ$19:$AQ$33, MATCH(C$10, Settings!$Y$19:$Y$33, 0))))-1), 1, Settings!$AY$23:$AY$38), ""))</f>
        <v/>
      </c>
      <c r="BC138" s="119" t="str">
        <f>IF(OR(D$10="", $B138="", D138="", BC$9=""), "", IFERROR(WORKDAY((DATE(YEAR($B138), MONTH($B138)+INDEX(Settings!$AM$19:$AM$33, MATCH(D$10, Settings!$Y$19:$Y$33, 0)), IF(INDEX(Settings!$AQ$19:$AQ$33, MATCH(D$10, Settings!$Y$19:$Y$33, 0))=0, DAY($B138), INDEX(Settings!$AQ$19:$AQ$33, MATCH(D$10, Settings!$Y$19:$Y$33, 0))))-1), 1, Settings!$AY$23:$AY$38), ""))</f>
        <v/>
      </c>
      <c r="BD138" s="119" t="str">
        <f>IF(OR(E$10="", $B138="", E138="", BD$9=""), "", IFERROR(WORKDAY((DATE(YEAR($B138), MONTH($B138)+INDEX(Settings!$AM$19:$AM$33, MATCH(E$10, Settings!$Y$19:$Y$33, 0)), IF(INDEX(Settings!$AQ$19:$AQ$33, MATCH(E$10, Settings!$Y$19:$Y$33, 0))=0, DAY($B138), INDEX(Settings!$AQ$19:$AQ$33, MATCH(E$10, Settings!$Y$19:$Y$33, 0))))-1), 1, Settings!$AY$23:$AY$38), ""))</f>
        <v/>
      </c>
      <c r="BE138" s="119" t="str">
        <f>IF(OR(F$10="", $B138="", F138="", BE$9=""), "", IFERROR(WORKDAY((DATE(YEAR($B138), MONTH($B138)+INDEX(Settings!$AM$19:$AM$33, MATCH(F$10, Settings!$Y$19:$Y$33, 0)), IF(INDEX(Settings!$AQ$19:$AQ$33, MATCH(F$10, Settings!$Y$19:$Y$33, 0))=0, DAY($B138), INDEX(Settings!$AQ$19:$AQ$33, MATCH(F$10, Settings!$Y$19:$Y$33, 0))))-1), 1, Settings!$AY$23:$AY$38), ""))</f>
        <v/>
      </c>
      <c r="BF138" s="119" t="str">
        <f>IF(OR(G$10="", $B138="", G138="", BF$9=""), "", IFERROR(WORKDAY((DATE(YEAR($B138), MONTH($B138)+INDEX(Settings!$AM$19:$AM$33, MATCH(G$10, Settings!$Y$19:$Y$33, 0)), IF(INDEX(Settings!$AQ$19:$AQ$33, MATCH(G$10, Settings!$Y$19:$Y$33, 0))=0, DAY($B138), INDEX(Settings!$AQ$19:$AQ$33, MATCH(G$10, Settings!$Y$19:$Y$33, 0))))-1), 1, Settings!$AY$23:$AY$38), ""))</f>
        <v/>
      </c>
      <c r="BG138" s="119" t="str">
        <f>IF(OR(H$10="", $B138="", H138="", BG$9=""), "", IFERROR(WORKDAY((DATE(YEAR($B138), MONTH($B138)+INDEX(Settings!$AM$19:$AM$33, MATCH(H$10, Settings!$Y$19:$Y$33, 0)), IF(INDEX(Settings!$AQ$19:$AQ$33, MATCH(H$10, Settings!$Y$19:$Y$33, 0))=0, DAY($B138), INDEX(Settings!$AQ$19:$AQ$33, MATCH(H$10, Settings!$Y$19:$Y$33, 0))))-1), 1, Settings!$AY$23:$AY$38), ""))</f>
        <v/>
      </c>
      <c r="BH138" s="119" t="str">
        <f>IF(OR(I$10="", $B138="", I138="", BH$9=""), "", IFERROR(WORKDAY((DATE(YEAR($B138), MONTH($B138)+INDEX(Settings!$AM$19:$AM$33, MATCH(I$10, Settings!$Y$19:$Y$33, 0)), IF(INDEX(Settings!$AQ$19:$AQ$33, MATCH(I$10, Settings!$Y$19:$Y$33, 0))=0, DAY($B138), INDEX(Settings!$AQ$19:$AQ$33, MATCH(I$10, Settings!$Y$19:$Y$33, 0))))-1), 1, Settings!$AY$23:$AY$38), ""))</f>
        <v/>
      </c>
      <c r="BI138" s="119" t="str">
        <f>IF(OR(J$10="", $B138="", J138="", BI$9=""), "", IFERROR(WORKDAY((DATE(YEAR($B138), MONTH($B138)+INDEX(Settings!$AM$19:$AM$33, MATCH(J$10, Settings!$Y$19:$Y$33, 0)), IF(INDEX(Settings!$AQ$19:$AQ$33, MATCH(J$10, Settings!$Y$19:$Y$33, 0))=0, DAY($B138), INDEX(Settings!$AQ$19:$AQ$33, MATCH(J$10, Settings!$Y$19:$Y$33, 0))))-1), 1, Settings!$AY$23:$AY$38), ""))</f>
        <v/>
      </c>
      <c r="BJ138" s="119" t="str">
        <f>IF(OR(K$10="", $B138="", K138="", BJ$9=""), "", IFERROR(WORKDAY((DATE(YEAR($B138), MONTH($B138)+INDEX(Settings!$AM$19:$AM$33, MATCH(K$10, Settings!$Y$19:$Y$33, 0)), IF(INDEX(Settings!$AQ$19:$AQ$33, MATCH(K$10, Settings!$Y$19:$Y$33, 0))=0, DAY($B138), INDEX(Settings!$AQ$19:$AQ$33, MATCH(K$10, Settings!$Y$19:$Y$33, 0))))-1), 1, Settings!$AY$23:$AY$38), ""))</f>
        <v/>
      </c>
      <c r="BK138" s="119" t="str">
        <f>IF(OR(L$10="", $B138="", L138="", BK$9=""), "", IFERROR(WORKDAY((DATE(YEAR($B138), MONTH($B138)+INDEX(Settings!$AM$19:$AM$33, MATCH(L$10, Settings!$Y$19:$Y$33, 0)), IF(INDEX(Settings!$AQ$19:$AQ$33, MATCH(L$10, Settings!$Y$19:$Y$33, 0))=0, DAY($B138), INDEX(Settings!$AQ$19:$AQ$33, MATCH(L$10, Settings!$Y$19:$Y$33, 0))))-1), 1, Settings!$AY$23:$AY$38), ""))</f>
        <v/>
      </c>
      <c r="BL138" s="119" t="str">
        <f>IF(OR(M$10="", $B138="", M138="", BL$9=""), "", IFERROR(WORKDAY((DATE(YEAR($B138), MONTH($B138)+INDEX(Settings!$AM$19:$AM$33, MATCH(M$10, Settings!$Y$19:$Y$33, 0)), IF(INDEX(Settings!$AQ$19:$AQ$33, MATCH(M$10, Settings!$Y$19:$Y$33, 0))=0, DAY($B138), INDEX(Settings!$AQ$19:$AQ$33, MATCH(M$10, Settings!$Y$19:$Y$33, 0))))-1), 1, Settings!$AY$23:$AY$38), ""))</f>
        <v/>
      </c>
      <c r="BM138" s="119" t="str">
        <f>IF(OR(N$10="", $B138="", N138="", BM$9=""), "", IFERROR(WORKDAY((DATE(YEAR($B138), MONTH($B138)+INDEX(Settings!$AM$19:$AM$33, MATCH(N$10, Settings!$Y$19:$Y$33, 0)), IF(INDEX(Settings!$AQ$19:$AQ$33, MATCH(N$10, Settings!$Y$19:$Y$33, 0))=0, DAY($B138), INDEX(Settings!$AQ$19:$AQ$33, MATCH(N$10, Settings!$Y$19:$Y$33, 0))))-1), 1, Settings!$AY$23:$AY$38), ""))</f>
        <v/>
      </c>
      <c r="BN138" s="119" t="str">
        <f>IF(OR(O$10="", $B138="", O138="", BN$9=""), "", IFERROR(WORKDAY((DATE(YEAR($B138), MONTH($B138)+INDEX(Settings!$AM$19:$AM$33, MATCH(O$10, Settings!$Y$19:$Y$33, 0)), IF(INDEX(Settings!$AQ$19:$AQ$33, MATCH(O$10, Settings!$Y$19:$Y$33, 0))=0, DAY($B138), INDEX(Settings!$AQ$19:$AQ$33, MATCH(O$10, Settings!$Y$19:$Y$33, 0))))-1), 1, Settings!$AY$23:$AY$38), ""))</f>
        <v/>
      </c>
      <c r="BO138" s="119" t="str">
        <f>IF(OR(P$10="", $B138="", P138="", BO$9=""), "", IFERROR(WORKDAY((DATE(YEAR($B138), MONTH($B138)+INDEX(Settings!$AM$19:$AM$33, MATCH(P$10, Settings!$Y$19:$Y$33, 0)), IF(INDEX(Settings!$AQ$19:$AQ$33, MATCH(P$10, Settings!$Y$19:$Y$33, 0))=0, DAY($B138), INDEX(Settings!$AQ$19:$AQ$33, MATCH(P$10, Settings!$Y$19:$Y$33, 0))))-1), 1, Settings!$AY$23:$AY$38), ""))</f>
        <v/>
      </c>
      <c r="BP138" s="120" t="str">
        <f>IF(OR(Q$10="", $B138="", Q138="", BP$9=""), "", IFERROR(WORKDAY((DATE(YEAR($B138), MONTH($B138)+INDEX(Settings!$AM$19:$AM$33, MATCH(Q$10, Settings!$Y$19:$Y$33, 0)), IF(INDEX(Settings!$AQ$19:$AQ$33, MATCH(Q$10, Settings!$Y$19:$Y$33, 0))=0, DAY($B138), INDEX(Settings!$AQ$19:$AQ$33, MATCH(Q$10, Settings!$Y$19:$Y$33, 0))))-1), 1, Settings!$AY$23:$AY$38), ""))</f>
        <v/>
      </c>
      <c r="BR138" s="118" t="str">
        <f>IF(BB138="", "", IF(BB138&lt;=$B138, WORKDAY(DATE(YEAR($BB138), MONTH(BB138)+1, DAY(BB138)-1), 1, Settings!$AY$23:$AY$38), BB138))</f>
        <v/>
      </c>
      <c r="BS138" s="119" t="str">
        <f>IF(BC138="", "", IF(BC138&lt;=$B138, WORKDAY(DATE(YEAR($BB138), MONTH(BC138)+1, DAY(BC138)-1), 1, Settings!$AY$23:$AY$38), BC138))</f>
        <v/>
      </c>
      <c r="BT138" s="119" t="str">
        <f>IF(BD138="", "", IF(BD138&lt;=$B138, WORKDAY(DATE(YEAR($BB138), MONTH(BD138)+1, DAY(BD138)-1), 1, Settings!$AY$23:$AY$38), BD138))</f>
        <v/>
      </c>
      <c r="BU138" s="119" t="str">
        <f>IF(BE138="", "", IF(BE138&lt;=$B138, WORKDAY(DATE(YEAR($BB138), MONTH(BE138)+1, DAY(BE138)-1), 1, Settings!$AY$23:$AY$38), BE138))</f>
        <v/>
      </c>
      <c r="BV138" s="119" t="str">
        <f>IF(BF138="", "", IF(BF138&lt;=$B138, WORKDAY(DATE(YEAR($BB138), MONTH(BF138)+1, DAY(BF138)-1), 1, Settings!$AY$23:$AY$38), BF138))</f>
        <v/>
      </c>
      <c r="BW138" s="119" t="str">
        <f>IF(BG138="", "", IF(BG138&lt;=$B138, WORKDAY(DATE(YEAR($BB138), MONTH(BG138)+1, DAY(BG138)-1), 1, Settings!$AY$23:$AY$38), BG138))</f>
        <v/>
      </c>
      <c r="BX138" s="119" t="str">
        <f>IF(BH138="", "", IF(BH138&lt;=$B138, WORKDAY(DATE(YEAR($BB138), MONTH(BH138)+1, DAY(BH138)-1), 1, Settings!$AY$23:$AY$38), BH138))</f>
        <v/>
      </c>
      <c r="BY138" s="119" t="str">
        <f>IF(BI138="", "", IF(BI138&lt;=$B138, WORKDAY(DATE(YEAR($BB138), MONTH(BI138)+1, DAY(BI138)-1), 1, Settings!$AY$23:$AY$38), BI138))</f>
        <v/>
      </c>
      <c r="BZ138" s="119" t="str">
        <f>IF(BJ138="", "", IF(BJ138&lt;=$B138, WORKDAY(DATE(YEAR($BB138), MONTH(BJ138)+1, DAY(BJ138)-1), 1, Settings!$AY$23:$AY$38), BJ138))</f>
        <v/>
      </c>
      <c r="CA138" s="119" t="str">
        <f>IF(BK138="", "", IF(BK138&lt;=$B138, WORKDAY(DATE(YEAR($BB138), MONTH(BK138)+1, DAY(BK138)-1), 1, Settings!$AY$23:$AY$38), BK138))</f>
        <v/>
      </c>
      <c r="CB138" s="119" t="str">
        <f>IF(BL138="", "", IF(BL138&lt;=$B138, WORKDAY(DATE(YEAR($BB138), MONTH(BL138)+1, DAY(BL138)-1), 1, Settings!$AY$23:$AY$38), BL138))</f>
        <v/>
      </c>
      <c r="CC138" s="119" t="str">
        <f>IF(BM138="", "", IF(BM138&lt;=$B138, WORKDAY(DATE(YEAR($BB138), MONTH(BM138)+1, DAY(BM138)-1), 1, Settings!$AY$23:$AY$38), BM138))</f>
        <v/>
      </c>
      <c r="CD138" s="119" t="str">
        <f>IF(BN138="", "", IF(BN138&lt;=$B138, WORKDAY(DATE(YEAR($BB138), MONTH(BN138)+1, DAY(BN138)-1), 1, Settings!$AY$23:$AY$38), BN138))</f>
        <v/>
      </c>
      <c r="CE138" s="119" t="str">
        <f>IF(BO138="", "", IF(BO138&lt;=$B138, WORKDAY(DATE(YEAR($BB138), MONTH(BO138)+1, DAY(BO138)-1), 1, Settings!$AY$23:$AY$38), BO138))</f>
        <v/>
      </c>
      <c r="CF138" s="120" t="str">
        <f>IF(BP138="", "", IF(BP138&lt;=$B138, WORKDAY(DATE(YEAR($BB138), MONTH(BP138)+1, DAY(BP138)-1), 1, Settings!$AY$23:$AY$38), BP138))</f>
        <v/>
      </c>
      <c r="CH138" s="48" t="str">
        <f t="shared" si="35"/>
        <v/>
      </c>
      <c r="CI138" s="49" t="str">
        <f t="shared" si="36"/>
        <v/>
      </c>
      <c r="CJ138" s="49" t="str">
        <f t="shared" si="37"/>
        <v/>
      </c>
      <c r="CK138" s="49" t="str">
        <f t="shared" si="38"/>
        <v/>
      </c>
      <c r="CL138" s="49" t="str">
        <f t="shared" si="39"/>
        <v/>
      </c>
      <c r="CM138" s="49" t="str">
        <f t="shared" si="40"/>
        <v/>
      </c>
      <c r="CN138" s="49" t="str">
        <f t="shared" si="41"/>
        <v/>
      </c>
      <c r="CO138" s="49" t="str">
        <f t="shared" si="42"/>
        <v/>
      </c>
      <c r="CP138" s="49" t="str">
        <f t="shared" si="43"/>
        <v/>
      </c>
      <c r="CQ138" s="49" t="str">
        <f t="shared" si="44"/>
        <v/>
      </c>
      <c r="CR138" s="49" t="str">
        <f t="shared" si="45"/>
        <v/>
      </c>
      <c r="CS138" s="49" t="str">
        <f t="shared" si="46"/>
        <v/>
      </c>
      <c r="CT138" s="49" t="str">
        <f t="shared" si="47"/>
        <v/>
      </c>
      <c r="CU138" s="49" t="str">
        <f t="shared" si="48"/>
        <v/>
      </c>
      <c r="CV138" s="16" t="str">
        <f t="shared" si="49"/>
        <v/>
      </c>
      <c r="CX138" s="48" t="str">
        <f t="shared" si="50"/>
        <v/>
      </c>
      <c r="CY138" s="49" t="str">
        <f t="shared" si="51"/>
        <v/>
      </c>
      <c r="CZ138" s="49" t="str">
        <f t="shared" si="52"/>
        <v/>
      </c>
      <c r="DA138" s="49" t="str">
        <f t="shared" si="53"/>
        <v/>
      </c>
      <c r="DB138" s="49" t="str">
        <f t="shared" si="54"/>
        <v/>
      </c>
      <c r="DC138" s="49" t="str">
        <f t="shared" si="55"/>
        <v/>
      </c>
      <c r="DD138" s="49" t="str">
        <f t="shared" si="56"/>
        <v/>
      </c>
      <c r="DE138" s="49" t="str">
        <f t="shared" si="57"/>
        <v/>
      </c>
      <c r="DF138" s="49" t="str">
        <f t="shared" si="58"/>
        <v/>
      </c>
      <c r="DG138" s="49" t="str">
        <f t="shared" si="59"/>
        <v/>
      </c>
      <c r="DH138" s="49" t="str">
        <f t="shared" si="60"/>
        <v/>
      </c>
      <c r="DI138" s="49" t="str">
        <f t="shared" si="61"/>
        <v/>
      </c>
      <c r="DJ138" s="49" t="str">
        <f t="shared" si="62"/>
        <v/>
      </c>
      <c r="DK138" s="49" t="str">
        <f t="shared" si="63"/>
        <v/>
      </c>
      <c r="DL138" s="16" t="str">
        <f t="shared" si="64"/>
        <v/>
      </c>
      <c r="DN138" s="17" t="str">
        <f t="shared" si="65"/>
        <v>Nov 2019</v>
      </c>
    </row>
    <row r="139" spans="1:118" x14ac:dyDescent="0.25">
      <c r="A139" s="30"/>
      <c r="B139" s="102">
        <f>IF(B138="", "", IFERROR(IF(B138+1&gt;Settings!$G$25, "", B138+1), ""))</f>
        <v>43775</v>
      </c>
      <c r="C139" s="2"/>
      <c r="D139" s="3"/>
      <c r="E139" s="3"/>
      <c r="F139" s="3"/>
      <c r="G139" s="3"/>
      <c r="H139" s="3"/>
      <c r="I139" s="3"/>
      <c r="J139" s="3"/>
      <c r="K139" s="3"/>
      <c r="L139" s="3"/>
      <c r="M139" s="3"/>
      <c r="N139" s="3"/>
      <c r="O139" s="3"/>
      <c r="P139" s="3"/>
      <c r="Q139" s="4"/>
      <c r="R139" s="30"/>
      <c r="T139" s="17" t="str">
        <f>IF($B139="", "", IF($B139&lt;Settings!$G$23, "Old", "New"))</f>
        <v>Old</v>
      </c>
      <c r="AL139" s="118" t="str">
        <f>IF(OR($B139="", C139="", C$10="", AL$9), "", IFERROR($B139+INDEX(Settings!$AF$19:$AF$33, MATCH(C$10, Settings!$Y$19:$Y$33, 0))+IF(INDEX(Settings!$AI$19:$AI$33, MATCH(C$10, Settings!$Y$19:$Y$33, 0))="", 0, INDEX($AO$2:$AU$8, MATCH(TEXT($B139, "ddd"), $AN$2:$AN$8, 0), MATCH(INDEX(Settings!$AI$19:$AI$33, MATCH(C$10, Settings!$Y$19:$Y$33, 0)), $AO$1:$AU$1, 0))), 0))</f>
        <v/>
      </c>
      <c r="AM139" s="119" t="str">
        <f>IF(OR($B139="", D139="", D$10="", AM$9), "", IFERROR($B139+INDEX(Settings!$AF$19:$AF$33, MATCH(D$10, Settings!$Y$19:$Y$33, 0))+IF(INDEX(Settings!$AI$19:$AI$33, MATCH(D$10, Settings!$Y$19:$Y$33, 0))="", 0, INDEX($AO$2:$AU$8, MATCH(TEXT($B139, "ddd"), $AN$2:$AN$8, 0), MATCH(INDEX(Settings!$AI$19:$AI$33, MATCH(D$10, Settings!$Y$19:$Y$33, 0)), $AO$1:$AU$1, 0))), 0))</f>
        <v/>
      </c>
      <c r="AN139" s="119" t="str">
        <f>IF(OR($B139="", E139="", E$10="", AN$9), "", IFERROR($B139+INDEX(Settings!$AF$19:$AF$33, MATCH(E$10, Settings!$Y$19:$Y$33, 0))+IF(INDEX(Settings!$AI$19:$AI$33, MATCH(E$10, Settings!$Y$19:$Y$33, 0))="", 0, INDEX($AO$2:$AU$8, MATCH(TEXT($B139, "ddd"), $AN$2:$AN$8, 0), MATCH(INDEX(Settings!$AI$19:$AI$33, MATCH(E$10, Settings!$Y$19:$Y$33, 0)), $AO$1:$AU$1, 0))), 0))</f>
        <v/>
      </c>
      <c r="AO139" s="119" t="str">
        <f>IF(OR($B139="", F139="", F$10="", AO$9), "", IFERROR($B139+INDEX(Settings!$AF$19:$AF$33, MATCH(F$10, Settings!$Y$19:$Y$33, 0))+IF(INDEX(Settings!$AI$19:$AI$33, MATCH(F$10, Settings!$Y$19:$Y$33, 0))="", 0, INDEX($AO$2:$AU$8, MATCH(TEXT($B139, "ddd"), $AN$2:$AN$8, 0), MATCH(INDEX(Settings!$AI$19:$AI$33, MATCH(F$10, Settings!$Y$19:$Y$33, 0)), $AO$1:$AU$1, 0))), 0))</f>
        <v/>
      </c>
      <c r="AP139" s="119" t="str">
        <f>IF(OR($B139="", G139="", G$10="", AP$9), "", IFERROR($B139+INDEX(Settings!$AF$19:$AF$33, MATCH(G$10, Settings!$Y$19:$Y$33, 0))+IF(INDEX(Settings!$AI$19:$AI$33, MATCH(G$10, Settings!$Y$19:$Y$33, 0))="", 0, INDEX($AO$2:$AU$8, MATCH(TEXT($B139, "ddd"), $AN$2:$AN$8, 0), MATCH(INDEX(Settings!$AI$19:$AI$33, MATCH(G$10, Settings!$Y$19:$Y$33, 0)), $AO$1:$AU$1, 0))), 0))</f>
        <v/>
      </c>
      <c r="AQ139" s="119" t="str">
        <f>IF(OR($B139="", H139="", H$10="", AQ$9), "", IFERROR($B139+INDEX(Settings!$AF$19:$AF$33, MATCH(H$10, Settings!$Y$19:$Y$33, 0))+IF(INDEX(Settings!$AI$19:$AI$33, MATCH(H$10, Settings!$Y$19:$Y$33, 0))="", 0, INDEX($AO$2:$AU$8, MATCH(TEXT($B139, "ddd"), $AN$2:$AN$8, 0), MATCH(INDEX(Settings!$AI$19:$AI$33, MATCH(H$10, Settings!$Y$19:$Y$33, 0)), $AO$1:$AU$1, 0))), 0))</f>
        <v/>
      </c>
      <c r="AR139" s="119" t="str">
        <f>IF(OR($B139="", I139="", I$10="", AR$9), "", IFERROR($B139+INDEX(Settings!$AF$19:$AF$33, MATCH(I$10, Settings!$Y$19:$Y$33, 0))+IF(INDEX(Settings!$AI$19:$AI$33, MATCH(I$10, Settings!$Y$19:$Y$33, 0))="", 0, INDEX($AO$2:$AU$8, MATCH(TEXT($B139, "ddd"), $AN$2:$AN$8, 0), MATCH(INDEX(Settings!$AI$19:$AI$33, MATCH(I$10, Settings!$Y$19:$Y$33, 0)), $AO$1:$AU$1, 0))), 0))</f>
        <v/>
      </c>
      <c r="AS139" s="119" t="str">
        <f>IF(OR($B139="", J139="", J$10="", AS$9), "", IFERROR($B139+INDEX(Settings!$AF$19:$AF$33, MATCH(J$10, Settings!$Y$19:$Y$33, 0))+IF(INDEX(Settings!$AI$19:$AI$33, MATCH(J$10, Settings!$Y$19:$Y$33, 0))="", 0, INDEX($AO$2:$AU$8, MATCH(TEXT($B139, "ddd"), $AN$2:$AN$8, 0), MATCH(INDEX(Settings!$AI$19:$AI$33, MATCH(J$10, Settings!$Y$19:$Y$33, 0)), $AO$1:$AU$1, 0))), 0))</f>
        <v/>
      </c>
      <c r="AT139" s="119" t="str">
        <f>IF(OR($B139="", K139="", K$10="", AT$9), "", IFERROR($B139+INDEX(Settings!$AF$19:$AF$33, MATCH(K$10, Settings!$Y$19:$Y$33, 0))+IF(INDEX(Settings!$AI$19:$AI$33, MATCH(K$10, Settings!$Y$19:$Y$33, 0))="", 0, INDEX($AO$2:$AU$8, MATCH(TEXT($B139, "ddd"), $AN$2:$AN$8, 0), MATCH(INDEX(Settings!$AI$19:$AI$33, MATCH(K$10, Settings!$Y$19:$Y$33, 0)), $AO$1:$AU$1, 0))), 0))</f>
        <v/>
      </c>
      <c r="AU139" s="119" t="str">
        <f>IF(OR($B139="", L139="", L$10="", AU$9), "", IFERROR($B139+INDEX(Settings!$AF$19:$AF$33, MATCH(L$10, Settings!$Y$19:$Y$33, 0))+IF(INDEX(Settings!$AI$19:$AI$33, MATCH(L$10, Settings!$Y$19:$Y$33, 0))="", 0, INDEX($AO$2:$AU$8, MATCH(TEXT($B139, "ddd"), $AN$2:$AN$8, 0), MATCH(INDEX(Settings!$AI$19:$AI$33, MATCH(L$10, Settings!$Y$19:$Y$33, 0)), $AO$1:$AU$1, 0))), 0))</f>
        <v/>
      </c>
      <c r="AV139" s="119" t="str">
        <f>IF(OR($B139="", M139="", M$10="", AV$9), "", IFERROR($B139+INDEX(Settings!$AF$19:$AF$33, MATCH(M$10, Settings!$Y$19:$Y$33, 0))+IF(INDEX(Settings!$AI$19:$AI$33, MATCH(M$10, Settings!$Y$19:$Y$33, 0))="", 0, INDEX($AO$2:$AU$8, MATCH(TEXT($B139, "ddd"), $AN$2:$AN$8, 0), MATCH(INDEX(Settings!$AI$19:$AI$33, MATCH(M$10, Settings!$Y$19:$Y$33, 0)), $AO$1:$AU$1, 0))), 0))</f>
        <v/>
      </c>
      <c r="AW139" s="119" t="str">
        <f>IF(OR($B139="", N139="", N$10="", AW$9), "", IFERROR($B139+INDEX(Settings!$AF$19:$AF$33, MATCH(N$10, Settings!$Y$19:$Y$33, 0))+IF(INDEX(Settings!$AI$19:$AI$33, MATCH(N$10, Settings!$Y$19:$Y$33, 0))="", 0, INDEX($AO$2:$AU$8, MATCH(TEXT($B139, "ddd"), $AN$2:$AN$8, 0), MATCH(INDEX(Settings!$AI$19:$AI$33, MATCH(N$10, Settings!$Y$19:$Y$33, 0)), $AO$1:$AU$1, 0))), 0))</f>
        <v/>
      </c>
      <c r="AX139" s="119" t="str">
        <f>IF(OR($B139="", O139="", O$10="", AX$9), "", IFERROR($B139+INDEX(Settings!$AF$19:$AF$33, MATCH(O$10, Settings!$Y$19:$Y$33, 0))+IF(INDEX(Settings!$AI$19:$AI$33, MATCH(O$10, Settings!$Y$19:$Y$33, 0))="", 0, INDEX($AO$2:$AU$8, MATCH(TEXT($B139, "ddd"), $AN$2:$AN$8, 0), MATCH(INDEX(Settings!$AI$19:$AI$33, MATCH(O$10, Settings!$Y$19:$Y$33, 0)), $AO$1:$AU$1, 0))), 0))</f>
        <v/>
      </c>
      <c r="AY139" s="119" t="str">
        <f>IF(OR($B139="", P139="", P$10="", AY$9), "", IFERROR($B139+INDEX(Settings!$AF$19:$AF$33, MATCH(P$10, Settings!$Y$19:$Y$33, 0))+IF(INDEX(Settings!$AI$19:$AI$33, MATCH(P$10, Settings!$Y$19:$Y$33, 0))="", 0, INDEX($AO$2:$AU$8, MATCH(TEXT($B139, "ddd"), $AN$2:$AN$8, 0), MATCH(INDEX(Settings!$AI$19:$AI$33, MATCH(P$10, Settings!$Y$19:$Y$33, 0)), $AO$1:$AU$1, 0))), 0))</f>
        <v/>
      </c>
      <c r="AZ139" s="120" t="str">
        <f>IF(OR($B139="", Q139="", Q$10="", AZ$9), "", IFERROR($B139+INDEX(Settings!$AF$19:$AF$33, MATCH(Q$10, Settings!$Y$19:$Y$33, 0))+IF(INDEX(Settings!$AI$19:$AI$33, MATCH(Q$10, Settings!$Y$19:$Y$33, 0))="", 0, INDEX($AO$2:$AU$8, MATCH(TEXT($B139, "ddd"), $AN$2:$AN$8, 0), MATCH(INDEX(Settings!$AI$19:$AI$33, MATCH(Q$10, Settings!$Y$19:$Y$33, 0)), $AO$1:$AU$1, 0))), 0))</f>
        <v/>
      </c>
      <c r="BB139" s="118" t="str">
        <f>IF(OR(C$10="", $B139="", C139="", BB$9=""), "", IFERROR(WORKDAY((DATE(YEAR($B139), MONTH($B139)+INDEX(Settings!$AM$19:$AM$33, MATCH(C$10, Settings!$Y$19:$Y$33, 0)), IF(INDEX(Settings!$AQ$19:$AQ$33, MATCH(C$10, Settings!$Y$19:$Y$33, 0))=0, DAY($B139), INDEX(Settings!$AQ$19:$AQ$33, MATCH(C$10, Settings!$Y$19:$Y$33, 0))))-1), 1, Settings!$AY$23:$AY$38), ""))</f>
        <v/>
      </c>
      <c r="BC139" s="119" t="str">
        <f>IF(OR(D$10="", $B139="", D139="", BC$9=""), "", IFERROR(WORKDAY((DATE(YEAR($B139), MONTH($B139)+INDEX(Settings!$AM$19:$AM$33, MATCH(D$10, Settings!$Y$19:$Y$33, 0)), IF(INDEX(Settings!$AQ$19:$AQ$33, MATCH(D$10, Settings!$Y$19:$Y$33, 0))=0, DAY($B139), INDEX(Settings!$AQ$19:$AQ$33, MATCH(D$10, Settings!$Y$19:$Y$33, 0))))-1), 1, Settings!$AY$23:$AY$38), ""))</f>
        <v/>
      </c>
      <c r="BD139" s="119" t="str">
        <f>IF(OR(E$10="", $B139="", E139="", BD$9=""), "", IFERROR(WORKDAY((DATE(YEAR($B139), MONTH($B139)+INDEX(Settings!$AM$19:$AM$33, MATCH(E$10, Settings!$Y$19:$Y$33, 0)), IF(INDEX(Settings!$AQ$19:$AQ$33, MATCH(E$10, Settings!$Y$19:$Y$33, 0))=0, DAY($B139), INDEX(Settings!$AQ$19:$AQ$33, MATCH(E$10, Settings!$Y$19:$Y$33, 0))))-1), 1, Settings!$AY$23:$AY$38), ""))</f>
        <v/>
      </c>
      <c r="BE139" s="119" t="str">
        <f>IF(OR(F$10="", $B139="", F139="", BE$9=""), "", IFERROR(WORKDAY((DATE(YEAR($B139), MONTH($B139)+INDEX(Settings!$AM$19:$AM$33, MATCH(F$10, Settings!$Y$19:$Y$33, 0)), IF(INDEX(Settings!$AQ$19:$AQ$33, MATCH(F$10, Settings!$Y$19:$Y$33, 0))=0, DAY($B139), INDEX(Settings!$AQ$19:$AQ$33, MATCH(F$10, Settings!$Y$19:$Y$33, 0))))-1), 1, Settings!$AY$23:$AY$38), ""))</f>
        <v/>
      </c>
      <c r="BF139" s="119" t="str">
        <f>IF(OR(G$10="", $B139="", G139="", BF$9=""), "", IFERROR(WORKDAY((DATE(YEAR($B139), MONTH($B139)+INDEX(Settings!$AM$19:$AM$33, MATCH(G$10, Settings!$Y$19:$Y$33, 0)), IF(INDEX(Settings!$AQ$19:$AQ$33, MATCH(G$10, Settings!$Y$19:$Y$33, 0))=0, DAY($B139), INDEX(Settings!$AQ$19:$AQ$33, MATCH(G$10, Settings!$Y$19:$Y$33, 0))))-1), 1, Settings!$AY$23:$AY$38), ""))</f>
        <v/>
      </c>
      <c r="BG139" s="119" t="str">
        <f>IF(OR(H$10="", $B139="", H139="", BG$9=""), "", IFERROR(WORKDAY((DATE(YEAR($B139), MONTH($B139)+INDEX(Settings!$AM$19:$AM$33, MATCH(H$10, Settings!$Y$19:$Y$33, 0)), IF(INDEX(Settings!$AQ$19:$AQ$33, MATCH(H$10, Settings!$Y$19:$Y$33, 0))=0, DAY($B139), INDEX(Settings!$AQ$19:$AQ$33, MATCH(H$10, Settings!$Y$19:$Y$33, 0))))-1), 1, Settings!$AY$23:$AY$38), ""))</f>
        <v/>
      </c>
      <c r="BH139" s="119" t="str">
        <f>IF(OR(I$10="", $B139="", I139="", BH$9=""), "", IFERROR(WORKDAY((DATE(YEAR($B139), MONTH($B139)+INDEX(Settings!$AM$19:$AM$33, MATCH(I$10, Settings!$Y$19:$Y$33, 0)), IF(INDEX(Settings!$AQ$19:$AQ$33, MATCH(I$10, Settings!$Y$19:$Y$33, 0))=0, DAY($B139), INDEX(Settings!$AQ$19:$AQ$33, MATCH(I$10, Settings!$Y$19:$Y$33, 0))))-1), 1, Settings!$AY$23:$AY$38), ""))</f>
        <v/>
      </c>
      <c r="BI139" s="119" t="str">
        <f>IF(OR(J$10="", $B139="", J139="", BI$9=""), "", IFERROR(WORKDAY((DATE(YEAR($B139), MONTH($B139)+INDEX(Settings!$AM$19:$AM$33, MATCH(J$10, Settings!$Y$19:$Y$33, 0)), IF(INDEX(Settings!$AQ$19:$AQ$33, MATCH(J$10, Settings!$Y$19:$Y$33, 0))=0, DAY($B139), INDEX(Settings!$AQ$19:$AQ$33, MATCH(J$10, Settings!$Y$19:$Y$33, 0))))-1), 1, Settings!$AY$23:$AY$38), ""))</f>
        <v/>
      </c>
      <c r="BJ139" s="119" t="str">
        <f>IF(OR(K$10="", $B139="", K139="", BJ$9=""), "", IFERROR(WORKDAY((DATE(YEAR($B139), MONTH($B139)+INDEX(Settings!$AM$19:$AM$33, MATCH(K$10, Settings!$Y$19:$Y$33, 0)), IF(INDEX(Settings!$AQ$19:$AQ$33, MATCH(K$10, Settings!$Y$19:$Y$33, 0))=0, DAY($B139), INDEX(Settings!$AQ$19:$AQ$33, MATCH(K$10, Settings!$Y$19:$Y$33, 0))))-1), 1, Settings!$AY$23:$AY$38), ""))</f>
        <v/>
      </c>
      <c r="BK139" s="119" t="str">
        <f>IF(OR(L$10="", $B139="", L139="", BK$9=""), "", IFERROR(WORKDAY((DATE(YEAR($B139), MONTH($B139)+INDEX(Settings!$AM$19:$AM$33, MATCH(L$10, Settings!$Y$19:$Y$33, 0)), IF(INDEX(Settings!$AQ$19:$AQ$33, MATCH(L$10, Settings!$Y$19:$Y$33, 0))=0, DAY($B139), INDEX(Settings!$AQ$19:$AQ$33, MATCH(L$10, Settings!$Y$19:$Y$33, 0))))-1), 1, Settings!$AY$23:$AY$38), ""))</f>
        <v/>
      </c>
      <c r="BL139" s="119" t="str">
        <f>IF(OR(M$10="", $B139="", M139="", BL$9=""), "", IFERROR(WORKDAY((DATE(YEAR($B139), MONTH($B139)+INDEX(Settings!$AM$19:$AM$33, MATCH(M$10, Settings!$Y$19:$Y$33, 0)), IF(INDEX(Settings!$AQ$19:$AQ$33, MATCH(M$10, Settings!$Y$19:$Y$33, 0))=0, DAY($B139), INDEX(Settings!$AQ$19:$AQ$33, MATCH(M$10, Settings!$Y$19:$Y$33, 0))))-1), 1, Settings!$AY$23:$AY$38), ""))</f>
        <v/>
      </c>
      <c r="BM139" s="119" t="str">
        <f>IF(OR(N$10="", $B139="", N139="", BM$9=""), "", IFERROR(WORKDAY((DATE(YEAR($B139), MONTH($B139)+INDEX(Settings!$AM$19:$AM$33, MATCH(N$10, Settings!$Y$19:$Y$33, 0)), IF(INDEX(Settings!$AQ$19:$AQ$33, MATCH(N$10, Settings!$Y$19:$Y$33, 0))=0, DAY($B139), INDEX(Settings!$AQ$19:$AQ$33, MATCH(N$10, Settings!$Y$19:$Y$33, 0))))-1), 1, Settings!$AY$23:$AY$38), ""))</f>
        <v/>
      </c>
      <c r="BN139" s="119" t="str">
        <f>IF(OR(O$10="", $B139="", O139="", BN$9=""), "", IFERROR(WORKDAY((DATE(YEAR($B139), MONTH($B139)+INDEX(Settings!$AM$19:$AM$33, MATCH(O$10, Settings!$Y$19:$Y$33, 0)), IF(INDEX(Settings!$AQ$19:$AQ$33, MATCH(O$10, Settings!$Y$19:$Y$33, 0))=0, DAY($B139), INDEX(Settings!$AQ$19:$AQ$33, MATCH(O$10, Settings!$Y$19:$Y$33, 0))))-1), 1, Settings!$AY$23:$AY$38), ""))</f>
        <v/>
      </c>
      <c r="BO139" s="119" t="str">
        <f>IF(OR(P$10="", $B139="", P139="", BO$9=""), "", IFERROR(WORKDAY((DATE(YEAR($B139), MONTH($B139)+INDEX(Settings!$AM$19:$AM$33, MATCH(P$10, Settings!$Y$19:$Y$33, 0)), IF(INDEX(Settings!$AQ$19:$AQ$33, MATCH(P$10, Settings!$Y$19:$Y$33, 0))=0, DAY($B139), INDEX(Settings!$AQ$19:$AQ$33, MATCH(P$10, Settings!$Y$19:$Y$33, 0))))-1), 1, Settings!$AY$23:$AY$38), ""))</f>
        <v/>
      </c>
      <c r="BP139" s="120" t="str">
        <f>IF(OR(Q$10="", $B139="", Q139="", BP$9=""), "", IFERROR(WORKDAY((DATE(YEAR($B139), MONTH($B139)+INDEX(Settings!$AM$19:$AM$33, MATCH(Q$10, Settings!$Y$19:$Y$33, 0)), IF(INDEX(Settings!$AQ$19:$AQ$33, MATCH(Q$10, Settings!$Y$19:$Y$33, 0))=0, DAY($B139), INDEX(Settings!$AQ$19:$AQ$33, MATCH(Q$10, Settings!$Y$19:$Y$33, 0))))-1), 1, Settings!$AY$23:$AY$38), ""))</f>
        <v/>
      </c>
      <c r="BR139" s="118" t="str">
        <f>IF(BB139="", "", IF(BB139&lt;=$B139, WORKDAY(DATE(YEAR($BB139), MONTH(BB139)+1, DAY(BB139)-1), 1, Settings!$AY$23:$AY$38), BB139))</f>
        <v/>
      </c>
      <c r="BS139" s="119" t="str">
        <f>IF(BC139="", "", IF(BC139&lt;=$B139, WORKDAY(DATE(YEAR($BB139), MONTH(BC139)+1, DAY(BC139)-1), 1, Settings!$AY$23:$AY$38), BC139))</f>
        <v/>
      </c>
      <c r="BT139" s="119" t="str">
        <f>IF(BD139="", "", IF(BD139&lt;=$B139, WORKDAY(DATE(YEAR($BB139), MONTH(BD139)+1, DAY(BD139)-1), 1, Settings!$AY$23:$AY$38), BD139))</f>
        <v/>
      </c>
      <c r="BU139" s="119" t="str">
        <f>IF(BE139="", "", IF(BE139&lt;=$B139, WORKDAY(DATE(YEAR($BB139), MONTH(BE139)+1, DAY(BE139)-1), 1, Settings!$AY$23:$AY$38), BE139))</f>
        <v/>
      </c>
      <c r="BV139" s="119" t="str">
        <f>IF(BF139="", "", IF(BF139&lt;=$B139, WORKDAY(DATE(YEAR($BB139), MONTH(BF139)+1, DAY(BF139)-1), 1, Settings!$AY$23:$AY$38), BF139))</f>
        <v/>
      </c>
      <c r="BW139" s="119" t="str">
        <f>IF(BG139="", "", IF(BG139&lt;=$B139, WORKDAY(DATE(YEAR($BB139), MONTH(BG139)+1, DAY(BG139)-1), 1, Settings!$AY$23:$AY$38), BG139))</f>
        <v/>
      </c>
      <c r="BX139" s="119" t="str">
        <f>IF(BH139="", "", IF(BH139&lt;=$B139, WORKDAY(DATE(YEAR($BB139), MONTH(BH139)+1, DAY(BH139)-1), 1, Settings!$AY$23:$AY$38), BH139))</f>
        <v/>
      </c>
      <c r="BY139" s="119" t="str">
        <f>IF(BI139="", "", IF(BI139&lt;=$B139, WORKDAY(DATE(YEAR($BB139), MONTH(BI139)+1, DAY(BI139)-1), 1, Settings!$AY$23:$AY$38), BI139))</f>
        <v/>
      </c>
      <c r="BZ139" s="119" t="str">
        <f>IF(BJ139="", "", IF(BJ139&lt;=$B139, WORKDAY(DATE(YEAR($BB139), MONTH(BJ139)+1, DAY(BJ139)-1), 1, Settings!$AY$23:$AY$38), BJ139))</f>
        <v/>
      </c>
      <c r="CA139" s="119" t="str">
        <f>IF(BK139="", "", IF(BK139&lt;=$B139, WORKDAY(DATE(YEAR($BB139), MONTH(BK139)+1, DAY(BK139)-1), 1, Settings!$AY$23:$AY$38), BK139))</f>
        <v/>
      </c>
      <c r="CB139" s="119" t="str">
        <f>IF(BL139="", "", IF(BL139&lt;=$B139, WORKDAY(DATE(YEAR($BB139), MONTH(BL139)+1, DAY(BL139)-1), 1, Settings!$AY$23:$AY$38), BL139))</f>
        <v/>
      </c>
      <c r="CC139" s="119" t="str">
        <f>IF(BM139="", "", IF(BM139&lt;=$B139, WORKDAY(DATE(YEAR($BB139), MONTH(BM139)+1, DAY(BM139)-1), 1, Settings!$AY$23:$AY$38), BM139))</f>
        <v/>
      </c>
      <c r="CD139" s="119" t="str">
        <f>IF(BN139="", "", IF(BN139&lt;=$B139, WORKDAY(DATE(YEAR($BB139), MONTH(BN139)+1, DAY(BN139)-1), 1, Settings!$AY$23:$AY$38), BN139))</f>
        <v/>
      </c>
      <c r="CE139" s="119" t="str">
        <f>IF(BO139="", "", IF(BO139&lt;=$B139, WORKDAY(DATE(YEAR($BB139), MONTH(BO139)+1, DAY(BO139)-1), 1, Settings!$AY$23:$AY$38), BO139))</f>
        <v/>
      </c>
      <c r="CF139" s="120" t="str">
        <f>IF(BP139="", "", IF(BP139&lt;=$B139, WORKDAY(DATE(YEAR($BB139), MONTH(BP139)+1, DAY(BP139)-1), 1, Settings!$AY$23:$AY$38), BP139))</f>
        <v/>
      </c>
      <c r="CH139" s="48" t="str">
        <f t="shared" si="35"/>
        <v/>
      </c>
      <c r="CI139" s="49" t="str">
        <f t="shared" si="36"/>
        <v/>
      </c>
      <c r="CJ139" s="49" t="str">
        <f t="shared" si="37"/>
        <v/>
      </c>
      <c r="CK139" s="49" t="str">
        <f t="shared" si="38"/>
        <v/>
      </c>
      <c r="CL139" s="49" t="str">
        <f t="shared" si="39"/>
        <v/>
      </c>
      <c r="CM139" s="49" t="str">
        <f t="shared" si="40"/>
        <v/>
      </c>
      <c r="CN139" s="49" t="str">
        <f t="shared" si="41"/>
        <v/>
      </c>
      <c r="CO139" s="49" t="str">
        <f t="shared" si="42"/>
        <v/>
      </c>
      <c r="CP139" s="49" t="str">
        <f t="shared" si="43"/>
        <v/>
      </c>
      <c r="CQ139" s="49" t="str">
        <f t="shared" si="44"/>
        <v/>
      </c>
      <c r="CR139" s="49" t="str">
        <f t="shared" si="45"/>
        <v/>
      </c>
      <c r="CS139" s="49" t="str">
        <f t="shared" si="46"/>
        <v/>
      </c>
      <c r="CT139" s="49" t="str">
        <f t="shared" si="47"/>
        <v/>
      </c>
      <c r="CU139" s="49" t="str">
        <f t="shared" si="48"/>
        <v/>
      </c>
      <c r="CV139" s="16" t="str">
        <f t="shared" si="49"/>
        <v/>
      </c>
      <c r="CX139" s="48" t="str">
        <f t="shared" si="50"/>
        <v/>
      </c>
      <c r="CY139" s="49" t="str">
        <f t="shared" si="51"/>
        <v/>
      </c>
      <c r="CZ139" s="49" t="str">
        <f t="shared" si="52"/>
        <v/>
      </c>
      <c r="DA139" s="49" t="str">
        <f t="shared" si="53"/>
        <v/>
      </c>
      <c r="DB139" s="49" t="str">
        <f t="shared" si="54"/>
        <v/>
      </c>
      <c r="DC139" s="49" t="str">
        <f t="shared" si="55"/>
        <v/>
      </c>
      <c r="DD139" s="49" t="str">
        <f t="shared" si="56"/>
        <v/>
      </c>
      <c r="DE139" s="49" t="str">
        <f t="shared" si="57"/>
        <v/>
      </c>
      <c r="DF139" s="49" t="str">
        <f t="shared" si="58"/>
        <v/>
      </c>
      <c r="DG139" s="49" t="str">
        <f t="shared" si="59"/>
        <v/>
      </c>
      <c r="DH139" s="49" t="str">
        <f t="shared" si="60"/>
        <v/>
      </c>
      <c r="DI139" s="49" t="str">
        <f t="shared" si="61"/>
        <v/>
      </c>
      <c r="DJ139" s="49" t="str">
        <f t="shared" si="62"/>
        <v/>
      </c>
      <c r="DK139" s="49" t="str">
        <f t="shared" si="63"/>
        <v/>
      </c>
      <c r="DL139" s="16" t="str">
        <f t="shared" si="64"/>
        <v/>
      </c>
      <c r="DN139" s="17" t="str">
        <f t="shared" si="65"/>
        <v>Nov 2019</v>
      </c>
    </row>
    <row r="140" spans="1:118" x14ac:dyDescent="0.25">
      <c r="A140" s="30"/>
      <c r="B140" s="102">
        <f>IF(B139="", "", IFERROR(IF(B139+1&gt;Settings!$G$25, "", B139+1), ""))</f>
        <v>43776</v>
      </c>
      <c r="C140" s="2"/>
      <c r="D140" s="3"/>
      <c r="E140" s="3"/>
      <c r="F140" s="3"/>
      <c r="G140" s="3"/>
      <c r="H140" s="3"/>
      <c r="I140" s="3"/>
      <c r="J140" s="3"/>
      <c r="K140" s="3"/>
      <c r="L140" s="3"/>
      <c r="M140" s="3"/>
      <c r="N140" s="3"/>
      <c r="O140" s="3"/>
      <c r="P140" s="3"/>
      <c r="Q140" s="4"/>
      <c r="R140" s="30"/>
      <c r="T140" s="17" t="str">
        <f>IF($B140="", "", IF($B140&lt;Settings!$G$23, "Old", "New"))</f>
        <v>Old</v>
      </c>
      <c r="AL140" s="118" t="str">
        <f>IF(OR($B140="", C140="", C$10="", AL$9), "", IFERROR($B140+INDEX(Settings!$AF$19:$AF$33, MATCH(C$10, Settings!$Y$19:$Y$33, 0))+IF(INDEX(Settings!$AI$19:$AI$33, MATCH(C$10, Settings!$Y$19:$Y$33, 0))="", 0, INDEX($AO$2:$AU$8, MATCH(TEXT($B140, "ddd"), $AN$2:$AN$8, 0), MATCH(INDEX(Settings!$AI$19:$AI$33, MATCH(C$10, Settings!$Y$19:$Y$33, 0)), $AO$1:$AU$1, 0))), 0))</f>
        <v/>
      </c>
      <c r="AM140" s="119" t="str">
        <f>IF(OR($B140="", D140="", D$10="", AM$9), "", IFERROR($B140+INDEX(Settings!$AF$19:$AF$33, MATCH(D$10, Settings!$Y$19:$Y$33, 0))+IF(INDEX(Settings!$AI$19:$AI$33, MATCH(D$10, Settings!$Y$19:$Y$33, 0))="", 0, INDEX($AO$2:$AU$8, MATCH(TEXT($B140, "ddd"), $AN$2:$AN$8, 0), MATCH(INDEX(Settings!$AI$19:$AI$33, MATCH(D$10, Settings!$Y$19:$Y$33, 0)), $AO$1:$AU$1, 0))), 0))</f>
        <v/>
      </c>
      <c r="AN140" s="119" t="str">
        <f>IF(OR($B140="", E140="", E$10="", AN$9), "", IFERROR($B140+INDEX(Settings!$AF$19:$AF$33, MATCH(E$10, Settings!$Y$19:$Y$33, 0))+IF(INDEX(Settings!$AI$19:$AI$33, MATCH(E$10, Settings!$Y$19:$Y$33, 0))="", 0, INDEX($AO$2:$AU$8, MATCH(TEXT($B140, "ddd"), $AN$2:$AN$8, 0), MATCH(INDEX(Settings!$AI$19:$AI$33, MATCH(E$10, Settings!$Y$19:$Y$33, 0)), $AO$1:$AU$1, 0))), 0))</f>
        <v/>
      </c>
      <c r="AO140" s="119" t="str">
        <f>IF(OR($B140="", F140="", F$10="", AO$9), "", IFERROR($B140+INDEX(Settings!$AF$19:$AF$33, MATCH(F$10, Settings!$Y$19:$Y$33, 0))+IF(INDEX(Settings!$AI$19:$AI$33, MATCH(F$10, Settings!$Y$19:$Y$33, 0))="", 0, INDEX($AO$2:$AU$8, MATCH(TEXT($B140, "ddd"), $AN$2:$AN$8, 0), MATCH(INDEX(Settings!$AI$19:$AI$33, MATCH(F$10, Settings!$Y$19:$Y$33, 0)), $AO$1:$AU$1, 0))), 0))</f>
        <v/>
      </c>
      <c r="AP140" s="119" t="str">
        <f>IF(OR($B140="", G140="", G$10="", AP$9), "", IFERROR($B140+INDEX(Settings!$AF$19:$AF$33, MATCH(G$10, Settings!$Y$19:$Y$33, 0))+IF(INDEX(Settings!$AI$19:$AI$33, MATCH(G$10, Settings!$Y$19:$Y$33, 0))="", 0, INDEX($AO$2:$AU$8, MATCH(TEXT($B140, "ddd"), $AN$2:$AN$8, 0), MATCH(INDEX(Settings!$AI$19:$AI$33, MATCH(G$10, Settings!$Y$19:$Y$33, 0)), $AO$1:$AU$1, 0))), 0))</f>
        <v/>
      </c>
      <c r="AQ140" s="119" t="str">
        <f>IF(OR($B140="", H140="", H$10="", AQ$9), "", IFERROR($B140+INDEX(Settings!$AF$19:$AF$33, MATCH(H$10, Settings!$Y$19:$Y$33, 0))+IF(INDEX(Settings!$AI$19:$AI$33, MATCH(H$10, Settings!$Y$19:$Y$33, 0))="", 0, INDEX($AO$2:$AU$8, MATCH(TEXT($B140, "ddd"), $AN$2:$AN$8, 0), MATCH(INDEX(Settings!$AI$19:$AI$33, MATCH(H$10, Settings!$Y$19:$Y$33, 0)), $AO$1:$AU$1, 0))), 0))</f>
        <v/>
      </c>
      <c r="AR140" s="119" t="str">
        <f>IF(OR($B140="", I140="", I$10="", AR$9), "", IFERROR($B140+INDEX(Settings!$AF$19:$AF$33, MATCH(I$10, Settings!$Y$19:$Y$33, 0))+IF(INDEX(Settings!$AI$19:$AI$33, MATCH(I$10, Settings!$Y$19:$Y$33, 0))="", 0, INDEX($AO$2:$AU$8, MATCH(TEXT($B140, "ddd"), $AN$2:$AN$8, 0), MATCH(INDEX(Settings!$AI$19:$AI$33, MATCH(I$10, Settings!$Y$19:$Y$33, 0)), $AO$1:$AU$1, 0))), 0))</f>
        <v/>
      </c>
      <c r="AS140" s="119" t="str">
        <f>IF(OR($B140="", J140="", J$10="", AS$9), "", IFERROR($B140+INDEX(Settings!$AF$19:$AF$33, MATCH(J$10, Settings!$Y$19:$Y$33, 0))+IF(INDEX(Settings!$AI$19:$AI$33, MATCH(J$10, Settings!$Y$19:$Y$33, 0))="", 0, INDEX($AO$2:$AU$8, MATCH(TEXT($B140, "ddd"), $AN$2:$AN$8, 0), MATCH(INDEX(Settings!$AI$19:$AI$33, MATCH(J$10, Settings!$Y$19:$Y$33, 0)), $AO$1:$AU$1, 0))), 0))</f>
        <v/>
      </c>
      <c r="AT140" s="119" t="str">
        <f>IF(OR($B140="", K140="", K$10="", AT$9), "", IFERROR($B140+INDEX(Settings!$AF$19:$AF$33, MATCH(K$10, Settings!$Y$19:$Y$33, 0))+IF(INDEX(Settings!$AI$19:$AI$33, MATCH(K$10, Settings!$Y$19:$Y$33, 0))="", 0, INDEX($AO$2:$AU$8, MATCH(TEXT($B140, "ddd"), $AN$2:$AN$8, 0), MATCH(INDEX(Settings!$AI$19:$AI$33, MATCH(K$10, Settings!$Y$19:$Y$33, 0)), $AO$1:$AU$1, 0))), 0))</f>
        <v/>
      </c>
      <c r="AU140" s="119" t="str">
        <f>IF(OR($B140="", L140="", L$10="", AU$9), "", IFERROR($B140+INDEX(Settings!$AF$19:$AF$33, MATCH(L$10, Settings!$Y$19:$Y$33, 0))+IF(INDEX(Settings!$AI$19:$AI$33, MATCH(L$10, Settings!$Y$19:$Y$33, 0))="", 0, INDEX($AO$2:$AU$8, MATCH(TEXT($B140, "ddd"), $AN$2:$AN$8, 0), MATCH(INDEX(Settings!$AI$19:$AI$33, MATCH(L$10, Settings!$Y$19:$Y$33, 0)), $AO$1:$AU$1, 0))), 0))</f>
        <v/>
      </c>
      <c r="AV140" s="119" t="str">
        <f>IF(OR($B140="", M140="", M$10="", AV$9), "", IFERROR($B140+INDEX(Settings!$AF$19:$AF$33, MATCH(M$10, Settings!$Y$19:$Y$33, 0))+IF(INDEX(Settings!$AI$19:$AI$33, MATCH(M$10, Settings!$Y$19:$Y$33, 0))="", 0, INDEX($AO$2:$AU$8, MATCH(TEXT($B140, "ddd"), $AN$2:$AN$8, 0), MATCH(INDEX(Settings!$AI$19:$AI$33, MATCH(M$10, Settings!$Y$19:$Y$33, 0)), $AO$1:$AU$1, 0))), 0))</f>
        <v/>
      </c>
      <c r="AW140" s="119" t="str">
        <f>IF(OR($B140="", N140="", N$10="", AW$9), "", IFERROR($B140+INDEX(Settings!$AF$19:$AF$33, MATCH(N$10, Settings!$Y$19:$Y$33, 0))+IF(INDEX(Settings!$AI$19:$AI$33, MATCH(N$10, Settings!$Y$19:$Y$33, 0))="", 0, INDEX($AO$2:$AU$8, MATCH(TEXT($B140, "ddd"), $AN$2:$AN$8, 0), MATCH(INDEX(Settings!$AI$19:$AI$33, MATCH(N$10, Settings!$Y$19:$Y$33, 0)), $AO$1:$AU$1, 0))), 0))</f>
        <v/>
      </c>
      <c r="AX140" s="119" t="str">
        <f>IF(OR($B140="", O140="", O$10="", AX$9), "", IFERROR($B140+INDEX(Settings!$AF$19:$AF$33, MATCH(O$10, Settings!$Y$19:$Y$33, 0))+IF(INDEX(Settings!$AI$19:$AI$33, MATCH(O$10, Settings!$Y$19:$Y$33, 0))="", 0, INDEX($AO$2:$AU$8, MATCH(TEXT($B140, "ddd"), $AN$2:$AN$8, 0), MATCH(INDEX(Settings!$AI$19:$AI$33, MATCH(O$10, Settings!$Y$19:$Y$33, 0)), $AO$1:$AU$1, 0))), 0))</f>
        <v/>
      </c>
      <c r="AY140" s="119" t="str">
        <f>IF(OR($B140="", P140="", P$10="", AY$9), "", IFERROR($B140+INDEX(Settings!$AF$19:$AF$33, MATCH(P$10, Settings!$Y$19:$Y$33, 0))+IF(INDEX(Settings!$AI$19:$AI$33, MATCH(P$10, Settings!$Y$19:$Y$33, 0))="", 0, INDEX($AO$2:$AU$8, MATCH(TEXT($B140, "ddd"), $AN$2:$AN$8, 0), MATCH(INDEX(Settings!$AI$19:$AI$33, MATCH(P$10, Settings!$Y$19:$Y$33, 0)), $AO$1:$AU$1, 0))), 0))</f>
        <v/>
      </c>
      <c r="AZ140" s="120" t="str">
        <f>IF(OR($B140="", Q140="", Q$10="", AZ$9), "", IFERROR($B140+INDEX(Settings!$AF$19:$AF$33, MATCH(Q$10, Settings!$Y$19:$Y$33, 0))+IF(INDEX(Settings!$AI$19:$AI$33, MATCH(Q$10, Settings!$Y$19:$Y$33, 0))="", 0, INDEX($AO$2:$AU$8, MATCH(TEXT($B140, "ddd"), $AN$2:$AN$8, 0), MATCH(INDEX(Settings!$AI$19:$AI$33, MATCH(Q$10, Settings!$Y$19:$Y$33, 0)), $AO$1:$AU$1, 0))), 0))</f>
        <v/>
      </c>
      <c r="BB140" s="118" t="str">
        <f>IF(OR(C$10="", $B140="", C140="", BB$9=""), "", IFERROR(WORKDAY((DATE(YEAR($B140), MONTH($B140)+INDEX(Settings!$AM$19:$AM$33, MATCH(C$10, Settings!$Y$19:$Y$33, 0)), IF(INDEX(Settings!$AQ$19:$AQ$33, MATCH(C$10, Settings!$Y$19:$Y$33, 0))=0, DAY($B140), INDEX(Settings!$AQ$19:$AQ$33, MATCH(C$10, Settings!$Y$19:$Y$33, 0))))-1), 1, Settings!$AY$23:$AY$38), ""))</f>
        <v/>
      </c>
      <c r="BC140" s="119" t="str">
        <f>IF(OR(D$10="", $B140="", D140="", BC$9=""), "", IFERROR(WORKDAY((DATE(YEAR($B140), MONTH($B140)+INDEX(Settings!$AM$19:$AM$33, MATCH(D$10, Settings!$Y$19:$Y$33, 0)), IF(INDEX(Settings!$AQ$19:$AQ$33, MATCH(D$10, Settings!$Y$19:$Y$33, 0))=0, DAY($B140), INDEX(Settings!$AQ$19:$AQ$33, MATCH(D$10, Settings!$Y$19:$Y$33, 0))))-1), 1, Settings!$AY$23:$AY$38), ""))</f>
        <v/>
      </c>
      <c r="BD140" s="119" t="str">
        <f>IF(OR(E$10="", $B140="", E140="", BD$9=""), "", IFERROR(WORKDAY((DATE(YEAR($B140), MONTH($B140)+INDEX(Settings!$AM$19:$AM$33, MATCH(E$10, Settings!$Y$19:$Y$33, 0)), IF(INDEX(Settings!$AQ$19:$AQ$33, MATCH(E$10, Settings!$Y$19:$Y$33, 0))=0, DAY($B140), INDEX(Settings!$AQ$19:$AQ$33, MATCH(E$10, Settings!$Y$19:$Y$33, 0))))-1), 1, Settings!$AY$23:$AY$38), ""))</f>
        <v/>
      </c>
      <c r="BE140" s="119" t="str">
        <f>IF(OR(F$10="", $B140="", F140="", BE$9=""), "", IFERROR(WORKDAY((DATE(YEAR($B140), MONTH($B140)+INDEX(Settings!$AM$19:$AM$33, MATCH(F$10, Settings!$Y$19:$Y$33, 0)), IF(INDEX(Settings!$AQ$19:$AQ$33, MATCH(F$10, Settings!$Y$19:$Y$33, 0))=0, DAY($B140), INDEX(Settings!$AQ$19:$AQ$33, MATCH(F$10, Settings!$Y$19:$Y$33, 0))))-1), 1, Settings!$AY$23:$AY$38), ""))</f>
        <v/>
      </c>
      <c r="BF140" s="119" t="str">
        <f>IF(OR(G$10="", $B140="", G140="", BF$9=""), "", IFERROR(WORKDAY((DATE(YEAR($B140), MONTH($B140)+INDEX(Settings!$AM$19:$AM$33, MATCH(G$10, Settings!$Y$19:$Y$33, 0)), IF(INDEX(Settings!$AQ$19:$AQ$33, MATCH(G$10, Settings!$Y$19:$Y$33, 0))=0, DAY($B140), INDEX(Settings!$AQ$19:$AQ$33, MATCH(G$10, Settings!$Y$19:$Y$33, 0))))-1), 1, Settings!$AY$23:$AY$38), ""))</f>
        <v/>
      </c>
      <c r="BG140" s="119" t="str">
        <f>IF(OR(H$10="", $B140="", H140="", BG$9=""), "", IFERROR(WORKDAY((DATE(YEAR($B140), MONTH($B140)+INDEX(Settings!$AM$19:$AM$33, MATCH(H$10, Settings!$Y$19:$Y$33, 0)), IF(INDEX(Settings!$AQ$19:$AQ$33, MATCH(H$10, Settings!$Y$19:$Y$33, 0))=0, DAY($B140), INDEX(Settings!$AQ$19:$AQ$33, MATCH(H$10, Settings!$Y$19:$Y$33, 0))))-1), 1, Settings!$AY$23:$AY$38), ""))</f>
        <v/>
      </c>
      <c r="BH140" s="119" t="str">
        <f>IF(OR(I$10="", $B140="", I140="", BH$9=""), "", IFERROR(WORKDAY((DATE(YEAR($B140), MONTH($B140)+INDEX(Settings!$AM$19:$AM$33, MATCH(I$10, Settings!$Y$19:$Y$33, 0)), IF(INDEX(Settings!$AQ$19:$AQ$33, MATCH(I$10, Settings!$Y$19:$Y$33, 0))=0, DAY($B140), INDEX(Settings!$AQ$19:$AQ$33, MATCH(I$10, Settings!$Y$19:$Y$33, 0))))-1), 1, Settings!$AY$23:$AY$38), ""))</f>
        <v/>
      </c>
      <c r="BI140" s="119" t="str">
        <f>IF(OR(J$10="", $B140="", J140="", BI$9=""), "", IFERROR(WORKDAY((DATE(YEAR($B140), MONTH($B140)+INDEX(Settings!$AM$19:$AM$33, MATCH(J$10, Settings!$Y$19:$Y$33, 0)), IF(INDEX(Settings!$AQ$19:$AQ$33, MATCH(J$10, Settings!$Y$19:$Y$33, 0))=0, DAY($B140), INDEX(Settings!$AQ$19:$AQ$33, MATCH(J$10, Settings!$Y$19:$Y$33, 0))))-1), 1, Settings!$AY$23:$AY$38), ""))</f>
        <v/>
      </c>
      <c r="BJ140" s="119" t="str">
        <f>IF(OR(K$10="", $B140="", K140="", BJ$9=""), "", IFERROR(WORKDAY((DATE(YEAR($B140), MONTH($B140)+INDEX(Settings!$AM$19:$AM$33, MATCH(K$10, Settings!$Y$19:$Y$33, 0)), IF(INDEX(Settings!$AQ$19:$AQ$33, MATCH(K$10, Settings!$Y$19:$Y$33, 0))=0, DAY($B140), INDEX(Settings!$AQ$19:$AQ$33, MATCH(K$10, Settings!$Y$19:$Y$33, 0))))-1), 1, Settings!$AY$23:$AY$38), ""))</f>
        <v/>
      </c>
      <c r="BK140" s="119" t="str">
        <f>IF(OR(L$10="", $B140="", L140="", BK$9=""), "", IFERROR(WORKDAY((DATE(YEAR($B140), MONTH($B140)+INDEX(Settings!$AM$19:$AM$33, MATCH(L$10, Settings!$Y$19:$Y$33, 0)), IF(INDEX(Settings!$AQ$19:$AQ$33, MATCH(L$10, Settings!$Y$19:$Y$33, 0))=0, DAY($B140), INDEX(Settings!$AQ$19:$AQ$33, MATCH(L$10, Settings!$Y$19:$Y$33, 0))))-1), 1, Settings!$AY$23:$AY$38), ""))</f>
        <v/>
      </c>
      <c r="BL140" s="119" t="str">
        <f>IF(OR(M$10="", $B140="", M140="", BL$9=""), "", IFERROR(WORKDAY((DATE(YEAR($B140), MONTH($B140)+INDEX(Settings!$AM$19:$AM$33, MATCH(M$10, Settings!$Y$19:$Y$33, 0)), IF(INDEX(Settings!$AQ$19:$AQ$33, MATCH(M$10, Settings!$Y$19:$Y$33, 0))=0, DAY($B140), INDEX(Settings!$AQ$19:$AQ$33, MATCH(M$10, Settings!$Y$19:$Y$33, 0))))-1), 1, Settings!$AY$23:$AY$38), ""))</f>
        <v/>
      </c>
      <c r="BM140" s="119" t="str">
        <f>IF(OR(N$10="", $B140="", N140="", BM$9=""), "", IFERROR(WORKDAY((DATE(YEAR($B140), MONTH($B140)+INDEX(Settings!$AM$19:$AM$33, MATCH(N$10, Settings!$Y$19:$Y$33, 0)), IF(INDEX(Settings!$AQ$19:$AQ$33, MATCH(N$10, Settings!$Y$19:$Y$33, 0))=0, DAY($B140), INDEX(Settings!$AQ$19:$AQ$33, MATCH(N$10, Settings!$Y$19:$Y$33, 0))))-1), 1, Settings!$AY$23:$AY$38), ""))</f>
        <v/>
      </c>
      <c r="BN140" s="119" t="str">
        <f>IF(OR(O$10="", $B140="", O140="", BN$9=""), "", IFERROR(WORKDAY((DATE(YEAR($B140), MONTH($B140)+INDEX(Settings!$AM$19:$AM$33, MATCH(O$10, Settings!$Y$19:$Y$33, 0)), IF(INDEX(Settings!$AQ$19:$AQ$33, MATCH(O$10, Settings!$Y$19:$Y$33, 0))=0, DAY($B140), INDEX(Settings!$AQ$19:$AQ$33, MATCH(O$10, Settings!$Y$19:$Y$33, 0))))-1), 1, Settings!$AY$23:$AY$38), ""))</f>
        <v/>
      </c>
      <c r="BO140" s="119" t="str">
        <f>IF(OR(P$10="", $B140="", P140="", BO$9=""), "", IFERROR(WORKDAY((DATE(YEAR($B140), MONTH($B140)+INDEX(Settings!$AM$19:$AM$33, MATCH(P$10, Settings!$Y$19:$Y$33, 0)), IF(INDEX(Settings!$AQ$19:$AQ$33, MATCH(P$10, Settings!$Y$19:$Y$33, 0))=0, DAY($B140), INDEX(Settings!$AQ$19:$AQ$33, MATCH(P$10, Settings!$Y$19:$Y$33, 0))))-1), 1, Settings!$AY$23:$AY$38), ""))</f>
        <v/>
      </c>
      <c r="BP140" s="120" t="str">
        <f>IF(OR(Q$10="", $B140="", Q140="", BP$9=""), "", IFERROR(WORKDAY((DATE(YEAR($B140), MONTH($B140)+INDEX(Settings!$AM$19:$AM$33, MATCH(Q$10, Settings!$Y$19:$Y$33, 0)), IF(INDEX(Settings!$AQ$19:$AQ$33, MATCH(Q$10, Settings!$Y$19:$Y$33, 0))=0, DAY($B140), INDEX(Settings!$AQ$19:$AQ$33, MATCH(Q$10, Settings!$Y$19:$Y$33, 0))))-1), 1, Settings!$AY$23:$AY$38), ""))</f>
        <v/>
      </c>
      <c r="BR140" s="118" t="str">
        <f>IF(BB140="", "", IF(BB140&lt;=$B140, WORKDAY(DATE(YEAR($BB140), MONTH(BB140)+1, DAY(BB140)-1), 1, Settings!$AY$23:$AY$38), BB140))</f>
        <v/>
      </c>
      <c r="BS140" s="119" t="str">
        <f>IF(BC140="", "", IF(BC140&lt;=$B140, WORKDAY(DATE(YEAR($BB140), MONTH(BC140)+1, DAY(BC140)-1), 1, Settings!$AY$23:$AY$38), BC140))</f>
        <v/>
      </c>
      <c r="BT140" s="119" t="str">
        <f>IF(BD140="", "", IF(BD140&lt;=$B140, WORKDAY(DATE(YEAR($BB140), MONTH(BD140)+1, DAY(BD140)-1), 1, Settings!$AY$23:$AY$38), BD140))</f>
        <v/>
      </c>
      <c r="BU140" s="119" t="str">
        <f>IF(BE140="", "", IF(BE140&lt;=$B140, WORKDAY(DATE(YEAR($BB140), MONTH(BE140)+1, DAY(BE140)-1), 1, Settings!$AY$23:$AY$38), BE140))</f>
        <v/>
      </c>
      <c r="BV140" s="119" t="str">
        <f>IF(BF140="", "", IF(BF140&lt;=$B140, WORKDAY(DATE(YEAR($BB140), MONTH(BF140)+1, DAY(BF140)-1), 1, Settings!$AY$23:$AY$38), BF140))</f>
        <v/>
      </c>
      <c r="BW140" s="119" t="str">
        <f>IF(BG140="", "", IF(BG140&lt;=$B140, WORKDAY(DATE(YEAR($BB140), MONTH(BG140)+1, DAY(BG140)-1), 1, Settings!$AY$23:$AY$38), BG140))</f>
        <v/>
      </c>
      <c r="BX140" s="119" t="str">
        <f>IF(BH140="", "", IF(BH140&lt;=$B140, WORKDAY(DATE(YEAR($BB140), MONTH(BH140)+1, DAY(BH140)-1), 1, Settings!$AY$23:$AY$38), BH140))</f>
        <v/>
      </c>
      <c r="BY140" s="119" t="str">
        <f>IF(BI140="", "", IF(BI140&lt;=$B140, WORKDAY(DATE(YEAR($BB140), MONTH(BI140)+1, DAY(BI140)-1), 1, Settings!$AY$23:$AY$38), BI140))</f>
        <v/>
      </c>
      <c r="BZ140" s="119" t="str">
        <f>IF(BJ140="", "", IF(BJ140&lt;=$B140, WORKDAY(DATE(YEAR($BB140), MONTH(BJ140)+1, DAY(BJ140)-1), 1, Settings!$AY$23:$AY$38), BJ140))</f>
        <v/>
      </c>
      <c r="CA140" s="119" t="str">
        <f>IF(BK140="", "", IF(BK140&lt;=$B140, WORKDAY(DATE(YEAR($BB140), MONTH(BK140)+1, DAY(BK140)-1), 1, Settings!$AY$23:$AY$38), BK140))</f>
        <v/>
      </c>
      <c r="CB140" s="119" t="str">
        <f>IF(BL140="", "", IF(BL140&lt;=$B140, WORKDAY(DATE(YEAR($BB140), MONTH(BL140)+1, DAY(BL140)-1), 1, Settings!$AY$23:$AY$38), BL140))</f>
        <v/>
      </c>
      <c r="CC140" s="119" t="str">
        <f>IF(BM140="", "", IF(BM140&lt;=$B140, WORKDAY(DATE(YEAR($BB140), MONTH(BM140)+1, DAY(BM140)-1), 1, Settings!$AY$23:$AY$38), BM140))</f>
        <v/>
      </c>
      <c r="CD140" s="119" t="str">
        <f>IF(BN140="", "", IF(BN140&lt;=$B140, WORKDAY(DATE(YEAR($BB140), MONTH(BN140)+1, DAY(BN140)-1), 1, Settings!$AY$23:$AY$38), BN140))</f>
        <v/>
      </c>
      <c r="CE140" s="119" t="str">
        <f>IF(BO140="", "", IF(BO140&lt;=$B140, WORKDAY(DATE(YEAR($BB140), MONTH(BO140)+1, DAY(BO140)-1), 1, Settings!$AY$23:$AY$38), BO140))</f>
        <v/>
      </c>
      <c r="CF140" s="120" t="str">
        <f>IF(BP140="", "", IF(BP140&lt;=$B140, WORKDAY(DATE(YEAR($BB140), MONTH(BP140)+1, DAY(BP140)-1), 1, Settings!$AY$23:$AY$38), BP140))</f>
        <v/>
      </c>
      <c r="CH140" s="48" t="str">
        <f t="shared" ref="CH140:CH203" si="66">IF(AND(AL140="", BR140=""), "", IF(AL140="", BR140, IF(BR140="", AL140, IF(AL140&gt;BR140, AL140, IF(BR140&gt;AL140, BR140, AL140)))))</f>
        <v/>
      </c>
      <c r="CI140" s="49" t="str">
        <f t="shared" ref="CI140:CI203" si="67">IF(AND(AM140="", BS140=""), "", IF(AM140="", BS140, IF(BS140="", AM140, IF(AM140&gt;BS140, AM140, IF(BS140&gt;AM140, BS140, AM140)))))</f>
        <v/>
      </c>
      <c r="CJ140" s="49" t="str">
        <f t="shared" ref="CJ140:CJ203" si="68">IF(AND(AN140="", BT140=""), "", IF(AN140="", BT140, IF(BT140="", AN140, IF(AN140&gt;BT140, AN140, IF(BT140&gt;AN140, BT140, AN140)))))</f>
        <v/>
      </c>
      <c r="CK140" s="49" t="str">
        <f t="shared" ref="CK140:CK203" si="69">IF(AND(AO140="", BU140=""), "", IF(AO140="", BU140, IF(BU140="", AO140, IF(AO140&gt;BU140, AO140, IF(BU140&gt;AO140, BU140, AO140)))))</f>
        <v/>
      </c>
      <c r="CL140" s="49" t="str">
        <f t="shared" ref="CL140:CL203" si="70">IF(AND(AP140="", BV140=""), "", IF(AP140="", BV140, IF(BV140="", AP140, IF(AP140&gt;BV140, AP140, IF(BV140&gt;AP140, BV140, AP140)))))</f>
        <v/>
      </c>
      <c r="CM140" s="49" t="str">
        <f t="shared" ref="CM140:CM203" si="71">IF(AND(AQ140="", BW140=""), "", IF(AQ140="", BW140, IF(BW140="", AQ140, IF(AQ140&gt;BW140, AQ140, IF(BW140&gt;AQ140, BW140, AQ140)))))</f>
        <v/>
      </c>
      <c r="CN140" s="49" t="str">
        <f t="shared" ref="CN140:CN203" si="72">IF(AND(AR140="", BX140=""), "", IF(AR140="", BX140, IF(BX140="", AR140, IF(AR140&gt;BX140, AR140, IF(BX140&gt;AR140, BX140, AR140)))))</f>
        <v/>
      </c>
      <c r="CO140" s="49" t="str">
        <f t="shared" ref="CO140:CO203" si="73">IF(AND(AS140="", BY140=""), "", IF(AS140="", BY140, IF(BY140="", AS140, IF(AS140&gt;BY140, AS140, IF(BY140&gt;AS140, BY140, AS140)))))</f>
        <v/>
      </c>
      <c r="CP140" s="49" t="str">
        <f t="shared" ref="CP140:CP203" si="74">IF(AND(AT140="", BZ140=""), "", IF(AT140="", BZ140, IF(BZ140="", AT140, IF(AT140&gt;BZ140, AT140, IF(BZ140&gt;AT140, BZ140, AT140)))))</f>
        <v/>
      </c>
      <c r="CQ140" s="49" t="str">
        <f t="shared" ref="CQ140:CQ203" si="75">IF(AND(AU140="", CA140=""), "", IF(AU140="", CA140, IF(CA140="", AU140, IF(AU140&gt;CA140, AU140, IF(CA140&gt;AU140, CA140, AU140)))))</f>
        <v/>
      </c>
      <c r="CR140" s="49" t="str">
        <f t="shared" ref="CR140:CR203" si="76">IF(AND(AV140="", CB140=""), "", IF(AV140="", CB140, IF(CB140="", AV140, IF(AV140&gt;CB140, AV140, IF(CB140&gt;AV140, CB140, AV140)))))</f>
        <v/>
      </c>
      <c r="CS140" s="49" t="str">
        <f t="shared" ref="CS140:CS203" si="77">IF(AND(AW140="", CC140=""), "", IF(AW140="", CC140, IF(CC140="", AW140, IF(AW140&gt;CC140, AW140, IF(CC140&gt;AW140, CC140, AW140)))))</f>
        <v/>
      </c>
      <c r="CT140" s="49" t="str">
        <f t="shared" ref="CT140:CT203" si="78">IF(AND(AX140="", CD140=""), "", IF(AX140="", CD140, IF(CD140="", AX140, IF(AX140&gt;CD140, AX140, IF(CD140&gt;AX140, CD140, AX140)))))</f>
        <v/>
      </c>
      <c r="CU140" s="49" t="str">
        <f t="shared" ref="CU140:CU203" si="79">IF(AND(AY140="", CE140=""), "", IF(AY140="", CE140, IF(CE140="", AY140, IF(AY140&gt;CE140, AY140, IF(CE140&gt;AY140, CE140, AY140)))))</f>
        <v/>
      </c>
      <c r="CV140" s="16" t="str">
        <f t="shared" ref="CV140:CV203" si="80">IF(AND(AZ140="", CF140=""), "", IF(AZ140="", CF140, IF(CF140="", AZ140, IF(AZ140&gt;CF140, AZ140, IF(CF140&gt;AZ140, CF140, AZ140)))))</f>
        <v/>
      </c>
      <c r="CX140" s="48" t="str">
        <f t="shared" ref="CX140:CX203" si="81">IF(CH140="", "", TEXT(CH140, "mmm yyyy"))</f>
        <v/>
      </c>
      <c r="CY140" s="49" t="str">
        <f t="shared" ref="CY140:CY203" si="82">IF(CI140="", "", TEXT(CI140, "mmm yyyy"))</f>
        <v/>
      </c>
      <c r="CZ140" s="49" t="str">
        <f t="shared" ref="CZ140:CZ203" si="83">IF(CJ140="", "", TEXT(CJ140, "mmm yyyy"))</f>
        <v/>
      </c>
      <c r="DA140" s="49" t="str">
        <f t="shared" ref="DA140:DA203" si="84">IF(CK140="", "", TEXT(CK140, "mmm yyyy"))</f>
        <v/>
      </c>
      <c r="DB140" s="49" t="str">
        <f t="shared" ref="DB140:DB203" si="85">IF(CL140="", "", TEXT(CL140, "mmm yyyy"))</f>
        <v/>
      </c>
      <c r="DC140" s="49" t="str">
        <f t="shared" ref="DC140:DC203" si="86">IF(CM140="", "", TEXT(CM140, "mmm yyyy"))</f>
        <v/>
      </c>
      <c r="DD140" s="49" t="str">
        <f t="shared" ref="DD140:DD203" si="87">IF(CN140="", "", TEXT(CN140, "mmm yyyy"))</f>
        <v/>
      </c>
      <c r="DE140" s="49" t="str">
        <f t="shared" ref="DE140:DE203" si="88">IF(CO140="", "", TEXT(CO140, "mmm yyyy"))</f>
        <v/>
      </c>
      <c r="DF140" s="49" t="str">
        <f t="shared" ref="DF140:DF203" si="89">IF(CP140="", "", TEXT(CP140, "mmm yyyy"))</f>
        <v/>
      </c>
      <c r="DG140" s="49" t="str">
        <f t="shared" ref="DG140:DG203" si="90">IF(CQ140="", "", TEXT(CQ140, "mmm yyyy"))</f>
        <v/>
      </c>
      <c r="DH140" s="49" t="str">
        <f t="shared" ref="DH140:DH203" si="91">IF(CR140="", "", TEXT(CR140, "mmm yyyy"))</f>
        <v/>
      </c>
      <c r="DI140" s="49" t="str">
        <f t="shared" ref="DI140:DI203" si="92">IF(CS140="", "", TEXT(CS140, "mmm yyyy"))</f>
        <v/>
      </c>
      <c r="DJ140" s="49" t="str">
        <f t="shared" ref="DJ140:DJ203" si="93">IF(CT140="", "", TEXT(CT140, "mmm yyyy"))</f>
        <v/>
      </c>
      <c r="DK140" s="49" t="str">
        <f t="shared" ref="DK140:DK203" si="94">IF(CU140="", "", TEXT(CU140, "mmm yyyy"))</f>
        <v/>
      </c>
      <c r="DL140" s="16" t="str">
        <f t="shared" ref="DL140:DL203" si="95">IF(CV140="", "", TEXT(CV140, "mmm yyyy"))</f>
        <v/>
      </c>
      <c r="DN140" s="17" t="str">
        <f t="shared" ref="DN140:DN203" si="96">IF($B140="", "", TEXT($B140, "mmm yyyy"))</f>
        <v>Nov 2019</v>
      </c>
    </row>
    <row r="141" spans="1:118" x14ac:dyDescent="0.25">
      <c r="A141" s="30"/>
      <c r="B141" s="102">
        <f>IF(B140="", "", IFERROR(IF(B140+1&gt;Settings!$G$25, "", B140+1), ""))</f>
        <v>43777</v>
      </c>
      <c r="C141" s="2"/>
      <c r="D141" s="3"/>
      <c r="E141" s="3"/>
      <c r="F141" s="3"/>
      <c r="G141" s="3"/>
      <c r="H141" s="3"/>
      <c r="I141" s="3"/>
      <c r="J141" s="3"/>
      <c r="K141" s="3"/>
      <c r="L141" s="3"/>
      <c r="M141" s="3"/>
      <c r="N141" s="3"/>
      <c r="O141" s="3"/>
      <c r="P141" s="3"/>
      <c r="Q141" s="4"/>
      <c r="R141" s="30"/>
      <c r="T141" s="17" t="str">
        <f>IF($B141="", "", IF($B141&lt;Settings!$G$23, "Old", "New"))</f>
        <v>Old</v>
      </c>
      <c r="AL141" s="118" t="str">
        <f>IF(OR($B141="", C141="", C$10="", AL$9), "", IFERROR($B141+INDEX(Settings!$AF$19:$AF$33, MATCH(C$10, Settings!$Y$19:$Y$33, 0))+IF(INDEX(Settings!$AI$19:$AI$33, MATCH(C$10, Settings!$Y$19:$Y$33, 0))="", 0, INDEX($AO$2:$AU$8, MATCH(TEXT($B141, "ddd"), $AN$2:$AN$8, 0), MATCH(INDEX(Settings!$AI$19:$AI$33, MATCH(C$10, Settings!$Y$19:$Y$33, 0)), $AO$1:$AU$1, 0))), 0))</f>
        <v/>
      </c>
      <c r="AM141" s="119" t="str">
        <f>IF(OR($B141="", D141="", D$10="", AM$9), "", IFERROR($B141+INDEX(Settings!$AF$19:$AF$33, MATCH(D$10, Settings!$Y$19:$Y$33, 0))+IF(INDEX(Settings!$AI$19:$AI$33, MATCH(D$10, Settings!$Y$19:$Y$33, 0))="", 0, INDEX($AO$2:$AU$8, MATCH(TEXT($B141, "ddd"), $AN$2:$AN$8, 0), MATCH(INDEX(Settings!$AI$19:$AI$33, MATCH(D$10, Settings!$Y$19:$Y$33, 0)), $AO$1:$AU$1, 0))), 0))</f>
        <v/>
      </c>
      <c r="AN141" s="119" t="str">
        <f>IF(OR($B141="", E141="", E$10="", AN$9), "", IFERROR($B141+INDEX(Settings!$AF$19:$AF$33, MATCH(E$10, Settings!$Y$19:$Y$33, 0))+IF(INDEX(Settings!$AI$19:$AI$33, MATCH(E$10, Settings!$Y$19:$Y$33, 0))="", 0, INDEX($AO$2:$AU$8, MATCH(TEXT($B141, "ddd"), $AN$2:$AN$8, 0), MATCH(INDEX(Settings!$AI$19:$AI$33, MATCH(E$10, Settings!$Y$19:$Y$33, 0)), $AO$1:$AU$1, 0))), 0))</f>
        <v/>
      </c>
      <c r="AO141" s="119" t="str">
        <f>IF(OR($B141="", F141="", F$10="", AO$9), "", IFERROR($B141+INDEX(Settings!$AF$19:$AF$33, MATCH(F$10, Settings!$Y$19:$Y$33, 0))+IF(INDEX(Settings!$AI$19:$AI$33, MATCH(F$10, Settings!$Y$19:$Y$33, 0))="", 0, INDEX($AO$2:$AU$8, MATCH(TEXT($B141, "ddd"), $AN$2:$AN$8, 0), MATCH(INDEX(Settings!$AI$19:$AI$33, MATCH(F$10, Settings!$Y$19:$Y$33, 0)), $AO$1:$AU$1, 0))), 0))</f>
        <v/>
      </c>
      <c r="AP141" s="119" t="str">
        <f>IF(OR($B141="", G141="", G$10="", AP$9), "", IFERROR($B141+INDEX(Settings!$AF$19:$AF$33, MATCH(G$10, Settings!$Y$19:$Y$33, 0))+IF(INDEX(Settings!$AI$19:$AI$33, MATCH(G$10, Settings!$Y$19:$Y$33, 0))="", 0, INDEX($AO$2:$AU$8, MATCH(TEXT($B141, "ddd"), $AN$2:$AN$8, 0), MATCH(INDEX(Settings!$AI$19:$AI$33, MATCH(G$10, Settings!$Y$19:$Y$33, 0)), $AO$1:$AU$1, 0))), 0))</f>
        <v/>
      </c>
      <c r="AQ141" s="119" t="str">
        <f>IF(OR($B141="", H141="", H$10="", AQ$9), "", IFERROR($B141+INDEX(Settings!$AF$19:$AF$33, MATCH(H$10, Settings!$Y$19:$Y$33, 0))+IF(INDEX(Settings!$AI$19:$AI$33, MATCH(H$10, Settings!$Y$19:$Y$33, 0))="", 0, INDEX($AO$2:$AU$8, MATCH(TEXT($B141, "ddd"), $AN$2:$AN$8, 0), MATCH(INDEX(Settings!$AI$19:$AI$33, MATCH(H$10, Settings!$Y$19:$Y$33, 0)), $AO$1:$AU$1, 0))), 0))</f>
        <v/>
      </c>
      <c r="AR141" s="119" t="str">
        <f>IF(OR($B141="", I141="", I$10="", AR$9), "", IFERROR($B141+INDEX(Settings!$AF$19:$AF$33, MATCH(I$10, Settings!$Y$19:$Y$33, 0))+IF(INDEX(Settings!$AI$19:$AI$33, MATCH(I$10, Settings!$Y$19:$Y$33, 0))="", 0, INDEX($AO$2:$AU$8, MATCH(TEXT($B141, "ddd"), $AN$2:$AN$8, 0), MATCH(INDEX(Settings!$AI$19:$AI$33, MATCH(I$10, Settings!$Y$19:$Y$33, 0)), $AO$1:$AU$1, 0))), 0))</f>
        <v/>
      </c>
      <c r="AS141" s="119" t="str">
        <f>IF(OR($B141="", J141="", J$10="", AS$9), "", IFERROR($B141+INDEX(Settings!$AF$19:$AF$33, MATCH(J$10, Settings!$Y$19:$Y$33, 0))+IF(INDEX(Settings!$AI$19:$AI$33, MATCH(J$10, Settings!$Y$19:$Y$33, 0))="", 0, INDEX($AO$2:$AU$8, MATCH(TEXT($B141, "ddd"), $AN$2:$AN$8, 0), MATCH(INDEX(Settings!$AI$19:$AI$33, MATCH(J$10, Settings!$Y$19:$Y$33, 0)), $AO$1:$AU$1, 0))), 0))</f>
        <v/>
      </c>
      <c r="AT141" s="119" t="str">
        <f>IF(OR($B141="", K141="", K$10="", AT$9), "", IFERROR($B141+INDEX(Settings!$AF$19:$AF$33, MATCH(K$10, Settings!$Y$19:$Y$33, 0))+IF(INDEX(Settings!$AI$19:$AI$33, MATCH(K$10, Settings!$Y$19:$Y$33, 0))="", 0, INDEX($AO$2:$AU$8, MATCH(TEXT($B141, "ddd"), $AN$2:$AN$8, 0), MATCH(INDEX(Settings!$AI$19:$AI$33, MATCH(K$10, Settings!$Y$19:$Y$33, 0)), $AO$1:$AU$1, 0))), 0))</f>
        <v/>
      </c>
      <c r="AU141" s="119" t="str">
        <f>IF(OR($B141="", L141="", L$10="", AU$9), "", IFERROR($B141+INDEX(Settings!$AF$19:$AF$33, MATCH(L$10, Settings!$Y$19:$Y$33, 0))+IF(INDEX(Settings!$AI$19:$AI$33, MATCH(L$10, Settings!$Y$19:$Y$33, 0))="", 0, INDEX($AO$2:$AU$8, MATCH(TEXT($B141, "ddd"), $AN$2:$AN$8, 0), MATCH(INDEX(Settings!$AI$19:$AI$33, MATCH(L$10, Settings!$Y$19:$Y$33, 0)), $AO$1:$AU$1, 0))), 0))</f>
        <v/>
      </c>
      <c r="AV141" s="119" t="str">
        <f>IF(OR($B141="", M141="", M$10="", AV$9), "", IFERROR($B141+INDEX(Settings!$AF$19:$AF$33, MATCH(M$10, Settings!$Y$19:$Y$33, 0))+IF(INDEX(Settings!$AI$19:$AI$33, MATCH(M$10, Settings!$Y$19:$Y$33, 0))="", 0, INDEX($AO$2:$AU$8, MATCH(TEXT($B141, "ddd"), $AN$2:$AN$8, 0), MATCH(INDEX(Settings!$AI$19:$AI$33, MATCH(M$10, Settings!$Y$19:$Y$33, 0)), $AO$1:$AU$1, 0))), 0))</f>
        <v/>
      </c>
      <c r="AW141" s="119" t="str">
        <f>IF(OR($B141="", N141="", N$10="", AW$9), "", IFERROR($B141+INDEX(Settings!$AF$19:$AF$33, MATCH(N$10, Settings!$Y$19:$Y$33, 0))+IF(INDEX(Settings!$AI$19:$AI$33, MATCH(N$10, Settings!$Y$19:$Y$33, 0))="", 0, INDEX($AO$2:$AU$8, MATCH(TEXT($B141, "ddd"), $AN$2:$AN$8, 0), MATCH(INDEX(Settings!$AI$19:$AI$33, MATCH(N$10, Settings!$Y$19:$Y$33, 0)), $AO$1:$AU$1, 0))), 0))</f>
        <v/>
      </c>
      <c r="AX141" s="119" t="str">
        <f>IF(OR($B141="", O141="", O$10="", AX$9), "", IFERROR($B141+INDEX(Settings!$AF$19:$AF$33, MATCH(O$10, Settings!$Y$19:$Y$33, 0))+IF(INDEX(Settings!$AI$19:$AI$33, MATCH(O$10, Settings!$Y$19:$Y$33, 0))="", 0, INDEX($AO$2:$AU$8, MATCH(TEXT($B141, "ddd"), $AN$2:$AN$8, 0), MATCH(INDEX(Settings!$AI$19:$AI$33, MATCH(O$10, Settings!$Y$19:$Y$33, 0)), $AO$1:$AU$1, 0))), 0))</f>
        <v/>
      </c>
      <c r="AY141" s="119" t="str">
        <f>IF(OR($B141="", P141="", P$10="", AY$9), "", IFERROR($B141+INDEX(Settings!$AF$19:$AF$33, MATCH(P$10, Settings!$Y$19:$Y$33, 0))+IF(INDEX(Settings!$AI$19:$AI$33, MATCH(P$10, Settings!$Y$19:$Y$33, 0))="", 0, INDEX($AO$2:$AU$8, MATCH(TEXT($B141, "ddd"), $AN$2:$AN$8, 0), MATCH(INDEX(Settings!$AI$19:$AI$33, MATCH(P$10, Settings!$Y$19:$Y$33, 0)), $AO$1:$AU$1, 0))), 0))</f>
        <v/>
      </c>
      <c r="AZ141" s="120" t="str">
        <f>IF(OR($B141="", Q141="", Q$10="", AZ$9), "", IFERROR($B141+INDEX(Settings!$AF$19:$AF$33, MATCH(Q$10, Settings!$Y$19:$Y$33, 0))+IF(INDEX(Settings!$AI$19:$AI$33, MATCH(Q$10, Settings!$Y$19:$Y$33, 0))="", 0, INDEX($AO$2:$AU$8, MATCH(TEXT($B141, "ddd"), $AN$2:$AN$8, 0), MATCH(INDEX(Settings!$AI$19:$AI$33, MATCH(Q$10, Settings!$Y$19:$Y$33, 0)), $AO$1:$AU$1, 0))), 0))</f>
        <v/>
      </c>
      <c r="BB141" s="118" t="str">
        <f>IF(OR(C$10="", $B141="", C141="", BB$9=""), "", IFERROR(WORKDAY((DATE(YEAR($B141), MONTH($B141)+INDEX(Settings!$AM$19:$AM$33, MATCH(C$10, Settings!$Y$19:$Y$33, 0)), IF(INDEX(Settings!$AQ$19:$AQ$33, MATCH(C$10, Settings!$Y$19:$Y$33, 0))=0, DAY($B141), INDEX(Settings!$AQ$19:$AQ$33, MATCH(C$10, Settings!$Y$19:$Y$33, 0))))-1), 1, Settings!$AY$23:$AY$38), ""))</f>
        <v/>
      </c>
      <c r="BC141" s="119" t="str">
        <f>IF(OR(D$10="", $B141="", D141="", BC$9=""), "", IFERROR(WORKDAY((DATE(YEAR($B141), MONTH($B141)+INDEX(Settings!$AM$19:$AM$33, MATCH(D$10, Settings!$Y$19:$Y$33, 0)), IF(INDEX(Settings!$AQ$19:$AQ$33, MATCH(D$10, Settings!$Y$19:$Y$33, 0))=0, DAY($B141), INDEX(Settings!$AQ$19:$AQ$33, MATCH(D$10, Settings!$Y$19:$Y$33, 0))))-1), 1, Settings!$AY$23:$AY$38), ""))</f>
        <v/>
      </c>
      <c r="BD141" s="119" t="str">
        <f>IF(OR(E$10="", $B141="", E141="", BD$9=""), "", IFERROR(WORKDAY((DATE(YEAR($B141), MONTH($B141)+INDEX(Settings!$AM$19:$AM$33, MATCH(E$10, Settings!$Y$19:$Y$33, 0)), IF(INDEX(Settings!$AQ$19:$AQ$33, MATCH(E$10, Settings!$Y$19:$Y$33, 0))=0, DAY($B141), INDEX(Settings!$AQ$19:$AQ$33, MATCH(E$10, Settings!$Y$19:$Y$33, 0))))-1), 1, Settings!$AY$23:$AY$38), ""))</f>
        <v/>
      </c>
      <c r="BE141" s="119" t="str">
        <f>IF(OR(F$10="", $B141="", F141="", BE$9=""), "", IFERROR(WORKDAY((DATE(YEAR($B141), MONTH($B141)+INDEX(Settings!$AM$19:$AM$33, MATCH(F$10, Settings!$Y$19:$Y$33, 0)), IF(INDEX(Settings!$AQ$19:$AQ$33, MATCH(F$10, Settings!$Y$19:$Y$33, 0))=0, DAY($B141), INDEX(Settings!$AQ$19:$AQ$33, MATCH(F$10, Settings!$Y$19:$Y$33, 0))))-1), 1, Settings!$AY$23:$AY$38), ""))</f>
        <v/>
      </c>
      <c r="BF141" s="119" t="str">
        <f>IF(OR(G$10="", $B141="", G141="", BF$9=""), "", IFERROR(WORKDAY((DATE(YEAR($B141), MONTH($B141)+INDEX(Settings!$AM$19:$AM$33, MATCH(G$10, Settings!$Y$19:$Y$33, 0)), IF(INDEX(Settings!$AQ$19:$AQ$33, MATCH(G$10, Settings!$Y$19:$Y$33, 0))=0, DAY($B141), INDEX(Settings!$AQ$19:$AQ$33, MATCH(G$10, Settings!$Y$19:$Y$33, 0))))-1), 1, Settings!$AY$23:$AY$38), ""))</f>
        <v/>
      </c>
      <c r="BG141" s="119" t="str">
        <f>IF(OR(H$10="", $B141="", H141="", BG$9=""), "", IFERROR(WORKDAY((DATE(YEAR($B141), MONTH($B141)+INDEX(Settings!$AM$19:$AM$33, MATCH(H$10, Settings!$Y$19:$Y$33, 0)), IF(INDEX(Settings!$AQ$19:$AQ$33, MATCH(H$10, Settings!$Y$19:$Y$33, 0))=0, DAY($B141), INDEX(Settings!$AQ$19:$AQ$33, MATCH(H$10, Settings!$Y$19:$Y$33, 0))))-1), 1, Settings!$AY$23:$AY$38), ""))</f>
        <v/>
      </c>
      <c r="BH141" s="119" t="str">
        <f>IF(OR(I$10="", $B141="", I141="", BH$9=""), "", IFERROR(WORKDAY((DATE(YEAR($B141), MONTH($B141)+INDEX(Settings!$AM$19:$AM$33, MATCH(I$10, Settings!$Y$19:$Y$33, 0)), IF(INDEX(Settings!$AQ$19:$AQ$33, MATCH(I$10, Settings!$Y$19:$Y$33, 0))=0, DAY($B141), INDEX(Settings!$AQ$19:$AQ$33, MATCH(I$10, Settings!$Y$19:$Y$33, 0))))-1), 1, Settings!$AY$23:$AY$38), ""))</f>
        <v/>
      </c>
      <c r="BI141" s="119" t="str">
        <f>IF(OR(J$10="", $B141="", J141="", BI$9=""), "", IFERROR(WORKDAY((DATE(YEAR($B141), MONTH($B141)+INDEX(Settings!$AM$19:$AM$33, MATCH(J$10, Settings!$Y$19:$Y$33, 0)), IF(INDEX(Settings!$AQ$19:$AQ$33, MATCH(J$10, Settings!$Y$19:$Y$33, 0))=0, DAY($B141), INDEX(Settings!$AQ$19:$AQ$33, MATCH(J$10, Settings!$Y$19:$Y$33, 0))))-1), 1, Settings!$AY$23:$AY$38), ""))</f>
        <v/>
      </c>
      <c r="BJ141" s="119" t="str">
        <f>IF(OR(K$10="", $B141="", K141="", BJ$9=""), "", IFERROR(WORKDAY((DATE(YEAR($B141), MONTH($B141)+INDEX(Settings!$AM$19:$AM$33, MATCH(K$10, Settings!$Y$19:$Y$33, 0)), IF(INDEX(Settings!$AQ$19:$AQ$33, MATCH(K$10, Settings!$Y$19:$Y$33, 0))=0, DAY($B141), INDEX(Settings!$AQ$19:$AQ$33, MATCH(K$10, Settings!$Y$19:$Y$33, 0))))-1), 1, Settings!$AY$23:$AY$38), ""))</f>
        <v/>
      </c>
      <c r="BK141" s="119" t="str">
        <f>IF(OR(L$10="", $B141="", L141="", BK$9=""), "", IFERROR(WORKDAY((DATE(YEAR($B141), MONTH($B141)+INDEX(Settings!$AM$19:$AM$33, MATCH(L$10, Settings!$Y$19:$Y$33, 0)), IF(INDEX(Settings!$AQ$19:$AQ$33, MATCH(L$10, Settings!$Y$19:$Y$33, 0))=0, DAY($B141), INDEX(Settings!$AQ$19:$AQ$33, MATCH(L$10, Settings!$Y$19:$Y$33, 0))))-1), 1, Settings!$AY$23:$AY$38), ""))</f>
        <v/>
      </c>
      <c r="BL141" s="119" t="str">
        <f>IF(OR(M$10="", $B141="", M141="", BL$9=""), "", IFERROR(WORKDAY((DATE(YEAR($B141), MONTH($B141)+INDEX(Settings!$AM$19:$AM$33, MATCH(M$10, Settings!$Y$19:$Y$33, 0)), IF(INDEX(Settings!$AQ$19:$AQ$33, MATCH(M$10, Settings!$Y$19:$Y$33, 0))=0, DAY($B141), INDEX(Settings!$AQ$19:$AQ$33, MATCH(M$10, Settings!$Y$19:$Y$33, 0))))-1), 1, Settings!$AY$23:$AY$38), ""))</f>
        <v/>
      </c>
      <c r="BM141" s="119" t="str">
        <f>IF(OR(N$10="", $B141="", N141="", BM$9=""), "", IFERROR(WORKDAY((DATE(YEAR($B141), MONTH($B141)+INDEX(Settings!$AM$19:$AM$33, MATCH(N$10, Settings!$Y$19:$Y$33, 0)), IF(INDEX(Settings!$AQ$19:$AQ$33, MATCH(N$10, Settings!$Y$19:$Y$33, 0))=0, DAY($B141), INDEX(Settings!$AQ$19:$AQ$33, MATCH(N$10, Settings!$Y$19:$Y$33, 0))))-1), 1, Settings!$AY$23:$AY$38), ""))</f>
        <v/>
      </c>
      <c r="BN141" s="119" t="str">
        <f>IF(OR(O$10="", $B141="", O141="", BN$9=""), "", IFERROR(WORKDAY((DATE(YEAR($B141), MONTH($B141)+INDEX(Settings!$AM$19:$AM$33, MATCH(O$10, Settings!$Y$19:$Y$33, 0)), IF(INDEX(Settings!$AQ$19:$AQ$33, MATCH(O$10, Settings!$Y$19:$Y$33, 0))=0, DAY($B141), INDEX(Settings!$AQ$19:$AQ$33, MATCH(O$10, Settings!$Y$19:$Y$33, 0))))-1), 1, Settings!$AY$23:$AY$38), ""))</f>
        <v/>
      </c>
      <c r="BO141" s="119" t="str">
        <f>IF(OR(P$10="", $B141="", P141="", BO$9=""), "", IFERROR(WORKDAY((DATE(YEAR($B141), MONTH($B141)+INDEX(Settings!$AM$19:$AM$33, MATCH(P$10, Settings!$Y$19:$Y$33, 0)), IF(INDEX(Settings!$AQ$19:$AQ$33, MATCH(P$10, Settings!$Y$19:$Y$33, 0))=0, DAY($B141), INDEX(Settings!$AQ$19:$AQ$33, MATCH(P$10, Settings!$Y$19:$Y$33, 0))))-1), 1, Settings!$AY$23:$AY$38), ""))</f>
        <v/>
      </c>
      <c r="BP141" s="120" t="str">
        <f>IF(OR(Q$10="", $B141="", Q141="", BP$9=""), "", IFERROR(WORKDAY((DATE(YEAR($B141), MONTH($B141)+INDEX(Settings!$AM$19:$AM$33, MATCH(Q$10, Settings!$Y$19:$Y$33, 0)), IF(INDEX(Settings!$AQ$19:$AQ$33, MATCH(Q$10, Settings!$Y$19:$Y$33, 0))=0, DAY($B141), INDEX(Settings!$AQ$19:$AQ$33, MATCH(Q$10, Settings!$Y$19:$Y$33, 0))))-1), 1, Settings!$AY$23:$AY$38), ""))</f>
        <v/>
      </c>
      <c r="BR141" s="118" t="str">
        <f>IF(BB141="", "", IF(BB141&lt;=$B141, WORKDAY(DATE(YEAR($BB141), MONTH(BB141)+1, DAY(BB141)-1), 1, Settings!$AY$23:$AY$38), BB141))</f>
        <v/>
      </c>
      <c r="BS141" s="119" t="str">
        <f>IF(BC141="", "", IF(BC141&lt;=$B141, WORKDAY(DATE(YEAR($BB141), MONTH(BC141)+1, DAY(BC141)-1), 1, Settings!$AY$23:$AY$38), BC141))</f>
        <v/>
      </c>
      <c r="BT141" s="119" t="str">
        <f>IF(BD141="", "", IF(BD141&lt;=$B141, WORKDAY(DATE(YEAR($BB141), MONTH(BD141)+1, DAY(BD141)-1), 1, Settings!$AY$23:$AY$38), BD141))</f>
        <v/>
      </c>
      <c r="BU141" s="119" t="str">
        <f>IF(BE141="", "", IF(BE141&lt;=$B141, WORKDAY(DATE(YEAR($BB141), MONTH(BE141)+1, DAY(BE141)-1), 1, Settings!$AY$23:$AY$38), BE141))</f>
        <v/>
      </c>
      <c r="BV141" s="119" t="str">
        <f>IF(BF141="", "", IF(BF141&lt;=$B141, WORKDAY(DATE(YEAR($BB141), MONTH(BF141)+1, DAY(BF141)-1), 1, Settings!$AY$23:$AY$38), BF141))</f>
        <v/>
      </c>
      <c r="BW141" s="119" t="str">
        <f>IF(BG141="", "", IF(BG141&lt;=$B141, WORKDAY(DATE(YEAR($BB141), MONTH(BG141)+1, DAY(BG141)-1), 1, Settings!$AY$23:$AY$38), BG141))</f>
        <v/>
      </c>
      <c r="BX141" s="119" t="str">
        <f>IF(BH141="", "", IF(BH141&lt;=$B141, WORKDAY(DATE(YEAR($BB141), MONTH(BH141)+1, DAY(BH141)-1), 1, Settings!$AY$23:$AY$38), BH141))</f>
        <v/>
      </c>
      <c r="BY141" s="119" t="str">
        <f>IF(BI141="", "", IF(BI141&lt;=$B141, WORKDAY(DATE(YEAR($BB141), MONTH(BI141)+1, DAY(BI141)-1), 1, Settings!$AY$23:$AY$38), BI141))</f>
        <v/>
      </c>
      <c r="BZ141" s="119" t="str">
        <f>IF(BJ141="", "", IF(BJ141&lt;=$B141, WORKDAY(DATE(YEAR($BB141), MONTH(BJ141)+1, DAY(BJ141)-1), 1, Settings!$AY$23:$AY$38), BJ141))</f>
        <v/>
      </c>
      <c r="CA141" s="119" t="str">
        <f>IF(BK141="", "", IF(BK141&lt;=$B141, WORKDAY(DATE(YEAR($BB141), MONTH(BK141)+1, DAY(BK141)-1), 1, Settings!$AY$23:$AY$38), BK141))</f>
        <v/>
      </c>
      <c r="CB141" s="119" t="str">
        <f>IF(BL141="", "", IF(BL141&lt;=$B141, WORKDAY(DATE(YEAR($BB141), MONTH(BL141)+1, DAY(BL141)-1), 1, Settings!$AY$23:$AY$38), BL141))</f>
        <v/>
      </c>
      <c r="CC141" s="119" t="str">
        <f>IF(BM141="", "", IF(BM141&lt;=$B141, WORKDAY(DATE(YEAR($BB141), MONTH(BM141)+1, DAY(BM141)-1), 1, Settings!$AY$23:$AY$38), BM141))</f>
        <v/>
      </c>
      <c r="CD141" s="119" t="str">
        <f>IF(BN141="", "", IF(BN141&lt;=$B141, WORKDAY(DATE(YEAR($BB141), MONTH(BN141)+1, DAY(BN141)-1), 1, Settings!$AY$23:$AY$38), BN141))</f>
        <v/>
      </c>
      <c r="CE141" s="119" t="str">
        <f>IF(BO141="", "", IF(BO141&lt;=$B141, WORKDAY(DATE(YEAR($BB141), MONTH(BO141)+1, DAY(BO141)-1), 1, Settings!$AY$23:$AY$38), BO141))</f>
        <v/>
      </c>
      <c r="CF141" s="120" t="str">
        <f>IF(BP141="", "", IF(BP141&lt;=$B141, WORKDAY(DATE(YEAR($BB141), MONTH(BP141)+1, DAY(BP141)-1), 1, Settings!$AY$23:$AY$38), BP141))</f>
        <v/>
      </c>
      <c r="CH141" s="48" t="str">
        <f t="shared" si="66"/>
        <v/>
      </c>
      <c r="CI141" s="49" t="str">
        <f t="shared" si="67"/>
        <v/>
      </c>
      <c r="CJ141" s="49" t="str">
        <f t="shared" si="68"/>
        <v/>
      </c>
      <c r="CK141" s="49" t="str">
        <f t="shared" si="69"/>
        <v/>
      </c>
      <c r="CL141" s="49" t="str">
        <f t="shared" si="70"/>
        <v/>
      </c>
      <c r="CM141" s="49" t="str">
        <f t="shared" si="71"/>
        <v/>
      </c>
      <c r="CN141" s="49" t="str">
        <f t="shared" si="72"/>
        <v/>
      </c>
      <c r="CO141" s="49" t="str">
        <f t="shared" si="73"/>
        <v/>
      </c>
      <c r="CP141" s="49" t="str">
        <f t="shared" si="74"/>
        <v/>
      </c>
      <c r="CQ141" s="49" t="str">
        <f t="shared" si="75"/>
        <v/>
      </c>
      <c r="CR141" s="49" t="str">
        <f t="shared" si="76"/>
        <v/>
      </c>
      <c r="CS141" s="49" t="str">
        <f t="shared" si="77"/>
        <v/>
      </c>
      <c r="CT141" s="49" t="str">
        <f t="shared" si="78"/>
        <v/>
      </c>
      <c r="CU141" s="49" t="str">
        <f t="shared" si="79"/>
        <v/>
      </c>
      <c r="CV141" s="16" t="str">
        <f t="shared" si="80"/>
        <v/>
      </c>
      <c r="CX141" s="48" t="str">
        <f t="shared" si="81"/>
        <v/>
      </c>
      <c r="CY141" s="49" t="str">
        <f t="shared" si="82"/>
        <v/>
      </c>
      <c r="CZ141" s="49" t="str">
        <f t="shared" si="83"/>
        <v/>
      </c>
      <c r="DA141" s="49" t="str">
        <f t="shared" si="84"/>
        <v/>
      </c>
      <c r="DB141" s="49" t="str">
        <f t="shared" si="85"/>
        <v/>
      </c>
      <c r="DC141" s="49" t="str">
        <f t="shared" si="86"/>
        <v/>
      </c>
      <c r="DD141" s="49" t="str">
        <f t="shared" si="87"/>
        <v/>
      </c>
      <c r="DE141" s="49" t="str">
        <f t="shared" si="88"/>
        <v/>
      </c>
      <c r="DF141" s="49" t="str">
        <f t="shared" si="89"/>
        <v/>
      </c>
      <c r="DG141" s="49" t="str">
        <f t="shared" si="90"/>
        <v/>
      </c>
      <c r="DH141" s="49" t="str">
        <f t="shared" si="91"/>
        <v/>
      </c>
      <c r="DI141" s="49" t="str">
        <f t="shared" si="92"/>
        <v/>
      </c>
      <c r="DJ141" s="49" t="str">
        <f t="shared" si="93"/>
        <v/>
      </c>
      <c r="DK141" s="49" t="str">
        <f t="shared" si="94"/>
        <v/>
      </c>
      <c r="DL141" s="16" t="str">
        <f t="shared" si="95"/>
        <v/>
      </c>
      <c r="DN141" s="17" t="str">
        <f t="shared" si="96"/>
        <v>Nov 2019</v>
      </c>
    </row>
    <row r="142" spans="1:118" x14ac:dyDescent="0.25">
      <c r="A142" s="30"/>
      <c r="B142" s="102">
        <f>IF(B141="", "", IFERROR(IF(B141+1&gt;Settings!$G$25, "", B141+1), ""))</f>
        <v>43778</v>
      </c>
      <c r="C142" s="2"/>
      <c r="D142" s="3"/>
      <c r="E142" s="3"/>
      <c r="F142" s="3"/>
      <c r="G142" s="3"/>
      <c r="H142" s="3"/>
      <c r="I142" s="3"/>
      <c r="J142" s="3"/>
      <c r="K142" s="3"/>
      <c r="L142" s="3"/>
      <c r="M142" s="3"/>
      <c r="N142" s="3"/>
      <c r="O142" s="3"/>
      <c r="P142" s="3"/>
      <c r="Q142" s="4"/>
      <c r="R142" s="30"/>
      <c r="T142" s="17" t="str">
        <f>IF($B142="", "", IF($B142&lt;Settings!$G$23, "Old", "New"))</f>
        <v>Old</v>
      </c>
      <c r="AL142" s="118" t="str">
        <f>IF(OR($B142="", C142="", C$10="", AL$9), "", IFERROR($B142+INDEX(Settings!$AF$19:$AF$33, MATCH(C$10, Settings!$Y$19:$Y$33, 0))+IF(INDEX(Settings!$AI$19:$AI$33, MATCH(C$10, Settings!$Y$19:$Y$33, 0))="", 0, INDEX($AO$2:$AU$8, MATCH(TEXT($B142, "ddd"), $AN$2:$AN$8, 0), MATCH(INDEX(Settings!$AI$19:$AI$33, MATCH(C$10, Settings!$Y$19:$Y$33, 0)), $AO$1:$AU$1, 0))), 0))</f>
        <v/>
      </c>
      <c r="AM142" s="119" t="str">
        <f>IF(OR($B142="", D142="", D$10="", AM$9), "", IFERROR($B142+INDEX(Settings!$AF$19:$AF$33, MATCH(D$10, Settings!$Y$19:$Y$33, 0))+IF(INDEX(Settings!$AI$19:$AI$33, MATCH(D$10, Settings!$Y$19:$Y$33, 0))="", 0, INDEX($AO$2:$AU$8, MATCH(TEXT($B142, "ddd"), $AN$2:$AN$8, 0), MATCH(INDEX(Settings!$AI$19:$AI$33, MATCH(D$10, Settings!$Y$19:$Y$33, 0)), $AO$1:$AU$1, 0))), 0))</f>
        <v/>
      </c>
      <c r="AN142" s="119" t="str">
        <f>IF(OR($B142="", E142="", E$10="", AN$9), "", IFERROR($B142+INDEX(Settings!$AF$19:$AF$33, MATCH(E$10, Settings!$Y$19:$Y$33, 0))+IF(INDEX(Settings!$AI$19:$AI$33, MATCH(E$10, Settings!$Y$19:$Y$33, 0))="", 0, INDEX($AO$2:$AU$8, MATCH(TEXT($B142, "ddd"), $AN$2:$AN$8, 0), MATCH(INDEX(Settings!$AI$19:$AI$33, MATCH(E$10, Settings!$Y$19:$Y$33, 0)), $AO$1:$AU$1, 0))), 0))</f>
        <v/>
      </c>
      <c r="AO142" s="119" t="str">
        <f>IF(OR($B142="", F142="", F$10="", AO$9), "", IFERROR($B142+INDEX(Settings!$AF$19:$AF$33, MATCH(F$10, Settings!$Y$19:$Y$33, 0))+IF(INDEX(Settings!$AI$19:$AI$33, MATCH(F$10, Settings!$Y$19:$Y$33, 0))="", 0, INDEX($AO$2:$AU$8, MATCH(TEXT($B142, "ddd"), $AN$2:$AN$8, 0), MATCH(INDEX(Settings!$AI$19:$AI$33, MATCH(F$10, Settings!$Y$19:$Y$33, 0)), $AO$1:$AU$1, 0))), 0))</f>
        <v/>
      </c>
      <c r="AP142" s="119" t="str">
        <f>IF(OR($B142="", G142="", G$10="", AP$9), "", IFERROR($B142+INDEX(Settings!$AF$19:$AF$33, MATCH(G$10, Settings!$Y$19:$Y$33, 0))+IF(INDEX(Settings!$AI$19:$AI$33, MATCH(G$10, Settings!$Y$19:$Y$33, 0))="", 0, INDEX($AO$2:$AU$8, MATCH(TEXT($B142, "ddd"), $AN$2:$AN$8, 0), MATCH(INDEX(Settings!$AI$19:$AI$33, MATCH(G$10, Settings!$Y$19:$Y$33, 0)), $AO$1:$AU$1, 0))), 0))</f>
        <v/>
      </c>
      <c r="AQ142" s="119" t="str">
        <f>IF(OR($B142="", H142="", H$10="", AQ$9), "", IFERROR($B142+INDEX(Settings!$AF$19:$AF$33, MATCH(H$10, Settings!$Y$19:$Y$33, 0))+IF(INDEX(Settings!$AI$19:$AI$33, MATCH(H$10, Settings!$Y$19:$Y$33, 0))="", 0, INDEX($AO$2:$AU$8, MATCH(TEXT($B142, "ddd"), $AN$2:$AN$8, 0), MATCH(INDEX(Settings!$AI$19:$AI$33, MATCH(H$10, Settings!$Y$19:$Y$33, 0)), $AO$1:$AU$1, 0))), 0))</f>
        <v/>
      </c>
      <c r="AR142" s="119" t="str">
        <f>IF(OR($B142="", I142="", I$10="", AR$9), "", IFERROR($B142+INDEX(Settings!$AF$19:$AF$33, MATCH(I$10, Settings!$Y$19:$Y$33, 0))+IF(INDEX(Settings!$AI$19:$AI$33, MATCH(I$10, Settings!$Y$19:$Y$33, 0))="", 0, INDEX($AO$2:$AU$8, MATCH(TEXT($B142, "ddd"), $AN$2:$AN$8, 0), MATCH(INDEX(Settings!$AI$19:$AI$33, MATCH(I$10, Settings!$Y$19:$Y$33, 0)), $AO$1:$AU$1, 0))), 0))</f>
        <v/>
      </c>
      <c r="AS142" s="119" t="str">
        <f>IF(OR($B142="", J142="", J$10="", AS$9), "", IFERROR($B142+INDEX(Settings!$AF$19:$AF$33, MATCH(J$10, Settings!$Y$19:$Y$33, 0))+IF(INDEX(Settings!$AI$19:$AI$33, MATCH(J$10, Settings!$Y$19:$Y$33, 0))="", 0, INDEX($AO$2:$AU$8, MATCH(TEXT($B142, "ddd"), $AN$2:$AN$8, 0), MATCH(INDEX(Settings!$AI$19:$AI$33, MATCH(J$10, Settings!$Y$19:$Y$33, 0)), $AO$1:$AU$1, 0))), 0))</f>
        <v/>
      </c>
      <c r="AT142" s="119" t="str">
        <f>IF(OR($B142="", K142="", K$10="", AT$9), "", IFERROR($B142+INDEX(Settings!$AF$19:$AF$33, MATCH(K$10, Settings!$Y$19:$Y$33, 0))+IF(INDEX(Settings!$AI$19:$AI$33, MATCH(K$10, Settings!$Y$19:$Y$33, 0))="", 0, INDEX($AO$2:$AU$8, MATCH(TEXT($B142, "ddd"), $AN$2:$AN$8, 0), MATCH(INDEX(Settings!$AI$19:$AI$33, MATCH(K$10, Settings!$Y$19:$Y$33, 0)), $AO$1:$AU$1, 0))), 0))</f>
        <v/>
      </c>
      <c r="AU142" s="119" t="str">
        <f>IF(OR($B142="", L142="", L$10="", AU$9), "", IFERROR($B142+INDEX(Settings!$AF$19:$AF$33, MATCH(L$10, Settings!$Y$19:$Y$33, 0))+IF(INDEX(Settings!$AI$19:$AI$33, MATCH(L$10, Settings!$Y$19:$Y$33, 0))="", 0, INDEX($AO$2:$AU$8, MATCH(TEXT($B142, "ddd"), $AN$2:$AN$8, 0), MATCH(INDEX(Settings!$AI$19:$AI$33, MATCH(L$10, Settings!$Y$19:$Y$33, 0)), $AO$1:$AU$1, 0))), 0))</f>
        <v/>
      </c>
      <c r="AV142" s="119" t="str">
        <f>IF(OR($B142="", M142="", M$10="", AV$9), "", IFERROR($B142+INDEX(Settings!$AF$19:$AF$33, MATCH(M$10, Settings!$Y$19:$Y$33, 0))+IF(INDEX(Settings!$AI$19:$AI$33, MATCH(M$10, Settings!$Y$19:$Y$33, 0))="", 0, INDEX($AO$2:$AU$8, MATCH(TEXT($B142, "ddd"), $AN$2:$AN$8, 0), MATCH(INDEX(Settings!$AI$19:$AI$33, MATCH(M$10, Settings!$Y$19:$Y$33, 0)), $AO$1:$AU$1, 0))), 0))</f>
        <v/>
      </c>
      <c r="AW142" s="119" t="str">
        <f>IF(OR($B142="", N142="", N$10="", AW$9), "", IFERROR($B142+INDEX(Settings!$AF$19:$AF$33, MATCH(N$10, Settings!$Y$19:$Y$33, 0))+IF(INDEX(Settings!$AI$19:$AI$33, MATCH(N$10, Settings!$Y$19:$Y$33, 0))="", 0, INDEX($AO$2:$AU$8, MATCH(TEXT($B142, "ddd"), $AN$2:$AN$8, 0), MATCH(INDEX(Settings!$AI$19:$AI$33, MATCH(N$10, Settings!$Y$19:$Y$33, 0)), $AO$1:$AU$1, 0))), 0))</f>
        <v/>
      </c>
      <c r="AX142" s="119" t="str">
        <f>IF(OR($B142="", O142="", O$10="", AX$9), "", IFERROR($B142+INDEX(Settings!$AF$19:$AF$33, MATCH(O$10, Settings!$Y$19:$Y$33, 0))+IF(INDEX(Settings!$AI$19:$AI$33, MATCH(O$10, Settings!$Y$19:$Y$33, 0))="", 0, INDEX($AO$2:$AU$8, MATCH(TEXT($B142, "ddd"), $AN$2:$AN$8, 0), MATCH(INDEX(Settings!$AI$19:$AI$33, MATCH(O$10, Settings!$Y$19:$Y$33, 0)), $AO$1:$AU$1, 0))), 0))</f>
        <v/>
      </c>
      <c r="AY142" s="119" t="str">
        <f>IF(OR($B142="", P142="", P$10="", AY$9), "", IFERROR($B142+INDEX(Settings!$AF$19:$AF$33, MATCH(P$10, Settings!$Y$19:$Y$33, 0))+IF(INDEX(Settings!$AI$19:$AI$33, MATCH(P$10, Settings!$Y$19:$Y$33, 0))="", 0, INDEX($AO$2:$AU$8, MATCH(TEXT($B142, "ddd"), $AN$2:$AN$8, 0), MATCH(INDEX(Settings!$AI$19:$AI$33, MATCH(P$10, Settings!$Y$19:$Y$33, 0)), $AO$1:$AU$1, 0))), 0))</f>
        <v/>
      </c>
      <c r="AZ142" s="120" t="str">
        <f>IF(OR($B142="", Q142="", Q$10="", AZ$9), "", IFERROR($B142+INDEX(Settings!$AF$19:$AF$33, MATCH(Q$10, Settings!$Y$19:$Y$33, 0))+IF(INDEX(Settings!$AI$19:$AI$33, MATCH(Q$10, Settings!$Y$19:$Y$33, 0))="", 0, INDEX($AO$2:$AU$8, MATCH(TEXT($B142, "ddd"), $AN$2:$AN$8, 0), MATCH(INDEX(Settings!$AI$19:$AI$33, MATCH(Q$10, Settings!$Y$19:$Y$33, 0)), $AO$1:$AU$1, 0))), 0))</f>
        <v/>
      </c>
      <c r="BB142" s="118" t="str">
        <f>IF(OR(C$10="", $B142="", C142="", BB$9=""), "", IFERROR(WORKDAY((DATE(YEAR($B142), MONTH($B142)+INDEX(Settings!$AM$19:$AM$33, MATCH(C$10, Settings!$Y$19:$Y$33, 0)), IF(INDEX(Settings!$AQ$19:$AQ$33, MATCH(C$10, Settings!$Y$19:$Y$33, 0))=0, DAY($B142), INDEX(Settings!$AQ$19:$AQ$33, MATCH(C$10, Settings!$Y$19:$Y$33, 0))))-1), 1, Settings!$AY$23:$AY$38), ""))</f>
        <v/>
      </c>
      <c r="BC142" s="119" t="str">
        <f>IF(OR(D$10="", $B142="", D142="", BC$9=""), "", IFERROR(WORKDAY((DATE(YEAR($B142), MONTH($B142)+INDEX(Settings!$AM$19:$AM$33, MATCH(D$10, Settings!$Y$19:$Y$33, 0)), IF(INDEX(Settings!$AQ$19:$AQ$33, MATCH(D$10, Settings!$Y$19:$Y$33, 0))=0, DAY($B142), INDEX(Settings!$AQ$19:$AQ$33, MATCH(D$10, Settings!$Y$19:$Y$33, 0))))-1), 1, Settings!$AY$23:$AY$38), ""))</f>
        <v/>
      </c>
      <c r="BD142" s="119" t="str">
        <f>IF(OR(E$10="", $B142="", E142="", BD$9=""), "", IFERROR(WORKDAY((DATE(YEAR($B142), MONTH($B142)+INDEX(Settings!$AM$19:$AM$33, MATCH(E$10, Settings!$Y$19:$Y$33, 0)), IF(INDEX(Settings!$AQ$19:$AQ$33, MATCH(E$10, Settings!$Y$19:$Y$33, 0))=0, DAY($B142), INDEX(Settings!$AQ$19:$AQ$33, MATCH(E$10, Settings!$Y$19:$Y$33, 0))))-1), 1, Settings!$AY$23:$AY$38), ""))</f>
        <v/>
      </c>
      <c r="BE142" s="119" t="str">
        <f>IF(OR(F$10="", $B142="", F142="", BE$9=""), "", IFERROR(WORKDAY((DATE(YEAR($B142), MONTH($B142)+INDEX(Settings!$AM$19:$AM$33, MATCH(F$10, Settings!$Y$19:$Y$33, 0)), IF(INDEX(Settings!$AQ$19:$AQ$33, MATCH(F$10, Settings!$Y$19:$Y$33, 0))=0, DAY($B142), INDEX(Settings!$AQ$19:$AQ$33, MATCH(F$10, Settings!$Y$19:$Y$33, 0))))-1), 1, Settings!$AY$23:$AY$38), ""))</f>
        <v/>
      </c>
      <c r="BF142" s="119" t="str">
        <f>IF(OR(G$10="", $B142="", G142="", BF$9=""), "", IFERROR(WORKDAY((DATE(YEAR($B142), MONTH($B142)+INDEX(Settings!$AM$19:$AM$33, MATCH(G$10, Settings!$Y$19:$Y$33, 0)), IF(INDEX(Settings!$AQ$19:$AQ$33, MATCH(G$10, Settings!$Y$19:$Y$33, 0))=0, DAY($B142), INDEX(Settings!$AQ$19:$AQ$33, MATCH(G$10, Settings!$Y$19:$Y$33, 0))))-1), 1, Settings!$AY$23:$AY$38), ""))</f>
        <v/>
      </c>
      <c r="BG142" s="119" t="str">
        <f>IF(OR(H$10="", $B142="", H142="", BG$9=""), "", IFERROR(WORKDAY((DATE(YEAR($B142), MONTH($B142)+INDEX(Settings!$AM$19:$AM$33, MATCH(H$10, Settings!$Y$19:$Y$33, 0)), IF(INDEX(Settings!$AQ$19:$AQ$33, MATCH(H$10, Settings!$Y$19:$Y$33, 0))=0, DAY($B142), INDEX(Settings!$AQ$19:$AQ$33, MATCH(H$10, Settings!$Y$19:$Y$33, 0))))-1), 1, Settings!$AY$23:$AY$38), ""))</f>
        <v/>
      </c>
      <c r="BH142" s="119" t="str">
        <f>IF(OR(I$10="", $B142="", I142="", BH$9=""), "", IFERROR(WORKDAY((DATE(YEAR($B142), MONTH($B142)+INDEX(Settings!$AM$19:$AM$33, MATCH(I$10, Settings!$Y$19:$Y$33, 0)), IF(INDEX(Settings!$AQ$19:$AQ$33, MATCH(I$10, Settings!$Y$19:$Y$33, 0))=0, DAY($B142), INDEX(Settings!$AQ$19:$AQ$33, MATCH(I$10, Settings!$Y$19:$Y$33, 0))))-1), 1, Settings!$AY$23:$AY$38), ""))</f>
        <v/>
      </c>
      <c r="BI142" s="119" t="str">
        <f>IF(OR(J$10="", $B142="", J142="", BI$9=""), "", IFERROR(WORKDAY((DATE(YEAR($B142), MONTH($B142)+INDEX(Settings!$AM$19:$AM$33, MATCH(J$10, Settings!$Y$19:$Y$33, 0)), IF(INDEX(Settings!$AQ$19:$AQ$33, MATCH(J$10, Settings!$Y$19:$Y$33, 0))=0, DAY($B142), INDEX(Settings!$AQ$19:$AQ$33, MATCH(J$10, Settings!$Y$19:$Y$33, 0))))-1), 1, Settings!$AY$23:$AY$38), ""))</f>
        <v/>
      </c>
      <c r="BJ142" s="119" t="str">
        <f>IF(OR(K$10="", $B142="", K142="", BJ$9=""), "", IFERROR(WORKDAY((DATE(YEAR($B142), MONTH($B142)+INDEX(Settings!$AM$19:$AM$33, MATCH(K$10, Settings!$Y$19:$Y$33, 0)), IF(INDEX(Settings!$AQ$19:$AQ$33, MATCH(K$10, Settings!$Y$19:$Y$33, 0))=0, DAY($B142), INDEX(Settings!$AQ$19:$AQ$33, MATCH(K$10, Settings!$Y$19:$Y$33, 0))))-1), 1, Settings!$AY$23:$AY$38), ""))</f>
        <v/>
      </c>
      <c r="BK142" s="119" t="str">
        <f>IF(OR(L$10="", $B142="", L142="", BK$9=""), "", IFERROR(WORKDAY((DATE(YEAR($B142), MONTH($B142)+INDEX(Settings!$AM$19:$AM$33, MATCH(L$10, Settings!$Y$19:$Y$33, 0)), IF(INDEX(Settings!$AQ$19:$AQ$33, MATCH(L$10, Settings!$Y$19:$Y$33, 0))=0, DAY($B142), INDEX(Settings!$AQ$19:$AQ$33, MATCH(L$10, Settings!$Y$19:$Y$33, 0))))-1), 1, Settings!$AY$23:$AY$38), ""))</f>
        <v/>
      </c>
      <c r="BL142" s="119" t="str">
        <f>IF(OR(M$10="", $B142="", M142="", BL$9=""), "", IFERROR(WORKDAY((DATE(YEAR($B142), MONTH($B142)+INDEX(Settings!$AM$19:$AM$33, MATCH(M$10, Settings!$Y$19:$Y$33, 0)), IF(INDEX(Settings!$AQ$19:$AQ$33, MATCH(M$10, Settings!$Y$19:$Y$33, 0))=0, DAY($B142), INDEX(Settings!$AQ$19:$AQ$33, MATCH(M$10, Settings!$Y$19:$Y$33, 0))))-1), 1, Settings!$AY$23:$AY$38), ""))</f>
        <v/>
      </c>
      <c r="BM142" s="119" t="str">
        <f>IF(OR(N$10="", $B142="", N142="", BM$9=""), "", IFERROR(WORKDAY((DATE(YEAR($B142), MONTH($B142)+INDEX(Settings!$AM$19:$AM$33, MATCH(N$10, Settings!$Y$19:$Y$33, 0)), IF(INDEX(Settings!$AQ$19:$AQ$33, MATCH(N$10, Settings!$Y$19:$Y$33, 0))=0, DAY($B142), INDEX(Settings!$AQ$19:$AQ$33, MATCH(N$10, Settings!$Y$19:$Y$33, 0))))-1), 1, Settings!$AY$23:$AY$38), ""))</f>
        <v/>
      </c>
      <c r="BN142" s="119" t="str">
        <f>IF(OR(O$10="", $B142="", O142="", BN$9=""), "", IFERROR(WORKDAY((DATE(YEAR($B142), MONTH($B142)+INDEX(Settings!$AM$19:$AM$33, MATCH(O$10, Settings!$Y$19:$Y$33, 0)), IF(INDEX(Settings!$AQ$19:$AQ$33, MATCH(O$10, Settings!$Y$19:$Y$33, 0))=0, DAY($B142), INDEX(Settings!$AQ$19:$AQ$33, MATCH(O$10, Settings!$Y$19:$Y$33, 0))))-1), 1, Settings!$AY$23:$AY$38), ""))</f>
        <v/>
      </c>
      <c r="BO142" s="119" t="str">
        <f>IF(OR(P$10="", $B142="", P142="", BO$9=""), "", IFERROR(WORKDAY((DATE(YEAR($B142), MONTH($B142)+INDEX(Settings!$AM$19:$AM$33, MATCH(P$10, Settings!$Y$19:$Y$33, 0)), IF(INDEX(Settings!$AQ$19:$AQ$33, MATCH(P$10, Settings!$Y$19:$Y$33, 0))=0, DAY($B142), INDEX(Settings!$AQ$19:$AQ$33, MATCH(P$10, Settings!$Y$19:$Y$33, 0))))-1), 1, Settings!$AY$23:$AY$38), ""))</f>
        <v/>
      </c>
      <c r="BP142" s="120" t="str">
        <f>IF(OR(Q$10="", $B142="", Q142="", BP$9=""), "", IFERROR(WORKDAY((DATE(YEAR($B142), MONTH($B142)+INDEX(Settings!$AM$19:$AM$33, MATCH(Q$10, Settings!$Y$19:$Y$33, 0)), IF(INDEX(Settings!$AQ$19:$AQ$33, MATCH(Q$10, Settings!$Y$19:$Y$33, 0))=0, DAY($B142), INDEX(Settings!$AQ$19:$AQ$33, MATCH(Q$10, Settings!$Y$19:$Y$33, 0))))-1), 1, Settings!$AY$23:$AY$38), ""))</f>
        <v/>
      </c>
      <c r="BR142" s="118" t="str">
        <f>IF(BB142="", "", IF(BB142&lt;=$B142, WORKDAY(DATE(YEAR($BB142), MONTH(BB142)+1, DAY(BB142)-1), 1, Settings!$AY$23:$AY$38), BB142))</f>
        <v/>
      </c>
      <c r="BS142" s="119" t="str">
        <f>IF(BC142="", "", IF(BC142&lt;=$B142, WORKDAY(DATE(YEAR($BB142), MONTH(BC142)+1, DAY(BC142)-1), 1, Settings!$AY$23:$AY$38), BC142))</f>
        <v/>
      </c>
      <c r="BT142" s="119" t="str">
        <f>IF(BD142="", "", IF(BD142&lt;=$B142, WORKDAY(DATE(YEAR($BB142), MONTH(BD142)+1, DAY(BD142)-1), 1, Settings!$AY$23:$AY$38), BD142))</f>
        <v/>
      </c>
      <c r="BU142" s="119" t="str">
        <f>IF(BE142="", "", IF(BE142&lt;=$B142, WORKDAY(DATE(YEAR($BB142), MONTH(BE142)+1, DAY(BE142)-1), 1, Settings!$AY$23:$AY$38), BE142))</f>
        <v/>
      </c>
      <c r="BV142" s="119" t="str">
        <f>IF(BF142="", "", IF(BF142&lt;=$B142, WORKDAY(DATE(YEAR($BB142), MONTH(BF142)+1, DAY(BF142)-1), 1, Settings!$AY$23:$AY$38), BF142))</f>
        <v/>
      </c>
      <c r="BW142" s="119" t="str">
        <f>IF(BG142="", "", IF(BG142&lt;=$B142, WORKDAY(DATE(YEAR($BB142), MONTH(BG142)+1, DAY(BG142)-1), 1, Settings!$AY$23:$AY$38), BG142))</f>
        <v/>
      </c>
      <c r="BX142" s="119" t="str">
        <f>IF(BH142="", "", IF(BH142&lt;=$B142, WORKDAY(DATE(YEAR($BB142), MONTH(BH142)+1, DAY(BH142)-1), 1, Settings!$AY$23:$AY$38), BH142))</f>
        <v/>
      </c>
      <c r="BY142" s="119" t="str">
        <f>IF(BI142="", "", IF(BI142&lt;=$B142, WORKDAY(DATE(YEAR($BB142), MONTH(BI142)+1, DAY(BI142)-1), 1, Settings!$AY$23:$AY$38), BI142))</f>
        <v/>
      </c>
      <c r="BZ142" s="119" t="str">
        <f>IF(BJ142="", "", IF(BJ142&lt;=$B142, WORKDAY(DATE(YEAR($BB142), MONTH(BJ142)+1, DAY(BJ142)-1), 1, Settings!$AY$23:$AY$38), BJ142))</f>
        <v/>
      </c>
      <c r="CA142" s="119" t="str">
        <f>IF(BK142="", "", IF(BK142&lt;=$B142, WORKDAY(DATE(YEAR($BB142), MONTH(BK142)+1, DAY(BK142)-1), 1, Settings!$AY$23:$AY$38), BK142))</f>
        <v/>
      </c>
      <c r="CB142" s="119" t="str">
        <f>IF(BL142="", "", IF(BL142&lt;=$B142, WORKDAY(DATE(YEAR($BB142), MONTH(BL142)+1, DAY(BL142)-1), 1, Settings!$AY$23:$AY$38), BL142))</f>
        <v/>
      </c>
      <c r="CC142" s="119" t="str">
        <f>IF(BM142="", "", IF(BM142&lt;=$B142, WORKDAY(DATE(YEAR($BB142), MONTH(BM142)+1, DAY(BM142)-1), 1, Settings!$AY$23:$AY$38), BM142))</f>
        <v/>
      </c>
      <c r="CD142" s="119" t="str">
        <f>IF(BN142="", "", IF(BN142&lt;=$B142, WORKDAY(DATE(YEAR($BB142), MONTH(BN142)+1, DAY(BN142)-1), 1, Settings!$AY$23:$AY$38), BN142))</f>
        <v/>
      </c>
      <c r="CE142" s="119" t="str">
        <f>IF(BO142="", "", IF(BO142&lt;=$B142, WORKDAY(DATE(YEAR($BB142), MONTH(BO142)+1, DAY(BO142)-1), 1, Settings!$AY$23:$AY$38), BO142))</f>
        <v/>
      </c>
      <c r="CF142" s="120" t="str">
        <f>IF(BP142="", "", IF(BP142&lt;=$B142, WORKDAY(DATE(YEAR($BB142), MONTH(BP142)+1, DAY(BP142)-1), 1, Settings!$AY$23:$AY$38), BP142))</f>
        <v/>
      </c>
      <c r="CH142" s="48" t="str">
        <f t="shared" si="66"/>
        <v/>
      </c>
      <c r="CI142" s="49" t="str">
        <f t="shared" si="67"/>
        <v/>
      </c>
      <c r="CJ142" s="49" t="str">
        <f t="shared" si="68"/>
        <v/>
      </c>
      <c r="CK142" s="49" t="str">
        <f t="shared" si="69"/>
        <v/>
      </c>
      <c r="CL142" s="49" t="str">
        <f t="shared" si="70"/>
        <v/>
      </c>
      <c r="CM142" s="49" t="str">
        <f t="shared" si="71"/>
        <v/>
      </c>
      <c r="CN142" s="49" t="str">
        <f t="shared" si="72"/>
        <v/>
      </c>
      <c r="CO142" s="49" t="str">
        <f t="shared" si="73"/>
        <v/>
      </c>
      <c r="CP142" s="49" t="str">
        <f t="shared" si="74"/>
        <v/>
      </c>
      <c r="CQ142" s="49" t="str">
        <f t="shared" si="75"/>
        <v/>
      </c>
      <c r="CR142" s="49" t="str">
        <f t="shared" si="76"/>
        <v/>
      </c>
      <c r="CS142" s="49" t="str">
        <f t="shared" si="77"/>
        <v/>
      </c>
      <c r="CT142" s="49" t="str">
        <f t="shared" si="78"/>
        <v/>
      </c>
      <c r="CU142" s="49" t="str">
        <f t="shared" si="79"/>
        <v/>
      </c>
      <c r="CV142" s="16" t="str">
        <f t="shared" si="80"/>
        <v/>
      </c>
      <c r="CX142" s="48" t="str">
        <f t="shared" si="81"/>
        <v/>
      </c>
      <c r="CY142" s="49" t="str">
        <f t="shared" si="82"/>
        <v/>
      </c>
      <c r="CZ142" s="49" t="str">
        <f t="shared" si="83"/>
        <v/>
      </c>
      <c r="DA142" s="49" t="str">
        <f t="shared" si="84"/>
        <v/>
      </c>
      <c r="DB142" s="49" t="str">
        <f t="shared" si="85"/>
        <v/>
      </c>
      <c r="DC142" s="49" t="str">
        <f t="shared" si="86"/>
        <v/>
      </c>
      <c r="DD142" s="49" t="str">
        <f t="shared" si="87"/>
        <v/>
      </c>
      <c r="DE142" s="49" t="str">
        <f t="shared" si="88"/>
        <v/>
      </c>
      <c r="DF142" s="49" t="str">
        <f t="shared" si="89"/>
        <v/>
      </c>
      <c r="DG142" s="49" t="str">
        <f t="shared" si="90"/>
        <v/>
      </c>
      <c r="DH142" s="49" t="str">
        <f t="shared" si="91"/>
        <v/>
      </c>
      <c r="DI142" s="49" t="str">
        <f t="shared" si="92"/>
        <v/>
      </c>
      <c r="DJ142" s="49" t="str">
        <f t="shared" si="93"/>
        <v/>
      </c>
      <c r="DK142" s="49" t="str">
        <f t="shared" si="94"/>
        <v/>
      </c>
      <c r="DL142" s="16" t="str">
        <f t="shared" si="95"/>
        <v/>
      </c>
      <c r="DN142" s="17" t="str">
        <f t="shared" si="96"/>
        <v>Nov 2019</v>
      </c>
    </row>
    <row r="143" spans="1:118" x14ac:dyDescent="0.25">
      <c r="A143" s="30"/>
      <c r="B143" s="102">
        <f>IF(B142="", "", IFERROR(IF(B142+1&gt;Settings!$G$25, "", B142+1), ""))</f>
        <v>43779</v>
      </c>
      <c r="C143" s="2"/>
      <c r="D143" s="3"/>
      <c r="E143" s="3"/>
      <c r="F143" s="3"/>
      <c r="G143" s="3"/>
      <c r="H143" s="3"/>
      <c r="I143" s="3"/>
      <c r="J143" s="3"/>
      <c r="K143" s="3"/>
      <c r="L143" s="3"/>
      <c r="M143" s="3"/>
      <c r="N143" s="3"/>
      <c r="O143" s="3"/>
      <c r="P143" s="3"/>
      <c r="Q143" s="4"/>
      <c r="R143" s="30"/>
      <c r="T143" s="17" t="str">
        <f>IF($B143="", "", IF($B143&lt;Settings!$G$23, "Old", "New"))</f>
        <v>Old</v>
      </c>
      <c r="AL143" s="118" t="str">
        <f>IF(OR($B143="", C143="", C$10="", AL$9), "", IFERROR($B143+INDEX(Settings!$AF$19:$AF$33, MATCH(C$10, Settings!$Y$19:$Y$33, 0))+IF(INDEX(Settings!$AI$19:$AI$33, MATCH(C$10, Settings!$Y$19:$Y$33, 0))="", 0, INDEX($AO$2:$AU$8, MATCH(TEXT($B143, "ddd"), $AN$2:$AN$8, 0), MATCH(INDEX(Settings!$AI$19:$AI$33, MATCH(C$10, Settings!$Y$19:$Y$33, 0)), $AO$1:$AU$1, 0))), 0))</f>
        <v/>
      </c>
      <c r="AM143" s="119" t="str">
        <f>IF(OR($B143="", D143="", D$10="", AM$9), "", IFERROR($B143+INDEX(Settings!$AF$19:$AF$33, MATCH(D$10, Settings!$Y$19:$Y$33, 0))+IF(INDEX(Settings!$AI$19:$AI$33, MATCH(D$10, Settings!$Y$19:$Y$33, 0))="", 0, INDEX($AO$2:$AU$8, MATCH(TEXT($B143, "ddd"), $AN$2:$AN$8, 0), MATCH(INDEX(Settings!$AI$19:$AI$33, MATCH(D$10, Settings!$Y$19:$Y$33, 0)), $AO$1:$AU$1, 0))), 0))</f>
        <v/>
      </c>
      <c r="AN143" s="119" t="str">
        <f>IF(OR($B143="", E143="", E$10="", AN$9), "", IFERROR($B143+INDEX(Settings!$AF$19:$AF$33, MATCH(E$10, Settings!$Y$19:$Y$33, 0))+IF(INDEX(Settings!$AI$19:$AI$33, MATCH(E$10, Settings!$Y$19:$Y$33, 0))="", 0, INDEX($AO$2:$AU$8, MATCH(TEXT($B143, "ddd"), $AN$2:$AN$8, 0), MATCH(INDEX(Settings!$AI$19:$AI$33, MATCH(E$10, Settings!$Y$19:$Y$33, 0)), $AO$1:$AU$1, 0))), 0))</f>
        <v/>
      </c>
      <c r="AO143" s="119" t="str">
        <f>IF(OR($B143="", F143="", F$10="", AO$9), "", IFERROR($B143+INDEX(Settings!$AF$19:$AF$33, MATCH(F$10, Settings!$Y$19:$Y$33, 0))+IF(INDEX(Settings!$AI$19:$AI$33, MATCH(F$10, Settings!$Y$19:$Y$33, 0))="", 0, INDEX($AO$2:$AU$8, MATCH(TEXT($B143, "ddd"), $AN$2:$AN$8, 0), MATCH(INDEX(Settings!$AI$19:$AI$33, MATCH(F$10, Settings!$Y$19:$Y$33, 0)), $AO$1:$AU$1, 0))), 0))</f>
        <v/>
      </c>
      <c r="AP143" s="119" t="str">
        <f>IF(OR($B143="", G143="", G$10="", AP$9), "", IFERROR($B143+INDEX(Settings!$AF$19:$AF$33, MATCH(G$10, Settings!$Y$19:$Y$33, 0))+IF(INDEX(Settings!$AI$19:$AI$33, MATCH(G$10, Settings!$Y$19:$Y$33, 0))="", 0, INDEX($AO$2:$AU$8, MATCH(TEXT($B143, "ddd"), $AN$2:$AN$8, 0), MATCH(INDEX(Settings!$AI$19:$AI$33, MATCH(G$10, Settings!$Y$19:$Y$33, 0)), $AO$1:$AU$1, 0))), 0))</f>
        <v/>
      </c>
      <c r="AQ143" s="119" t="str">
        <f>IF(OR($B143="", H143="", H$10="", AQ$9), "", IFERROR($B143+INDEX(Settings!$AF$19:$AF$33, MATCH(H$10, Settings!$Y$19:$Y$33, 0))+IF(INDEX(Settings!$AI$19:$AI$33, MATCH(H$10, Settings!$Y$19:$Y$33, 0))="", 0, INDEX($AO$2:$AU$8, MATCH(TEXT($B143, "ddd"), $AN$2:$AN$8, 0), MATCH(INDEX(Settings!$AI$19:$AI$33, MATCH(H$10, Settings!$Y$19:$Y$33, 0)), $AO$1:$AU$1, 0))), 0))</f>
        <v/>
      </c>
      <c r="AR143" s="119" t="str">
        <f>IF(OR($B143="", I143="", I$10="", AR$9), "", IFERROR($B143+INDEX(Settings!$AF$19:$AF$33, MATCH(I$10, Settings!$Y$19:$Y$33, 0))+IF(INDEX(Settings!$AI$19:$AI$33, MATCH(I$10, Settings!$Y$19:$Y$33, 0))="", 0, INDEX($AO$2:$AU$8, MATCH(TEXT($B143, "ddd"), $AN$2:$AN$8, 0), MATCH(INDEX(Settings!$AI$19:$AI$33, MATCH(I$10, Settings!$Y$19:$Y$33, 0)), $AO$1:$AU$1, 0))), 0))</f>
        <v/>
      </c>
      <c r="AS143" s="119" t="str">
        <f>IF(OR($B143="", J143="", J$10="", AS$9), "", IFERROR($B143+INDEX(Settings!$AF$19:$AF$33, MATCH(J$10, Settings!$Y$19:$Y$33, 0))+IF(INDEX(Settings!$AI$19:$AI$33, MATCH(J$10, Settings!$Y$19:$Y$33, 0))="", 0, INDEX($AO$2:$AU$8, MATCH(TEXT($B143, "ddd"), $AN$2:$AN$8, 0), MATCH(INDEX(Settings!$AI$19:$AI$33, MATCH(J$10, Settings!$Y$19:$Y$33, 0)), $AO$1:$AU$1, 0))), 0))</f>
        <v/>
      </c>
      <c r="AT143" s="119" t="str">
        <f>IF(OR($B143="", K143="", K$10="", AT$9), "", IFERROR($B143+INDEX(Settings!$AF$19:$AF$33, MATCH(K$10, Settings!$Y$19:$Y$33, 0))+IF(INDEX(Settings!$AI$19:$AI$33, MATCH(K$10, Settings!$Y$19:$Y$33, 0))="", 0, INDEX($AO$2:$AU$8, MATCH(TEXT($B143, "ddd"), $AN$2:$AN$8, 0), MATCH(INDEX(Settings!$AI$19:$AI$33, MATCH(K$10, Settings!$Y$19:$Y$33, 0)), $AO$1:$AU$1, 0))), 0))</f>
        <v/>
      </c>
      <c r="AU143" s="119" t="str">
        <f>IF(OR($B143="", L143="", L$10="", AU$9), "", IFERROR($B143+INDEX(Settings!$AF$19:$AF$33, MATCH(L$10, Settings!$Y$19:$Y$33, 0))+IF(INDEX(Settings!$AI$19:$AI$33, MATCH(L$10, Settings!$Y$19:$Y$33, 0))="", 0, INDEX($AO$2:$AU$8, MATCH(TEXT($B143, "ddd"), $AN$2:$AN$8, 0), MATCH(INDEX(Settings!$AI$19:$AI$33, MATCH(L$10, Settings!$Y$19:$Y$33, 0)), $AO$1:$AU$1, 0))), 0))</f>
        <v/>
      </c>
      <c r="AV143" s="119" t="str">
        <f>IF(OR($B143="", M143="", M$10="", AV$9), "", IFERROR($B143+INDEX(Settings!$AF$19:$AF$33, MATCH(M$10, Settings!$Y$19:$Y$33, 0))+IF(INDEX(Settings!$AI$19:$AI$33, MATCH(M$10, Settings!$Y$19:$Y$33, 0))="", 0, INDEX($AO$2:$AU$8, MATCH(TEXT($B143, "ddd"), $AN$2:$AN$8, 0), MATCH(INDEX(Settings!$AI$19:$AI$33, MATCH(M$10, Settings!$Y$19:$Y$33, 0)), $AO$1:$AU$1, 0))), 0))</f>
        <v/>
      </c>
      <c r="AW143" s="119" t="str">
        <f>IF(OR($B143="", N143="", N$10="", AW$9), "", IFERROR($B143+INDEX(Settings!$AF$19:$AF$33, MATCH(N$10, Settings!$Y$19:$Y$33, 0))+IF(INDEX(Settings!$AI$19:$AI$33, MATCH(N$10, Settings!$Y$19:$Y$33, 0))="", 0, INDEX($AO$2:$AU$8, MATCH(TEXT($B143, "ddd"), $AN$2:$AN$8, 0), MATCH(INDEX(Settings!$AI$19:$AI$33, MATCH(N$10, Settings!$Y$19:$Y$33, 0)), $AO$1:$AU$1, 0))), 0))</f>
        <v/>
      </c>
      <c r="AX143" s="119" t="str">
        <f>IF(OR($B143="", O143="", O$10="", AX$9), "", IFERROR($B143+INDEX(Settings!$AF$19:$AF$33, MATCH(O$10, Settings!$Y$19:$Y$33, 0))+IF(INDEX(Settings!$AI$19:$AI$33, MATCH(O$10, Settings!$Y$19:$Y$33, 0))="", 0, INDEX($AO$2:$AU$8, MATCH(TEXT($B143, "ddd"), $AN$2:$AN$8, 0), MATCH(INDEX(Settings!$AI$19:$AI$33, MATCH(O$10, Settings!$Y$19:$Y$33, 0)), $AO$1:$AU$1, 0))), 0))</f>
        <v/>
      </c>
      <c r="AY143" s="119" t="str">
        <f>IF(OR($B143="", P143="", P$10="", AY$9), "", IFERROR($B143+INDEX(Settings!$AF$19:$AF$33, MATCH(P$10, Settings!$Y$19:$Y$33, 0))+IF(INDEX(Settings!$AI$19:$AI$33, MATCH(P$10, Settings!$Y$19:$Y$33, 0))="", 0, INDEX($AO$2:$AU$8, MATCH(TEXT($B143, "ddd"), $AN$2:$AN$8, 0), MATCH(INDEX(Settings!$AI$19:$AI$33, MATCH(P$10, Settings!$Y$19:$Y$33, 0)), $AO$1:$AU$1, 0))), 0))</f>
        <v/>
      </c>
      <c r="AZ143" s="120" t="str">
        <f>IF(OR($B143="", Q143="", Q$10="", AZ$9), "", IFERROR($B143+INDEX(Settings!$AF$19:$AF$33, MATCH(Q$10, Settings!$Y$19:$Y$33, 0))+IF(INDEX(Settings!$AI$19:$AI$33, MATCH(Q$10, Settings!$Y$19:$Y$33, 0))="", 0, INDEX($AO$2:$AU$8, MATCH(TEXT($B143, "ddd"), $AN$2:$AN$8, 0), MATCH(INDEX(Settings!$AI$19:$AI$33, MATCH(Q$10, Settings!$Y$19:$Y$33, 0)), $AO$1:$AU$1, 0))), 0))</f>
        <v/>
      </c>
      <c r="BB143" s="118" t="str">
        <f>IF(OR(C$10="", $B143="", C143="", BB$9=""), "", IFERROR(WORKDAY((DATE(YEAR($B143), MONTH($B143)+INDEX(Settings!$AM$19:$AM$33, MATCH(C$10, Settings!$Y$19:$Y$33, 0)), IF(INDEX(Settings!$AQ$19:$AQ$33, MATCH(C$10, Settings!$Y$19:$Y$33, 0))=0, DAY($B143), INDEX(Settings!$AQ$19:$AQ$33, MATCH(C$10, Settings!$Y$19:$Y$33, 0))))-1), 1, Settings!$AY$23:$AY$38), ""))</f>
        <v/>
      </c>
      <c r="BC143" s="119" t="str">
        <f>IF(OR(D$10="", $B143="", D143="", BC$9=""), "", IFERROR(WORKDAY((DATE(YEAR($B143), MONTH($B143)+INDEX(Settings!$AM$19:$AM$33, MATCH(D$10, Settings!$Y$19:$Y$33, 0)), IF(INDEX(Settings!$AQ$19:$AQ$33, MATCH(D$10, Settings!$Y$19:$Y$33, 0))=0, DAY($B143), INDEX(Settings!$AQ$19:$AQ$33, MATCH(D$10, Settings!$Y$19:$Y$33, 0))))-1), 1, Settings!$AY$23:$AY$38), ""))</f>
        <v/>
      </c>
      <c r="BD143" s="119" t="str">
        <f>IF(OR(E$10="", $B143="", E143="", BD$9=""), "", IFERROR(WORKDAY((DATE(YEAR($B143), MONTH($B143)+INDEX(Settings!$AM$19:$AM$33, MATCH(E$10, Settings!$Y$19:$Y$33, 0)), IF(INDEX(Settings!$AQ$19:$AQ$33, MATCH(E$10, Settings!$Y$19:$Y$33, 0))=0, DAY($B143), INDEX(Settings!$AQ$19:$AQ$33, MATCH(E$10, Settings!$Y$19:$Y$33, 0))))-1), 1, Settings!$AY$23:$AY$38), ""))</f>
        <v/>
      </c>
      <c r="BE143" s="119" t="str">
        <f>IF(OR(F$10="", $B143="", F143="", BE$9=""), "", IFERROR(WORKDAY((DATE(YEAR($B143), MONTH($B143)+INDEX(Settings!$AM$19:$AM$33, MATCH(F$10, Settings!$Y$19:$Y$33, 0)), IF(INDEX(Settings!$AQ$19:$AQ$33, MATCH(F$10, Settings!$Y$19:$Y$33, 0))=0, DAY($B143), INDEX(Settings!$AQ$19:$AQ$33, MATCH(F$10, Settings!$Y$19:$Y$33, 0))))-1), 1, Settings!$AY$23:$AY$38), ""))</f>
        <v/>
      </c>
      <c r="BF143" s="119" t="str">
        <f>IF(OR(G$10="", $B143="", G143="", BF$9=""), "", IFERROR(WORKDAY((DATE(YEAR($B143), MONTH($B143)+INDEX(Settings!$AM$19:$AM$33, MATCH(G$10, Settings!$Y$19:$Y$33, 0)), IF(INDEX(Settings!$AQ$19:$AQ$33, MATCH(G$10, Settings!$Y$19:$Y$33, 0))=0, DAY($B143), INDEX(Settings!$AQ$19:$AQ$33, MATCH(G$10, Settings!$Y$19:$Y$33, 0))))-1), 1, Settings!$AY$23:$AY$38), ""))</f>
        <v/>
      </c>
      <c r="BG143" s="119" t="str">
        <f>IF(OR(H$10="", $B143="", H143="", BG$9=""), "", IFERROR(WORKDAY((DATE(YEAR($B143), MONTH($B143)+INDEX(Settings!$AM$19:$AM$33, MATCH(H$10, Settings!$Y$19:$Y$33, 0)), IF(INDEX(Settings!$AQ$19:$AQ$33, MATCH(H$10, Settings!$Y$19:$Y$33, 0))=0, DAY($B143), INDEX(Settings!$AQ$19:$AQ$33, MATCH(H$10, Settings!$Y$19:$Y$33, 0))))-1), 1, Settings!$AY$23:$AY$38), ""))</f>
        <v/>
      </c>
      <c r="BH143" s="119" t="str">
        <f>IF(OR(I$10="", $B143="", I143="", BH$9=""), "", IFERROR(WORKDAY((DATE(YEAR($B143), MONTH($B143)+INDEX(Settings!$AM$19:$AM$33, MATCH(I$10, Settings!$Y$19:$Y$33, 0)), IF(INDEX(Settings!$AQ$19:$AQ$33, MATCH(I$10, Settings!$Y$19:$Y$33, 0))=0, DAY($B143), INDEX(Settings!$AQ$19:$AQ$33, MATCH(I$10, Settings!$Y$19:$Y$33, 0))))-1), 1, Settings!$AY$23:$AY$38), ""))</f>
        <v/>
      </c>
      <c r="BI143" s="119" t="str">
        <f>IF(OR(J$10="", $B143="", J143="", BI$9=""), "", IFERROR(WORKDAY((DATE(YEAR($B143), MONTH($B143)+INDEX(Settings!$AM$19:$AM$33, MATCH(J$10, Settings!$Y$19:$Y$33, 0)), IF(INDEX(Settings!$AQ$19:$AQ$33, MATCH(J$10, Settings!$Y$19:$Y$33, 0))=0, DAY($B143), INDEX(Settings!$AQ$19:$AQ$33, MATCH(J$10, Settings!$Y$19:$Y$33, 0))))-1), 1, Settings!$AY$23:$AY$38), ""))</f>
        <v/>
      </c>
      <c r="BJ143" s="119" t="str">
        <f>IF(OR(K$10="", $B143="", K143="", BJ$9=""), "", IFERROR(WORKDAY((DATE(YEAR($B143), MONTH($B143)+INDEX(Settings!$AM$19:$AM$33, MATCH(K$10, Settings!$Y$19:$Y$33, 0)), IF(INDEX(Settings!$AQ$19:$AQ$33, MATCH(K$10, Settings!$Y$19:$Y$33, 0))=0, DAY($B143), INDEX(Settings!$AQ$19:$AQ$33, MATCH(K$10, Settings!$Y$19:$Y$33, 0))))-1), 1, Settings!$AY$23:$AY$38), ""))</f>
        <v/>
      </c>
      <c r="BK143" s="119" t="str">
        <f>IF(OR(L$10="", $B143="", L143="", BK$9=""), "", IFERROR(WORKDAY((DATE(YEAR($B143), MONTH($B143)+INDEX(Settings!$AM$19:$AM$33, MATCH(L$10, Settings!$Y$19:$Y$33, 0)), IF(INDEX(Settings!$AQ$19:$AQ$33, MATCH(L$10, Settings!$Y$19:$Y$33, 0))=0, DAY($B143), INDEX(Settings!$AQ$19:$AQ$33, MATCH(L$10, Settings!$Y$19:$Y$33, 0))))-1), 1, Settings!$AY$23:$AY$38), ""))</f>
        <v/>
      </c>
      <c r="BL143" s="119" t="str">
        <f>IF(OR(M$10="", $B143="", M143="", BL$9=""), "", IFERROR(WORKDAY((DATE(YEAR($B143), MONTH($B143)+INDEX(Settings!$AM$19:$AM$33, MATCH(M$10, Settings!$Y$19:$Y$33, 0)), IF(INDEX(Settings!$AQ$19:$AQ$33, MATCH(M$10, Settings!$Y$19:$Y$33, 0))=0, DAY($B143), INDEX(Settings!$AQ$19:$AQ$33, MATCH(M$10, Settings!$Y$19:$Y$33, 0))))-1), 1, Settings!$AY$23:$AY$38), ""))</f>
        <v/>
      </c>
      <c r="BM143" s="119" t="str">
        <f>IF(OR(N$10="", $B143="", N143="", BM$9=""), "", IFERROR(WORKDAY((DATE(YEAR($B143), MONTH($B143)+INDEX(Settings!$AM$19:$AM$33, MATCH(N$10, Settings!$Y$19:$Y$33, 0)), IF(INDEX(Settings!$AQ$19:$AQ$33, MATCH(N$10, Settings!$Y$19:$Y$33, 0))=0, DAY($B143), INDEX(Settings!$AQ$19:$AQ$33, MATCH(N$10, Settings!$Y$19:$Y$33, 0))))-1), 1, Settings!$AY$23:$AY$38), ""))</f>
        <v/>
      </c>
      <c r="BN143" s="119" t="str">
        <f>IF(OR(O$10="", $B143="", O143="", BN$9=""), "", IFERROR(WORKDAY((DATE(YEAR($B143), MONTH($B143)+INDEX(Settings!$AM$19:$AM$33, MATCH(O$10, Settings!$Y$19:$Y$33, 0)), IF(INDEX(Settings!$AQ$19:$AQ$33, MATCH(O$10, Settings!$Y$19:$Y$33, 0))=0, DAY($B143), INDEX(Settings!$AQ$19:$AQ$33, MATCH(O$10, Settings!$Y$19:$Y$33, 0))))-1), 1, Settings!$AY$23:$AY$38), ""))</f>
        <v/>
      </c>
      <c r="BO143" s="119" t="str">
        <f>IF(OR(P$10="", $B143="", P143="", BO$9=""), "", IFERROR(WORKDAY((DATE(YEAR($B143), MONTH($B143)+INDEX(Settings!$AM$19:$AM$33, MATCH(P$10, Settings!$Y$19:$Y$33, 0)), IF(INDEX(Settings!$AQ$19:$AQ$33, MATCH(P$10, Settings!$Y$19:$Y$33, 0))=0, DAY($B143), INDEX(Settings!$AQ$19:$AQ$33, MATCH(P$10, Settings!$Y$19:$Y$33, 0))))-1), 1, Settings!$AY$23:$AY$38), ""))</f>
        <v/>
      </c>
      <c r="BP143" s="120" t="str">
        <f>IF(OR(Q$10="", $B143="", Q143="", BP$9=""), "", IFERROR(WORKDAY((DATE(YEAR($B143), MONTH($B143)+INDEX(Settings!$AM$19:$AM$33, MATCH(Q$10, Settings!$Y$19:$Y$33, 0)), IF(INDEX(Settings!$AQ$19:$AQ$33, MATCH(Q$10, Settings!$Y$19:$Y$33, 0))=0, DAY($B143), INDEX(Settings!$AQ$19:$AQ$33, MATCH(Q$10, Settings!$Y$19:$Y$33, 0))))-1), 1, Settings!$AY$23:$AY$38), ""))</f>
        <v/>
      </c>
      <c r="BR143" s="118" t="str">
        <f>IF(BB143="", "", IF(BB143&lt;=$B143, WORKDAY(DATE(YEAR($BB143), MONTH(BB143)+1, DAY(BB143)-1), 1, Settings!$AY$23:$AY$38), BB143))</f>
        <v/>
      </c>
      <c r="BS143" s="119" t="str">
        <f>IF(BC143="", "", IF(BC143&lt;=$B143, WORKDAY(DATE(YEAR($BB143), MONTH(BC143)+1, DAY(BC143)-1), 1, Settings!$AY$23:$AY$38), BC143))</f>
        <v/>
      </c>
      <c r="BT143" s="119" t="str">
        <f>IF(BD143="", "", IF(BD143&lt;=$B143, WORKDAY(DATE(YEAR($BB143), MONTH(BD143)+1, DAY(BD143)-1), 1, Settings!$AY$23:$AY$38), BD143))</f>
        <v/>
      </c>
      <c r="BU143" s="119" t="str">
        <f>IF(BE143="", "", IF(BE143&lt;=$B143, WORKDAY(DATE(YEAR($BB143), MONTH(BE143)+1, DAY(BE143)-1), 1, Settings!$AY$23:$AY$38), BE143))</f>
        <v/>
      </c>
      <c r="BV143" s="119" t="str">
        <f>IF(BF143="", "", IF(BF143&lt;=$B143, WORKDAY(DATE(YEAR($BB143), MONTH(BF143)+1, DAY(BF143)-1), 1, Settings!$AY$23:$AY$38), BF143))</f>
        <v/>
      </c>
      <c r="BW143" s="119" t="str">
        <f>IF(BG143="", "", IF(BG143&lt;=$B143, WORKDAY(DATE(YEAR($BB143), MONTH(BG143)+1, DAY(BG143)-1), 1, Settings!$AY$23:$AY$38), BG143))</f>
        <v/>
      </c>
      <c r="BX143" s="119" t="str">
        <f>IF(BH143="", "", IF(BH143&lt;=$B143, WORKDAY(DATE(YEAR($BB143), MONTH(BH143)+1, DAY(BH143)-1), 1, Settings!$AY$23:$AY$38), BH143))</f>
        <v/>
      </c>
      <c r="BY143" s="119" t="str">
        <f>IF(BI143="", "", IF(BI143&lt;=$B143, WORKDAY(DATE(YEAR($BB143), MONTH(BI143)+1, DAY(BI143)-1), 1, Settings!$AY$23:$AY$38), BI143))</f>
        <v/>
      </c>
      <c r="BZ143" s="119" t="str">
        <f>IF(BJ143="", "", IF(BJ143&lt;=$B143, WORKDAY(DATE(YEAR($BB143), MONTH(BJ143)+1, DAY(BJ143)-1), 1, Settings!$AY$23:$AY$38), BJ143))</f>
        <v/>
      </c>
      <c r="CA143" s="119" t="str">
        <f>IF(BK143="", "", IF(BK143&lt;=$B143, WORKDAY(DATE(YEAR($BB143), MONTH(BK143)+1, DAY(BK143)-1), 1, Settings!$AY$23:$AY$38), BK143))</f>
        <v/>
      </c>
      <c r="CB143" s="119" t="str">
        <f>IF(BL143="", "", IF(BL143&lt;=$B143, WORKDAY(DATE(YEAR($BB143), MONTH(BL143)+1, DAY(BL143)-1), 1, Settings!$AY$23:$AY$38), BL143))</f>
        <v/>
      </c>
      <c r="CC143" s="119" t="str">
        <f>IF(BM143="", "", IF(BM143&lt;=$B143, WORKDAY(DATE(YEAR($BB143), MONTH(BM143)+1, DAY(BM143)-1), 1, Settings!$AY$23:$AY$38), BM143))</f>
        <v/>
      </c>
      <c r="CD143" s="119" t="str">
        <f>IF(BN143="", "", IF(BN143&lt;=$B143, WORKDAY(DATE(YEAR($BB143), MONTH(BN143)+1, DAY(BN143)-1), 1, Settings!$AY$23:$AY$38), BN143))</f>
        <v/>
      </c>
      <c r="CE143" s="119" t="str">
        <f>IF(BO143="", "", IF(BO143&lt;=$B143, WORKDAY(DATE(YEAR($BB143), MONTH(BO143)+1, DAY(BO143)-1), 1, Settings!$AY$23:$AY$38), BO143))</f>
        <v/>
      </c>
      <c r="CF143" s="120" t="str">
        <f>IF(BP143="", "", IF(BP143&lt;=$B143, WORKDAY(DATE(YEAR($BB143), MONTH(BP143)+1, DAY(BP143)-1), 1, Settings!$AY$23:$AY$38), BP143))</f>
        <v/>
      </c>
      <c r="CH143" s="48" t="str">
        <f t="shared" si="66"/>
        <v/>
      </c>
      <c r="CI143" s="49" t="str">
        <f t="shared" si="67"/>
        <v/>
      </c>
      <c r="CJ143" s="49" t="str">
        <f t="shared" si="68"/>
        <v/>
      </c>
      <c r="CK143" s="49" t="str">
        <f t="shared" si="69"/>
        <v/>
      </c>
      <c r="CL143" s="49" t="str">
        <f t="shared" si="70"/>
        <v/>
      </c>
      <c r="CM143" s="49" t="str">
        <f t="shared" si="71"/>
        <v/>
      </c>
      <c r="CN143" s="49" t="str">
        <f t="shared" si="72"/>
        <v/>
      </c>
      <c r="CO143" s="49" t="str">
        <f t="shared" si="73"/>
        <v/>
      </c>
      <c r="CP143" s="49" t="str">
        <f t="shared" si="74"/>
        <v/>
      </c>
      <c r="CQ143" s="49" t="str">
        <f t="shared" si="75"/>
        <v/>
      </c>
      <c r="CR143" s="49" t="str">
        <f t="shared" si="76"/>
        <v/>
      </c>
      <c r="CS143" s="49" t="str">
        <f t="shared" si="77"/>
        <v/>
      </c>
      <c r="CT143" s="49" t="str">
        <f t="shared" si="78"/>
        <v/>
      </c>
      <c r="CU143" s="49" t="str">
        <f t="shared" si="79"/>
        <v/>
      </c>
      <c r="CV143" s="16" t="str">
        <f t="shared" si="80"/>
        <v/>
      </c>
      <c r="CX143" s="48" t="str">
        <f t="shared" si="81"/>
        <v/>
      </c>
      <c r="CY143" s="49" t="str">
        <f t="shared" si="82"/>
        <v/>
      </c>
      <c r="CZ143" s="49" t="str">
        <f t="shared" si="83"/>
        <v/>
      </c>
      <c r="DA143" s="49" t="str">
        <f t="shared" si="84"/>
        <v/>
      </c>
      <c r="DB143" s="49" t="str">
        <f t="shared" si="85"/>
        <v/>
      </c>
      <c r="DC143" s="49" t="str">
        <f t="shared" si="86"/>
        <v/>
      </c>
      <c r="DD143" s="49" t="str">
        <f t="shared" si="87"/>
        <v/>
      </c>
      <c r="DE143" s="49" t="str">
        <f t="shared" si="88"/>
        <v/>
      </c>
      <c r="DF143" s="49" t="str">
        <f t="shared" si="89"/>
        <v/>
      </c>
      <c r="DG143" s="49" t="str">
        <f t="shared" si="90"/>
        <v/>
      </c>
      <c r="DH143" s="49" t="str">
        <f t="shared" si="91"/>
        <v/>
      </c>
      <c r="DI143" s="49" t="str">
        <f t="shared" si="92"/>
        <v/>
      </c>
      <c r="DJ143" s="49" t="str">
        <f t="shared" si="93"/>
        <v/>
      </c>
      <c r="DK143" s="49" t="str">
        <f t="shared" si="94"/>
        <v/>
      </c>
      <c r="DL143" s="16" t="str">
        <f t="shared" si="95"/>
        <v/>
      </c>
      <c r="DN143" s="17" t="str">
        <f t="shared" si="96"/>
        <v>Nov 2019</v>
      </c>
    </row>
    <row r="144" spans="1:118" x14ac:dyDescent="0.25">
      <c r="A144" s="30"/>
      <c r="B144" s="102">
        <f>IF(B143="", "", IFERROR(IF(B143+1&gt;Settings!$G$25, "", B143+1), ""))</f>
        <v>43780</v>
      </c>
      <c r="C144" s="2"/>
      <c r="D144" s="3"/>
      <c r="E144" s="3"/>
      <c r="F144" s="3"/>
      <c r="G144" s="3"/>
      <c r="H144" s="3"/>
      <c r="I144" s="3"/>
      <c r="J144" s="3"/>
      <c r="K144" s="3"/>
      <c r="L144" s="3"/>
      <c r="M144" s="3"/>
      <c r="N144" s="3"/>
      <c r="O144" s="3"/>
      <c r="P144" s="3"/>
      <c r="Q144" s="4"/>
      <c r="R144" s="30"/>
      <c r="T144" s="17" t="str">
        <f>IF($B144="", "", IF($B144&lt;Settings!$G$23, "Old", "New"))</f>
        <v>Old</v>
      </c>
      <c r="AL144" s="118" t="str">
        <f>IF(OR($B144="", C144="", C$10="", AL$9), "", IFERROR($B144+INDEX(Settings!$AF$19:$AF$33, MATCH(C$10, Settings!$Y$19:$Y$33, 0))+IF(INDEX(Settings!$AI$19:$AI$33, MATCH(C$10, Settings!$Y$19:$Y$33, 0))="", 0, INDEX($AO$2:$AU$8, MATCH(TEXT($B144, "ddd"), $AN$2:$AN$8, 0), MATCH(INDEX(Settings!$AI$19:$AI$33, MATCH(C$10, Settings!$Y$19:$Y$33, 0)), $AO$1:$AU$1, 0))), 0))</f>
        <v/>
      </c>
      <c r="AM144" s="119" t="str">
        <f>IF(OR($B144="", D144="", D$10="", AM$9), "", IFERROR($B144+INDEX(Settings!$AF$19:$AF$33, MATCH(D$10, Settings!$Y$19:$Y$33, 0))+IF(INDEX(Settings!$AI$19:$AI$33, MATCH(D$10, Settings!$Y$19:$Y$33, 0))="", 0, INDEX($AO$2:$AU$8, MATCH(TEXT($B144, "ddd"), $AN$2:$AN$8, 0), MATCH(INDEX(Settings!$AI$19:$AI$33, MATCH(D$10, Settings!$Y$19:$Y$33, 0)), $AO$1:$AU$1, 0))), 0))</f>
        <v/>
      </c>
      <c r="AN144" s="119" t="str">
        <f>IF(OR($B144="", E144="", E$10="", AN$9), "", IFERROR($B144+INDEX(Settings!$AF$19:$AF$33, MATCH(E$10, Settings!$Y$19:$Y$33, 0))+IF(INDEX(Settings!$AI$19:$AI$33, MATCH(E$10, Settings!$Y$19:$Y$33, 0))="", 0, INDEX($AO$2:$AU$8, MATCH(TEXT($B144, "ddd"), $AN$2:$AN$8, 0), MATCH(INDEX(Settings!$AI$19:$AI$33, MATCH(E$10, Settings!$Y$19:$Y$33, 0)), $AO$1:$AU$1, 0))), 0))</f>
        <v/>
      </c>
      <c r="AO144" s="119" t="str">
        <f>IF(OR($B144="", F144="", F$10="", AO$9), "", IFERROR($B144+INDEX(Settings!$AF$19:$AF$33, MATCH(F$10, Settings!$Y$19:$Y$33, 0))+IF(INDEX(Settings!$AI$19:$AI$33, MATCH(F$10, Settings!$Y$19:$Y$33, 0))="", 0, INDEX($AO$2:$AU$8, MATCH(TEXT($B144, "ddd"), $AN$2:$AN$8, 0), MATCH(INDEX(Settings!$AI$19:$AI$33, MATCH(F$10, Settings!$Y$19:$Y$33, 0)), $AO$1:$AU$1, 0))), 0))</f>
        <v/>
      </c>
      <c r="AP144" s="119" t="str">
        <f>IF(OR($B144="", G144="", G$10="", AP$9), "", IFERROR($B144+INDEX(Settings!$AF$19:$AF$33, MATCH(G$10, Settings!$Y$19:$Y$33, 0))+IF(INDEX(Settings!$AI$19:$AI$33, MATCH(G$10, Settings!$Y$19:$Y$33, 0))="", 0, INDEX($AO$2:$AU$8, MATCH(TEXT($B144, "ddd"), $AN$2:$AN$8, 0), MATCH(INDEX(Settings!$AI$19:$AI$33, MATCH(G$10, Settings!$Y$19:$Y$33, 0)), $AO$1:$AU$1, 0))), 0))</f>
        <v/>
      </c>
      <c r="AQ144" s="119" t="str">
        <f>IF(OR($B144="", H144="", H$10="", AQ$9), "", IFERROR($B144+INDEX(Settings!$AF$19:$AF$33, MATCH(H$10, Settings!$Y$19:$Y$33, 0))+IF(INDEX(Settings!$AI$19:$AI$33, MATCH(H$10, Settings!$Y$19:$Y$33, 0))="", 0, INDEX($AO$2:$AU$8, MATCH(TEXT($B144, "ddd"), $AN$2:$AN$8, 0), MATCH(INDEX(Settings!$AI$19:$AI$33, MATCH(H$10, Settings!$Y$19:$Y$33, 0)), $AO$1:$AU$1, 0))), 0))</f>
        <v/>
      </c>
      <c r="AR144" s="119" t="str">
        <f>IF(OR($B144="", I144="", I$10="", AR$9), "", IFERROR($B144+INDEX(Settings!$AF$19:$AF$33, MATCH(I$10, Settings!$Y$19:$Y$33, 0))+IF(INDEX(Settings!$AI$19:$AI$33, MATCH(I$10, Settings!$Y$19:$Y$33, 0))="", 0, INDEX($AO$2:$AU$8, MATCH(TEXT($B144, "ddd"), $AN$2:$AN$8, 0), MATCH(INDEX(Settings!$AI$19:$AI$33, MATCH(I$10, Settings!$Y$19:$Y$33, 0)), $AO$1:$AU$1, 0))), 0))</f>
        <v/>
      </c>
      <c r="AS144" s="119" t="str">
        <f>IF(OR($B144="", J144="", J$10="", AS$9), "", IFERROR($B144+INDEX(Settings!$AF$19:$AF$33, MATCH(J$10, Settings!$Y$19:$Y$33, 0))+IF(INDEX(Settings!$AI$19:$AI$33, MATCH(J$10, Settings!$Y$19:$Y$33, 0))="", 0, INDEX($AO$2:$AU$8, MATCH(TEXT($B144, "ddd"), $AN$2:$AN$8, 0), MATCH(INDEX(Settings!$AI$19:$AI$33, MATCH(J$10, Settings!$Y$19:$Y$33, 0)), $AO$1:$AU$1, 0))), 0))</f>
        <v/>
      </c>
      <c r="AT144" s="119" t="str">
        <f>IF(OR($B144="", K144="", K$10="", AT$9), "", IFERROR($B144+INDEX(Settings!$AF$19:$AF$33, MATCH(K$10, Settings!$Y$19:$Y$33, 0))+IF(INDEX(Settings!$AI$19:$AI$33, MATCH(K$10, Settings!$Y$19:$Y$33, 0))="", 0, INDEX($AO$2:$AU$8, MATCH(TEXT($B144, "ddd"), $AN$2:$AN$8, 0), MATCH(INDEX(Settings!$AI$19:$AI$33, MATCH(K$10, Settings!$Y$19:$Y$33, 0)), $AO$1:$AU$1, 0))), 0))</f>
        <v/>
      </c>
      <c r="AU144" s="119" t="str">
        <f>IF(OR($B144="", L144="", L$10="", AU$9), "", IFERROR($B144+INDEX(Settings!$AF$19:$AF$33, MATCH(L$10, Settings!$Y$19:$Y$33, 0))+IF(INDEX(Settings!$AI$19:$AI$33, MATCH(L$10, Settings!$Y$19:$Y$33, 0))="", 0, INDEX($AO$2:$AU$8, MATCH(TEXT($B144, "ddd"), $AN$2:$AN$8, 0), MATCH(INDEX(Settings!$AI$19:$AI$33, MATCH(L$10, Settings!$Y$19:$Y$33, 0)), $AO$1:$AU$1, 0))), 0))</f>
        <v/>
      </c>
      <c r="AV144" s="119" t="str">
        <f>IF(OR($B144="", M144="", M$10="", AV$9), "", IFERROR($B144+INDEX(Settings!$AF$19:$AF$33, MATCH(M$10, Settings!$Y$19:$Y$33, 0))+IF(INDEX(Settings!$AI$19:$AI$33, MATCH(M$10, Settings!$Y$19:$Y$33, 0))="", 0, INDEX($AO$2:$AU$8, MATCH(TEXT($B144, "ddd"), $AN$2:$AN$8, 0), MATCH(INDEX(Settings!$AI$19:$AI$33, MATCH(M$10, Settings!$Y$19:$Y$33, 0)), $AO$1:$AU$1, 0))), 0))</f>
        <v/>
      </c>
      <c r="AW144" s="119" t="str">
        <f>IF(OR($B144="", N144="", N$10="", AW$9), "", IFERROR($B144+INDEX(Settings!$AF$19:$AF$33, MATCH(N$10, Settings!$Y$19:$Y$33, 0))+IF(INDEX(Settings!$AI$19:$AI$33, MATCH(N$10, Settings!$Y$19:$Y$33, 0))="", 0, INDEX($AO$2:$AU$8, MATCH(TEXT($B144, "ddd"), $AN$2:$AN$8, 0), MATCH(INDEX(Settings!$AI$19:$AI$33, MATCH(N$10, Settings!$Y$19:$Y$33, 0)), $AO$1:$AU$1, 0))), 0))</f>
        <v/>
      </c>
      <c r="AX144" s="119" t="str">
        <f>IF(OR($B144="", O144="", O$10="", AX$9), "", IFERROR($B144+INDEX(Settings!$AF$19:$AF$33, MATCH(O$10, Settings!$Y$19:$Y$33, 0))+IF(INDEX(Settings!$AI$19:$AI$33, MATCH(O$10, Settings!$Y$19:$Y$33, 0))="", 0, INDEX($AO$2:$AU$8, MATCH(TEXT($B144, "ddd"), $AN$2:$AN$8, 0), MATCH(INDEX(Settings!$AI$19:$AI$33, MATCH(O$10, Settings!$Y$19:$Y$33, 0)), $AO$1:$AU$1, 0))), 0))</f>
        <v/>
      </c>
      <c r="AY144" s="119" t="str">
        <f>IF(OR($B144="", P144="", P$10="", AY$9), "", IFERROR($B144+INDEX(Settings!$AF$19:$AF$33, MATCH(P$10, Settings!$Y$19:$Y$33, 0))+IF(INDEX(Settings!$AI$19:$AI$33, MATCH(P$10, Settings!$Y$19:$Y$33, 0))="", 0, INDEX($AO$2:$AU$8, MATCH(TEXT($B144, "ddd"), $AN$2:$AN$8, 0), MATCH(INDEX(Settings!$AI$19:$AI$33, MATCH(P$10, Settings!$Y$19:$Y$33, 0)), $AO$1:$AU$1, 0))), 0))</f>
        <v/>
      </c>
      <c r="AZ144" s="120" t="str">
        <f>IF(OR($B144="", Q144="", Q$10="", AZ$9), "", IFERROR($B144+INDEX(Settings!$AF$19:$AF$33, MATCH(Q$10, Settings!$Y$19:$Y$33, 0))+IF(INDEX(Settings!$AI$19:$AI$33, MATCH(Q$10, Settings!$Y$19:$Y$33, 0))="", 0, INDEX($AO$2:$AU$8, MATCH(TEXT($B144, "ddd"), $AN$2:$AN$8, 0), MATCH(INDEX(Settings!$AI$19:$AI$33, MATCH(Q$10, Settings!$Y$19:$Y$33, 0)), $AO$1:$AU$1, 0))), 0))</f>
        <v/>
      </c>
      <c r="BB144" s="118" t="str">
        <f>IF(OR(C$10="", $B144="", C144="", BB$9=""), "", IFERROR(WORKDAY((DATE(YEAR($B144), MONTH($B144)+INDEX(Settings!$AM$19:$AM$33, MATCH(C$10, Settings!$Y$19:$Y$33, 0)), IF(INDEX(Settings!$AQ$19:$AQ$33, MATCH(C$10, Settings!$Y$19:$Y$33, 0))=0, DAY($B144), INDEX(Settings!$AQ$19:$AQ$33, MATCH(C$10, Settings!$Y$19:$Y$33, 0))))-1), 1, Settings!$AY$23:$AY$38), ""))</f>
        <v/>
      </c>
      <c r="BC144" s="119" t="str">
        <f>IF(OR(D$10="", $B144="", D144="", BC$9=""), "", IFERROR(WORKDAY((DATE(YEAR($B144), MONTH($B144)+INDEX(Settings!$AM$19:$AM$33, MATCH(D$10, Settings!$Y$19:$Y$33, 0)), IF(INDEX(Settings!$AQ$19:$AQ$33, MATCH(D$10, Settings!$Y$19:$Y$33, 0))=0, DAY($B144), INDEX(Settings!$AQ$19:$AQ$33, MATCH(D$10, Settings!$Y$19:$Y$33, 0))))-1), 1, Settings!$AY$23:$AY$38), ""))</f>
        <v/>
      </c>
      <c r="BD144" s="119" t="str">
        <f>IF(OR(E$10="", $B144="", E144="", BD$9=""), "", IFERROR(WORKDAY((DATE(YEAR($B144), MONTH($B144)+INDEX(Settings!$AM$19:$AM$33, MATCH(E$10, Settings!$Y$19:$Y$33, 0)), IF(INDEX(Settings!$AQ$19:$AQ$33, MATCH(E$10, Settings!$Y$19:$Y$33, 0))=0, DAY($B144), INDEX(Settings!$AQ$19:$AQ$33, MATCH(E$10, Settings!$Y$19:$Y$33, 0))))-1), 1, Settings!$AY$23:$AY$38), ""))</f>
        <v/>
      </c>
      <c r="BE144" s="119" t="str">
        <f>IF(OR(F$10="", $B144="", F144="", BE$9=""), "", IFERROR(WORKDAY((DATE(YEAR($B144), MONTH($B144)+INDEX(Settings!$AM$19:$AM$33, MATCH(F$10, Settings!$Y$19:$Y$33, 0)), IF(INDEX(Settings!$AQ$19:$AQ$33, MATCH(F$10, Settings!$Y$19:$Y$33, 0))=0, DAY($B144), INDEX(Settings!$AQ$19:$AQ$33, MATCH(F$10, Settings!$Y$19:$Y$33, 0))))-1), 1, Settings!$AY$23:$AY$38), ""))</f>
        <v/>
      </c>
      <c r="BF144" s="119" t="str">
        <f>IF(OR(G$10="", $B144="", G144="", BF$9=""), "", IFERROR(WORKDAY((DATE(YEAR($B144), MONTH($B144)+INDEX(Settings!$AM$19:$AM$33, MATCH(G$10, Settings!$Y$19:$Y$33, 0)), IF(INDEX(Settings!$AQ$19:$AQ$33, MATCH(G$10, Settings!$Y$19:$Y$33, 0))=0, DAY($B144), INDEX(Settings!$AQ$19:$AQ$33, MATCH(G$10, Settings!$Y$19:$Y$33, 0))))-1), 1, Settings!$AY$23:$AY$38), ""))</f>
        <v/>
      </c>
      <c r="BG144" s="119" t="str">
        <f>IF(OR(H$10="", $B144="", H144="", BG$9=""), "", IFERROR(WORKDAY((DATE(YEAR($B144), MONTH($B144)+INDEX(Settings!$AM$19:$AM$33, MATCH(H$10, Settings!$Y$19:$Y$33, 0)), IF(INDEX(Settings!$AQ$19:$AQ$33, MATCH(H$10, Settings!$Y$19:$Y$33, 0))=0, DAY($B144), INDEX(Settings!$AQ$19:$AQ$33, MATCH(H$10, Settings!$Y$19:$Y$33, 0))))-1), 1, Settings!$AY$23:$AY$38), ""))</f>
        <v/>
      </c>
      <c r="BH144" s="119" t="str">
        <f>IF(OR(I$10="", $B144="", I144="", BH$9=""), "", IFERROR(WORKDAY((DATE(YEAR($B144), MONTH($B144)+INDEX(Settings!$AM$19:$AM$33, MATCH(I$10, Settings!$Y$19:$Y$33, 0)), IF(INDEX(Settings!$AQ$19:$AQ$33, MATCH(I$10, Settings!$Y$19:$Y$33, 0))=0, DAY($B144), INDEX(Settings!$AQ$19:$AQ$33, MATCH(I$10, Settings!$Y$19:$Y$33, 0))))-1), 1, Settings!$AY$23:$AY$38), ""))</f>
        <v/>
      </c>
      <c r="BI144" s="119" t="str">
        <f>IF(OR(J$10="", $B144="", J144="", BI$9=""), "", IFERROR(WORKDAY((DATE(YEAR($B144), MONTH($B144)+INDEX(Settings!$AM$19:$AM$33, MATCH(J$10, Settings!$Y$19:$Y$33, 0)), IF(INDEX(Settings!$AQ$19:$AQ$33, MATCH(J$10, Settings!$Y$19:$Y$33, 0))=0, DAY($B144), INDEX(Settings!$AQ$19:$AQ$33, MATCH(J$10, Settings!$Y$19:$Y$33, 0))))-1), 1, Settings!$AY$23:$AY$38), ""))</f>
        <v/>
      </c>
      <c r="BJ144" s="119" t="str">
        <f>IF(OR(K$10="", $B144="", K144="", BJ$9=""), "", IFERROR(WORKDAY((DATE(YEAR($B144), MONTH($B144)+INDEX(Settings!$AM$19:$AM$33, MATCH(K$10, Settings!$Y$19:$Y$33, 0)), IF(INDEX(Settings!$AQ$19:$AQ$33, MATCH(K$10, Settings!$Y$19:$Y$33, 0))=0, DAY($B144), INDEX(Settings!$AQ$19:$AQ$33, MATCH(K$10, Settings!$Y$19:$Y$33, 0))))-1), 1, Settings!$AY$23:$AY$38), ""))</f>
        <v/>
      </c>
      <c r="BK144" s="119" t="str">
        <f>IF(OR(L$10="", $B144="", L144="", BK$9=""), "", IFERROR(WORKDAY((DATE(YEAR($B144), MONTH($B144)+INDEX(Settings!$AM$19:$AM$33, MATCH(L$10, Settings!$Y$19:$Y$33, 0)), IF(INDEX(Settings!$AQ$19:$AQ$33, MATCH(L$10, Settings!$Y$19:$Y$33, 0))=0, DAY($B144), INDEX(Settings!$AQ$19:$AQ$33, MATCH(L$10, Settings!$Y$19:$Y$33, 0))))-1), 1, Settings!$AY$23:$AY$38), ""))</f>
        <v/>
      </c>
      <c r="BL144" s="119" t="str">
        <f>IF(OR(M$10="", $B144="", M144="", BL$9=""), "", IFERROR(WORKDAY((DATE(YEAR($B144), MONTH($B144)+INDEX(Settings!$AM$19:$AM$33, MATCH(M$10, Settings!$Y$19:$Y$33, 0)), IF(INDEX(Settings!$AQ$19:$AQ$33, MATCH(M$10, Settings!$Y$19:$Y$33, 0))=0, DAY($B144), INDEX(Settings!$AQ$19:$AQ$33, MATCH(M$10, Settings!$Y$19:$Y$33, 0))))-1), 1, Settings!$AY$23:$AY$38), ""))</f>
        <v/>
      </c>
      <c r="BM144" s="119" t="str">
        <f>IF(OR(N$10="", $B144="", N144="", BM$9=""), "", IFERROR(WORKDAY((DATE(YEAR($B144), MONTH($B144)+INDEX(Settings!$AM$19:$AM$33, MATCH(N$10, Settings!$Y$19:$Y$33, 0)), IF(INDEX(Settings!$AQ$19:$AQ$33, MATCH(N$10, Settings!$Y$19:$Y$33, 0))=0, DAY($B144), INDEX(Settings!$AQ$19:$AQ$33, MATCH(N$10, Settings!$Y$19:$Y$33, 0))))-1), 1, Settings!$AY$23:$AY$38), ""))</f>
        <v/>
      </c>
      <c r="BN144" s="119" t="str">
        <f>IF(OR(O$10="", $B144="", O144="", BN$9=""), "", IFERROR(WORKDAY((DATE(YEAR($B144), MONTH($B144)+INDEX(Settings!$AM$19:$AM$33, MATCH(O$10, Settings!$Y$19:$Y$33, 0)), IF(INDEX(Settings!$AQ$19:$AQ$33, MATCH(O$10, Settings!$Y$19:$Y$33, 0))=0, DAY($B144), INDEX(Settings!$AQ$19:$AQ$33, MATCH(O$10, Settings!$Y$19:$Y$33, 0))))-1), 1, Settings!$AY$23:$AY$38), ""))</f>
        <v/>
      </c>
      <c r="BO144" s="119" t="str">
        <f>IF(OR(P$10="", $B144="", P144="", BO$9=""), "", IFERROR(WORKDAY((DATE(YEAR($B144), MONTH($B144)+INDEX(Settings!$AM$19:$AM$33, MATCH(P$10, Settings!$Y$19:$Y$33, 0)), IF(INDEX(Settings!$AQ$19:$AQ$33, MATCH(P$10, Settings!$Y$19:$Y$33, 0))=0, DAY($B144), INDEX(Settings!$AQ$19:$AQ$33, MATCH(P$10, Settings!$Y$19:$Y$33, 0))))-1), 1, Settings!$AY$23:$AY$38), ""))</f>
        <v/>
      </c>
      <c r="BP144" s="120" t="str">
        <f>IF(OR(Q$10="", $B144="", Q144="", BP$9=""), "", IFERROR(WORKDAY((DATE(YEAR($B144), MONTH($B144)+INDEX(Settings!$AM$19:$AM$33, MATCH(Q$10, Settings!$Y$19:$Y$33, 0)), IF(INDEX(Settings!$AQ$19:$AQ$33, MATCH(Q$10, Settings!$Y$19:$Y$33, 0))=0, DAY($B144), INDEX(Settings!$AQ$19:$AQ$33, MATCH(Q$10, Settings!$Y$19:$Y$33, 0))))-1), 1, Settings!$AY$23:$AY$38), ""))</f>
        <v/>
      </c>
      <c r="BR144" s="118" t="str">
        <f>IF(BB144="", "", IF(BB144&lt;=$B144, WORKDAY(DATE(YEAR($BB144), MONTH(BB144)+1, DAY(BB144)-1), 1, Settings!$AY$23:$AY$38), BB144))</f>
        <v/>
      </c>
      <c r="BS144" s="119" t="str">
        <f>IF(BC144="", "", IF(BC144&lt;=$B144, WORKDAY(DATE(YEAR($BB144), MONTH(BC144)+1, DAY(BC144)-1), 1, Settings!$AY$23:$AY$38), BC144))</f>
        <v/>
      </c>
      <c r="BT144" s="119" t="str">
        <f>IF(BD144="", "", IF(BD144&lt;=$B144, WORKDAY(DATE(YEAR($BB144), MONTH(BD144)+1, DAY(BD144)-1), 1, Settings!$AY$23:$AY$38), BD144))</f>
        <v/>
      </c>
      <c r="BU144" s="119" t="str">
        <f>IF(BE144="", "", IF(BE144&lt;=$B144, WORKDAY(DATE(YEAR($BB144), MONTH(BE144)+1, DAY(BE144)-1), 1, Settings!$AY$23:$AY$38), BE144))</f>
        <v/>
      </c>
      <c r="BV144" s="119" t="str">
        <f>IF(BF144="", "", IF(BF144&lt;=$B144, WORKDAY(DATE(YEAR($BB144), MONTH(BF144)+1, DAY(BF144)-1), 1, Settings!$AY$23:$AY$38), BF144))</f>
        <v/>
      </c>
      <c r="BW144" s="119" t="str">
        <f>IF(BG144="", "", IF(BG144&lt;=$B144, WORKDAY(DATE(YEAR($BB144), MONTH(BG144)+1, DAY(BG144)-1), 1, Settings!$AY$23:$AY$38), BG144))</f>
        <v/>
      </c>
      <c r="BX144" s="119" t="str">
        <f>IF(BH144="", "", IF(BH144&lt;=$B144, WORKDAY(DATE(YEAR($BB144), MONTH(BH144)+1, DAY(BH144)-1), 1, Settings!$AY$23:$AY$38), BH144))</f>
        <v/>
      </c>
      <c r="BY144" s="119" t="str">
        <f>IF(BI144="", "", IF(BI144&lt;=$B144, WORKDAY(DATE(YEAR($BB144), MONTH(BI144)+1, DAY(BI144)-1), 1, Settings!$AY$23:$AY$38), BI144))</f>
        <v/>
      </c>
      <c r="BZ144" s="119" t="str">
        <f>IF(BJ144="", "", IF(BJ144&lt;=$B144, WORKDAY(DATE(YEAR($BB144), MONTH(BJ144)+1, DAY(BJ144)-1), 1, Settings!$AY$23:$AY$38), BJ144))</f>
        <v/>
      </c>
      <c r="CA144" s="119" t="str">
        <f>IF(BK144="", "", IF(BK144&lt;=$B144, WORKDAY(DATE(YEAR($BB144), MONTH(BK144)+1, DAY(BK144)-1), 1, Settings!$AY$23:$AY$38), BK144))</f>
        <v/>
      </c>
      <c r="CB144" s="119" t="str">
        <f>IF(BL144="", "", IF(BL144&lt;=$B144, WORKDAY(DATE(YEAR($BB144), MONTH(BL144)+1, DAY(BL144)-1), 1, Settings!$AY$23:$AY$38), BL144))</f>
        <v/>
      </c>
      <c r="CC144" s="119" t="str">
        <f>IF(BM144="", "", IF(BM144&lt;=$B144, WORKDAY(DATE(YEAR($BB144), MONTH(BM144)+1, DAY(BM144)-1), 1, Settings!$AY$23:$AY$38), BM144))</f>
        <v/>
      </c>
      <c r="CD144" s="119" t="str">
        <f>IF(BN144="", "", IF(BN144&lt;=$B144, WORKDAY(DATE(YEAR($BB144), MONTH(BN144)+1, DAY(BN144)-1), 1, Settings!$AY$23:$AY$38), BN144))</f>
        <v/>
      </c>
      <c r="CE144" s="119" t="str">
        <f>IF(BO144="", "", IF(BO144&lt;=$B144, WORKDAY(DATE(YEAR($BB144), MONTH(BO144)+1, DAY(BO144)-1), 1, Settings!$AY$23:$AY$38), BO144))</f>
        <v/>
      </c>
      <c r="CF144" s="120" t="str">
        <f>IF(BP144="", "", IF(BP144&lt;=$B144, WORKDAY(DATE(YEAR($BB144), MONTH(BP144)+1, DAY(BP144)-1), 1, Settings!$AY$23:$AY$38), BP144))</f>
        <v/>
      </c>
      <c r="CH144" s="48" t="str">
        <f t="shared" si="66"/>
        <v/>
      </c>
      <c r="CI144" s="49" t="str">
        <f t="shared" si="67"/>
        <v/>
      </c>
      <c r="CJ144" s="49" t="str">
        <f t="shared" si="68"/>
        <v/>
      </c>
      <c r="CK144" s="49" t="str">
        <f t="shared" si="69"/>
        <v/>
      </c>
      <c r="CL144" s="49" t="str">
        <f t="shared" si="70"/>
        <v/>
      </c>
      <c r="CM144" s="49" t="str">
        <f t="shared" si="71"/>
        <v/>
      </c>
      <c r="CN144" s="49" t="str">
        <f t="shared" si="72"/>
        <v/>
      </c>
      <c r="CO144" s="49" t="str">
        <f t="shared" si="73"/>
        <v/>
      </c>
      <c r="CP144" s="49" t="str">
        <f t="shared" si="74"/>
        <v/>
      </c>
      <c r="CQ144" s="49" t="str">
        <f t="shared" si="75"/>
        <v/>
      </c>
      <c r="CR144" s="49" t="str">
        <f t="shared" si="76"/>
        <v/>
      </c>
      <c r="CS144" s="49" t="str">
        <f t="shared" si="77"/>
        <v/>
      </c>
      <c r="CT144" s="49" t="str">
        <f t="shared" si="78"/>
        <v/>
      </c>
      <c r="CU144" s="49" t="str">
        <f t="shared" si="79"/>
        <v/>
      </c>
      <c r="CV144" s="16" t="str">
        <f t="shared" si="80"/>
        <v/>
      </c>
      <c r="CX144" s="48" t="str">
        <f t="shared" si="81"/>
        <v/>
      </c>
      <c r="CY144" s="49" t="str">
        <f t="shared" si="82"/>
        <v/>
      </c>
      <c r="CZ144" s="49" t="str">
        <f t="shared" si="83"/>
        <v/>
      </c>
      <c r="DA144" s="49" t="str">
        <f t="shared" si="84"/>
        <v/>
      </c>
      <c r="DB144" s="49" t="str">
        <f t="shared" si="85"/>
        <v/>
      </c>
      <c r="DC144" s="49" t="str">
        <f t="shared" si="86"/>
        <v/>
      </c>
      <c r="DD144" s="49" t="str">
        <f t="shared" si="87"/>
        <v/>
      </c>
      <c r="DE144" s="49" t="str">
        <f t="shared" si="88"/>
        <v/>
      </c>
      <c r="DF144" s="49" t="str">
        <f t="shared" si="89"/>
        <v/>
      </c>
      <c r="DG144" s="49" t="str">
        <f t="shared" si="90"/>
        <v/>
      </c>
      <c r="DH144" s="49" t="str">
        <f t="shared" si="91"/>
        <v/>
      </c>
      <c r="DI144" s="49" t="str">
        <f t="shared" si="92"/>
        <v/>
      </c>
      <c r="DJ144" s="49" t="str">
        <f t="shared" si="93"/>
        <v/>
      </c>
      <c r="DK144" s="49" t="str">
        <f t="shared" si="94"/>
        <v/>
      </c>
      <c r="DL144" s="16" t="str">
        <f t="shared" si="95"/>
        <v/>
      </c>
      <c r="DN144" s="17" t="str">
        <f t="shared" si="96"/>
        <v>Nov 2019</v>
      </c>
    </row>
    <row r="145" spans="1:118" x14ac:dyDescent="0.25">
      <c r="A145" s="30"/>
      <c r="B145" s="102">
        <f>IF(B144="", "", IFERROR(IF(B144+1&gt;Settings!$G$25, "", B144+1), ""))</f>
        <v>43781</v>
      </c>
      <c r="C145" s="2"/>
      <c r="D145" s="3"/>
      <c r="E145" s="3"/>
      <c r="F145" s="3"/>
      <c r="G145" s="3"/>
      <c r="H145" s="3"/>
      <c r="I145" s="3"/>
      <c r="J145" s="3"/>
      <c r="K145" s="3"/>
      <c r="L145" s="3"/>
      <c r="M145" s="3"/>
      <c r="N145" s="3"/>
      <c r="O145" s="3"/>
      <c r="P145" s="3"/>
      <c r="Q145" s="4"/>
      <c r="R145" s="30"/>
      <c r="T145" s="17" t="str">
        <f>IF($B145="", "", IF($B145&lt;Settings!$G$23, "Old", "New"))</f>
        <v>Old</v>
      </c>
      <c r="AL145" s="118" t="str">
        <f>IF(OR($B145="", C145="", C$10="", AL$9), "", IFERROR($B145+INDEX(Settings!$AF$19:$AF$33, MATCH(C$10, Settings!$Y$19:$Y$33, 0))+IF(INDEX(Settings!$AI$19:$AI$33, MATCH(C$10, Settings!$Y$19:$Y$33, 0))="", 0, INDEX($AO$2:$AU$8, MATCH(TEXT($B145, "ddd"), $AN$2:$AN$8, 0), MATCH(INDEX(Settings!$AI$19:$AI$33, MATCH(C$10, Settings!$Y$19:$Y$33, 0)), $AO$1:$AU$1, 0))), 0))</f>
        <v/>
      </c>
      <c r="AM145" s="119" t="str">
        <f>IF(OR($B145="", D145="", D$10="", AM$9), "", IFERROR($B145+INDEX(Settings!$AF$19:$AF$33, MATCH(D$10, Settings!$Y$19:$Y$33, 0))+IF(INDEX(Settings!$AI$19:$AI$33, MATCH(D$10, Settings!$Y$19:$Y$33, 0))="", 0, INDEX($AO$2:$AU$8, MATCH(TEXT($B145, "ddd"), $AN$2:$AN$8, 0), MATCH(INDEX(Settings!$AI$19:$AI$33, MATCH(D$10, Settings!$Y$19:$Y$33, 0)), $AO$1:$AU$1, 0))), 0))</f>
        <v/>
      </c>
      <c r="AN145" s="119" t="str">
        <f>IF(OR($B145="", E145="", E$10="", AN$9), "", IFERROR($B145+INDEX(Settings!$AF$19:$AF$33, MATCH(E$10, Settings!$Y$19:$Y$33, 0))+IF(INDEX(Settings!$AI$19:$AI$33, MATCH(E$10, Settings!$Y$19:$Y$33, 0))="", 0, INDEX($AO$2:$AU$8, MATCH(TEXT($B145, "ddd"), $AN$2:$AN$8, 0), MATCH(INDEX(Settings!$AI$19:$AI$33, MATCH(E$10, Settings!$Y$19:$Y$33, 0)), $AO$1:$AU$1, 0))), 0))</f>
        <v/>
      </c>
      <c r="AO145" s="119" t="str">
        <f>IF(OR($B145="", F145="", F$10="", AO$9), "", IFERROR($B145+INDEX(Settings!$AF$19:$AF$33, MATCH(F$10, Settings!$Y$19:$Y$33, 0))+IF(INDEX(Settings!$AI$19:$AI$33, MATCH(F$10, Settings!$Y$19:$Y$33, 0))="", 0, INDEX($AO$2:$AU$8, MATCH(TEXT($B145, "ddd"), $AN$2:$AN$8, 0), MATCH(INDEX(Settings!$AI$19:$AI$33, MATCH(F$10, Settings!$Y$19:$Y$33, 0)), $AO$1:$AU$1, 0))), 0))</f>
        <v/>
      </c>
      <c r="AP145" s="119" t="str">
        <f>IF(OR($B145="", G145="", G$10="", AP$9), "", IFERROR($B145+INDEX(Settings!$AF$19:$AF$33, MATCH(G$10, Settings!$Y$19:$Y$33, 0))+IF(INDEX(Settings!$AI$19:$AI$33, MATCH(G$10, Settings!$Y$19:$Y$33, 0))="", 0, INDEX($AO$2:$AU$8, MATCH(TEXT($B145, "ddd"), $AN$2:$AN$8, 0), MATCH(INDEX(Settings!$AI$19:$AI$33, MATCH(G$10, Settings!$Y$19:$Y$33, 0)), $AO$1:$AU$1, 0))), 0))</f>
        <v/>
      </c>
      <c r="AQ145" s="119" t="str">
        <f>IF(OR($B145="", H145="", H$10="", AQ$9), "", IFERROR($B145+INDEX(Settings!$AF$19:$AF$33, MATCH(H$10, Settings!$Y$19:$Y$33, 0))+IF(INDEX(Settings!$AI$19:$AI$33, MATCH(H$10, Settings!$Y$19:$Y$33, 0))="", 0, INDEX($AO$2:$AU$8, MATCH(TEXT($B145, "ddd"), $AN$2:$AN$8, 0), MATCH(INDEX(Settings!$AI$19:$AI$33, MATCH(H$10, Settings!$Y$19:$Y$33, 0)), $AO$1:$AU$1, 0))), 0))</f>
        <v/>
      </c>
      <c r="AR145" s="119" t="str">
        <f>IF(OR($B145="", I145="", I$10="", AR$9), "", IFERROR($B145+INDEX(Settings!$AF$19:$AF$33, MATCH(I$10, Settings!$Y$19:$Y$33, 0))+IF(INDEX(Settings!$AI$19:$AI$33, MATCH(I$10, Settings!$Y$19:$Y$33, 0))="", 0, INDEX($AO$2:$AU$8, MATCH(TEXT($B145, "ddd"), $AN$2:$AN$8, 0), MATCH(INDEX(Settings!$AI$19:$AI$33, MATCH(I$10, Settings!$Y$19:$Y$33, 0)), $AO$1:$AU$1, 0))), 0))</f>
        <v/>
      </c>
      <c r="AS145" s="119" t="str">
        <f>IF(OR($B145="", J145="", J$10="", AS$9), "", IFERROR($B145+INDEX(Settings!$AF$19:$AF$33, MATCH(J$10, Settings!$Y$19:$Y$33, 0))+IF(INDEX(Settings!$AI$19:$AI$33, MATCH(J$10, Settings!$Y$19:$Y$33, 0))="", 0, INDEX($AO$2:$AU$8, MATCH(TEXT($B145, "ddd"), $AN$2:$AN$8, 0), MATCH(INDEX(Settings!$AI$19:$AI$33, MATCH(J$10, Settings!$Y$19:$Y$33, 0)), $AO$1:$AU$1, 0))), 0))</f>
        <v/>
      </c>
      <c r="AT145" s="119" t="str">
        <f>IF(OR($B145="", K145="", K$10="", AT$9), "", IFERROR($B145+INDEX(Settings!$AF$19:$AF$33, MATCH(K$10, Settings!$Y$19:$Y$33, 0))+IF(INDEX(Settings!$AI$19:$AI$33, MATCH(K$10, Settings!$Y$19:$Y$33, 0))="", 0, INDEX($AO$2:$AU$8, MATCH(TEXT($B145, "ddd"), $AN$2:$AN$8, 0), MATCH(INDEX(Settings!$AI$19:$AI$33, MATCH(K$10, Settings!$Y$19:$Y$33, 0)), $AO$1:$AU$1, 0))), 0))</f>
        <v/>
      </c>
      <c r="AU145" s="119" t="str">
        <f>IF(OR($B145="", L145="", L$10="", AU$9), "", IFERROR($B145+INDEX(Settings!$AF$19:$AF$33, MATCH(L$10, Settings!$Y$19:$Y$33, 0))+IF(INDEX(Settings!$AI$19:$AI$33, MATCH(L$10, Settings!$Y$19:$Y$33, 0))="", 0, INDEX($AO$2:$AU$8, MATCH(TEXT($B145, "ddd"), $AN$2:$AN$8, 0), MATCH(INDEX(Settings!$AI$19:$AI$33, MATCH(L$10, Settings!$Y$19:$Y$33, 0)), $AO$1:$AU$1, 0))), 0))</f>
        <v/>
      </c>
      <c r="AV145" s="119" t="str">
        <f>IF(OR($B145="", M145="", M$10="", AV$9), "", IFERROR($B145+INDEX(Settings!$AF$19:$AF$33, MATCH(M$10, Settings!$Y$19:$Y$33, 0))+IF(INDEX(Settings!$AI$19:$AI$33, MATCH(M$10, Settings!$Y$19:$Y$33, 0))="", 0, INDEX($AO$2:$AU$8, MATCH(TEXT($B145, "ddd"), $AN$2:$AN$8, 0), MATCH(INDEX(Settings!$AI$19:$AI$33, MATCH(M$10, Settings!$Y$19:$Y$33, 0)), $AO$1:$AU$1, 0))), 0))</f>
        <v/>
      </c>
      <c r="AW145" s="119" t="str">
        <f>IF(OR($B145="", N145="", N$10="", AW$9), "", IFERROR($B145+INDEX(Settings!$AF$19:$AF$33, MATCH(N$10, Settings!$Y$19:$Y$33, 0))+IF(INDEX(Settings!$AI$19:$AI$33, MATCH(N$10, Settings!$Y$19:$Y$33, 0))="", 0, INDEX($AO$2:$AU$8, MATCH(TEXT($B145, "ddd"), $AN$2:$AN$8, 0), MATCH(INDEX(Settings!$AI$19:$AI$33, MATCH(N$10, Settings!$Y$19:$Y$33, 0)), $AO$1:$AU$1, 0))), 0))</f>
        <v/>
      </c>
      <c r="AX145" s="119" t="str">
        <f>IF(OR($B145="", O145="", O$10="", AX$9), "", IFERROR($B145+INDEX(Settings!$AF$19:$AF$33, MATCH(O$10, Settings!$Y$19:$Y$33, 0))+IF(INDEX(Settings!$AI$19:$AI$33, MATCH(O$10, Settings!$Y$19:$Y$33, 0))="", 0, INDEX($AO$2:$AU$8, MATCH(TEXT($B145, "ddd"), $AN$2:$AN$8, 0), MATCH(INDEX(Settings!$AI$19:$AI$33, MATCH(O$10, Settings!$Y$19:$Y$33, 0)), $AO$1:$AU$1, 0))), 0))</f>
        <v/>
      </c>
      <c r="AY145" s="119" t="str">
        <f>IF(OR($B145="", P145="", P$10="", AY$9), "", IFERROR($B145+INDEX(Settings!$AF$19:$AF$33, MATCH(P$10, Settings!$Y$19:$Y$33, 0))+IF(INDEX(Settings!$AI$19:$AI$33, MATCH(P$10, Settings!$Y$19:$Y$33, 0))="", 0, INDEX($AO$2:$AU$8, MATCH(TEXT($B145, "ddd"), $AN$2:$AN$8, 0), MATCH(INDEX(Settings!$AI$19:$AI$33, MATCH(P$10, Settings!$Y$19:$Y$33, 0)), $AO$1:$AU$1, 0))), 0))</f>
        <v/>
      </c>
      <c r="AZ145" s="120" t="str">
        <f>IF(OR($B145="", Q145="", Q$10="", AZ$9), "", IFERROR($B145+INDEX(Settings!$AF$19:$AF$33, MATCH(Q$10, Settings!$Y$19:$Y$33, 0))+IF(INDEX(Settings!$AI$19:$AI$33, MATCH(Q$10, Settings!$Y$19:$Y$33, 0))="", 0, INDEX($AO$2:$AU$8, MATCH(TEXT($B145, "ddd"), $AN$2:$AN$8, 0), MATCH(INDEX(Settings!$AI$19:$AI$33, MATCH(Q$10, Settings!$Y$19:$Y$33, 0)), $AO$1:$AU$1, 0))), 0))</f>
        <v/>
      </c>
      <c r="BB145" s="118" t="str">
        <f>IF(OR(C$10="", $B145="", C145="", BB$9=""), "", IFERROR(WORKDAY((DATE(YEAR($B145), MONTH($B145)+INDEX(Settings!$AM$19:$AM$33, MATCH(C$10, Settings!$Y$19:$Y$33, 0)), IF(INDEX(Settings!$AQ$19:$AQ$33, MATCH(C$10, Settings!$Y$19:$Y$33, 0))=0, DAY($B145), INDEX(Settings!$AQ$19:$AQ$33, MATCH(C$10, Settings!$Y$19:$Y$33, 0))))-1), 1, Settings!$AY$23:$AY$38), ""))</f>
        <v/>
      </c>
      <c r="BC145" s="119" t="str">
        <f>IF(OR(D$10="", $B145="", D145="", BC$9=""), "", IFERROR(WORKDAY((DATE(YEAR($B145), MONTH($B145)+INDEX(Settings!$AM$19:$AM$33, MATCH(D$10, Settings!$Y$19:$Y$33, 0)), IF(INDEX(Settings!$AQ$19:$AQ$33, MATCH(D$10, Settings!$Y$19:$Y$33, 0))=0, DAY($B145), INDEX(Settings!$AQ$19:$AQ$33, MATCH(D$10, Settings!$Y$19:$Y$33, 0))))-1), 1, Settings!$AY$23:$AY$38), ""))</f>
        <v/>
      </c>
      <c r="BD145" s="119" t="str">
        <f>IF(OR(E$10="", $B145="", E145="", BD$9=""), "", IFERROR(WORKDAY((DATE(YEAR($B145), MONTH($B145)+INDEX(Settings!$AM$19:$AM$33, MATCH(E$10, Settings!$Y$19:$Y$33, 0)), IF(INDEX(Settings!$AQ$19:$AQ$33, MATCH(E$10, Settings!$Y$19:$Y$33, 0))=0, DAY($B145), INDEX(Settings!$AQ$19:$AQ$33, MATCH(E$10, Settings!$Y$19:$Y$33, 0))))-1), 1, Settings!$AY$23:$AY$38), ""))</f>
        <v/>
      </c>
      <c r="BE145" s="119" t="str">
        <f>IF(OR(F$10="", $B145="", F145="", BE$9=""), "", IFERROR(WORKDAY((DATE(YEAR($B145), MONTH($B145)+INDEX(Settings!$AM$19:$AM$33, MATCH(F$10, Settings!$Y$19:$Y$33, 0)), IF(INDEX(Settings!$AQ$19:$AQ$33, MATCH(F$10, Settings!$Y$19:$Y$33, 0))=0, DAY($B145), INDEX(Settings!$AQ$19:$AQ$33, MATCH(F$10, Settings!$Y$19:$Y$33, 0))))-1), 1, Settings!$AY$23:$AY$38), ""))</f>
        <v/>
      </c>
      <c r="BF145" s="119" t="str">
        <f>IF(OR(G$10="", $B145="", G145="", BF$9=""), "", IFERROR(WORKDAY((DATE(YEAR($B145), MONTH($B145)+INDEX(Settings!$AM$19:$AM$33, MATCH(G$10, Settings!$Y$19:$Y$33, 0)), IF(INDEX(Settings!$AQ$19:$AQ$33, MATCH(G$10, Settings!$Y$19:$Y$33, 0))=0, DAY($B145), INDEX(Settings!$AQ$19:$AQ$33, MATCH(G$10, Settings!$Y$19:$Y$33, 0))))-1), 1, Settings!$AY$23:$AY$38), ""))</f>
        <v/>
      </c>
      <c r="BG145" s="119" t="str">
        <f>IF(OR(H$10="", $B145="", H145="", BG$9=""), "", IFERROR(WORKDAY((DATE(YEAR($B145), MONTH($B145)+INDEX(Settings!$AM$19:$AM$33, MATCH(H$10, Settings!$Y$19:$Y$33, 0)), IF(INDEX(Settings!$AQ$19:$AQ$33, MATCH(H$10, Settings!$Y$19:$Y$33, 0))=0, DAY($B145), INDEX(Settings!$AQ$19:$AQ$33, MATCH(H$10, Settings!$Y$19:$Y$33, 0))))-1), 1, Settings!$AY$23:$AY$38), ""))</f>
        <v/>
      </c>
      <c r="BH145" s="119" t="str">
        <f>IF(OR(I$10="", $B145="", I145="", BH$9=""), "", IFERROR(WORKDAY((DATE(YEAR($B145), MONTH($B145)+INDEX(Settings!$AM$19:$AM$33, MATCH(I$10, Settings!$Y$19:$Y$33, 0)), IF(INDEX(Settings!$AQ$19:$AQ$33, MATCH(I$10, Settings!$Y$19:$Y$33, 0))=0, DAY($B145), INDEX(Settings!$AQ$19:$AQ$33, MATCH(I$10, Settings!$Y$19:$Y$33, 0))))-1), 1, Settings!$AY$23:$AY$38), ""))</f>
        <v/>
      </c>
      <c r="BI145" s="119" t="str">
        <f>IF(OR(J$10="", $B145="", J145="", BI$9=""), "", IFERROR(WORKDAY((DATE(YEAR($B145), MONTH($B145)+INDEX(Settings!$AM$19:$AM$33, MATCH(J$10, Settings!$Y$19:$Y$33, 0)), IF(INDEX(Settings!$AQ$19:$AQ$33, MATCH(J$10, Settings!$Y$19:$Y$33, 0))=0, DAY($B145), INDEX(Settings!$AQ$19:$AQ$33, MATCH(J$10, Settings!$Y$19:$Y$33, 0))))-1), 1, Settings!$AY$23:$AY$38), ""))</f>
        <v/>
      </c>
      <c r="BJ145" s="119" t="str">
        <f>IF(OR(K$10="", $B145="", K145="", BJ$9=""), "", IFERROR(WORKDAY((DATE(YEAR($B145), MONTH($B145)+INDEX(Settings!$AM$19:$AM$33, MATCH(K$10, Settings!$Y$19:$Y$33, 0)), IF(INDEX(Settings!$AQ$19:$AQ$33, MATCH(K$10, Settings!$Y$19:$Y$33, 0))=0, DAY($B145), INDEX(Settings!$AQ$19:$AQ$33, MATCH(K$10, Settings!$Y$19:$Y$33, 0))))-1), 1, Settings!$AY$23:$AY$38), ""))</f>
        <v/>
      </c>
      <c r="BK145" s="119" t="str">
        <f>IF(OR(L$10="", $B145="", L145="", BK$9=""), "", IFERROR(WORKDAY((DATE(YEAR($B145), MONTH($B145)+INDEX(Settings!$AM$19:$AM$33, MATCH(L$10, Settings!$Y$19:$Y$33, 0)), IF(INDEX(Settings!$AQ$19:$AQ$33, MATCH(L$10, Settings!$Y$19:$Y$33, 0))=0, DAY($B145), INDEX(Settings!$AQ$19:$AQ$33, MATCH(L$10, Settings!$Y$19:$Y$33, 0))))-1), 1, Settings!$AY$23:$AY$38), ""))</f>
        <v/>
      </c>
      <c r="BL145" s="119" t="str">
        <f>IF(OR(M$10="", $B145="", M145="", BL$9=""), "", IFERROR(WORKDAY((DATE(YEAR($B145), MONTH($B145)+INDEX(Settings!$AM$19:$AM$33, MATCH(M$10, Settings!$Y$19:$Y$33, 0)), IF(INDEX(Settings!$AQ$19:$AQ$33, MATCH(M$10, Settings!$Y$19:$Y$33, 0))=0, DAY($B145), INDEX(Settings!$AQ$19:$AQ$33, MATCH(M$10, Settings!$Y$19:$Y$33, 0))))-1), 1, Settings!$AY$23:$AY$38), ""))</f>
        <v/>
      </c>
      <c r="BM145" s="119" t="str">
        <f>IF(OR(N$10="", $B145="", N145="", BM$9=""), "", IFERROR(WORKDAY((DATE(YEAR($B145), MONTH($B145)+INDEX(Settings!$AM$19:$AM$33, MATCH(N$10, Settings!$Y$19:$Y$33, 0)), IF(INDEX(Settings!$AQ$19:$AQ$33, MATCH(N$10, Settings!$Y$19:$Y$33, 0))=0, DAY($B145), INDEX(Settings!$AQ$19:$AQ$33, MATCH(N$10, Settings!$Y$19:$Y$33, 0))))-1), 1, Settings!$AY$23:$AY$38), ""))</f>
        <v/>
      </c>
      <c r="BN145" s="119" t="str">
        <f>IF(OR(O$10="", $B145="", O145="", BN$9=""), "", IFERROR(WORKDAY((DATE(YEAR($B145), MONTH($B145)+INDEX(Settings!$AM$19:$AM$33, MATCH(O$10, Settings!$Y$19:$Y$33, 0)), IF(INDEX(Settings!$AQ$19:$AQ$33, MATCH(O$10, Settings!$Y$19:$Y$33, 0))=0, DAY($B145), INDEX(Settings!$AQ$19:$AQ$33, MATCH(O$10, Settings!$Y$19:$Y$33, 0))))-1), 1, Settings!$AY$23:$AY$38), ""))</f>
        <v/>
      </c>
      <c r="BO145" s="119" t="str">
        <f>IF(OR(P$10="", $B145="", P145="", BO$9=""), "", IFERROR(WORKDAY((DATE(YEAR($B145), MONTH($B145)+INDEX(Settings!$AM$19:$AM$33, MATCH(P$10, Settings!$Y$19:$Y$33, 0)), IF(INDEX(Settings!$AQ$19:$AQ$33, MATCH(P$10, Settings!$Y$19:$Y$33, 0))=0, DAY($B145), INDEX(Settings!$AQ$19:$AQ$33, MATCH(P$10, Settings!$Y$19:$Y$33, 0))))-1), 1, Settings!$AY$23:$AY$38), ""))</f>
        <v/>
      </c>
      <c r="BP145" s="120" t="str">
        <f>IF(OR(Q$10="", $B145="", Q145="", BP$9=""), "", IFERROR(WORKDAY((DATE(YEAR($B145), MONTH($B145)+INDEX(Settings!$AM$19:$AM$33, MATCH(Q$10, Settings!$Y$19:$Y$33, 0)), IF(INDEX(Settings!$AQ$19:$AQ$33, MATCH(Q$10, Settings!$Y$19:$Y$33, 0))=0, DAY($B145), INDEX(Settings!$AQ$19:$AQ$33, MATCH(Q$10, Settings!$Y$19:$Y$33, 0))))-1), 1, Settings!$AY$23:$AY$38), ""))</f>
        <v/>
      </c>
      <c r="BR145" s="118" t="str">
        <f>IF(BB145="", "", IF(BB145&lt;=$B145, WORKDAY(DATE(YEAR($BB145), MONTH(BB145)+1, DAY(BB145)-1), 1, Settings!$AY$23:$AY$38), BB145))</f>
        <v/>
      </c>
      <c r="BS145" s="119" t="str">
        <f>IF(BC145="", "", IF(BC145&lt;=$B145, WORKDAY(DATE(YEAR($BB145), MONTH(BC145)+1, DAY(BC145)-1), 1, Settings!$AY$23:$AY$38), BC145))</f>
        <v/>
      </c>
      <c r="BT145" s="119" t="str">
        <f>IF(BD145="", "", IF(BD145&lt;=$B145, WORKDAY(DATE(YEAR($BB145), MONTH(BD145)+1, DAY(BD145)-1), 1, Settings!$AY$23:$AY$38), BD145))</f>
        <v/>
      </c>
      <c r="BU145" s="119" t="str">
        <f>IF(BE145="", "", IF(BE145&lt;=$B145, WORKDAY(DATE(YEAR($BB145), MONTH(BE145)+1, DAY(BE145)-1), 1, Settings!$AY$23:$AY$38), BE145))</f>
        <v/>
      </c>
      <c r="BV145" s="119" t="str">
        <f>IF(BF145="", "", IF(BF145&lt;=$B145, WORKDAY(DATE(YEAR($BB145), MONTH(BF145)+1, DAY(BF145)-1), 1, Settings!$AY$23:$AY$38), BF145))</f>
        <v/>
      </c>
      <c r="BW145" s="119" t="str">
        <f>IF(BG145="", "", IF(BG145&lt;=$B145, WORKDAY(DATE(YEAR($BB145), MONTH(BG145)+1, DAY(BG145)-1), 1, Settings!$AY$23:$AY$38), BG145))</f>
        <v/>
      </c>
      <c r="BX145" s="119" t="str">
        <f>IF(BH145="", "", IF(BH145&lt;=$B145, WORKDAY(DATE(YEAR($BB145), MONTH(BH145)+1, DAY(BH145)-1), 1, Settings!$AY$23:$AY$38), BH145))</f>
        <v/>
      </c>
      <c r="BY145" s="119" t="str">
        <f>IF(BI145="", "", IF(BI145&lt;=$B145, WORKDAY(DATE(YEAR($BB145), MONTH(BI145)+1, DAY(BI145)-1), 1, Settings!$AY$23:$AY$38), BI145))</f>
        <v/>
      </c>
      <c r="BZ145" s="119" t="str">
        <f>IF(BJ145="", "", IF(BJ145&lt;=$B145, WORKDAY(DATE(YEAR($BB145), MONTH(BJ145)+1, DAY(BJ145)-1), 1, Settings!$AY$23:$AY$38), BJ145))</f>
        <v/>
      </c>
      <c r="CA145" s="119" t="str">
        <f>IF(BK145="", "", IF(BK145&lt;=$B145, WORKDAY(DATE(YEAR($BB145), MONTH(BK145)+1, DAY(BK145)-1), 1, Settings!$AY$23:$AY$38), BK145))</f>
        <v/>
      </c>
      <c r="CB145" s="119" t="str">
        <f>IF(BL145="", "", IF(BL145&lt;=$B145, WORKDAY(DATE(YEAR($BB145), MONTH(BL145)+1, DAY(BL145)-1), 1, Settings!$AY$23:$AY$38), BL145))</f>
        <v/>
      </c>
      <c r="CC145" s="119" t="str">
        <f>IF(BM145="", "", IF(BM145&lt;=$B145, WORKDAY(DATE(YEAR($BB145), MONTH(BM145)+1, DAY(BM145)-1), 1, Settings!$AY$23:$AY$38), BM145))</f>
        <v/>
      </c>
      <c r="CD145" s="119" t="str">
        <f>IF(BN145="", "", IF(BN145&lt;=$B145, WORKDAY(DATE(YEAR($BB145), MONTH(BN145)+1, DAY(BN145)-1), 1, Settings!$AY$23:$AY$38), BN145))</f>
        <v/>
      </c>
      <c r="CE145" s="119" t="str">
        <f>IF(BO145="", "", IF(BO145&lt;=$B145, WORKDAY(DATE(YEAR($BB145), MONTH(BO145)+1, DAY(BO145)-1), 1, Settings!$AY$23:$AY$38), BO145))</f>
        <v/>
      </c>
      <c r="CF145" s="120" t="str">
        <f>IF(BP145="", "", IF(BP145&lt;=$B145, WORKDAY(DATE(YEAR($BB145), MONTH(BP145)+1, DAY(BP145)-1), 1, Settings!$AY$23:$AY$38), BP145))</f>
        <v/>
      </c>
      <c r="CH145" s="48" t="str">
        <f t="shared" si="66"/>
        <v/>
      </c>
      <c r="CI145" s="49" t="str">
        <f t="shared" si="67"/>
        <v/>
      </c>
      <c r="CJ145" s="49" t="str">
        <f t="shared" si="68"/>
        <v/>
      </c>
      <c r="CK145" s="49" t="str">
        <f t="shared" si="69"/>
        <v/>
      </c>
      <c r="CL145" s="49" t="str">
        <f t="shared" si="70"/>
        <v/>
      </c>
      <c r="CM145" s="49" t="str">
        <f t="shared" si="71"/>
        <v/>
      </c>
      <c r="CN145" s="49" t="str">
        <f t="shared" si="72"/>
        <v/>
      </c>
      <c r="CO145" s="49" t="str">
        <f t="shared" si="73"/>
        <v/>
      </c>
      <c r="CP145" s="49" t="str">
        <f t="shared" si="74"/>
        <v/>
      </c>
      <c r="CQ145" s="49" t="str">
        <f t="shared" si="75"/>
        <v/>
      </c>
      <c r="CR145" s="49" t="str">
        <f t="shared" si="76"/>
        <v/>
      </c>
      <c r="CS145" s="49" t="str">
        <f t="shared" si="77"/>
        <v/>
      </c>
      <c r="CT145" s="49" t="str">
        <f t="shared" si="78"/>
        <v/>
      </c>
      <c r="CU145" s="49" t="str">
        <f t="shared" si="79"/>
        <v/>
      </c>
      <c r="CV145" s="16" t="str">
        <f t="shared" si="80"/>
        <v/>
      </c>
      <c r="CX145" s="48" t="str">
        <f t="shared" si="81"/>
        <v/>
      </c>
      <c r="CY145" s="49" t="str">
        <f t="shared" si="82"/>
        <v/>
      </c>
      <c r="CZ145" s="49" t="str">
        <f t="shared" si="83"/>
        <v/>
      </c>
      <c r="DA145" s="49" t="str">
        <f t="shared" si="84"/>
        <v/>
      </c>
      <c r="DB145" s="49" t="str">
        <f t="shared" si="85"/>
        <v/>
      </c>
      <c r="DC145" s="49" t="str">
        <f t="shared" si="86"/>
        <v/>
      </c>
      <c r="DD145" s="49" t="str">
        <f t="shared" si="87"/>
        <v/>
      </c>
      <c r="DE145" s="49" t="str">
        <f t="shared" si="88"/>
        <v/>
      </c>
      <c r="DF145" s="49" t="str">
        <f t="shared" si="89"/>
        <v/>
      </c>
      <c r="DG145" s="49" t="str">
        <f t="shared" si="90"/>
        <v/>
      </c>
      <c r="DH145" s="49" t="str">
        <f t="shared" si="91"/>
        <v/>
      </c>
      <c r="DI145" s="49" t="str">
        <f t="shared" si="92"/>
        <v/>
      </c>
      <c r="DJ145" s="49" t="str">
        <f t="shared" si="93"/>
        <v/>
      </c>
      <c r="DK145" s="49" t="str">
        <f t="shared" si="94"/>
        <v/>
      </c>
      <c r="DL145" s="16" t="str">
        <f t="shared" si="95"/>
        <v/>
      </c>
      <c r="DN145" s="17" t="str">
        <f t="shared" si="96"/>
        <v>Nov 2019</v>
      </c>
    </row>
    <row r="146" spans="1:118" x14ac:dyDescent="0.25">
      <c r="A146" s="30"/>
      <c r="B146" s="102">
        <f>IF(B145="", "", IFERROR(IF(B145+1&gt;Settings!$G$25, "", B145+1), ""))</f>
        <v>43782</v>
      </c>
      <c r="C146" s="2"/>
      <c r="D146" s="3"/>
      <c r="E146" s="3"/>
      <c r="F146" s="3"/>
      <c r="G146" s="3"/>
      <c r="H146" s="3"/>
      <c r="I146" s="3"/>
      <c r="J146" s="3"/>
      <c r="K146" s="3"/>
      <c r="L146" s="3"/>
      <c r="M146" s="3"/>
      <c r="N146" s="3"/>
      <c r="O146" s="3"/>
      <c r="P146" s="3"/>
      <c r="Q146" s="4"/>
      <c r="R146" s="30"/>
      <c r="T146" s="17" t="str">
        <f>IF($B146="", "", IF($B146&lt;Settings!$G$23, "Old", "New"))</f>
        <v>Old</v>
      </c>
      <c r="AL146" s="118" t="str">
        <f>IF(OR($B146="", C146="", C$10="", AL$9), "", IFERROR($B146+INDEX(Settings!$AF$19:$AF$33, MATCH(C$10, Settings!$Y$19:$Y$33, 0))+IF(INDEX(Settings!$AI$19:$AI$33, MATCH(C$10, Settings!$Y$19:$Y$33, 0))="", 0, INDEX($AO$2:$AU$8, MATCH(TEXT($B146, "ddd"), $AN$2:$AN$8, 0), MATCH(INDEX(Settings!$AI$19:$AI$33, MATCH(C$10, Settings!$Y$19:$Y$33, 0)), $AO$1:$AU$1, 0))), 0))</f>
        <v/>
      </c>
      <c r="AM146" s="119" t="str">
        <f>IF(OR($B146="", D146="", D$10="", AM$9), "", IFERROR($B146+INDEX(Settings!$AF$19:$AF$33, MATCH(D$10, Settings!$Y$19:$Y$33, 0))+IF(INDEX(Settings!$AI$19:$AI$33, MATCH(D$10, Settings!$Y$19:$Y$33, 0))="", 0, INDEX($AO$2:$AU$8, MATCH(TEXT($B146, "ddd"), $AN$2:$AN$8, 0), MATCH(INDEX(Settings!$AI$19:$AI$33, MATCH(D$10, Settings!$Y$19:$Y$33, 0)), $AO$1:$AU$1, 0))), 0))</f>
        <v/>
      </c>
      <c r="AN146" s="119" t="str">
        <f>IF(OR($B146="", E146="", E$10="", AN$9), "", IFERROR($B146+INDEX(Settings!$AF$19:$AF$33, MATCH(E$10, Settings!$Y$19:$Y$33, 0))+IF(INDEX(Settings!$AI$19:$AI$33, MATCH(E$10, Settings!$Y$19:$Y$33, 0))="", 0, INDEX($AO$2:$AU$8, MATCH(TEXT($B146, "ddd"), $AN$2:$AN$8, 0), MATCH(INDEX(Settings!$AI$19:$AI$33, MATCH(E$10, Settings!$Y$19:$Y$33, 0)), $AO$1:$AU$1, 0))), 0))</f>
        <v/>
      </c>
      <c r="AO146" s="119" t="str">
        <f>IF(OR($B146="", F146="", F$10="", AO$9), "", IFERROR($B146+INDEX(Settings!$AF$19:$AF$33, MATCH(F$10, Settings!$Y$19:$Y$33, 0))+IF(INDEX(Settings!$AI$19:$AI$33, MATCH(F$10, Settings!$Y$19:$Y$33, 0))="", 0, INDEX($AO$2:$AU$8, MATCH(TEXT($B146, "ddd"), $AN$2:$AN$8, 0), MATCH(INDEX(Settings!$AI$19:$AI$33, MATCH(F$10, Settings!$Y$19:$Y$33, 0)), $AO$1:$AU$1, 0))), 0))</f>
        <v/>
      </c>
      <c r="AP146" s="119" t="str">
        <f>IF(OR($B146="", G146="", G$10="", AP$9), "", IFERROR($B146+INDEX(Settings!$AF$19:$AF$33, MATCH(G$10, Settings!$Y$19:$Y$33, 0))+IF(INDEX(Settings!$AI$19:$AI$33, MATCH(G$10, Settings!$Y$19:$Y$33, 0))="", 0, INDEX($AO$2:$AU$8, MATCH(TEXT($B146, "ddd"), $AN$2:$AN$8, 0), MATCH(INDEX(Settings!$AI$19:$AI$33, MATCH(G$10, Settings!$Y$19:$Y$33, 0)), $AO$1:$AU$1, 0))), 0))</f>
        <v/>
      </c>
      <c r="AQ146" s="119" t="str">
        <f>IF(OR($B146="", H146="", H$10="", AQ$9), "", IFERROR($B146+INDEX(Settings!$AF$19:$AF$33, MATCH(H$10, Settings!$Y$19:$Y$33, 0))+IF(INDEX(Settings!$AI$19:$AI$33, MATCH(H$10, Settings!$Y$19:$Y$33, 0))="", 0, INDEX($AO$2:$AU$8, MATCH(TEXT($B146, "ddd"), $AN$2:$AN$8, 0), MATCH(INDEX(Settings!$AI$19:$AI$33, MATCH(H$10, Settings!$Y$19:$Y$33, 0)), $AO$1:$AU$1, 0))), 0))</f>
        <v/>
      </c>
      <c r="AR146" s="119" t="str">
        <f>IF(OR($B146="", I146="", I$10="", AR$9), "", IFERROR($B146+INDEX(Settings!$AF$19:$AF$33, MATCH(I$10, Settings!$Y$19:$Y$33, 0))+IF(INDEX(Settings!$AI$19:$AI$33, MATCH(I$10, Settings!$Y$19:$Y$33, 0))="", 0, INDEX($AO$2:$AU$8, MATCH(TEXT($B146, "ddd"), $AN$2:$AN$8, 0), MATCH(INDEX(Settings!$AI$19:$AI$33, MATCH(I$10, Settings!$Y$19:$Y$33, 0)), $AO$1:$AU$1, 0))), 0))</f>
        <v/>
      </c>
      <c r="AS146" s="119" t="str">
        <f>IF(OR($B146="", J146="", J$10="", AS$9), "", IFERROR($B146+INDEX(Settings!$AF$19:$AF$33, MATCH(J$10, Settings!$Y$19:$Y$33, 0))+IF(INDEX(Settings!$AI$19:$AI$33, MATCH(J$10, Settings!$Y$19:$Y$33, 0))="", 0, INDEX($AO$2:$AU$8, MATCH(TEXT($B146, "ddd"), $AN$2:$AN$8, 0), MATCH(INDEX(Settings!$AI$19:$AI$33, MATCH(J$10, Settings!$Y$19:$Y$33, 0)), $AO$1:$AU$1, 0))), 0))</f>
        <v/>
      </c>
      <c r="AT146" s="119" t="str">
        <f>IF(OR($B146="", K146="", K$10="", AT$9), "", IFERROR($B146+INDEX(Settings!$AF$19:$AF$33, MATCH(K$10, Settings!$Y$19:$Y$33, 0))+IF(INDEX(Settings!$AI$19:$AI$33, MATCH(K$10, Settings!$Y$19:$Y$33, 0))="", 0, INDEX($AO$2:$AU$8, MATCH(TEXT($B146, "ddd"), $AN$2:$AN$8, 0), MATCH(INDEX(Settings!$AI$19:$AI$33, MATCH(K$10, Settings!$Y$19:$Y$33, 0)), $AO$1:$AU$1, 0))), 0))</f>
        <v/>
      </c>
      <c r="AU146" s="119" t="str">
        <f>IF(OR($B146="", L146="", L$10="", AU$9), "", IFERROR($B146+INDEX(Settings!$AF$19:$AF$33, MATCH(L$10, Settings!$Y$19:$Y$33, 0))+IF(INDEX(Settings!$AI$19:$AI$33, MATCH(L$10, Settings!$Y$19:$Y$33, 0))="", 0, INDEX($AO$2:$AU$8, MATCH(TEXT($B146, "ddd"), $AN$2:$AN$8, 0), MATCH(INDEX(Settings!$AI$19:$AI$33, MATCH(L$10, Settings!$Y$19:$Y$33, 0)), $AO$1:$AU$1, 0))), 0))</f>
        <v/>
      </c>
      <c r="AV146" s="119" t="str">
        <f>IF(OR($B146="", M146="", M$10="", AV$9), "", IFERROR($B146+INDEX(Settings!$AF$19:$AF$33, MATCH(M$10, Settings!$Y$19:$Y$33, 0))+IF(INDEX(Settings!$AI$19:$AI$33, MATCH(M$10, Settings!$Y$19:$Y$33, 0))="", 0, INDEX($AO$2:$AU$8, MATCH(TEXT($B146, "ddd"), $AN$2:$AN$8, 0), MATCH(INDEX(Settings!$AI$19:$AI$33, MATCH(M$10, Settings!$Y$19:$Y$33, 0)), $AO$1:$AU$1, 0))), 0))</f>
        <v/>
      </c>
      <c r="AW146" s="119" t="str">
        <f>IF(OR($B146="", N146="", N$10="", AW$9), "", IFERROR($B146+INDEX(Settings!$AF$19:$AF$33, MATCH(N$10, Settings!$Y$19:$Y$33, 0))+IF(INDEX(Settings!$AI$19:$AI$33, MATCH(N$10, Settings!$Y$19:$Y$33, 0))="", 0, INDEX($AO$2:$AU$8, MATCH(TEXT($B146, "ddd"), $AN$2:$AN$8, 0), MATCH(INDEX(Settings!$AI$19:$AI$33, MATCH(N$10, Settings!$Y$19:$Y$33, 0)), $AO$1:$AU$1, 0))), 0))</f>
        <v/>
      </c>
      <c r="AX146" s="119" t="str">
        <f>IF(OR($B146="", O146="", O$10="", AX$9), "", IFERROR($B146+INDEX(Settings!$AF$19:$AF$33, MATCH(O$10, Settings!$Y$19:$Y$33, 0))+IF(INDEX(Settings!$AI$19:$AI$33, MATCH(O$10, Settings!$Y$19:$Y$33, 0))="", 0, INDEX($AO$2:$AU$8, MATCH(TEXT($B146, "ddd"), $AN$2:$AN$8, 0), MATCH(INDEX(Settings!$AI$19:$AI$33, MATCH(O$10, Settings!$Y$19:$Y$33, 0)), $AO$1:$AU$1, 0))), 0))</f>
        <v/>
      </c>
      <c r="AY146" s="119" t="str">
        <f>IF(OR($B146="", P146="", P$10="", AY$9), "", IFERROR($B146+INDEX(Settings!$AF$19:$AF$33, MATCH(P$10, Settings!$Y$19:$Y$33, 0))+IF(INDEX(Settings!$AI$19:$AI$33, MATCH(P$10, Settings!$Y$19:$Y$33, 0))="", 0, INDEX($AO$2:$AU$8, MATCH(TEXT($B146, "ddd"), $AN$2:$AN$8, 0), MATCH(INDEX(Settings!$AI$19:$AI$33, MATCH(P$10, Settings!$Y$19:$Y$33, 0)), $AO$1:$AU$1, 0))), 0))</f>
        <v/>
      </c>
      <c r="AZ146" s="120" t="str">
        <f>IF(OR($B146="", Q146="", Q$10="", AZ$9), "", IFERROR($B146+INDEX(Settings!$AF$19:$AF$33, MATCH(Q$10, Settings!$Y$19:$Y$33, 0))+IF(INDEX(Settings!$AI$19:$AI$33, MATCH(Q$10, Settings!$Y$19:$Y$33, 0))="", 0, INDEX($AO$2:$AU$8, MATCH(TEXT($B146, "ddd"), $AN$2:$AN$8, 0), MATCH(INDEX(Settings!$AI$19:$AI$33, MATCH(Q$10, Settings!$Y$19:$Y$33, 0)), $AO$1:$AU$1, 0))), 0))</f>
        <v/>
      </c>
      <c r="BB146" s="118" t="str">
        <f>IF(OR(C$10="", $B146="", C146="", BB$9=""), "", IFERROR(WORKDAY((DATE(YEAR($B146), MONTH($B146)+INDEX(Settings!$AM$19:$AM$33, MATCH(C$10, Settings!$Y$19:$Y$33, 0)), IF(INDEX(Settings!$AQ$19:$AQ$33, MATCH(C$10, Settings!$Y$19:$Y$33, 0))=0, DAY($B146), INDEX(Settings!$AQ$19:$AQ$33, MATCH(C$10, Settings!$Y$19:$Y$33, 0))))-1), 1, Settings!$AY$23:$AY$38), ""))</f>
        <v/>
      </c>
      <c r="BC146" s="119" t="str">
        <f>IF(OR(D$10="", $B146="", D146="", BC$9=""), "", IFERROR(WORKDAY((DATE(YEAR($B146), MONTH($B146)+INDEX(Settings!$AM$19:$AM$33, MATCH(D$10, Settings!$Y$19:$Y$33, 0)), IF(INDEX(Settings!$AQ$19:$AQ$33, MATCH(D$10, Settings!$Y$19:$Y$33, 0))=0, DAY($B146), INDEX(Settings!$AQ$19:$AQ$33, MATCH(D$10, Settings!$Y$19:$Y$33, 0))))-1), 1, Settings!$AY$23:$AY$38), ""))</f>
        <v/>
      </c>
      <c r="BD146" s="119" t="str">
        <f>IF(OR(E$10="", $B146="", E146="", BD$9=""), "", IFERROR(WORKDAY((DATE(YEAR($B146), MONTH($B146)+INDEX(Settings!$AM$19:$AM$33, MATCH(E$10, Settings!$Y$19:$Y$33, 0)), IF(INDEX(Settings!$AQ$19:$AQ$33, MATCH(E$10, Settings!$Y$19:$Y$33, 0))=0, DAY($B146), INDEX(Settings!$AQ$19:$AQ$33, MATCH(E$10, Settings!$Y$19:$Y$33, 0))))-1), 1, Settings!$AY$23:$AY$38), ""))</f>
        <v/>
      </c>
      <c r="BE146" s="119" t="str">
        <f>IF(OR(F$10="", $B146="", F146="", BE$9=""), "", IFERROR(WORKDAY((DATE(YEAR($B146), MONTH($B146)+INDEX(Settings!$AM$19:$AM$33, MATCH(F$10, Settings!$Y$19:$Y$33, 0)), IF(INDEX(Settings!$AQ$19:$AQ$33, MATCH(F$10, Settings!$Y$19:$Y$33, 0))=0, DAY($B146), INDEX(Settings!$AQ$19:$AQ$33, MATCH(F$10, Settings!$Y$19:$Y$33, 0))))-1), 1, Settings!$AY$23:$AY$38), ""))</f>
        <v/>
      </c>
      <c r="BF146" s="119" t="str">
        <f>IF(OR(G$10="", $B146="", G146="", BF$9=""), "", IFERROR(WORKDAY((DATE(YEAR($B146), MONTH($B146)+INDEX(Settings!$AM$19:$AM$33, MATCH(G$10, Settings!$Y$19:$Y$33, 0)), IF(INDEX(Settings!$AQ$19:$AQ$33, MATCH(G$10, Settings!$Y$19:$Y$33, 0))=0, DAY($B146), INDEX(Settings!$AQ$19:$AQ$33, MATCH(G$10, Settings!$Y$19:$Y$33, 0))))-1), 1, Settings!$AY$23:$AY$38), ""))</f>
        <v/>
      </c>
      <c r="BG146" s="119" t="str">
        <f>IF(OR(H$10="", $B146="", H146="", BG$9=""), "", IFERROR(WORKDAY((DATE(YEAR($B146), MONTH($B146)+INDEX(Settings!$AM$19:$AM$33, MATCH(H$10, Settings!$Y$19:$Y$33, 0)), IF(INDEX(Settings!$AQ$19:$AQ$33, MATCH(H$10, Settings!$Y$19:$Y$33, 0))=0, DAY($B146), INDEX(Settings!$AQ$19:$AQ$33, MATCH(H$10, Settings!$Y$19:$Y$33, 0))))-1), 1, Settings!$AY$23:$AY$38), ""))</f>
        <v/>
      </c>
      <c r="BH146" s="119" t="str">
        <f>IF(OR(I$10="", $B146="", I146="", BH$9=""), "", IFERROR(WORKDAY((DATE(YEAR($B146), MONTH($B146)+INDEX(Settings!$AM$19:$AM$33, MATCH(I$10, Settings!$Y$19:$Y$33, 0)), IF(INDEX(Settings!$AQ$19:$AQ$33, MATCH(I$10, Settings!$Y$19:$Y$33, 0))=0, DAY($B146), INDEX(Settings!$AQ$19:$AQ$33, MATCH(I$10, Settings!$Y$19:$Y$33, 0))))-1), 1, Settings!$AY$23:$AY$38), ""))</f>
        <v/>
      </c>
      <c r="BI146" s="119" t="str">
        <f>IF(OR(J$10="", $B146="", J146="", BI$9=""), "", IFERROR(WORKDAY((DATE(YEAR($B146), MONTH($B146)+INDEX(Settings!$AM$19:$AM$33, MATCH(J$10, Settings!$Y$19:$Y$33, 0)), IF(INDEX(Settings!$AQ$19:$AQ$33, MATCH(J$10, Settings!$Y$19:$Y$33, 0))=0, DAY($B146), INDEX(Settings!$AQ$19:$AQ$33, MATCH(J$10, Settings!$Y$19:$Y$33, 0))))-1), 1, Settings!$AY$23:$AY$38), ""))</f>
        <v/>
      </c>
      <c r="BJ146" s="119" t="str">
        <f>IF(OR(K$10="", $B146="", K146="", BJ$9=""), "", IFERROR(WORKDAY((DATE(YEAR($B146), MONTH($B146)+INDEX(Settings!$AM$19:$AM$33, MATCH(K$10, Settings!$Y$19:$Y$33, 0)), IF(INDEX(Settings!$AQ$19:$AQ$33, MATCH(K$10, Settings!$Y$19:$Y$33, 0))=0, DAY($B146), INDEX(Settings!$AQ$19:$AQ$33, MATCH(K$10, Settings!$Y$19:$Y$33, 0))))-1), 1, Settings!$AY$23:$AY$38), ""))</f>
        <v/>
      </c>
      <c r="BK146" s="119" t="str">
        <f>IF(OR(L$10="", $B146="", L146="", BK$9=""), "", IFERROR(WORKDAY((DATE(YEAR($B146), MONTH($B146)+INDEX(Settings!$AM$19:$AM$33, MATCH(L$10, Settings!$Y$19:$Y$33, 0)), IF(INDEX(Settings!$AQ$19:$AQ$33, MATCH(L$10, Settings!$Y$19:$Y$33, 0))=0, DAY($B146), INDEX(Settings!$AQ$19:$AQ$33, MATCH(L$10, Settings!$Y$19:$Y$33, 0))))-1), 1, Settings!$AY$23:$AY$38), ""))</f>
        <v/>
      </c>
      <c r="BL146" s="119" t="str">
        <f>IF(OR(M$10="", $B146="", M146="", BL$9=""), "", IFERROR(WORKDAY((DATE(YEAR($B146), MONTH($B146)+INDEX(Settings!$AM$19:$AM$33, MATCH(M$10, Settings!$Y$19:$Y$33, 0)), IF(INDEX(Settings!$AQ$19:$AQ$33, MATCH(M$10, Settings!$Y$19:$Y$33, 0))=0, DAY($B146), INDEX(Settings!$AQ$19:$AQ$33, MATCH(M$10, Settings!$Y$19:$Y$33, 0))))-1), 1, Settings!$AY$23:$AY$38), ""))</f>
        <v/>
      </c>
      <c r="BM146" s="119" t="str">
        <f>IF(OR(N$10="", $B146="", N146="", BM$9=""), "", IFERROR(WORKDAY((DATE(YEAR($B146), MONTH($B146)+INDEX(Settings!$AM$19:$AM$33, MATCH(N$10, Settings!$Y$19:$Y$33, 0)), IF(INDEX(Settings!$AQ$19:$AQ$33, MATCH(N$10, Settings!$Y$19:$Y$33, 0))=0, DAY($B146), INDEX(Settings!$AQ$19:$AQ$33, MATCH(N$10, Settings!$Y$19:$Y$33, 0))))-1), 1, Settings!$AY$23:$AY$38), ""))</f>
        <v/>
      </c>
      <c r="BN146" s="119" t="str">
        <f>IF(OR(O$10="", $B146="", O146="", BN$9=""), "", IFERROR(WORKDAY((DATE(YEAR($B146), MONTH($B146)+INDEX(Settings!$AM$19:$AM$33, MATCH(O$10, Settings!$Y$19:$Y$33, 0)), IF(INDEX(Settings!$AQ$19:$AQ$33, MATCH(O$10, Settings!$Y$19:$Y$33, 0))=0, DAY($B146), INDEX(Settings!$AQ$19:$AQ$33, MATCH(O$10, Settings!$Y$19:$Y$33, 0))))-1), 1, Settings!$AY$23:$AY$38), ""))</f>
        <v/>
      </c>
      <c r="BO146" s="119" t="str">
        <f>IF(OR(P$10="", $B146="", P146="", BO$9=""), "", IFERROR(WORKDAY((DATE(YEAR($B146), MONTH($B146)+INDEX(Settings!$AM$19:$AM$33, MATCH(P$10, Settings!$Y$19:$Y$33, 0)), IF(INDEX(Settings!$AQ$19:$AQ$33, MATCH(P$10, Settings!$Y$19:$Y$33, 0))=0, DAY($B146), INDEX(Settings!$AQ$19:$AQ$33, MATCH(P$10, Settings!$Y$19:$Y$33, 0))))-1), 1, Settings!$AY$23:$AY$38), ""))</f>
        <v/>
      </c>
      <c r="BP146" s="120" t="str">
        <f>IF(OR(Q$10="", $B146="", Q146="", BP$9=""), "", IFERROR(WORKDAY((DATE(YEAR($B146), MONTH($B146)+INDEX(Settings!$AM$19:$AM$33, MATCH(Q$10, Settings!$Y$19:$Y$33, 0)), IF(INDEX(Settings!$AQ$19:$AQ$33, MATCH(Q$10, Settings!$Y$19:$Y$33, 0))=0, DAY($B146), INDEX(Settings!$AQ$19:$AQ$33, MATCH(Q$10, Settings!$Y$19:$Y$33, 0))))-1), 1, Settings!$AY$23:$AY$38), ""))</f>
        <v/>
      </c>
      <c r="BR146" s="118" t="str">
        <f>IF(BB146="", "", IF(BB146&lt;=$B146, WORKDAY(DATE(YEAR($BB146), MONTH(BB146)+1, DAY(BB146)-1), 1, Settings!$AY$23:$AY$38), BB146))</f>
        <v/>
      </c>
      <c r="BS146" s="119" t="str">
        <f>IF(BC146="", "", IF(BC146&lt;=$B146, WORKDAY(DATE(YEAR($BB146), MONTH(BC146)+1, DAY(BC146)-1), 1, Settings!$AY$23:$AY$38), BC146))</f>
        <v/>
      </c>
      <c r="BT146" s="119" t="str">
        <f>IF(BD146="", "", IF(BD146&lt;=$B146, WORKDAY(DATE(YEAR($BB146), MONTH(BD146)+1, DAY(BD146)-1), 1, Settings!$AY$23:$AY$38), BD146))</f>
        <v/>
      </c>
      <c r="BU146" s="119" t="str">
        <f>IF(BE146="", "", IF(BE146&lt;=$B146, WORKDAY(DATE(YEAR($BB146), MONTH(BE146)+1, DAY(BE146)-1), 1, Settings!$AY$23:$AY$38), BE146))</f>
        <v/>
      </c>
      <c r="BV146" s="119" t="str">
        <f>IF(BF146="", "", IF(BF146&lt;=$B146, WORKDAY(DATE(YEAR($BB146), MONTH(BF146)+1, DAY(BF146)-1), 1, Settings!$AY$23:$AY$38), BF146))</f>
        <v/>
      </c>
      <c r="BW146" s="119" t="str">
        <f>IF(BG146="", "", IF(BG146&lt;=$B146, WORKDAY(DATE(YEAR($BB146), MONTH(BG146)+1, DAY(BG146)-1), 1, Settings!$AY$23:$AY$38), BG146))</f>
        <v/>
      </c>
      <c r="BX146" s="119" t="str">
        <f>IF(BH146="", "", IF(BH146&lt;=$B146, WORKDAY(DATE(YEAR($BB146), MONTH(BH146)+1, DAY(BH146)-1), 1, Settings!$AY$23:$AY$38), BH146))</f>
        <v/>
      </c>
      <c r="BY146" s="119" t="str">
        <f>IF(BI146="", "", IF(BI146&lt;=$B146, WORKDAY(DATE(YEAR($BB146), MONTH(BI146)+1, DAY(BI146)-1), 1, Settings!$AY$23:$AY$38), BI146))</f>
        <v/>
      </c>
      <c r="BZ146" s="119" t="str">
        <f>IF(BJ146="", "", IF(BJ146&lt;=$B146, WORKDAY(DATE(YEAR($BB146), MONTH(BJ146)+1, DAY(BJ146)-1), 1, Settings!$AY$23:$AY$38), BJ146))</f>
        <v/>
      </c>
      <c r="CA146" s="119" t="str">
        <f>IF(BK146="", "", IF(BK146&lt;=$B146, WORKDAY(DATE(YEAR($BB146), MONTH(BK146)+1, DAY(BK146)-1), 1, Settings!$AY$23:$AY$38), BK146))</f>
        <v/>
      </c>
      <c r="CB146" s="119" t="str">
        <f>IF(BL146="", "", IF(BL146&lt;=$B146, WORKDAY(DATE(YEAR($BB146), MONTH(BL146)+1, DAY(BL146)-1), 1, Settings!$AY$23:$AY$38), BL146))</f>
        <v/>
      </c>
      <c r="CC146" s="119" t="str">
        <f>IF(BM146="", "", IF(BM146&lt;=$B146, WORKDAY(DATE(YEAR($BB146), MONTH(BM146)+1, DAY(BM146)-1), 1, Settings!$AY$23:$AY$38), BM146))</f>
        <v/>
      </c>
      <c r="CD146" s="119" t="str">
        <f>IF(BN146="", "", IF(BN146&lt;=$B146, WORKDAY(DATE(YEAR($BB146), MONTH(BN146)+1, DAY(BN146)-1), 1, Settings!$AY$23:$AY$38), BN146))</f>
        <v/>
      </c>
      <c r="CE146" s="119" t="str">
        <f>IF(BO146="", "", IF(BO146&lt;=$B146, WORKDAY(DATE(YEAR($BB146), MONTH(BO146)+1, DAY(BO146)-1), 1, Settings!$AY$23:$AY$38), BO146))</f>
        <v/>
      </c>
      <c r="CF146" s="120" t="str">
        <f>IF(BP146="", "", IF(BP146&lt;=$B146, WORKDAY(DATE(YEAR($BB146), MONTH(BP146)+1, DAY(BP146)-1), 1, Settings!$AY$23:$AY$38), BP146))</f>
        <v/>
      </c>
      <c r="CH146" s="48" t="str">
        <f t="shared" si="66"/>
        <v/>
      </c>
      <c r="CI146" s="49" t="str">
        <f t="shared" si="67"/>
        <v/>
      </c>
      <c r="CJ146" s="49" t="str">
        <f t="shared" si="68"/>
        <v/>
      </c>
      <c r="CK146" s="49" t="str">
        <f t="shared" si="69"/>
        <v/>
      </c>
      <c r="CL146" s="49" t="str">
        <f t="shared" si="70"/>
        <v/>
      </c>
      <c r="CM146" s="49" t="str">
        <f t="shared" si="71"/>
        <v/>
      </c>
      <c r="CN146" s="49" t="str">
        <f t="shared" si="72"/>
        <v/>
      </c>
      <c r="CO146" s="49" t="str">
        <f t="shared" si="73"/>
        <v/>
      </c>
      <c r="CP146" s="49" t="str">
        <f t="shared" si="74"/>
        <v/>
      </c>
      <c r="CQ146" s="49" t="str">
        <f t="shared" si="75"/>
        <v/>
      </c>
      <c r="CR146" s="49" t="str">
        <f t="shared" si="76"/>
        <v/>
      </c>
      <c r="CS146" s="49" t="str">
        <f t="shared" si="77"/>
        <v/>
      </c>
      <c r="CT146" s="49" t="str">
        <f t="shared" si="78"/>
        <v/>
      </c>
      <c r="CU146" s="49" t="str">
        <f t="shared" si="79"/>
        <v/>
      </c>
      <c r="CV146" s="16" t="str">
        <f t="shared" si="80"/>
        <v/>
      </c>
      <c r="CX146" s="48" t="str">
        <f t="shared" si="81"/>
        <v/>
      </c>
      <c r="CY146" s="49" t="str">
        <f t="shared" si="82"/>
        <v/>
      </c>
      <c r="CZ146" s="49" t="str">
        <f t="shared" si="83"/>
        <v/>
      </c>
      <c r="DA146" s="49" t="str">
        <f t="shared" si="84"/>
        <v/>
      </c>
      <c r="DB146" s="49" t="str">
        <f t="shared" si="85"/>
        <v/>
      </c>
      <c r="DC146" s="49" t="str">
        <f t="shared" si="86"/>
        <v/>
      </c>
      <c r="DD146" s="49" t="str">
        <f t="shared" si="87"/>
        <v/>
      </c>
      <c r="DE146" s="49" t="str">
        <f t="shared" si="88"/>
        <v/>
      </c>
      <c r="DF146" s="49" t="str">
        <f t="shared" si="89"/>
        <v/>
      </c>
      <c r="DG146" s="49" t="str">
        <f t="shared" si="90"/>
        <v/>
      </c>
      <c r="DH146" s="49" t="str">
        <f t="shared" si="91"/>
        <v/>
      </c>
      <c r="DI146" s="49" t="str">
        <f t="shared" si="92"/>
        <v/>
      </c>
      <c r="DJ146" s="49" t="str">
        <f t="shared" si="93"/>
        <v/>
      </c>
      <c r="DK146" s="49" t="str">
        <f t="shared" si="94"/>
        <v/>
      </c>
      <c r="DL146" s="16" t="str">
        <f t="shared" si="95"/>
        <v/>
      </c>
      <c r="DN146" s="17" t="str">
        <f t="shared" si="96"/>
        <v>Nov 2019</v>
      </c>
    </row>
    <row r="147" spans="1:118" x14ac:dyDescent="0.25">
      <c r="A147" s="30"/>
      <c r="B147" s="102">
        <f>IF(B146="", "", IFERROR(IF(B146+1&gt;Settings!$G$25, "", B146+1), ""))</f>
        <v>43783</v>
      </c>
      <c r="C147" s="2"/>
      <c r="D147" s="3"/>
      <c r="E147" s="3"/>
      <c r="F147" s="3"/>
      <c r="G147" s="3"/>
      <c r="H147" s="3"/>
      <c r="I147" s="3"/>
      <c r="J147" s="3"/>
      <c r="K147" s="3"/>
      <c r="L147" s="3"/>
      <c r="M147" s="3"/>
      <c r="N147" s="3"/>
      <c r="O147" s="3"/>
      <c r="P147" s="3"/>
      <c r="Q147" s="4"/>
      <c r="R147" s="30"/>
      <c r="T147" s="17" t="str">
        <f>IF($B147="", "", IF($B147&lt;Settings!$G$23, "Old", "New"))</f>
        <v>Old</v>
      </c>
      <c r="AL147" s="118" t="str">
        <f>IF(OR($B147="", C147="", C$10="", AL$9), "", IFERROR($B147+INDEX(Settings!$AF$19:$AF$33, MATCH(C$10, Settings!$Y$19:$Y$33, 0))+IF(INDEX(Settings!$AI$19:$AI$33, MATCH(C$10, Settings!$Y$19:$Y$33, 0))="", 0, INDEX($AO$2:$AU$8, MATCH(TEXT($B147, "ddd"), $AN$2:$AN$8, 0), MATCH(INDEX(Settings!$AI$19:$AI$33, MATCH(C$10, Settings!$Y$19:$Y$33, 0)), $AO$1:$AU$1, 0))), 0))</f>
        <v/>
      </c>
      <c r="AM147" s="119" t="str">
        <f>IF(OR($B147="", D147="", D$10="", AM$9), "", IFERROR($B147+INDEX(Settings!$AF$19:$AF$33, MATCH(D$10, Settings!$Y$19:$Y$33, 0))+IF(INDEX(Settings!$AI$19:$AI$33, MATCH(D$10, Settings!$Y$19:$Y$33, 0))="", 0, INDEX($AO$2:$AU$8, MATCH(TEXT($B147, "ddd"), $AN$2:$AN$8, 0), MATCH(INDEX(Settings!$AI$19:$AI$33, MATCH(D$10, Settings!$Y$19:$Y$33, 0)), $AO$1:$AU$1, 0))), 0))</f>
        <v/>
      </c>
      <c r="AN147" s="119" t="str">
        <f>IF(OR($B147="", E147="", E$10="", AN$9), "", IFERROR($B147+INDEX(Settings!$AF$19:$AF$33, MATCH(E$10, Settings!$Y$19:$Y$33, 0))+IF(INDEX(Settings!$AI$19:$AI$33, MATCH(E$10, Settings!$Y$19:$Y$33, 0))="", 0, INDEX($AO$2:$AU$8, MATCH(TEXT($B147, "ddd"), $AN$2:$AN$8, 0), MATCH(INDEX(Settings!$AI$19:$AI$33, MATCH(E$10, Settings!$Y$19:$Y$33, 0)), $AO$1:$AU$1, 0))), 0))</f>
        <v/>
      </c>
      <c r="AO147" s="119" t="str">
        <f>IF(OR($B147="", F147="", F$10="", AO$9), "", IFERROR($B147+INDEX(Settings!$AF$19:$AF$33, MATCH(F$10, Settings!$Y$19:$Y$33, 0))+IF(INDEX(Settings!$AI$19:$AI$33, MATCH(F$10, Settings!$Y$19:$Y$33, 0))="", 0, INDEX($AO$2:$AU$8, MATCH(TEXT($B147, "ddd"), $AN$2:$AN$8, 0), MATCH(INDEX(Settings!$AI$19:$AI$33, MATCH(F$10, Settings!$Y$19:$Y$33, 0)), $AO$1:$AU$1, 0))), 0))</f>
        <v/>
      </c>
      <c r="AP147" s="119" t="str">
        <f>IF(OR($B147="", G147="", G$10="", AP$9), "", IFERROR($B147+INDEX(Settings!$AF$19:$AF$33, MATCH(G$10, Settings!$Y$19:$Y$33, 0))+IF(INDEX(Settings!$AI$19:$AI$33, MATCH(G$10, Settings!$Y$19:$Y$33, 0))="", 0, INDEX($AO$2:$AU$8, MATCH(TEXT($B147, "ddd"), $AN$2:$AN$8, 0), MATCH(INDEX(Settings!$AI$19:$AI$33, MATCH(G$10, Settings!$Y$19:$Y$33, 0)), $AO$1:$AU$1, 0))), 0))</f>
        <v/>
      </c>
      <c r="AQ147" s="119" t="str">
        <f>IF(OR($B147="", H147="", H$10="", AQ$9), "", IFERROR($B147+INDEX(Settings!$AF$19:$AF$33, MATCH(H$10, Settings!$Y$19:$Y$33, 0))+IF(INDEX(Settings!$AI$19:$AI$33, MATCH(H$10, Settings!$Y$19:$Y$33, 0))="", 0, INDEX($AO$2:$AU$8, MATCH(TEXT($B147, "ddd"), $AN$2:$AN$8, 0), MATCH(INDEX(Settings!$AI$19:$AI$33, MATCH(H$10, Settings!$Y$19:$Y$33, 0)), $AO$1:$AU$1, 0))), 0))</f>
        <v/>
      </c>
      <c r="AR147" s="119" t="str">
        <f>IF(OR($B147="", I147="", I$10="", AR$9), "", IFERROR($B147+INDEX(Settings!$AF$19:$AF$33, MATCH(I$10, Settings!$Y$19:$Y$33, 0))+IF(INDEX(Settings!$AI$19:$AI$33, MATCH(I$10, Settings!$Y$19:$Y$33, 0))="", 0, INDEX($AO$2:$AU$8, MATCH(TEXT($B147, "ddd"), $AN$2:$AN$8, 0), MATCH(INDEX(Settings!$AI$19:$AI$33, MATCH(I$10, Settings!$Y$19:$Y$33, 0)), $AO$1:$AU$1, 0))), 0))</f>
        <v/>
      </c>
      <c r="AS147" s="119" t="str">
        <f>IF(OR($B147="", J147="", J$10="", AS$9), "", IFERROR($B147+INDEX(Settings!$AF$19:$AF$33, MATCH(J$10, Settings!$Y$19:$Y$33, 0))+IF(INDEX(Settings!$AI$19:$AI$33, MATCH(J$10, Settings!$Y$19:$Y$33, 0))="", 0, INDEX($AO$2:$AU$8, MATCH(TEXT($B147, "ddd"), $AN$2:$AN$8, 0), MATCH(INDEX(Settings!$AI$19:$AI$33, MATCH(J$10, Settings!$Y$19:$Y$33, 0)), $AO$1:$AU$1, 0))), 0))</f>
        <v/>
      </c>
      <c r="AT147" s="119" t="str">
        <f>IF(OR($B147="", K147="", K$10="", AT$9), "", IFERROR($B147+INDEX(Settings!$AF$19:$AF$33, MATCH(K$10, Settings!$Y$19:$Y$33, 0))+IF(INDEX(Settings!$AI$19:$AI$33, MATCH(K$10, Settings!$Y$19:$Y$33, 0))="", 0, INDEX($AO$2:$AU$8, MATCH(TEXT($B147, "ddd"), $AN$2:$AN$8, 0), MATCH(INDEX(Settings!$AI$19:$AI$33, MATCH(K$10, Settings!$Y$19:$Y$33, 0)), $AO$1:$AU$1, 0))), 0))</f>
        <v/>
      </c>
      <c r="AU147" s="119" t="str">
        <f>IF(OR($B147="", L147="", L$10="", AU$9), "", IFERROR($B147+INDEX(Settings!$AF$19:$AF$33, MATCH(L$10, Settings!$Y$19:$Y$33, 0))+IF(INDEX(Settings!$AI$19:$AI$33, MATCH(L$10, Settings!$Y$19:$Y$33, 0))="", 0, INDEX($AO$2:$AU$8, MATCH(TEXT($B147, "ddd"), $AN$2:$AN$8, 0), MATCH(INDEX(Settings!$AI$19:$AI$33, MATCH(L$10, Settings!$Y$19:$Y$33, 0)), $AO$1:$AU$1, 0))), 0))</f>
        <v/>
      </c>
      <c r="AV147" s="119" t="str">
        <f>IF(OR($B147="", M147="", M$10="", AV$9), "", IFERROR($B147+INDEX(Settings!$AF$19:$AF$33, MATCH(M$10, Settings!$Y$19:$Y$33, 0))+IF(INDEX(Settings!$AI$19:$AI$33, MATCH(M$10, Settings!$Y$19:$Y$33, 0))="", 0, INDEX($AO$2:$AU$8, MATCH(TEXT($B147, "ddd"), $AN$2:$AN$8, 0), MATCH(INDEX(Settings!$AI$19:$AI$33, MATCH(M$10, Settings!$Y$19:$Y$33, 0)), $AO$1:$AU$1, 0))), 0))</f>
        <v/>
      </c>
      <c r="AW147" s="119" t="str">
        <f>IF(OR($B147="", N147="", N$10="", AW$9), "", IFERROR($B147+INDEX(Settings!$AF$19:$AF$33, MATCH(N$10, Settings!$Y$19:$Y$33, 0))+IF(INDEX(Settings!$AI$19:$AI$33, MATCH(N$10, Settings!$Y$19:$Y$33, 0))="", 0, INDEX($AO$2:$AU$8, MATCH(TEXT($B147, "ddd"), $AN$2:$AN$8, 0), MATCH(INDEX(Settings!$AI$19:$AI$33, MATCH(N$10, Settings!$Y$19:$Y$33, 0)), $AO$1:$AU$1, 0))), 0))</f>
        <v/>
      </c>
      <c r="AX147" s="119" t="str">
        <f>IF(OR($B147="", O147="", O$10="", AX$9), "", IFERROR($B147+INDEX(Settings!$AF$19:$AF$33, MATCH(O$10, Settings!$Y$19:$Y$33, 0))+IF(INDEX(Settings!$AI$19:$AI$33, MATCH(O$10, Settings!$Y$19:$Y$33, 0))="", 0, INDEX($AO$2:$AU$8, MATCH(TEXT($B147, "ddd"), $AN$2:$AN$8, 0), MATCH(INDEX(Settings!$AI$19:$AI$33, MATCH(O$10, Settings!$Y$19:$Y$33, 0)), $AO$1:$AU$1, 0))), 0))</f>
        <v/>
      </c>
      <c r="AY147" s="119" t="str">
        <f>IF(OR($B147="", P147="", P$10="", AY$9), "", IFERROR($B147+INDEX(Settings!$AF$19:$AF$33, MATCH(P$10, Settings!$Y$19:$Y$33, 0))+IF(INDEX(Settings!$AI$19:$AI$33, MATCH(P$10, Settings!$Y$19:$Y$33, 0))="", 0, INDEX($AO$2:$AU$8, MATCH(TEXT($B147, "ddd"), $AN$2:$AN$8, 0), MATCH(INDEX(Settings!$AI$19:$AI$33, MATCH(P$10, Settings!$Y$19:$Y$33, 0)), $AO$1:$AU$1, 0))), 0))</f>
        <v/>
      </c>
      <c r="AZ147" s="120" t="str">
        <f>IF(OR($B147="", Q147="", Q$10="", AZ$9), "", IFERROR($B147+INDEX(Settings!$AF$19:$AF$33, MATCH(Q$10, Settings!$Y$19:$Y$33, 0))+IF(INDEX(Settings!$AI$19:$AI$33, MATCH(Q$10, Settings!$Y$19:$Y$33, 0))="", 0, INDEX($AO$2:$AU$8, MATCH(TEXT($B147, "ddd"), $AN$2:$AN$8, 0), MATCH(INDEX(Settings!$AI$19:$AI$33, MATCH(Q$10, Settings!$Y$19:$Y$33, 0)), $AO$1:$AU$1, 0))), 0))</f>
        <v/>
      </c>
      <c r="BB147" s="118" t="str">
        <f>IF(OR(C$10="", $B147="", C147="", BB$9=""), "", IFERROR(WORKDAY((DATE(YEAR($B147), MONTH($B147)+INDEX(Settings!$AM$19:$AM$33, MATCH(C$10, Settings!$Y$19:$Y$33, 0)), IF(INDEX(Settings!$AQ$19:$AQ$33, MATCH(C$10, Settings!$Y$19:$Y$33, 0))=0, DAY($B147), INDEX(Settings!$AQ$19:$AQ$33, MATCH(C$10, Settings!$Y$19:$Y$33, 0))))-1), 1, Settings!$AY$23:$AY$38), ""))</f>
        <v/>
      </c>
      <c r="BC147" s="119" t="str">
        <f>IF(OR(D$10="", $B147="", D147="", BC$9=""), "", IFERROR(WORKDAY((DATE(YEAR($B147), MONTH($B147)+INDEX(Settings!$AM$19:$AM$33, MATCH(D$10, Settings!$Y$19:$Y$33, 0)), IF(INDEX(Settings!$AQ$19:$AQ$33, MATCH(D$10, Settings!$Y$19:$Y$33, 0))=0, DAY($B147), INDEX(Settings!$AQ$19:$AQ$33, MATCH(D$10, Settings!$Y$19:$Y$33, 0))))-1), 1, Settings!$AY$23:$AY$38), ""))</f>
        <v/>
      </c>
      <c r="BD147" s="119" t="str">
        <f>IF(OR(E$10="", $B147="", E147="", BD$9=""), "", IFERROR(WORKDAY((DATE(YEAR($B147), MONTH($B147)+INDEX(Settings!$AM$19:$AM$33, MATCH(E$10, Settings!$Y$19:$Y$33, 0)), IF(INDEX(Settings!$AQ$19:$AQ$33, MATCH(E$10, Settings!$Y$19:$Y$33, 0))=0, DAY($B147), INDEX(Settings!$AQ$19:$AQ$33, MATCH(E$10, Settings!$Y$19:$Y$33, 0))))-1), 1, Settings!$AY$23:$AY$38), ""))</f>
        <v/>
      </c>
      <c r="BE147" s="119" t="str">
        <f>IF(OR(F$10="", $B147="", F147="", BE$9=""), "", IFERROR(WORKDAY((DATE(YEAR($B147), MONTH($B147)+INDEX(Settings!$AM$19:$AM$33, MATCH(F$10, Settings!$Y$19:$Y$33, 0)), IF(INDEX(Settings!$AQ$19:$AQ$33, MATCH(F$10, Settings!$Y$19:$Y$33, 0))=0, DAY($B147), INDEX(Settings!$AQ$19:$AQ$33, MATCH(F$10, Settings!$Y$19:$Y$33, 0))))-1), 1, Settings!$AY$23:$AY$38), ""))</f>
        <v/>
      </c>
      <c r="BF147" s="119" t="str">
        <f>IF(OR(G$10="", $B147="", G147="", BF$9=""), "", IFERROR(WORKDAY((DATE(YEAR($B147), MONTH($B147)+INDEX(Settings!$AM$19:$AM$33, MATCH(G$10, Settings!$Y$19:$Y$33, 0)), IF(INDEX(Settings!$AQ$19:$AQ$33, MATCH(G$10, Settings!$Y$19:$Y$33, 0))=0, DAY($B147), INDEX(Settings!$AQ$19:$AQ$33, MATCH(G$10, Settings!$Y$19:$Y$33, 0))))-1), 1, Settings!$AY$23:$AY$38), ""))</f>
        <v/>
      </c>
      <c r="BG147" s="119" t="str">
        <f>IF(OR(H$10="", $B147="", H147="", BG$9=""), "", IFERROR(WORKDAY((DATE(YEAR($B147), MONTH($B147)+INDEX(Settings!$AM$19:$AM$33, MATCH(H$10, Settings!$Y$19:$Y$33, 0)), IF(INDEX(Settings!$AQ$19:$AQ$33, MATCH(H$10, Settings!$Y$19:$Y$33, 0))=0, DAY($B147), INDEX(Settings!$AQ$19:$AQ$33, MATCH(H$10, Settings!$Y$19:$Y$33, 0))))-1), 1, Settings!$AY$23:$AY$38), ""))</f>
        <v/>
      </c>
      <c r="BH147" s="119" t="str">
        <f>IF(OR(I$10="", $B147="", I147="", BH$9=""), "", IFERROR(WORKDAY((DATE(YEAR($B147), MONTH($B147)+INDEX(Settings!$AM$19:$AM$33, MATCH(I$10, Settings!$Y$19:$Y$33, 0)), IF(INDEX(Settings!$AQ$19:$AQ$33, MATCH(I$10, Settings!$Y$19:$Y$33, 0))=0, DAY($B147), INDEX(Settings!$AQ$19:$AQ$33, MATCH(I$10, Settings!$Y$19:$Y$33, 0))))-1), 1, Settings!$AY$23:$AY$38), ""))</f>
        <v/>
      </c>
      <c r="BI147" s="119" t="str">
        <f>IF(OR(J$10="", $B147="", J147="", BI$9=""), "", IFERROR(WORKDAY((DATE(YEAR($B147), MONTH($B147)+INDEX(Settings!$AM$19:$AM$33, MATCH(J$10, Settings!$Y$19:$Y$33, 0)), IF(INDEX(Settings!$AQ$19:$AQ$33, MATCH(J$10, Settings!$Y$19:$Y$33, 0))=0, DAY($B147), INDEX(Settings!$AQ$19:$AQ$33, MATCH(J$10, Settings!$Y$19:$Y$33, 0))))-1), 1, Settings!$AY$23:$AY$38), ""))</f>
        <v/>
      </c>
      <c r="BJ147" s="119" t="str">
        <f>IF(OR(K$10="", $B147="", K147="", BJ$9=""), "", IFERROR(WORKDAY((DATE(YEAR($B147), MONTH($B147)+INDEX(Settings!$AM$19:$AM$33, MATCH(K$10, Settings!$Y$19:$Y$33, 0)), IF(INDEX(Settings!$AQ$19:$AQ$33, MATCH(K$10, Settings!$Y$19:$Y$33, 0))=0, DAY($B147), INDEX(Settings!$AQ$19:$AQ$33, MATCH(K$10, Settings!$Y$19:$Y$33, 0))))-1), 1, Settings!$AY$23:$AY$38), ""))</f>
        <v/>
      </c>
      <c r="BK147" s="119" t="str">
        <f>IF(OR(L$10="", $B147="", L147="", BK$9=""), "", IFERROR(WORKDAY((DATE(YEAR($B147), MONTH($B147)+INDEX(Settings!$AM$19:$AM$33, MATCH(L$10, Settings!$Y$19:$Y$33, 0)), IF(INDEX(Settings!$AQ$19:$AQ$33, MATCH(L$10, Settings!$Y$19:$Y$33, 0))=0, DAY($B147), INDEX(Settings!$AQ$19:$AQ$33, MATCH(L$10, Settings!$Y$19:$Y$33, 0))))-1), 1, Settings!$AY$23:$AY$38), ""))</f>
        <v/>
      </c>
      <c r="BL147" s="119" t="str">
        <f>IF(OR(M$10="", $B147="", M147="", BL$9=""), "", IFERROR(WORKDAY((DATE(YEAR($B147), MONTH($B147)+INDEX(Settings!$AM$19:$AM$33, MATCH(M$10, Settings!$Y$19:$Y$33, 0)), IF(INDEX(Settings!$AQ$19:$AQ$33, MATCH(M$10, Settings!$Y$19:$Y$33, 0))=0, DAY($B147), INDEX(Settings!$AQ$19:$AQ$33, MATCH(M$10, Settings!$Y$19:$Y$33, 0))))-1), 1, Settings!$AY$23:$AY$38), ""))</f>
        <v/>
      </c>
      <c r="BM147" s="119" t="str">
        <f>IF(OR(N$10="", $B147="", N147="", BM$9=""), "", IFERROR(WORKDAY((DATE(YEAR($B147), MONTH($B147)+INDEX(Settings!$AM$19:$AM$33, MATCH(N$10, Settings!$Y$19:$Y$33, 0)), IF(INDEX(Settings!$AQ$19:$AQ$33, MATCH(N$10, Settings!$Y$19:$Y$33, 0))=0, DAY($B147), INDEX(Settings!$AQ$19:$AQ$33, MATCH(N$10, Settings!$Y$19:$Y$33, 0))))-1), 1, Settings!$AY$23:$AY$38), ""))</f>
        <v/>
      </c>
      <c r="BN147" s="119" t="str">
        <f>IF(OR(O$10="", $B147="", O147="", BN$9=""), "", IFERROR(WORKDAY((DATE(YEAR($B147), MONTH($B147)+INDEX(Settings!$AM$19:$AM$33, MATCH(O$10, Settings!$Y$19:$Y$33, 0)), IF(INDEX(Settings!$AQ$19:$AQ$33, MATCH(O$10, Settings!$Y$19:$Y$33, 0))=0, DAY($B147), INDEX(Settings!$AQ$19:$AQ$33, MATCH(O$10, Settings!$Y$19:$Y$33, 0))))-1), 1, Settings!$AY$23:$AY$38), ""))</f>
        <v/>
      </c>
      <c r="BO147" s="119" t="str">
        <f>IF(OR(P$10="", $B147="", P147="", BO$9=""), "", IFERROR(WORKDAY((DATE(YEAR($B147), MONTH($B147)+INDEX(Settings!$AM$19:$AM$33, MATCH(P$10, Settings!$Y$19:$Y$33, 0)), IF(INDEX(Settings!$AQ$19:$AQ$33, MATCH(P$10, Settings!$Y$19:$Y$33, 0))=0, DAY($B147), INDEX(Settings!$AQ$19:$AQ$33, MATCH(P$10, Settings!$Y$19:$Y$33, 0))))-1), 1, Settings!$AY$23:$AY$38), ""))</f>
        <v/>
      </c>
      <c r="BP147" s="120" t="str">
        <f>IF(OR(Q$10="", $B147="", Q147="", BP$9=""), "", IFERROR(WORKDAY((DATE(YEAR($B147), MONTH($B147)+INDEX(Settings!$AM$19:$AM$33, MATCH(Q$10, Settings!$Y$19:$Y$33, 0)), IF(INDEX(Settings!$AQ$19:$AQ$33, MATCH(Q$10, Settings!$Y$19:$Y$33, 0))=0, DAY($B147), INDEX(Settings!$AQ$19:$AQ$33, MATCH(Q$10, Settings!$Y$19:$Y$33, 0))))-1), 1, Settings!$AY$23:$AY$38), ""))</f>
        <v/>
      </c>
      <c r="BR147" s="118" t="str">
        <f>IF(BB147="", "", IF(BB147&lt;=$B147, WORKDAY(DATE(YEAR($BB147), MONTH(BB147)+1, DAY(BB147)-1), 1, Settings!$AY$23:$AY$38), BB147))</f>
        <v/>
      </c>
      <c r="BS147" s="119" t="str">
        <f>IF(BC147="", "", IF(BC147&lt;=$B147, WORKDAY(DATE(YEAR($BB147), MONTH(BC147)+1, DAY(BC147)-1), 1, Settings!$AY$23:$AY$38), BC147))</f>
        <v/>
      </c>
      <c r="BT147" s="119" t="str">
        <f>IF(BD147="", "", IF(BD147&lt;=$B147, WORKDAY(DATE(YEAR($BB147), MONTH(BD147)+1, DAY(BD147)-1), 1, Settings!$AY$23:$AY$38), BD147))</f>
        <v/>
      </c>
      <c r="BU147" s="119" t="str">
        <f>IF(BE147="", "", IF(BE147&lt;=$B147, WORKDAY(DATE(YEAR($BB147), MONTH(BE147)+1, DAY(BE147)-1), 1, Settings!$AY$23:$AY$38), BE147))</f>
        <v/>
      </c>
      <c r="BV147" s="119" t="str">
        <f>IF(BF147="", "", IF(BF147&lt;=$B147, WORKDAY(DATE(YEAR($BB147), MONTH(BF147)+1, DAY(BF147)-1), 1, Settings!$AY$23:$AY$38), BF147))</f>
        <v/>
      </c>
      <c r="BW147" s="119" t="str">
        <f>IF(BG147="", "", IF(BG147&lt;=$B147, WORKDAY(DATE(YEAR($BB147), MONTH(BG147)+1, DAY(BG147)-1), 1, Settings!$AY$23:$AY$38), BG147))</f>
        <v/>
      </c>
      <c r="BX147" s="119" t="str">
        <f>IF(BH147="", "", IF(BH147&lt;=$B147, WORKDAY(DATE(YEAR($BB147), MONTH(BH147)+1, DAY(BH147)-1), 1, Settings!$AY$23:$AY$38), BH147))</f>
        <v/>
      </c>
      <c r="BY147" s="119" t="str">
        <f>IF(BI147="", "", IF(BI147&lt;=$B147, WORKDAY(DATE(YEAR($BB147), MONTH(BI147)+1, DAY(BI147)-1), 1, Settings!$AY$23:$AY$38), BI147))</f>
        <v/>
      </c>
      <c r="BZ147" s="119" t="str">
        <f>IF(BJ147="", "", IF(BJ147&lt;=$B147, WORKDAY(DATE(YEAR($BB147), MONTH(BJ147)+1, DAY(BJ147)-1), 1, Settings!$AY$23:$AY$38), BJ147))</f>
        <v/>
      </c>
      <c r="CA147" s="119" t="str">
        <f>IF(BK147="", "", IF(BK147&lt;=$B147, WORKDAY(DATE(YEAR($BB147), MONTH(BK147)+1, DAY(BK147)-1), 1, Settings!$AY$23:$AY$38), BK147))</f>
        <v/>
      </c>
      <c r="CB147" s="119" t="str">
        <f>IF(BL147="", "", IF(BL147&lt;=$B147, WORKDAY(DATE(YEAR($BB147), MONTH(BL147)+1, DAY(BL147)-1), 1, Settings!$AY$23:$AY$38), BL147))</f>
        <v/>
      </c>
      <c r="CC147" s="119" t="str">
        <f>IF(BM147="", "", IF(BM147&lt;=$B147, WORKDAY(DATE(YEAR($BB147), MONTH(BM147)+1, DAY(BM147)-1), 1, Settings!$AY$23:$AY$38), BM147))</f>
        <v/>
      </c>
      <c r="CD147" s="119" t="str">
        <f>IF(BN147="", "", IF(BN147&lt;=$B147, WORKDAY(DATE(YEAR($BB147), MONTH(BN147)+1, DAY(BN147)-1), 1, Settings!$AY$23:$AY$38), BN147))</f>
        <v/>
      </c>
      <c r="CE147" s="119" t="str">
        <f>IF(BO147="", "", IF(BO147&lt;=$B147, WORKDAY(DATE(YEAR($BB147), MONTH(BO147)+1, DAY(BO147)-1), 1, Settings!$AY$23:$AY$38), BO147))</f>
        <v/>
      </c>
      <c r="CF147" s="120" t="str">
        <f>IF(BP147="", "", IF(BP147&lt;=$B147, WORKDAY(DATE(YEAR($BB147), MONTH(BP147)+1, DAY(BP147)-1), 1, Settings!$AY$23:$AY$38), BP147))</f>
        <v/>
      </c>
      <c r="CH147" s="48" t="str">
        <f t="shared" si="66"/>
        <v/>
      </c>
      <c r="CI147" s="49" t="str">
        <f t="shared" si="67"/>
        <v/>
      </c>
      <c r="CJ147" s="49" t="str">
        <f t="shared" si="68"/>
        <v/>
      </c>
      <c r="CK147" s="49" t="str">
        <f t="shared" si="69"/>
        <v/>
      </c>
      <c r="CL147" s="49" t="str">
        <f t="shared" si="70"/>
        <v/>
      </c>
      <c r="CM147" s="49" t="str">
        <f t="shared" si="71"/>
        <v/>
      </c>
      <c r="CN147" s="49" t="str">
        <f t="shared" si="72"/>
        <v/>
      </c>
      <c r="CO147" s="49" t="str">
        <f t="shared" si="73"/>
        <v/>
      </c>
      <c r="CP147" s="49" t="str">
        <f t="shared" si="74"/>
        <v/>
      </c>
      <c r="CQ147" s="49" t="str">
        <f t="shared" si="75"/>
        <v/>
      </c>
      <c r="CR147" s="49" t="str">
        <f t="shared" si="76"/>
        <v/>
      </c>
      <c r="CS147" s="49" t="str">
        <f t="shared" si="77"/>
        <v/>
      </c>
      <c r="CT147" s="49" t="str">
        <f t="shared" si="78"/>
        <v/>
      </c>
      <c r="CU147" s="49" t="str">
        <f t="shared" si="79"/>
        <v/>
      </c>
      <c r="CV147" s="16" t="str">
        <f t="shared" si="80"/>
        <v/>
      </c>
      <c r="CX147" s="48" t="str">
        <f t="shared" si="81"/>
        <v/>
      </c>
      <c r="CY147" s="49" t="str">
        <f t="shared" si="82"/>
        <v/>
      </c>
      <c r="CZ147" s="49" t="str">
        <f t="shared" si="83"/>
        <v/>
      </c>
      <c r="DA147" s="49" t="str">
        <f t="shared" si="84"/>
        <v/>
      </c>
      <c r="DB147" s="49" t="str">
        <f t="shared" si="85"/>
        <v/>
      </c>
      <c r="DC147" s="49" t="str">
        <f t="shared" si="86"/>
        <v/>
      </c>
      <c r="DD147" s="49" t="str">
        <f t="shared" si="87"/>
        <v/>
      </c>
      <c r="DE147" s="49" t="str">
        <f t="shared" si="88"/>
        <v/>
      </c>
      <c r="DF147" s="49" t="str">
        <f t="shared" si="89"/>
        <v/>
      </c>
      <c r="DG147" s="49" t="str">
        <f t="shared" si="90"/>
        <v/>
      </c>
      <c r="DH147" s="49" t="str">
        <f t="shared" si="91"/>
        <v/>
      </c>
      <c r="DI147" s="49" t="str">
        <f t="shared" si="92"/>
        <v/>
      </c>
      <c r="DJ147" s="49" t="str">
        <f t="shared" si="93"/>
        <v/>
      </c>
      <c r="DK147" s="49" t="str">
        <f t="shared" si="94"/>
        <v/>
      </c>
      <c r="DL147" s="16" t="str">
        <f t="shared" si="95"/>
        <v/>
      </c>
      <c r="DN147" s="17" t="str">
        <f t="shared" si="96"/>
        <v>Nov 2019</v>
      </c>
    </row>
    <row r="148" spans="1:118" x14ac:dyDescent="0.25">
      <c r="A148" s="30"/>
      <c r="B148" s="102">
        <f>IF(B147="", "", IFERROR(IF(B147+1&gt;Settings!$G$25, "", B147+1), ""))</f>
        <v>43784</v>
      </c>
      <c r="C148" s="2"/>
      <c r="D148" s="3"/>
      <c r="E148" s="3"/>
      <c r="F148" s="3"/>
      <c r="G148" s="3"/>
      <c r="H148" s="3"/>
      <c r="I148" s="3"/>
      <c r="J148" s="3"/>
      <c r="K148" s="3"/>
      <c r="L148" s="3"/>
      <c r="M148" s="3"/>
      <c r="N148" s="3"/>
      <c r="O148" s="3"/>
      <c r="P148" s="3"/>
      <c r="Q148" s="4"/>
      <c r="R148" s="30"/>
      <c r="T148" s="17" t="str">
        <f>IF($B148="", "", IF($B148&lt;Settings!$G$23, "Old", "New"))</f>
        <v>Old</v>
      </c>
      <c r="AL148" s="118" t="str">
        <f>IF(OR($B148="", C148="", C$10="", AL$9), "", IFERROR($B148+INDEX(Settings!$AF$19:$AF$33, MATCH(C$10, Settings!$Y$19:$Y$33, 0))+IF(INDEX(Settings!$AI$19:$AI$33, MATCH(C$10, Settings!$Y$19:$Y$33, 0))="", 0, INDEX($AO$2:$AU$8, MATCH(TEXT($B148, "ddd"), $AN$2:$AN$8, 0), MATCH(INDEX(Settings!$AI$19:$AI$33, MATCH(C$10, Settings!$Y$19:$Y$33, 0)), $AO$1:$AU$1, 0))), 0))</f>
        <v/>
      </c>
      <c r="AM148" s="119" t="str">
        <f>IF(OR($B148="", D148="", D$10="", AM$9), "", IFERROR($B148+INDEX(Settings!$AF$19:$AF$33, MATCH(D$10, Settings!$Y$19:$Y$33, 0))+IF(INDEX(Settings!$AI$19:$AI$33, MATCH(D$10, Settings!$Y$19:$Y$33, 0))="", 0, INDEX($AO$2:$AU$8, MATCH(TEXT($B148, "ddd"), $AN$2:$AN$8, 0), MATCH(INDEX(Settings!$AI$19:$AI$33, MATCH(D$10, Settings!$Y$19:$Y$33, 0)), $AO$1:$AU$1, 0))), 0))</f>
        <v/>
      </c>
      <c r="AN148" s="119" t="str">
        <f>IF(OR($B148="", E148="", E$10="", AN$9), "", IFERROR($B148+INDEX(Settings!$AF$19:$AF$33, MATCH(E$10, Settings!$Y$19:$Y$33, 0))+IF(INDEX(Settings!$AI$19:$AI$33, MATCH(E$10, Settings!$Y$19:$Y$33, 0))="", 0, INDEX($AO$2:$AU$8, MATCH(TEXT($B148, "ddd"), $AN$2:$AN$8, 0), MATCH(INDEX(Settings!$AI$19:$AI$33, MATCH(E$10, Settings!$Y$19:$Y$33, 0)), $AO$1:$AU$1, 0))), 0))</f>
        <v/>
      </c>
      <c r="AO148" s="119" t="str">
        <f>IF(OR($B148="", F148="", F$10="", AO$9), "", IFERROR($B148+INDEX(Settings!$AF$19:$AF$33, MATCH(F$10, Settings!$Y$19:$Y$33, 0))+IF(INDEX(Settings!$AI$19:$AI$33, MATCH(F$10, Settings!$Y$19:$Y$33, 0))="", 0, INDEX($AO$2:$AU$8, MATCH(TEXT($B148, "ddd"), $AN$2:$AN$8, 0), MATCH(INDEX(Settings!$AI$19:$AI$33, MATCH(F$10, Settings!$Y$19:$Y$33, 0)), $AO$1:$AU$1, 0))), 0))</f>
        <v/>
      </c>
      <c r="AP148" s="119" t="str">
        <f>IF(OR($B148="", G148="", G$10="", AP$9), "", IFERROR($B148+INDEX(Settings!$AF$19:$AF$33, MATCH(G$10, Settings!$Y$19:$Y$33, 0))+IF(INDEX(Settings!$AI$19:$AI$33, MATCH(G$10, Settings!$Y$19:$Y$33, 0))="", 0, INDEX($AO$2:$AU$8, MATCH(TEXT($B148, "ddd"), $AN$2:$AN$8, 0), MATCH(INDEX(Settings!$AI$19:$AI$33, MATCH(G$10, Settings!$Y$19:$Y$33, 0)), $AO$1:$AU$1, 0))), 0))</f>
        <v/>
      </c>
      <c r="AQ148" s="119" t="str">
        <f>IF(OR($B148="", H148="", H$10="", AQ$9), "", IFERROR($B148+INDEX(Settings!$AF$19:$AF$33, MATCH(H$10, Settings!$Y$19:$Y$33, 0))+IF(INDEX(Settings!$AI$19:$AI$33, MATCH(H$10, Settings!$Y$19:$Y$33, 0))="", 0, INDEX($AO$2:$AU$8, MATCH(TEXT($B148, "ddd"), $AN$2:$AN$8, 0), MATCH(INDEX(Settings!$AI$19:$AI$33, MATCH(H$10, Settings!$Y$19:$Y$33, 0)), $AO$1:$AU$1, 0))), 0))</f>
        <v/>
      </c>
      <c r="AR148" s="119" t="str">
        <f>IF(OR($B148="", I148="", I$10="", AR$9), "", IFERROR($B148+INDEX(Settings!$AF$19:$AF$33, MATCH(I$10, Settings!$Y$19:$Y$33, 0))+IF(INDEX(Settings!$AI$19:$AI$33, MATCH(I$10, Settings!$Y$19:$Y$33, 0))="", 0, INDEX($AO$2:$AU$8, MATCH(TEXT($B148, "ddd"), $AN$2:$AN$8, 0), MATCH(INDEX(Settings!$AI$19:$AI$33, MATCH(I$10, Settings!$Y$19:$Y$33, 0)), $AO$1:$AU$1, 0))), 0))</f>
        <v/>
      </c>
      <c r="AS148" s="119" t="str">
        <f>IF(OR($B148="", J148="", J$10="", AS$9), "", IFERROR($B148+INDEX(Settings!$AF$19:$AF$33, MATCH(J$10, Settings!$Y$19:$Y$33, 0))+IF(INDEX(Settings!$AI$19:$AI$33, MATCH(J$10, Settings!$Y$19:$Y$33, 0))="", 0, INDEX($AO$2:$AU$8, MATCH(TEXT($B148, "ddd"), $AN$2:$AN$8, 0), MATCH(INDEX(Settings!$AI$19:$AI$33, MATCH(J$10, Settings!$Y$19:$Y$33, 0)), $AO$1:$AU$1, 0))), 0))</f>
        <v/>
      </c>
      <c r="AT148" s="119" t="str">
        <f>IF(OR($B148="", K148="", K$10="", AT$9), "", IFERROR($B148+INDEX(Settings!$AF$19:$AF$33, MATCH(K$10, Settings!$Y$19:$Y$33, 0))+IF(INDEX(Settings!$AI$19:$AI$33, MATCH(K$10, Settings!$Y$19:$Y$33, 0))="", 0, INDEX($AO$2:$AU$8, MATCH(TEXT($B148, "ddd"), $AN$2:$AN$8, 0), MATCH(INDEX(Settings!$AI$19:$AI$33, MATCH(K$10, Settings!$Y$19:$Y$33, 0)), $AO$1:$AU$1, 0))), 0))</f>
        <v/>
      </c>
      <c r="AU148" s="119" t="str">
        <f>IF(OR($B148="", L148="", L$10="", AU$9), "", IFERROR($B148+INDEX(Settings!$AF$19:$AF$33, MATCH(L$10, Settings!$Y$19:$Y$33, 0))+IF(INDEX(Settings!$AI$19:$AI$33, MATCH(L$10, Settings!$Y$19:$Y$33, 0))="", 0, INDEX($AO$2:$AU$8, MATCH(TEXT($B148, "ddd"), $AN$2:$AN$8, 0), MATCH(INDEX(Settings!$AI$19:$AI$33, MATCH(L$10, Settings!$Y$19:$Y$33, 0)), $AO$1:$AU$1, 0))), 0))</f>
        <v/>
      </c>
      <c r="AV148" s="119" t="str">
        <f>IF(OR($B148="", M148="", M$10="", AV$9), "", IFERROR($B148+INDEX(Settings!$AF$19:$AF$33, MATCH(M$10, Settings!$Y$19:$Y$33, 0))+IF(INDEX(Settings!$AI$19:$AI$33, MATCH(M$10, Settings!$Y$19:$Y$33, 0))="", 0, INDEX($AO$2:$AU$8, MATCH(TEXT($B148, "ddd"), $AN$2:$AN$8, 0), MATCH(INDEX(Settings!$AI$19:$AI$33, MATCH(M$10, Settings!$Y$19:$Y$33, 0)), $AO$1:$AU$1, 0))), 0))</f>
        <v/>
      </c>
      <c r="AW148" s="119" t="str">
        <f>IF(OR($B148="", N148="", N$10="", AW$9), "", IFERROR($B148+INDEX(Settings!$AF$19:$AF$33, MATCH(N$10, Settings!$Y$19:$Y$33, 0))+IF(INDEX(Settings!$AI$19:$AI$33, MATCH(N$10, Settings!$Y$19:$Y$33, 0))="", 0, INDEX($AO$2:$AU$8, MATCH(TEXT($B148, "ddd"), $AN$2:$AN$8, 0), MATCH(INDEX(Settings!$AI$19:$AI$33, MATCH(N$10, Settings!$Y$19:$Y$33, 0)), $AO$1:$AU$1, 0))), 0))</f>
        <v/>
      </c>
      <c r="AX148" s="119" t="str">
        <f>IF(OR($B148="", O148="", O$10="", AX$9), "", IFERROR($B148+INDEX(Settings!$AF$19:$AF$33, MATCH(O$10, Settings!$Y$19:$Y$33, 0))+IF(INDEX(Settings!$AI$19:$AI$33, MATCH(O$10, Settings!$Y$19:$Y$33, 0))="", 0, INDEX($AO$2:$AU$8, MATCH(TEXT($B148, "ddd"), $AN$2:$AN$8, 0), MATCH(INDEX(Settings!$AI$19:$AI$33, MATCH(O$10, Settings!$Y$19:$Y$33, 0)), $AO$1:$AU$1, 0))), 0))</f>
        <v/>
      </c>
      <c r="AY148" s="119" t="str">
        <f>IF(OR($B148="", P148="", P$10="", AY$9), "", IFERROR($B148+INDEX(Settings!$AF$19:$AF$33, MATCH(P$10, Settings!$Y$19:$Y$33, 0))+IF(INDEX(Settings!$AI$19:$AI$33, MATCH(P$10, Settings!$Y$19:$Y$33, 0))="", 0, INDEX($AO$2:$AU$8, MATCH(TEXT($B148, "ddd"), $AN$2:$AN$8, 0), MATCH(INDEX(Settings!$AI$19:$AI$33, MATCH(P$10, Settings!$Y$19:$Y$33, 0)), $AO$1:$AU$1, 0))), 0))</f>
        <v/>
      </c>
      <c r="AZ148" s="120" t="str">
        <f>IF(OR($B148="", Q148="", Q$10="", AZ$9), "", IFERROR($B148+INDEX(Settings!$AF$19:$AF$33, MATCH(Q$10, Settings!$Y$19:$Y$33, 0))+IF(INDEX(Settings!$AI$19:$AI$33, MATCH(Q$10, Settings!$Y$19:$Y$33, 0))="", 0, INDEX($AO$2:$AU$8, MATCH(TEXT($B148, "ddd"), $AN$2:$AN$8, 0), MATCH(INDEX(Settings!$AI$19:$AI$33, MATCH(Q$10, Settings!$Y$19:$Y$33, 0)), $AO$1:$AU$1, 0))), 0))</f>
        <v/>
      </c>
      <c r="BB148" s="118" t="str">
        <f>IF(OR(C$10="", $B148="", C148="", BB$9=""), "", IFERROR(WORKDAY((DATE(YEAR($B148), MONTH($B148)+INDEX(Settings!$AM$19:$AM$33, MATCH(C$10, Settings!$Y$19:$Y$33, 0)), IF(INDEX(Settings!$AQ$19:$AQ$33, MATCH(C$10, Settings!$Y$19:$Y$33, 0))=0, DAY($B148), INDEX(Settings!$AQ$19:$AQ$33, MATCH(C$10, Settings!$Y$19:$Y$33, 0))))-1), 1, Settings!$AY$23:$AY$38), ""))</f>
        <v/>
      </c>
      <c r="BC148" s="119" t="str">
        <f>IF(OR(D$10="", $B148="", D148="", BC$9=""), "", IFERROR(WORKDAY((DATE(YEAR($B148), MONTH($B148)+INDEX(Settings!$AM$19:$AM$33, MATCH(D$10, Settings!$Y$19:$Y$33, 0)), IF(INDEX(Settings!$AQ$19:$AQ$33, MATCH(D$10, Settings!$Y$19:$Y$33, 0))=0, DAY($B148), INDEX(Settings!$AQ$19:$AQ$33, MATCH(D$10, Settings!$Y$19:$Y$33, 0))))-1), 1, Settings!$AY$23:$AY$38), ""))</f>
        <v/>
      </c>
      <c r="BD148" s="119" t="str">
        <f>IF(OR(E$10="", $B148="", E148="", BD$9=""), "", IFERROR(WORKDAY((DATE(YEAR($B148), MONTH($B148)+INDEX(Settings!$AM$19:$AM$33, MATCH(E$10, Settings!$Y$19:$Y$33, 0)), IF(INDEX(Settings!$AQ$19:$AQ$33, MATCH(E$10, Settings!$Y$19:$Y$33, 0))=0, DAY($B148), INDEX(Settings!$AQ$19:$AQ$33, MATCH(E$10, Settings!$Y$19:$Y$33, 0))))-1), 1, Settings!$AY$23:$AY$38), ""))</f>
        <v/>
      </c>
      <c r="BE148" s="119" t="str">
        <f>IF(OR(F$10="", $B148="", F148="", BE$9=""), "", IFERROR(WORKDAY((DATE(YEAR($B148), MONTH($B148)+INDEX(Settings!$AM$19:$AM$33, MATCH(F$10, Settings!$Y$19:$Y$33, 0)), IF(INDEX(Settings!$AQ$19:$AQ$33, MATCH(F$10, Settings!$Y$19:$Y$33, 0))=0, DAY($B148), INDEX(Settings!$AQ$19:$AQ$33, MATCH(F$10, Settings!$Y$19:$Y$33, 0))))-1), 1, Settings!$AY$23:$AY$38), ""))</f>
        <v/>
      </c>
      <c r="BF148" s="119" t="str">
        <f>IF(OR(G$10="", $B148="", G148="", BF$9=""), "", IFERROR(WORKDAY((DATE(YEAR($B148), MONTH($B148)+INDEX(Settings!$AM$19:$AM$33, MATCH(G$10, Settings!$Y$19:$Y$33, 0)), IF(INDEX(Settings!$AQ$19:$AQ$33, MATCH(G$10, Settings!$Y$19:$Y$33, 0))=0, DAY($B148), INDEX(Settings!$AQ$19:$AQ$33, MATCH(G$10, Settings!$Y$19:$Y$33, 0))))-1), 1, Settings!$AY$23:$AY$38), ""))</f>
        <v/>
      </c>
      <c r="BG148" s="119" t="str">
        <f>IF(OR(H$10="", $B148="", H148="", BG$9=""), "", IFERROR(WORKDAY((DATE(YEAR($B148), MONTH($B148)+INDEX(Settings!$AM$19:$AM$33, MATCH(H$10, Settings!$Y$19:$Y$33, 0)), IF(INDEX(Settings!$AQ$19:$AQ$33, MATCH(H$10, Settings!$Y$19:$Y$33, 0))=0, DAY($B148), INDEX(Settings!$AQ$19:$AQ$33, MATCH(H$10, Settings!$Y$19:$Y$33, 0))))-1), 1, Settings!$AY$23:$AY$38), ""))</f>
        <v/>
      </c>
      <c r="BH148" s="119" t="str">
        <f>IF(OR(I$10="", $B148="", I148="", BH$9=""), "", IFERROR(WORKDAY((DATE(YEAR($B148), MONTH($B148)+INDEX(Settings!$AM$19:$AM$33, MATCH(I$10, Settings!$Y$19:$Y$33, 0)), IF(INDEX(Settings!$AQ$19:$AQ$33, MATCH(I$10, Settings!$Y$19:$Y$33, 0))=0, DAY($B148), INDEX(Settings!$AQ$19:$AQ$33, MATCH(I$10, Settings!$Y$19:$Y$33, 0))))-1), 1, Settings!$AY$23:$AY$38), ""))</f>
        <v/>
      </c>
      <c r="BI148" s="119" t="str">
        <f>IF(OR(J$10="", $B148="", J148="", BI$9=""), "", IFERROR(WORKDAY((DATE(YEAR($B148), MONTH($B148)+INDEX(Settings!$AM$19:$AM$33, MATCH(J$10, Settings!$Y$19:$Y$33, 0)), IF(INDEX(Settings!$AQ$19:$AQ$33, MATCH(J$10, Settings!$Y$19:$Y$33, 0))=0, DAY($B148), INDEX(Settings!$AQ$19:$AQ$33, MATCH(J$10, Settings!$Y$19:$Y$33, 0))))-1), 1, Settings!$AY$23:$AY$38), ""))</f>
        <v/>
      </c>
      <c r="BJ148" s="119" t="str">
        <f>IF(OR(K$10="", $B148="", K148="", BJ$9=""), "", IFERROR(WORKDAY((DATE(YEAR($B148), MONTH($B148)+INDEX(Settings!$AM$19:$AM$33, MATCH(K$10, Settings!$Y$19:$Y$33, 0)), IF(INDEX(Settings!$AQ$19:$AQ$33, MATCH(K$10, Settings!$Y$19:$Y$33, 0))=0, DAY($B148), INDEX(Settings!$AQ$19:$AQ$33, MATCH(K$10, Settings!$Y$19:$Y$33, 0))))-1), 1, Settings!$AY$23:$AY$38), ""))</f>
        <v/>
      </c>
      <c r="BK148" s="119" t="str">
        <f>IF(OR(L$10="", $B148="", L148="", BK$9=""), "", IFERROR(WORKDAY((DATE(YEAR($B148), MONTH($B148)+INDEX(Settings!$AM$19:$AM$33, MATCH(L$10, Settings!$Y$19:$Y$33, 0)), IF(INDEX(Settings!$AQ$19:$AQ$33, MATCH(L$10, Settings!$Y$19:$Y$33, 0))=0, DAY($B148), INDEX(Settings!$AQ$19:$AQ$33, MATCH(L$10, Settings!$Y$19:$Y$33, 0))))-1), 1, Settings!$AY$23:$AY$38), ""))</f>
        <v/>
      </c>
      <c r="BL148" s="119" t="str">
        <f>IF(OR(M$10="", $B148="", M148="", BL$9=""), "", IFERROR(WORKDAY((DATE(YEAR($B148), MONTH($B148)+INDEX(Settings!$AM$19:$AM$33, MATCH(M$10, Settings!$Y$19:$Y$33, 0)), IF(INDEX(Settings!$AQ$19:$AQ$33, MATCH(M$10, Settings!$Y$19:$Y$33, 0))=0, DAY($B148), INDEX(Settings!$AQ$19:$AQ$33, MATCH(M$10, Settings!$Y$19:$Y$33, 0))))-1), 1, Settings!$AY$23:$AY$38), ""))</f>
        <v/>
      </c>
      <c r="BM148" s="119" t="str">
        <f>IF(OR(N$10="", $B148="", N148="", BM$9=""), "", IFERROR(WORKDAY((DATE(YEAR($B148), MONTH($B148)+INDEX(Settings!$AM$19:$AM$33, MATCH(N$10, Settings!$Y$19:$Y$33, 0)), IF(INDEX(Settings!$AQ$19:$AQ$33, MATCH(N$10, Settings!$Y$19:$Y$33, 0))=0, DAY($B148), INDEX(Settings!$AQ$19:$AQ$33, MATCH(N$10, Settings!$Y$19:$Y$33, 0))))-1), 1, Settings!$AY$23:$AY$38), ""))</f>
        <v/>
      </c>
      <c r="BN148" s="119" t="str">
        <f>IF(OR(O$10="", $B148="", O148="", BN$9=""), "", IFERROR(WORKDAY((DATE(YEAR($B148), MONTH($B148)+INDEX(Settings!$AM$19:$AM$33, MATCH(O$10, Settings!$Y$19:$Y$33, 0)), IF(INDEX(Settings!$AQ$19:$AQ$33, MATCH(O$10, Settings!$Y$19:$Y$33, 0))=0, DAY($B148), INDEX(Settings!$AQ$19:$AQ$33, MATCH(O$10, Settings!$Y$19:$Y$33, 0))))-1), 1, Settings!$AY$23:$AY$38), ""))</f>
        <v/>
      </c>
      <c r="BO148" s="119" t="str">
        <f>IF(OR(P$10="", $B148="", P148="", BO$9=""), "", IFERROR(WORKDAY((DATE(YEAR($B148), MONTH($B148)+INDEX(Settings!$AM$19:$AM$33, MATCH(P$10, Settings!$Y$19:$Y$33, 0)), IF(INDEX(Settings!$AQ$19:$AQ$33, MATCH(P$10, Settings!$Y$19:$Y$33, 0))=0, DAY($B148), INDEX(Settings!$AQ$19:$AQ$33, MATCH(P$10, Settings!$Y$19:$Y$33, 0))))-1), 1, Settings!$AY$23:$AY$38), ""))</f>
        <v/>
      </c>
      <c r="BP148" s="120" t="str">
        <f>IF(OR(Q$10="", $B148="", Q148="", BP$9=""), "", IFERROR(WORKDAY((DATE(YEAR($B148), MONTH($B148)+INDEX(Settings!$AM$19:$AM$33, MATCH(Q$10, Settings!$Y$19:$Y$33, 0)), IF(INDEX(Settings!$AQ$19:$AQ$33, MATCH(Q$10, Settings!$Y$19:$Y$33, 0))=0, DAY($B148), INDEX(Settings!$AQ$19:$AQ$33, MATCH(Q$10, Settings!$Y$19:$Y$33, 0))))-1), 1, Settings!$AY$23:$AY$38), ""))</f>
        <v/>
      </c>
      <c r="BR148" s="118" t="str">
        <f>IF(BB148="", "", IF(BB148&lt;=$B148, WORKDAY(DATE(YEAR($BB148), MONTH(BB148)+1, DAY(BB148)-1), 1, Settings!$AY$23:$AY$38), BB148))</f>
        <v/>
      </c>
      <c r="BS148" s="119" t="str">
        <f>IF(BC148="", "", IF(BC148&lt;=$B148, WORKDAY(DATE(YEAR($BB148), MONTH(BC148)+1, DAY(BC148)-1), 1, Settings!$AY$23:$AY$38), BC148))</f>
        <v/>
      </c>
      <c r="BT148" s="119" t="str">
        <f>IF(BD148="", "", IF(BD148&lt;=$B148, WORKDAY(DATE(YEAR($BB148), MONTH(BD148)+1, DAY(BD148)-1), 1, Settings!$AY$23:$AY$38), BD148))</f>
        <v/>
      </c>
      <c r="BU148" s="119" t="str">
        <f>IF(BE148="", "", IF(BE148&lt;=$B148, WORKDAY(DATE(YEAR($BB148), MONTH(BE148)+1, DAY(BE148)-1), 1, Settings!$AY$23:$AY$38), BE148))</f>
        <v/>
      </c>
      <c r="BV148" s="119" t="str">
        <f>IF(BF148="", "", IF(BF148&lt;=$B148, WORKDAY(DATE(YEAR($BB148), MONTH(BF148)+1, DAY(BF148)-1), 1, Settings!$AY$23:$AY$38), BF148))</f>
        <v/>
      </c>
      <c r="BW148" s="119" t="str">
        <f>IF(BG148="", "", IF(BG148&lt;=$B148, WORKDAY(DATE(YEAR($BB148), MONTH(BG148)+1, DAY(BG148)-1), 1, Settings!$AY$23:$AY$38), BG148))</f>
        <v/>
      </c>
      <c r="BX148" s="119" t="str">
        <f>IF(BH148="", "", IF(BH148&lt;=$B148, WORKDAY(DATE(YEAR($BB148), MONTH(BH148)+1, DAY(BH148)-1), 1, Settings!$AY$23:$AY$38), BH148))</f>
        <v/>
      </c>
      <c r="BY148" s="119" t="str">
        <f>IF(BI148="", "", IF(BI148&lt;=$B148, WORKDAY(DATE(YEAR($BB148), MONTH(BI148)+1, DAY(BI148)-1), 1, Settings!$AY$23:$AY$38), BI148))</f>
        <v/>
      </c>
      <c r="BZ148" s="119" t="str">
        <f>IF(BJ148="", "", IF(BJ148&lt;=$B148, WORKDAY(DATE(YEAR($BB148), MONTH(BJ148)+1, DAY(BJ148)-1), 1, Settings!$AY$23:$AY$38), BJ148))</f>
        <v/>
      </c>
      <c r="CA148" s="119" t="str">
        <f>IF(BK148="", "", IF(BK148&lt;=$B148, WORKDAY(DATE(YEAR($BB148), MONTH(BK148)+1, DAY(BK148)-1), 1, Settings!$AY$23:$AY$38), BK148))</f>
        <v/>
      </c>
      <c r="CB148" s="119" t="str">
        <f>IF(BL148="", "", IF(BL148&lt;=$B148, WORKDAY(DATE(YEAR($BB148), MONTH(BL148)+1, DAY(BL148)-1), 1, Settings!$AY$23:$AY$38), BL148))</f>
        <v/>
      </c>
      <c r="CC148" s="119" t="str">
        <f>IF(BM148="", "", IF(BM148&lt;=$B148, WORKDAY(DATE(YEAR($BB148), MONTH(BM148)+1, DAY(BM148)-1), 1, Settings!$AY$23:$AY$38), BM148))</f>
        <v/>
      </c>
      <c r="CD148" s="119" t="str">
        <f>IF(BN148="", "", IF(BN148&lt;=$B148, WORKDAY(DATE(YEAR($BB148), MONTH(BN148)+1, DAY(BN148)-1), 1, Settings!$AY$23:$AY$38), BN148))</f>
        <v/>
      </c>
      <c r="CE148" s="119" t="str">
        <f>IF(BO148="", "", IF(BO148&lt;=$B148, WORKDAY(DATE(YEAR($BB148), MONTH(BO148)+1, DAY(BO148)-1), 1, Settings!$AY$23:$AY$38), BO148))</f>
        <v/>
      </c>
      <c r="CF148" s="120" t="str">
        <f>IF(BP148="", "", IF(BP148&lt;=$B148, WORKDAY(DATE(YEAR($BB148), MONTH(BP148)+1, DAY(BP148)-1), 1, Settings!$AY$23:$AY$38), BP148))</f>
        <v/>
      </c>
      <c r="CH148" s="48" t="str">
        <f t="shared" si="66"/>
        <v/>
      </c>
      <c r="CI148" s="49" t="str">
        <f t="shared" si="67"/>
        <v/>
      </c>
      <c r="CJ148" s="49" t="str">
        <f t="shared" si="68"/>
        <v/>
      </c>
      <c r="CK148" s="49" t="str">
        <f t="shared" si="69"/>
        <v/>
      </c>
      <c r="CL148" s="49" t="str">
        <f t="shared" si="70"/>
        <v/>
      </c>
      <c r="CM148" s="49" t="str">
        <f t="shared" si="71"/>
        <v/>
      </c>
      <c r="CN148" s="49" t="str">
        <f t="shared" si="72"/>
        <v/>
      </c>
      <c r="CO148" s="49" t="str">
        <f t="shared" si="73"/>
        <v/>
      </c>
      <c r="CP148" s="49" t="str">
        <f t="shared" si="74"/>
        <v/>
      </c>
      <c r="CQ148" s="49" t="str">
        <f t="shared" si="75"/>
        <v/>
      </c>
      <c r="CR148" s="49" t="str">
        <f t="shared" si="76"/>
        <v/>
      </c>
      <c r="CS148" s="49" t="str">
        <f t="shared" si="77"/>
        <v/>
      </c>
      <c r="CT148" s="49" t="str">
        <f t="shared" si="78"/>
        <v/>
      </c>
      <c r="CU148" s="49" t="str">
        <f t="shared" si="79"/>
        <v/>
      </c>
      <c r="CV148" s="16" t="str">
        <f t="shared" si="80"/>
        <v/>
      </c>
      <c r="CX148" s="48" t="str">
        <f t="shared" si="81"/>
        <v/>
      </c>
      <c r="CY148" s="49" t="str">
        <f t="shared" si="82"/>
        <v/>
      </c>
      <c r="CZ148" s="49" t="str">
        <f t="shared" si="83"/>
        <v/>
      </c>
      <c r="DA148" s="49" t="str">
        <f t="shared" si="84"/>
        <v/>
      </c>
      <c r="DB148" s="49" t="str">
        <f t="shared" si="85"/>
        <v/>
      </c>
      <c r="DC148" s="49" t="str">
        <f t="shared" si="86"/>
        <v/>
      </c>
      <c r="DD148" s="49" t="str">
        <f t="shared" si="87"/>
        <v/>
      </c>
      <c r="DE148" s="49" t="str">
        <f t="shared" si="88"/>
        <v/>
      </c>
      <c r="DF148" s="49" t="str">
        <f t="shared" si="89"/>
        <v/>
      </c>
      <c r="DG148" s="49" t="str">
        <f t="shared" si="90"/>
        <v/>
      </c>
      <c r="DH148" s="49" t="str">
        <f t="shared" si="91"/>
        <v/>
      </c>
      <c r="DI148" s="49" t="str">
        <f t="shared" si="92"/>
        <v/>
      </c>
      <c r="DJ148" s="49" t="str">
        <f t="shared" si="93"/>
        <v/>
      </c>
      <c r="DK148" s="49" t="str">
        <f t="shared" si="94"/>
        <v/>
      </c>
      <c r="DL148" s="16" t="str">
        <f t="shared" si="95"/>
        <v/>
      </c>
      <c r="DN148" s="17" t="str">
        <f t="shared" si="96"/>
        <v>Nov 2019</v>
      </c>
    </row>
    <row r="149" spans="1:118" x14ac:dyDescent="0.25">
      <c r="A149" s="30"/>
      <c r="B149" s="102">
        <f>IF(B148="", "", IFERROR(IF(B148+1&gt;Settings!$G$25, "", B148+1), ""))</f>
        <v>43785</v>
      </c>
      <c r="C149" s="2"/>
      <c r="D149" s="3"/>
      <c r="E149" s="3"/>
      <c r="F149" s="3"/>
      <c r="G149" s="3"/>
      <c r="H149" s="3"/>
      <c r="I149" s="3"/>
      <c r="J149" s="3"/>
      <c r="K149" s="3"/>
      <c r="L149" s="3"/>
      <c r="M149" s="3"/>
      <c r="N149" s="3"/>
      <c r="O149" s="3"/>
      <c r="P149" s="3"/>
      <c r="Q149" s="4"/>
      <c r="R149" s="30"/>
      <c r="T149" s="17" t="str">
        <f>IF($B149="", "", IF($B149&lt;Settings!$G$23, "Old", "New"))</f>
        <v>Old</v>
      </c>
      <c r="AL149" s="118" t="str">
        <f>IF(OR($B149="", C149="", C$10="", AL$9), "", IFERROR($B149+INDEX(Settings!$AF$19:$AF$33, MATCH(C$10, Settings!$Y$19:$Y$33, 0))+IF(INDEX(Settings!$AI$19:$AI$33, MATCH(C$10, Settings!$Y$19:$Y$33, 0))="", 0, INDEX($AO$2:$AU$8, MATCH(TEXT($B149, "ddd"), $AN$2:$AN$8, 0), MATCH(INDEX(Settings!$AI$19:$AI$33, MATCH(C$10, Settings!$Y$19:$Y$33, 0)), $AO$1:$AU$1, 0))), 0))</f>
        <v/>
      </c>
      <c r="AM149" s="119" t="str">
        <f>IF(OR($B149="", D149="", D$10="", AM$9), "", IFERROR($B149+INDEX(Settings!$AF$19:$AF$33, MATCH(D$10, Settings!$Y$19:$Y$33, 0))+IF(INDEX(Settings!$AI$19:$AI$33, MATCH(D$10, Settings!$Y$19:$Y$33, 0))="", 0, INDEX($AO$2:$AU$8, MATCH(TEXT($B149, "ddd"), $AN$2:$AN$8, 0), MATCH(INDEX(Settings!$AI$19:$AI$33, MATCH(D$10, Settings!$Y$19:$Y$33, 0)), $AO$1:$AU$1, 0))), 0))</f>
        <v/>
      </c>
      <c r="AN149" s="119" t="str">
        <f>IF(OR($B149="", E149="", E$10="", AN$9), "", IFERROR($B149+INDEX(Settings!$AF$19:$AF$33, MATCH(E$10, Settings!$Y$19:$Y$33, 0))+IF(INDEX(Settings!$AI$19:$AI$33, MATCH(E$10, Settings!$Y$19:$Y$33, 0))="", 0, INDEX($AO$2:$AU$8, MATCH(TEXT($B149, "ddd"), $AN$2:$AN$8, 0), MATCH(INDEX(Settings!$AI$19:$AI$33, MATCH(E$10, Settings!$Y$19:$Y$33, 0)), $AO$1:$AU$1, 0))), 0))</f>
        <v/>
      </c>
      <c r="AO149" s="119" t="str">
        <f>IF(OR($B149="", F149="", F$10="", AO$9), "", IFERROR($B149+INDEX(Settings!$AF$19:$AF$33, MATCH(F$10, Settings!$Y$19:$Y$33, 0))+IF(INDEX(Settings!$AI$19:$AI$33, MATCH(F$10, Settings!$Y$19:$Y$33, 0))="", 0, INDEX($AO$2:$AU$8, MATCH(TEXT($B149, "ddd"), $AN$2:$AN$8, 0), MATCH(INDEX(Settings!$AI$19:$AI$33, MATCH(F$10, Settings!$Y$19:$Y$33, 0)), $AO$1:$AU$1, 0))), 0))</f>
        <v/>
      </c>
      <c r="AP149" s="119" t="str">
        <f>IF(OR($B149="", G149="", G$10="", AP$9), "", IFERROR($B149+INDEX(Settings!$AF$19:$AF$33, MATCH(G$10, Settings!$Y$19:$Y$33, 0))+IF(INDEX(Settings!$AI$19:$AI$33, MATCH(G$10, Settings!$Y$19:$Y$33, 0))="", 0, INDEX($AO$2:$AU$8, MATCH(TEXT($B149, "ddd"), $AN$2:$AN$8, 0), MATCH(INDEX(Settings!$AI$19:$AI$33, MATCH(G$10, Settings!$Y$19:$Y$33, 0)), $AO$1:$AU$1, 0))), 0))</f>
        <v/>
      </c>
      <c r="AQ149" s="119" t="str">
        <f>IF(OR($B149="", H149="", H$10="", AQ$9), "", IFERROR($B149+INDEX(Settings!$AF$19:$AF$33, MATCH(H$10, Settings!$Y$19:$Y$33, 0))+IF(INDEX(Settings!$AI$19:$AI$33, MATCH(H$10, Settings!$Y$19:$Y$33, 0))="", 0, INDEX($AO$2:$AU$8, MATCH(TEXT($B149, "ddd"), $AN$2:$AN$8, 0), MATCH(INDEX(Settings!$AI$19:$AI$33, MATCH(H$10, Settings!$Y$19:$Y$33, 0)), $AO$1:$AU$1, 0))), 0))</f>
        <v/>
      </c>
      <c r="AR149" s="119" t="str">
        <f>IF(OR($B149="", I149="", I$10="", AR$9), "", IFERROR($B149+INDEX(Settings!$AF$19:$AF$33, MATCH(I$10, Settings!$Y$19:$Y$33, 0))+IF(INDEX(Settings!$AI$19:$AI$33, MATCH(I$10, Settings!$Y$19:$Y$33, 0))="", 0, INDEX($AO$2:$AU$8, MATCH(TEXT($B149, "ddd"), $AN$2:$AN$8, 0), MATCH(INDEX(Settings!$AI$19:$AI$33, MATCH(I$10, Settings!$Y$19:$Y$33, 0)), $AO$1:$AU$1, 0))), 0))</f>
        <v/>
      </c>
      <c r="AS149" s="119" t="str">
        <f>IF(OR($B149="", J149="", J$10="", AS$9), "", IFERROR($B149+INDEX(Settings!$AF$19:$AF$33, MATCH(J$10, Settings!$Y$19:$Y$33, 0))+IF(INDEX(Settings!$AI$19:$AI$33, MATCH(J$10, Settings!$Y$19:$Y$33, 0))="", 0, INDEX($AO$2:$AU$8, MATCH(TEXT($B149, "ddd"), $AN$2:$AN$8, 0), MATCH(INDEX(Settings!$AI$19:$AI$33, MATCH(J$10, Settings!$Y$19:$Y$33, 0)), $AO$1:$AU$1, 0))), 0))</f>
        <v/>
      </c>
      <c r="AT149" s="119" t="str">
        <f>IF(OR($B149="", K149="", K$10="", AT$9), "", IFERROR($B149+INDEX(Settings!$AF$19:$AF$33, MATCH(K$10, Settings!$Y$19:$Y$33, 0))+IF(INDEX(Settings!$AI$19:$AI$33, MATCH(K$10, Settings!$Y$19:$Y$33, 0))="", 0, INDEX($AO$2:$AU$8, MATCH(TEXT($B149, "ddd"), $AN$2:$AN$8, 0), MATCH(INDEX(Settings!$AI$19:$AI$33, MATCH(K$10, Settings!$Y$19:$Y$33, 0)), $AO$1:$AU$1, 0))), 0))</f>
        <v/>
      </c>
      <c r="AU149" s="119" t="str">
        <f>IF(OR($B149="", L149="", L$10="", AU$9), "", IFERROR($B149+INDEX(Settings!$AF$19:$AF$33, MATCH(L$10, Settings!$Y$19:$Y$33, 0))+IF(INDEX(Settings!$AI$19:$AI$33, MATCH(L$10, Settings!$Y$19:$Y$33, 0))="", 0, INDEX($AO$2:$AU$8, MATCH(TEXT($B149, "ddd"), $AN$2:$AN$8, 0), MATCH(INDEX(Settings!$AI$19:$AI$33, MATCH(L$10, Settings!$Y$19:$Y$33, 0)), $AO$1:$AU$1, 0))), 0))</f>
        <v/>
      </c>
      <c r="AV149" s="119" t="str">
        <f>IF(OR($B149="", M149="", M$10="", AV$9), "", IFERROR($B149+INDEX(Settings!$AF$19:$AF$33, MATCH(M$10, Settings!$Y$19:$Y$33, 0))+IF(INDEX(Settings!$AI$19:$AI$33, MATCH(M$10, Settings!$Y$19:$Y$33, 0))="", 0, INDEX($AO$2:$AU$8, MATCH(TEXT($B149, "ddd"), $AN$2:$AN$8, 0), MATCH(INDEX(Settings!$AI$19:$AI$33, MATCH(M$10, Settings!$Y$19:$Y$33, 0)), $AO$1:$AU$1, 0))), 0))</f>
        <v/>
      </c>
      <c r="AW149" s="119" t="str">
        <f>IF(OR($B149="", N149="", N$10="", AW$9), "", IFERROR($B149+INDEX(Settings!$AF$19:$AF$33, MATCH(N$10, Settings!$Y$19:$Y$33, 0))+IF(INDEX(Settings!$AI$19:$AI$33, MATCH(N$10, Settings!$Y$19:$Y$33, 0))="", 0, INDEX($AO$2:$AU$8, MATCH(TEXT($B149, "ddd"), $AN$2:$AN$8, 0), MATCH(INDEX(Settings!$AI$19:$AI$33, MATCH(N$10, Settings!$Y$19:$Y$33, 0)), $AO$1:$AU$1, 0))), 0))</f>
        <v/>
      </c>
      <c r="AX149" s="119" t="str">
        <f>IF(OR($B149="", O149="", O$10="", AX$9), "", IFERROR($B149+INDEX(Settings!$AF$19:$AF$33, MATCH(O$10, Settings!$Y$19:$Y$33, 0))+IF(INDEX(Settings!$AI$19:$AI$33, MATCH(O$10, Settings!$Y$19:$Y$33, 0))="", 0, INDEX($AO$2:$AU$8, MATCH(TEXT($B149, "ddd"), $AN$2:$AN$8, 0), MATCH(INDEX(Settings!$AI$19:$AI$33, MATCH(O$10, Settings!$Y$19:$Y$33, 0)), $AO$1:$AU$1, 0))), 0))</f>
        <v/>
      </c>
      <c r="AY149" s="119" t="str">
        <f>IF(OR($B149="", P149="", P$10="", AY$9), "", IFERROR($B149+INDEX(Settings!$AF$19:$AF$33, MATCH(P$10, Settings!$Y$19:$Y$33, 0))+IF(INDEX(Settings!$AI$19:$AI$33, MATCH(P$10, Settings!$Y$19:$Y$33, 0))="", 0, INDEX($AO$2:$AU$8, MATCH(TEXT($B149, "ddd"), $AN$2:$AN$8, 0), MATCH(INDEX(Settings!$AI$19:$AI$33, MATCH(P$10, Settings!$Y$19:$Y$33, 0)), $AO$1:$AU$1, 0))), 0))</f>
        <v/>
      </c>
      <c r="AZ149" s="120" t="str">
        <f>IF(OR($B149="", Q149="", Q$10="", AZ$9), "", IFERROR($B149+INDEX(Settings!$AF$19:$AF$33, MATCH(Q$10, Settings!$Y$19:$Y$33, 0))+IF(INDEX(Settings!$AI$19:$AI$33, MATCH(Q$10, Settings!$Y$19:$Y$33, 0))="", 0, INDEX($AO$2:$AU$8, MATCH(TEXT($B149, "ddd"), $AN$2:$AN$8, 0), MATCH(INDEX(Settings!$AI$19:$AI$33, MATCH(Q$10, Settings!$Y$19:$Y$33, 0)), $AO$1:$AU$1, 0))), 0))</f>
        <v/>
      </c>
      <c r="BB149" s="118" t="str">
        <f>IF(OR(C$10="", $B149="", C149="", BB$9=""), "", IFERROR(WORKDAY((DATE(YEAR($B149), MONTH($B149)+INDEX(Settings!$AM$19:$AM$33, MATCH(C$10, Settings!$Y$19:$Y$33, 0)), IF(INDEX(Settings!$AQ$19:$AQ$33, MATCH(C$10, Settings!$Y$19:$Y$33, 0))=0, DAY($B149), INDEX(Settings!$AQ$19:$AQ$33, MATCH(C$10, Settings!$Y$19:$Y$33, 0))))-1), 1, Settings!$AY$23:$AY$38), ""))</f>
        <v/>
      </c>
      <c r="BC149" s="119" t="str">
        <f>IF(OR(D$10="", $B149="", D149="", BC$9=""), "", IFERROR(WORKDAY((DATE(YEAR($B149), MONTH($B149)+INDEX(Settings!$AM$19:$AM$33, MATCH(D$10, Settings!$Y$19:$Y$33, 0)), IF(INDEX(Settings!$AQ$19:$AQ$33, MATCH(D$10, Settings!$Y$19:$Y$33, 0))=0, DAY($B149), INDEX(Settings!$AQ$19:$AQ$33, MATCH(D$10, Settings!$Y$19:$Y$33, 0))))-1), 1, Settings!$AY$23:$AY$38), ""))</f>
        <v/>
      </c>
      <c r="BD149" s="119" t="str">
        <f>IF(OR(E$10="", $B149="", E149="", BD$9=""), "", IFERROR(WORKDAY((DATE(YEAR($B149), MONTH($B149)+INDEX(Settings!$AM$19:$AM$33, MATCH(E$10, Settings!$Y$19:$Y$33, 0)), IF(INDEX(Settings!$AQ$19:$AQ$33, MATCH(E$10, Settings!$Y$19:$Y$33, 0))=0, DAY($B149), INDEX(Settings!$AQ$19:$AQ$33, MATCH(E$10, Settings!$Y$19:$Y$33, 0))))-1), 1, Settings!$AY$23:$AY$38), ""))</f>
        <v/>
      </c>
      <c r="BE149" s="119" t="str">
        <f>IF(OR(F$10="", $B149="", F149="", BE$9=""), "", IFERROR(WORKDAY((DATE(YEAR($B149), MONTH($B149)+INDEX(Settings!$AM$19:$AM$33, MATCH(F$10, Settings!$Y$19:$Y$33, 0)), IF(INDEX(Settings!$AQ$19:$AQ$33, MATCH(F$10, Settings!$Y$19:$Y$33, 0))=0, DAY($B149), INDEX(Settings!$AQ$19:$AQ$33, MATCH(F$10, Settings!$Y$19:$Y$33, 0))))-1), 1, Settings!$AY$23:$AY$38), ""))</f>
        <v/>
      </c>
      <c r="BF149" s="119" t="str">
        <f>IF(OR(G$10="", $B149="", G149="", BF$9=""), "", IFERROR(WORKDAY((DATE(YEAR($B149), MONTH($B149)+INDEX(Settings!$AM$19:$AM$33, MATCH(G$10, Settings!$Y$19:$Y$33, 0)), IF(INDEX(Settings!$AQ$19:$AQ$33, MATCH(G$10, Settings!$Y$19:$Y$33, 0))=0, DAY($B149), INDEX(Settings!$AQ$19:$AQ$33, MATCH(G$10, Settings!$Y$19:$Y$33, 0))))-1), 1, Settings!$AY$23:$AY$38), ""))</f>
        <v/>
      </c>
      <c r="BG149" s="119" t="str">
        <f>IF(OR(H$10="", $B149="", H149="", BG$9=""), "", IFERROR(WORKDAY((DATE(YEAR($B149), MONTH($B149)+INDEX(Settings!$AM$19:$AM$33, MATCH(H$10, Settings!$Y$19:$Y$33, 0)), IF(INDEX(Settings!$AQ$19:$AQ$33, MATCH(H$10, Settings!$Y$19:$Y$33, 0))=0, DAY($B149), INDEX(Settings!$AQ$19:$AQ$33, MATCH(H$10, Settings!$Y$19:$Y$33, 0))))-1), 1, Settings!$AY$23:$AY$38), ""))</f>
        <v/>
      </c>
      <c r="BH149" s="119" t="str">
        <f>IF(OR(I$10="", $B149="", I149="", BH$9=""), "", IFERROR(WORKDAY((DATE(YEAR($B149), MONTH($B149)+INDEX(Settings!$AM$19:$AM$33, MATCH(I$10, Settings!$Y$19:$Y$33, 0)), IF(INDEX(Settings!$AQ$19:$AQ$33, MATCH(I$10, Settings!$Y$19:$Y$33, 0))=0, DAY($B149), INDEX(Settings!$AQ$19:$AQ$33, MATCH(I$10, Settings!$Y$19:$Y$33, 0))))-1), 1, Settings!$AY$23:$AY$38), ""))</f>
        <v/>
      </c>
      <c r="BI149" s="119" t="str">
        <f>IF(OR(J$10="", $B149="", J149="", BI$9=""), "", IFERROR(WORKDAY((DATE(YEAR($B149), MONTH($B149)+INDEX(Settings!$AM$19:$AM$33, MATCH(J$10, Settings!$Y$19:$Y$33, 0)), IF(INDEX(Settings!$AQ$19:$AQ$33, MATCH(J$10, Settings!$Y$19:$Y$33, 0))=0, DAY($B149), INDEX(Settings!$AQ$19:$AQ$33, MATCH(J$10, Settings!$Y$19:$Y$33, 0))))-1), 1, Settings!$AY$23:$AY$38), ""))</f>
        <v/>
      </c>
      <c r="BJ149" s="119" t="str">
        <f>IF(OR(K$10="", $B149="", K149="", BJ$9=""), "", IFERROR(WORKDAY((DATE(YEAR($B149), MONTH($B149)+INDEX(Settings!$AM$19:$AM$33, MATCH(K$10, Settings!$Y$19:$Y$33, 0)), IF(INDEX(Settings!$AQ$19:$AQ$33, MATCH(K$10, Settings!$Y$19:$Y$33, 0))=0, DAY($B149), INDEX(Settings!$AQ$19:$AQ$33, MATCH(K$10, Settings!$Y$19:$Y$33, 0))))-1), 1, Settings!$AY$23:$AY$38), ""))</f>
        <v/>
      </c>
      <c r="BK149" s="119" t="str">
        <f>IF(OR(L$10="", $B149="", L149="", BK$9=""), "", IFERROR(WORKDAY((DATE(YEAR($B149), MONTH($B149)+INDEX(Settings!$AM$19:$AM$33, MATCH(L$10, Settings!$Y$19:$Y$33, 0)), IF(INDEX(Settings!$AQ$19:$AQ$33, MATCH(L$10, Settings!$Y$19:$Y$33, 0))=0, DAY($B149), INDEX(Settings!$AQ$19:$AQ$33, MATCH(L$10, Settings!$Y$19:$Y$33, 0))))-1), 1, Settings!$AY$23:$AY$38), ""))</f>
        <v/>
      </c>
      <c r="BL149" s="119" t="str">
        <f>IF(OR(M$10="", $B149="", M149="", BL$9=""), "", IFERROR(WORKDAY((DATE(YEAR($B149), MONTH($B149)+INDEX(Settings!$AM$19:$AM$33, MATCH(M$10, Settings!$Y$19:$Y$33, 0)), IF(INDEX(Settings!$AQ$19:$AQ$33, MATCH(M$10, Settings!$Y$19:$Y$33, 0))=0, DAY($B149), INDEX(Settings!$AQ$19:$AQ$33, MATCH(M$10, Settings!$Y$19:$Y$33, 0))))-1), 1, Settings!$AY$23:$AY$38), ""))</f>
        <v/>
      </c>
      <c r="BM149" s="119" t="str">
        <f>IF(OR(N$10="", $B149="", N149="", BM$9=""), "", IFERROR(WORKDAY((DATE(YEAR($B149), MONTH($B149)+INDEX(Settings!$AM$19:$AM$33, MATCH(N$10, Settings!$Y$19:$Y$33, 0)), IF(INDEX(Settings!$AQ$19:$AQ$33, MATCH(N$10, Settings!$Y$19:$Y$33, 0))=0, DAY($B149), INDEX(Settings!$AQ$19:$AQ$33, MATCH(N$10, Settings!$Y$19:$Y$33, 0))))-1), 1, Settings!$AY$23:$AY$38), ""))</f>
        <v/>
      </c>
      <c r="BN149" s="119" t="str">
        <f>IF(OR(O$10="", $B149="", O149="", BN$9=""), "", IFERROR(WORKDAY((DATE(YEAR($B149), MONTH($B149)+INDEX(Settings!$AM$19:$AM$33, MATCH(O$10, Settings!$Y$19:$Y$33, 0)), IF(INDEX(Settings!$AQ$19:$AQ$33, MATCH(O$10, Settings!$Y$19:$Y$33, 0))=0, DAY($B149), INDEX(Settings!$AQ$19:$AQ$33, MATCH(O$10, Settings!$Y$19:$Y$33, 0))))-1), 1, Settings!$AY$23:$AY$38), ""))</f>
        <v/>
      </c>
      <c r="BO149" s="119" t="str">
        <f>IF(OR(P$10="", $B149="", P149="", BO$9=""), "", IFERROR(WORKDAY((DATE(YEAR($B149), MONTH($B149)+INDEX(Settings!$AM$19:$AM$33, MATCH(P$10, Settings!$Y$19:$Y$33, 0)), IF(INDEX(Settings!$AQ$19:$AQ$33, MATCH(P$10, Settings!$Y$19:$Y$33, 0))=0, DAY($B149), INDEX(Settings!$AQ$19:$AQ$33, MATCH(P$10, Settings!$Y$19:$Y$33, 0))))-1), 1, Settings!$AY$23:$AY$38), ""))</f>
        <v/>
      </c>
      <c r="BP149" s="120" t="str">
        <f>IF(OR(Q$10="", $B149="", Q149="", BP$9=""), "", IFERROR(WORKDAY((DATE(YEAR($B149), MONTH($B149)+INDEX(Settings!$AM$19:$AM$33, MATCH(Q$10, Settings!$Y$19:$Y$33, 0)), IF(INDEX(Settings!$AQ$19:$AQ$33, MATCH(Q$10, Settings!$Y$19:$Y$33, 0))=0, DAY($B149), INDEX(Settings!$AQ$19:$AQ$33, MATCH(Q$10, Settings!$Y$19:$Y$33, 0))))-1), 1, Settings!$AY$23:$AY$38), ""))</f>
        <v/>
      </c>
      <c r="BR149" s="118" t="str">
        <f>IF(BB149="", "", IF(BB149&lt;=$B149, WORKDAY(DATE(YEAR($BB149), MONTH(BB149)+1, DAY(BB149)-1), 1, Settings!$AY$23:$AY$38), BB149))</f>
        <v/>
      </c>
      <c r="BS149" s="119" t="str">
        <f>IF(BC149="", "", IF(BC149&lt;=$B149, WORKDAY(DATE(YEAR($BB149), MONTH(BC149)+1, DAY(BC149)-1), 1, Settings!$AY$23:$AY$38), BC149))</f>
        <v/>
      </c>
      <c r="BT149" s="119" t="str">
        <f>IF(BD149="", "", IF(BD149&lt;=$B149, WORKDAY(DATE(YEAR($BB149), MONTH(BD149)+1, DAY(BD149)-1), 1, Settings!$AY$23:$AY$38), BD149))</f>
        <v/>
      </c>
      <c r="BU149" s="119" t="str">
        <f>IF(BE149="", "", IF(BE149&lt;=$B149, WORKDAY(DATE(YEAR($BB149), MONTH(BE149)+1, DAY(BE149)-1), 1, Settings!$AY$23:$AY$38), BE149))</f>
        <v/>
      </c>
      <c r="BV149" s="119" t="str">
        <f>IF(BF149="", "", IF(BF149&lt;=$B149, WORKDAY(DATE(YEAR($BB149), MONTH(BF149)+1, DAY(BF149)-1), 1, Settings!$AY$23:$AY$38), BF149))</f>
        <v/>
      </c>
      <c r="BW149" s="119" t="str">
        <f>IF(BG149="", "", IF(BG149&lt;=$B149, WORKDAY(DATE(YEAR($BB149), MONTH(BG149)+1, DAY(BG149)-1), 1, Settings!$AY$23:$AY$38), BG149))</f>
        <v/>
      </c>
      <c r="BX149" s="119" t="str">
        <f>IF(BH149="", "", IF(BH149&lt;=$B149, WORKDAY(DATE(YEAR($BB149), MONTH(BH149)+1, DAY(BH149)-1), 1, Settings!$AY$23:$AY$38), BH149))</f>
        <v/>
      </c>
      <c r="BY149" s="119" t="str">
        <f>IF(BI149="", "", IF(BI149&lt;=$B149, WORKDAY(DATE(YEAR($BB149), MONTH(BI149)+1, DAY(BI149)-1), 1, Settings!$AY$23:$AY$38), BI149))</f>
        <v/>
      </c>
      <c r="BZ149" s="119" t="str">
        <f>IF(BJ149="", "", IF(BJ149&lt;=$B149, WORKDAY(DATE(YEAR($BB149), MONTH(BJ149)+1, DAY(BJ149)-1), 1, Settings!$AY$23:$AY$38), BJ149))</f>
        <v/>
      </c>
      <c r="CA149" s="119" t="str">
        <f>IF(BK149="", "", IF(BK149&lt;=$B149, WORKDAY(DATE(YEAR($BB149), MONTH(BK149)+1, DAY(BK149)-1), 1, Settings!$AY$23:$AY$38), BK149))</f>
        <v/>
      </c>
      <c r="CB149" s="119" t="str">
        <f>IF(BL149="", "", IF(BL149&lt;=$B149, WORKDAY(DATE(YEAR($BB149), MONTH(BL149)+1, DAY(BL149)-1), 1, Settings!$AY$23:$AY$38), BL149))</f>
        <v/>
      </c>
      <c r="CC149" s="119" t="str">
        <f>IF(BM149="", "", IF(BM149&lt;=$B149, WORKDAY(DATE(YEAR($BB149), MONTH(BM149)+1, DAY(BM149)-1), 1, Settings!$AY$23:$AY$38), BM149))</f>
        <v/>
      </c>
      <c r="CD149" s="119" t="str">
        <f>IF(BN149="", "", IF(BN149&lt;=$B149, WORKDAY(DATE(YEAR($BB149), MONTH(BN149)+1, DAY(BN149)-1), 1, Settings!$AY$23:$AY$38), BN149))</f>
        <v/>
      </c>
      <c r="CE149" s="119" t="str">
        <f>IF(BO149="", "", IF(BO149&lt;=$B149, WORKDAY(DATE(YEAR($BB149), MONTH(BO149)+1, DAY(BO149)-1), 1, Settings!$AY$23:$AY$38), BO149))</f>
        <v/>
      </c>
      <c r="CF149" s="120" t="str">
        <f>IF(BP149="", "", IF(BP149&lt;=$B149, WORKDAY(DATE(YEAR($BB149), MONTH(BP149)+1, DAY(BP149)-1), 1, Settings!$AY$23:$AY$38), BP149))</f>
        <v/>
      </c>
      <c r="CH149" s="48" t="str">
        <f t="shared" si="66"/>
        <v/>
      </c>
      <c r="CI149" s="49" t="str">
        <f t="shared" si="67"/>
        <v/>
      </c>
      <c r="CJ149" s="49" t="str">
        <f t="shared" si="68"/>
        <v/>
      </c>
      <c r="CK149" s="49" t="str">
        <f t="shared" si="69"/>
        <v/>
      </c>
      <c r="CL149" s="49" t="str">
        <f t="shared" si="70"/>
        <v/>
      </c>
      <c r="CM149" s="49" t="str">
        <f t="shared" si="71"/>
        <v/>
      </c>
      <c r="CN149" s="49" t="str">
        <f t="shared" si="72"/>
        <v/>
      </c>
      <c r="CO149" s="49" t="str">
        <f t="shared" si="73"/>
        <v/>
      </c>
      <c r="CP149" s="49" t="str">
        <f t="shared" si="74"/>
        <v/>
      </c>
      <c r="CQ149" s="49" t="str">
        <f t="shared" si="75"/>
        <v/>
      </c>
      <c r="CR149" s="49" t="str">
        <f t="shared" si="76"/>
        <v/>
      </c>
      <c r="CS149" s="49" t="str">
        <f t="shared" si="77"/>
        <v/>
      </c>
      <c r="CT149" s="49" t="str">
        <f t="shared" si="78"/>
        <v/>
      </c>
      <c r="CU149" s="49" t="str">
        <f t="shared" si="79"/>
        <v/>
      </c>
      <c r="CV149" s="16" t="str">
        <f t="shared" si="80"/>
        <v/>
      </c>
      <c r="CX149" s="48" t="str">
        <f t="shared" si="81"/>
        <v/>
      </c>
      <c r="CY149" s="49" t="str">
        <f t="shared" si="82"/>
        <v/>
      </c>
      <c r="CZ149" s="49" t="str">
        <f t="shared" si="83"/>
        <v/>
      </c>
      <c r="DA149" s="49" t="str">
        <f t="shared" si="84"/>
        <v/>
      </c>
      <c r="DB149" s="49" t="str">
        <f t="shared" si="85"/>
        <v/>
      </c>
      <c r="DC149" s="49" t="str">
        <f t="shared" si="86"/>
        <v/>
      </c>
      <c r="DD149" s="49" t="str">
        <f t="shared" si="87"/>
        <v/>
      </c>
      <c r="DE149" s="49" t="str">
        <f t="shared" si="88"/>
        <v/>
      </c>
      <c r="DF149" s="49" t="str">
        <f t="shared" si="89"/>
        <v/>
      </c>
      <c r="DG149" s="49" t="str">
        <f t="shared" si="90"/>
        <v/>
      </c>
      <c r="DH149" s="49" t="str">
        <f t="shared" si="91"/>
        <v/>
      </c>
      <c r="DI149" s="49" t="str">
        <f t="shared" si="92"/>
        <v/>
      </c>
      <c r="DJ149" s="49" t="str">
        <f t="shared" si="93"/>
        <v/>
      </c>
      <c r="DK149" s="49" t="str">
        <f t="shared" si="94"/>
        <v/>
      </c>
      <c r="DL149" s="16" t="str">
        <f t="shared" si="95"/>
        <v/>
      </c>
      <c r="DN149" s="17" t="str">
        <f t="shared" si="96"/>
        <v>Nov 2019</v>
      </c>
    </row>
    <row r="150" spans="1:118" x14ac:dyDescent="0.25">
      <c r="A150" s="30"/>
      <c r="B150" s="102">
        <f>IF(B149="", "", IFERROR(IF(B149+1&gt;Settings!$G$25, "", B149+1), ""))</f>
        <v>43786</v>
      </c>
      <c r="C150" s="2"/>
      <c r="D150" s="3"/>
      <c r="E150" s="3"/>
      <c r="F150" s="3"/>
      <c r="G150" s="3"/>
      <c r="H150" s="3"/>
      <c r="I150" s="3"/>
      <c r="J150" s="3"/>
      <c r="K150" s="3"/>
      <c r="L150" s="3"/>
      <c r="M150" s="3"/>
      <c r="N150" s="3"/>
      <c r="O150" s="3"/>
      <c r="P150" s="3"/>
      <c r="Q150" s="4"/>
      <c r="R150" s="30"/>
      <c r="T150" s="17" t="str">
        <f>IF($B150="", "", IF($B150&lt;Settings!$G$23, "Old", "New"))</f>
        <v>Old</v>
      </c>
      <c r="AL150" s="118" t="str">
        <f>IF(OR($B150="", C150="", C$10="", AL$9), "", IFERROR($B150+INDEX(Settings!$AF$19:$AF$33, MATCH(C$10, Settings!$Y$19:$Y$33, 0))+IF(INDEX(Settings!$AI$19:$AI$33, MATCH(C$10, Settings!$Y$19:$Y$33, 0))="", 0, INDEX($AO$2:$AU$8, MATCH(TEXT($B150, "ddd"), $AN$2:$AN$8, 0), MATCH(INDEX(Settings!$AI$19:$AI$33, MATCH(C$10, Settings!$Y$19:$Y$33, 0)), $AO$1:$AU$1, 0))), 0))</f>
        <v/>
      </c>
      <c r="AM150" s="119" t="str">
        <f>IF(OR($B150="", D150="", D$10="", AM$9), "", IFERROR($B150+INDEX(Settings!$AF$19:$AF$33, MATCH(D$10, Settings!$Y$19:$Y$33, 0))+IF(INDEX(Settings!$AI$19:$AI$33, MATCH(D$10, Settings!$Y$19:$Y$33, 0))="", 0, INDEX($AO$2:$AU$8, MATCH(TEXT($B150, "ddd"), $AN$2:$AN$8, 0), MATCH(INDEX(Settings!$AI$19:$AI$33, MATCH(D$10, Settings!$Y$19:$Y$33, 0)), $AO$1:$AU$1, 0))), 0))</f>
        <v/>
      </c>
      <c r="AN150" s="119" t="str">
        <f>IF(OR($B150="", E150="", E$10="", AN$9), "", IFERROR($B150+INDEX(Settings!$AF$19:$AF$33, MATCH(E$10, Settings!$Y$19:$Y$33, 0))+IF(INDEX(Settings!$AI$19:$AI$33, MATCH(E$10, Settings!$Y$19:$Y$33, 0))="", 0, INDEX($AO$2:$AU$8, MATCH(TEXT($B150, "ddd"), $AN$2:$AN$8, 0), MATCH(INDEX(Settings!$AI$19:$AI$33, MATCH(E$10, Settings!$Y$19:$Y$33, 0)), $AO$1:$AU$1, 0))), 0))</f>
        <v/>
      </c>
      <c r="AO150" s="119" t="str">
        <f>IF(OR($B150="", F150="", F$10="", AO$9), "", IFERROR($B150+INDEX(Settings!$AF$19:$AF$33, MATCH(F$10, Settings!$Y$19:$Y$33, 0))+IF(INDEX(Settings!$AI$19:$AI$33, MATCH(F$10, Settings!$Y$19:$Y$33, 0))="", 0, INDEX($AO$2:$AU$8, MATCH(TEXT($B150, "ddd"), $AN$2:$AN$8, 0), MATCH(INDEX(Settings!$AI$19:$AI$33, MATCH(F$10, Settings!$Y$19:$Y$33, 0)), $AO$1:$AU$1, 0))), 0))</f>
        <v/>
      </c>
      <c r="AP150" s="119" t="str">
        <f>IF(OR($B150="", G150="", G$10="", AP$9), "", IFERROR($B150+INDEX(Settings!$AF$19:$AF$33, MATCH(G$10, Settings!$Y$19:$Y$33, 0))+IF(INDEX(Settings!$AI$19:$AI$33, MATCH(G$10, Settings!$Y$19:$Y$33, 0))="", 0, INDEX($AO$2:$AU$8, MATCH(TEXT($B150, "ddd"), $AN$2:$AN$8, 0), MATCH(INDEX(Settings!$AI$19:$AI$33, MATCH(G$10, Settings!$Y$19:$Y$33, 0)), $AO$1:$AU$1, 0))), 0))</f>
        <v/>
      </c>
      <c r="AQ150" s="119" t="str">
        <f>IF(OR($B150="", H150="", H$10="", AQ$9), "", IFERROR($B150+INDEX(Settings!$AF$19:$AF$33, MATCH(H$10, Settings!$Y$19:$Y$33, 0))+IF(INDEX(Settings!$AI$19:$AI$33, MATCH(H$10, Settings!$Y$19:$Y$33, 0))="", 0, INDEX($AO$2:$AU$8, MATCH(TEXT($B150, "ddd"), $AN$2:$AN$8, 0), MATCH(INDEX(Settings!$AI$19:$AI$33, MATCH(H$10, Settings!$Y$19:$Y$33, 0)), $AO$1:$AU$1, 0))), 0))</f>
        <v/>
      </c>
      <c r="AR150" s="119" t="str">
        <f>IF(OR($B150="", I150="", I$10="", AR$9), "", IFERROR($B150+INDEX(Settings!$AF$19:$AF$33, MATCH(I$10, Settings!$Y$19:$Y$33, 0))+IF(INDEX(Settings!$AI$19:$AI$33, MATCH(I$10, Settings!$Y$19:$Y$33, 0))="", 0, INDEX($AO$2:$AU$8, MATCH(TEXT($B150, "ddd"), $AN$2:$AN$8, 0), MATCH(INDEX(Settings!$AI$19:$AI$33, MATCH(I$10, Settings!$Y$19:$Y$33, 0)), $AO$1:$AU$1, 0))), 0))</f>
        <v/>
      </c>
      <c r="AS150" s="119" t="str">
        <f>IF(OR($B150="", J150="", J$10="", AS$9), "", IFERROR($B150+INDEX(Settings!$AF$19:$AF$33, MATCH(J$10, Settings!$Y$19:$Y$33, 0))+IF(INDEX(Settings!$AI$19:$AI$33, MATCH(J$10, Settings!$Y$19:$Y$33, 0))="", 0, INDEX($AO$2:$AU$8, MATCH(TEXT($B150, "ddd"), $AN$2:$AN$8, 0), MATCH(INDEX(Settings!$AI$19:$AI$33, MATCH(J$10, Settings!$Y$19:$Y$33, 0)), $AO$1:$AU$1, 0))), 0))</f>
        <v/>
      </c>
      <c r="AT150" s="119" t="str">
        <f>IF(OR($B150="", K150="", K$10="", AT$9), "", IFERROR($B150+INDEX(Settings!$AF$19:$AF$33, MATCH(K$10, Settings!$Y$19:$Y$33, 0))+IF(INDEX(Settings!$AI$19:$AI$33, MATCH(K$10, Settings!$Y$19:$Y$33, 0))="", 0, INDEX($AO$2:$AU$8, MATCH(TEXT($B150, "ddd"), $AN$2:$AN$8, 0), MATCH(INDEX(Settings!$AI$19:$AI$33, MATCH(K$10, Settings!$Y$19:$Y$33, 0)), $AO$1:$AU$1, 0))), 0))</f>
        <v/>
      </c>
      <c r="AU150" s="119" t="str">
        <f>IF(OR($B150="", L150="", L$10="", AU$9), "", IFERROR($B150+INDEX(Settings!$AF$19:$AF$33, MATCH(L$10, Settings!$Y$19:$Y$33, 0))+IF(INDEX(Settings!$AI$19:$AI$33, MATCH(L$10, Settings!$Y$19:$Y$33, 0))="", 0, INDEX($AO$2:$AU$8, MATCH(TEXT($B150, "ddd"), $AN$2:$AN$8, 0), MATCH(INDEX(Settings!$AI$19:$AI$33, MATCH(L$10, Settings!$Y$19:$Y$33, 0)), $AO$1:$AU$1, 0))), 0))</f>
        <v/>
      </c>
      <c r="AV150" s="119" t="str">
        <f>IF(OR($B150="", M150="", M$10="", AV$9), "", IFERROR($B150+INDEX(Settings!$AF$19:$AF$33, MATCH(M$10, Settings!$Y$19:$Y$33, 0))+IF(INDEX(Settings!$AI$19:$AI$33, MATCH(M$10, Settings!$Y$19:$Y$33, 0))="", 0, INDEX($AO$2:$AU$8, MATCH(TEXT($B150, "ddd"), $AN$2:$AN$8, 0), MATCH(INDEX(Settings!$AI$19:$AI$33, MATCH(M$10, Settings!$Y$19:$Y$33, 0)), $AO$1:$AU$1, 0))), 0))</f>
        <v/>
      </c>
      <c r="AW150" s="119" t="str">
        <f>IF(OR($B150="", N150="", N$10="", AW$9), "", IFERROR($B150+INDEX(Settings!$AF$19:$AF$33, MATCH(N$10, Settings!$Y$19:$Y$33, 0))+IF(INDEX(Settings!$AI$19:$AI$33, MATCH(N$10, Settings!$Y$19:$Y$33, 0))="", 0, INDEX($AO$2:$AU$8, MATCH(TEXT($B150, "ddd"), $AN$2:$AN$8, 0), MATCH(INDEX(Settings!$AI$19:$AI$33, MATCH(N$10, Settings!$Y$19:$Y$33, 0)), $AO$1:$AU$1, 0))), 0))</f>
        <v/>
      </c>
      <c r="AX150" s="119" t="str">
        <f>IF(OR($B150="", O150="", O$10="", AX$9), "", IFERROR($B150+INDEX(Settings!$AF$19:$AF$33, MATCH(O$10, Settings!$Y$19:$Y$33, 0))+IF(INDEX(Settings!$AI$19:$AI$33, MATCH(O$10, Settings!$Y$19:$Y$33, 0))="", 0, INDEX($AO$2:$AU$8, MATCH(TEXT($B150, "ddd"), $AN$2:$AN$8, 0), MATCH(INDEX(Settings!$AI$19:$AI$33, MATCH(O$10, Settings!$Y$19:$Y$33, 0)), $AO$1:$AU$1, 0))), 0))</f>
        <v/>
      </c>
      <c r="AY150" s="119" t="str">
        <f>IF(OR($B150="", P150="", P$10="", AY$9), "", IFERROR($B150+INDEX(Settings!$AF$19:$AF$33, MATCH(P$10, Settings!$Y$19:$Y$33, 0))+IF(INDEX(Settings!$AI$19:$AI$33, MATCH(P$10, Settings!$Y$19:$Y$33, 0))="", 0, INDEX($AO$2:$AU$8, MATCH(TEXT($B150, "ddd"), $AN$2:$AN$8, 0), MATCH(INDEX(Settings!$AI$19:$AI$33, MATCH(P$10, Settings!$Y$19:$Y$33, 0)), $AO$1:$AU$1, 0))), 0))</f>
        <v/>
      </c>
      <c r="AZ150" s="120" t="str">
        <f>IF(OR($B150="", Q150="", Q$10="", AZ$9), "", IFERROR($B150+INDEX(Settings!$AF$19:$AF$33, MATCH(Q$10, Settings!$Y$19:$Y$33, 0))+IF(INDEX(Settings!$AI$19:$AI$33, MATCH(Q$10, Settings!$Y$19:$Y$33, 0))="", 0, INDEX($AO$2:$AU$8, MATCH(TEXT($B150, "ddd"), $AN$2:$AN$8, 0), MATCH(INDEX(Settings!$AI$19:$AI$33, MATCH(Q$10, Settings!$Y$19:$Y$33, 0)), $AO$1:$AU$1, 0))), 0))</f>
        <v/>
      </c>
      <c r="BB150" s="118" t="str">
        <f>IF(OR(C$10="", $B150="", C150="", BB$9=""), "", IFERROR(WORKDAY((DATE(YEAR($B150), MONTH($B150)+INDEX(Settings!$AM$19:$AM$33, MATCH(C$10, Settings!$Y$19:$Y$33, 0)), IF(INDEX(Settings!$AQ$19:$AQ$33, MATCH(C$10, Settings!$Y$19:$Y$33, 0))=0, DAY($B150), INDEX(Settings!$AQ$19:$AQ$33, MATCH(C$10, Settings!$Y$19:$Y$33, 0))))-1), 1, Settings!$AY$23:$AY$38), ""))</f>
        <v/>
      </c>
      <c r="BC150" s="119" t="str">
        <f>IF(OR(D$10="", $B150="", D150="", BC$9=""), "", IFERROR(WORKDAY((DATE(YEAR($B150), MONTH($B150)+INDEX(Settings!$AM$19:$AM$33, MATCH(D$10, Settings!$Y$19:$Y$33, 0)), IF(INDEX(Settings!$AQ$19:$AQ$33, MATCH(D$10, Settings!$Y$19:$Y$33, 0))=0, DAY($B150), INDEX(Settings!$AQ$19:$AQ$33, MATCH(D$10, Settings!$Y$19:$Y$33, 0))))-1), 1, Settings!$AY$23:$AY$38), ""))</f>
        <v/>
      </c>
      <c r="BD150" s="119" t="str">
        <f>IF(OR(E$10="", $B150="", E150="", BD$9=""), "", IFERROR(WORKDAY((DATE(YEAR($B150), MONTH($B150)+INDEX(Settings!$AM$19:$AM$33, MATCH(E$10, Settings!$Y$19:$Y$33, 0)), IF(INDEX(Settings!$AQ$19:$AQ$33, MATCH(E$10, Settings!$Y$19:$Y$33, 0))=0, DAY($B150), INDEX(Settings!$AQ$19:$AQ$33, MATCH(E$10, Settings!$Y$19:$Y$33, 0))))-1), 1, Settings!$AY$23:$AY$38), ""))</f>
        <v/>
      </c>
      <c r="BE150" s="119" t="str">
        <f>IF(OR(F$10="", $B150="", F150="", BE$9=""), "", IFERROR(WORKDAY((DATE(YEAR($B150), MONTH($B150)+INDEX(Settings!$AM$19:$AM$33, MATCH(F$10, Settings!$Y$19:$Y$33, 0)), IF(INDEX(Settings!$AQ$19:$AQ$33, MATCH(F$10, Settings!$Y$19:$Y$33, 0))=0, DAY($B150), INDEX(Settings!$AQ$19:$AQ$33, MATCH(F$10, Settings!$Y$19:$Y$33, 0))))-1), 1, Settings!$AY$23:$AY$38), ""))</f>
        <v/>
      </c>
      <c r="BF150" s="119" t="str">
        <f>IF(OR(G$10="", $B150="", G150="", BF$9=""), "", IFERROR(WORKDAY((DATE(YEAR($B150), MONTH($B150)+INDEX(Settings!$AM$19:$AM$33, MATCH(G$10, Settings!$Y$19:$Y$33, 0)), IF(INDEX(Settings!$AQ$19:$AQ$33, MATCH(G$10, Settings!$Y$19:$Y$33, 0))=0, DAY($B150), INDEX(Settings!$AQ$19:$AQ$33, MATCH(G$10, Settings!$Y$19:$Y$33, 0))))-1), 1, Settings!$AY$23:$AY$38), ""))</f>
        <v/>
      </c>
      <c r="BG150" s="119" t="str">
        <f>IF(OR(H$10="", $B150="", H150="", BG$9=""), "", IFERROR(WORKDAY((DATE(YEAR($B150), MONTH($B150)+INDEX(Settings!$AM$19:$AM$33, MATCH(H$10, Settings!$Y$19:$Y$33, 0)), IF(INDEX(Settings!$AQ$19:$AQ$33, MATCH(H$10, Settings!$Y$19:$Y$33, 0))=0, DAY($B150), INDEX(Settings!$AQ$19:$AQ$33, MATCH(H$10, Settings!$Y$19:$Y$33, 0))))-1), 1, Settings!$AY$23:$AY$38), ""))</f>
        <v/>
      </c>
      <c r="BH150" s="119" t="str">
        <f>IF(OR(I$10="", $B150="", I150="", BH$9=""), "", IFERROR(WORKDAY((DATE(YEAR($B150), MONTH($B150)+INDEX(Settings!$AM$19:$AM$33, MATCH(I$10, Settings!$Y$19:$Y$33, 0)), IF(INDEX(Settings!$AQ$19:$AQ$33, MATCH(I$10, Settings!$Y$19:$Y$33, 0))=0, DAY($B150), INDEX(Settings!$AQ$19:$AQ$33, MATCH(I$10, Settings!$Y$19:$Y$33, 0))))-1), 1, Settings!$AY$23:$AY$38), ""))</f>
        <v/>
      </c>
      <c r="BI150" s="119" t="str">
        <f>IF(OR(J$10="", $B150="", J150="", BI$9=""), "", IFERROR(WORKDAY((DATE(YEAR($B150), MONTH($B150)+INDEX(Settings!$AM$19:$AM$33, MATCH(J$10, Settings!$Y$19:$Y$33, 0)), IF(INDEX(Settings!$AQ$19:$AQ$33, MATCH(J$10, Settings!$Y$19:$Y$33, 0))=0, DAY($B150), INDEX(Settings!$AQ$19:$AQ$33, MATCH(J$10, Settings!$Y$19:$Y$33, 0))))-1), 1, Settings!$AY$23:$AY$38), ""))</f>
        <v/>
      </c>
      <c r="BJ150" s="119" t="str">
        <f>IF(OR(K$10="", $B150="", K150="", BJ$9=""), "", IFERROR(WORKDAY((DATE(YEAR($B150), MONTH($B150)+INDEX(Settings!$AM$19:$AM$33, MATCH(K$10, Settings!$Y$19:$Y$33, 0)), IF(INDEX(Settings!$AQ$19:$AQ$33, MATCH(K$10, Settings!$Y$19:$Y$33, 0))=0, DAY($B150), INDEX(Settings!$AQ$19:$AQ$33, MATCH(K$10, Settings!$Y$19:$Y$33, 0))))-1), 1, Settings!$AY$23:$AY$38), ""))</f>
        <v/>
      </c>
      <c r="BK150" s="119" t="str">
        <f>IF(OR(L$10="", $B150="", L150="", BK$9=""), "", IFERROR(WORKDAY((DATE(YEAR($B150), MONTH($B150)+INDEX(Settings!$AM$19:$AM$33, MATCH(L$10, Settings!$Y$19:$Y$33, 0)), IF(INDEX(Settings!$AQ$19:$AQ$33, MATCH(L$10, Settings!$Y$19:$Y$33, 0))=0, DAY($B150), INDEX(Settings!$AQ$19:$AQ$33, MATCH(L$10, Settings!$Y$19:$Y$33, 0))))-1), 1, Settings!$AY$23:$AY$38), ""))</f>
        <v/>
      </c>
      <c r="BL150" s="119" t="str">
        <f>IF(OR(M$10="", $B150="", M150="", BL$9=""), "", IFERROR(WORKDAY((DATE(YEAR($B150), MONTH($B150)+INDEX(Settings!$AM$19:$AM$33, MATCH(M$10, Settings!$Y$19:$Y$33, 0)), IF(INDEX(Settings!$AQ$19:$AQ$33, MATCH(M$10, Settings!$Y$19:$Y$33, 0))=0, DAY($B150), INDEX(Settings!$AQ$19:$AQ$33, MATCH(M$10, Settings!$Y$19:$Y$33, 0))))-1), 1, Settings!$AY$23:$AY$38), ""))</f>
        <v/>
      </c>
      <c r="BM150" s="119" t="str">
        <f>IF(OR(N$10="", $B150="", N150="", BM$9=""), "", IFERROR(WORKDAY((DATE(YEAR($B150), MONTH($B150)+INDEX(Settings!$AM$19:$AM$33, MATCH(N$10, Settings!$Y$19:$Y$33, 0)), IF(INDEX(Settings!$AQ$19:$AQ$33, MATCH(N$10, Settings!$Y$19:$Y$33, 0))=0, DAY($B150), INDEX(Settings!$AQ$19:$AQ$33, MATCH(N$10, Settings!$Y$19:$Y$33, 0))))-1), 1, Settings!$AY$23:$AY$38), ""))</f>
        <v/>
      </c>
      <c r="BN150" s="119" t="str">
        <f>IF(OR(O$10="", $B150="", O150="", BN$9=""), "", IFERROR(WORKDAY((DATE(YEAR($B150), MONTH($B150)+INDEX(Settings!$AM$19:$AM$33, MATCH(O$10, Settings!$Y$19:$Y$33, 0)), IF(INDEX(Settings!$AQ$19:$AQ$33, MATCH(O$10, Settings!$Y$19:$Y$33, 0))=0, DAY($B150), INDEX(Settings!$AQ$19:$AQ$33, MATCH(O$10, Settings!$Y$19:$Y$33, 0))))-1), 1, Settings!$AY$23:$AY$38), ""))</f>
        <v/>
      </c>
      <c r="BO150" s="119" t="str">
        <f>IF(OR(P$10="", $B150="", P150="", BO$9=""), "", IFERROR(WORKDAY((DATE(YEAR($B150), MONTH($B150)+INDEX(Settings!$AM$19:$AM$33, MATCH(P$10, Settings!$Y$19:$Y$33, 0)), IF(INDEX(Settings!$AQ$19:$AQ$33, MATCH(P$10, Settings!$Y$19:$Y$33, 0))=0, DAY($B150), INDEX(Settings!$AQ$19:$AQ$33, MATCH(P$10, Settings!$Y$19:$Y$33, 0))))-1), 1, Settings!$AY$23:$AY$38), ""))</f>
        <v/>
      </c>
      <c r="BP150" s="120" t="str">
        <f>IF(OR(Q$10="", $B150="", Q150="", BP$9=""), "", IFERROR(WORKDAY((DATE(YEAR($B150), MONTH($B150)+INDEX(Settings!$AM$19:$AM$33, MATCH(Q$10, Settings!$Y$19:$Y$33, 0)), IF(INDEX(Settings!$AQ$19:$AQ$33, MATCH(Q$10, Settings!$Y$19:$Y$33, 0))=0, DAY($B150), INDEX(Settings!$AQ$19:$AQ$33, MATCH(Q$10, Settings!$Y$19:$Y$33, 0))))-1), 1, Settings!$AY$23:$AY$38), ""))</f>
        <v/>
      </c>
      <c r="BR150" s="118" t="str">
        <f>IF(BB150="", "", IF(BB150&lt;=$B150, WORKDAY(DATE(YEAR($BB150), MONTH(BB150)+1, DAY(BB150)-1), 1, Settings!$AY$23:$AY$38), BB150))</f>
        <v/>
      </c>
      <c r="BS150" s="119" t="str">
        <f>IF(BC150="", "", IF(BC150&lt;=$B150, WORKDAY(DATE(YEAR($BB150), MONTH(BC150)+1, DAY(BC150)-1), 1, Settings!$AY$23:$AY$38), BC150))</f>
        <v/>
      </c>
      <c r="BT150" s="119" t="str">
        <f>IF(BD150="", "", IF(BD150&lt;=$B150, WORKDAY(DATE(YEAR($BB150), MONTH(BD150)+1, DAY(BD150)-1), 1, Settings!$AY$23:$AY$38), BD150))</f>
        <v/>
      </c>
      <c r="BU150" s="119" t="str">
        <f>IF(BE150="", "", IF(BE150&lt;=$B150, WORKDAY(DATE(YEAR($BB150), MONTH(BE150)+1, DAY(BE150)-1), 1, Settings!$AY$23:$AY$38), BE150))</f>
        <v/>
      </c>
      <c r="BV150" s="119" t="str">
        <f>IF(BF150="", "", IF(BF150&lt;=$B150, WORKDAY(DATE(YEAR($BB150), MONTH(BF150)+1, DAY(BF150)-1), 1, Settings!$AY$23:$AY$38), BF150))</f>
        <v/>
      </c>
      <c r="BW150" s="119" t="str">
        <f>IF(BG150="", "", IF(BG150&lt;=$B150, WORKDAY(DATE(YEAR($BB150), MONTH(BG150)+1, DAY(BG150)-1), 1, Settings!$AY$23:$AY$38), BG150))</f>
        <v/>
      </c>
      <c r="BX150" s="119" t="str">
        <f>IF(BH150="", "", IF(BH150&lt;=$B150, WORKDAY(DATE(YEAR($BB150), MONTH(BH150)+1, DAY(BH150)-1), 1, Settings!$AY$23:$AY$38), BH150))</f>
        <v/>
      </c>
      <c r="BY150" s="119" t="str">
        <f>IF(BI150="", "", IF(BI150&lt;=$B150, WORKDAY(DATE(YEAR($BB150), MONTH(BI150)+1, DAY(BI150)-1), 1, Settings!$AY$23:$AY$38), BI150))</f>
        <v/>
      </c>
      <c r="BZ150" s="119" t="str">
        <f>IF(BJ150="", "", IF(BJ150&lt;=$B150, WORKDAY(DATE(YEAR($BB150), MONTH(BJ150)+1, DAY(BJ150)-1), 1, Settings!$AY$23:$AY$38), BJ150))</f>
        <v/>
      </c>
      <c r="CA150" s="119" t="str">
        <f>IF(BK150="", "", IF(BK150&lt;=$B150, WORKDAY(DATE(YEAR($BB150), MONTH(BK150)+1, DAY(BK150)-1), 1, Settings!$AY$23:$AY$38), BK150))</f>
        <v/>
      </c>
      <c r="CB150" s="119" t="str">
        <f>IF(BL150="", "", IF(BL150&lt;=$B150, WORKDAY(DATE(YEAR($BB150), MONTH(BL150)+1, DAY(BL150)-1), 1, Settings!$AY$23:$AY$38), BL150))</f>
        <v/>
      </c>
      <c r="CC150" s="119" t="str">
        <f>IF(BM150="", "", IF(BM150&lt;=$B150, WORKDAY(DATE(YEAR($BB150), MONTH(BM150)+1, DAY(BM150)-1), 1, Settings!$AY$23:$AY$38), BM150))</f>
        <v/>
      </c>
      <c r="CD150" s="119" t="str">
        <f>IF(BN150="", "", IF(BN150&lt;=$B150, WORKDAY(DATE(YEAR($BB150), MONTH(BN150)+1, DAY(BN150)-1), 1, Settings!$AY$23:$AY$38), BN150))</f>
        <v/>
      </c>
      <c r="CE150" s="119" t="str">
        <f>IF(BO150="", "", IF(BO150&lt;=$B150, WORKDAY(DATE(YEAR($BB150), MONTH(BO150)+1, DAY(BO150)-1), 1, Settings!$AY$23:$AY$38), BO150))</f>
        <v/>
      </c>
      <c r="CF150" s="120" t="str">
        <f>IF(BP150="", "", IF(BP150&lt;=$B150, WORKDAY(DATE(YEAR($BB150), MONTH(BP150)+1, DAY(BP150)-1), 1, Settings!$AY$23:$AY$38), BP150))</f>
        <v/>
      </c>
      <c r="CH150" s="48" t="str">
        <f t="shared" si="66"/>
        <v/>
      </c>
      <c r="CI150" s="49" t="str">
        <f t="shared" si="67"/>
        <v/>
      </c>
      <c r="CJ150" s="49" t="str">
        <f t="shared" si="68"/>
        <v/>
      </c>
      <c r="CK150" s="49" t="str">
        <f t="shared" si="69"/>
        <v/>
      </c>
      <c r="CL150" s="49" t="str">
        <f t="shared" si="70"/>
        <v/>
      </c>
      <c r="CM150" s="49" t="str">
        <f t="shared" si="71"/>
        <v/>
      </c>
      <c r="CN150" s="49" t="str">
        <f t="shared" si="72"/>
        <v/>
      </c>
      <c r="CO150" s="49" t="str">
        <f t="shared" si="73"/>
        <v/>
      </c>
      <c r="CP150" s="49" t="str">
        <f t="shared" si="74"/>
        <v/>
      </c>
      <c r="CQ150" s="49" t="str">
        <f t="shared" si="75"/>
        <v/>
      </c>
      <c r="CR150" s="49" t="str">
        <f t="shared" si="76"/>
        <v/>
      </c>
      <c r="CS150" s="49" t="str">
        <f t="shared" si="77"/>
        <v/>
      </c>
      <c r="CT150" s="49" t="str">
        <f t="shared" si="78"/>
        <v/>
      </c>
      <c r="CU150" s="49" t="str">
        <f t="shared" si="79"/>
        <v/>
      </c>
      <c r="CV150" s="16" t="str">
        <f t="shared" si="80"/>
        <v/>
      </c>
      <c r="CX150" s="48" t="str">
        <f t="shared" si="81"/>
        <v/>
      </c>
      <c r="CY150" s="49" t="str">
        <f t="shared" si="82"/>
        <v/>
      </c>
      <c r="CZ150" s="49" t="str">
        <f t="shared" si="83"/>
        <v/>
      </c>
      <c r="DA150" s="49" t="str">
        <f t="shared" si="84"/>
        <v/>
      </c>
      <c r="DB150" s="49" t="str">
        <f t="shared" si="85"/>
        <v/>
      </c>
      <c r="DC150" s="49" t="str">
        <f t="shared" si="86"/>
        <v/>
      </c>
      <c r="DD150" s="49" t="str">
        <f t="shared" si="87"/>
        <v/>
      </c>
      <c r="DE150" s="49" t="str">
        <f t="shared" si="88"/>
        <v/>
      </c>
      <c r="DF150" s="49" t="str">
        <f t="shared" si="89"/>
        <v/>
      </c>
      <c r="DG150" s="49" t="str">
        <f t="shared" si="90"/>
        <v/>
      </c>
      <c r="DH150" s="49" t="str">
        <f t="shared" si="91"/>
        <v/>
      </c>
      <c r="DI150" s="49" t="str">
        <f t="shared" si="92"/>
        <v/>
      </c>
      <c r="DJ150" s="49" t="str">
        <f t="shared" si="93"/>
        <v/>
      </c>
      <c r="DK150" s="49" t="str">
        <f t="shared" si="94"/>
        <v/>
      </c>
      <c r="DL150" s="16" t="str">
        <f t="shared" si="95"/>
        <v/>
      </c>
      <c r="DN150" s="17" t="str">
        <f t="shared" si="96"/>
        <v>Nov 2019</v>
      </c>
    </row>
    <row r="151" spans="1:118" x14ac:dyDescent="0.25">
      <c r="A151" s="30"/>
      <c r="B151" s="102">
        <f>IF(B150="", "", IFERROR(IF(B150+1&gt;Settings!$G$25, "", B150+1), ""))</f>
        <v>43787</v>
      </c>
      <c r="C151" s="2"/>
      <c r="D151" s="3"/>
      <c r="E151" s="3"/>
      <c r="F151" s="3"/>
      <c r="G151" s="3"/>
      <c r="H151" s="3"/>
      <c r="I151" s="3"/>
      <c r="J151" s="3"/>
      <c r="K151" s="3"/>
      <c r="L151" s="3"/>
      <c r="M151" s="3"/>
      <c r="N151" s="3"/>
      <c r="O151" s="3"/>
      <c r="P151" s="3"/>
      <c r="Q151" s="4"/>
      <c r="R151" s="30"/>
      <c r="T151" s="17" t="str">
        <f>IF($B151="", "", IF($B151&lt;Settings!$G$23, "Old", "New"))</f>
        <v>Old</v>
      </c>
      <c r="AL151" s="118" t="str">
        <f>IF(OR($B151="", C151="", C$10="", AL$9), "", IFERROR($B151+INDEX(Settings!$AF$19:$AF$33, MATCH(C$10, Settings!$Y$19:$Y$33, 0))+IF(INDEX(Settings!$AI$19:$AI$33, MATCH(C$10, Settings!$Y$19:$Y$33, 0))="", 0, INDEX($AO$2:$AU$8, MATCH(TEXT($B151, "ddd"), $AN$2:$AN$8, 0), MATCH(INDEX(Settings!$AI$19:$AI$33, MATCH(C$10, Settings!$Y$19:$Y$33, 0)), $AO$1:$AU$1, 0))), 0))</f>
        <v/>
      </c>
      <c r="AM151" s="119" t="str">
        <f>IF(OR($B151="", D151="", D$10="", AM$9), "", IFERROR($B151+INDEX(Settings!$AF$19:$AF$33, MATCH(D$10, Settings!$Y$19:$Y$33, 0))+IF(INDEX(Settings!$AI$19:$AI$33, MATCH(D$10, Settings!$Y$19:$Y$33, 0))="", 0, INDEX($AO$2:$AU$8, MATCH(TEXT($B151, "ddd"), $AN$2:$AN$8, 0), MATCH(INDEX(Settings!$AI$19:$AI$33, MATCH(D$10, Settings!$Y$19:$Y$33, 0)), $AO$1:$AU$1, 0))), 0))</f>
        <v/>
      </c>
      <c r="AN151" s="119" t="str">
        <f>IF(OR($B151="", E151="", E$10="", AN$9), "", IFERROR($B151+INDEX(Settings!$AF$19:$AF$33, MATCH(E$10, Settings!$Y$19:$Y$33, 0))+IF(INDEX(Settings!$AI$19:$AI$33, MATCH(E$10, Settings!$Y$19:$Y$33, 0))="", 0, INDEX($AO$2:$AU$8, MATCH(TEXT($B151, "ddd"), $AN$2:$AN$8, 0), MATCH(INDEX(Settings!$AI$19:$AI$33, MATCH(E$10, Settings!$Y$19:$Y$33, 0)), $AO$1:$AU$1, 0))), 0))</f>
        <v/>
      </c>
      <c r="AO151" s="119" t="str">
        <f>IF(OR($B151="", F151="", F$10="", AO$9), "", IFERROR($B151+INDEX(Settings!$AF$19:$AF$33, MATCH(F$10, Settings!$Y$19:$Y$33, 0))+IF(INDEX(Settings!$AI$19:$AI$33, MATCH(F$10, Settings!$Y$19:$Y$33, 0))="", 0, INDEX($AO$2:$AU$8, MATCH(TEXT($B151, "ddd"), $AN$2:$AN$8, 0), MATCH(INDEX(Settings!$AI$19:$AI$33, MATCH(F$10, Settings!$Y$19:$Y$33, 0)), $AO$1:$AU$1, 0))), 0))</f>
        <v/>
      </c>
      <c r="AP151" s="119" t="str">
        <f>IF(OR($B151="", G151="", G$10="", AP$9), "", IFERROR($B151+INDEX(Settings!$AF$19:$AF$33, MATCH(G$10, Settings!$Y$19:$Y$33, 0))+IF(INDEX(Settings!$AI$19:$AI$33, MATCH(G$10, Settings!$Y$19:$Y$33, 0))="", 0, INDEX($AO$2:$AU$8, MATCH(TEXT($B151, "ddd"), $AN$2:$AN$8, 0), MATCH(INDEX(Settings!$AI$19:$AI$33, MATCH(G$10, Settings!$Y$19:$Y$33, 0)), $AO$1:$AU$1, 0))), 0))</f>
        <v/>
      </c>
      <c r="AQ151" s="119" t="str">
        <f>IF(OR($B151="", H151="", H$10="", AQ$9), "", IFERROR($B151+INDEX(Settings!$AF$19:$AF$33, MATCH(H$10, Settings!$Y$19:$Y$33, 0))+IF(INDEX(Settings!$AI$19:$AI$33, MATCH(H$10, Settings!$Y$19:$Y$33, 0))="", 0, INDEX($AO$2:$AU$8, MATCH(TEXT($B151, "ddd"), $AN$2:$AN$8, 0), MATCH(INDEX(Settings!$AI$19:$AI$33, MATCH(H$10, Settings!$Y$19:$Y$33, 0)), $AO$1:$AU$1, 0))), 0))</f>
        <v/>
      </c>
      <c r="AR151" s="119" t="str">
        <f>IF(OR($B151="", I151="", I$10="", AR$9), "", IFERROR($B151+INDEX(Settings!$AF$19:$AF$33, MATCH(I$10, Settings!$Y$19:$Y$33, 0))+IF(INDEX(Settings!$AI$19:$AI$33, MATCH(I$10, Settings!$Y$19:$Y$33, 0))="", 0, INDEX($AO$2:$AU$8, MATCH(TEXT($B151, "ddd"), $AN$2:$AN$8, 0), MATCH(INDEX(Settings!$AI$19:$AI$33, MATCH(I$10, Settings!$Y$19:$Y$33, 0)), $AO$1:$AU$1, 0))), 0))</f>
        <v/>
      </c>
      <c r="AS151" s="119" t="str">
        <f>IF(OR($B151="", J151="", J$10="", AS$9), "", IFERROR($B151+INDEX(Settings!$AF$19:$AF$33, MATCH(J$10, Settings!$Y$19:$Y$33, 0))+IF(INDEX(Settings!$AI$19:$AI$33, MATCH(J$10, Settings!$Y$19:$Y$33, 0))="", 0, INDEX($AO$2:$AU$8, MATCH(TEXT($B151, "ddd"), $AN$2:$AN$8, 0), MATCH(INDEX(Settings!$AI$19:$AI$33, MATCH(J$10, Settings!$Y$19:$Y$33, 0)), $AO$1:$AU$1, 0))), 0))</f>
        <v/>
      </c>
      <c r="AT151" s="119" t="str">
        <f>IF(OR($B151="", K151="", K$10="", AT$9), "", IFERROR($B151+INDEX(Settings!$AF$19:$AF$33, MATCH(K$10, Settings!$Y$19:$Y$33, 0))+IF(INDEX(Settings!$AI$19:$AI$33, MATCH(K$10, Settings!$Y$19:$Y$33, 0))="", 0, INDEX($AO$2:$AU$8, MATCH(TEXT($B151, "ddd"), $AN$2:$AN$8, 0), MATCH(INDEX(Settings!$AI$19:$AI$33, MATCH(K$10, Settings!$Y$19:$Y$33, 0)), $AO$1:$AU$1, 0))), 0))</f>
        <v/>
      </c>
      <c r="AU151" s="119" t="str">
        <f>IF(OR($B151="", L151="", L$10="", AU$9), "", IFERROR($B151+INDEX(Settings!$AF$19:$AF$33, MATCH(L$10, Settings!$Y$19:$Y$33, 0))+IF(INDEX(Settings!$AI$19:$AI$33, MATCH(L$10, Settings!$Y$19:$Y$33, 0))="", 0, INDEX($AO$2:$AU$8, MATCH(TEXT($B151, "ddd"), $AN$2:$AN$8, 0), MATCH(INDEX(Settings!$AI$19:$AI$33, MATCH(L$10, Settings!$Y$19:$Y$33, 0)), $AO$1:$AU$1, 0))), 0))</f>
        <v/>
      </c>
      <c r="AV151" s="119" t="str">
        <f>IF(OR($B151="", M151="", M$10="", AV$9), "", IFERROR($B151+INDEX(Settings!$AF$19:$AF$33, MATCH(M$10, Settings!$Y$19:$Y$33, 0))+IF(INDEX(Settings!$AI$19:$AI$33, MATCH(M$10, Settings!$Y$19:$Y$33, 0))="", 0, INDEX($AO$2:$AU$8, MATCH(TEXT($B151, "ddd"), $AN$2:$AN$8, 0), MATCH(INDEX(Settings!$AI$19:$AI$33, MATCH(M$10, Settings!$Y$19:$Y$33, 0)), $AO$1:$AU$1, 0))), 0))</f>
        <v/>
      </c>
      <c r="AW151" s="119" t="str">
        <f>IF(OR($B151="", N151="", N$10="", AW$9), "", IFERROR($B151+INDEX(Settings!$AF$19:$AF$33, MATCH(N$10, Settings!$Y$19:$Y$33, 0))+IF(INDEX(Settings!$AI$19:$AI$33, MATCH(N$10, Settings!$Y$19:$Y$33, 0))="", 0, INDEX($AO$2:$AU$8, MATCH(TEXT($B151, "ddd"), $AN$2:$AN$8, 0), MATCH(INDEX(Settings!$AI$19:$AI$33, MATCH(N$10, Settings!$Y$19:$Y$33, 0)), $AO$1:$AU$1, 0))), 0))</f>
        <v/>
      </c>
      <c r="AX151" s="119" t="str">
        <f>IF(OR($B151="", O151="", O$10="", AX$9), "", IFERROR($B151+INDEX(Settings!$AF$19:$AF$33, MATCH(O$10, Settings!$Y$19:$Y$33, 0))+IF(INDEX(Settings!$AI$19:$AI$33, MATCH(O$10, Settings!$Y$19:$Y$33, 0))="", 0, INDEX($AO$2:$AU$8, MATCH(TEXT($B151, "ddd"), $AN$2:$AN$8, 0), MATCH(INDEX(Settings!$AI$19:$AI$33, MATCH(O$10, Settings!$Y$19:$Y$33, 0)), $AO$1:$AU$1, 0))), 0))</f>
        <v/>
      </c>
      <c r="AY151" s="119" t="str">
        <f>IF(OR($B151="", P151="", P$10="", AY$9), "", IFERROR($B151+INDEX(Settings!$AF$19:$AF$33, MATCH(P$10, Settings!$Y$19:$Y$33, 0))+IF(INDEX(Settings!$AI$19:$AI$33, MATCH(P$10, Settings!$Y$19:$Y$33, 0))="", 0, INDEX($AO$2:$AU$8, MATCH(TEXT($B151, "ddd"), $AN$2:$AN$8, 0), MATCH(INDEX(Settings!$AI$19:$AI$33, MATCH(P$10, Settings!$Y$19:$Y$33, 0)), $AO$1:$AU$1, 0))), 0))</f>
        <v/>
      </c>
      <c r="AZ151" s="120" t="str">
        <f>IF(OR($B151="", Q151="", Q$10="", AZ$9), "", IFERROR($B151+INDEX(Settings!$AF$19:$AF$33, MATCH(Q$10, Settings!$Y$19:$Y$33, 0))+IF(INDEX(Settings!$AI$19:$AI$33, MATCH(Q$10, Settings!$Y$19:$Y$33, 0))="", 0, INDEX($AO$2:$AU$8, MATCH(TEXT($B151, "ddd"), $AN$2:$AN$8, 0), MATCH(INDEX(Settings!$AI$19:$AI$33, MATCH(Q$10, Settings!$Y$19:$Y$33, 0)), $AO$1:$AU$1, 0))), 0))</f>
        <v/>
      </c>
      <c r="BB151" s="118" t="str">
        <f>IF(OR(C$10="", $B151="", C151="", BB$9=""), "", IFERROR(WORKDAY((DATE(YEAR($B151), MONTH($B151)+INDEX(Settings!$AM$19:$AM$33, MATCH(C$10, Settings!$Y$19:$Y$33, 0)), IF(INDEX(Settings!$AQ$19:$AQ$33, MATCH(C$10, Settings!$Y$19:$Y$33, 0))=0, DAY($B151), INDEX(Settings!$AQ$19:$AQ$33, MATCH(C$10, Settings!$Y$19:$Y$33, 0))))-1), 1, Settings!$AY$23:$AY$38), ""))</f>
        <v/>
      </c>
      <c r="BC151" s="119" t="str">
        <f>IF(OR(D$10="", $B151="", D151="", BC$9=""), "", IFERROR(WORKDAY((DATE(YEAR($B151), MONTH($B151)+INDEX(Settings!$AM$19:$AM$33, MATCH(D$10, Settings!$Y$19:$Y$33, 0)), IF(INDEX(Settings!$AQ$19:$AQ$33, MATCH(D$10, Settings!$Y$19:$Y$33, 0))=0, DAY($B151), INDEX(Settings!$AQ$19:$AQ$33, MATCH(D$10, Settings!$Y$19:$Y$33, 0))))-1), 1, Settings!$AY$23:$AY$38), ""))</f>
        <v/>
      </c>
      <c r="BD151" s="119" t="str">
        <f>IF(OR(E$10="", $B151="", E151="", BD$9=""), "", IFERROR(WORKDAY((DATE(YEAR($B151), MONTH($B151)+INDEX(Settings!$AM$19:$AM$33, MATCH(E$10, Settings!$Y$19:$Y$33, 0)), IF(INDEX(Settings!$AQ$19:$AQ$33, MATCH(E$10, Settings!$Y$19:$Y$33, 0))=0, DAY($B151), INDEX(Settings!$AQ$19:$AQ$33, MATCH(E$10, Settings!$Y$19:$Y$33, 0))))-1), 1, Settings!$AY$23:$AY$38), ""))</f>
        <v/>
      </c>
      <c r="BE151" s="119" t="str">
        <f>IF(OR(F$10="", $B151="", F151="", BE$9=""), "", IFERROR(WORKDAY((DATE(YEAR($B151), MONTH($B151)+INDEX(Settings!$AM$19:$AM$33, MATCH(F$10, Settings!$Y$19:$Y$33, 0)), IF(INDEX(Settings!$AQ$19:$AQ$33, MATCH(F$10, Settings!$Y$19:$Y$33, 0))=0, DAY($B151), INDEX(Settings!$AQ$19:$AQ$33, MATCH(F$10, Settings!$Y$19:$Y$33, 0))))-1), 1, Settings!$AY$23:$AY$38), ""))</f>
        <v/>
      </c>
      <c r="BF151" s="119" t="str">
        <f>IF(OR(G$10="", $B151="", G151="", BF$9=""), "", IFERROR(WORKDAY((DATE(YEAR($B151), MONTH($B151)+INDEX(Settings!$AM$19:$AM$33, MATCH(G$10, Settings!$Y$19:$Y$33, 0)), IF(INDEX(Settings!$AQ$19:$AQ$33, MATCH(G$10, Settings!$Y$19:$Y$33, 0))=0, DAY($B151), INDEX(Settings!$AQ$19:$AQ$33, MATCH(G$10, Settings!$Y$19:$Y$33, 0))))-1), 1, Settings!$AY$23:$AY$38), ""))</f>
        <v/>
      </c>
      <c r="BG151" s="119" t="str">
        <f>IF(OR(H$10="", $B151="", H151="", BG$9=""), "", IFERROR(WORKDAY((DATE(YEAR($B151), MONTH($B151)+INDEX(Settings!$AM$19:$AM$33, MATCH(H$10, Settings!$Y$19:$Y$33, 0)), IF(INDEX(Settings!$AQ$19:$AQ$33, MATCH(H$10, Settings!$Y$19:$Y$33, 0))=0, DAY($B151), INDEX(Settings!$AQ$19:$AQ$33, MATCH(H$10, Settings!$Y$19:$Y$33, 0))))-1), 1, Settings!$AY$23:$AY$38), ""))</f>
        <v/>
      </c>
      <c r="BH151" s="119" t="str">
        <f>IF(OR(I$10="", $B151="", I151="", BH$9=""), "", IFERROR(WORKDAY((DATE(YEAR($B151), MONTH($B151)+INDEX(Settings!$AM$19:$AM$33, MATCH(I$10, Settings!$Y$19:$Y$33, 0)), IF(INDEX(Settings!$AQ$19:$AQ$33, MATCH(I$10, Settings!$Y$19:$Y$33, 0))=0, DAY($B151), INDEX(Settings!$AQ$19:$AQ$33, MATCH(I$10, Settings!$Y$19:$Y$33, 0))))-1), 1, Settings!$AY$23:$AY$38), ""))</f>
        <v/>
      </c>
      <c r="BI151" s="119" t="str">
        <f>IF(OR(J$10="", $B151="", J151="", BI$9=""), "", IFERROR(WORKDAY((DATE(YEAR($B151), MONTH($B151)+INDEX(Settings!$AM$19:$AM$33, MATCH(J$10, Settings!$Y$19:$Y$33, 0)), IF(INDEX(Settings!$AQ$19:$AQ$33, MATCH(J$10, Settings!$Y$19:$Y$33, 0))=0, DAY($B151), INDEX(Settings!$AQ$19:$AQ$33, MATCH(J$10, Settings!$Y$19:$Y$33, 0))))-1), 1, Settings!$AY$23:$AY$38), ""))</f>
        <v/>
      </c>
      <c r="BJ151" s="119" t="str">
        <f>IF(OR(K$10="", $B151="", K151="", BJ$9=""), "", IFERROR(WORKDAY((DATE(YEAR($B151), MONTH($B151)+INDEX(Settings!$AM$19:$AM$33, MATCH(K$10, Settings!$Y$19:$Y$33, 0)), IF(INDEX(Settings!$AQ$19:$AQ$33, MATCH(K$10, Settings!$Y$19:$Y$33, 0))=0, DAY($B151), INDEX(Settings!$AQ$19:$AQ$33, MATCH(K$10, Settings!$Y$19:$Y$33, 0))))-1), 1, Settings!$AY$23:$AY$38), ""))</f>
        <v/>
      </c>
      <c r="BK151" s="119" t="str">
        <f>IF(OR(L$10="", $B151="", L151="", BK$9=""), "", IFERROR(WORKDAY((DATE(YEAR($B151), MONTH($B151)+INDEX(Settings!$AM$19:$AM$33, MATCH(L$10, Settings!$Y$19:$Y$33, 0)), IF(INDEX(Settings!$AQ$19:$AQ$33, MATCH(L$10, Settings!$Y$19:$Y$33, 0))=0, DAY($B151), INDEX(Settings!$AQ$19:$AQ$33, MATCH(L$10, Settings!$Y$19:$Y$33, 0))))-1), 1, Settings!$AY$23:$AY$38), ""))</f>
        <v/>
      </c>
      <c r="BL151" s="119" t="str">
        <f>IF(OR(M$10="", $B151="", M151="", BL$9=""), "", IFERROR(WORKDAY((DATE(YEAR($B151), MONTH($B151)+INDEX(Settings!$AM$19:$AM$33, MATCH(M$10, Settings!$Y$19:$Y$33, 0)), IF(INDEX(Settings!$AQ$19:$AQ$33, MATCH(M$10, Settings!$Y$19:$Y$33, 0))=0, DAY($B151), INDEX(Settings!$AQ$19:$AQ$33, MATCH(M$10, Settings!$Y$19:$Y$33, 0))))-1), 1, Settings!$AY$23:$AY$38), ""))</f>
        <v/>
      </c>
      <c r="BM151" s="119" t="str">
        <f>IF(OR(N$10="", $B151="", N151="", BM$9=""), "", IFERROR(WORKDAY((DATE(YEAR($B151), MONTH($B151)+INDEX(Settings!$AM$19:$AM$33, MATCH(N$10, Settings!$Y$19:$Y$33, 0)), IF(INDEX(Settings!$AQ$19:$AQ$33, MATCH(N$10, Settings!$Y$19:$Y$33, 0))=0, DAY($B151), INDEX(Settings!$AQ$19:$AQ$33, MATCH(N$10, Settings!$Y$19:$Y$33, 0))))-1), 1, Settings!$AY$23:$AY$38), ""))</f>
        <v/>
      </c>
      <c r="BN151" s="119" t="str">
        <f>IF(OR(O$10="", $B151="", O151="", BN$9=""), "", IFERROR(WORKDAY((DATE(YEAR($B151), MONTH($B151)+INDEX(Settings!$AM$19:$AM$33, MATCH(O$10, Settings!$Y$19:$Y$33, 0)), IF(INDEX(Settings!$AQ$19:$AQ$33, MATCH(O$10, Settings!$Y$19:$Y$33, 0))=0, DAY($B151), INDEX(Settings!$AQ$19:$AQ$33, MATCH(O$10, Settings!$Y$19:$Y$33, 0))))-1), 1, Settings!$AY$23:$AY$38), ""))</f>
        <v/>
      </c>
      <c r="BO151" s="119" t="str">
        <f>IF(OR(P$10="", $B151="", P151="", BO$9=""), "", IFERROR(WORKDAY((DATE(YEAR($B151), MONTH($B151)+INDEX(Settings!$AM$19:$AM$33, MATCH(P$10, Settings!$Y$19:$Y$33, 0)), IF(INDEX(Settings!$AQ$19:$AQ$33, MATCH(P$10, Settings!$Y$19:$Y$33, 0))=0, DAY($B151), INDEX(Settings!$AQ$19:$AQ$33, MATCH(P$10, Settings!$Y$19:$Y$33, 0))))-1), 1, Settings!$AY$23:$AY$38), ""))</f>
        <v/>
      </c>
      <c r="BP151" s="120" t="str">
        <f>IF(OR(Q$10="", $B151="", Q151="", BP$9=""), "", IFERROR(WORKDAY((DATE(YEAR($B151), MONTH($B151)+INDEX(Settings!$AM$19:$AM$33, MATCH(Q$10, Settings!$Y$19:$Y$33, 0)), IF(INDEX(Settings!$AQ$19:$AQ$33, MATCH(Q$10, Settings!$Y$19:$Y$33, 0))=0, DAY($B151), INDEX(Settings!$AQ$19:$AQ$33, MATCH(Q$10, Settings!$Y$19:$Y$33, 0))))-1), 1, Settings!$AY$23:$AY$38), ""))</f>
        <v/>
      </c>
      <c r="BR151" s="118" t="str">
        <f>IF(BB151="", "", IF(BB151&lt;=$B151, WORKDAY(DATE(YEAR($BB151), MONTH(BB151)+1, DAY(BB151)-1), 1, Settings!$AY$23:$AY$38), BB151))</f>
        <v/>
      </c>
      <c r="BS151" s="119" t="str">
        <f>IF(BC151="", "", IF(BC151&lt;=$B151, WORKDAY(DATE(YEAR($BB151), MONTH(BC151)+1, DAY(BC151)-1), 1, Settings!$AY$23:$AY$38), BC151))</f>
        <v/>
      </c>
      <c r="BT151" s="119" t="str">
        <f>IF(BD151="", "", IF(BD151&lt;=$B151, WORKDAY(DATE(YEAR($BB151), MONTH(BD151)+1, DAY(BD151)-1), 1, Settings!$AY$23:$AY$38), BD151))</f>
        <v/>
      </c>
      <c r="BU151" s="119" t="str">
        <f>IF(BE151="", "", IF(BE151&lt;=$B151, WORKDAY(DATE(YEAR($BB151), MONTH(BE151)+1, DAY(BE151)-1), 1, Settings!$AY$23:$AY$38), BE151))</f>
        <v/>
      </c>
      <c r="BV151" s="119" t="str">
        <f>IF(BF151="", "", IF(BF151&lt;=$B151, WORKDAY(DATE(YEAR($BB151), MONTH(BF151)+1, DAY(BF151)-1), 1, Settings!$AY$23:$AY$38), BF151))</f>
        <v/>
      </c>
      <c r="BW151" s="119" t="str">
        <f>IF(BG151="", "", IF(BG151&lt;=$B151, WORKDAY(DATE(YEAR($BB151), MONTH(BG151)+1, DAY(BG151)-1), 1, Settings!$AY$23:$AY$38), BG151))</f>
        <v/>
      </c>
      <c r="BX151" s="119" t="str">
        <f>IF(BH151="", "", IF(BH151&lt;=$B151, WORKDAY(DATE(YEAR($BB151), MONTH(BH151)+1, DAY(BH151)-1), 1, Settings!$AY$23:$AY$38), BH151))</f>
        <v/>
      </c>
      <c r="BY151" s="119" t="str">
        <f>IF(BI151="", "", IF(BI151&lt;=$B151, WORKDAY(DATE(YEAR($BB151), MONTH(BI151)+1, DAY(BI151)-1), 1, Settings!$AY$23:$AY$38), BI151))</f>
        <v/>
      </c>
      <c r="BZ151" s="119" t="str">
        <f>IF(BJ151="", "", IF(BJ151&lt;=$B151, WORKDAY(DATE(YEAR($BB151), MONTH(BJ151)+1, DAY(BJ151)-1), 1, Settings!$AY$23:$AY$38), BJ151))</f>
        <v/>
      </c>
      <c r="CA151" s="119" t="str">
        <f>IF(BK151="", "", IF(BK151&lt;=$B151, WORKDAY(DATE(YEAR($BB151), MONTH(BK151)+1, DAY(BK151)-1), 1, Settings!$AY$23:$AY$38), BK151))</f>
        <v/>
      </c>
      <c r="CB151" s="119" t="str">
        <f>IF(BL151="", "", IF(BL151&lt;=$B151, WORKDAY(DATE(YEAR($BB151), MONTH(BL151)+1, DAY(BL151)-1), 1, Settings!$AY$23:$AY$38), BL151))</f>
        <v/>
      </c>
      <c r="CC151" s="119" t="str">
        <f>IF(BM151="", "", IF(BM151&lt;=$B151, WORKDAY(DATE(YEAR($BB151), MONTH(BM151)+1, DAY(BM151)-1), 1, Settings!$AY$23:$AY$38), BM151))</f>
        <v/>
      </c>
      <c r="CD151" s="119" t="str">
        <f>IF(BN151="", "", IF(BN151&lt;=$B151, WORKDAY(DATE(YEAR($BB151), MONTH(BN151)+1, DAY(BN151)-1), 1, Settings!$AY$23:$AY$38), BN151))</f>
        <v/>
      </c>
      <c r="CE151" s="119" t="str">
        <f>IF(BO151="", "", IF(BO151&lt;=$B151, WORKDAY(DATE(YEAR($BB151), MONTH(BO151)+1, DAY(BO151)-1), 1, Settings!$AY$23:$AY$38), BO151))</f>
        <v/>
      </c>
      <c r="CF151" s="120" t="str">
        <f>IF(BP151="", "", IF(BP151&lt;=$B151, WORKDAY(DATE(YEAR($BB151), MONTH(BP151)+1, DAY(BP151)-1), 1, Settings!$AY$23:$AY$38), BP151))</f>
        <v/>
      </c>
      <c r="CH151" s="48" t="str">
        <f t="shared" si="66"/>
        <v/>
      </c>
      <c r="CI151" s="49" t="str">
        <f t="shared" si="67"/>
        <v/>
      </c>
      <c r="CJ151" s="49" t="str">
        <f t="shared" si="68"/>
        <v/>
      </c>
      <c r="CK151" s="49" t="str">
        <f t="shared" si="69"/>
        <v/>
      </c>
      <c r="CL151" s="49" t="str">
        <f t="shared" si="70"/>
        <v/>
      </c>
      <c r="CM151" s="49" t="str">
        <f t="shared" si="71"/>
        <v/>
      </c>
      <c r="CN151" s="49" t="str">
        <f t="shared" si="72"/>
        <v/>
      </c>
      <c r="CO151" s="49" t="str">
        <f t="shared" si="73"/>
        <v/>
      </c>
      <c r="CP151" s="49" t="str">
        <f t="shared" si="74"/>
        <v/>
      </c>
      <c r="CQ151" s="49" t="str">
        <f t="shared" si="75"/>
        <v/>
      </c>
      <c r="CR151" s="49" t="str">
        <f t="shared" si="76"/>
        <v/>
      </c>
      <c r="CS151" s="49" t="str">
        <f t="shared" si="77"/>
        <v/>
      </c>
      <c r="CT151" s="49" t="str">
        <f t="shared" si="78"/>
        <v/>
      </c>
      <c r="CU151" s="49" t="str">
        <f t="shared" si="79"/>
        <v/>
      </c>
      <c r="CV151" s="16" t="str">
        <f t="shared" si="80"/>
        <v/>
      </c>
      <c r="CX151" s="48" t="str">
        <f t="shared" si="81"/>
        <v/>
      </c>
      <c r="CY151" s="49" t="str">
        <f t="shared" si="82"/>
        <v/>
      </c>
      <c r="CZ151" s="49" t="str">
        <f t="shared" si="83"/>
        <v/>
      </c>
      <c r="DA151" s="49" t="str">
        <f t="shared" si="84"/>
        <v/>
      </c>
      <c r="DB151" s="49" t="str">
        <f t="shared" si="85"/>
        <v/>
      </c>
      <c r="DC151" s="49" t="str">
        <f t="shared" si="86"/>
        <v/>
      </c>
      <c r="DD151" s="49" t="str">
        <f t="shared" si="87"/>
        <v/>
      </c>
      <c r="DE151" s="49" t="str">
        <f t="shared" si="88"/>
        <v/>
      </c>
      <c r="DF151" s="49" t="str">
        <f t="shared" si="89"/>
        <v/>
      </c>
      <c r="DG151" s="49" t="str">
        <f t="shared" si="90"/>
        <v/>
      </c>
      <c r="DH151" s="49" t="str">
        <f t="shared" si="91"/>
        <v/>
      </c>
      <c r="DI151" s="49" t="str">
        <f t="shared" si="92"/>
        <v/>
      </c>
      <c r="DJ151" s="49" t="str">
        <f t="shared" si="93"/>
        <v/>
      </c>
      <c r="DK151" s="49" t="str">
        <f t="shared" si="94"/>
        <v/>
      </c>
      <c r="DL151" s="16" t="str">
        <f t="shared" si="95"/>
        <v/>
      </c>
      <c r="DN151" s="17" t="str">
        <f t="shared" si="96"/>
        <v>Nov 2019</v>
      </c>
    </row>
    <row r="152" spans="1:118" x14ac:dyDescent="0.25">
      <c r="A152" s="30"/>
      <c r="B152" s="102">
        <f>IF(B151="", "", IFERROR(IF(B151+1&gt;Settings!$G$25, "", B151+1), ""))</f>
        <v>43788</v>
      </c>
      <c r="C152" s="2"/>
      <c r="D152" s="3"/>
      <c r="E152" s="3"/>
      <c r="F152" s="3"/>
      <c r="G152" s="3"/>
      <c r="H152" s="3"/>
      <c r="I152" s="3"/>
      <c r="J152" s="3"/>
      <c r="K152" s="3"/>
      <c r="L152" s="3"/>
      <c r="M152" s="3"/>
      <c r="N152" s="3"/>
      <c r="O152" s="3"/>
      <c r="P152" s="3"/>
      <c r="Q152" s="4"/>
      <c r="R152" s="30"/>
      <c r="T152" s="17" t="str">
        <f>IF($B152="", "", IF($B152&lt;Settings!$G$23, "Old", "New"))</f>
        <v>Old</v>
      </c>
      <c r="AL152" s="118" t="str">
        <f>IF(OR($B152="", C152="", C$10="", AL$9), "", IFERROR($B152+INDEX(Settings!$AF$19:$AF$33, MATCH(C$10, Settings!$Y$19:$Y$33, 0))+IF(INDEX(Settings!$AI$19:$AI$33, MATCH(C$10, Settings!$Y$19:$Y$33, 0))="", 0, INDEX($AO$2:$AU$8, MATCH(TEXT($B152, "ddd"), $AN$2:$AN$8, 0), MATCH(INDEX(Settings!$AI$19:$AI$33, MATCH(C$10, Settings!$Y$19:$Y$33, 0)), $AO$1:$AU$1, 0))), 0))</f>
        <v/>
      </c>
      <c r="AM152" s="119" t="str">
        <f>IF(OR($B152="", D152="", D$10="", AM$9), "", IFERROR($B152+INDEX(Settings!$AF$19:$AF$33, MATCH(D$10, Settings!$Y$19:$Y$33, 0))+IF(INDEX(Settings!$AI$19:$AI$33, MATCH(D$10, Settings!$Y$19:$Y$33, 0))="", 0, INDEX($AO$2:$AU$8, MATCH(TEXT($B152, "ddd"), $AN$2:$AN$8, 0), MATCH(INDEX(Settings!$AI$19:$AI$33, MATCH(D$10, Settings!$Y$19:$Y$33, 0)), $AO$1:$AU$1, 0))), 0))</f>
        <v/>
      </c>
      <c r="AN152" s="119" t="str">
        <f>IF(OR($B152="", E152="", E$10="", AN$9), "", IFERROR($B152+INDEX(Settings!$AF$19:$AF$33, MATCH(E$10, Settings!$Y$19:$Y$33, 0))+IF(INDEX(Settings!$AI$19:$AI$33, MATCH(E$10, Settings!$Y$19:$Y$33, 0))="", 0, INDEX($AO$2:$AU$8, MATCH(TEXT($B152, "ddd"), $AN$2:$AN$8, 0), MATCH(INDEX(Settings!$AI$19:$AI$33, MATCH(E$10, Settings!$Y$19:$Y$33, 0)), $AO$1:$AU$1, 0))), 0))</f>
        <v/>
      </c>
      <c r="AO152" s="119" t="str">
        <f>IF(OR($B152="", F152="", F$10="", AO$9), "", IFERROR($B152+INDEX(Settings!$AF$19:$AF$33, MATCH(F$10, Settings!$Y$19:$Y$33, 0))+IF(INDEX(Settings!$AI$19:$AI$33, MATCH(F$10, Settings!$Y$19:$Y$33, 0))="", 0, INDEX($AO$2:$AU$8, MATCH(TEXT($B152, "ddd"), $AN$2:$AN$8, 0), MATCH(INDEX(Settings!$AI$19:$AI$33, MATCH(F$10, Settings!$Y$19:$Y$33, 0)), $AO$1:$AU$1, 0))), 0))</f>
        <v/>
      </c>
      <c r="AP152" s="119" t="str">
        <f>IF(OR($B152="", G152="", G$10="", AP$9), "", IFERROR($B152+INDEX(Settings!$AF$19:$AF$33, MATCH(G$10, Settings!$Y$19:$Y$33, 0))+IF(INDEX(Settings!$AI$19:$AI$33, MATCH(G$10, Settings!$Y$19:$Y$33, 0))="", 0, INDEX($AO$2:$AU$8, MATCH(TEXT($B152, "ddd"), $AN$2:$AN$8, 0), MATCH(INDEX(Settings!$AI$19:$AI$33, MATCH(G$10, Settings!$Y$19:$Y$33, 0)), $AO$1:$AU$1, 0))), 0))</f>
        <v/>
      </c>
      <c r="AQ152" s="119" t="str">
        <f>IF(OR($B152="", H152="", H$10="", AQ$9), "", IFERROR($B152+INDEX(Settings!$AF$19:$AF$33, MATCH(H$10, Settings!$Y$19:$Y$33, 0))+IF(INDEX(Settings!$AI$19:$AI$33, MATCH(H$10, Settings!$Y$19:$Y$33, 0))="", 0, INDEX($AO$2:$AU$8, MATCH(TEXT($B152, "ddd"), $AN$2:$AN$8, 0), MATCH(INDEX(Settings!$AI$19:$AI$33, MATCH(H$10, Settings!$Y$19:$Y$33, 0)), $AO$1:$AU$1, 0))), 0))</f>
        <v/>
      </c>
      <c r="AR152" s="119" t="str">
        <f>IF(OR($B152="", I152="", I$10="", AR$9), "", IFERROR($B152+INDEX(Settings!$AF$19:$AF$33, MATCH(I$10, Settings!$Y$19:$Y$33, 0))+IF(INDEX(Settings!$AI$19:$AI$33, MATCH(I$10, Settings!$Y$19:$Y$33, 0))="", 0, INDEX($AO$2:$AU$8, MATCH(TEXT($B152, "ddd"), $AN$2:$AN$8, 0), MATCH(INDEX(Settings!$AI$19:$AI$33, MATCH(I$10, Settings!$Y$19:$Y$33, 0)), $AO$1:$AU$1, 0))), 0))</f>
        <v/>
      </c>
      <c r="AS152" s="119" t="str">
        <f>IF(OR($B152="", J152="", J$10="", AS$9), "", IFERROR($B152+INDEX(Settings!$AF$19:$AF$33, MATCH(J$10, Settings!$Y$19:$Y$33, 0))+IF(INDEX(Settings!$AI$19:$AI$33, MATCH(J$10, Settings!$Y$19:$Y$33, 0))="", 0, INDEX($AO$2:$AU$8, MATCH(TEXT($B152, "ddd"), $AN$2:$AN$8, 0), MATCH(INDEX(Settings!$AI$19:$AI$33, MATCH(J$10, Settings!$Y$19:$Y$33, 0)), $AO$1:$AU$1, 0))), 0))</f>
        <v/>
      </c>
      <c r="AT152" s="119" t="str">
        <f>IF(OR($B152="", K152="", K$10="", AT$9), "", IFERROR($B152+INDEX(Settings!$AF$19:$AF$33, MATCH(K$10, Settings!$Y$19:$Y$33, 0))+IF(INDEX(Settings!$AI$19:$AI$33, MATCH(K$10, Settings!$Y$19:$Y$33, 0))="", 0, INDEX($AO$2:$AU$8, MATCH(TEXT($B152, "ddd"), $AN$2:$AN$8, 0), MATCH(INDEX(Settings!$AI$19:$AI$33, MATCH(K$10, Settings!$Y$19:$Y$33, 0)), $AO$1:$AU$1, 0))), 0))</f>
        <v/>
      </c>
      <c r="AU152" s="119" t="str">
        <f>IF(OR($B152="", L152="", L$10="", AU$9), "", IFERROR($B152+INDEX(Settings!$AF$19:$AF$33, MATCH(L$10, Settings!$Y$19:$Y$33, 0))+IF(INDEX(Settings!$AI$19:$AI$33, MATCH(L$10, Settings!$Y$19:$Y$33, 0))="", 0, INDEX($AO$2:$AU$8, MATCH(TEXT($B152, "ddd"), $AN$2:$AN$8, 0), MATCH(INDEX(Settings!$AI$19:$AI$33, MATCH(L$10, Settings!$Y$19:$Y$33, 0)), $AO$1:$AU$1, 0))), 0))</f>
        <v/>
      </c>
      <c r="AV152" s="119" t="str">
        <f>IF(OR($B152="", M152="", M$10="", AV$9), "", IFERROR($B152+INDEX(Settings!$AF$19:$AF$33, MATCH(M$10, Settings!$Y$19:$Y$33, 0))+IF(INDEX(Settings!$AI$19:$AI$33, MATCH(M$10, Settings!$Y$19:$Y$33, 0))="", 0, INDEX($AO$2:$AU$8, MATCH(TEXT($B152, "ddd"), $AN$2:$AN$8, 0), MATCH(INDEX(Settings!$AI$19:$AI$33, MATCH(M$10, Settings!$Y$19:$Y$33, 0)), $AO$1:$AU$1, 0))), 0))</f>
        <v/>
      </c>
      <c r="AW152" s="119" t="str">
        <f>IF(OR($B152="", N152="", N$10="", AW$9), "", IFERROR($B152+INDEX(Settings!$AF$19:$AF$33, MATCH(N$10, Settings!$Y$19:$Y$33, 0))+IF(INDEX(Settings!$AI$19:$AI$33, MATCH(N$10, Settings!$Y$19:$Y$33, 0))="", 0, INDEX($AO$2:$AU$8, MATCH(TEXT($B152, "ddd"), $AN$2:$AN$8, 0), MATCH(INDEX(Settings!$AI$19:$AI$33, MATCH(N$10, Settings!$Y$19:$Y$33, 0)), $AO$1:$AU$1, 0))), 0))</f>
        <v/>
      </c>
      <c r="AX152" s="119" t="str">
        <f>IF(OR($B152="", O152="", O$10="", AX$9), "", IFERROR($B152+INDEX(Settings!$AF$19:$AF$33, MATCH(O$10, Settings!$Y$19:$Y$33, 0))+IF(INDEX(Settings!$AI$19:$AI$33, MATCH(O$10, Settings!$Y$19:$Y$33, 0))="", 0, INDEX($AO$2:$AU$8, MATCH(TEXT($B152, "ddd"), $AN$2:$AN$8, 0), MATCH(INDEX(Settings!$AI$19:$AI$33, MATCH(O$10, Settings!$Y$19:$Y$33, 0)), $AO$1:$AU$1, 0))), 0))</f>
        <v/>
      </c>
      <c r="AY152" s="119" t="str">
        <f>IF(OR($B152="", P152="", P$10="", AY$9), "", IFERROR($B152+INDEX(Settings!$AF$19:$AF$33, MATCH(P$10, Settings!$Y$19:$Y$33, 0))+IF(INDEX(Settings!$AI$19:$AI$33, MATCH(P$10, Settings!$Y$19:$Y$33, 0))="", 0, INDEX($AO$2:$AU$8, MATCH(TEXT($B152, "ddd"), $AN$2:$AN$8, 0), MATCH(INDEX(Settings!$AI$19:$AI$33, MATCH(P$10, Settings!$Y$19:$Y$33, 0)), $AO$1:$AU$1, 0))), 0))</f>
        <v/>
      </c>
      <c r="AZ152" s="120" t="str">
        <f>IF(OR($B152="", Q152="", Q$10="", AZ$9), "", IFERROR($B152+INDEX(Settings!$AF$19:$AF$33, MATCH(Q$10, Settings!$Y$19:$Y$33, 0))+IF(INDEX(Settings!$AI$19:$AI$33, MATCH(Q$10, Settings!$Y$19:$Y$33, 0))="", 0, INDEX($AO$2:$AU$8, MATCH(TEXT($B152, "ddd"), $AN$2:$AN$8, 0), MATCH(INDEX(Settings!$AI$19:$AI$33, MATCH(Q$10, Settings!$Y$19:$Y$33, 0)), $AO$1:$AU$1, 0))), 0))</f>
        <v/>
      </c>
      <c r="BB152" s="118" t="str">
        <f>IF(OR(C$10="", $B152="", C152="", BB$9=""), "", IFERROR(WORKDAY((DATE(YEAR($B152), MONTH($B152)+INDEX(Settings!$AM$19:$AM$33, MATCH(C$10, Settings!$Y$19:$Y$33, 0)), IF(INDEX(Settings!$AQ$19:$AQ$33, MATCH(C$10, Settings!$Y$19:$Y$33, 0))=0, DAY($B152), INDEX(Settings!$AQ$19:$AQ$33, MATCH(C$10, Settings!$Y$19:$Y$33, 0))))-1), 1, Settings!$AY$23:$AY$38), ""))</f>
        <v/>
      </c>
      <c r="BC152" s="119" t="str">
        <f>IF(OR(D$10="", $B152="", D152="", BC$9=""), "", IFERROR(WORKDAY((DATE(YEAR($B152), MONTH($B152)+INDEX(Settings!$AM$19:$AM$33, MATCH(D$10, Settings!$Y$19:$Y$33, 0)), IF(INDEX(Settings!$AQ$19:$AQ$33, MATCH(D$10, Settings!$Y$19:$Y$33, 0))=0, DAY($B152), INDEX(Settings!$AQ$19:$AQ$33, MATCH(D$10, Settings!$Y$19:$Y$33, 0))))-1), 1, Settings!$AY$23:$AY$38), ""))</f>
        <v/>
      </c>
      <c r="BD152" s="119" t="str">
        <f>IF(OR(E$10="", $B152="", E152="", BD$9=""), "", IFERROR(WORKDAY((DATE(YEAR($B152), MONTH($B152)+INDEX(Settings!$AM$19:$AM$33, MATCH(E$10, Settings!$Y$19:$Y$33, 0)), IF(INDEX(Settings!$AQ$19:$AQ$33, MATCH(E$10, Settings!$Y$19:$Y$33, 0))=0, DAY($B152), INDEX(Settings!$AQ$19:$AQ$33, MATCH(E$10, Settings!$Y$19:$Y$33, 0))))-1), 1, Settings!$AY$23:$AY$38), ""))</f>
        <v/>
      </c>
      <c r="BE152" s="119" t="str">
        <f>IF(OR(F$10="", $B152="", F152="", BE$9=""), "", IFERROR(WORKDAY((DATE(YEAR($B152), MONTH($B152)+INDEX(Settings!$AM$19:$AM$33, MATCH(F$10, Settings!$Y$19:$Y$33, 0)), IF(INDEX(Settings!$AQ$19:$AQ$33, MATCH(F$10, Settings!$Y$19:$Y$33, 0))=0, DAY($B152), INDEX(Settings!$AQ$19:$AQ$33, MATCH(F$10, Settings!$Y$19:$Y$33, 0))))-1), 1, Settings!$AY$23:$AY$38), ""))</f>
        <v/>
      </c>
      <c r="BF152" s="119" t="str">
        <f>IF(OR(G$10="", $B152="", G152="", BF$9=""), "", IFERROR(WORKDAY((DATE(YEAR($B152), MONTH($B152)+INDEX(Settings!$AM$19:$AM$33, MATCH(G$10, Settings!$Y$19:$Y$33, 0)), IF(INDEX(Settings!$AQ$19:$AQ$33, MATCH(G$10, Settings!$Y$19:$Y$33, 0))=0, DAY($B152), INDEX(Settings!$AQ$19:$AQ$33, MATCH(G$10, Settings!$Y$19:$Y$33, 0))))-1), 1, Settings!$AY$23:$AY$38), ""))</f>
        <v/>
      </c>
      <c r="BG152" s="119" t="str">
        <f>IF(OR(H$10="", $B152="", H152="", BG$9=""), "", IFERROR(WORKDAY((DATE(YEAR($B152), MONTH($B152)+INDEX(Settings!$AM$19:$AM$33, MATCH(H$10, Settings!$Y$19:$Y$33, 0)), IF(INDEX(Settings!$AQ$19:$AQ$33, MATCH(H$10, Settings!$Y$19:$Y$33, 0))=0, DAY($B152), INDEX(Settings!$AQ$19:$AQ$33, MATCH(H$10, Settings!$Y$19:$Y$33, 0))))-1), 1, Settings!$AY$23:$AY$38), ""))</f>
        <v/>
      </c>
      <c r="BH152" s="119" t="str">
        <f>IF(OR(I$10="", $B152="", I152="", BH$9=""), "", IFERROR(WORKDAY((DATE(YEAR($B152), MONTH($B152)+INDEX(Settings!$AM$19:$AM$33, MATCH(I$10, Settings!$Y$19:$Y$33, 0)), IF(INDEX(Settings!$AQ$19:$AQ$33, MATCH(I$10, Settings!$Y$19:$Y$33, 0))=0, DAY($B152), INDEX(Settings!$AQ$19:$AQ$33, MATCH(I$10, Settings!$Y$19:$Y$33, 0))))-1), 1, Settings!$AY$23:$AY$38), ""))</f>
        <v/>
      </c>
      <c r="BI152" s="119" t="str">
        <f>IF(OR(J$10="", $B152="", J152="", BI$9=""), "", IFERROR(WORKDAY((DATE(YEAR($B152), MONTH($B152)+INDEX(Settings!$AM$19:$AM$33, MATCH(J$10, Settings!$Y$19:$Y$33, 0)), IF(INDEX(Settings!$AQ$19:$AQ$33, MATCH(J$10, Settings!$Y$19:$Y$33, 0))=0, DAY($B152), INDEX(Settings!$AQ$19:$AQ$33, MATCH(J$10, Settings!$Y$19:$Y$33, 0))))-1), 1, Settings!$AY$23:$AY$38), ""))</f>
        <v/>
      </c>
      <c r="BJ152" s="119" t="str">
        <f>IF(OR(K$10="", $B152="", K152="", BJ$9=""), "", IFERROR(WORKDAY((DATE(YEAR($B152), MONTH($B152)+INDEX(Settings!$AM$19:$AM$33, MATCH(K$10, Settings!$Y$19:$Y$33, 0)), IF(INDEX(Settings!$AQ$19:$AQ$33, MATCH(K$10, Settings!$Y$19:$Y$33, 0))=0, DAY($B152), INDEX(Settings!$AQ$19:$AQ$33, MATCH(K$10, Settings!$Y$19:$Y$33, 0))))-1), 1, Settings!$AY$23:$AY$38), ""))</f>
        <v/>
      </c>
      <c r="BK152" s="119" t="str">
        <f>IF(OR(L$10="", $B152="", L152="", BK$9=""), "", IFERROR(WORKDAY((DATE(YEAR($B152), MONTH($B152)+INDEX(Settings!$AM$19:$AM$33, MATCH(L$10, Settings!$Y$19:$Y$33, 0)), IF(INDEX(Settings!$AQ$19:$AQ$33, MATCH(L$10, Settings!$Y$19:$Y$33, 0))=0, DAY($B152), INDEX(Settings!$AQ$19:$AQ$33, MATCH(L$10, Settings!$Y$19:$Y$33, 0))))-1), 1, Settings!$AY$23:$AY$38), ""))</f>
        <v/>
      </c>
      <c r="BL152" s="119" t="str">
        <f>IF(OR(M$10="", $B152="", M152="", BL$9=""), "", IFERROR(WORKDAY((DATE(YEAR($B152), MONTH($B152)+INDEX(Settings!$AM$19:$AM$33, MATCH(M$10, Settings!$Y$19:$Y$33, 0)), IF(INDEX(Settings!$AQ$19:$AQ$33, MATCH(M$10, Settings!$Y$19:$Y$33, 0))=0, DAY($B152), INDEX(Settings!$AQ$19:$AQ$33, MATCH(M$10, Settings!$Y$19:$Y$33, 0))))-1), 1, Settings!$AY$23:$AY$38), ""))</f>
        <v/>
      </c>
      <c r="BM152" s="119" t="str">
        <f>IF(OR(N$10="", $B152="", N152="", BM$9=""), "", IFERROR(WORKDAY((DATE(YEAR($B152), MONTH($B152)+INDEX(Settings!$AM$19:$AM$33, MATCH(N$10, Settings!$Y$19:$Y$33, 0)), IF(INDEX(Settings!$AQ$19:$AQ$33, MATCH(N$10, Settings!$Y$19:$Y$33, 0))=0, DAY($B152), INDEX(Settings!$AQ$19:$AQ$33, MATCH(N$10, Settings!$Y$19:$Y$33, 0))))-1), 1, Settings!$AY$23:$AY$38), ""))</f>
        <v/>
      </c>
      <c r="BN152" s="119" t="str">
        <f>IF(OR(O$10="", $B152="", O152="", BN$9=""), "", IFERROR(WORKDAY((DATE(YEAR($B152), MONTH($B152)+INDEX(Settings!$AM$19:$AM$33, MATCH(O$10, Settings!$Y$19:$Y$33, 0)), IF(INDEX(Settings!$AQ$19:$AQ$33, MATCH(O$10, Settings!$Y$19:$Y$33, 0))=0, DAY($B152), INDEX(Settings!$AQ$19:$AQ$33, MATCH(O$10, Settings!$Y$19:$Y$33, 0))))-1), 1, Settings!$AY$23:$AY$38), ""))</f>
        <v/>
      </c>
      <c r="BO152" s="119" t="str">
        <f>IF(OR(P$10="", $B152="", P152="", BO$9=""), "", IFERROR(WORKDAY((DATE(YEAR($B152), MONTH($B152)+INDEX(Settings!$AM$19:$AM$33, MATCH(P$10, Settings!$Y$19:$Y$33, 0)), IF(INDEX(Settings!$AQ$19:$AQ$33, MATCH(P$10, Settings!$Y$19:$Y$33, 0))=0, DAY($B152), INDEX(Settings!$AQ$19:$AQ$33, MATCH(P$10, Settings!$Y$19:$Y$33, 0))))-1), 1, Settings!$AY$23:$AY$38), ""))</f>
        <v/>
      </c>
      <c r="BP152" s="120" t="str">
        <f>IF(OR(Q$10="", $B152="", Q152="", BP$9=""), "", IFERROR(WORKDAY((DATE(YEAR($B152), MONTH($B152)+INDEX(Settings!$AM$19:$AM$33, MATCH(Q$10, Settings!$Y$19:$Y$33, 0)), IF(INDEX(Settings!$AQ$19:$AQ$33, MATCH(Q$10, Settings!$Y$19:$Y$33, 0))=0, DAY($B152), INDEX(Settings!$AQ$19:$AQ$33, MATCH(Q$10, Settings!$Y$19:$Y$33, 0))))-1), 1, Settings!$AY$23:$AY$38), ""))</f>
        <v/>
      </c>
      <c r="BR152" s="118" t="str">
        <f>IF(BB152="", "", IF(BB152&lt;=$B152, WORKDAY(DATE(YEAR($BB152), MONTH(BB152)+1, DAY(BB152)-1), 1, Settings!$AY$23:$AY$38), BB152))</f>
        <v/>
      </c>
      <c r="BS152" s="119" t="str">
        <f>IF(BC152="", "", IF(BC152&lt;=$B152, WORKDAY(DATE(YEAR($BB152), MONTH(BC152)+1, DAY(BC152)-1), 1, Settings!$AY$23:$AY$38), BC152))</f>
        <v/>
      </c>
      <c r="BT152" s="119" t="str">
        <f>IF(BD152="", "", IF(BD152&lt;=$B152, WORKDAY(DATE(YEAR($BB152), MONTH(BD152)+1, DAY(BD152)-1), 1, Settings!$AY$23:$AY$38), BD152))</f>
        <v/>
      </c>
      <c r="BU152" s="119" t="str">
        <f>IF(BE152="", "", IF(BE152&lt;=$B152, WORKDAY(DATE(YEAR($BB152), MONTH(BE152)+1, DAY(BE152)-1), 1, Settings!$AY$23:$AY$38), BE152))</f>
        <v/>
      </c>
      <c r="BV152" s="119" t="str">
        <f>IF(BF152="", "", IF(BF152&lt;=$B152, WORKDAY(DATE(YEAR($BB152), MONTH(BF152)+1, DAY(BF152)-1), 1, Settings!$AY$23:$AY$38), BF152))</f>
        <v/>
      </c>
      <c r="BW152" s="119" t="str">
        <f>IF(BG152="", "", IF(BG152&lt;=$B152, WORKDAY(DATE(YEAR($BB152), MONTH(BG152)+1, DAY(BG152)-1), 1, Settings!$AY$23:$AY$38), BG152))</f>
        <v/>
      </c>
      <c r="BX152" s="119" t="str">
        <f>IF(BH152="", "", IF(BH152&lt;=$B152, WORKDAY(DATE(YEAR($BB152), MONTH(BH152)+1, DAY(BH152)-1), 1, Settings!$AY$23:$AY$38), BH152))</f>
        <v/>
      </c>
      <c r="BY152" s="119" t="str">
        <f>IF(BI152="", "", IF(BI152&lt;=$B152, WORKDAY(DATE(YEAR($BB152), MONTH(BI152)+1, DAY(BI152)-1), 1, Settings!$AY$23:$AY$38), BI152))</f>
        <v/>
      </c>
      <c r="BZ152" s="119" t="str">
        <f>IF(BJ152="", "", IF(BJ152&lt;=$B152, WORKDAY(DATE(YEAR($BB152), MONTH(BJ152)+1, DAY(BJ152)-1), 1, Settings!$AY$23:$AY$38), BJ152))</f>
        <v/>
      </c>
      <c r="CA152" s="119" t="str">
        <f>IF(BK152="", "", IF(BK152&lt;=$B152, WORKDAY(DATE(YEAR($BB152), MONTH(BK152)+1, DAY(BK152)-1), 1, Settings!$AY$23:$AY$38), BK152))</f>
        <v/>
      </c>
      <c r="CB152" s="119" t="str">
        <f>IF(BL152="", "", IF(BL152&lt;=$B152, WORKDAY(DATE(YEAR($BB152), MONTH(BL152)+1, DAY(BL152)-1), 1, Settings!$AY$23:$AY$38), BL152))</f>
        <v/>
      </c>
      <c r="CC152" s="119" t="str">
        <f>IF(BM152="", "", IF(BM152&lt;=$B152, WORKDAY(DATE(YEAR($BB152), MONTH(BM152)+1, DAY(BM152)-1), 1, Settings!$AY$23:$AY$38), BM152))</f>
        <v/>
      </c>
      <c r="CD152" s="119" t="str">
        <f>IF(BN152="", "", IF(BN152&lt;=$B152, WORKDAY(DATE(YEAR($BB152), MONTH(BN152)+1, DAY(BN152)-1), 1, Settings!$AY$23:$AY$38), BN152))</f>
        <v/>
      </c>
      <c r="CE152" s="119" t="str">
        <f>IF(BO152="", "", IF(BO152&lt;=$B152, WORKDAY(DATE(YEAR($BB152), MONTH(BO152)+1, DAY(BO152)-1), 1, Settings!$AY$23:$AY$38), BO152))</f>
        <v/>
      </c>
      <c r="CF152" s="120" t="str">
        <f>IF(BP152="", "", IF(BP152&lt;=$B152, WORKDAY(DATE(YEAR($BB152), MONTH(BP152)+1, DAY(BP152)-1), 1, Settings!$AY$23:$AY$38), BP152))</f>
        <v/>
      </c>
      <c r="CH152" s="48" t="str">
        <f t="shared" si="66"/>
        <v/>
      </c>
      <c r="CI152" s="49" t="str">
        <f t="shared" si="67"/>
        <v/>
      </c>
      <c r="CJ152" s="49" t="str">
        <f t="shared" si="68"/>
        <v/>
      </c>
      <c r="CK152" s="49" t="str">
        <f t="shared" si="69"/>
        <v/>
      </c>
      <c r="CL152" s="49" t="str">
        <f t="shared" si="70"/>
        <v/>
      </c>
      <c r="CM152" s="49" t="str">
        <f t="shared" si="71"/>
        <v/>
      </c>
      <c r="CN152" s="49" t="str">
        <f t="shared" si="72"/>
        <v/>
      </c>
      <c r="CO152" s="49" t="str">
        <f t="shared" si="73"/>
        <v/>
      </c>
      <c r="CP152" s="49" t="str">
        <f t="shared" si="74"/>
        <v/>
      </c>
      <c r="CQ152" s="49" t="str">
        <f t="shared" si="75"/>
        <v/>
      </c>
      <c r="CR152" s="49" t="str">
        <f t="shared" si="76"/>
        <v/>
      </c>
      <c r="CS152" s="49" t="str">
        <f t="shared" si="77"/>
        <v/>
      </c>
      <c r="CT152" s="49" t="str">
        <f t="shared" si="78"/>
        <v/>
      </c>
      <c r="CU152" s="49" t="str">
        <f t="shared" si="79"/>
        <v/>
      </c>
      <c r="CV152" s="16" t="str">
        <f t="shared" si="80"/>
        <v/>
      </c>
      <c r="CX152" s="48" t="str">
        <f t="shared" si="81"/>
        <v/>
      </c>
      <c r="CY152" s="49" t="str">
        <f t="shared" si="82"/>
        <v/>
      </c>
      <c r="CZ152" s="49" t="str">
        <f t="shared" si="83"/>
        <v/>
      </c>
      <c r="DA152" s="49" t="str">
        <f t="shared" si="84"/>
        <v/>
      </c>
      <c r="DB152" s="49" t="str">
        <f t="shared" si="85"/>
        <v/>
      </c>
      <c r="DC152" s="49" t="str">
        <f t="shared" si="86"/>
        <v/>
      </c>
      <c r="DD152" s="49" t="str">
        <f t="shared" si="87"/>
        <v/>
      </c>
      <c r="DE152" s="49" t="str">
        <f t="shared" si="88"/>
        <v/>
      </c>
      <c r="DF152" s="49" t="str">
        <f t="shared" si="89"/>
        <v/>
      </c>
      <c r="DG152" s="49" t="str">
        <f t="shared" si="90"/>
        <v/>
      </c>
      <c r="DH152" s="49" t="str">
        <f t="shared" si="91"/>
        <v/>
      </c>
      <c r="DI152" s="49" t="str">
        <f t="shared" si="92"/>
        <v/>
      </c>
      <c r="DJ152" s="49" t="str">
        <f t="shared" si="93"/>
        <v/>
      </c>
      <c r="DK152" s="49" t="str">
        <f t="shared" si="94"/>
        <v/>
      </c>
      <c r="DL152" s="16" t="str">
        <f t="shared" si="95"/>
        <v/>
      </c>
      <c r="DN152" s="17" t="str">
        <f t="shared" si="96"/>
        <v>Nov 2019</v>
      </c>
    </row>
    <row r="153" spans="1:118" x14ac:dyDescent="0.25">
      <c r="A153" s="30"/>
      <c r="B153" s="102">
        <f>IF(B152="", "", IFERROR(IF(B152+1&gt;Settings!$G$25, "", B152+1), ""))</f>
        <v>43789</v>
      </c>
      <c r="C153" s="2"/>
      <c r="D153" s="3"/>
      <c r="E153" s="3"/>
      <c r="F153" s="3"/>
      <c r="G153" s="3"/>
      <c r="H153" s="3"/>
      <c r="I153" s="3"/>
      <c r="J153" s="3"/>
      <c r="K153" s="3"/>
      <c r="L153" s="3"/>
      <c r="M153" s="3"/>
      <c r="N153" s="3"/>
      <c r="O153" s="3"/>
      <c r="P153" s="3"/>
      <c r="Q153" s="4"/>
      <c r="R153" s="30"/>
      <c r="T153" s="17" t="str">
        <f>IF($B153="", "", IF($B153&lt;Settings!$G$23, "Old", "New"))</f>
        <v>Old</v>
      </c>
      <c r="AL153" s="118" t="str">
        <f>IF(OR($B153="", C153="", C$10="", AL$9), "", IFERROR($B153+INDEX(Settings!$AF$19:$AF$33, MATCH(C$10, Settings!$Y$19:$Y$33, 0))+IF(INDEX(Settings!$AI$19:$AI$33, MATCH(C$10, Settings!$Y$19:$Y$33, 0))="", 0, INDEX($AO$2:$AU$8, MATCH(TEXT($B153, "ddd"), $AN$2:$AN$8, 0), MATCH(INDEX(Settings!$AI$19:$AI$33, MATCH(C$10, Settings!$Y$19:$Y$33, 0)), $AO$1:$AU$1, 0))), 0))</f>
        <v/>
      </c>
      <c r="AM153" s="119" t="str">
        <f>IF(OR($B153="", D153="", D$10="", AM$9), "", IFERROR($B153+INDEX(Settings!$AF$19:$AF$33, MATCH(D$10, Settings!$Y$19:$Y$33, 0))+IF(INDEX(Settings!$AI$19:$AI$33, MATCH(D$10, Settings!$Y$19:$Y$33, 0))="", 0, INDEX($AO$2:$AU$8, MATCH(TEXT($B153, "ddd"), $AN$2:$AN$8, 0), MATCH(INDEX(Settings!$AI$19:$AI$33, MATCH(D$10, Settings!$Y$19:$Y$33, 0)), $AO$1:$AU$1, 0))), 0))</f>
        <v/>
      </c>
      <c r="AN153" s="119" t="str">
        <f>IF(OR($B153="", E153="", E$10="", AN$9), "", IFERROR($B153+INDEX(Settings!$AF$19:$AF$33, MATCH(E$10, Settings!$Y$19:$Y$33, 0))+IF(INDEX(Settings!$AI$19:$AI$33, MATCH(E$10, Settings!$Y$19:$Y$33, 0))="", 0, INDEX($AO$2:$AU$8, MATCH(TEXT($B153, "ddd"), $AN$2:$AN$8, 0), MATCH(INDEX(Settings!$AI$19:$AI$33, MATCH(E$10, Settings!$Y$19:$Y$33, 0)), $AO$1:$AU$1, 0))), 0))</f>
        <v/>
      </c>
      <c r="AO153" s="119" t="str">
        <f>IF(OR($B153="", F153="", F$10="", AO$9), "", IFERROR($B153+INDEX(Settings!$AF$19:$AF$33, MATCH(F$10, Settings!$Y$19:$Y$33, 0))+IF(INDEX(Settings!$AI$19:$AI$33, MATCH(F$10, Settings!$Y$19:$Y$33, 0))="", 0, INDEX($AO$2:$AU$8, MATCH(TEXT($B153, "ddd"), $AN$2:$AN$8, 0), MATCH(INDEX(Settings!$AI$19:$AI$33, MATCH(F$10, Settings!$Y$19:$Y$33, 0)), $AO$1:$AU$1, 0))), 0))</f>
        <v/>
      </c>
      <c r="AP153" s="119" t="str">
        <f>IF(OR($B153="", G153="", G$10="", AP$9), "", IFERROR($B153+INDEX(Settings!$AF$19:$AF$33, MATCH(G$10, Settings!$Y$19:$Y$33, 0))+IF(INDEX(Settings!$AI$19:$AI$33, MATCH(G$10, Settings!$Y$19:$Y$33, 0))="", 0, INDEX($AO$2:$AU$8, MATCH(TEXT($B153, "ddd"), $AN$2:$AN$8, 0), MATCH(INDEX(Settings!$AI$19:$AI$33, MATCH(G$10, Settings!$Y$19:$Y$33, 0)), $AO$1:$AU$1, 0))), 0))</f>
        <v/>
      </c>
      <c r="AQ153" s="119" t="str">
        <f>IF(OR($B153="", H153="", H$10="", AQ$9), "", IFERROR($B153+INDEX(Settings!$AF$19:$AF$33, MATCH(H$10, Settings!$Y$19:$Y$33, 0))+IF(INDEX(Settings!$AI$19:$AI$33, MATCH(H$10, Settings!$Y$19:$Y$33, 0))="", 0, INDEX($AO$2:$AU$8, MATCH(TEXT($B153, "ddd"), $AN$2:$AN$8, 0), MATCH(INDEX(Settings!$AI$19:$AI$33, MATCH(H$10, Settings!$Y$19:$Y$33, 0)), $AO$1:$AU$1, 0))), 0))</f>
        <v/>
      </c>
      <c r="AR153" s="119" t="str">
        <f>IF(OR($B153="", I153="", I$10="", AR$9), "", IFERROR($B153+INDEX(Settings!$AF$19:$AF$33, MATCH(I$10, Settings!$Y$19:$Y$33, 0))+IF(INDEX(Settings!$AI$19:$AI$33, MATCH(I$10, Settings!$Y$19:$Y$33, 0))="", 0, INDEX($AO$2:$AU$8, MATCH(TEXT($B153, "ddd"), $AN$2:$AN$8, 0), MATCH(INDEX(Settings!$AI$19:$AI$33, MATCH(I$10, Settings!$Y$19:$Y$33, 0)), $AO$1:$AU$1, 0))), 0))</f>
        <v/>
      </c>
      <c r="AS153" s="119" t="str">
        <f>IF(OR($B153="", J153="", J$10="", AS$9), "", IFERROR($B153+INDEX(Settings!$AF$19:$AF$33, MATCH(J$10, Settings!$Y$19:$Y$33, 0))+IF(INDEX(Settings!$AI$19:$AI$33, MATCH(J$10, Settings!$Y$19:$Y$33, 0))="", 0, INDEX($AO$2:$AU$8, MATCH(TEXT($B153, "ddd"), $AN$2:$AN$8, 0), MATCH(INDEX(Settings!$AI$19:$AI$33, MATCH(J$10, Settings!$Y$19:$Y$33, 0)), $AO$1:$AU$1, 0))), 0))</f>
        <v/>
      </c>
      <c r="AT153" s="119" t="str">
        <f>IF(OR($B153="", K153="", K$10="", AT$9), "", IFERROR($B153+INDEX(Settings!$AF$19:$AF$33, MATCH(K$10, Settings!$Y$19:$Y$33, 0))+IF(INDEX(Settings!$AI$19:$AI$33, MATCH(K$10, Settings!$Y$19:$Y$33, 0))="", 0, INDEX($AO$2:$AU$8, MATCH(TEXT($B153, "ddd"), $AN$2:$AN$8, 0), MATCH(INDEX(Settings!$AI$19:$AI$33, MATCH(K$10, Settings!$Y$19:$Y$33, 0)), $AO$1:$AU$1, 0))), 0))</f>
        <v/>
      </c>
      <c r="AU153" s="119" t="str">
        <f>IF(OR($B153="", L153="", L$10="", AU$9), "", IFERROR($B153+INDEX(Settings!$AF$19:$AF$33, MATCH(L$10, Settings!$Y$19:$Y$33, 0))+IF(INDEX(Settings!$AI$19:$AI$33, MATCH(L$10, Settings!$Y$19:$Y$33, 0))="", 0, INDEX($AO$2:$AU$8, MATCH(TEXT($B153, "ddd"), $AN$2:$AN$8, 0), MATCH(INDEX(Settings!$AI$19:$AI$33, MATCH(L$10, Settings!$Y$19:$Y$33, 0)), $AO$1:$AU$1, 0))), 0))</f>
        <v/>
      </c>
      <c r="AV153" s="119" t="str">
        <f>IF(OR($B153="", M153="", M$10="", AV$9), "", IFERROR($B153+INDEX(Settings!$AF$19:$AF$33, MATCH(M$10, Settings!$Y$19:$Y$33, 0))+IF(INDEX(Settings!$AI$19:$AI$33, MATCH(M$10, Settings!$Y$19:$Y$33, 0))="", 0, INDEX($AO$2:$AU$8, MATCH(TEXT($B153, "ddd"), $AN$2:$AN$8, 0), MATCH(INDEX(Settings!$AI$19:$AI$33, MATCH(M$10, Settings!$Y$19:$Y$33, 0)), $AO$1:$AU$1, 0))), 0))</f>
        <v/>
      </c>
      <c r="AW153" s="119" t="str">
        <f>IF(OR($B153="", N153="", N$10="", AW$9), "", IFERROR($B153+INDEX(Settings!$AF$19:$AF$33, MATCH(N$10, Settings!$Y$19:$Y$33, 0))+IF(INDEX(Settings!$AI$19:$AI$33, MATCH(N$10, Settings!$Y$19:$Y$33, 0))="", 0, INDEX($AO$2:$AU$8, MATCH(TEXT($B153, "ddd"), $AN$2:$AN$8, 0), MATCH(INDEX(Settings!$AI$19:$AI$33, MATCH(N$10, Settings!$Y$19:$Y$33, 0)), $AO$1:$AU$1, 0))), 0))</f>
        <v/>
      </c>
      <c r="AX153" s="119" t="str">
        <f>IF(OR($B153="", O153="", O$10="", AX$9), "", IFERROR($B153+INDEX(Settings!$AF$19:$AF$33, MATCH(O$10, Settings!$Y$19:$Y$33, 0))+IF(INDEX(Settings!$AI$19:$AI$33, MATCH(O$10, Settings!$Y$19:$Y$33, 0))="", 0, INDEX($AO$2:$AU$8, MATCH(TEXT($B153, "ddd"), $AN$2:$AN$8, 0), MATCH(INDEX(Settings!$AI$19:$AI$33, MATCH(O$10, Settings!$Y$19:$Y$33, 0)), $AO$1:$AU$1, 0))), 0))</f>
        <v/>
      </c>
      <c r="AY153" s="119" t="str">
        <f>IF(OR($B153="", P153="", P$10="", AY$9), "", IFERROR($B153+INDEX(Settings!$AF$19:$AF$33, MATCH(P$10, Settings!$Y$19:$Y$33, 0))+IF(INDEX(Settings!$AI$19:$AI$33, MATCH(P$10, Settings!$Y$19:$Y$33, 0))="", 0, INDEX($AO$2:$AU$8, MATCH(TEXT($B153, "ddd"), $AN$2:$AN$8, 0), MATCH(INDEX(Settings!$AI$19:$AI$33, MATCH(P$10, Settings!$Y$19:$Y$33, 0)), $AO$1:$AU$1, 0))), 0))</f>
        <v/>
      </c>
      <c r="AZ153" s="120" t="str">
        <f>IF(OR($B153="", Q153="", Q$10="", AZ$9), "", IFERROR($B153+INDEX(Settings!$AF$19:$AF$33, MATCH(Q$10, Settings!$Y$19:$Y$33, 0))+IF(INDEX(Settings!$AI$19:$AI$33, MATCH(Q$10, Settings!$Y$19:$Y$33, 0))="", 0, INDEX($AO$2:$AU$8, MATCH(TEXT($B153, "ddd"), $AN$2:$AN$8, 0), MATCH(INDEX(Settings!$AI$19:$AI$33, MATCH(Q$10, Settings!$Y$19:$Y$33, 0)), $AO$1:$AU$1, 0))), 0))</f>
        <v/>
      </c>
      <c r="BB153" s="118" t="str">
        <f>IF(OR(C$10="", $B153="", C153="", BB$9=""), "", IFERROR(WORKDAY((DATE(YEAR($B153), MONTH($B153)+INDEX(Settings!$AM$19:$AM$33, MATCH(C$10, Settings!$Y$19:$Y$33, 0)), IF(INDEX(Settings!$AQ$19:$AQ$33, MATCH(C$10, Settings!$Y$19:$Y$33, 0))=0, DAY($B153), INDEX(Settings!$AQ$19:$AQ$33, MATCH(C$10, Settings!$Y$19:$Y$33, 0))))-1), 1, Settings!$AY$23:$AY$38), ""))</f>
        <v/>
      </c>
      <c r="BC153" s="119" t="str">
        <f>IF(OR(D$10="", $B153="", D153="", BC$9=""), "", IFERROR(WORKDAY((DATE(YEAR($B153), MONTH($B153)+INDEX(Settings!$AM$19:$AM$33, MATCH(D$10, Settings!$Y$19:$Y$33, 0)), IF(INDEX(Settings!$AQ$19:$AQ$33, MATCH(D$10, Settings!$Y$19:$Y$33, 0))=0, DAY($B153), INDEX(Settings!$AQ$19:$AQ$33, MATCH(D$10, Settings!$Y$19:$Y$33, 0))))-1), 1, Settings!$AY$23:$AY$38), ""))</f>
        <v/>
      </c>
      <c r="BD153" s="119" t="str">
        <f>IF(OR(E$10="", $B153="", E153="", BD$9=""), "", IFERROR(WORKDAY((DATE(YEAR($B153), MONTH($B153)+INDEX(Settings!$AM$19:$AM$33, MATCH(E$10, Settings!$Y$19:$Y$33, 0)), IF(INDEX(Settings!$AQ$19:$AQ$33, MATCH(E$10, Settings!$Y$19:$Y$33, 0))=0, DAY($B153), INDEX(Settings!$AQ$19:$AQ$33, MATCH(E$10, Settings!$Y$19:$Y$33, 0))))-1), 1, Settings!$AY$23:$AY$38), ""))</f>
        <v/>
      </c>
      <c r="BE153" s="119" t="str">
        <f>IF(OR(F$10="", $B153="", F153="", BE$9=""), "", IFERROR(WORKDAY((DATE(YEAR($B153), MONTH($B153)+INDEX(Settings!$AM$19:$AM$33, MATCH(F$10, Settings!$Y$19:$Y$33, 0)), IF(INDEX(Settings!$AQ$19:$AQ$33, MATCH(F$10, Settings!$Y$19:$Y$33, 0))=0, DAY($B153), INDEX(Settings!$AQ$19:$AQ$33, MATCH(F$10, Settings!$Y$19:$Y$33, 0))))-1), 1, Settings!$AY$23:$AY$38), ""))</f>
        <v/>
      </c>
      <c r="BF153" s="119" t="str">
        <f>IF(OR(G$10="", $B153="", G153="", BF$9=""), "", IFERROR(WORKDAY((DATE(YEAR($B153), MONTH($B153)+INDEX(Settings!$AM$19:$AM$33, MATCH(G$10, Settings!$Y$19:$Y$33, 0)), IF(INDEX(Settings!$AQ$19:$AQ$33, MATCH(G$10, Settings!$Y$19:$Y$33, 0))=0, DAY($B153), INDEX(Settings!$AQ$19:$AQ$33, MATCH(G$10, Settings!$Y$19:$Y$33, 0))))-1), 1, Settings!$AY$23:$AY$38), ""))</f>
        <v/>
      </c>
      <c r="BG153" s="119" t="str">
        <f>IF(OR(H$10="", $B153="", H153="", BG$9=""), "", IFERROR(WORKDAY((DATE(YEAR($B153), MONTH($B153)+INDEX(Settings!$AM$19:$AM$33, MATCH(H$10, Settings!$Y$19:$Y$33, 0)), IF(INDEX(Settings!$AQ$19:$AQ$33, MATCH(H$10, Settings!$Y$19:$Y$33, 0))=0, DAY($B153), INDEX(Settings!$AQ$19:$AQ$33, MATCH(H$10, Settings!$Y$19:$Y$33, 0))))-1), 1, Settings!$AY$23:$AY$38), ""))</f>
        <v/>
      </c>
      <c r="BH153" s="119" t="str">
        <f>IF(OR(I$10="", $B153="", I153="", BH$9=""), "", IFERROR(WORKDAY((DATE(YEAR($B153), MONTH($B153)+INDEX(Settings!$AM$19:$AM$33, MATCH(I$10, Settings!$Y$19:$Y$33, 0)), IF(INDEX(Settings!$AQ$19:$AQ$33, MATCH(I$10, Settings!$Y$19:$Y$33, 0))=0, DAY($B153), INDEX(Settings!$AQ$19:$AQ$33, MATCH(I$10, Settings!$Y$19:$Y$33, 0))))-1), 1, Settings!$AY$23:$AY$38), ""))</f>
        <v/>
      </c>
      <c r="BI153" s="119" t="str">
        <f>IF(OR(J$10="", $B153="", J153="", BI$9=""), "", IFERROR(WORKDAY((DATE(YEAR($B153), MONTH($B153)+INDEX(Settings!$AM$19:$AM$33, MATCH(J$10, Settings!$Y$19:$Y$33, 0)), IF(INDEX(Settings!$AQ$19:$AQ$33, MATCH(J$10, Settings!$Y$19:$Y$33, 0))=0, DAY($B153), INDEX(Settings!$AQ$19:$AQ$33, MATCH(J$10, Settings!$Y$19:$Y$33, 0))))-1), 1, Settings!$AY$23:$AY$38), ""))</f>
        <v/>
      </c>
      <c r="BJ153" s="119" t="str">
        <f>IF(OR(K$10="", $B153="", K153="", BJ$9=""), "", IFERROR(WORKDAY((DATE(YEAR($B153), MONTH($B153)+INDEX(Settings!$AM$19:$AM$33, MATCH(K$10, Settings!$Y$19:$Y$33, 0)), IF(INDEX(Settings!$AQ$19:$AQ$33, MATCH(K$10, Settings!$Y$19:$Y$33, 0))=0, DAY($B153), INDEX(Settings!$AQ$19:$AQ$33, MATCH(K$10, Settings!$Y$19:$Y$33, 0))))-1), 1, Settings!$AY$23:$AY$38), ""))</f>
        <v/>
      </c>
      <c r="BK153" s="119" t="str">
        <f>IF(OR(L$10="", $B153="", L153="", BK$9=""), "", IFERROR(WORKDAY((DATE(YEAR($B153), MONTH($B153)+INDEX(Settings!$AM$19:$AM$33, MATCH(L$10, Settings!$Y$19:$Y$33, 0)), IF(INDEX(Settings!$AQ$19:$AQ$33, MATCH(L$10, Settings!$Y$19:$Y$33, 0))=0, DAY($B153), INDEX(Settings!$AQ$19:$AQ$33, MATCH(L$10, Settings!$Y$19:$Y$33, 0))))-1), 1, Settings!$AY$23:$AY$38), ""))</f>
        <v/>
      </c>
      <c r="BL153" s="119" t="str">
        <f>IF(OR(M$10="", $B153="", M153="", BL$9=""), "", IFERROR(WORKDAY((DATE(YEAR($B153), MONTH($B153)+INDEX(Settings!$AM$19:$AM$33, MATCH(M$10, Settings!$Y$19:$Y$33, 0)), IF(INDEX(Settings!$AQ$19:$AQ$33, MATCH(M$10, Settings!$Y$19:$Y$33, 0))=0, DAY($B153), INDEX(Settings!$AQ$19:$AQ$33, MATCH(M$10, Settings!$Y$19:$Y$33, 0))))-1), 1, Settings!$AY$23:$AY$38), ""))</f>
        <v/>
      </c>
      <c r="BM153" s="119" t="str">
        <f>IF(OR(N$10="", $B153="", N153="", BM$9=""), "", IFERROR(WORKDAY((DATE(YEAR($B153), MONTH($B153)+INDEX(Settings!$AM$19:$AM$33, MATCH(N$10, Settings!$Y$19:$Y$33, 0)), IF(INDEX(Settings!$AQ$19:$AQ$33, MATCH(N$10, Settings!$Y$19:$Y$33, 0))=0, DAY($B153), INDEX(Settings!$AQ$19:$AQ$33, MATCH(N$10, Settings!$Y$19:$Y$33, 0))))-1), 1, Settings!$AY$23:$AY$38), ""))</f>
        <v/>
      </c>
      <c r="BN153" s="119" t="str">
        <f>IF(OR(O$10="", $B153="", O153="", BN$9=""), "", IFERROR(WORKDAY((DATE(YEAR($B153), MONTH($B153)+INDEX(Settings!$AM$19:$AM$33, MATCH(O$10, Settings!$Y$19:$Y$33, 0)), IF(INDEX(Settings!$AQ$19:$AQ$33, MATCH(O$10, Settings!$Y$19:$Y$33, 0))=0, DAY($B153), INDEX(Settings!$AQ$19:$AQ$33, MATCH(O$10, Settings!$Y$19:$Y$33, 0))))-1), 1, Settings!$AY$23:$AY$38), ""))</f>
        <v/>
      </c>
      <c r="BO153" s="119" t="str">
        <f>IF(OR(P$10="", $B153="", P153="", BO$9=""), "", IFERROR(WORKDAY((DATE(YEAR($B153), MONTH($B153)+INDEX(Settings!$AM$19:$AM$33, MATCH(P$10, Settings!$Y$19:$Y$33, 0)), IF(INDEX(Settings!$AQ$19:$AQ$33, MATCH(P$10, Settings!$Y$19:$Y$33, 0))=0, DAY($B153), INDEX(Settings!$AQ$19:$AQ$33, MATCH(P$10, Settings!$Y$19:$Y$33, 0))))-1), 1, Settings!$AY$23:$AY$38), ""))</f>
        <v/>
      </c>
      <c r="BP153" s="120" t="str">
        <f>IF(OR(Q$10="", $B153="", Q153="", BP$9=""), "", IFERROR(WORKDAY((DATE(YEAR($B153), MONTH($B153)+INDEX(Settings!$AM$19:$AM$33, MATCH(Q$10, Settings!$Y$19:$Y$33, 0)), IF(INDEX(Settings!$AQ$19:$AQ$33, MATCH(Q$10, Settings!$Y$19:$Y$33, 0))=0, DAY($B153), INDEX(Settings!$AQ$19:$AQ$33, MATCH(Q$10, Settings!$Y$19:$Y$33, 0))))-1), 1, Settings!$AY$23:$AY$38), ""))</f>
        <v/>
      </c>
      <c r="BR153" s="118" t="str">
        <f>IF(BB153="", "", IF(BB153&lt;=$B153, WORKDAY(DATE(YEAR($BB153), MONTH(BB153)+1, DAY(BB153)-1), 1, Settings!$AY$23:$AY$38), BB153))</f>
        <v/>
      </c>
      <c r="BS153" s="119" t="str">
        <f>IF(BC153="", "", IF(BC153&lt;=$B153, WORKDAY(DATE(YEAR($BB153), MONTH(BC153)+1, DAY(BC153)-1), 1, Settings!$AY$23:$AY$38), BC153))</f>
        <v/>
      </c>
      <c r="BT153" s="119" t="str">
        <f>IF(BD153="", "", IF(BD153&lt;=$B153, WORKDAY(DATE(YEAR($BB153), MONTH(BD153)+1, DAY(BD153)-1), 1, Settings!$AY$23:$AY$38), BD153))</f>
        <v/>
      </c>
      <c r="BU153" s="119" t="str">
        <f>IF(BE153="", "", IF(BE153&lt;=$B153, WORKDAY(DATE(YEAR($BB153), MONTH(BE153)+1, DAY(BE153)-1), 1, Settings!$AY$23:$AY$38), BE153))</f>
        <v/>
      </c>
      <c r="BV153" s="119" t="str">
        <f>IF(BF153="", "", IF(BF153&lt;=$B153, WORKDAY(DATE(YEAR($BB153), MONTH(BF153)+1, DAY(BF153)-1), 1, Settings!$AY$23:$AY$38), BF153))</f>
        <v/>
      </c>
      <c r="BW153" s="119" t="str">
        <f>IF(BG153="", "", IF(BG153&lt;=$B153, WORKDAY(DATE(YEAR($BB153), MONTH(BG153)+1, DAY(BG153)-1), 1, Settings!$AY$23:$AY$38), BG153))</f>
        <v/>
      </c>
      <c r="BX153" s="119" t="str">
        <f>IF(BH153="", "", IF(BH153&lt;=$B153, WORKDAY(DATE(YEAR($BB153), MONTH(BH153)+1, DAY(BH153)-1), 1, Settings!$AY$23:$AY$38), BH153))</f>
        <v/>
      </c>
      <c r="BY153" s="119" t="str">
        <f>IF(BI153="", "", IF(BI153&lt;=$B153, WORKDAY(DATE(YEAR($BB153), MONTH(BI153)+1, DAY(BI153)-1), 1, Settings!$AY$23:$AY$38), BI153))</f>
        <v/>
      </c>
      <c r="BZ153" s="119" t="str">
        <f>IF(BJ153="", "", IF(BJ153&lt;=$B153, WORKDAY(DATE(YEAR($BB153), MONTH(BJ153)+1, DAY(BJ153)-1), 1, Settings!$AY$23:$AY$38), BJ153))</f>
        <v/>
      </c>
      <c r="CA153" s="119" t="str">
        <f>IF(BK153="", "", IF(BK153&lt;=$B153, WORKDAY(DATE(YEAR($BB153), MONTH(BK153)+1, DAY(BK153)-1), 1, Settings!$AY$23:$AY$38), BK153))</f>
        <v/>
      </c>
      <c r="CB153" s="119" t="str">
        <f>IF(BL153="", "", IF(BL153&lt;=$B153, WORKDAY(DATE(YEAR($BB153), MONTH(BL153)+1, DAY(BL153)-1), 1, Settings!$AY$23:$AY$38), BL153))</f>
        <v/>
      </c>
      <c r="CC153" s="119" t="str">
        <f>IF(BM153="", "", IF(BM153&lt;=$B153, WORKDAY(DATE(YEAR($BB153), MONTH(BM153)+1, DAY(BM153)-1), 1, Settings!$AY$23:$AY$38), BM153))</f>
        <v/>
      </c>
      <c r="CD153" s="119" t="str">
        <f>IF(BN153="", "", IF(BN153&lt;=$B153, WORKDAY(DATE(YEAR($BB153), MONTH(BN153)+1, DAY(BN153)-1), 1, Settings!$AY$23:$AY$38), BN153))</f>
        <v/>
      </c>
      <c r="CE153" s="119" t="str">
        <f>IF(BO153="", "", IF(BO153&lt;=$B153, WORKDAY(DATE(YEAR($BB153), MONTH(BO153)+1, DAY(BO153)-1), 1, Settings!$AY$23:$AY$38), BO153))</f>
        <v/>
      </c>
      <c r="CF153" s="120" t="str">
        <f>IF(BP153="", "", IF(BP153&lt;=$B153, WORKDAY(DATE(YEAR($BB153), MONTH(BP153)+1, DAY(BP153)-1), 1, Settings!$AY$23:$AY$38), BP153))</f>
        <v/>
      </c>
      <c r="CH153" s="48" t="str">
        <f t="shared" si="66"/>
        <v/>
      </c>
      <c r="CI153" s="49" t="str">
        <f t="shared" si="67"/>
        <v/>
      </c>
      <c r="CJ153" s="49" t="str">
        <f t="shared" si="68"/>
        <v/>
      </c>
      <c r="CK153" s="49" t="str">
        <f t="shared" si="69"/>
        <v/>
      </c>
      <c r="CL153" s="49" t="str">
        <f t="shared" si="70"/>
        <v/>
      </c>
      <c r="CM153" s="49" t="str">
        <f t="shared" si="71"/>
        <v/>
      </c>
      <c r="CN153" s="49" t="str">
        <f t="shared" si="72"/>
        <v/>
      </c>
      <c r="CO153" s="49" t="str">
        <f t="shared" si="73"/>
        <v/>
      </c>
      <c r="CP153" s="49" t="str">
        <f t="shared" si="74"/>
        <v/>
      </c>
      <c r="CQ153" s="49" t="str">
        <f t="shared" si="75"/>
        <v/>
      </c>
      <c r="CR153" s="49" t="str">
        <f t="shared" si="76"/>
        <v/>
      </c>
      <c r="CS153" s="49" t="str">
        <f t="shared" si="77"/>
        <v/>
      </c>
      <c r="CT153" s="49" t="str">
        <f t="shared" si="78"/>
        <v/>
      </c>
      <c r="CU153" s="49" t="str">
        <f t="shared" si="79"/>
        <v/>
      </c>
      <c r="CV153" s="16" t="str">
        <f t="shared" si="80"/>
        <v/>
      </c>
      <c r="CX153" s="48" t="str">
        <f t="shared" si="81"/>
        <v/>
      </c>
      <c r="CY153" s="49" t="str">
        <f t="shared" si="82"/>
        <v/>
      </c>
      <c r="CZ153" s="49" t="str">
        <f t="shared" si="83"/>
        <v/>
      </c>
      <c r="DA153" s="49" t="str">
        <f t="shared" si="84"/>
        <v/>
      </c>
      <c r="DB153" s="49" t="str">
        <f t="shared" si="85"/>
        <v/>
      </c>
      <c r="DC153" s="49" t="str">
        <f t="shared" si="86"/>
        <v/>
      </c>
      <c r="DD153" s="49" t="str">
        <f t="shared" si="87"/>
        <v/>
      </c>
      <c r="DE153" s="49" t="str">
        <f t="shared" si="88"/>
        <v/>
      </c>
      <c r="DF153" s="49" t="str">
        <f t="shared" si="89"/>
        <v/>
      </c>
      <c r="DG153" s="49" t="str">
        <f t="shared" si="90"/>
        <v/>
      </c>
      <c r="DH153" s="49" t="str">
        <f t="shared" si="91"/>
        <v/>
      </c>
      <c r="DI153" s="49" t="str">
        <f t="shared" si="92"/>
        <v/>
      </c>
      <c r="DJ153" s="49" t="str">
        <f t="shared" si="93"/>
        <v/>
      </c>
      <c r="DK153" s="49" t="str">
        <f t="shared" si="94"/>
        <v/>
      </c>
      <c r="DL153" s="16" t="str">
        <f t="shared" si="95"/>
        <v/>
      </c>
      <c r="DN153" s="17" t="str">
        <f t="shared" si="96"/>
        <v>Nov 2019</v>
      </c>
    </row>
    <row r="154" spans="1:118" x14ac:dyDescent="0.25">
      <c r="A154" s="30"/>
      <c r="B154" s="102">
        <f>IF(B153="", "", IFERROR(IF(B153+1&gt;Settings!$G$25, "", B153+1), ""))</f>
        <v>43790</v>
      </c>
      <c r="C154" s="2"/>
      <c r="D154" s="3"/>
      <c r="E154" s="3"/>
      <c r="F154" s="3"/>
      <c r="G154" s="3"/>
      <c r="H154" s="3"/>
      <c r="I154" s="3"/>
      <c r="J154" s="3"/>
      <c r="K154" s="3"/>
      <c r="L154" s="3"/>
      <c r="M154" s="3"/>
      <c r="N154" s="3"/>
      <c r="O154" s="3"/>
      <c r="P154" s="3"/>
      <c r="Q154" s="4"/>
      <c r="R154" s="30"/>
      <c r="T154" s="17" t="str">
        <f>IF($B154="", "", IF($B154&lt;Settings!$G$23, "Old", "New"))</f>
        <v>Old</v>
      </c>
      <c r="AL154" s="118" t="str">
        <f>IF(OR($B154="", C154="", C$10="", AL$9), "", IFERROR($B154+INDEX(Settings!$AF$19:$AF$33, MATCH(C$10, Settings!$Y$19:$Y$33, 0))+IF(INDEX(Settings!$AI$19:$AI$33, MATCH(C$10, Settings!$Y$19:$Y$33, 0))="", 0, INDEX($AO$2:$AU$8, MATCH(TEXT($B154, "ddd"), $AN$2:$AN$8, 0), MATCH(INDEX(Settings!$AI$19:$AI$33, MATCH(C$10, Settings!$Y$19:$Y$33, 0)), $AO$1:$AU$1, 0))), 0))</f>
        <v/>
      </c>
      <c r="AM154" s="119" t="str">
        <f>IF(OR($B154="", D154="", D$10="", AM$9), "", IFERROR($B154+INDEX(Settings!$AF$19:$AF$33, MATCH(D$10, Settings!$Y$19:$Y$33, 0))+IF(INDEX(Settings!$AI$19:$AI$33, MATCH(D$10, Settings!$Y$19:$Y$33, 0))="", 0, INDEX($AO$2:$AU$8, MATCH(TEXT($B154, "ddd"), $AN$2:$AN$8, 0), MATCH(INDEX(Settings!$AI$19:$AI$33, MATCH(D$10, Settings!$Y$19:$Y$33, 0)), $AO$1:$AU$1, 0))), 0))</f>
        <v/>
      </c>
      <c r="AN154" s="119" t="str">
        <f>IF(OR($B154="", E154="", E$10="", AN$9), "", IFERROR($B154+INDEX(Settings!$AF$19:$AF$33, MATCH(E$10, Settings!$Y$19:$Y$33, 0))+IF(INDEX(Settings!$AI$19:$AI$33, MATCH(E$10, Settings!$Y$19:$Y$33, 0))="", 0, INDEX($AO$2:$AU$8, MATCH(TEXT($B154, "ddd"), $AN$2:$AN$8, 0), MATCH(INDEX(Settings!$AI$19:$AI$33, MATCH(E$10, Settings!$Y$19:$Y$33, 0)), $AO$1:$AU$1, 0))), 0))</f>
        <v/>
      </c>
      <c r="AO154" s="119" t="str">
        <f>IF(OR($B154="", F154="", F$10="", AO$9), "", IFERROR($B154+INDEX(Settings!$AF$19:$AF$33, MATCH(F$10, Settings!$Y$19:$Y$33, 0))+IF(INDEX(Settings!$AI$19:$AI$33, MATCH(F$10, Settings!$Y$19:$Y$33, 0))="", 0, INDEX($AO$2:$AU$8, MATCH(TEXT($B154, "ddd"), $AN$2:$AN$8, 0), MATCH(INDEX(Settings!$AI$19:$AI$33, MATCH(F$10, Settings!$Y$19:$Y$33, 0)), $AO$1:$AU$1, 0))), 0))</f>
        <v/>
      </c>
      <c r="AP154" s="119" t="str">
        <f>IF(OR($B154="", G154="", G$10="", AP$9), "", IFERROR($B154+INDEX(Settings!$AF$19:$AF$33, MATCH(G$10, Settings!$Y$19:$Y$33, 0))+IF(INDEX(Settings!$AI$19:$AI$33, MATCH(G$10, Settings!$Y$19:$Y$33, 0))="", 0, INDEX($AO$2:$AU$8, MATCH(TEXT($B154, "ddd"), $AN$2:$AN$8, 0), MATCH(INDEX(Settings!$AI$19:$AI$33, MATCH(G$10, Settings!$Y$19:$Y$33, 0)), $AO$1:$AU$1, 0))), 0))</f>
        <v/>
      </c>
      <c r="AQ154" s="119" t="str">
        <f>IF(OR($B154="", H154="", H$10="", AQ$9), "", IFERROR($B154+INDEX(Settings!$AF$19:$AF$33, MATCH(H$10, Settings!$Y$19:$Y$33, 0))+IF(INDEX(Settings!$AI$19:$AI$33, MATCH(H$10, Settings!$Y$19:$Y$33, 0))="", 0, INDEX($AO$2:$AU$8, MATCH(TEXT($B154, "ddd"), $AN$2:$AN$8, 0), MATCH(INDEX(Settings!$AI$19:$AI$33, MATCH(H$10, Settings!$Y$19:$Y$33, 0)), $AO$1:$AU$1, 0))), 0))</f>
        <v/>
      </c>
      <c r="AR154" s="119" t="str">
        <f>IF(OR($B154="", I154="", I$10="", AR$9), "", IFERROR($B154+INDEX(Settings!$AF$19:$AF$33, MATCH(I$10, Settings!$Y$19:$Y$33, 0))+IF(INDEX(Settings!$AI$19:$AI$33, MATCH(I$10, Settings!$Y$19:$Y$33, 0))="", 0, INDEX($AO$2:$AU$8, MATCH(TEXT($B154, "ddd"), $AN$2:$AN$8, 0), MATCH(INDEX(Settings!$AI$19:$AI$33, MATCH(I$10, Settings!$Y$19:$Y$33, 0)), $AO$1:$AU$1, 0))), 0))</f>
        <v/>
      </c>
      <c r="AS154" s="119" t="str">
        <f>IF(OR($B154="", J154="", J$10="", AS$9), "", IFERROR($B154+INDEX(Settings!$AF$19:$AF$33, MATCH(J$10, Settings!$Y$19:$Y$33, 0))+IF(INDEX(Settings!$AI$19:$AI$33, MATCH(J$10, Settings!$Y$19:$Y$33, 0))="", 0, INDEX($AO$2:$AU$8, MATCH(TEXT($B154, "ddd"), $AN$2:$AN$8, 0), MATCH(INDEX(Settings!$AI$19:$AI$33, MATCH(J$10, Settings!$Y$19:$Y$33, 0)), $AO$1:$AU$1, 0))), 0))</f>
        <v/>
      </c>
      <c r="AT154" s="119" t="str">
        <f>IF(OR($B154="", K154="", K$10="", AT$9), "", IFERROR($B154+INDEX(Settings!$AF$19:$AF$33, MATCH(K$10, Settings!$Y$19:$Y$33, 0))+IF(INDEX(Settings!$AI$19:$AI$33, MATCH(K$10, Settings!$Y$19:$Y$33, 0))="", 0, INDEX($AO$2:$AU$8, MATCH(TEXT($B154, "ddd"), $AN$2:$AN$8, 0), MATCH(INDEX(Settings!$AI$19:$AI$33, MATCH(K$10, Settings!$Y$19:$Y$33, 0)), $AO$1:$AU$1, 0))), 0))</f>
        <v/>
      </c>
      <c r="AU154" s="119" t="str">
        <f>IF(OR($B154="", L154="", L$10="", AU$9), "", IFERROR($B154+INDEX(Settings!$AF$19:$AF$33, MATCH(L$10, Settings!$Y$19:$Y$33, 0))+IF(INDEX(Settings!$AI$19:$AI$33, MATCH(L$10, Settings!$Y$19:$Y$33, 0))="", 0, INDEX($AO$2:$AU$8, MATCH(TEXT($B154, "ddd"), $AN$2:$AN$8, 0), MATCH(INDEX(Settings!$AI$19:$AI$33, MATCH(L$10, Settings!$Y$19:$Y$33, 0)), $AO$1:$AU$1, 0))), 0))</f>
        <v/>
      </c>
      <c r="AV154" s="119" t="str">
        <f>IF(OR($B154="", M154="", M$10="", AV$9), "", IFERROR($B154+INDEX(Settings!$AF$19:$AF$33, MATCH(M$10, Settings!$Y$19:$Y$33, 0))+IF(INDEX(Settings!$AI$19:$AI$33, MATCH(M$10, Settings!$Y$19:$Y$33, 0))="", 0, INDEX($AO$2:$AU$8, MATCH(TEXT($B154, "ddd"), $AN$2:$AN$8, 0), MATCH(INDEX(Settings!$AI$19:$AI$33, MATCH(M$10, Settings!$Y$19:$Y$33, 0)), $AO$1:$AU$1, 0))), 0))</f>
        <v/>
      </c>
      <c r="AW154" s="119" t="str">
        <f>IF(OR($B154="", N154="", N$10="", AW$9), "", IFERROR($B154+INDEX(Settings!$AF$19:$AF$33, MATCH(N$10, Settings!$Y$19:$Y$33, 0))+IF(INDEX(Settings!$AI$19:$AI$33, MATCH(N$10, Settings!$Y$19:$Y$33, 0))="", 0, INDEX($AO$2:$AU$8, MATCH(TEXT($B154, "ddd"), $AN$2:$AN$8, 0), MATCH(INDEX(Settings!$AI$19:$AI$33, MATCH(N$10, Settings!$Y$19:$Y$33, 0)), $AO$1:$AU$1, 0))), 0))</f>
        <v/>
      </c>
      <c r="AX154" s="119" t="str">
        <f>IF(OR($B154="", O154="", O$10="", AX$9), "", IFERROR($B154+INDEX(Settings!$AF$19:$AF$33, MATCH(O$10, Settings!$Y$19:$Y$33, 0))+IF(INDEX(Settings!$AI$19:$AI$33, MATCH(O$10, Settings!$Y$19:$Y$33, 0))="", 0, INDEX($AO$2:$AU$8, MATCH(TEXT($B154, "ddd"), $AN$2:$AN$8, 0), MATCH(INDEX(Settings!$AI$19:$AI$33, MATCH(O$10, Settings!$Y$19:$Y$33, 0)), $AO$1:$AU$1, 0))), 0))</f>
        <v/>
      </c>
      <c r="AY154" s="119" t="str">
        <f>IF(OR($B154="", P154="", P$10="", AY$9), "", IFERROR($B154+INDEX(Settings!$AF$19:$AF$33, MATCH(P$10, Settings!$Y$19:$Y$33, 0))+IF(INDEX(Settings!$AI$19:$AI$33, MATCH(P$10, Settings!$Y$19:$Y$33, 0))="", 0, INDEX($AO$2:$AU$8, MATCH(TEXT($B154, "ddd"), $AN$2:$AN$8, 0), MATCH(INDEX(Settings!$AI$19:$AI$33, MATCH(P$10, Settings!$Y$19:$Y$33, 0)), $AO$1:$AU$1, 0))), 0))</f>
        <v/>
      </c>
      <c r="AZ154" s="120" t="str">
        <f>IF(OR($B154="", Q154="", Q$10="", AZ$9), "", IFERROR($B154+INDEX(Settings!$AF$19:$AF$33, MATCH(Q$10, Settings!$Y$19:$Y$33, 0))+IF(INDEX(Settings!$AI$19:$AI$33, MATCH(Q$10, Settings!$Y$19:$Y$33, 0))="", 0, INDEX($AO$2:$AU$8, MATCH(TEXT($B154, "ddd"), $AN$2:$AN$8, 0), MATCH(INDEX(Settings!$AI$19:$AI$33, MATCH(Q$10, Settings!$Y$19:$Y$33, 0)), $AO$1:$AU$1, 0))), 0))</f>
        <v/>
      </c>
      <c r="BB154" s="118" t="str">
        <f>IF(OR(C$10="", $B154="", C154="", BB$9=""), "", IFERROR(WORKDAY((DATE(YEAR($B154), MONTH($B154)+INDEX(Settings!$AM$19:$AM$33, MATCH(C$10, Settings!$Y$19:$Y$33, 0)), IF(INDEX(Settings!$AQ$19:$AQ$33, MATCH(C$10, Settings!$Y$19:$Y$33, 0))=0, DAY($B154), INDEX(Settings!$AQ$19:$AQ$33, MATCH(C$10, Settings!$Y$19:$Y$33, 0))))-1), 1, Settings!$AY$23:$AY$38), ""))</f>
        <v/>
      </c>
      <c r="BC154" s="119" t="str">
        <f>IF(OR(D$10="", $B154="", D154="", BC$9=""), "", IFERROR(WORKDAY((DATE(YEAR($B154), MONTH($B154)+INDEX(Settings!$AM$19:$AM$33, MATCH(D$10, Settings!$Y$19:$Y$33, 0)), IF(INDEX(Settings!$AQ$19:$AQ$33, MATCH(D$10, Settings!$Y$19:$Y$33, 0))=0, DAY($B154), INDEX(Settings!$AQ$19:$AQ$33, MATCH(D$10, Settings!$Y$19:$Y$33, 0))))-1), 1, Settings!$AY$23:$AY$38), ""))</f>
        <v/>
      </c>
      <c r="BD154" s="119" t="str">
        <f>IF(OR(E$10="", $B154="", E154="", BD$9=""), "", IFERROR(WORKDAY((DATE(YEAR($B154), MONTH($B154)+INDEX(Settings!$AM$19:$AM$33, MATCH(E$10, Settings!$Y$19:$Y$33, 0)), IF(INDEX(Settings!$AQ$19:$AQ$33, MATCH(E$10, Settings!$Y$19:$Y$33, 0))=0, DAY($B154), INDEX(Settings!$AQ$19:$AQ$33, MATCH(E$10, Settings!$Y$19:$Y$33, 0))))-1), 1, Settings!$AY$23:$AY$38), ""))</f>
        <v/>
      </c>
      <c r="BE154" s="119" t="str">
        <f>IF(OR(F$10="", $B154="", F154="", BE$9=""), "", IFERROR(WORKDAY((DATE(YEAR($B154), MONTH($B154)+INDEX(Settings!$AM$19:$AM$33, MATCH(F$10, Settings!$Y$19:$Y$33, 0)), IF(INDEX(Settings!$AQ$19:$AQ$33, MATCH(F$10, Settings!$Y$19:$Y$33, 0))=0, DAY($B154), INDEX(Settings!$AQ$19:$AQ$33, MATCH(F$10, Settings!$Y$19:$Y$33, 0))))-1), 1, Settings!$AY$23:$AY$38), ""))</f>
        <v/>
      </c>
      <c r="BF154" s="119" t="str">
        <f>IF(OR(G$10="", $B154="", G154="", BF$9=""), "", IFERROR(WORKDAY((DATE(YEAR($B154), MONTH($B154)+INDEX(Settings!$AM$19:$AM$33, MATCH(G$10, Settings!$Y$19:$Y$33, 0)), IF(INDEX(Settings!$AQ$19:$AQ$33, MATCH(G$10, Settings!$Y$19:$Y$33, 0))=0, DAY($B154), INDEX(Settings!$AQ$19:$AQ$33, MATCH(G$10, Settings!$Y$19:$Y$33, 0))))-1), 1, Settings!$AY$23:$AY$38), ""))</f>
        <v/>
      </c>
      <c r="BG154" s="119" t="str">
        <f>IF(OR(H$10="", $B154="", H154="", BG$9=""), "", IFERROR(WORKDAY((DATE(YEAR($B154), MONTH($B154)+INDEX(Settings!$AM$19:$AM$33, MATCH(H$10, Settings!$Y$19:$Y$33, 0)), IF(INDEX(Settings!$AQ$19:$AQ$33, MATCH(H$10, Settings!$Y$19:$Y$33, 0))=0, DAY($B154), INDEX(Settings!$AQ$19:$AQ$33, MATCH(H$10, Settings!$Y$19:$Y$33, 0))))-1), 1, Settings!$AY$23:$AY$38), ""))</f>
        <v/>
      </c>
      <c r="BH154" s="119" t="str">
        <f>IF(OR(I$10="", $B154="", I154="", BH$9=""), "", IFERROR(WORKDAY((DATE(YEAR($B154), MONTH($B154)+INDEX(Settings!$AM$19:$AM$33, MATCH(I$10, Settings!$Y$19:$Y$33, 0)), IF(INDEX(Settings!$AQ$19:$AQ$33, MATCH(I$10, Settings!$Y$19:$Y$33, 0))=0, DAY($B154), INDEX(Settings!$AQ$19:$AQ$33, MATCH(I$10, Settings!$Y$19:$Y$33, 0))))-1), 1, Settings!$AY$23:$AY$38), ""))</f>
        <v/>
      </c>
      <c r="BI154" s="119" t="str">
        <f>IF(OR(J$10="", $B154="", J154="", BI$9=""), "", IFERROR(WORKDAY((DATE(YEAR($B154), MONTH($B154)+INDEX(Settings!$AM$19:$AM$33, MATCH(J$10, Settings!$Y$19:$Y$33, 0)), IF(INDEX(Settings!$AQ$19:$AQ$33, MATCH(J$10, Settings!$Y$19:$Y$33, 0))=0, DAY($B154), INDEX(Settings!$AQ$19:$AQ$33, MATCH(J$10, Settings!$Y$19:$Y$33, 0))))-1), 1, Settings!$AY$23:$AY$38), ""))</f>
        <v/>
      </c>
      <c r="BJ154" s="119" t="str">
        <f>IF(OR(K$10="", $B154="", K154="", BJ$9=""), "", IFERROR(WORKDAY((DATE(YEAR($B154), MONTH($B154)+INDEX(Settings!$AM$19:$AM$33, MATCH(K$10, Settings!$Y$19:$Y$33, 0)), IF(INDEX(Settings!$AQ$19:$AQ$33, MATCH(K$10, Settings!$Y$19:$Y$33, 0))=0, DAY($B154), INDEX(Settings!$AQ$19:$AQ$33, MATCH(K$10, Settings!$Y$19:$Y$33, 0))))-1), 1, Settings!$AY$23:$AY$38), ""))</f>
        <v/>
      </c>
      <c r="BK154" s="119" t="str">
        <f>IF(OR(L$10="", $B154="", L154="", BK$9=""), "", IFERROR(WORKDAY((DATE(YEAR($B154), MONTH($B154)+INDEX(Settings!$AM$19:$AM$33, MATCH(L$10, Settings!$Y$19:$Y$33, 0)), IF(INDEX(Settings!$AQ$19:$AQ$33, MATCH(L$10, Settings!$Y$19:$Y$33, 0))=0, DAY($B154), INDEX(Settings!$AQ$19:$AQ$33, MATCH(L$10, Settings!$Y$19:$Y$33, 0))))-1), 1, Settings!$AY$23:$AY$38), ""))</f>
        <v/>
      </c>
      <c r="BL154" s="119" t="str">
        <f>IF(OR(M$10="", $B154="", M154="", BL$9=""), "", IFERROR(WORKDAY((DATE(YEAR($B154), MONTH($B154)+INDEX(Settings!$AM$19:$AM$33, MATCH(M$10, Settings!$Y$19:$Y$33, 0)), IF(INDEX(Settings!$AQ$19:$AQ$33, MATCH(M$10, Settings!$Y$19:$Y$33, 0))=0, DAY($B154), INDEX(Settings!$AQ$19:$AQ$33, MATCH(M$10, Settings!$Y$19:$Y$33, 0))))-1), 1, Settings!$AY$23:$AY$38), ""))</f>
        <v/>
      </c>
      <c r="BM154" s="119" t="str">
        <f>IF(OR(N$10="", $B154="", N154="", BM$9=""), "", IFERROR(WORKDAY((DATE(YEAR($B154), MONTH($B154)+INDEX(Settings!$AM$19:$AM$33, MATCH(N$10, Settings!$Y$19:$Y$33, 0)), IF(INDEX(Settings!$AQ$19:$AQ$33, MATCH(N$10, Settings!$Y$19:$Y$33, 0))=0, DAY($B154), INDEX(Settings!$AQ$19:$AQ$33, MATCH(N$10, Settings!$Y$19:$Y$33, 0))))-1), 1, Settings!$AY$23:$AY$38), ""))</f>
        <v/>
      </c>
      <c r="BN154" s="119" t="str">
        <f>IF(OR(O$10="", $B154="", O154="", BN$9=""), "", IFERROR(WORKDAY((DATE(YEAR($B154), MONTH($B154)+INDEX(Settings!$AM$19:$AM$33, MATCH(O$10, Settings!$Y$19:$Y$33, 0)), IF(INDEX(Settings!$AQ$19:$AQ$33, MATCH(O$10, Settings!$Y$19:$Y$33, 0))=0, DAY($B154), INDEX(Settings!$AQ$19:$AQ$33, MATCH(O$10, Settings!$Y$19:$Y$33, 0))))-1), 1, Settings!$AY$23:$AY$38), ""))</f>
        <v/>
      </c>
      <c r="BO154" s="119" t="str">
        <f>IF(OR(P$10="", $B154="", P154="", BO$9=""), "", IFERROR(WORKDAY((DATE(YEAR($B154), MONTH($B154)+INDEX(Settings!$AM$19:$AM$33, MATCH(P$10, Settings!$Y$19:$Y$33, 0)), IF(INDEX(Settings!$AQ$19:$AQ$33, MATCH(P$10, Settings!$Y$19:$Y$33, 0))=0, DAY($B154), INDEX(Settings!$AQ$19:$AQ$33, MATCH(P$10, Settings!$Y$19:$Y$33, 0))))-1), 1, Settings!$AY$23:$AY$38), ""))</f>
        <v/>
      </c>
      <c r="BP154" s="120" t="str">
        <f>IF(OR(Q$10="", $B154="", Q154="", BP$9=""), "", IFERROR(WORKDAY((DATE(YEAR($B154), MONTH($B154)+INDEX(Settings!$AM$19:$AM$33, MATCH(Q$10, Settings!$Y$19:$Y$33, 0)), IF(INDEX(Settings!$AQ$19:$AQ$33, MATCH(Q$10, Settings!$Y$19:$Y$33, 0))=0, DAY($B154), INDEX(Settings!$AQ$19:$AQ$33, MATCH(Q$10, Settings!$Y$19:$Y$33, 0))))-1), 1, Settings!$AY$23:$AY$38), ""))</f>
        <v/>
      </c>
      <c r="BR154" s="118" t="str">
        <f>IF(BB154="", "", IF(BB154&lt;=$B154, WORKDAY(DATE(YEAR($BB154), MONTH(BB154)+1, DAY(BB154)-1), 1, Settings!$AY$23:$AY$38), BB154))</f>
        <v/>
      </c>
      <c r="BS154" s="119" t="str">
        <f>IF(BC154="", "", IF(BC154&lt;=$B154, WORKDAY(DATE(YEAR($BB154), MONTH(BC154)+1, DAY(BC154)-1), 1, Settings!$AY$23:$AY$38), BC154))</f>
        <v/>
      </c>
      <c r="BT154" s="119" t="str">
        <f>IF(BD154="", "", IF(BD154&lt;=$B154, WORKDAY(DATE(YEAR($BB154), MONTH(BD154)+1, DAY(BD154)-1), 1, Settings!$AY$23:$AY$38), BD154))</f>
        <v/>
      </c>
      <c r="BU154" s="119" t="str">
        <f>IF(BE154="", "", IF(BE154&lt;=$B154, WORKDAY(DATE(YEAR($BB154), MONTH(BE154)+1, DAY(BE154)-1), 1, Settings!$AY$23:$AY$38), BE154))</f>
        <v/>
      </c>
      <c r="BV154" s="119" t="str">
        <f>IF(BF154="", "", IF(BF154&lt;=$B154, WORKDAY(DATE(YEAR($BB154), MONTH(BF154)+1, DAY(BF154)-1), 1, Settings!$AY$23:$AY$38), BF154))</f>
        <v/>
      </c>
      <c r="BW154" s="119" t="str">
        <f>IF(BG154="", "", IF(BG154&lt;=$B154, WORKDAY(DATE(YEAR($BB154), MONTH(BG154)+1, DAY(BG154)-1), 1, Settings!$AY$23:$AY$38), BG154))</f>
        <v/>
      </c>
      <c r="BX154" s="119" t="str">
        <f>IF(BH154="", "", IF(BH154&lt;=$B154, WORKDAY(DATE(YEAR($BB154), MONTH(BH154)+1, DAY(BH154)-1), 1, Settings!$AY$23:$AY$38), BH154))</f>
        <v/>
      </c>
      <c r="BY154" s="119" t="str">
        <f>IF(BI154="", "", IF(BI154&lt;=$B154, WORKDAY(DATE(YEAR($BB154), MONTH(BI154)+1, DAY(BI154)-1), 1, Settings!$AY$23:$AY$38), BI154))</f>
        <v/>
      </c>
      <c r="BZ154" s="119" t="str">
        <f>IF(BJ154="", "", IF(BJ154&lt;=$B154, WORKDAY(DATE(YEAR($BB154), MONTH(BJ154)+1, DAY(BJ154)-1), 1, Settings!$AY$23:$AY$38), BJ154))</f>
        <v/>
      </c>
      <c r="CA154" s="119" t="str">
        <f>IF(BK154="", "", IF(BK154&lt;=$B154, WORKDAY(DATE(YEAR($BB154), MONTH(BK154)+1, DAY(BK154)-1), 1, Settings!$AY$23:$AY$38), BK154))</f>
        <v/>
      </c>
      <c r="CB154" s="119" t="str">
        <f>IF(BL154="", "", IF(BL154&lt;=$B154, WORKDAY(DATE(YEAR($BB154), MONTH(BL154)+1, DAY(BL154)-1), 1, Settings!$AY$23:$AY$38), BL154))</f>
        <v/>
      </c>
      <c r="CC154" s="119" t="str">
        <f>IF(BM154="", "", IF(BM154&lt;=$B154, WORKDAY(DATE(YEAR($BB154), MONTH(BM154)+1, DAY(BM154)-1), 1, Settings!$AY$23:$AY$38), BM154))</f>
        <v/>
      </c>
      <c r="CD154" s="119" t="str">
        <f>IF(BN154="", "", IF(BN154&lt;=$B154, WORKDAY(DATE(YEAR($BB154), MONTH(BN154)+1, DAY(BN154)-1), 1, Settings!$AY$23:$AY$38), BN154))</f>
        <v/>
      </c>
      <c r="CE154" s="119" t="str">
        <f>IF(BO154="", "", IF(BO154&lt;=$B154, WORKDAY(DATE(YEAR($BB154), MONTH(BO154)+1, DAY(BO154)-1), 1, Settings!$AY$23:$AY$38), BO154))</f>
        <v/>
      </c>
      <c r="CF154" s="120" t="str">
        <f>IF(BP154="", "", IF(BP154&lt;=$B154, WORKDAY(DATE(YEAR($BB154), MONTH(BP154)+1, DAY(BP154)-1), 1, Settings!$AY$23:$AY$38), BP154))</f>
        <v/>
      </c>
      <c r="CH154" s="48" t="str">
        <f t="shared" si="66"/>
        <v/>
      </c>
      <c r="CI154" s="49" t="str">
        <f t="shared" si="67"/>
        <v/>
      </c>
      <c r="CJ154" s="49" t="str">
        <f t="shared" si="68"/>
        <v/>
      </c>
      <c r="CK154" s="49" t="str">
        <f t="shared" si="69"/>
        <v/>
      </c>
      <c r="CL154" s="49" t="str">
        <f t="shared" si="70"/>
        <v/>
      </c>
      <c r="CM154" s="49" t="str">
        <f t="shared" si="71"/>
        <v/>
      </c>
      <c r="CN154" s="49" t="str">
        <f t="shared" si="72"/>
        <v/>
      </c>
      <c r="CO154" s="49" t="str">
        <f t="shared" si="73"/>
        <v/>
      </c>
      <c r="CP154" s="49" t="str">
        <f t="shared" si="74"/>
        <v/>
      </c>
      <c r="CQ154" s="49" t="str">
        <f t="shared" si="75"/>
        <v/>
      </c>
      <c r="CR154" s="49" t="str">
        <f t="shared" si="76"/>
        <v/>
      </c>
      <c r="CS154" s="49" t="str">
        <f t="shared" si="77"/>
        <v/>
      </c>
      <c r="CT154" s="49" t="str">
        <f t="shared" si="78"/>
        <v/>
      </c>
      <c r="CU154" s="49" t="str">
        <f t="shared" si="79"/>
        <v/>
      </c>
      <c r="CV154" s="16" t="str">
        <f t="shared" si="80"/>
        <v/>
      </c>
      <c r="CX154" s="48" t="str">
        <f t="shared" si="81"/>
        <v/>
      </c>
      <c r="CY154" s="49" t="str">
        <f t="shared" si="82"/>
        <v/>
      </c>
      <c r="CZ154" s="49" t="str">
        <f t="shared" si="83"/>
        <v/>
      </c>
      <c r="DA154" s="49" t="str">
        <f t="shared" si="84"/>
        <v/>
      </c>
      <c r="DB154" s="49" t="str">
        <f t="shared" si="85"/>
        <v/>
      </c>
      <c r="DC154" s="49" t="str">
        <f t="shared" si="86"/>
        <v/>
      </c>
      <c r="DD154" s="49" t="str">
        <f t="shared" si="87"/>
        <v/>
      </c>
      <c r="DE154" s="49" t="str">
        <f t="shared" si="88"/>
        <v/>
      </c>
      <c r="DF154" s="49" t="str">
        <f t="shared" si="89"/>
        <v/>
      </c>
      <c r="DG154" s="49" t="str">
        <f t="shared" si="90"/>
        <v/>
      </c>
      <c r="DH154" s="49" t="str">
        <f t="shared" si="91"/>
        <v/>
      </c>
      <c r="DI154" s="49" t="str">
        <f t="shared" si="92"/>
        <v/>
      </c>
      <c r="DJ154" s="49" t="str">
        <f t="shared" si="93"/>
        <v/>
      </c>
      <c r="DK154" s="49" t="str">
        <f t="shared" si="94"/>
        <v/>
      </c>
      <c r="DL154" s="16" t="str">
        <f t="shared" si="95"/>
        <v/>
      </c>
      <c r="DN154" s="17" t="str">
        <f t="shared" si="96"/>
        <v>Nov 2019</v>
      </c>
    </row>
    <row r="155" spans="1:118" x14ac:dyDescent="0.25">
      <c r="A155" s="30"/>
      <c r="B155" s="102">
        <f>IF(B154="", "", IFERROR(IF(B154+1&gt;Settings!$G$25, "", B154+1), ""))</f>
        <v>43791</v>
      </c>
      <c r="C155" s="2"/>
      <c r="D155" s="3"/>
      <c r="E155" s="3"/>
      <c r="F155" s="3"/>
      <c r="G155" s="3"/>
      <c r="H155" s="3"/>
      <c r="I155" s="3"/>
      <c r="J155" s="3"/>
      <c r="K155" s="3"/>
      <c r="L155" s="3"/>
      <c r="M155" s="3"/>
      <c r="N155" s="3"/>
      <c r="O155" s="3"/>
      <c r="P155" s="3"/>
      <c r="Q155" s="4"/>
      <c r="R155" s="30"/>
      <c r="T155" s="17" t="str">
        <f>IF($B155="", "", IF($B155&lt;Settings!$G$23, "Old", "New"))</f>
        <v>Old</v>
      </c>
      <c r="AL155" s="118" t="str">
        <f>IF(OR($B155="", C155="", C$10="", AL$9), "", IFERROR($B155+INDEX(Settings!$AF$19:$AF$33, MATCH(C$10, Settings!$Y$19:$Y$33, 0))+IF(INDEX(Settings!$AI$19:$AI$33, MATCH(C$10, Settings!$Y$19:$Y$33, 0))="", 0, INDEX($AO$2:$AU$8, MATCH(TEXT($B155, "ddd"), $AN$2:$AN$8, 0), MATCH(INDEX(Settings!$AI$19:$AI$33, MATCH(C$10, Settings!$Y$19:$Y$33, 0)), $AO$1:$AU$1, 0))), 0))</f>
        <v/>
      </c>
      <c r="AM155" s="119" t="str">
        <f>IF(OR($B155="", D155="", D$10="", AM$9), "", IFERROR($B155+INDEX(Settings!$AF$19:$AF$33, MATCH(D$10, Settings!$Y$19:$Y$33, 0))+IF(INDEX(Settings!$AI$19:$AI$33, MATCH(D$10, Settings!$Y$19:$Y$33, 0))="", 0, INDEX($AO$2:$AU$8, MATCH(TEXT($B155, "ddd"), $AN$2:$AN$8, 0), MATCH(INDEX(Settings!$AI$19:$AI$33, MATCH(D$10, Settings!$Y$19:$Y$33, 0)), $AO$1:$AU$1, 0))), 0))</f>
        <v/>
      </c>
      <c r="AN155" s="119" t="str">
        <f>IF(OR($B155="", E155="", E$10="", AN$9), "", IFERROR($B155+INDEX(Settings!$AF$19:$AF$33, MATCH(E$10, Settings!$Y$19:$Y$33, 0))+IF(INDEX(Settings!$AI$19:$AI$33, MATCH(E$10, Settings!$Y$19:$Y$33, 0))="", 0, INDEX($AO$2:$AU$8, MATCH(TEXT($B155, "ddd"), $AN$2:$AN$8, 0), MATCH(INDEX(Settings!$AI$19:$AI$33, MATCH(E$10, Settings!$Y$19:$Y$33, 0)), $AO$1:$AU$1, 0))), 0))</f>
        <v/>
      </c>
      <c r="AO155" s="119" t="str">
        <f>IF(OR($B155="", F155="", F$10="", AO$9), "", IFERROR($B155+INDEX(Settings!$AF$19:$AF$33, MATCH(F$10, Settings!$Y$19:$Y$33, 0))+IF(INDEX(Settings!$AI$19:$AI$33, MATCH(F$10, Settings!$Y$19:$Y$33, 0))="", 0, INDEX($AO$2:$AU$8, MATCH(TEXT($B155, "ddd"), $AN$2:$AN$8, 0), MATCH(INDEX(Settings!$AI$19:$AI$33, MATCH(F$10, Settings!$Y$19:$Y$33, 0)), $AO$1:$AU$1, 0))), 0))</f>
        <v/>
      </c>
      <c r="AP155" s="119" t="str">
        <f>IF(OR($B155="", G155="", G$10="", AP$9), "", IFERROR($B155+INDEX(Settings!$AF$19:$AF$33, MATCH(G$10, Settings!$Y$19:$Y$33, 0))+IF(INDEX(Settings!$AI$19:$AI$33, MATCH(G$10, Settings!$Y$19:$Y$33, 0))="", 0, INDEX($AO$2:$AU$8, MATCH(TEXT($B155, "ddd"), $AN$2:$AN$8, 0), MATCH(INDEX(Settings!$AI$19:$AI$33, MATCH(G$10, Settings!$Y$19:$Y$33, 0)), $AO$1:$AU$1, 0))), 0))</f>
        <v/>
      </c>
      <c r="AQ155" s="119" t="str">
        <f>IF(OR($B155="", H155="", H$10="", AQ$9), "", IFERROR($B155+INDEX(Settings!$AF$19:$AF$33, MATCH(H$10, Settings!$Y$19:$Y$33, 0))+IF(INDEX(Settings!$AI$19:$AI$33, MATCH(H$10, Settings!$Y$19:$Y$33, 0))="", 0, INDEX($AO$2:$AU$8, MATCH(TEXT($B155, "ddd"), $AN$2:$AN$8, 0), MATCH(INDEX(Settings!$AI$19:$AI$33, MATCH(H$10, Settings!$Y$19:$Y$33, 0)), $AO$1:$AU$1, 0))), 0))</f>
        <v/>
      </c>
      <c r="AR155" s="119" t="str">
        <f>IF(OR($B155="", I155="", I$10="", AR$9), "", IFERROR($B155+INDEX(Settings!$AF$19:$AF$33, MATCH(I$10, Settings!$Y$19:$Y$33, 0))+IF(INDEX(Settings!$AI$19:$AI$33, MATCH(I$10, Settings!$Y$19:$Y$33, 0))="", 0, INDEX($AO$2:$AU$8, MATCH(TEXT($B155, "ddd"), $AN$2:$AN$8, 0), MATCH(INDEX(Settings!$AI$19:$AI$33, MATCH(I$10, Settings!$Y$19:$Y$33, 0)), $AO$1:$AU$1, 0))), 0))</f>
        <v/>
      </c>
      <c r="AS155" s="119" t="str">
        <f>IF(OR($B155="", J155="", J$10="", AS$9), "", IFERROR($B155+INDEX(Settings!$AF$19:$AF$33, MATCH(J$10, Settings!$Y$19:$Y$33, 0))+IF(INDEX(Settings!$AI$19:$AI$33, MATCH(J$10, Settings!$Y$19:$Y$33, 0))="", 0, INDEX($AO$2:$AU$8, MATCH(TEXT($B155, "ddd"), $AN$2:$AN$8, 0), MATCH(INDEX(Settings!$AI$19:$AI$33, MATCH(J$10, Settings!$Y$19:$Y$33, 0)), $AO$1:$AU$1, 0))), 0))</f>
        <v/>
      </c>
      <c r="AT155" s="119" t="str">
        <f>IF(OR($B155="", K155="", K$10="", AT$9), "", IFERROR($B155+INDEX(Settings!$AF$19:$AF$33, MATCH(K$10, Settings!$Y$19:$Y$33, 0))+IF(INDEX(Settings!$AI$19:$AI$33, MATCH(K$10, Settings!$Y$19:$Y$33, 0))="", 0, INDEX($AO$2:$AU$8, MATCH(TEXT($B155, "ddd"), $AN$2:$AN$8, 0), MATCH(INDEX(Settings!$AI$19:$AI$33, MATCH(K$10, Settings!$Y$19:$Y$33, 0)), $AO$1:$AU$1, 0))), 0))</f>
        <v/>
      </c>
      <c r="AU155" s="119" t="str">
        <f>IF(OR($B155="", L155="", L$10="", AU$9), "", IFERROR($B155+INDEX(Settings!$AF$19:$AF$33, MATCH(L$10, Settings!$Y$19:$Y$33, 0))+IF(INDEX(Settings!$AI$19:$AI$33, MATCH(L$10, Settings!$Y$19:$Y$33, 0))="", 0, INDEX($AO$2:$AU$8, MATCH(TEXT($B155, "ddd"), $AN$2:$AN$8, 0), MATCH(INDEX(Settings!$AI$19:$AI$33, MATCH(L$10, Settings!$Y$19:$Y$33, 0)), $AO$1:$AU$1, 0))), 0))</f>
        <v/>
      </c>
      <c r="AV155" s="119" t="str">
        <f>IF(OR($B155="", M155="", M$10="", AV$9), "", IFERROR($B155+INDEX(Settings!$AF$19:$AF$33, MATCH(M$10, Settings!$Y$19:$Y$33, 0))+IF(INDEX(Settings!$AI$19:$AI$33, MATCH(M$10, Settings!$Y$19:$Y$33, 0))="", 0, INDEX($AO$2:$AU$8, MATCH(TEXT($B155, "ddd"), $AN$2:$AN$8, 0), MATCH(INDEX(Settings!$AI$19:$AI$33, MATCH(M$10, Settings!$Y$19:$Y$33, 0)), $AO$1:$AU$1, 0))), 0))</f>
        <v/>
      </c>
      <c r="AW155" s="119" t="str">
        <f>IF(OR($B155="", N155="", N$10="", AW$9), "", IFERROR($B155+INDEX(Settings!$AF$19:$AF$33, MATCH(N$10, Settings!$Y$19:$Y$33, 0))+IF(INDEX(Settings!$AI$19:$AI$33, MATCH(N$10, Settings!$Y$19:$Y$33, 0))="", 0, INDEX($AO$2:$AU$8, MATCH(TEXT($B155, "ddd"), $AN$2:$AN$8, 0), MATCH(INDEX(Settings!$AI$19:$AI$33, MATCH(N$10, Settings!$Y$19:$Y$33, 0)), $AO$1:$AU$1, 0))), 0))</f>
        <v/>
      </c>
      <c r="AX155" s="119" t="str">
        <f>IF(OR($B155="", O155="", O$10="", AX$9), "", IFERROR($B155+INDEX(Settings!$AF$19:$AF$33, MATCH(O$10, Settings!$Y$19:$Y$33, 0))+IF(INDEX(Settings!$AI$19:$AI$33, MATCH(O$10, Settings!$Y$19:$Y$33, 0))="", 0, INDEX($AO$2:$AU$8, MATCH(TEXT($B155, "ddd"), $AN$2:$AN$8, 0), MATCH(INDEX(Settings!$AI$19:$AI$33, MATCH(O$10, Settings!$Y$19:$Y$33, 0)), $AO$1:$AU$1, 0))), 0))</f>
        <v/>
      </c>
      <c r="AY155" s="119" t="str">
        <f>IF(OR($B155="", P155="", P$10="", AY$9), "", IFERROR($B155+INDEX(Settings!$AF$19:$AF$33, MATCH(P$10, Settings!$Y$19:$Y$33, 0))+IF(INDEX(Settings!$AI$19:$AI$33, MATCH(P$10, Settings!$Y$19:$Y$33, 0))="", 0, INDEX($AO$2:$AU$8, MATCH(TEXT($B155, "ddd"), $AN$2:$AN$8, 0), MATCH(INDEX(Settings!$AI$19:$AI$33, MATCH(P$10, Settings!$Y$19:$Y$33, 0)), $AO$1:$AU$1, 0))), 0))</f>
        <v/>
      </c>
      <c r="AZ155" s="120" t="str">
        <f>IF(OR($B155="", Q155="", Q$10="", AZ$9), "", IFERROR($B155+INDEX(Settings!$AF$19:$AF$33, MATCH(Q$10, Settings!$Y$19:$Y$33, 0))+IF(INDEX(Settings!$AI$19:$AI$33, MATCH(Q$10, Settings!$Y$19:$Y$33, 0))="", 0, INDEX($AO$2:$AU$8, MATCH(TEXT($B155, "ddd"), $AN$2:$AN$8, 0), MATCH(INDEX(Settings!$AI$19:$AI$33, MATCH(Q$10, Settings!$Y$19:$Y$33, 0)), $AO$1:$AU$1, 0))), 0))</f>
        <v/>
      </c>
      <c r="BB155" s="118" t="str">
        <f>IF(OR(C$10="", $B155="", C155="", BB$9=""), "", IFERROR(WORKDAY((DATE(YEAR($B155), MONTH($B155)+INDEX(Settings!$AM$19:$AM$33, MATCH(C$10, Settings!$Y$19:$Y$33, 0)), IF(INDEX(Settings!$AQ$19:$AQ$33, MATCH(C$10, Settings!$Y$19:$Y$33, 0))=0, DAY($B155), INDEX(Settings!$AQ$19:$AQ$33, MATCH(C$10, Settings!$Y$19:$Y$33, 0))))-1), 1, Settings!$AY$23:$AY$38), ""))</f>
        <v/>
      </c>
      <c r="BC155" s="119" t="str">
        <f>IF(OR(D$10="", $B155="", D155="", BC$9=""), "", IFERROR(WORKDAY((DATE(YEAR($B155), MONTH($B155)+INDEX(Settings!$AM$19:$AM$33, MATCH(D$10, Settings!$Y$19:$Y$33, 0)), IF(INDEX(Settings!$AQ$19:$AQ$33, MATCH(D$10, Settings!$Y$19:$Y$33, 0))=0, DAY($B155), INDEX(Settings!$AQ$19:$AQ$33, MATCH(D$10, Settings!$Y$19:$Y$33, 0))))-1), 1, Settings!$AY$23:$AY$38), ""))</f>
        <v/>
      </c>
      <c r="BD155" s="119" t="str">
        <f>IF(OR(E$10="", $B155="", E155="", BD$9=""), "", IFERROR(WORKDAY((DATE(YEAR($B155), MONTH($B155)+INDEX(Settings!$AM$19:$AM$33, MATCH(E$10, Settings!$Y$19:$Y$33, 0)), IF(INDEX(Settings!$AQ$19:$AQ$33, MATCH(E$10, Settings!$Y$19:$Y$33, 0))=0, DAY($B155), INDEX(Settings!$AQ$19:$AQ$33, MATCH(E$10, Settings!$Y$19:$Y$33, 0))))-1), 1, Settings!$AY$23:$AY$38), ""))</f>
        <v/>
      </c>
      <c r="BE155" s="119" t="str">
        <f>IF(OR(F$10="", $B155="", F155="", BE$9=""), "", IFERROR(WORKDAY((DATE(YEAR($B155), MONTH($B155)+INDEX(Settings!$AM$19:$AM$33, MATCH(F$10, Settings!$Y$19:$Y$33, 0)), IF(INDEX(Settings!$AQ$19:$AQ$33, MATCH(F$10, Settings!$Y$19:$Y$33, 0))=0, DAY($B155), INDEX(Settings!$AQ$19:$AQ$33, MATCH(F$10, Settings!$Y$19:$Y$33, 0))))-1), 1, Settings!$AY$23:$AY$38), ""))</f>
        <v/>
      </c>
      <c r="BF155" s="119" t="str">
        <f>IF(OR(G$10="", $B155="", G155="", BF$9=""), "", IFERROR(WORKDAY((DATE(YEAR($B155), MONTH($B155)+INDEX(Settings!$AM$19:$AM$33, MATCH(G$10, Settings!$Y$19:$Y$33, 0)), IF(INDEX(Settings!$AQ$19:$AQ$33, MATCH(G$10, Settings!$Y$19:$Y$33, 0))=0, DAY($B155), INDEX(Settings!$AQ$19:$AQ$33, MATCH(G$10, Settings!$Y$19:$Y$33, 0))))-1), 1, Settings!$AY$23:$AY$38), ""))</f>
        <v/>
      </c>
      <c r="BG155" s="119" t="str">
        <f>IF(OR(H$10="", $B155="", H155="", BG$9=""), "", IFERROR(WORKDAY((DATE(YEAR($B155), MONTH($B155)+INDEX(Settings!$AM$19:$AM$33, MATCH(H$10, Settings!$Y$19:$Y$33, 0)), IF(INDEX(Settings!$AQ$19:$AQ$33, MATCH(H$10, Settings!$Y$19:$Y$33, 0))=0, DAY($B155), INDEX(Settings!$AQ$19:$AQ$33, MATCH(H$10, Settings!$Y$19:$Y$33, 0))))-1), 1, Settings!$AY$23:$AY$38), ""))</f>
        <v/>
      </c>
      <c r="BH155" s="119" t="str">
        <f>IF(OR(I$10="", $B155="", I155="", BH$9=""), "", IFERROR(WORKDAY((DATE(YEAR($B155), MONTH($B155)+INDEX(Settings!$AM$19:$AM$33, MATCH(I$10, Settings!$Y$19:$Y$33, 0)), IF(INDEX(Settings!$AQ$19:$AQ$33, MATCH(I$10, Settings!$Y$19:$Y$33, 0))=0, DAY($B155), INDEX(Settings!$AQ$19:$AQ$33, MATCH(I$10, Settings!$Y$19:$Y$33, 0))))-1), 1, Settings!$AY$23:$AY$38), ""))</f>
        <v/>
      </c>
      <c r="BI155" s="119" t="str">
        <f>IF(OR(J$10="", $B155="", J155="", BI$9=""), "", IFERROR(WORKDAY((DATE(YEAR($B155), MONTH($B155)+INDEX(Settings!$AM$19:$AM$33, MATCH(J$10, Settings!$Y$19:$Y$33, 0)), IF(INDEX(Settings!$AQ$19:$AQ$33, MATCH(J$10, Settings!$Y$19:$Y$33, 0))=0, DAY($B155), INDEX(Settings!$AQ$19:$AQ$33, MATCH(J$10, Settings!$Y$19:$Y$33, 0))))-1), 1, Settings!$AY$23:$AY$38), ""))</f>
        <v/>
      </c>
      <c r="BJ155" s="119" t="str">
        <f>IF(OR(K$10="", $B155="", K155="", BJ$9=""), "", IFERROR(WORKDAY((DATE(YEAR($B155), MONTH($B155)+INDEX(Settings!$AM$19:$AM$33, MATCH(K$10, Settings!$Y$19:$Y$33, 0)), IF(INDEX(Settings!$AQ$19:$AQ$33, MATCH(K$10, Settings!$Y$19:$Y$33, 0))=0, DAY($B155), INDEX(Settings!$AQ$19:$AQ$33, MATCH(K$10, Settings!$Y$19:$Y$33, 0))))-1), 1, Settings!$AY$23:$AY$38), ""))</f>
        <v/>
      </c>
      <c r="BK155" s="119" t="str">
        <f>IF(OR(L$10="", $B155="", L155="", BK$9=""), "", IFERROR(WORKDAY((DATE(YEAR($B155), MONTH($B155)+INDEX(Settings!$AM$19:$AM$33, MATCH(L$10, Settings!$Y$19:$Y$33, 0)), IF(INDEX(Settings!$AQ$19:$AQ$33, MATCH(L$10, Settings!$Y$19:$Y$33, 0))=0, DAY($B155), INDEX(Settings!$AQ$19:$AQ$33, MATCH(L$10, Settings!$Y$19:$Y$33, 0))))-1), 1, Settings!$AY$23:$AY$38), ""))</f>
        <v/>
      </c>
      <c r="BL155" s="119" t="str">
        <f>IF(OR(M$10="", $B155="", M155="", BL$9=""), "", IFERROR(WORKDAY((DATE(YEAR($B155), MONTH($B155)+INDEX(Settings!$AM$19:$AM$33, MATCH(M$10, Settings!$Y$19:$Y$33, 0)), IF(INDEX(Settings!$AQ$19:$AQ$33, MATCH(M$10, Settings!$Y$19:$Y$33, 0))=0, DAY($B155), INDEX(Settings!$AQ$19:$AQ$33, MATCH(M$10, Settings!$Y$19:$Y$33, 0))))-1), 1, Settings!$AY$23:$AY$38), ""))</f>
        <v/>
      </c>
      <c r="BM155" s="119" t="str">
        <f>IF(OR(N$10="", $B155="", N155="", BM$9=""), "", IFERROR(WORKDAY((DATE(YEAR($B155), MONTH($B155)+INDEX(Settings!$AM$19:$AM$33, MATCH(N$10, Settings!$Y$19:$Y$33, 0)), IF(INDEX(Settings!$AQ$19:$AQ$33, MATCH(N$10, Settings!$Y$19:$Y$33, 0))=0, DAY($B155), INDEX(Settings!$AQ$19:$AQ$33, MATCH(N$10, Settings!$Y$19:$Y$33, 0))))-1), 1, Settings!$AY$23:$AY$38), ""))</f>
        <v/>
      </c>
      <c r="BN155" s="119" t="str">
        <f>IF(OR(O$10="", $B155="", O155="", BN$9=""), "", IFERROR(WORKDAY((DATE(YEAR($B155), MONTH($B155)+INDEX(Settings!$AM$19:$AM$33, MATCH(O$10, Settings!$Y$19:$Y$33, 0)), IF(INDEX(Settings!$AQ$19:$AQ$33, MATCH(O$10, Settings!$Y$19:$Y$33, 0))=0, DAY($B155), INDEX(Settings!$AQ$19:$AQ$33, MATCH(O$10, Settings!$Y$19:$Y$33, 0))))-1), 1, Settings!$AY$23:$AY$38), ""))</f>
        <v/>
      </c>
      <c r="BO155" s="119" t="str">
        <f>IF(OR(P$10="", $B155="", P155="", BO$9=""), "", IFERROR(WORKDAY((DATE(YEAR($B155), MONTH($B155)+INDEX(Settings!$AM$19:$AM$33, MATCH(P$10, Settings!$Y$19:$Y$33, 0)), IF(INDEX(Settings!$AQ$19:$AQ$33, MATCH(P$10, Settings!$Y$19:$Y$33, 0))=0, DAY($B155), INDEX(Settings!$AQ$19:$AQ$33, MATCH(P$10, Settings!$Y$19:$Y$33, 0))))-1), 1, Settings!$AY$23:$AY$38), ""))</f>
        <v/>
      </c>
      <c r="BP155" s="120" t="str">
        <f>IF(OR(Q$10="", $B155="", Q155="", BP$9=""), "", IFERROR(WORKDAY((DATE(YEAR($B155), MONTH($B155)+INDEX(Settings!$AM$19:$AM$33, MATCH(Q$10, Settings!$Y$19:$Y$33, 0)), IF(INDEX(Settings!$AQ$19:$AQ$33, MATCH(Q$10, Settings!$Y$19:$Y$33, 0))=0, DAY($B155), INDEX(Settings!$AQ$19:$AQ$33, MATCH(Q$10, Settings!$Y$19:$Y$33, 0))))-1), 1, Settings!$AY$23:$AY$38), ""))</f>
        <v/>
      </c>
      <c r="BR155" s="118" t="str">
        <f>IF(BB155="", "", IF(BB155&lt;=$B155, WORKDAY(DATE(YEAR($BB155), MONTH(BB155)+1, DAY(BB155)-1), 1, Settings!$AY$23:$AY$38), BB155))</f>
        <v/>
      </c>
      <c r="BS155" s="119" t="str">
        <f>IF(BC155="", "", IF(BC155&lt;=$B155, WORKDAY(DATE(YEAR($BB155), MONTH(BC155)+1, DAY(BC155)-1), 1, Settings!$AY$23:$AY$38), BC155))</f>
        <v/>
      </c>
      <c r="BT155" s="119" t="str">
        <f>IF(BD155="", "", IF(BD155&lt;=$B155, WORKDAY(DATE(YEAR($BB155), MONTH(BD155)+1, DAY(BD155)-1), 1, Settings!$AY$23:$AY$38), BD155))</f>
        <v/>
      </c>
      <c r="BU155" s="119" t="str">
        <f>IF(BE155="", "", IF(BE155&lt;=$B155, WORKDAY(DATE(YEAR($BB155), MONTH(BE155)+1, DAY(BE155)-1), 1, Settings!$AY$23:$AY$38), BE155))</f>
        <v/>
      </c>
      <c r="BV155" s="119" t="str">
        <f>IF(BF155="", "", IF(BF155&lt;=$B155, WORKDAY(DATE(YEAR($BB155), MONTH(BF155)+1, DAY(BF155)-1), 1, Settings!$AY$23:$AY$38), BF155))</f>
        <v/>
      </c>
      <c r="BW155" s="119" t="str">
        <f>IF(BG155="", "", IF(BG155&lt;=$B155, WORKDAY(DATE(YEAR($BB155), MONTH(BG155)+1, DAY(BG155)-1), 1, Settings!$AY$23:$AY$38), BG155))</f>
        <v/>
      </c>
      <c r="BX155" s="119" t="str">
        <f>IF(BH155="", "", IF(BH155&lt;=$B155, WORKDAY(DATE(YEAR($BB155), MONTH(BH155)+1, DAY(BH155)-1), 1, Settings!$AY$23:$AY$38), BH155))</f>
        <v/>
      </c>
      <c r="BY155" s="119" t="str">
        <f>IF(BI155="", "", IF(BI155&lt;=$B155, WORKDAY(DATE(YEAR($BB155), MONTH(BI155)+1, DAY(BI155)-1), 1, Settings!$AY$23:$AY$38), BI155))</f>
        <v/>
      </c>
      <c r="BZ155" s="119" t="str">
        <f>IF(BJ155="", "", IF(BJ155&lt;=$B155, WORKDAY(DATE(YEAR($BB155), MONTH(BJ155)+1, DAY(BJ155)-1), 1, Settings!$AY$23:$AY$38), BJ155))</f>
        <v/>
      </c>
      <c r="CA155" s="119" t="str">
        <f>IF(BK155="", "", IF(BK155&lt;=$B155, WORKDAY(DATE(YEAR($BB155), MONTH(BK155)+1, DAY(BK155)-1), 1, Settings!$AY$23:$AY$38), BK155))</f>
        <v/>
      </c>
      <c r="CB155" s="119" t="str">
        <f>IF(BL155="", "", IF(BL155&lt;=$B155, WORKDAY(DATE(YEAR($BB155), MONTH(BL155)+1, DAY(BL155)-1), 1, Settings!$AY$23:$AY$38), BL155))</f>
        <v/>
      </c>
      <c r="CC155" s="119" t="str">
        <f>IF(BM155="", "", IF(BM155&lt;=$B155, WORKDAY(DATE(YEAR($BB155), MONTH(BM155)+1, DAY(BM155)-1), 1, Settings!$AY$23:$AY$38), BM155))</f>
        <v/>
      </c>
      <c r="CD155" s="119" t="str">
        <f>IF(BN155="", "", IF(BN155&lt;=$B155, WORKDAY(DATE(YEAR($BB155), MONTH(BN155)+1, DAY(BN155)-1), 1, Settings!$AY$23:$AY$38), BN155))</f>
        <v/>
      </c>
      <c r="CE155" s="119" t="str">
        <f>IF(BO155="", "", IF(BO155&lt;=$B155, WORKDAY(DATE(YEAR($BB155), MONTH(BO155)+1, DAY(BO155)-1), 1, Settings!$AY$23:$AY$38), BO155))</f>
        <v/>
      </c>
      <c r="CF155" s="120" t="str">
        <f>IF(BP155="", "", IF(BP155&lt;=$B155, WORKDAY(DATE(YEAR($BB155), MONTH(BP155)+1, DAY(BP155)-1), 1, Settings!$AY$23:$AY$38), BP155))</f>
        <v/>
      </c>
      <c r="CH155" s="48" t="str">
        <f t="shared" si="66"/>
        <v/>
      </c>
      <c r="CI155" s="49" t="str">
        <f t="shared" si="67"/>
        <v/>
      </c>
      <c r="CJ155" s="49" t="str">
        <f t="shared" si="68"/>
        <v/>
      </c>
      <c r="CK155" s="49" t="str">
        <f t="shared" si="69"/>
        <v/>
      </c>
      <c r="CL155" s="49" t="str">
        <f t="shared" si="70"/>
        <v/>
      </c>
      <c r="CM155" s="49" t="str">
        <f t="shared" si="71"/>
        <v/>
      </c>
      <c r="CN155" s="49" t="str">
        <f t="shared" si="72"/>
        <v/>
      </c>
      <c r="CO155" s="49" t="str">
        <f t="shared" si="73"/>
        <v/>
      </c>
      <c r="CP155" s="49" t="str">
        <f t="shared" si="74"/>
        <v/>
      </c>
      <c r="CQ155" s="49" t="str">
        <f t="shared" si="75"/>
        <v/>
      </c>
      <c r="CR155" s="49" t="str">
        <f t="shared" si="76"/>
        <v/>
      </c>
      <c r="CS155" s="49" t="str">
        <f t="shared" si="77"/>
        <v/>
      </c>
      <c r="CT155" s="49" t="str">
        <f t="shared" si="78"/>
        <v/>
      </c>
      <c r="CU155" s="49" t="str">
        <f t="shared" si="79"/>
        <v/>
      </c>
      <c r="CV155" s="16" t="str">
        <f t="shared" si="80"/>
        <v/>
      </c>
      <c r="CX155" s="48" t="str">
        <f t="shared" si="81"/>
        <v/>
      </c>
      <c r="CY155" s="49" t="str">
        <f t="shared" si="82"/>
        <v/>
      </c>
      <c r="CZ155" s="49" t="str">
        <f t="shared" si="83"/>
        <v/>
      </c>
      <c r="DA155" s="49" t="str">
        <f t="shared" si="84"/>
        <v/>
      </c>
      <c r="DB155" s="49" t="str">
        <f t="shared" si="85"/>
        <v/>
      </c>
      <c r="DC155" s="49" t="str">
        <f t="shared" si="86"/>
        <v/>
      </c>
      <c r="DD155" s="49" t="str">
        <f t="shared" si="87"/>
        <v/>
      </c>
      <c r="DE155" s="49" t="str">
        <f t="shared" si="88"/>
        <v/>
      </c>
      <c r="DF155" s="49" t="str">
        <f t="shared" si="89"/>
        <v/>
      </c>
      <c r="DG155" s="49" t="str">
        <f t="shared" si="90"/>
        <v/>
      </c>
      <c r="DH155" s="49" t="str">
        <f t="shared" si="91"/>
        <v/>
      </c>
      <c r="DI155" s="49" t="str">
        <f t="shared" si="92"/>
        <v/>
      </c>
      <c r="DJ155" s="49" t="str">
        <f t="shared" si="93"/>
        <v/>
      </c>
      <c r="DK155" s="49" t="str">
        <f t="shared" si="94"/>
        <v/>
      </c>
      <c r="DL155" s="16" t="str">
        <f t="shared" si="95"/>
        <v/>
      </c>
      <c r="DN155" s="17" t="str">
        <f t="shared" si="96"/>
        <v>Nov 2019</v>
      </c>
    </row>
    <row r="156" spans="1:118" x14ac:dyDescent="0.25">
      <c r="A156" s="30"/>
      <c r="B156" s="102">
        <f>IF(B155="", "", IFERROR(IF(B155+1&gt;Settings!$G$25, "", B155+1), ""))</f>
        <v>43792</v>
      </c>
      <c r="C156" s="2"/>
      <c r="D156" s="3"/>
      <c r="E156" s="3"/>
      <c r="F156" s="3"/>
      <c r="G156" s="3"/>
      <c r="H156" s="3"/>
      <c r="I156" s="3"/>
      <c r="J156" s="3"/>
      <c r="K156" s="3"/>
      <c r="L156" s="3"/>
      <c r="M156" s="3"/>
      <c r="N156" s="3"/>
      <c r="O156" s="3"/>
      <c r="P156" s="3"/>
      <c r="Q156" s="4"/>
      <c r="R156" s="30"/>
      <c r="T156" s="17" t="str">
        <f>IF($B156="", "", IF($B156&lt;Settings!$G$23, "Old", "New"))</f>
        <v>Old</v>
      </c>
      <c r="AL156" s="118" t="str">
        <f>IF(OR($B156="", C156="", C$10="", AL$9), "", IFERROR($B156+INDEX(Settings!$AF$19:$AF$33, MATCH(C$10, Settings!$Y$19:$Y$33, 0))+IF(INDEX(Settings!$AI$19:$AI$33, MATCH(C$10, Settings!$Y$19:$Y$33, 0))="", 0, INDEX($AO$2:$AU$8, MATCH(TEXT($B156, "ddd"), $AN$2:$AN$8, 0), MATCH(INDEX(Settings!$AI$19:$AI$33, MATCH(C$10, Settings!$Y$19:$Y$33, 0)), $AO$1:$AU$1, 0))), 0))</f>
        <v/>
      </c>
      <c r="AM156" s="119" t="str">
        <f>IF(OR($B156="", D156="", D$10="", AM$9), "", IFERROR($B156+INDEX(Settings!$AF$19:$AF$33, MATCH(D$10, Settings!$Y$19:$Y$33, 0))+IF(INDEX(Settings!$AI$19:$AI$33, MATCH(D$10, Settings!$Y$19:$Y$33, 0))="", 0, INDEX($AO$2:$AU$8, MATCH(TEXT($B156, "ddd"), $AN$2:$AN$8, 0), MATCH(INDEX(Settings!$AI$19:$AI$33, MATCH(D$10, Settings!$Y$19:$Y$33, 0)), $AO$1:$AU$1, 0))), 0))</f>
        <v/>
      </c>
      <c r="AN156" s="119" t="str">
        <f>IF(OR($B156="", E156="", E$10="", AN$9), "", IFERROR($B156+INDEX(Settings!$AF$19:$AF$33, MATCH(E$10, Settings!$Y$19:$Y$33, 0))+IF(INDEX(Settings!$AI$19:$AI$33, MATCH(E$10, Settings!$Y$19:$Y$33, 0))="", 0, INDEX($AO$2:$AU$8, MATCH(TEXT($B156, "ddd"), $AN$2:$AN$8, 0), MATCH(INDEX(Settings!$AI$19:$AI$33, MATCH(E$10, Settings!$Y$19:$Y$33, 0)), $AO$1:$AU$1, 0))), 0))</f>
        <v/>
      </c>
      <c r="AO156" s="119" t="str">
        <f>IF(OR($B156="", F156="", F$10="", AO$9), "", IFERROR($B156+INDEX(Settings!$AF$19:$AF$33, MATCH(F$10, Settings!$Y$19:$Y$33, 0))+IF(INDEX(Settings!$AI$19:$AI$33, MATCH(F$10, Settings!$Y$19:$Y$33, 0))="", 0, INDEX($AO$2:$AU$8, MATCH(TEXT($B156, "ddd"), $AN$2:$AN$8, 0), MATCH(INDEX(Settings!$AI$19:$AI$33, MATCH(F$10, Settings!$Y$19:$Y$33, 0)), $AO$1:$AU$1, 0))), 0))</f>
        <v/>
      </c>
      <c r="AP156" s="119" t="str">
        <f>IF(OR($B156="", G156="", G$10="", AP$9), "", IFERROR($B156+INDEX(Settings!$AF$19:$AF$33, MATCH(G$10, Settings!$Y$19:$Y$33, 0))+IF(INDEX(Settings!$AI$19:$AI$33, MATCH(G$10, Settings!$Y$19:$Y$33, 0))="", 0, INDEX($AO$2:$AU$8, MATCH(TEXT($B156, "ddd"), $AN$2:$AN$8, 0), MATCH(INDEX(Settings!$AI$19:$AI$33, MATCH(G$10, Settings!$Y$19:$Y$33, 0)), $AO$1:$AU$1, 0))), 0))</f>
        <v/>
      </c>
      <c r="AQ156" s="119" t="str">
        <f>IF(OR($B156="", H156="", H$10="", AQ$9), "", IFERROR($B156+INDEX(Settings!$AF$19:$AF$33, MATCH(H$10, Settings!$Y$19:$Y$33, 0))+IF(INDEX(Settings!$AI$19:$AI$33, MATCH(H$10, Settings!$Y$19:$Y$33, 0))="", 0, INDEX($AO$2:$AU$8, MATCH(TEXT($B156, "ddd"), $AN$2:$AN$8, 0), MATCH(INDEX(Settings!$AI$19:$AI$33, MATCH(H$10, Settings!$Y$19:$Y$33, 0)), $AO$1:$AU$1, 0))), 0))</f>
        <v/>
      </c>
      <c r="AR156" s="119" t="str">
        <f>IF(OR($B156="", I156="", I$10="", AR$9), "", IFERROR($B156+INDEX(Settings!$AF$19:$AF$33, MATCH(I$10, Settings!$Y$19:$Y$33, 0))+IF(INDEX(Settings!$AI$19:$AI$33, MATCH(I$10, Settings!$Y$19:$Y$33, 0))="", 0, INDEX($AO$2:$AU$8, MATCH(TEXT($B156, "ddd"), $AN$2:$AN$8, 0), MATCH(INDEX(Settings!$AI$19:$AI$33, MATCH(I$10, Settings!$Y$19:$Y$33, 0)), $AO$1:$AU$1, 0))), 0))</f>
        <v/>
      </c>
      <c r="AS156" s="119" t="str">
        <f>IF(OR($B156="", J156="", J$10="", AS$9), "", IFERROR($B156+INDEX(Settings!$AF$19:$AF$33, MATCH(J$10, Settings!$Y$19:$Y$33, 0))+IF(INDEX(Settings!$AI$19:$AI$33, MATCH(J$10, Settings!$Y$19:$Y$33, 0))="", 0, INDEX($AO$2:$AU$8, MATCH(TEXT($B156, "ddd"), $AN$2:$AN$8, 0), MATCH(INDEX(Settings!$AI$19:$AI$33, MATCH(J$10, Settings!$Y$19:$Y$33, 0)), $AO$1:$AU$1, 0))), 0))</f>
        <v/>
      </c>
      <c r="AT156" s="119" t="str">
        <f>IF(OR($B156="", K156="", K$10="", AT$9), "", IFERROR($B156+INDEX(Settings!$AF$19:$AF$33, MATCH(K$10, Settings!$Y$19:$Y$33, 0))+IF(INDEX(Settings!$AI$19:$AI$33, MATCH(K$10, Settings!$Y$19:$Y$33, 0))="", 0, INDEX($AO$2:$AU$8, MATCH(TEXT($B156, "ddd"), $AN$2:$AN$8, 0), MATCH(INDEX(Settings!$AI$19:$AI$33, MATCH(K$10, Settings!$Y$19:$Y$33, 0)), $AO$1:$AU$1, 0))), 0))</f>
        <v/>
      </c>
      <c r="AU156" s="119" t="str">
        <f>IF(OR($B156="", L156="", L$10="", AU$9), "", IFERROR($B156+INDEX(Settings!$AF$19:$AF$33, MATCH(L$10, Settings!$Y$19:$Y$33, 0))+IF(INDEX(Settings!$AI$19:$AI$33, MATCH(L$10, Settings!$Y$19:$Y$33, 0))="", 0, INDEX($AO$2:$AU$8, MATCH(TEXT($B156, "ddd"), $AN$2:$AN$8, 0), MATCH(INDEX(Settings!$AI$19:$AI$33, MATCH(L$10, Settings!$Y$19:$Y$33, 0)), $AO$1:$AU$1, 0))), 0))</f>
        <v/>
      </c>
      <c r="AV156" s="119" t="str">
        <f>IF(OR($B156="", M156="", M$10="", AV$9), "", IFERROR($B156+INDEX(Settings!$AF$19:$AF$33, MATCH(M$10, Settings!$Y$19:$Y$33, 0))+IF(INDEX(Settings!$AI$19:$AI$33, MATCH(M$10, Settings!$Y$19:$Y$33, 0))="", 0, INDEX($AO$2:$AU$8, MATCH(TEXT($B156, "ddd"), $AN$2:$AN$8, 0), MATCH(INDEX(Settings!$AI$19:$AI$33, MATCH(M$10, Settings!$Y$19:$Y$33, 0)), $AO$1:$AU$1, 0))), 0))</f>
        <v/>
      </c>
      <c r="AW156" s="119" t="str">
        <f>IF(OR($B156="", N156="", N$10="", AW$9), "", IFERROR($B156+INDEX(Settings!$AF$19:$AF$33, MATCH(N$10, Settings!$Y$19:$Y$33, 0))+IF(INDEX(Settings!$AI$19:$AI$33, MATCH(N$10, Settings!$Y$19:$Y$33, 0))="", 0, INDEX($AO$2:$AU$8, MATCH(TEXT($B156, "ddd"), $AN$2:$AN$8, 0), MATCH(INDEX(Settings!$AI$19:$AI$33, MATCH(N$10, Settings!$Y$19:$Y$33, 0)), $AO$1:$AU$1, 0))), 0))</f>
        <v/>
      </c>
      <c r="AX156" s="119" t="str">
        <f>IF(OR($B156="", O156="", O$10="", AX$9), "", IFERROR($B156+INDEX(Settings!$AF$19:$AF$33, MATCH(O$10, Settings!$Y$19:$Y$33, 0))+IF(INDEX(Settings!$AI$19:$AI$33, MATCH(O$10, Settings!$Y$19:$Y$33, 0))="", 0, INDEX($AO$2:$AU$8, MATCH(TEXT($B156, "ddd"), $AN$2:$AN$8, 0), MATCH(INDEX(Settings!$AI$19:$AI$33, MATCH(O$10, Settings!$Y$19:$Y$33, 0)), $AO$1:$AU$1, 0))), 0))</f>
        <v/>
      </c>
      <c r="AY156" s="119" t="str">
        <f>IF(OR($B156="", P156="", P$10="", AY$9), "", IFERROR($B156+INDEX(Settings!$AF$19:$AF$33, MATCH(P$10, Settings!$Y$19:$Y$33, 0))+IF(INDEX(Settings!$AI$19:$AI$33, MATCH(P$10, Settings!$Y$19:$Y$33, 0))="", 0, INDEX($AO$2:$AU$8, MATCH(TEXT($B156, "ddd"), $AN$2:$AN$8, 0), MATCH(INDEX(Settings!$AI$19:$AI$33, MATCH(P$10, Settings!$Y$19:$Y$33, 0)), $AO$1:$AU$1, 0))), 0))</f>
        <v/>
      </c>
      <c r="AZ156" s="120" t="str">
        <f>IF(OR($B156="", Q156="", Q$10="", AZ$9), "", IFERROR($B156+INDEX(Settings!$AF$19:$AF$33, MATCH(Q$10, Settings!$Y$19:$Y$33, 0))+IF(INDEX(Settings!$AI$19:$AI$33, MATCH(Q$10, Settings!$Y$19:$Y$33, 0))="", 0, INDEX($AO$2:$AU$8, MATCH(TEXT($B156, "ddd"), $AN$2:$AN$8, 0), MATCH(INDEX(Settings!$AI$19:$AI$33, MATCH(Q$10, Settings!$Y$19:$Y$33, 0)), $AO$1:$AU$1, 0))), 0))</f>
        <v/>
      </c>
      <c r="BB156" s="118" t="str">
        <f>IF(OR(C$10="", $B156="", C156="", BB$9=""), "", IFERROR(WORKDAY((DATE(YEAR($B156), MONTH($B156)+INDEX(Settings!$AM$19:$AM$33, MATCH(C$10, Settings!$Y$19:$Y$33, 0)), IF(INDEX(Settings!$AQ$19:$AQ$33, MATCH(C$10, Settings!$Y$19:$Y$33, 0))=0, DAY($B156), INDEX(Settings!$AQ$19:$AQ$33, MATCH(C$10, Settings!$Y$19:$Y$33, 0))))-1), 1, Settings!$AY$23:$AY$38), ""))</f>
        <v/>
      </c>
      <c r="BC156" s="119" t="str">
        <f>IF(OR(D$10="", $B156="", D156="", BC$9=""), "", IFERROR(WORKDAY((DATE(YEAR($B156), MONTH($B156)+INDEX(Settings!$AM$19:$AM$33, MATCH(D$10, Settings!$Y$19:$Y$33, 0)), IF(INDEX(Settings!$AQ$19:$AQ$33, MATCH(D$10, Settings!$Y$19:$Y$33, 0))=0, DAY($B156), INDEX(Settings!$AQ$19:$AQ$33, MATCH(D$10, Settings!$Y$19:$Y$33, 0))))-1), 1, Settings!$AY$23:$AY$38), ""))</f>
        <v/>
      </c>
      <c r="BD156" s="119" t="str">
        <f>IF(OR(E$10="", $B156="", E156="", BD$9=""), "", IFERROR(WORKDAY((DATE(YEAR($B156), MONTH($B156)+INDEX(Settings!$AM$19:$AM$33, MATCH(E$10, Settings!$Y$19:$Y$33, 0)), IF(INDEX(Settings!$AQ$19:$AQ$33, MATCH(E$10, Settings!$Y$19:$Y$33, 0))=0, DAY($B156), INDEX(Settings!$AQ$19:$AQ$33, MATCH(E$10, Settings!$Y$19:$Y$33, 0))))-1), 1, Settings!$AY$23:$AY$38), ""))</f>
        <v/>
      </c>
      <c r="BE156" s="119" t="str">
        <f>IF(OR(F$10="", $B156="", F156="", BE$9=""), "", IFERROR(WORKDAY((DATE(YEAR($B156), MONTH($B156)+INDEX(Settings!$AM$19:$AM$33, MATCH(F$10, Settings!$Y$19:$Y$33, 0)), IF(INDEX(Settings!$AQ$19:$AQ$33, MATCH(F$10, Settings!$Y$19:$Y$33, 0))=0, DAY($B156), INDEX(Settings!$AQ$19:$AQ$33, MATCH(F$10, Settings!$Y$19:$Y$33, 0))))-1), 1, Settings!$AY$23:$AY$38), ""))</f>
        <v/>
      </c>
      <c r="BF156" s="119" t="str">
        <f>IF(OR(G$10="", $B156="", G156="", BF$9=""), "", IFERROR(WORKDAY((DATE(YEAR($B156), MONTH($B156)+INDEX(Settings!$AM$19:$AM$33, MATCH(G$10, Settings!$Y$19:$Y$33, 0)), IF(INDEX(Settings!$AQ$19:$AQ$33, MATCH(G$10, Settings!$Y$19:$Y$33, 0))=0, DAY($B156), INDEX(Settings!$AQ$19:$AQ$33, MATCH(G$10, Settings!$Y$19:$Y$33, 0))))-1), 1, Settings!$AY$23:$AY$38), ""))</f>
        <v/>
      </c>
      <c r="BG156" s="119" t="str">
        <f>IF(OR(H$10="", $B156="", H156="", BG$9=""), "", IFERROR(WORKDAY((DATE(YEAR($B156), MONTH($B156)+INDEX(Settings!$AM$19:$AM$33, MATCH(H$10, Settings!$Y$19:$Y$33, 0)), IF(INDEX(Settings!$AQ$19:$AQ$33, MATCH(H$10, Settings!$Y$19:$Y$33, 0))=0, DAY($B156), INDEX(Settings!$AQ$19:$AQ$33, MATCH(H$10, Settings!$Y$19:$Y$33, 0))))-1), 1, Settings!$AY$23:$AY$38), ""))</f>
        <v/>
      </c>
      <c r="BH156" s="119" t="str">
        <f>IF(OR(I$10="", $B156="", I156="", BH$9=""), "", IFERROR(WORKDAY((DATE(YEAR($B156), MONTH($B156)+INDEX(Settings!$AM$19:$AM$33, MATCH(I$10, Settings!$Y$19:$Y$33, 0)), IF(INDEX(Settings!$AQ$19:$AQ$33, MATCH(I$10, Settings!$Y$19:$Y$33, 0))=0, DAY($B156), INDEX(Settings!$AQ$19:$AQ$33, MATCH(I$10, Settings!$Y$19:$Y$33, 0))))-1), 1, Settings!$AY$23:$AY$38), ""))</f>
        <v/>
      </c>
      <c r="BI156" s="119" t="str">
        <f>IF(OR(J$10="", $B156="", J156="", BI$9=""), "", IFERROR(WORKDAY((DATE(YEAR($B156), MONTH($B156)+INDEX(Settings!$AM$19:$AM$33, MATCH(J$10, Settings!$Y$19:$Y$33, 0)), IF(INDEX(Settings!$AQ$19:$AQ$33, MATCH(J$10, Settings!$Y$19:$Y$33, 0))=0, DAY($B156), INDEX(Settings!$AQ$19:$AQ$33, MATCH(J$10, Settings!$Y$19:$Y$33, 0))))-1), 1, Settings!$AY$23:$AY$38), ""))</f>
        <v/>
      </c>
      <c r="BJ156" s="119" t="str">
        <f>IF(OR(K$10="", $B156="", K156="", BJ$9=""), "", IFERROR(WORKDAY((DATE(YEAR($B156), MONTH($B156)+INDEX(Settings!$AM$19:$AM$33, MATCH(K$10, Settings!$Y$19:$Y$33, 0)), IF(INDEX(Settings!$AQ$19:$AQ$33, MATCH(K$10, Settings!$Y$19:$Y$33, 0))=0, DAY($B156), INDEX(Settings!$AQ$19:$AQ$33, MATCH(K$10, Settings!$Y$19:$Y$33, 0))))-1), 1, Settings!$AY$23:$AY$38), ""))</f>
        <v/>
      </c>
      <c r="BK156" s="119" t="str">
        <f>IF(OR(L$10="", $B156="", L156="", BK$9=""), "", IFERROR(WORKDAY((DATE(YEAR($B156), MONTH($B156)+INDEX(Settings!$AM$19:$AM$33, MATCH(L$10, Settings!$Y$19:$Y$33, 0)), IF(INDEX(Settings!$AQ$19:$AQ$33, MATCH(L$10, Settings!$Y$19:$Y$33, 0))=0, DAY($B156), INDEX(Settings!$AQ$19:$AQ$33, MATCH(L$10, Settings!$Y$19:$Y$33, 0))))-1), 1, Settings!$AY$23:$AY$38), ""))</f>
        <v/>
      </c>
      <c r="BL156" s="119" t="str">
        <f>IF(OR(M$10="", $B156="", M156="", BL$9=""), "", IFERROR(WORKDAY((DATE(YEAR($B156), MONTH($B156)+INDEX(Settings!$AM$19:$AM$33, MATCH(M$10, Settings!$Y$19:$Y$33, 0)), IF(INDEX(Settings!$AQ$19:$AQ$33, MATCH(M$10, Settings!$Y$19:$Y$33, 0))=0, DAY($B156), INDEX(Settings!$AQ$19:$AQ$33, MATCH(M$10, Settings!$Y$19:$Y$33, 0))))-1), 1, Settings!$AY$23:$AY$38), ""))</f>
        <v/>
      </c>
      <c r="BM156" s="119" t="str">
        <f>IF(OR(N$10="", $B156="", N156="", BM$9=""), "", IFERROR(WORKDAY((DATE(YEAR($B156), MONTH($B156)+INDEX(Settings!$AM$19:$AM$33, MATCH(N$10, Settings!$Y$19:$Y$33, 0)), IF(INDEX(Settings!$AQ$19:$AQ$33, MATCH(N$10, Settings!$Y$19:$Y$33, 0))=0, DAY($B156), INDEX(Settings!$AQ$19:$AQ$33, MATCH(N$10, Settings!$Y$19:$Y$33, 0))))-1), 1, Settings!$AY$23:$AY$38), ""))</f>
        <v/>
      </c>
      <c r="BN156" s="119" t="str">
        <f>IF(OR(O$10="", $B156="", O156="", BN$9=""), "", IFERROR(WORKDAY((DATE(YEAR($B156), MONTH($B156)+INDEX(Settings!$AM$19:$AM$33, MATCH(O$10, Settings!$Y$19:$Y$33, 0)), IF(INDEX(Settings!$AQ$19:$AQ$33, MATCH(O$10, Settings!$Y$19:$Y$33, 0))=0, DAY($B156), INDEX(Settings!$AQ$19:$AQ$33, MATCH(O$10, Settings!$Y$19:$Y$33, 0))))-1), 1, Settings!$AY$23:$AY$38), ""))</f>
        <v/>
      </c>
      <c r="BO156" s="119" t="str">
        <f>IF(OR(P$10="", $B156="", P156="", BO$9=""), "", IFERROR(WORKDAY((DATE(YEAR($B156), MONTH($B156)+INDEX(Settings!$AM$19:$AM$33, MATCH(P$10, Settings!$Y$19:$Y$33, 0)), IF(INDEX(Settings!$AQ$19:$AQ$33, MATCH(P$10, Settings!$Y$19:$Y$33, 0))=0, DAY($B156), INDEX(Settings!$AQ$19:$AQ$33, MATCH(P$10, Settings!$Y$19:$Y$33, 0))))-1), 1, Settings!$AY$23:$AY$38), ""))</f>
        <v/>
      </c>
      <c r="BP156" s="120" t="str">
        <f>IF(OR(Q$10="", $B156="", Q156="", BP$9=""), "", IFERROR(WORKDAY((DATE(YEAR($B156), MONTH($B156)+INDEX(Settings!$AM$19:$AM$33, MATCH(Q$10, Settings!$Y$19:$Y$33, 0)), IF(INDEX(Settings!$AQ$19:$AQ$33, MATCH(Q$10, Settings!$Y$19:$Y$33, 0))=0, DAY($B156), INDEX(Settings!$AQ$19:$AQ$33, MATCH(Q$10, Settings!$Y$19:$Y$33, 0))))-1), 1, Settings!$AY$23:$AY$38), ""))</f>
        <v/>
      </c>
      <c r="BR156" s="118" t="str">
        <f>IF(BB156="", "", IF(BB156&lt;=$B156, WORKDAY(DATE(YEAR($BB156), MONTH(BB156)+1, DAY(BB156)-1), 1, Settings!$AY$23:$AY$38), BB156))</f>
        <v/>
      </c>
      <c r="BS156" s="119" t="str">
        <f>IF(BC156="", "", IF(BC156&lt;=$B156, WORKDAY(DATE(YEAR($BB156), MONTH(BC156)+1, DAY(BC156)-1), 1, Settings!$AY$23:$AY$38), BC156))</f>
        <v/>
      </c>
      <c r="BT156" s="119" t="str">
        <f>IF(BD156="", "", IF(BD156&lt;=$B156, WORKDAY(DATE(YEAR($BB156), MONTH(BD156)+1, DAY(BD156)-1), 1, Settings!$AY$23:$AY$38), BD156))</f>
        <v/>
      </c>
      <c r="BU156" s="119" t="str">
        <f>IF(BE156="", "", IF(BE156&lt;=$B156, WORKDAY(DATE(YEAR($BB156), MONTH(BE156)+1, DAY(BE156)-1), 1, Settings!$AY$23:$AY$38), BE156))</f>
        <v/>
      </c>
      <c r="BV156" s="119" t="str">
        <f>IF(BF156="", "", IF(BF156&lt;=$B156, WORKDAY(DATE(YEAR($BB156), MONTH(BF156)+1, DAY(BF156)-1), 1, Settings!$AY$23:$AY$38), BF156))</f>
        <v/>
      </c>
      <c r="BW156" s="119" t="str">
        <f>IF(BG156="", "", IF(BG156&lt;=$B156, WORKDAY(DATE(YEAR($BB156), MONTH(BG156)+1, DAY(BG156)-1), 1, Settings!$AY$23:$AY$38), BG156))</f>
        <v/>
      </c>
      <c r="BX156" s="119" t="str">
        <f>IF(BH156="", "", IF(BH156&lt;=$B156, WORKDAY(DATE(YEAR($BB156), MONTH(BH156)+1, DAY(BH156)-1), 1, Settings!$AY$23:$AY$38), BH156))</f>
        <v/>
      </c>
      <c r="BY156" s="119" t="str">
        <f>IF(BI156="", "", IF(BI156&lt;=$B156, WORKDAY(DATE(YEAR($BB156), MONTH(BI156)+1, DAY(BI156)-1), 1, Settings!$AY$23:$AY$38), BI156))</f>
        <v/>
      </c>
      <c r="BZ156" s="119" t="str">
        <f>IF(BJ156="", "", IF(BJ156&lt;=$B156, WORKDAY(DATE(YEAR($BB156), MONTH(BJ156)+1, DAY(BJ156)-1), 1, Settings!$AY$23:$AY$38), BJ156))</f>
        <v/>
      </c>
      <c r="CA156" s="119" t="str">
        <f>IF(BK156="", "", IF(BK156&lt;=$B156, WORKDAY(DATE(YEAR($BB156), MONTH(BK156)+1, DAY(BK156)-1), 1, Settings!$AY$23:$AY$38), BK156))</f>
        <v/>
      </c>
      <c r="CB156" s="119" t="str">
        <f>IF(BL156="", "", IF(BL156&lt;=$B156, WORKDAY(DATE(YEAR($BB156), MONTH(BL156)+1, DAY(BL156)-1), 1, Settings!$AY$23:$AY$38), BL156))</f>
        <v/>
      </c>
      <c r="CC156" s="119" t="str">
        <f>IF(BM156="", "", IF(BM156&lt;=$B156, WORKDAY(DATE(YEAR($BB156), MONTH(BM156)+1, DAY(BM156)-1), 1, Settings!$AY$23:$AY$38), BM156))</f>
        <v/>
      </c>
      <c r="CD156" s="119" t="str">
        <f>IF(BN156="", "", IF(BN156&lt;=$B156, WORKDAY(DATE(YEAR($BB156), MONTH(BN156)+1, DAY(BN156)-1), 1, Settings!$AY$23:$AY$38), BN156))</f>
        <v/>
      </c>
      <c r="CE156" s="119" t="str">
        <f>IF(BO156="", "", IF(BO156&lt;=$B156, WORKDAY(DATE(YEAR($BB156), MONTH(BO156)+1, DAY(BO156)-1), 1, Settings!$AY$23:$AY$38), BO156))</f>
        <v/>
      </c>
      <c r="CF156" s="120" t="str">
        <f>IF(BP156="", "", IF(BP156&lt;=$B156, WORKDAY(DATE(YEAR($BB156), MONTH(BP156)+1, DAY(BP156)-1), 1, Settings!$AY$23:$AY$38), BP156))</f>
        <v/>
      </c>
      <c r="CH156" s="48" t="str">
        <f t="shared" si="66"/>
        <v/>
      </c>
      <c r="CI156" s="49" t="str">
        <f t="shared" si="67"/>
        <v/>
      </c>
      <c r="CJ156" s="49" t="str">
        <f t="shared" si="68"/>
        <v/>
      </c>
      <c r="CK156" s="49" t="str">
        <f t="shared" si="69"/>
        <v/>
      </c>
      <c r="CL156" s="49" t="str">
        <f t="shared" si="70"/>
        <v/>
      </c>
      <c r="CM156" s="49" t="str">
        <f t="shared" si="71"/>
        <v/>
      </c>
      <c r="CN156" s="49" t="str">
        <f t="shared" si="72"/>
        <v/>
      </c>
      <c r="CO156" s="49" t="str">
        <f t="shared" si="73"/>
        <v/>
      </c>
      <c r="CP156" s="49" t="str">
        <f t="shared" si="74"/>
        <v/>
      </c>
      <c r="CQ156" s="49" t="str">
        <f t="shared" si="75"/>
        <v/>
      </c>
      <c r="CR156" s="49" t="str">
        <f t="shared" si="76"/>
        <v/>
      </c>
      <c r="CS156" s="49" t="str">
        <f t="shared" si="77"/>
        <v/>
      </c>
      <c r="CT156" s="49" t="str">
        <f t="shared" si="78"/>
        <v/>
      </c>
      <c r="CU156" s="49" t="str">
        <f t="shared" si="79"/>
        <v/>
      </c>
      <c r="CV156" s="16" t="str">
        <f t="shared" si="80"/>
        <v/>
      </c>
      <c r="CX156" s="48" t="str">
        <f t="shared" si="81"/>
        <v/>
      </c>
      <c r="CY156" s="49" t="str">
        <f t="shared" si="82"/>
        <v/>
      </c>
      <c r="CZ156" s="49" t="str">
        <f t="shared" si="83"/>
        <v/>
      </c>
      <c r="DA156" s="49" t="str">
        <f t="shared" si="84"/>
        <v/>
      </c>
      <c r="DB156" s="49" t="str">
        <f t="shared" si="85"/>
        <v/>
      </c>
      <c r="DC156" s="49" t="str">
        <f t="shared" si="86"/>
        <v/>
      </c>
      <c r="DD156" s="49" t="str">
        <f t="shared" si="87"/>
        <v/>
      </c>
      <c r="DE156" s="49" t="str">
        <f t="shared" si="88"/>
        <v/>
      </c>
      <c r="DF156" s="49" t="str">
        <f t="shared" si="89"/>
        <v/>
      </c>
      <c r="DG156" s="49" t="str">
        <f t="shared" si="90"/>
        <v/>
      </c>
      <c r="DH156" s="49" t="str">
        <f t="shared" si="91"/>
        <v/>
      </c>
      <c r="DI156" s="49" t="str">
        <f t="shared" si="92"/>
        <v/>
      </c>
      <c r="DJ156" s="49" t="str">
        <f t="shared" si="93"/>
        <v/>
      </c>
      <c r="DK156" s="49" t="str">
        <f t="shared" si="94"/>
        <v/>
      </c>
      <c r="DL156" s="16" t="str">
        <f t="shared" si="95"/>
        <v/>
      </c>
      <c r="DN156" s="17" t="str">
        <f t="shared" si="96"/>
        <v>Nov 2019</v>
      </c>
    </row>
    <row r="157" spans="1:118" x14ac:dyDescent="0.25">
      <c r="A157" s="30"/>
      <c r="B157" s="102">
        <f>IF(B156="", "", IFERROR(IF(B156+1&gt;Settings!$G$25, "", B156+1), ""))</f>
        <v>43793</v>
      </c>
      <c r="C157" s="2"/>
      <c r="D157" s="3"/>
      <c r="E157" s="3"/>
      <c r="F157" s="3"/>
      <c r="G157" s="3"/>
      <c r="H157" s="3"/>
      <c r="I157" s="3"/>
      <c r="J157" s="3"/>
      <c r="K157" s="3"/>
      <c r="L157" s="3"/>
      <c r="M157" s="3"/>
      <c r="N157" s="3"/>
      <c r="O157" s="3"/>
      <c r="P157" s="3"/>
      <c r="Q157" s="4"/>
      <c r="R157" s="30"/>
      <c r="T157" s="17" t="str">
        <f>IF($B157="", "", IF($B157&lt;Settings!$G$23, "Old", "New"))</f>
        <v>Old</v>
      </c>
      <c r="AL157" s="118" t="str">
        <f>IF(OR($B157="", C157="", C$10="", AL$9), "", IFERROR($B157+INDEX(Settings!$AF$19:$AF$33, MATCH(C$10, Settings!$Y$19:$Y$33, 0))+IF(INDEX(Settings!$AI$19:$AI$33, MATCH(C$10, Settings!$Y$19:$Y$33, 0))="", 0, INDEX($AO$2:$AU$8, MATCH(TEXT($B157, "ddd"), $AN$2:$AN$8, 0), MATCH(INDEX(Settings!$AI$19:$AI$33, MATCH(C$10, Settings!$Y$19:$Y$33, 0)), $AO$1:$AU$1, 0))), 0))</f>
        <v/>
      </c>
      <c r="AM157" s="119" t="str">
        <f>IF(OR($B157="", D157="", D$10="", AM$9), "", IFERROR($B157+INDEX(Settings!$AF$19:$AF$33, MATCH(D$10, Settings!$Y$19:$Y$33, 0))+IF(INDEX(Settings!$AI$19:$AI$33, MATCH(D$10, Settings!$Y$19:$Y$33, 0))="", 0, INDEX($AO$2:$AU$8, MATCH(TEXT($B157, "ddd"), $AN$2:$AN$8, 0), MATCH(INDEX(Settings!$AI$19:$AI$33, MATCH(D$10, Settings!$Y$19:$Y$33, 0)), $AO$1:$AU$1, 0))), 0))</f>
        <v/>
      </c>
      <c r="AN157" s="119" t="str">
        <f>IF(OR($B157="", E157="", E$10="", AN$9), "", IFERROR($B157+INDEX(Settings!$AF$19:$AF$33, MATCH(E$10, Settings!$Y$19:$Y$33, 0))+IF(INDEX(Settings!$AI$19:$AI$33, MATCH(E$10, Settings!$Y$19:$Y$33, 0))="", 0, INDEX($AO$2:$AU$8, MATCH(TEXT($B157, "ddd"), $AN$2:$AN$8, 0), MATCH(INDEX(Settings!$AI$19:$AI$33, MATCH(E$10, Settings!$Y$19:$Y$33, 0)), $AO$1:$AU$1, 0))), 0))</f>
        <v/>
      </c>
      <c r="AO157" s="119" t="str">
        <f>IF(OR($B157="", F157="", F$10="", AO$9), "", IFERROR($B157+INDEX(Settings!$AF$19:$AF$33, MATCH(F$10, Settings!$Y$19:$Y$33, 0))+IF(INDEX(Settings!$AI$19:$AI$33, MATCH(F$10, Settings!$Y$19:$Y$33, 0))="", 0, INDEX($AO$2:$AU$8, MATCH(TEXT($B157, "ddd"), $AN$2:$AN$8, 0), MATCH(INDEX(Settings!$AI$19:$AI$33, MATCH(F$10, Settings!$Y$19:$Y$33, 0)), $AO$1:$AU$1, 0))), 0))</f>
        <v/>
      </c>
      <c r="AP157" s="119" t="str">
        <f>IF(OR($B157="", G157="", G$10="", AP$9), "", IFERROR($B157+INDEX(Settings!$AF$19:$AF$33, MATCH(G$10, Settings!$Y$19:$Y$33, 0))+IF(INDEX(Settings!$AI$19:$AI$33, MATCH(G$10, Settings!$Y$19:$Y$33, 0))="", 0, INDEX($AO$2:$AU$8, MATCH(TEXT($B157, "ddd"), $AN$2:$AN$8, 0), MATCH(INDEX(Settings!$AI$19:$AI$33, MATCH(G$10, Settings!$Y$19:$Y$33, 0)), $AO$1:$AU$1, 0))), 0))</f>
        <v/>
      </c>
      <c r="AQ157" s="119" t="str">
        <f>IF(OR($B157="", H157="", H$10="", AQ$9), "", IFERROR($B157+INDEX(Settings!$AF$19:$AF$33, MATCH(H$10, Settings!$Y$19:$Y$33, 0))+IF(INDEX(Settings!$AI$19:$AI$33, MATCH(H$10, Settings!$Y$19:$Y$33, 0))="", 0, INDEX($AO$2:$AU$8, MATCH(TEXT($B157, "ddd"), $AN$2:$AN$8, 0), MATCH(INDEX(Settings!$AI$19:$AI$33, MATCH(H$10, Settings!$Y$19:$Y$33, 0)), $AO$1:$AU$1, 0))), 0))</f>
        <v/>
      </c>
      <c r="AR157" s="119" t="str">
        <f>IF(OR($B157="", I157="", I$10="", AR$9), "", IFERROR($B157+INDEX(Settings!$AF$19:$AF$33, MATCH(I$10, Settings!$Y$19:$Y$33, 0))+IF(INDEX(Settings!$AI$19:$AI$33, MATCH(I$10, Settings!$Y$19:$Y$33, 0))="", 0, INDEX($AO$2:$AU$8, MATCH(TEXT($B157, "ddd"), $AN$2:$AN$8, 0), MATCH(INDEX(Settings!$AI$19:$AI$33, MATCH(I$10, Settings!$Y$19:$Y$33, 0)), $AO$1:$AU$1, 0))), 0))</f>
        <v/>
      </c>
      <c r="AS157" s="119" t="str">
        <f>IF(OR($B157="", J157="", J$10="", AS$9), "", IFERROR($B157+INDEX(Settings!$AF$19:$AF$33, MATCH(J$10, Settings!$Y$19:$Y$33, 0))+IF(INDEX(Settings!$AI$19:$AI$33, MATCH(J$10, Settings!$Y$19:$Y$33, 0))="", 0, INDEX($AO$2:$AU$8, MATCH(TEXT($B157, "ddd"), $AN$2:$AN$8, 0), MATCH(INDEX(Settings!$AI$19:$AI$33, MATCH(J$10, Settings!$Y$19:$Y$33, 0)), $AO$1:$AU$1, 0))), 0))</f>
        <v/>
      </c>
      <c r="AT157" s="119" t="str">
        <f>IF(OR($B157="", K157="", K$10="", AT$9), "", IFERROR($B157+INDEX(Settings!$AF$19:$AF$33, MATCH(K$10, Settings!$Y$19:$Y$33, 0))+IF(INDEX(Settings!$AI$19:$AI$33, MATCH(K$10, Settings!$Y$19:$Y$33, 0))="", 0, INDEX($AO$2:$AU$8, MATCH(TEXT($B157, "ddd"), $AN$2:$AN$8, 0), MATCH(INDEX(Settings!$AI$19:$AI$33, MATCH(K$10, Settings!$Y$19:$Y$33, 0)), $AO$1:$AU$1, 0))), 0))</f>
        <v/>
      </c>
      <c r="AU157" s="119" t="str">
        <f>IF(OR($B157="", L157="", L$10="", AU$9), "", IFERROR($B157+INDEX(Settings!$AF$19:$AF$33, MATCH(L$10, Settings!$Y$19:$Y$33, 0))+IF(INDEX(Settings!$AI$19:$AI$33, MATCH(L$10, Settings!$Y$19:$Y$33, 0))="", 0, INDEX($AO$2:$AU$8, MATCH(TEXT($B157, "ddd"), $AN$2:$AN$8, 0), MATCH(INDEX(Settings!$AI$19:$AI$33, MATCH(L$10, Settings!$Y$19:$Y$33, 0)), $AO$1:$AU$1, 0))), 0))</f>
        <v/>
      </c>
      <c r="AV157" s="119" t="str">
        <f>IF(OR($B157="", M157="", M$10="", AV$9), "", IFERROR($B157+INDEX(Settings!$AF$19:$AF$33, MATCH(M$10, Settings!$Y$19:$Y$33, 0))+IF(INDEX(Settings!$AI$19:$AI$33, MATCH(M$10, Settings!$Y$19:$Y$33, 0))="", 0, INDEX($AO$2:$AU$8, MATCH(TEXT($B157, "ddd"), $AN$2:$AN$8, 0), MATCH(INDEX(Settings!$AI$19:$AI$33, MATCH(M$10, Settings!$Y$19:$Y$33, 0)), $AO$1:$AU$1, 0))), 0))</f>
        <v/>
      </c>
      <c r="AW157" s="119" t="str">
        <f>IF(OR($B157="", N157="", N$10="", AW$9), "", IFERROR($B157+INDEX(Settings!$AF$19:$AF$33, MATCH(N$10, Settings!$Y$19:$Y$33, 0))+IF(INDEX(Settings!$AI$19:$AI$33, MATCH(N$10, Settings!$Y$19:$Y$33, 0))="", 0, INDEX($AO$2:$AU$8, MATCH(TEXT($B157, "ddd"), $AN$2:$AN$8, 0), MATCH(INDEX(Settings!$AI$19:$AI$33, MATCH(N$10, Settings!$Y$19:$Y$33, 0)), $AO$1:$AU$1, 0))), 0))</f>
        <v/>
      </c>
      <c r="AX157" s="119" t="str">
        <f>IF(OR($B157="", O157="", O$10="", AX$9), "", IFERROR($B157+INDEX(Settings!$AF$19:$AF$33, MATCH(O$10, Settings!$Y$19:$Y$33, 0))+IF(INDEX(Settings!$AI$19:$AI$33, MATCH(O$10, Settings!$Y$19:$Y$33, 0))="", 0, INDEX($AO$2:$AU$8, MATCH(TEXT($B157, "ddd"), $AN$2:$AN$8, 0), MATCH(INDEX(Settings!$AI$19:$AI$33, MATCH(O$10, Settings!$Y$19:$Y$33, 0)), $AO$1:$AU$1, 0))), 0))</f>
        <v/>
      </c>
      <c r="AY157" s="119" t="str">
        <f>IF(OR($B157="", P157="", P$10="", AY$9), "", IFERROR($B157+INDEX(Settings!$AF$19:$AF$33, MATCH(P$10, Settings!$Y$19:$Y$33, 0))+IF(INDEX(Settings!$AI$19:$AI$33, MATCH(P$10, Settings!$Y$19:$Y$33, 0))="", 0, INDEX($AO$2:$AU$8, MATCH(TEXT($B157, "ddd"), $AN$2:$AN$8, 0), MATCH(INDEX(Settings!$AI$19:$AI$33, MATCH(P$10, Settings!$Y$19:$Y$33, 0)), $AO$1:$AU$1, 0))), 0))</f>
        <v/>
      </c>
      <c r="AZ157" s="120" t="str">
        <f>IF(OR($B157="", Q157="", Q$10="", AZ$9), "", IFERROR($B157+INDEX(Settings!$AF$19:$AF$33, MATCH(Q$10, Settings!$Y$19:$Y$33, 0))+IF(INDEX(Settings!$AI$19:$AI$33, MATCH(Q$10, Settings!$Y$19:$Y$33, 0))="", 0, INDEX($AO$2:$AU$8, MATCH(TEXT($B157, "ddd"), $AN$2:$AN$8, 0), MATCH(INDEX(Settings!$AI$19:$AI$33, MATCH(Q$10, Settings!$Y$19:$Y$33, 0)), $AO$1:$AU$1, 0))), 0))</f>
        <v/>
      </c>
      <c r="BB157" s="118" t="str">
        <f>IF(OR(C$10="", $B157="", C157="", BB$9=""), "", IFERROR(WORKDAY((DATE(YEAR($B157), MONTH($B157)+INDEX(Settings!$AM$19:$AM$33, MATCH(C$10, Settings!$Y$19:$Y$33, 0)), IF(INDEX(Settings!$AQ$19:$AQ$33, MATCH(C$10, Settings!$Y$19:$Y$33, 0))=0, DAY($B157), INDEX(Settings!$AQ$19:$AQ$33, MATCH(C$10, Settings!$Y$19:$Y$33, 0))))-1), 1, Settings!$AY$23:$AY$38), ""))</f>
        <v/>
      </c>
      <c r="BC157" s="119" t="str">
        <f>IF(OR(D$10="", $B157="", D157="", BC$9=""), "", IFERROR(WORKDAY((DATE(YEAR($B157), MONTH($B157)+INDEX(Settings!$AM$19:$AM$33, MATCH(D$10, Settings!$Y$19:$Y$33, 0)), IF(INDEX(Settings!$AQ$19:$AQ$33, MATCH(D$10, Settings!$Y$19:$Y$33, 0))=0, DAY($B157), INDEX(Settings!$AQ$19:$AQ$33, MATCH(D$10, Settings!$Y$19:$Y$33, 0))))-1), 1, Settings!$AY$23:$AY$38), ""))</f>
        <v/>
      </c>
      <c r="BD157" s="119" t="str">
        <f>IF(OR(E$10="", $B157="", E157="", BD$9=""), "", IFERROR(WORKDAY((DATE(YEAR($B157), MONTH($B157)+INDEX(Settings!$AM$19:$AM$33, MATCH(E$10, Settings!$Y$19:$Y$33, 0)), IF(INDEX(Settings!$AQ$19:$AQ$33, MATCH(E$10, Settings!$Y$19:$Y$33, 0))=0, DAY($B157), INDEX(Settings!$AQ$19:$AQ$33, MATCH(E$10, Settings!$Y$19:$Y$33, 0))))-1), 1, Settings!$AY$23:$AY$38), ""))</f>
        <v/>
      </c>
      <c r="BE157" s="119" t="str">
        <f>IF(OR(F$10="", $B157="", F157="", BE$9=""), "", IFERROR(WORKDAY((DATE(YEAR($B157), MONTH($B157)+INDEX(Settings!$AM$19:$AM$33, MATCH(F$10, Settings!$Y$19:$Y$33, 0)), IF(INDEX(Settings!$AQ$19:$AQ$33, MATCH(F$10, Settings!$Y$19:$Y$33, 0))=0, DAY($B157), INDEX(Settings!$AQ$19:$AQ$33, MATCH(F$10, Settings!$Y$19:$Y$33, 0))))-1), 1, Settings!$AY$23:$AY$38), ""))</f>
        <v/>
      </c>
      <c r="BF157" s="119" t="str">
        <f>IF(OR(G$10="", $B157="", G157="", BF$9=""), "", IFERROR(WORKDAY((DATE(YEAR($B157), MONTH($B157)+INDEX(Settings!$AM$19:$AM$33, MATCH(G$10, Settings!$Y$19:$Y$33, 0)), IF(INDEX(Settings!$AQ$19:$AQ$33, MATCH(G$10, Settings!$Y$19:$Y$33, 0))=0, DAY($B157), INDEX(Settings!$AQ$19:$AQ$33, MATCH(G$10, Settings!$Y$19:$Y$33, 0))))-1), 1, Settings!$AY$23:$AY$38), ""))</f>
        <v/>
      </c>
      <c r="BG157" s="119" t="str">
        <f>IF(OR(H$10="", $B157="", H157="", BG$9=""), "", IFERROR(WORKDAY((DATE(YEAR($B157), MONTH($B157)+INDEX(Settings!$AM$19:$AM$33, MATCH(H$10, Settings!$Y$19:$Y$33, 0)), IF(INDEX(Settings!$AQ$19:$AQ$33, MATCH(H$10, Settings!$Y$19:$Y$33, 0))=0, DAY($B157), INDEX(Settings!$AQ$19:$AQ$33, MATCH(H$10, Settings!$Y$19:$Y$33, 0))))-1), 1, Settings!$AY$23:$AY$38), ""))</f>
        <v/>
      </c>
      <c r="BH157" s="119" t="str">
        <f>IF(OR(I$10="", $B157="", I157="", BH$9=""), "", IFERROR(WORKDAY((DATE(YEAR($B157), MONTH($B157)+INDEX(Settings!$AM$19:$AM$33, MATCH(I$10, Settings!$Y$19:$Y$33, 0)), IF(INDEX(Settings!$AQ$19:$AQ$33, MATCH(I$10, Settings!$Y$19:$Y$33, 0))=0, DAY($B157), INDEX(Settings!$AQ$19:$AQ$33, MATCH(I$10, Settings!$Y$19:$Y$33, 0))))-1), 1, Settings!$AY$23:$AY$38), ""))</f>
        <v/>
      </c>
      <c r="BI157" s="119" t="str">
        <f>IF(OR(J$10="", $B157="", J157="", BI$9=""), "", IFERROR(WORKDAY((DATE(YEAR($B157), MONTH($B157)+INDEX(Settings!$AM$19:$AM$33, MATCH(J$10, Settings!$Y$19:$Y$33, 0)), IF(INDEX(Settings!$AQ$19:$AQ$33, MATCH(J$10, Settings!$Y$19:$Y$33, 0))=0, DAY($B157), INDEX(Settings!$AQ$19:$AQ$33, MATCH(J$10, Settings!$Y$19:$Y$33, 0))))-1), 1, Settings!$AY$23:$AY$38), ""))</f>
        <v/>
      </c>
      <c r="BJ157" s="119" t="str">
        <f>IF(OR(K$10="", $B157="", K157="", BJ$9=""), "", IFERROR(WORKDAY((DATE(YEAR($B157), MONTH($B157)+INDEX(Settings!$AM$19:$AM$33, MATCH(K$10, Settings!$Y$19:$Y$33, 0)), IF(INDEX(Settings!$AQ$19:$AQ$33, MATCH(K$10, Settings!$Y$19:$Y$33, 0))=0, DAY($B157), INDEX(Settings!$AQ$19:$AQ$33, MATCH(K$10, Settings!$Y$19:$Y$33, 0))))-1), 1, Settings!$AY$23:$AY$38), ""))</f>
        <v/>
      </c>
      <c r="BK157" s="119" t="str">
        <f>IF(OR(L$10="", $B157="", L157="", BK$9=""), "", IFERROR(WORKDAY((DATE(YEAR($B157), MONTH($B157)+INDEX(Settings!$AM$19:$AM$33, MATCH(L$10, Settings!$Y$19:$Y$33, 0)), IF(INDEX(Settings!$AQ$19:$AQ$33, MATCH(L$10, Settings!$Y$19:$Y$33, 0))=0, DAY($B157), INDEX(Settings!$AQ$19:$AQ$33, MATCH(L$10, Settings!$Y$19:$Y$33, 0))))-1), 1, Settings!$AY$23:$AY$38), ""))</f>
        <v/>
      </c>
      <c r="BL157" s="119" t="str">
        <f>IF(OR(M$10="", $B157="", M157="", BL$9=""), "", IFERROR(WORKDAY((DATE(YEAR($B157), MONTH($B157)+INDEX(Settings!$AM$19:$AM$33, MATCH(M$10, Settings!$Y$19:$Y$33, 0)), IF(INDEX(Settings!$AQ$19:$AQ$33, MATCH(M$10, Settings!$Y$19:$Y$33, 0))=0, DAY($B157), INDEX(Settings!$AQ$19:$AQ$33, MATCH(M$10, Settings!$Y$19:$Y$33, 0))))-1), 1, Settings!$AY$23:$AY$38), ""))</f>
        <v/>
      </c>
      <c r="BM157" s="119" t="str">
        <f>IF(OR(N$10="", $B157="", N157="", BM$9=""), "", IFERROR(WORKDAY((DATE(YEAR($B157), MONTH($B157)+INDEX(Settings!$AM$19:$AM$33, MATCH(N$10, Settings!$Y$19:$Y$33, 0)), IF(INDEX(Settings!$AQ$19:$AQ$33, MATCH(N$10, Settings!$Y$19:$Y$33, 0))=0, DAY($B157), INDEX(Settings!$AQ$19:$AQ$33, MATCH(N$10, Settings!$Y$19:$Y$33, 0))))-1), 1, Settings!$AY$23:$AY$38), ""))</f>
        <v/>
      </c>
      <c r="BN157" s="119" t="str">
        <f>IF(OR(O$10="", $B157="", O157="", BN$9=""), "", IFERROR(WORKDAY((DATE(YEAR($B157), MONTH($B157)+INDEX(Settings!$AM$19:$AM$33, MATCH(O$10, Settings!$Y$19:$Y$33, 0)), IF(INDEX(Settings!$AQ$19:$AQ$33, MATCH(O$10, Settings!$Y$19:$Y$33, 0))=0, DAY($B157), INDEX(Settings!$AQ$19:$AQ$33, MATCH(O$10, Settings!$Y$19:$Y$33, 0))))-1), 1, Settings!$AY$23:$AY$38), ""))</f>
        <v/>
      </c>
      <c r="BO157" s="119" t="str">
        <f>IF(OR(P$10="", $B157="", P157="", BO$9=""), "", IFERROR(WORKDAY((DATE(YEAR($B157), MONTH($B157)+INDEX(Settings!$AM$19:$AM$33, MATCH(P$10, Settings!$Y$19:$Y$33, 0)), IF(INDEX(Settings!$AQ$19:$AQ$33, MATCH(P$10, Settings!$Y$19:$Y$33, 0))=0, DAY($B157), INDEX(Settings!$AQ$19:$AQ$33, MATCH(P$10, Settings!$Y$19:$Y$33, 0))))-1), 1, Settings!$AY$23:$AY$38), ""))</f>
        <v/>
      </c>
      <c r="BP157" s="120" t="str">
        <f>IF(OR(Q$10="", $B157="", Q157="", BP$9=""), "", IFERROR(WORKDAY((DATE(YEAR($B157), MONTH($B157)+INDEX(Settings!$AM$19:$AM$33, MATCH(Q$10, Settings!$Y$19:$Y$33, 0)), IF(INDEX(Settings!$AQ$19:$AQ$33, MATCH(Q$10, Settings!$Y$19:$Y$33, 0))=0, DAY($B157), INDEX(Settings!$AQ$19:$AQ$33, MATCH(Q$10, Settings!$Y$19:$Y$33, 0))))-1), 1, Settings!$AY$23:$AY$38), ""))</f>
        <v/>
      </c>
      <c r="BR157" s="118" t="str">
        <f>IF(BB157="", "", IF(BB157&lt;=$B157, WORKDAY(DATE(YEAR($BB157), MONTH(BB157)+1, DAY(BB157)-1), 1, Settings!$AY$23:$AY$38), BB157))</f>
        <v/>
      </c>
      <c r="BS157" s="119" t="str">
        <f>IF(BC157="", "", IF(BC157&lt;=$B157, WORKDAY(DATE(YEAR($BB157), MONTH(BC157)+1, DAY(BC157)-1), 1, Settings!$AY$23:$AY$38), BC157))</f>
        <v/>
      </c>
      <c r="BT157" s="119" t="str">
        <f>IF(BD157="", "", IF(BD157&lt;=$B157, WORKDAY(DATE(YEAR($BB157), MONTH(BD157)+1, DAY(BD157)-1), 1, Settings!$AY$23:$AY$38), BD157))</f>
        <v/>
      </c>
      <c r="BU157" s="119" t="str">
        <f>IF(BE157="", "", IF(BE157&lt;=$B157, WORKDAY(DATE(YEAR($BB157), MONTH(BE157)+1, DAY(BE157)-1), 1, Settings!$AY$23:$AY$38), BE157))</f>
        <v/>
      </c>
      <c r="BV157" s="119" t="str">
        <f>IF(BF157="", "", IF(BF157&lt;=$B157, WORKDAY(DATE(YEAR($BB157), MONTH(BF157)+1, DAY(BF157)-1), 1, Settings!$AY$23:$AY$38), BF157))</f>
        <v/>
      </c>
      <c r="BW157" s="119" t="str">
        <f>IF(BG157="", "", IF(BG157&lt;=$B157, WORKDAY(DATE(YEAR($BB157), MONTH(BG157)+1, DAY(BG157)-1), 1, Settings!$AY$23:$AY$38), BG157))</f>
        <v/>
      </c>
      <c r="BX157" s="119" t="str">
        <f>IF(BH157="", "", IF(BH157&lt;=$B157, WORKDAY(DATE(YEAR($BB157), MONTH(BH157)+1, DAY(BH157)-1), 1, Settings!$AY$23:$AY$38), BH157))</f>
        <v/>
      </c>
      <c r="BY157" s="119" t="str">
        <f>IF(BI157="", "", IF(BI157&lt;=$B157, WORKDAY(DATE(YEAR($BB157), MONTH(BI157)+1, DAY(BI157)-1), 1, Settings!$AY$23:$AY$38), BI157))</f>
        <v/>
      </c>
      <c r="BZ157" s="119" t="str">
        <f>IF(BJ157="", "", IF(BJ157&lt;=$B157, WORKDAY(DATE(YEAR($BB157), MONTH(BJ157)+1, DAY(BJ157)-1), 1, Settings!$AY$23:$AY$38), BJ157))</f>
        <v/>
      </c>
      <c r="CA157" s="119" t="str">
        <f>IF(BK157="", "", IF(BK157&lt;=$B157, WORKDAY(DATE(YEAR($BB157), MONTH(BK157)+1, DAY(BK157)-1), 1, Settings!$AY$23:$AY$38), BK157))</f>
        <v/>
      </c>
      <c r="CB157" s="119" t="str">
        <f>IF(BL157="", "", IF(BL157&lt;=$B157, WORKDAY(DATE(YEAR($BB157), MONTH(BL157)+1, DAY(BL157)-1), 1, Settings!$AY$23:$AY$38), BL157))</f>
        <v/>
      </c>
      <c r="CC157" s="119" t="str">
        <f>IF(BM157="", "", IF(BM157&lt;=$B157, WORKDAY(DATE(YEAR($BB157), MONTH(BM157)+1, DAY(BM157)-1), 1, Settings!$AY$23:$AY$38), BM157))</f>
        <v/>
      </c>
      <c r="CD157" s="119" t="str">
        <f>IF(BN157="", "", IF(BN157&lt;=$B157, WORKDAY(DATE(YEAR($BB157), MONTH(BN157)+1, DAY(BN157)-1), 1, Settings!$AY$23:$AY$38), BN157))</f>
        <v/>
      </c>
      <c r="CE157" s="119" t="str">
        <f>IF(BO157="", "", IF(BO157&lt;=$B157, WORKDAY(DATE(YEAR($BB157), MONTH(BO157)+1, DAY(BO157)-1), 1, Settings!$AY$23:$AY$38), BO157))</f>
        <v/>
      </c>
      <c r="CF157" s="120" t="str">
        <f>IF(BP157="", "", IF(BP157&lt;=$B157, WORKDAY(DATE(YEAR($BB157), MONTH(BP157)+1, DAY(BP157)-1), 1, Settings!$AY$23:$AY$38), BP157))</f>
        <v/>
      </c>
      <c r="CH157" s="48" t="str">
        <f t="shared" si="66"/>
        <v/>
      </c>
      <c r="CI157" s="49" t="str">
        <f t="shared" si="67"/>
        <v/>
      </c>
      <c r="CJ157" s="49" t="str">
        <f t="shared" si="68"/>
        <v/>
      </c>
      <c r="CK157" s="49" t="str">
        <f t="shared" si="69"/>
        <v/>
      </c>
      <c r="CL157" s="49" t="str">
        <f t="shared" si="70"/>
        <v/>
      </c>
      <c r="CM157" s="49" t="str">
        <f t="shared" si="71"/>
        <v/>
      </c>
      <c r="CN157" s="49" t="str">
        <f t="shared" si="72"/>
        <v/>
      </c>
      <c r="CO157" s="49" t="str">
        <f t="shared" si="73"/>
        <v/>
      </c>
      <c r="CP157" s="49" t="str">
        <f t="shared" si="74"/>
        <v/>
      </c>
      <c r="CQ157" s="49" t="str">
        <f t="shared" si="75"/>
        <v/>
      </c>
      <c r="CR157" s="49" t="str">
        <f t="shared" si="76"/>
        <v/>
      </c>
      <c r="CS157" s="49" t="str">
        <f t="shared" si="77"/>
        <v/>
      </c>
      <c r="CT157" s="49" t="str">
        <f t="shared" si="78"/>
        <v/>
      </c>
      <c r="CU157" s="49" t="str">
        <f t="shared" si="79"/>
        <v/>
      </c>
      <c r="CV157" s="16" t="str">
        <f t="shared" si="80"/>
        <v/>
      </c>
      <c r="CX157" s="48" t="str">
        <f t="shared" si="81"/>
        <v/>
      </c>
      <c r="CY157" s="49" t="str">
        <f t="shared" si="82"/>
        <v/>
      </c>
      <c r="CZ157" s="49" t="str">
        <f t="shared" si="83"/>
        <v/>
      </c>
      <c r="DA157" s="49" t="str">
        <f t="shared" si="84"/>
        <v/>
      </c>
      <c r="DB157" s="49" t="str">
        <f t="shared" si="85"/>
        <v/>
      </c>
      <c r="DC157" s="49" t="str">
        <f t="shared" si="86"/>
        <v/>
      </c>
      <c r="DD157" s="49" t="str">
        <f t="shared" si="87"/>
        <v/>
      </c>
      <c r="DE157" s="49" t="str">
        <f t="shared" si="88"/>
        <v/>
      </c>
      <c r="DF157" s="49" t="str">
        <f t="shared" si="89"/>
        <v/>
      </c>
      <c r="DG157" s="49" t="str">
        <f t="shared" si="90"/>
        <v/>
      </c>
      <c r="DH157" s="49" t="str">
        <f t="shared" si="91"/>
        <v/>
      </c>
      <c r="DI157" s="49" t="str">
        <f t="shared" si="92"/>
        <v/>
      </c>
      <c r="DJ157" s="49" t="str">
        <f t="shared" si="93"/>
        <v/>
      </c>
      <c r="DK157" s="49" t="str">
        <f t="shared" si="94"/>
        <v/>
      </c>
      <c r="DL157" s="16" t="str">
        <f t="shared" si="95"/>
        <v/>
      </c>
      <c r="DN157" s="17" t="str">
        <f t="shared" si="96"/>
        <v>Nov 2019</v>
      </c>
    </row>
    <row r="158" spans="1:118" x14ac:dyDescent="0.25">
      <c r="A158" s="30"/>
      <c r="B158" s="102">
        <f>IF(B157="", "", IFERROR(IF(B157+1&gt;Settings!$G$25, "", B157+1), ""))</f>
        <v>43794</v>
      </c>
      <c r="C158" s="2"/>
      <c r="D158" s="3"/>
      <c r="E158" s="3"/>
      <c r="F158" s="3"/>
      <c r="G158" s="3"/>
      <c r="H158" s="3"/>
      <c r="I158" s="3"/>
      <c r="J158" s="3"/>
      <c r="K158" s="3"/>
      <c r="L158" s="3"/>
      <c r="M158" s="3"/>
      <c r="N158" s="3"/>
      <c r="O158" s="3"/>
      <c r="P158" s="3"/>
      <c r="Q158" s="4"/>
      <c r="R158" s="30"/>
      <c r="T158" s="17" t="str">
        <f>IF($B158="", "", IF($B158&lt;Settings!$G$23, "Old", "New"))</f>
        <v>Old</v>
      </c>
      <c r="AL158" s="118" t="str">
        <f>IF(OR($B158="", C158="", C$10="", AL$9), "", IFERROR($B158+INDEX(Settings!$AF$19:$AF$33, MATCH(C$10, Settings!$Y$19:$Y$33, 0))+IF(INDEX(Settings!$AI$19:$AI$33, MATCH(C$10, Settings!$Y$19:$Y$33, 0))="", 0, INDEX($AO$2:$AU$8, MATCH(TEXT($B158, "ddd"), $AN$2:$AN$8, 0), MATCH(INDEX(Settings!$AI$19:$AI$33, MATCH(C$10, Settings!$Y$19:$Y$33, 0)), $AO$1:$AU$1, 0))), 0))</f>
        <v/>
      </c>
      <c r="AM158" s="119" t="str">
        <f>IF(OR($B158="", D158="", D$10="", AM$9), "", IFERROR($B158+INDEX(Settings!$AF$19:$AF$33, MATCH(D$10, Settings!$Y$19:$Y$33, 0))+IF(INDEX(Settings!$AI$19:$AI$33, MATCH(D$10, Settings!$Y$19:$Y$33, 0))="", 0, INDEX($AO$2:$AU$8, MATCH(TEXT($B158, "ddd"), $AN$2:$AN$8, 0), MATCH(INDEX(Settings!$AI$19:$AI$33, MATCH(D$10, Settings!$Y$19:$Y$33, 0)), $AO$1:$AU$1, 0))), 0))</f>
        <v/>
      </c>
      <c r="AN158" s="119" t="str">
        <f>IF(OR($B158="", E158="", E$10="", AN$9), "", IFERROR($B158+INDEX(Settings!$AF$19:$AF$33, MATCH(E$10, Settings!$Y$19:$Y$33, 0))+IF(INDEX(Settings!$AI$19:$AI$33, MATCH(E$10, Settings!$Y$19:$Y$33, 0))="", 0, INDEX($AO$2:$AU$8, MATCH(TEXT($B158, "ddd"), $AN$2:$AN$8, 0), MATCH(INDEX(Settings!$AI$19:$AI$33, MATCH(E$10, Settings!$Y$19:$Y$33, 0)), $AO$1:$AU$1, 0))), 0))</f>
        <v/>
      </c>
      <c r="AO158" s="119" t="str">
        <f>IF(OR($B158="", F158="", F$10="", AO$9), "", IFERROR($B158+INDEX(Settings!$AF$19:$AF$33, MATCH(F$10, Settings!$Y$19:$Y$33, 0))+IF(INDEX(Settings!$AI$19:$AI$33, MATCH(F$10, Settings!$Y$19:$Y$33, 0))="", 0, INDEX($AO$2:$AU$8, MATCH(TEXT($B158, "ddd"), $AN$2:$AN$8, 0), MATCH(INDEX(Settings!$AI$19:$AI$33, MATCH(F$10, Settings!$Y$19:$Y$33, 0)), $AO$1:$AU$1, 0))), 0))</f>
        <v/>
      </c>
      <c r="AP158" s="119" t="str">
        <f>IF(OR($B158="", G158="", G$10="", AP$9), "", IFERROR($B158+INDEX(Settings!$AF$19:$AF$33, MATCH(G$10, Settings!$Y$19:$Y$33, 0))+IF(INDEX(Settings!$AI$19:$AI$33, MATCH(G$10, Settings!$Y$19:$Y$33, 0))="", 0, INDEX($AO$2:$AU$8, MATCH(TEXT($B158, "ddd"), $AN$2:$AN$8, 0), MATCH(INDEX(Settings!$AI$19:$AI$33, MATCH(G$10, Settings!$Y$19:$Y$33, 0)), $AO$1:$AU$1, 0))), 0))</f>
        <v/>
      </c>
      <c r="AQ158" s="119" t="str">
        <f>IF(OR($B158="", H158="", H$10="", AQ$9), "", IFERROR($B158+INDEX(Settings!$AF$19:$AF$33, MATCH(H$10, Settings!$Y$19:$Y$33, 0))+IF(INDEX(Settings!$AI$19:$AI$33, MATCH(H$10, Settings!$Y$19:$Y$33, 0))="", 0, INDEX($AO$2:$AU$8, MATCH(TEXT($B158, "ddd"), $AN$2:$AN$8, 0), MATCH(INDEX(Settings!$AI$19:$AI$33, MATCH(H$10, Settings!$Y$19:$Y$33, 0)), $AO$1:$AU$1, 0))), 0))</f>
        <v/>
      </c>
      <c r="AR158" s="119" t="str">
        <f>IF(OR($B158="", I158="", I$10="", AR$9), "", IFERROR($B158+INDEX(Settings!$AF$19:$AF$33, MATCH(I$10, Settings!$Y$19:$Y$33, 0))+IF(INDEX(Settings!$AI$19:$AI$33, MATCH(I$10, Settings!$Y$19:$Y$33, 0))="", 0, INDEX($AO$2:$AU$8, MATCH(TEXT($B158, "ddd"), $AN$2:$AN$8, 0), MATCH(INDEX(Settings!$AI$19:$AI$33, MATCH(I$10, Settings!$Y$19:$Y$33, 0)), $AO$1:$AU$1, 0))), 0))</f>
        <v/>
      </c>
      <c r="AS158" s="119" t="str">
        <f>IF(OR($B158="", J158="", J$10="", AS$9), "", IFERROR($B158+INDEX(Settings!$AF$19:$AF$33, MATCH(J$10, Settings!$Y$19:$Y$33, 0))+IF(INDEX(Settings!$AI$19:$AI$33, MATCH(J$10, Settings!$Y$19:$Y$33, 0))="", 0, INDEX($AO$2:$AU$8, MATCH(TEXT($B158, "ddd"), $AN$2:$AN$8, 0), MATCH(INDEX(Settings!$AI$19:$AI$33, MATCH(J$10, Settings!$Y$19:$Y$33, 0)), $AO$1:$AU$1, 0))), 0))</f>
        <v/>
      </c>
      <c r="AT158" s="119" t="str">
        <f>IF(OR($B158="", K158="", K$10="", AT$9), "", IFERROR($B158+INDEX(Settings!$AF$19:$AF$33, MATCH(K$10, Settings!$Y$19:$Y$33, 0))+IF(INDEX(Settings!$AI$19:$AI$33, MATCH(K$10, Settings!$Y$19:$Y$33, 0))="", 0, INDEX($AO$2:$AU$8, MATCH(TEXT($B158, "ddd"), $AN$2:$AN$8, 0), MATCH(INDEX(Settings!$AI$19:$AI$33, MATCH(K$10, Settings!$Y$19:$Y$33, 0)), $AO$1:$AU$1, 0))), 0))</f>
        <v/>
      </c>
      <c r="AU158" s="119" t="str">
        <f>IF(OR($B158="", L158="", L$10="", AU$9), "", IFERROR($B158+INDEX(Settings!$AF$19:$AF$33, MATCH(L$10, Settings!$Y$19:$Y$33, 0))+IF(INDEX(Settings!$AI$19:$AI$33, MATCH(L$10, Settings!$Y$19:$Y$33, 0))="", 0, INDEX($AO$2:$AU$8, MATCH(TEXT($B158, "ddd"), $AN$2:$AN$8, 0), MATCH(INDEX(Settings!$AI$19:$AI$33, MATCH(L$10, Settings!$Y$19:$Y$33, 0)), $AO$1:$AU$1, 0))), 0))</f>
        <v/>
      </c>
      <c r="AV158" s="119" t="str">
        <f>IF(OR($B158="", M158="", M$10="", AV$9), "", IFERROR($B158+INDEX(Settings!$AF$19:$AF$33, MATCH(M$10, Settings!$Y$19:$Y$33, 0))+IF(INDEX(Settings!$AI$19:$AI$33, MATCH(M$10, Settings!$Y$19:$Y$33, 0))="", 0, INDEX($AO$2:$AU$8, MATCH(TEXT($B158, "ddd"), $AN$2:$AN$8, 0), MATCH(INDEX(Settings!$AI$19:$AI$33, MATCH(M$10, Settings!$Y$19:$Y$33, 0)), $AO$1:$AU$1, 0))), 0))</f>
        <v/>
      </c>
      <c r="AW158" s="119" t="str">
        <f>IF(OR($B158="", N158="", N$10="", AW$9), "", IFERROR($B158+INDEX(Settings!$AF$19:$AF$33, MATCH(N$10, Settings!$Y$19:$Y$33, 0))+IF(INDEX(Settings!$AI$19:$AI$33, MATCH(N$10, Settings!$Y$19:$Y$33, 0))="", 0, INDEX($AO$2:$AU$8, MATCH(TEXT($B158, "ddd"), $AN$2:$AN$8, 0), MATCH(INDEX(Settings!$AI$19:$AI$33, MATCH(N$10, Settings!$Y$19:$Y$33, 0)), $AO$1:$AU$1, 0))), 0))</f>
        <v/>
      </c>
      <c r="AX158" s="119" t="str">
        <f>IF(OR($B158="", O158="", O$10="", AX$9), "", IFERROR($B158+INDEX(Settings!$AF$19:$AF$33, MATCH(O$10, Settings!$Y$19:$Y$33, 0))+IF(INDEX(Settings!$AI$19:$AI$33, MATCH(O$10, Settings!$Y$19:$Y$33, 0))="", 0, INDEX($AO$2:$AU$8, MATCH(TEXT($B158, "ddd"), $AN$2:$AN$8, 0), MATCH(INDEX(Settings!$AI$19:$AI$33, MATCH(O$10, Settings!$Y$19:$Y$33, 0)), $AO$1:$AU$1, 0))), 0))</f>
        <v/>
      </c>
      <c r="AY158" s="119" t="str">
        <f>IF(OR($B158="", P158="", P$10="", AY$9), "", IFERROR($B158+INDEX(Settings!$AF$19:$AF$33, MATCH(P$10, Settings!$Y$19:$Y$33, 0))+IF(INDEX(Settings!$AI$19:$AI$33, MATCH(P$10, Settings!$Y$19:$Y$33, 0))="", 0, INDEX($AO$2:$AU$8, MATCH(TEXT($B158, "ddd"), $AN$2:$AN$8, 0), MATCH(INDEX(Settings!$AI$19:$AI$33, MATCH(P$10, Settings!$Y$19:$Y$33, 0)), $AO$1:$AU$1, 0))), 0))</f>
        <v/>
      </c>
      <c r="AZ158" s="120" t="str">
        <f>IF(OR($B158="", Q158="", Q$10="", AZ$9), "", IFERROR($B158+INDEX(Settings!$AF$19:$AF$33, MATCH(Q$10, Settings!$Y$19:$Y$33, 0))+IF(INDEX(Settings!$AI$19:$AI$33, MATCH(Q$10, Settings!$Y$19:$Y$33, 0))="", 0, INDEX($AO$2:$AU$8, MATCH(TEXT($B158, "ddd"), $AN$2:$AN$8, 0), MATCH(INDEX(Settings!$AI$19:$AI$33, MATCH(Q$10, Settings!$Y$19:$Y$33, 0)), $AO$1:$AU$1, 0))), 0))</f>
        <v/>
      </c>
      <c r="BB158" s="118" t="str">
        <f>IF(OR(C$10="", $B158="", C158="", BB$9=""), "", IFERROR(WORKDAY((DATE(YEAR($B158), MONTH($B158)+INDEX(Settings!$AM$19:$AM$33, MATCH(C$10, Settings!$Y$19:$Y$33, 0)), IF(INDEX(Settings!$AQ$19:$AQ$33, MATCH(C$10, Settings!$Y$19:$Y$33, 0))=0, DAY($B158), INDEX(Settings!$AQ$19:$AQ$33, MATCH(C$10, Settings!$Y$19:$Y$33, 0))))-1), 1, Settings!$AY$23:$AY$38), ""))</f>
        <v/>
      </c>
      <c r="BC158" s="119" t="str">
        <f>IF(OR(D$10="", $B158="", D158="", BC$9=""), "", IFERROR(WORKDAY((DATE(YEAR($B158), MONTH($B158)+INDEX(Settings!$AM$19:$AM$33, MATCH(D$10, Settings!$Y$19:$Y$33, 0)), IF(INDEX(Settings!$AQ$19:$AQ$33, MATCH(D$10, Settings!$Y$19:$Y$33, 0))=0, DAY($B158), INDEX(Settings!$AQ$19:$AQ$33, MATCH(D$10, Settings!$Y$19:$Y$33, 0))))-1), 1, Settings!$AY$23:$AY$38), ""))</f>
        <v/>
      </c>
      <c r="BD158" s="119" t="str">
        <f>IF(OR(E$10="", $B158="", E158="", BD$9=""), "", IFERROR(WORKDAY((DATE(YEAR($B158), MONTH($B158)+INDEX(Settings!$AM$19:$AM$33, MATCH(E$10, Settings!$Y$19:$Y$33, 0)), IF(INDEX(Settings!$AQ$19:$AQ$33, MATCH(E$10, Settings!$Y$19:$Y$33, 0))=0, DAY($B158), INDEX(Settings!$AQ$19:$AQ$33, MATCH(E$10, Settings!$Y$19:$Y$33, 0))))-1), 1, Settings!$AY$23:$AY$38), ""))</f>
        <v/>
      </c>
      <c r="BE158" s="119" t="str">
        <f>IF(OR(F$10="", $B158="", F158="", BE$9=""), "", IFERROR(WORKDAY((DATE(YEAR($B158), MONTH($B158)+INDEX(Settings!$AM$19:$AM$33, MATCH(F$10, Settings!$Y$19:$Y$33, 0)), IF(INDEX(Settings!$AQ$19:$AQ$33, MATCH(F$10, Settings!$Y$19:$Y$33, 0))=0, DAY($B158), INDEX(Settings!$AQ$19:$AQ$33, MATCH(F$10, Settings!$Y$19:$Y$33, 0))))-1), 1, Settings!$AY$23:$AY$38), ""))</f>
        <v/>
      </c>
      <c r="BF158" s="119" t="str">
        <f>IF(OR(G$10="", $B158="", G158="", BF$9=""), "", IFERROR(WORKDAY((DATE(YEAR($B158), MONTH($B158)+INDEX(Settings!$AM$19:$AM$33, MATCH(G$10, Settings!$Y$19:$Y$33, 0)), IF(INDEX(Settings!$AQ$19:$AQ$33, MATCH(G$10, Settings!$Y$19:$Y$33, 0))=0, DAY($B158), INDEX(Settings!$AQ$19:$AQ$33, MATCH(G$10, Settings!$Y$19:$Y$33, 0))))-1), 1, Settings!$AY$23:$AY$38), ""))</f>
        <v/>
      </c>
      <c r="BG158" s="119" t="str">
        <f>IF(OR(H$10="", $B158="", H158="", BG$9=""), "", IFERROR(WORKDAY((DATE(YEAR($B158), MONTH($B158)+INDEX(Settings!$AM$19:$AM$33, MATCH(H$10, Settings!$Y$19:$Y$33, 0)), IF(INDEX(Settings!$AQ$19:$AQ$33, MATCH(H$10, Settings!$Y$19:$Y$33, 0))=0, DAY($B158), INDEX(Settings!$AQ$19:$AQ$33, MATCH(H$10, Settings!$Y$19:$Y$33, 0))))-1), 1, Settings!$AY$23:$AY$38), ""))</f>
        <v/>
      </c>
      <c r="BH158" s="119" t="str">
        <f>IF(OR(I$10="", $B158="", I158="", BH$9=""), "", IFERROR(WORKDAY((DATE(YEAR($B158), MONTH($B158)+INDEX(Settings!$AM$19:$AM$33, MATCH(I$10, Settings!$Y$19:$Y$33, 0)), IF(INDEX(Settings!$AQ$19:$AQ$33, MATCH(I$10, Settings!$Y$19:$Y$33, 0))=0, DAY($B158), INDEX(Settings!$AQ$19:$AQ$33, MATCH(I$10, Settings!$Y$19:$Y$33, 0))))-1), 1, Settings!$AY$23:$AY$38), ""))</f>
        <v/>
      </c>
      <c r="BI158" s="119" t="str">
        <f>IF(OR(J$10="", $B158="", J158="", BI$9=""), "", IFERROR(WORKDAY((DATE(YEAR($B158), MONTH($B158)+INDEX(Settings!$AM$19:$AM$33, MATCH(J$10, Settings!$Y$19:$Y$33, 0)), IF(INDEX(Settings!$AQ$19:$AQ$33, MATCH(J$10, Settings!$Y$19:$Y$33, 0))=0, DAY($B158), INDEX(Settings!$AQ$19:$AQ$33, MATCH(J$10, Settings!$Y$19:$Y$33, 0))))-1), 1, Settings!$AY$23:$AY$38), ""))</f>
        <v/>
      </c>
      <c r="BJ158" s="119" t="str">
        <f>IF(OR(K$10="", $B158="", K158="", BJ$9=""), "", IFERROR(WORKDAY((DATE(YEAR($B158), MONTH($B158)+INDEX(Settings!$AM$19:$AM$33, MATCH(K$10, Settings!$Y$19:$Y$33, 0)), IF(INDEX(Settings!$AQ$19:$AQ$33, MATCH(K$10, Settings!$Y$19:$Y$33, 0))=0, DAY($B158), INDEX(Settings!$AQ$19:$AQ$33, MATCH(K$10, Settings!$Y$19:$Y$33, 0))))-1), 1, Settings!$AY$23:$AY$38), ""))</f>
        <v/>
      </c>
      <c r="BK158" s="119" t="str">
        <f>IF(OR(L$10="", $B158="", L158="", BK$9=""), "", IFERROR(WORKDAY((DATE(YEAR($B158), MONTH($B158)+INDEX(Settings!$AM$19:$AM$33, MATCH(L$10, Settings!$Y$19:$Y$33, 0)), IF(INDEX(Settings!$AQ$19:$AQ$33, MATCH(L$10, Settings!$Y$19:$Y$33, 0))=0, DAY($B158), INDEX(Settings!$AQ$19:$AQ$33, MATCH(L$10, Settings!$Y$19:$Y$33, 0))))-1), 1, Settings!$AY$23:$AY$38), ""))</f>
        <v/>
      </c>
      <c r="BL158" s="119" t="str">
        <f>IF(OR(M$10="", $B158="", M158="", BL$9=""), "", IFERROR(WORKDAY((DATE(YEAR($B158), MONTH($B158)+INDEX(Settings!$AM$19:$AM$33, MATCH(M$10, Settings!$Y$19:$Y$33, 0)), IF(INDEX(Settings!$AQ$19:$AQ$33, MATCH(M$10, Settings!$Y$19:$Y$33, 0))=0, DAY($B158), INDEX(Settings!$AQ$19:$AQ$33, MATCH(M$10, Settings!$Y$19:$Y$33, 0))))-1), 1, Settings!$AY$23:$AY$38), ""))</f>
        <v/>
      </c>
      <c r="BM158" s="119" t="str">
        <f>IF(OR(N$10="", $B158="", N158="", BM$9=""), "", IFERROR(WORKDAY((DATE(YEAR($B158), MONTH($B158)+INDEX(Settings!$AM$19:$AM$33, MATCH(N$10, Settings!$Y$19:$Y$33, 0)), IF(INDEX(Settings!$AQ$19:$AQ$33, MATCH(N$10, Settings!$Y$19:$Y$33, 0))=0, DAY($B158), INDEX(Settings!$AQ$19:$AQ$33, MATCH(N$10, Settings!$Y$19:$Y$33, 0))))-1), 1, Settings!$AY$23:$AY$38), ""))</f>
        <v/>
      </c>
      <c r="BN158" s="119" t="str">
        <f>IF(OR(O$10="", $B158="", O158="", BN$9=""), "", IFERROR(WORKDAY((DATE(YEAR($B158), MONTH($B158)+INDEX(Settings!$AM$19:$AM$33, MATCH(O$10, Settings!$Y$19:$Y$33, 0)), IF(INDEX(Settings!$AQ$19:$AQ$33, MATCH(O$10, Settings!$Y$19:$Y$33, 0))=0, DAY($B158), INDEX(Settings!$AQ$19:$AQ$33, MATCH(O$10, Settings!$Y$19:$Y$33, 0))))-1), 1, Settings!$AY$23:$AY$38), ""))</f>
        <v/>
      </c>
      <c r="BO158" s="119" t="str">
        <f>IF(OR(P$10="", $B158="", P158="", BO$9=""), "", IFERROR(WORKDAY((DATE(YEAR($B158), MONTH($B158)+INDEX(Settings!$AM$19:$AM$33, MATCH(P$10, Settings!$Y$19:$Y$33, 0)), IF(INDEX(Settings!$AQ$19:$AQ$33, MATCH(P$10, Settings!$Y$19:$Y$33, 0))=0, DAY($B158), INDEX(Settings!$AQ$19:$AQ$33, MATCH(P$10, Settings!$Y$19:$Y$33, 0))))-1), 1, Settings!$AY$23:$AY$38), ""))</f>
        <v/>
      </c>
      <c r="BP158" s="120" t="str">
        <f>IF(OR(Q$10="", $B158="", Q158="", BP$9=""), "", IFERROR(WORKDAY((DATE(YEAR($B158), MONTH($B158)+INDEX(Settings!$AM$19:$AM$33, MATCH(Q$10, Settings!$Y$19:$Y$33, 0)), IF(INDEX(Settings!$AQ$19:$AQ$33, MATCH(Q$10, Settings!$Y$19:$Y$33, 0))=0, DAY($B158), INDEX(Settings!$AQ$19:$AQ$33, MATCH(Q$10, Settings!$Y$19:$Y$33, 0))))-1), 1, Settings!$AY$23:$AY$38), ""))</f>
        <v/>
      </c>
      <c r="BR158" s="118" t="str">
        <f>IF(BB158="", "", IF(BB158&lt;=$B158, WORKDAY(DATE(YEAR($BB158), MONTH(BB158)+1, DAY(BB158)-1), 1, Settings!$AY$23:$AY$38), BB158))</f>
        <v/>
      </c>
      <c r="BS158" s="119" t="str">
        <f>IF(BC158="", "", IF(BC158&lt;=$B158, WORKDAY(DATE(YEAR($BB158), MONTH(BC158)+1, DAY(BC158)-1), 1, Settings!$AY$23:$AY$38), BC158))</f>
        <v/>
      </c>
      <c r="BT158" s="119" t="str">
        <f>IF(BD158="", "", IF(BD158&lt;=$B158, WORKDAY(DATE(YEAR($BB158), MONTH(BD158)+1, DAY(BD158)-1), 1, Settings!$AY$23:$AY$38), BD158))</f>
        <v/>
      </c>
      <c r="BU158" s="119" t="str">
        <f>IF(BE158="", "", IF(BE158&lt;=$B158, WORKDAY(DATE(YEAR($BB158), MONTH(BE158)+1, DAY(BE158)-1), 1, Settings!$AY$23:$AY$38), BE158))</f>
        <v/>
      </c>
      <c r="BV158" s="119" t="str">
        <f>IF(BF158="", "", IF(BF158&lt;=$B158, WORKDAY(DATE(YEAR($BB158), MONTH(BF158)+1, DAY(BF158)-1), 1, Settings!$AY$23:$AY$38), BF158))</f>
        <v/>
      </c>
      <c r="BW158" s="119" t="str">
        <f>IF(BG158="", "", IF(BG158&lt;=$B158, WORKDAY(DATE(YEAR($BB158), MONTH(BG158)+1, DAY(BG158)-1), 1, Settings!$AY$23:$AY$38), BG158))</f>
        <v/>
      </c>
      <c r="BX158" s="119" t="str">
        <f>IF(BH158="", "", IF(BH158&lt;=$B158, WORKDAY(DATE(YEAR($BB158), MONTH(BH158)+1, DAY(BH158)-1), 1, Settings!$AY$23:$AY$38), BH158))</f>
        <v/>
      </c>
      <c r="BY158" s="119" t="str">
        <f>IF(BI158="", "", IF(BI158&lt;=$B158, WORKDAY(DATE(YEAR($BB158), MONTH(BI158)+1, DAY(BI158)-1), 1, Settings!$AY$23:$AY$38), BI158))</f>
        <v/>
      </c>
      <c r="BZ158" s="119" t="str">
        <f>IF(BJ158="", "", IF(BJ158&lt;=$B158, WORKDAY(DATE(YEAR($BB158), MONTH(BJ158)+1, DAY(BJ158)-1), 1, Settings!$AY$23:$AY$38), BJ158))</f>
        <v/>
      </c>
      <c r="CA158" s="119" t="str">
        <f>IF(BK158="", "", IF(BK158&lt;=$B158, WORKDAY(DATE(YEAR($BB158), MONTH(BK158)+1, DAY(BK158)-1), 1, Settings!$AY$23:$AY$38), BK158))</f>
        <v/>
      </c>
      <c r="CB158" s="119" t="str">
        <f>IF(BL158="", "", IF(BL158&lt;=$B158, WORKDAY(DATE(YEAR($BB158), MONTH(BL158)+1, DAY(BL158)-1), 1, Settings!$AY$23:$AY$38), BL158))</f>
        <v/>
      </c>
      <c r="CC158" s="119" t="str">
        <f>IF(BM158="", "", IF(BM158&lt;=$B158, WORKDAY(DATE(YEAR($BB158), MONTH(BM158)+1, DAY(BM158)-1), 1, Settings!$AY$23:$AY$38), BM158))</f>
        <v/>
      </c>
      <c r="CD158" s="119" t="str">
        <f>IF(BN158="", "", IF(BN158&lt;=$B158, WORKDAY(DATE(YEAR($BB158), MONTH(BN158)+1, DAY(BN158)-1), 1, Settings!$AY$23:$AY$38), BN158))</f>
        <v/>
      </c>
      <c r="CE158" s="119" t="str">
        <f>IF(BO158="", "", IF(BO158&lt;=$B158, WORKDAY(DATE(YEAR($BB158), MONTH(BO158)+1, DAY(BO158)-1), 1, Settings!$AY$23:$AY$38), BO158))</f>
        <v/>
      </c>
      <c r="CF158" s="120" t="str">
        <f>IF(BP158="", "", IF(BP158&lt;=$B158, WORKDAY(DATE(YEAR($BB158), MONTH(BP158)+1, DAY(BP158)-1), 1, Settings!$AY$23:$AY$38), BP158))</f>
        <v/>
      </c>
      <c r="CH158" s="48" t="str">
        <f t="shared" si="66"/>
        <v/>
      </c>
      <c r="CI158" s="49" t="str">
        <f t="shared" si="67"/>
        <v/>
      </c>
      <c r="CJ158" s="49" t="str">
        <f t="shared" si="68"/>
        <v/>
      </c>
      <c r="CK158" s="49" t="str">
        <f t="shared" si="69"/>
        <v/>
      </c>
      <c r="CL158" s="49" t="str">
        <f t="shared" si="70"/>
        <v/>
      </c>
      <c r="CM158" s="49" t="str">
        <f t="shared" si="71"/>
        <v/>
      </c>
      <c r="CN158" s="49" t="str">
        <f t="shared" si="72"/>
        <v/>
      </c>
      <c r="CO158" s="49" t="str">
        <f t="shared" si="73"/>
        <v/>
      </c>
      <c r="CP158" s="49" t="str">
        <f t="shared" si="74"/>
        <v/>
      </c>
      <c r="CQ158" s="49" t="str">
        <f t="shared" si="75"/>
        <v/>
      </c>
      <c r="CR158" s="49" t="str">
        <f t="shared" si="76"/>
        <v/>
      </c>
      <c r="CS158" s="49" t="str">
        <f t="shared" si="77"/>
        <v/>
      </c>
      <c r="CT158" s="49" t="str">
        <f t="shared" si="78"/>
        <v/>
      </c>
      <c r="CU158" s="49" t="str">
        <f t="shared" si="79"/>
        <v/>
      </c>
      <c r="CV158" s="16" t="str">
        <f t="shared" si="80"/>
        <v/>
      </c>
      <c r="CX158" s="48" t="str">
        <f t="shared" si="81"/>
        <v/>
      </c>
      <c r="CY158" s="49" t="str">
        <f t="shared" si="82"/>
        <v/>
      </c>
      <c r="CZ158" s="49" t="str">
        <f t="shared" si="83"/>
        <v/>
      </c>
      <c r="DA158" s="49" t="str">
        <f t="shared" si="84"/>
        <v/>
      </c>
      <c r="DB158" s="49" t="str">
        <f t="shared" si="85"/>
        <v/>
      </c>
      <c r="DC158" s="49" t="str">
        <f t="shared" si="86"/>
        <v/>
      </c>
      <c r="DD158" s="49" t="str">
        <f t="shared" si="87"/>
        <v/>
      </c>
      <c r="DE158" s="49" t="str">
        <f t="shared" si="88"/>
        <v/>
      </c>
      <c r="DF158" s="49" t="str">
        <f t="shared" si="89"/>
        <v/>
      </c>
      <c r="DG158" s="49" t="str">
        <f t="shared" si="90"/>
        <v/>
      </c>
      <c r="DH158" s="49" t="str">
        <f t="shared" si="91"/>
        <v/>
      </c>
      <c r="DI158" s="49" t="str">
        <f t="shared" si="92"/>
        <v/>
      </c>
      <c r="DJ158" s="49" t="str">
        <f t="shared" si="93"/>
        <v/>
      </c>
      <c r="DK158" s="49" t="str">
        <f t="shared" si="94"/>
        <v/>
      </c>
      <c r="DL158" s="16" t="str">
        <f t="shared" si="95"/>
        <v/>
      </c>
      <c r="DN158" s="17" t="str">
        <f t="shared" si="96"/>
        <v>Nov 2019</v>
      </c>
    </row>
    <row r="159" spans="1:118" x14ac:dyDescent="0.25">
      <c r="A159" s="30"/>
      <c r="B159" s="102">
        <f>IF(B158="", "", IFERROR(IF(B158+1&gt;Settings!$G$25, "", B158+1), ""))</f>
        <v>43795</v>
      </c>
      <c r="C159" s="2"/>
      <c r="D159" s="3"/>
      <c r="E159" s="3"/>
      <c r="F159" s="3"/>
      <c r="G159" s="3"/>
      <c r="H159" s="3"/>
      <c r="I159" s="3"/>
      <c r="J159" s="3"/>
      <c r="K159" s="3"/>
      <c r="L159" s="3"/>
      <c r="M159" s="3"/>
      <c r="N159" s="3"/>
      <c r="O159" s="3"/>
      <c r="P159" s="3"/>
      <c r="Q159" s="4"/>
      <c r="R159" s="30"/>
      <c r="T159" s="17" t="str">
        <f>IF($B159="", "", IF($B159&lt;Settings!$G$23, "Old", "New"))</f>
        <v>Old</v>
      </c>
      <c r="AL159" s="118" t="str">
        <f>IF(OR($B159="", C159="", C$10="", AL$9), "", IFERROR($B159+INDEX(Settings!$AF$19:$AF$33, MATCH(C$10, Settings!$Y$19:$Y$33, 0))+IF(INDEX(Settings!$AI$19:$AI$33, MATCH(C$10, Settings!$Y$19:$Y$33, 0))="", 0, INDEX($AO$2:$AU$8, MATCH(TEXT($B159, "ddd"), $AN$2:$AN$8, 0), MATCH(INDEX(Settings!$AI$19:$AI$33, MATCH(C$10, Settings!$Y$19:$Y$33, 0)), $AO$1:$AU$1, 0))), 0))</f>
        <v/>
      </c>
      <c r="AM159" s="119" t="str">
        <f>IF(OR($B159="", D159="", D$10="", AM$9), "", IFERROR($B159+INDEX(Settings!$AF$19:$AF$33, MATCH(D$10, Settings!$Y$19:$Y$33, 0))+IF(INDEX(Settings!$AI$19:$AI$33, MATCH(D$10, Settings!$Y$19:$Y$33, 0))="", 0, INDEX($AO$2:$AU$8, MATCH(TEXT($B159, "ddd"), $AN$2:$AN$8, 0), MATCH(INDEX(Settings!$AI$19:$AI$33, MATCH(D$10, Settings!$Y$19:$Y$33, 0)), $AO$1:$AU$1, 0))), 0))</f>
        <v/>
      </c>
      <c r="AN159" s="119" t="str">
        <f>IF(OR($B159="", E159="", E$10="", AN$9), "", IFERROR($B159+INDEX(Settings!$AF$19:$AF$33, MATCH(E$10, Settings!$Y$19:$Y$33, 0))+IF(INDEX(Settings!$AI$19:$AI$33, MATCH(E$10, Settings!$Y$19:$Y$33, 0))="", 0, INDEX($AO$2:$AU$8, MATCH(TEXT($B159, "ddd"), $AN$2:$AN$8, 0), MATCH(INDEX(Settings!$AI$19:$AI$33, MATCH(E$10, Settings!$Y$19:$Y$33, 0)), $AO$1:$AU$1, 0))), 0))</f>
        <v/>
      </c>
      <c r="AO159" s="119" t="str">
        <f>IF(OR($B159="", F159="", F$10="", AO$9), "", IFERROR($B159+INDEX(Settings!$AF$19:$AF$33, MATCH(F$10, Settings!$Y$19:$Y$33, 0))+IF(INDEX(Settings!$AI$19:$AI$33, MATCH(F$10, Settings!$Y$19:$Y$33, 0))="", 0, INDEX($AO$2:$AU$8, MATCH(TEXT($B159, "ddd"), $AN$2:$AN$8, 0), MATCH(INDEX(Settings!$AI$19:$AI$33, MATCH(F$10, Settings!$Y$19:$Y$33, 0)), $AO$1:$AU$1, 0))), 0))</f>
        <v/>
      </c>
      <c r="AP159" s="119" t="str">
        <f>IF(OR($B159="", G159="", G$10="", AP$9), "", IFERROR($B159+INDEX(Settings!$AF$19:$AF$33, MATCH(G$10, Settings!$Y$19:$Y$33, 0))+IF(INDEX(Settings!$AI$19:$AI$33, MATCH(G$10, Settings!$Y$19:$Y$33, 0))="", 0, INDEX($AO$2:$AU$8, MATCH(TEXT($B159, "ddd"), $AN$2:$AN$8, 0), MATCH(INDEX(Settings!$AI$19:$AI$33, MATCH(G$10, Settings!$Y$19:$Y$33, 0)), $AO$1:$AU$1, 0))), 0))</f>
        <v/>
      </c>
      <c r="AQ159" s="119" t="str">
        <f>IF(OR($B159="", H159="", H$10="", AQ$9), "", IFERROR($B159+INDEX(Settings!$AF$19:$AF$33, MATCH(H$10, Settings!$Y$19:$Y$33, 0))+IF(INDEX(Settings!$AI$19:$AI$33, MATCH(H$10, Settings!$Y$19:$Y$33, 0))="", 0, INDEX($AO$2:$AU$8, MATCH(TEXT($B159, "ddd"), $AN$2:$AN$8, 0), MATCH(INDEX(Settings!$AI$19:$AI$33, MATCH(H$10, Settings!$Y$19:$Y$33, 0)), $AO$1:$AU$1, 0))), 0))</f>
        <v/>
      </c>
      <c r="AR159" s="119" t="str">
        <f>IF(OR($B159="", I159="", I$10="", AR$9), "", IFERROR($B159+INDEX(Settings!$AF$19:$AF$33, MATCH(I$10, Settings!$Y$19:$Y$33, 0))+IF(INDEX(Settings!$AI$19:$AI$33, MATCH(I$10, Settings!$Y$19:$Y$33, 0))="", 0, INDEX($AO$2:$AU$8, MATCH(TEXT($B159, "ddd"), $AN$2:$AN$8, 0), MATCH(INDEX(Settings!$AI$19:$AI$33, MATCH(I$10, Settings!$Y$19:$Y$33, 0)), $AO$1:$AU$1, 0))), 0))</f>
        <v/>
      </c>
      <c r="AS159" s="119" t="str">
        <f>IF(OR($B159="", J159="", J$10="", AS$9), "", IFERROR($B159+INDEX(Settings!$AF$19:$AF$33, MATCH(J$10, Settings!$Y$19:$Y$33, 0))+IF(INDEX(Settings!$AI$19:$AI$33, MATCH(J$10, Settings!$Y$19:$Y$33, 0))="", 0, INDEX($AO$2:$AU$8, MATCH(TEXT($B159, "ddd"), $AN$2:$AN$8, 0), MATCH(INDEX(Settings!$AI$19:$AI$33, MATCH(J$10, Settings!$Y$19:$Y$33, 0)), $AO$1:$AU$1, 0))), 0))</f>
        <v/>
      </c>
      <c r="AT159" s="119" t="str">
        <f>IF(OR($B159="", K159="", K$10="", AT$9), "", IFERROR($B159+INDEX(Settings!$AF$19:$AF$33, MATCH(K$10, Settings!$Y$19:$Y$33, 0))+IF(INDEX(Settings!$AI$19:$AI$33, MATCH(K$10, Settings!$Y$19:$Y$33, 0))="", 0, INDEX($AO$2:$AU$8, MATCH(TEXT($B159, "ddd"), $AN$2:$AN$8, 0), MATCH(INDEX(Settings!$AI$19:$AI$33, MATCH(K$10, Settings!$Y$19:$Y$33, 0)), $AO$1:$AU$1, 0))), 0))</f>
        <v/>
      </c>
      <c r="AU159" s="119" t="str">
        <f>IF(OR($B159="", L159="", L$10="", AU$9), "", IFERROR($B159+INDEX(Settings!$AF$19:$AF$33, MATCH(L$10, Settings!$Y$19:$Y$33, 0))+IF(INDEX(Settings!$AI$19:$AI$33, MATCH(L$10, Settings!$Y$19:$Y$33, 0))="", 0, INDEX($AO$2:$AU$8, MATCH(TEXT($B159, "ddd"), $AN$2:$AN$8, 0), MATCH(INDEX(Settings!$AI$19:$AI$33, MATCH(L$10, Settings!$Y$19:$Y$33, 0)), $AO$1:$AU$1, 0))), 0))</f>
        <v/>
      </c>
      <c r="AV159" s="119" t="str">
        <f>IF(OR($B159="", M159="", M$10="", AV$9), "", IFERROR($B159+INDEX(Settings!$AF$19:$AF$33, MATCH(M$10, Settings!$Y$19:$Y$33, 0))+IF(INDEX(Settings!$AI$19:$AI$33, MATCH(M$10, Settings!$Y$19:$Y$33, 0))="", 0, INDEX($AO$2:$AU$8, MATCH(TEXT($B159, "ddd"), $AN$2:$AN$8, 0), MATCH(INDEX(Settings!$AI$19:$AI$33, MATCH(M$10, Settings!$Y$19:$Y$33, 0)), $AO$1:$AU$1, 0))), 0))</f>
        <v/>
      </c>
      <c r="AW159" s="119" t="str">
        <f>IF(OR($B159="", N159="", N$10="", AW$9), "", IFERROR($B159+INDEX(Settings!$AF$19:$AF$33, MATCH(N$10, Settings!$Y$19:$Y$33, 0))+IF(INDEX(Settings!$AI$19:$AI$33, MATCH(N$10, Settings!$Y$19:$Y$33, 0))="", 0, INDEX($AO$2:$AU$8, MATCH(TEXT($B159, "ddd"), $AN$2:$AN$8, 0), MATCH(INDEX(Settings!$AI$19:$AI$33, MATCH(N$10, Settings!$Y$19:$Y$33, 0)), $AO$1:$AU$1, 0))), 0))</f>
        <v/>
      </c>
      <c r="AX159" s="119" t="str">
        <f>IF(OR($B159="", O159="", O$10="", AX$9), "", IFERROR($B159+INDEX(Settings!$AF$19:$AF$33, MATCH(O$10, Settings!$Y$19:$Y$33, 0))+IF(INDEX(Settings!$AI$19:$AI$33, MATCH(O$10, Settings!$Y$19:$Y$33, 0))="", 0, INDEX($AO$2:$AU$8, MATCH(TEXT($B159, "ddd"), $AN$2:$AN$8, 0), MATCH(INDEX(Settings!$AI$19:$AI$33, MATCH(O$10, Settings!$Y$19:$Y$33, 0)), $AO$1:$AU$1, 0))), 0))</f>
        <v/>
      </c>
      <c r="AY159" s="119" t="str">
        <f>IF(OR($B159="", P159="", P$10="", AY$9), "", IFERROR($B159+INDEX(Settings!$AF$19:$AF$33, MATCH(P$10, Settings!$Y$19:$Y$33, 0))+IF(INDEX(Settings!$AI$19:$AI$33, MATCH(P$10, Settings!$Y$19:$Y$33, 0))="", 0, INDEX($AO$2:$AU$8, MATCH(TEXT($B159, "ddd"), $AN$2:$AN$8, 0), MATCH(INDEX(Settings!$AI$19:$AI$33, MATCH(P$10, Settings!$Y$19:$Y$33, 0)), $AO$1:$AU$1, 0))), 0))</f>
        <v/>
      </c>
      <c r="AZ159" s="120" t="str">
        <f>IF(OR($B159="", Q159="", Q$10="", AZ$9), "", IFERROR($B159+INDEX(Settings!$AF$19:$AF$33, MATCH(Q$10, Settings!$Y$19:$Y$33, 0))+IF(INDEX(Settings!$AI$19:$AI$33, MATCH(Q$10, Settings!$Y$19:$Y$33, 0))="", 0, INDEX($AO$2:$AU$8, MATCH(TEXT($B159, "ddd"), $AN$2:$AN$8, 0), MATCH(INDEX(Settings!$AI$19:$AI$33, MATCH(Q$10, Settings!$Y$19:$Y$33, 0)), $AO$1:$AU$1, 0))), 0))</f>
        <v/>
      </c>
      <c r="BB159" s="118" t="str">
        <f>IF(OR(C$10="", $B159="", C159="", BB$9=""), "", IFERROR(WORKDAY((DATE(YEAR($B159), MONTH($B159)+INDEX(Settings!$AM$19:$AM$33, MATCH(C$10, Settings!$Y$19:$Y$33, 0)), IF(INDEX(Settings!$AQ$19:$AQ$33, MATCH(C$10, Settings!$Y$19:$Y$33, 0))=0, DAY($B159), INDEX(Settings!$AQ$19:$AQ$33, MATCH(C$10, Settings!$Y$19:$Y$33, 0))))-1), 1, Settings!$AY$23:$AY$38), ""))</f>
        <v/>
      </c>
      <c r="BC159" s="119" t="str">
        <f>IF(OR(D$10="", $B159="", D159="", BC$9=""), "", IFERROR(WORKDAY((DATE(YEAR($B159), MONTH($B159)+INDEX(Settings!$AM$19:$AM$33, MATCH(D$10, Settings!$Y$19:$Y$33, 0)), IF(INDEX(Settings!$AQ$19:$AQ$33, MATCH(D$10, Settings!$Y$19:$Y$33, 0))=0, DAY($B159), INDEX(Settings!$AQ$19:$AQ$33, MATCH(D$10, Settings!$Y$19:$Y$33, 0))))-1), 1, Settings!$AY$23:$AY$38), ""))</f>
        <v/>
      </c>
      <c r="BD159" s="119" t="str">
        <f>IF(OR(E$10="", $B159="", E159="", BD$9=""), "", IFERROR(WORKDAY((DATE(YEAR($B159), MONTH($B159)+INDEX(Settings!$AM$19:$AM$33, MATCH(E$10, Settings!$Y$19:$Y$33, 0)), IF(INDEX(Settings!$AQ$19:$AQ$33, MATCH(E$10, Settings!$Y$19:$Y$33, 0))=0, DAY($B159), INDEX(Settings!$AQ$19:$AQ$33, MATCH(E$10, Settings!$Y$19:$Y$33, 0))))-1), 1, Settings!$AY$23:$AY$38), ""))</f>
        <v/>
      </c>
      <c r="BE159" s="119" t="str">
        <f>IF(OR(F$10="", $B159="", F159="", BE$9=""), "", IFERROR(WORKDAY((DATE(YEAR($B159), MONTH($B159)+INDEX(Settings!$AM$19:$AM$33, MATCH(F$10, Settings!$Y$19:$Y$33, 0)), IF(INDEX(Settings!$AQ$19:$AQ$33, MATCH(F$10, Settings!$Y$19:$Y$33, 0))=0, DAY($B159), INDEX(Settings!$AQ$19:$AQ$33, MATCH(F$10, Settings!$Y$19:$Y$33, 0))))-1), 1, Settings!$AY$23:$AY$38), ""))</f>
        <v/>
      </c>
      <c r="BF159" s="119" t="str">
        <f>IF(OR(G$10="", $B159="", G159="", BF$9=""), "", IFERROR(WORKDAY((DATE(YEAR($B159), MONTH($B159)+INDEX(Settings!$AM$19:$AM$33, MATCH(G$10, Settings!$Y$19:$Y$33, 0)), IF(INDEX(Settings!$AQ$19:$AQ$33, MATCH(G$10, Settings!$Y$19:$Y$33, 0))=0, DAY($B159), INDEX(Settings!$AQ$19:$AQ$33, MATCH(G$10, Settings!$Y$19:$Y$33, 0))))-1), 1, Settings!$AY$23:$AY$38), ""))</f>
        <v/>
      </c>
      <c r="BG159" s="119" t="str">
        <f>IF(OR(H$10="", $B159="", H159="", BG$9=""), "", IFERROR(WORKDAY((DATE(YEAR($B159), MONTH($B159)+INDEX(Settings!$AM$19:$AM$33, MATCH(H$10, Settings!$Y$19:$Y$33, 0)), IF(INDEX(Settings!$AQ$19:$AQ$33, MATCH(H$10, Settings!$Y$19:$Y$33, 0))=0, DAY($B159), INDEX(Settings!$AQ$19:$AQ$33, MATCH(H$10, Settings!$Y$19:$Y$33, 0))))-1), 1, Settings!$AY$23:$AY$38), ""))</f>
        <v/>
      </c>
      <c r="BH159" s="119" t="str">
        <f>IF(OR(I$10="", $B159="", I159="", BH$9=""), "", IFERROR(WORKDAY((DATE(YEAR($B159), MONTH($B159)+INDEX(Settings!$AM$19:$AM$33, MATCH(I$10, Settings!$Y$19:$Y$33, 0)), IF(INDEX(Settings!$AQ$19:$AQ$33, MATCH(I$10, Settings!$Y$19:$Y$33, 0))=0, DAY($B159), INDEX(Settings!$AQ$19:$AQ$33, MATCH(I$10, Settings!$Y$19:$Y$33, 0))))-1), 1, Settings!$AY$23:$AY$38), ""))</f>
        <v/>
      </c>
      <c r="BI159" s="119" t="str">
        <f>IF(OR(J$10="", $B159="", J159="", BI$9=""), "", IFERROR(WORKDAY((DATE(YEAR($B159), MONTH($B159)+INDEX(Settings!$AM$19:$AM$33, MATCH(J$10, Settings!$Y$19:$Y$33, 0)), IF(INDEX(Settings!$AQ$19:$AQ$33, MATCH(J$10, Settings!$Y$19:$Y$33, 0))=0, DAY($B159), INDEX(Settings!$AQ$19:$AQ$33, MATCH(J$10, Settings!$Y$19:$Y$33, 0))))-1), 1, Settings!$AY$23:$AY$38), ""))</f>
        <v/>
      </c>
      <c r="BJ159" s="119" t="str">
        <f>IF(OR(K$10="", $B159="", K159="", BJ$9=""), "", IFERROR(WORKDAY((DATE(YEAR($B159), MONTH($B159)+INDEX(Settings!$AM$19:$AM$33, MATCH(K$10, Settings!$Y$19:$Y$33, 0)), IF(INDEX(Settings!$AQ$19:$AQ$33, MATCH(K$10, Settings!$Y$19:$Y$33, 0))=0, DAY($B159), INDEX(Settings!$AQ$19:$AQ$33, MATCH(K$10, Settings!$Y$19:$Y$33, 0))))-1), 1, Settings!$AY$23:$AY$38), ""))</f>
        <v/>
      </c>
      <c r="BK159" s="119" t="str">
        <f>IF(OR(L$10="", $B159="", L159="", BK$9=""), "", IFERROR(WORKDAY((DATE(YEAR($B159), MONTH($B159)+INDEX(Settings!$AM$19:$AM$33, MATCH(L$10, Settings!$Y$19:$Y$33, 0)), IF(INDEX(Settings!$AQ$19:$AQ$33, MATCH(L$10, Settings!$Y$19:$Y$33, 0))=0, DAY($B159), INDEX(Settings!$AQ$19:$AQ$33, MATCH(L$10, Settings!$Y$19:$Y$33, 0))))-1), 1, Settings!$AY$23:$AY$38), ""))</f>
        <v/>
      </c>
      <c r="BL159" s="119" t="str">
        <f>IF(OR(M$10="", $B159="", M159="", BL$9=""), "", IFERROR(WORKDAY((DATE(YEAR($B159), MONTH($B159)+INDEX(Settings!$AM$19:$AM$33, MATCH(M$10, Settings!$Y$19:$Y$33, 0)), IF(INDEX(Settings!$AQ$19:$AQ$33, MATCH(M$10, Settings!$Y$19:$Y$33, 0))=0, DAY($B159), INDEX(Settings!$AQ$19:$AQ$33, MATCH(M$10, Settings!$Y$19:$Y$33, 0))))-1), 1, Settings!$AY$23:$AY$38), ""))</f>
        <v/>
      </c>
      <c r="BM159" s="119" t="str">
        <f>IF(OR(N$10="", $B159="", N159="", BM$9=""), "", IFERROR(WORKDAY((DATE(YEAR($B159), MONTH($B159)+INDEX(Settings!$AM$19:$AM$33, MATCH(N$10, Settings!$Y$19:$Y$33, 0)), IF(INDEX(Settings!$AQ$19:$AQ$33, MATCH(N$10, Settings!$Y$19:$Y$33, 0))=0, DAY($B159), INDEX(Settings!$AQ$19:$AQ$33, MATCH(N$10, Settings!$Y$19:$Y$33, 0))))-1), 1, Settings!$AY$23:$AY$38), ""))</f>
        <v/>
      </c>
      <c r="BN159" s="119" t="str">
        <f>IF(OR(O$10="", $B159="", O159="", BN$9=""), "", IFERROR(WORKDAY((DATE(YEAR($B159), MONTH($B159)+INDEX(Settings!$AM$19:$AM$33, MATCH(O$10, Settings!$Y$19:$Y$33, 0)), IF(INDEX(Settings!$AQ$19:$AQ$33, MATCH(O$10, Settings!$Y$19:$Y$33, 0))=0, DAY($B159), INDEX(Settings!$AQ$19:$AQ$33, MATCH(O$10, Settings!$Y$19:$Y$33, 0))))-1), 1, Settings!$AY$23:$AY$38), ""))</f>
        <v/>
      </c>
      <c r="BO159" s="119" t="str">
        <f>IF(OR(P$10="", $B159="", P159="", BO$9=""), "", IFERROR(WORKDAY((DATE(YEAR($B159), MONTH($B159)+INDEX(Settings!$AM$19:$AM$33, MATCH(P$10, Settings!$Y$19:$Y$33, 0)), IF(INDEX(Settings!$AQ$19:$AQ$33, MATCH(P$10, Settings!$Y$19:$Y$33, 0))=0, DAY($B159), INDEX(Settings!$AQ$19:$AQ$33, MATCH(P$10, Settings!$Y$19:$Y$33, 0))))-1), 1, Settings!$AY$23:$AY$38), ""))</f>
        <v/>
      </c>
      <c r="BP159" s="120" t="str">
        <f>IF(OR(Q$10="", $B159="", Q159="", BP$9=""), "", IFERROR(WORKDAY((DATE(YEAR($B159), MONTH($B159)+INDEX(Settings!$AM$19:$AM$33, MATCH(Q$10, Settings!$Y$19:$Y$33, 0)), IF(INDEX(Settings!$AQ$19:$AQ$33, MATCH(Q$10, Settings!$Y$19:$Y$33, 0))=0, DAY($B159), INDEX(Settings!$AQ$19:$AQ$33, MATCH(Q$10, Settings!$Y$19:$Y$33, 0))))-1), 1, Settings!$AY$23:$AY$38), ""))</f>
        <v/>
      </c>
      <c r="BR159" s="118" t="str">
        <f>IF(BB159="", "", IF(BB159&lt;=$B159, WORKDAY(DATE(YEAR($BB159), MONTH(BB159)+1, DAY(BB159)-1), 1, Settings!$AY$23:$AY$38), BB159))</f>
        <v/>
      </c>
      <c r="BS159" s="119" t="str">
        <f>IF(BC159="", "", IF(BC159&lt;=$B159, WORKDAY(DATE(YEAR($BB159), MONTH(BC159)+1, DAY(BC159)-1), 1, Settings!$AY$23:$AY$38), BC159))</f>
        <v/>
      </c>
      <c r="BT159" s="119" t="str">
        <f>IF(BD159="", "", IF(BD159&lt;=$B159, WORKDAY(DATE(YEAR($BB159), MONTH(BD159)+1, DAY(BD159)-1), 1, Settings!$AY$23:$AY$38), BD159))</f>
        <v/>
      </c>
      <c r="BU159" s="119" t="str">
        <f>IF(BE159="", "", IF(BE159&lt;=$B159, WORKDAY(DATE(YEAR($BB159), MONTH(BE159)+1, DAY(BE159)-1), 1, Settings!$AY$23:$AY$38), BE159))</f>
        <v/>
      </c>
      <c r="BV159" s="119" t="str">
        <f>IF(BF159="", "", IF(BF159&lt;=$B159, WORKDAY(DATE(YEAR($BB159), MONTH(BF159)+1, DAY(BF159)-1), 1, Settings!$AY$23:$AY$38), BF159))</f>
        <v/>
      </c>
      <c r="BW159" s="119" t="str">
        <f>IF(BG159="", "", IF(BG159&lt;=$B159, WORKDAY(DATE(YEAR($BB159), MONTH(BG159)+1, DAY(BG159)-1), 1, Settings!$AY$23:$AY$38), BG159))</f>
        <v/>
      </c>
      <c r="BX159" s="119" t="str">
        <f>IF(BH159="", "", IF(BH159&lt;=$B159, WORKDAY(DATE(YEAR($BB159), MONTH(BH159)+1, DAY(BH159)-1), 1, Settings!$AY$23:$AY$38), BH159))</f>
        <v/>
      </c>
      <c r="BY159" s="119" t="str">
        <f>IF(BI159="", "", IF(BI159&lt;=$B159, WORKDAY(DATE(YEAR($BB159), MONTH(BI159)+1, DAY(BI159)-1), 1, Settings!$AY$23:$AY$38), BI159))</f>
        <v/>
      </c>
      <c r="BZ159" s="119" t="str">
        <f>IF(BJ159="", "", IF(BJ159&lt;=$B159, WORKDAY(DATE(YEAR($BB159), MONTH(BJ159)+1, DAY(BJ159)-1), 1, Settings!$AY$23:$AY$38), BJ159))</f>
        <v/>
      </c>
      <c r="CA159" s="119" t="str">
        <f>IF(BK159="", "", IF(BK159&lt;=$B159, WORKDAY(DATE(YEAR($BB159), MONTH(BK159)+1, DAY(BK159)-1), 1, Settings!$AY$23:$AY$38), BK159))</f>
        <v/>
      </c>
      <c r="CB159" s="119" t="str">
        <f>IF(BL159="", "", IF(BL159&lt;=$B159, WORKDAY(DATE(YEAR($BB159), MONTH(BL159)+1, DAY(BL159)-1), 1, Settings!$AY$23:$AY$38), BL159))</f>
        <v/>
      </c>
      <c r="CC159" s="119" t="str">
        <f>IF(BM159="", "", IF(BM159&lt;=$B159, WORKDAY(DATE(YEAR($BB159), MONTH(BM159)+1, DAY(BM159)-1), 1, Settings!$AY$23:$AY$38), BM159))</f>
        <v/>
      </c>
      <c r="CD159" s="119" t="str">
        <f>IF(BN159="", "", IF(BN159&lt;=$B159, WORKDAY(DATE(YEAR($BB159), MONTH(BN159)+1, DAY(BN159)-1), 1, Settings!$AY$23:$AY$38), BN159))</f>
        <v/>
      </c>
      <c r="CE159" s="119" t="str">
        <f>IF(BO159="", "", IF(BO159&lt;=$B159, WORKDAY(DATE(YEAR($BB159), MONTH(BO159)+1, DAY(BO159)-1), 1, Settings!$AY$23:$AY$38), BO159))</f>
        <v/>
      </c>
      <c r="CF159" s="120" t="str">
        <f>IF(BP159="", "", IF(BP159&lt;=$B159, WORKDAY(DATE(YEAR($BB159), MONTH(BP159)+1, DAY(BP159)-1), 1, Settings!$AY$23:$AY$38), BP159))</f>
        <v/>
      </c>
      <c r="CH159" s="48" t="str">
        <f t="shared" si="66"/>
        <v/>
      </c>
      <c r="CI159" s="49" t="str">
        <f t="shared" si="67"/>
        <v/>
      </c>
      <c r="CJ159" s="49" t="str">
        <f t="shared" si="68"/>
        <v/>
      </c>
      <c r="CK159" s="49" t="str">
        <f t="shared" si="69"/>
        <v/>
      </c>
      <c r="CL159" s="49" t="str">
        <f t="shared" si="70"/>
        <v/>
      </c>
      <c r="CM159" s="49" t="str">
        <f t="shared" si="71"/>
        <v/>
      </c>
      <c r="CN159" s="49" t="str">
        <f t="shared" si="72"/>
        <v/>
      </c>
      <c r="CO159" s="49" t="str">
        <f t="shared" si="73"/>
        <v/>
      </c>
      <c r="CP159" s="49" t="str">
        <f t="shared" si="74"/>
        <v/>
      </c>
      <c r="CQ159" s="49" t="str">
        <f t="shared" si="75"/>
        <v/>
      </c>
      <c r="CR159" s="49" t="str">
        <f t="shared" si="76"/>
        <v/>
      </c>
      <c r="CS159" s="49" t="str">
        <f t="shared" si="77"/>
        <v/>
      </c>
      <c r="CT159" s="49" t="str">
        <f t="shared" si="78"/>
        <v/>
      </c>
      <c r="CU159" s="49" t="str">
        <f t="shared" si="79"/>
        <v/>
      </c>
      <c r="CV159" s="16" t="str">
        <f t="shared" si="80"/>
        <v/>
      </c>
      <c r="CX159" s="48" t="str">
        <f t="shared" si="81"/>
        <v/>
      </c>
      <c r="CY159" s="49" t="str">
        <f t="shared" si="82"/>
        <v/>
      </c>
      <c r="CZ159" s="49" t="str">
        <f t="shared" si="83"/>
        <v/>
      </c>
      <c r="DA159" s="49" t="str">
        <f t="shared" si="84"/>
        <v/>
      </c>
      <c r="DB159" s="49" t="str">
        <f t="shared" si="85"/>
        <v/>
      </c>
      <c r="DC159" s="49" t="str">
        <f t="shared" si="86"/>
        <v/>
      </c>
      <c r="DD159" s="49" t="str">
        <f t="shared" si="87"/>
        <v/>
      </c>
      <c r="DE159" s="49" t="str">
        <f t="shared" si="88"/>
        <v/>
      </c>
      <c r="DF159" s="49" t="str">
        <f t="shared" si="89"/>
        <v/>
      </c>
      <c r="DG159" s="49" t="str">
        <f t="shared" si="90"/>
        <v/>
      </c>
      <c r="DH159" s="49" t="str">
        <f t="shared" si="91"/>
        <v/>
      </c>
      <c r="DI159" s="49" t="str">
        <f t="shared" si="92"/>
        <v/>
      </c>
      <c r="DJ159" s="49" t="str">
        <f t="shared" si="93"/>
        <v/>
      </c>
      <c r="DK159" s="49" t="str">
        <f t="shared" si="94"/>
        <v/>
      </c>
      <c r="DL159" s="16" t="str">
        <f t="shared" si="95"/>
        <v/>
      </c>
      <c r="DN159" s="17" t="str">
        <f t="shared" si="96"/>
        <v>Nov 2019</v>
      </c>
    </row>
    <row r="160" spans="1:118" x14ac:dyDescent="0.25">
      <c r="A160" s="30"/>
      <c r="B160" s="102">
        <f>IF(B159="", "", IFERROR(IF(B159+1&gt;Settings!$G$25, "", B159+1), ""))</f>
        <v>43796</v>
      </c>
      <c r="C160" s="2"/>
      <c r="D160" s="3"/>
      <c r="E160" s="3"/>
      <c r="F160" s="3"/>
      <c r="G160" s="3"/>
      <c r="H160" s="3"/>
      <c r="I160" s="3"/>
      <c r="J160" s="3"/>
      <c r="K160" s="3"/>
      <c r="L160" s="3"/>
      <c r="M160" s="3"/>
      <c r="N160" s="3"/>
      <c r="O160" s="3"/>
      <c r="P160" s="3"/>
      <c r="Q160" s="4"/>
      <c r="R160" s="30"/>
      <c r="T160" s="17" t="str">
        <f>IF($B160="", "", IF($B160&lt;Settings!$G$23, "Old", "New"))</f>
        <v>Old</v>
      </c>
      <c r="AL160" s="118" t="str">
        <f>IF(OR($B160="", C160="", C$10="", AL$9), "", IFERROR($B160+INDEX(Settings!$AF$19:$AF$33, MATCH(C$10, Settings!$Y$19:$Y$33, 0))+IF(INDEX(Settings!$AI$19:$AI$33, MATCH(C$10, Settings!$Y$19:$Y$33, 0))="", 0, INDEX($AO$2:$AU$8, MATCH(TEXT($B160, "ddd"), $AN$2:$AN$8, 0), MATCH(INDEX(Settings!$AI$19:$AI$33, MATCH(C$10, Settings!$Y$19:$Y$33, 0)), $AO$1:$AU$1, 0))), 0))</f>
        <v/>
      </c>
      <c r="AM160" s="119" t="str">
        <f>IF(OR($B160="", D160="", D$10="", AM$9), "", IFERROR($B160+INDEX(Settings!$AF$19:$AF$33, MATCH(D$10, Settings!$Y$19:$Y$33, 0))+IF(INDEX(Settings!$AI$19:$AI$33, MATCH(D$10, Settings!$Y$19:$Y$33, 0))="", 0, INDEX($AO$2:$AU$8, MATCH(TEXT($B160, "ddd"), $AN$2:$AN$8, 0), MATCH(INDEX(Settings!$AI$19:$AI$33, MATCH(D$10, Settings!$Y$19:$Y$33, 0)), $AO$1:$AU$1, 0))), 0))</f>
        <v/>
      </c>
      <c r="AN160" s="119" t="str">
        <f>IF(OR($B160="", E160="", E$10="", AN$9), "", IFERROR($B160+INDEX(Settings!$AF$19:$AF$33, MATCH(E$10, Settings!$Y$19:$Y$33, 0))+IF(INDEX(Settings!$AI$19:$AI$33, MATCH(E$10, Settings!$Y$19:$Y$33, 0))="", 0, INDEX($AO$2:$AU$8, MATCH(TEXT($B160, "ddd"), $AN$2:$AN$8, 0), MATCH(INDEX(Settings!$AI$19:$AI$33, MATCH(E$10, Settings!$Y$19:$Y$33, 0)), $AO$1:$AU$1, 0))), 0))</f>
        <v/>
      </c>
      <c r="AO160" s="119" t="str">
        <f>IF(OR($B160="", F160="", F$10="", AO$9), "", IFERROR($B160+INDEX(Settings!$AF$19:$AF$33, MATCH(F$10, Settings!$Y$19:$Y$33, 0))+IF(INDEX(Settings!$AI$19:$AI$33, MATCH(F$10, Settings!$Y$19:$Y$33, 0))="", 0, INDEX($AO$2:$AU$8, MATCH(TEXT($B160, "ddd"), $AN$2:$AN$8, 0), MATCH(INDEX(Settings!$AI$19:$AI$33, MATCH(F$10, Settings!$Y$19:$Y$33, 0)), $AO$1:$AU$1, 0))), 0))</f>
        <v/>
      </c>
      <c r="AP160" s="119" t="str">
        <f>IF(OR($B160="", G160="", G$10="", AP$9), "", IFERROR($B160+INDEX(Settings!$AF$19:$AF$33, MATCH(G$10, Settings!$Y$19:$Y$33, 0))+IF(INDEX(Settings!$AI$19:$AI$33, MATCH(G$10, Settings!$Y$19:$Y$33, 0))="", 0, INDEX($AO$2:$AU$8, MATCH(TEXT($B160, "ddd"), $AN$2:$AN$8, 0), MATCH(INDEX(Settings!$AI$19:$AI$33, MATCH(G$10, Settings!$Y$19:$Y$33, 0)), $AO$1:$AU$1, 0))), 0))</f>
        <v/>
      </c>
      <c r="AQ160" s="119" t="str">
        <f>IF(OR($B160="", H160="", H$10="", AQ$9), "", IFERROR($B160+INDEX(Settings!$AF$19:$AF$33, MATCH(H$10, Settings!$Y$19:$Y$33, 0))+IF(INDEX(Settings!$AI$19:$AI$33, MATCH(H$10, Settings!$Y$19:$Y$33, 0))="", 0, INDEX($AO$2:$AU$8, MATCH(TEXT($B160, "ddd"), $AN$2:$AN$8, 0), MATCH(INDEX(Settings!$AI$19:$AI$33, MATCH(H$10, Settings!$Y$19:$Y$33, 0)), $AO$1:$AU$1, 0))), 0))</f>
        <v/>
      </c>
      <c r="AR160" s="119" t="str">
        <f>IF(OR($B160="", I160="", I$10="", AR$9), "", IFERROR($B160+INDEX(Settings!$AF$19:$AF$33, MATCH(I$10, Settings!$Y$19:$Y$33, 0))+IF(INDEX(Settings!$AI$19:$AI$33, MATCH(I$10, Settings!$Y$19:$Y$33, 0))="", 0, INDEX($AO$2:$AU$8, MATCH(TEXT($B160, "ddd"), $AN$2:$AN$8, 0), MATCH(INDEX(Settings!$AI$19:$AI$33, MATCH(I$10, Settings!$Y$19:$Y$33, 0)), $AO$1:$AU$1, 0))), 0))</f>
        <v/>
      </c>
      <c r="AS160" s="119" t="str">
        <f>IF(OR($B160="", J160="", J$10="", AS$9), "", IFERROR($B160+INDEX(Settings!$AF$19:$AF$33, MATCH(J$10, Settings!$Y$19:$Y$33, 0))+IF(INDEX(Settings!$AI$19:$AI$33, MATCH(J$10, Settings!$Y$19:$Y$33, 0))="", 0, INDEX($AO$2:$AU$8, MATCH(TEXT($B160, "ddd"), $AN$2:$AN$8, 0), MATCH(INDEX(Settings!$AI$19:$AI$33, MATCH(J$10, Settings!$Y$19:$Y$33, 0)), $AO$1:$AU$1, 0))), 0))</f>
        <v/>
      </c>
      <c r="AT160" s="119" t="str">
        <f>IF(OR($B160="", K160="", K$10="", AT$9), "", IFERROR($B160+INDEX(Settings!$AF$19:$AF$33, MATCH(K$10, Settings!$Y$19:$Y$33, 0))+IF(INDEX(Settings!$AI$19:$AI$33, MATCH(K$10, Settings!$Y$19:$Y$33, 0))="", 0, INDEX($AO$2:$AU$8, MATCH(TEXT($B160, "ddd"), $AN$2:$AN$8, 0), MATCH(INDEX(Settings!$AI$19:$AI$33, MATCH(K$10, Settings!$Y$19:$Y$33, 0)), $AO$1:$AU$1, 0))), 0))</f>
        <v/>
      </c>
      <c r="AU160" s="119" t="str">
        <f>IF(OR($B160="", L160="", L$10="", AU$9), "", IFERROR($B160+INDEX(Settings!$AF$19:$AF$33, MATCH(L$10, Settings!$Y$19:$Y$33, 0))+IF(INDEX(Settings!$AI$19:$AI$33, MATCH(L$10, Settings!$Y$19:$Y$33, 0))="", 0, INDEX($AO$2:$AU$8, MATCH(TEXT($B160, "ddd"), $AN$2:$AN$8, 0), MATCH(INDEX(Settings!$AI$19:$AI$33, MATCH(L$10, Settings!$Y$19:$Y$33, 0)), $AO$1:$AU$1, 0))), 0))</f>
        <v/>
      </c>
      <c r="AV160" s="119" t="str">
        <f>IF(OR($B160="", M160="", M$10="", AV$9), "", IFERROR($B160+INDEX(Settings!$AF$19:$AF$33, MATCH(M$10, Settings!$Y$19:$Y$33, 0))+IF(INDEX(Settings!$AI$19:$AI$33, MATCH(M$10, Settings!$Y$19:$Y$33, 0))="", 0, INDEX($AO$2:$AU$8, MATCH(TEXT($B160, "ddd"), $AN$2:$AN$8, 0), MATCH(INDEX(Settings!$AI$19:$AI$33, MATCH(M$10, Settings!$Y$19:$Y$33, 0)), $AO$1:$AU$1, 0))), 0))</f>
        <v/>
      </c>
      <c r="AW160" s="119" t="str">
        <f>IF(OR($B160="", N160="", N$10="", AW$9), "", IFERROR($B160+INDEX(Settings!$AF$19:$AF$33, MATCH(N$10, Settings!$Y$19:$Y$33, 0))+IF(INDEX(Settings!$AI$19:$AI$33, MATCH(N$10, Settings!$Y$19:$Y$33, 0))="", 0, INDEX($AO$2:$AU$8, MATCH(TEXT($B160, "ddd"), $AN$2:$AN$8, 0), MATCH(INDEX(Settings!$AI$19:$AI$33, MATCH(N$10, Settings!$Y$19:$Y$33, 0)), $AO$1:$AU$1, 0))), 0))</f>
        <v/>
      </c>
      <c r="AX160" s="119" t="str">
        <f>IF(OR($B160="", O160="", O$10="", AX$9), "", IFERROR($B160+INDEX(Settings!$AF$19:$AF$33, MATCH(O$10, Settings!$Y$19:$Y$33, 0))+IF(INDEX(Settings!$AI$19:$AI$33, MATCH(O$10, Settings!$Y$19:$Y$33, 0))="", 0, INDEX($AO$2:$AU$8, MATCH(TEXT($B160, "ddd"), $AN$2:$AN$8, 0), MATCH(INDEX(Settings!$AI$19:$AI$33, MATCH(O$10, Settings!$Y$19:$Y$33, 0)), $AO$1:$AU$1, 0))), 0))</f>
        <v/>
      </c>
      <c r="AY160" s="119" t="str">
        <f>IF(OR($B160="", P160="", P$10="", AY$9), "", IFERROR($B160+INDEX(Settings!$AF$19:$AF$33, MATCH(P$10, Settings!$Y$19:$Y$33, 0))+IF(INDEX(Settings!$AI$19:$AI$33, MATCH(P$10, Settings!$Y$19:$Y$33, 0))="", 0, INDEX($AO$2:$AU$8, MATCH(TEXT($B160, "ddd"), $AN$2:$AN$8, 0), MATCH(INDEX(Settings!$AI$19:$AI$33, MATCH(P$10, Settings!$Y$19:$Y$33, 0)), $AO$1:$AU$1, 0))), 0))</f>
        <v/>
      </c>
      <c r="AZ160" s="120" t="str">
        <f>IF(OR($B160="", Q160="", Q$10="", AZ$9), "", IFERROR($B160+INDEX(Settings!$AF$19:$AF$33, MATCH(Q$10, Settings!$Y$19:$Y$33, 0))+IF(INDEX(Settings!$AI$19:$AI$33, MATCH(Q$10, Settings!$Y$19:$Y$33, 0))="", 0, INDEX($AO$2:$AU$8, MATCH(TEXT($B160, "ddd"), $AN$2:$AN$8, 0), MATCH(INDEX(Settings!$AI$19:$AI$33, MATCH(Q$10, Settings!$Y$19:$Y$33, 0)), $AO$1:$AU$1, 0))), 0))</f>
        <v/>
      </c>
      <c r="BB160" s="118" t="str">
        <f>IF(OR(C$10="", $B160="", C160="", BB$9=""), "", IFERROR(WORKDAY((DATE(YEAR($B160), MONTH($B160)+INDEX(Settings!$AM$19:$AM$33, MATCH(C$10, Settings!$Y$19:$Y$33, 0)), IF(INDEX(Settings!$AQ$19:$AQ$33, MATCH(C$10, Settings!$Y$19:$Y$33, 0))=0, DAY($B160), INDEX(Settings!$AQ$19:$AQ$33, MATCH(C$10, Settings!$Y$19:$Y$33, 0))))-1), 1, Settings!$AY$23:$AY$38), ""))</f>
        <v/>
      </c>
      <c r="BC160" s="119" t="str">
        <f>IF(OR(D$10="", $B160="", D160="", BC$9=""), "", IFERROR(WORKDAY((DATE(YEAR($B160), MONTH($B160)+INDEX(Settings!$AM$19:$AM$33, MATCH(D$10, Settings!$Y$19:$Y$33, 0)), IF(INDEX(Settings!$AQ$19:$AQ$33, MATCH(D$10, Settings!$Y$19:$Y$33, 0))=0, DAY($B160), INDEX(Settings!$AQ$19:$AQ$33, MATCH(D$10, Settings!$Y$19:$Y$33, 0))))-1), 1, Settings!$AY$23:$AY$38), ""))</f>
        <v/>
      </c>
      <c r="BD160" s="119" t="str">
        <f>IF(OR(E$10="", $B160="", E160="", BD$9=""), "", IFERROR(WORKDAY((DATE(YEAR($B160), MONTH($B160)+INDEX(Settings!$AM$19:$AM$33, MATCH(E$10, Settings!$Y$19:$Y$33, 0)), IF(INDEX(Settings!$AQ$19:$AQ$33, MATCH(E$10, Settings!$Y$19:$Y$33, 0))=0, DAY($B160), INDEX(Settings!$AQ$19:$AQ$33, MATCH(E$10, Settings!$Y$19:$Y$33, 0))))-1), 1, Settings!$AY$23:$AY$38), ""))</f>
        <v/>
      </c>
      <c r="BE160" s="119" t="str">
        <f>IF(OR(F$10="", $B160="", F160="", BE$9=""), "", IFERROR(WORKDAY((DATE(YEAR($B160), MONTH($B160)+INDEX(Settings!$AM$19:$AM$33, MATCH(F$10, Settings!$Y$19:$Y$33, 0)), IF(INDEX(Settings!$AQ$19:$AQ$33, MATCH(F$10, Settings!$Y$19:$Y$33, 0))=0, DAY($B160), INDEX(Settings!$AQ$19:$AQ$33, MATCH(F$10, Settings!$Y$19:$Y$33, 0))))-1), 1, Settings!$AY$23:$AY$38), ""))</f>
        <v/>
      </c>
      <c r="BF160" s="119" t="str">
        <f>IF(OR(G$10="", $B160="", G160="", BF$9=""), "", IFERROR(WORKDAY((DATE(YEAR($B160), MONTH($B160)+INDEX(Settings!$AM$19:$AM$33, MATCH(G$10, Settings!$Y$19:$Y$33, 0)), IF(INDEX(Settings!$AQ$19:$AQ$33, MATCH(G$10, Settings!$Y$19:$Y$33, 0))=0, DAY($B160), INDEX(Settings!$AQ$19:$AQ$33, MATCH(G$10, Settings!$Y$19:$Y$33, 0))))-1), 1, Settings!$AY$23:$AY$38), ""))</f>
        <v/>
      </c>
      <c r="BG160" s="119" t="str">
        <f>IF(OR(H$10="", $B160="", H160="", BG$9=""), "", IFERROR(WORKDAY((DATE(YEAR($B160), MONTH($B160)+INDEX(Settings!$AM$19:$AM$33, MATCH(H$10, Settings!$Y$19:$Y$33, 0)), IF(INDEX(Settings!$AQ$19:$AQ$33, MATCH(H$10, Settings!$Y$19:$Y$33, 0))=0, DAY($B160), INDEX(Settings!$AQ$19:$AQ$33, MATCH(H$10, Settings!$Y$19:$Y$33, 0))))-1), 1, Settings!$AY$23:$AY$38), ""))</f>
        <v/>
      </c>
      <c r="BH160" s="119" t="str">
        <f>IF(OR(I$10="", $B160="", I160="", BH$9=""), "", IFERROR(WORKDAY((DATE(YEAR($B160), MONTH($B160)+INDEX(Settings!$AM$19:$AM$33, MATCH(I$10, Settings!$Y$19:$Y$33, 0)), IF(INDEX(Settings!$AQ$19:$AQ$33, MATCH(I$10, Settings!$Y$19:$Y$33, 0))=0, DAY($B160), INDEX(Settings!$AQ$19:$AQ$33, MATCH(I$10, Settings!$Y$19:$Y$33, 0))))-1), 1, Settings!$AY$23:$AY$38), ""))</f>
        <v/>
      </c>
      <c r="BI160" s="119" t="str">
        <f>IF(OR(J$10="", $B160="", J160="", BI$9=""), "", IFERROR(WORKDAY((DATE(YEAR($B160), MONTH($B160)+INDEX(Settings!$AM$19:$AM$33, MATCH(J$10, Settings!$Y$19:$Y$33, 0)), IF(INDEX(Settings!$AQ$19:$AQ$33, MATCH(J$10, Settings!$Y$19:$Y$33, 0))=0, DAY($B160), INDEX(Settings!$AQ$19:$AQ$33, MATCH(J$10, Settings!$Y$19:$Y$33, 0))))-1), 1, Settings!$AY$23:$AY$38), ""))</f>
        <v/>
      </c>
      <c r="BJ160" s="119" t="str">
        <f>IF(OR(K$10="", $B160="", K160="", BJ$9=""), "", IFERROR(WORKDAY((DATE(YEAR($B160), MONTH($B160)+INDEX(Settings!$AM$19:$AM$33, MATCH(K$10, Settings!$Y$19:$Y$33, 0)), IF(INDEX(Settings!$AQ$19:$AQ$33, MATCH(K$10, Settings!$Y$19:$Y$33, 0))=0, DAY($B160), INDEX(Settings!$AQ$19:$AQ$33, MATCH(K$10, Settings!$Y$19:$Y$33, 0))))-1), 1, Settings!$AY$23:$AY$38), ""))</f>
        <v/>
      </c>
      <c r="BK160" s="119" t="str">
        <f>IF(OR(L$10="", $B160="", L160="", BK$9=""), "", IFERROR(WORKDAY((DATE(YEAR($B160), MONTH($B160)+INDEX(Settings!$AM$19:$AM$33, MATCH(L$10, Settings!$Y$19:$Y$33, 0)), IF(INDEX(Settings!$AQ$19:$AQ$33, MATCH(L$10, Settings!$Y$19:$Y$33, 0))=0, DAY($B160), INDEX(Settings!$AQ$19:$AQ$33, MATCH(L$10, Settings!$Y$19:$Y$33, 0))))-1), 1, Settings!$AY$23:$AY$38), ""))</f>
        <v/>
      </c>
      <c r="BL160" s="119" t="str">
        <f>IF(OR(M$10="", $B160="", M160="", BL$9=""), "", IFERROR(WORKDAY((DATE(YEAR($B160), MONTH($B160)+INDEX(Settings!$AM$19:$AM$33, MATCH(M$10, Settings!$Y$19:$Y$33, 0)), IF(INDEX(Settings!$AQ$19:$AQ$33, MATCH(M$10, Settings!$Y$19:$Y$33, 0))=0, DAY($B160), INDEX(Settings!$AQ$19:$AQ$33, MATCH(M$10, Settings!$Y$19:$Y$33, 0))))-1), 1, Settings!$AY$23:$AY$38), ""))</f>
        <v/>
      </c>
      <c r="BM160" s="119" t="str">
        <f>IF(OR(N$10="", $B160="", N160="", BM$9=""), "", IFERROR(WORKDAY((DATE(YEAR($B160), MONTH($B160)+INDEX(Settings!$AM$19:$AM$33, MATCH(N$10, Settings!$Y$19:$Y$33, 0)), IF(INDEX(Settings!$AQ$19:$AQ$33, MATCH(N$10, Settings!$Y$19:$Y$33, 0))=0, DAY($B160), INDEX(Settings!$AQ$19:$AQ$33, MATCH(N$10, Settings!$Y$19:$Y$33, 0))))-1), 1, Settings!$AY$23:$AY$38), ""))</f>
        <v/>
      </c>
      <c r="BN160" s="119" t="str">
        <f>IF(OR(O$10="", $B160="", O160="", BN$9=""), "", IFERROR(WORKDAY((DATE(YEAR($B160), MONTH($B160)+INDEX(Settings!$AM$19:$AM$33, MATCH(O$10, Settings!$Y$19:$Y$33, 0)), IF(INDEX(Settings!$AQ$19:$AQ$33, MATCH(O$10, Settings!$Y$19:$Y$33, 0))=0, DAY($B160), INDEX(Settings!$AQ$19:$AQ$33, MATCH(O$10, Settings!$Y$19:$Y$33, 0))))-1), 1, Settings!$AY$23:$AY$38), ""))</f>
        <v/>
      </c>
      <c r="BO160" s="119" t="str">
        <f>IF(OR(P$10="", $B160="", P160="", BO$9=""), "", IFERROR(WORKDAY((DATE(YEAR($B160), MONTH($B160)+INDEX(Settings!$AM$19:$AM$33, MATCH(P$10, Settings!$Y$19:$Y$33, 0)), IF(INDEX(Settings!$AQ$19:$AQ$33, MATCH(P$10, Settings!$Y$19:$Y$33, 0))=0, DAY($B160), INDEX(Settings!$AQ$19:$AQ$33, MATCH(P$10, Settings!$Y$19:$Y$33, 0))))-1), 1, Settings!$AY$23:$AY$38), ""))</f>
        <v/>
      </c>
      <c r="BP160" s="120" t="str">
        <f>IF(OR(Q$10="", $B160="", Q160="", BP$9=""), "", IFERROR(WORKDAY((DATE(YEAR($B160), MONTH($B160)+INDEX(Settings!$AM$19:$AM$33, MATCH(Q$10, Settings!$Y$19:$Y$33, 0)), IF(INDEX(Settings!$AQ$19:$AQ$33, MATCH(Q$10, Settings!$Y$19:$Y$33, 0))=0, DAY($B160), INDEX(Settings!$AQ$19:$AQ$33, MATCH(Q$10, Settings!$Y$19:$Y$33, 0))))-1), 1, Settings!$AY$23:$AY$38), ""))</f>
        <v/>
      </c>
      <c r="BR160" s="118" t="str">
        <f>IF(BB160="", "", IF(BB160&lt;=$B160, WORKDAY(DATE(YEAR($BB160), MONTH(BB160)+1, DAY(BB160)-1), 1, Settings!$AY$23:$AY$38), BB160))</f>
        <v/>
      </c>
      <c r="BS160" s="119" t="str">
        <f>IF(BC160="", "", IF(BC160&lt;=$B160, WORKDAY(DATE(YEAR($BB160), MONTH(BC160)+1, DAY(BC160)-1), 1, Settings!$AY$23:$AY$38), BC160))</f>
        <v/>
      </c>
      <c r="BT160" s="119" t="str">
        <f>IF(BD160="", "", IF(BD160&lt;=$B160, WORKDAY(DATE(YEAR($BB160), MONTH(BD160)+1, DAY(BD160)-1), 1, Settings!$AY$23:$AY$38), BD160))</f>
        <v/>
      </c>
      <c r="BU160" s="119" t="str">
        <f>IF(BE160="", "", IF(BE160&lt;=$B160, WORKDAY(DATE(YEAR($BB160), MONTH(BE160)+1, DAY(BE160)-1), 1, Settings!$AY$23:$AY$38), BE160))</f>
        <v/>
      </c>
      <c r="BV160" s="119" t="str">
        <f>IF(BF160="", "", IF(BF160&lt;=$B160, WORKDAY(DATE(YEAR($BB160), MONTH(BF160)+1, DAY(BF160)-1), 1, Settings!$AY$23:$AY$38), BF160))</f>
        <v/>
      </c>
      <c r="BW160" s="119" t="str">
        <f>IF(BG160="", "", IF(BG160&lt;=$B160, WORKDAY(DATE(YEAR($BB160), MONTH(BG160)+1, DAY(BG160)-1), 1, Settings!$AY$23:$AY$38), BG160))</f>
        <v/>
      </c>
      <c r="BX160" s="119" t="str">
        <f>IF(BH160="", "", IF(BH160&lt;=$B160, WORKDAY(DATE(YEAR($BB160), MONTH(BH160)+1, DAY(BH160)-1), 1, Settings!$AY$23:$AY$38), BH160))</f>
        <v/>
      </c>
      <c r="BY160" s="119" t="str">
        <f>IF(BI160="", "", IF(BI160&lt;=$B160, WORKDAY(DATE(YEAR($BB160), MONTH(BI160)+1, DAY(BI160)-1), 1, Settings!$AY$23:$AY$38), BI160))</f>
        <v/>
      </c>
      <c r="BZ160" s="119" t="str">
        <f>IF(BJ160="", "", IF(BJ160&lt;=$B160, WORKDAY(DATE(YEAR($BB160), MONTH(BJ160)+1, DAY(BJ160)-1), 1, Settings!$AY$23:$AY$38), BJ160))</f>
        <v/>
      </c>
      <c r="CA160" s="119" t="str">
        <f>IF(BK160="", "", IF(BK160&lt;=$B160, WORKDAY(DATE(YEAR($BB160), MONTH(BK160)+1, DAY(BK160)-1), 1, Settings!$AY$23:$AY$38), BK160))</f>
        <v/>
      </c>
      <c r="CB160" s="119" t="str">
        <f>IF(BL160="", "", IF(BL160&lt;=$B160, WORKDAY(DATE(YEAR($BB160), MONTH(BL160)+1, DAY(BL160)-1), 1, Settings!$AY$23:$AY$38), BL160))</f>
        <v/>
      </c>
      <c r="CC160" s="119" t="str">
        <f>IF(BM160="", "", IF(BM160&lt;=$B160, WORKDAY(DATE(YEAR($BB160), MONTH(BM160)+1, DAY(BM160)-1), 1, Settings!$AY$23:$AY$38), BM160))</f>
        <v/>
      </c>
      <c r="CD160" s="119" t="str">
        <f>IF(BN160="", "", IF(BN160&lt;=$B160, WORKDAY(DATE(YEAR($BB160), MONTH(BN160)+1, DAY(BN160)-1), 1, Settings!$AY$23:$AY$38), BN160))</f>
        <v/>
      </c>
      <c r="CE160" s="119" t="str">
        <f>IF(BO160="", "", IF(BO160&lt;=$B160, WORKDAY(DATE(YEAR($BB160), MONTH(BO160)+1, DAY(BO160)-1), 1, Settings!$AY$23:$AY$38), BO160))</f>
        <v/>
      </c>
      <c r="CF160" s="120" t="str">
        <f>IF(BP160="", "", IF(BP160&lt;=$B160, WORKDAY(DATE(YEAR($BB160), MONTH(BP160)+1, DAY(BP160)-1), 1, Settings!$AY$23:$AY$38), BP160))</f>
        <v/>
      </c>
      <c r="CH160" s="48" t="str">
        <f t="shared" si="66"/>
        <v/>
      </c>
      <c r="CI160" s="49" t="str">
        <f t="shared" si="67"/>
        <v/>
      </c>
      <c r="CJ160" s="49" t="str">
        <f t="shared" si="68"/>
        <v/>
      </c>
      <c r="CK160" s="49" t="str">
        <f t="shared" si="69"/>
        <v/>
      </c>
      <c r="CL160" s="49" t="str">
        <f t="shared" si="70"/>
        <v/>
      </c>
      <c r="CM160" s="49" t="str">
        <f t="shared" si="71"/>
        <v/>
      </c>
      <c r="CN160" s="49" t="str">
        <f t="shared" si="72"/>
        <v/>
      </c>
      <c r="CO160" s="49" t="str">
        <f t="shared" si="73"/>
        <v/>
      </c>
      <c r="CP160" s="49" t="str">
        <f t="shared" si="74"/>
        <v/>
      </c>
      <c r="CQ160" s="49" t="str">
        <f t="shared" si="75"/>
        <v/>
      </c>
      <c r="CR160" s="49" t="str">
        <f t="shared" si="76"/>
        <v/>
      </c>
      <c r="CS160" s="49" t="str">
        <f t="shared" si="77"/>
        <v/>
      </c>
      <c r="CT160" s="49" t="str">
        <f t="shared" si="78"/>
        <v/>
      </c>
      <c r="CU160" s="49" t="str">
        <f t="shared" si="79"/>
        <v/>
      </c>
      <c r="CV160" s="16" t="str">
        <f t="shared" si="80"/>
        <v/>
      </c>
      <c r="CX160" s="48" t="str">
        <f t="shared" si="81"/>
        <v/>
      </c>
      <c r="CY160" s="49" t="str">
        <f t="shared" si="82"/>
        <v/>
      </c>
      <c r="CZ160" s="49" t="str">
        <f t="shared" si="83"/>
        <v/>
      </c>
      <c r="DA160" s="49" t="str">
        <f t="shared" si="84"/>
        <v/>
      </c>
      <c r="DB160" s="49" t="str">
        <f t="shared" si="85"/>
        <v/>
      </c>
      <c r="DC160" s="49" t="str">
        <f t="shared" si="86"/>
        <v/>
      </c>
      <c r="DD160" s="49" t="str">
        <f t="shared" si="87"/>
        <v/>
      </c>
      <c r="DE160" s="49" t="str">
        <f t="shared" si="88"/>
        <v/>
      </c>
      <c r="DF160" s="49" t="str">
        <f t="shared" si="89"/>
        <v/>
      </c>
      <c r="DG160" s="49" t="str">
        <f t="shared" si="90"/>
        <v/>
      </c>
      <c r="DH160" s="49" t="str">
        <f t="shared" si="91"/>
        <v/>
      </c>
      <c r="DI160" s="49" t="str">
        <f t="shared" si="92"/>
        <v/>
      </c>
      <c r="DJ160" s="49" t="str">
        <f t="shared" si="93"/>
        <v/>
      </c>
      <c r="DK160" s="49" t="str">
        <f t="shared" si="94"/>
        <v/>
      </c>
      <c r="DL160" s="16" t="str">
        <f t="shared" si="95"/>
        <v/>
      </c>
      <c r="DN160" s="17" t="str">
        <f t="shared" si="96"/>
        <v>Nov 2019</v>
      </c>
    </row>
    <row r="161" spans="1:118" x14ac:dyDescent="0.25">
      <c r="A161" s="30"/>
      <c r="B161" s="102">
        <f>IF(B160="", "", IFERROR(IF(B160+1&gt;Settings!$G$25, "", B160+1), ""))</f>
        <v>43797</v>
      </c>
      <c r="C161" s="2"/>
      <c r="D161" s="3"/>
      <c r="E161" s="3"/>
      <c r="F161" s="3"/>
      <c r="G161" s="3"/>
      <c r="H161" s="3"/>
      <c r="I161" s="3"/>
      <c r="J161" s="3"/>
      <c r="K161" s="3"/>
      <c r="L161" s="3"/>
      <c r="M161" s="3"/>
      <c r="N161" s="3"/>
      <c r="O161" s="3"/>
      <c r="P161" s="3"/>
      <c r="Q161" s="4"/>
      <c r="R161" s="30"/>
      <c r="T161" s="17" t="str">
        <f>IF($B161="", "", IF($B161&lt;Settings!$G$23, "Old", "New"))</f>
        <v>Old</v>
      </c>
      <c r="AL161" s="118" t="str">
        <f>IF(OR($B161="", C161="", C$10="", AL$9), "", IFERROR($B161+INDEX(Settings!$AF$19:$AF$33, MATCH(C$10, Settings!$Y$19:$Y$33, 0))+IF(INDEX(Settings!$AI$19:$AI$33, MATCH(C$10, Settings!$Y$19:$Y$33, 0))="", 0, INDEX($AO$2:$AU$8, MATCH(TEXT($B161, "ddd"), $AN$2:$AN$8, 0), MATCH(INDEX(Settings!$AI$19:$AI$33, MATCH(C$10, Settings!$Y$19:$Y$33, 0)), $AO$1:$AU$1, 0))), 0))</f>
        <v/>
      </c>
      <c r="AM161" s="119" t="str">
        <f>IF(OR($B161="", D161="", D$10="", AM$9), "", IFERROR($B161+INDEX(Settings!$AF$19:$AF$33, MATCH(D$10, Settings!$Y$19:$Y$33, 0))+IF(INDEX(Settings!$AI$19:$AI$33, MATCH(D$10, Settings!$Y$19:$Y$33, 0))="", 0, INDEX($AO$2:$AU$8, MATCH(TEXT($B161, "ddd"), $AN$2:$AN$8, 0), MATCH(INDEX(Settings!$AI$19:$AI$33, MATCH(D$10, Settings!$Y$19:$Y$33, 0)), $AO$1:$AU$1, 0))), 0))</f>
        <v/>
      </c>
      <c r="AN161" s="119" t="str">
        <f>IF(OR($B161="", E161="", E$10="", AN$9), "", IFERROR($B161+INDEX(Settings!$AF$19:$AF$33, MATCH(E$10, Settings!$Y$19:$Y$33, 0))+IF(INDEX(Settings!$AI$19:$AI$33, MATCH(E$10, Settings!$Y$19:$Y$33, 0))="", 0, INDEX($AO$2:$AU$8, MATCH(TEXT($B161, "ddd"), $AN$2:$AN$8, 0), MATCH(INDEX(Settings!$AI$19:$AI$33, MATCH(E$10, Settings!$Y$19:$Y$33, 0)), $AO$1:$AU$1, 0))), 0))</f>
        <v/>
      </c>
      <c r="AO161" s="119" t="str">
        <f>IF(OR($B161="", F161="", F$10="", AO$9), "", IFERROR($B161+INDEX(Settings!$AF$19:$AF$33, MATCH(F$10, Settings!$Y$19:$Y$33, 0))+IF(INDEX(Settings!$AI$19:$AI$33, MATCH(F$10, Settings!$Y$19:$Y$33, 0))="", 0, INDEX($AO$2:$AU$8, MATCH(TEXT($B161, "ddd"), $AN$2:$AN$8, 0), MATCH(INDEX(Settings!$AI$19:$AI$33, MATCH(F$10, Settings!$Y$19:$Y$33, 0)), $AO$1:$AU$1, 0))), 0))</f>
        <v/>
      </c>
      <c r="AP161" s="119" t="str">
        <f>IF(OR($B161="", G161="", G$10="", AP$9), "", IFERROR($B161+INDEX(Settings!$AF$19:$AF$33, MATCH(G$10, Settings!$Y$19:$Y$33, 0))+IF(INDEX(Settings!$AI$19:$AI$33, MATCH(G$10, Settings!$Y$19:$Y$33, 0))="", 0, INDEX($AO$2:$AU$8, MATCH(TEXT($B161, "ddd"), $AN$2:$AN$8, 0), MATCH(INDEX(Settings!$AI$19:$AI$33, MATCH(G$10, Settings!$Y$19:$Y$33, 0)), $AO$1:$AU$1, 0))), 0))</f>
        <v/>
      </c>
      <c r="AQ161" s="119" t="str">
        <f>IF(OR($B161="", H161="", H$10="", AQ$9), "", IFERROR($B161+INDEX(Settings!$AF$19:$AF$33, MATCH(H$10, Settings!$Y$19:$Y$33, 0))+IF(INDEX(Settings!$AI$19:$AI$33, MATCH(H$10, Settings!$Y$19:$Y$33, 0))="", 0, INDEX($AO$2:$AU$8, MATCH(TEXT($B161, "ddd"), $AN$2:$AN$8, 0), MATCH(INDEX(Settings!$AI$19:$AI$33, MATCH(H$10, Settings!$Y$19:$Y$33, 0)), $AO$1:$AU$1, 0))), 0))</f>
        <v/>
      </c>
      <c r="AR161" s="119" t="str">
        <f>IF(OR($B161="", I161="", I$10="", AR$9), "", IFERROR($B161+INDEX(Settings!$AF$19:$AF$33, MATCH(I$10, Settings!$Y$19:$Y$33, 0))+IF(INDEX(Settings!$AI$19:$AI$33, MATCH(I$10, Settings!$Y$19:$Y$33, 0))="", 0, INDEX($AO$2:$AU$8, MATCH(TEXT($B161, "ddd"), $AN$2:$AN$8, 0), MATCH(INDEX(Settings!$AI$19:$AI$33, MATCH(I$10, Settings!$Y$19:$Y$33, 0)), $AO$1:$AU$1, 0))), 0))</f>
        <v/>
      </c>
      <c r="AS161" s="119" t="str">
        <f>IF(OR($B161="", J161="", J$10="", AS$9), "", IFERROR($B161+INDEX(Settings!$AF$19:$AF$33, MATCH(J$10, Settings!$Y$19:$Y$33, 0))+IF(INDEX(Settings!$AI$19:$AI$33, MATCH(J$10, Settings!$Y$19:$Y$33, 0))="", 0, INDEX($AO$2:$AU$8, MATCH(TEXT($B161, "ddd"), $AN$2:$AN$8, 0), MATCH(INDEX(Settings!$AI$19:$AI$33, MATCH(J$10, Settings!$Y$19:$Y$33, 0)), $AO$1:$AU$1, 0))), 0))</f>
        <v/>
      </c>
      <c r="AT161" s="119" t="str">
        <f>IF(OR($B161="", K161="", K$10="", AT$9), "", IFERROR($B161+INDEX(Settings!$AF$19:$AF$33, MATCH(K$10, Settings!$Y$19:$Y$33, 0))+IF(INDEX(Settings!$AI$19:$AI$33, MATCH(K$10, Settings!$Y$19:$Y$33, 0))="", 0, INDEX($AO$2:$AU$8, MATCH(TEXT($B161, "ddd"), $AN$2:$AN$8, 0), MATCH(INDEX(Settings!$AI$19:$AI$33, MATCH(K$10, Settings!$Y$19:$Y$33, 0)), $AO$1:$AU$1, 0))), 0))</f>
        <v/>
      </c>
      <c r="AU161" s="119" t="str">
        <f>IF(OR($B161="", L161="", L$10="", AU$9), "", IFERROR($B161+INDEX(Settings!$AF$19:$AF$33, MATCH(L$10, Settings!$Y$19:$Y$33, 0))+IF(INDEX(Settings!$AI$19:$AI$33, MATCH(L$10, Settings!$Y$19:$Y$33, 0))="", 0, INDEX($AO$2:$AU$8, MATCH(TEXT($B161, "ddd"), $AN$2:$AN$8, 0), MATCH(INDEX(Settings!$AI$19:$AI$33, MATCH(L$10, Settings!$Y$19:$Y$33, 0)), $AO$1:$AU$1, 0))), 0))</f>
        <v/>
      </c>
      <c r="AV161" s="119" t="str">
        <f>IF(OR($B161="", M161="", M$10="", AV$9), "", IFERROR($B161+INDEX(Settings!$AF$19:$AF$33, MATCH(M$10, Settings!$Y$19:$Y$33, 0))+IF(INDEX(Settings!$AI$19:$AI$33, MATCH(M$10, Settings!$Y$19:$Y$33, 0))="", 0, INDEX($AO$2:$AU$8, MATCH(TEXT($B161, "ddd"), $AN$2:$AN$8, 0), MATCH(INDEX(Settings!$AI$19:$AI$33, MATCH(M$10, Settings!$Y$19:$Y$33, 0)), $AO$1:$AU$1, 0))), 0))</f>
        <v/>
      </c>
      <c r="AW161" s="119" t="str">
        <f>IF(OR($B161="", N161="", N$10="", AW$9), "", IFERROR($B161+INDEX(Settings!$AF$19:$AF$33, MATCH(N$10, Settings!$Y$19:$Y$33, 0))+IF(INDEX(Settings!$AI$19:$AI$33, MATCH(N$10, Settings!$Y$19:$Y$33, 0))="", 0, INDEX($AO$2:$AU$8, MATCH(TEXT($B161, "ddd"), $AN$2:$AN$8, 0), MATCH(INDEX(Settings!$AI$19:$AI$33, MATCH(N$10, Settings!$Y$19:$Y$33, 0)), $AO$1:$AU$1, 0))), 0))</f>
        <v/>
      </c>
      <c r="AX161" s="119" t="str">
        <f>IF(OR($B161="", O161="", O$10="", AX$9), "", IFERROR($B161+INDEX(Settings!$AF$19:$AF$33, MATCH(O$10, Settings!$Y$19:$Y$33, 0))+IF(INDEX(Settings!$AI$19:$AI$33, MATCH(O$10, Settings!$Y$19:$Y$33, 0))="", 0, INDEX($AO$2:$AU$8, MATCH(TEXT($B161, "ddd"), $AN$2:$AN$8, 0), MATCH(INDEX(Settings!$AI$19:$AI$33, MATCH(O$10, Settings!$Y$19:$Y$33, 0)), $AO$1:$AU$1, 0))), 0))</f>
        <v/>
      </c>
      <c r="AY161" s="119" t="str">
        <f>IF(OR($B161="", P161="", P$10="", AY$9), "", IFERROR($B161+INDEX(Settings!$AF$19:$AF$33, MATCH(P$10, Settings!$Y$19:$Y$33, 0))+IF(INDEX(Settings!$AI$19:$AI$33, MATCH(P$10, Settings!$Y$19:$Y$33, 0))="", 0, INDEX($AO$2:$AU$8, MATCH(TEXT($B161, "ddd"), $AN$2:$AN$8, 0), MATCH(INDEX(Settings!$AI$19:$AI$33, MATCH(P$10, Settings!$Y$19:$Y$33, 0)), $AO$1:$AU$1, 0))), 0))</f>
        <v/>
      </c>
      <c r="AZ161" s="120" t="str">
        <f>IF(OR($B161="", Q161="", Q$10="", AZ$9), "", IFERROR($B161+INDEX(Settings!$AF$19:$AF$33, MATCH(Q$10, Settings!$Y$19:$Y$33, 0))+IF(INDEX(Settings!$AI$19:$AI$33, MATCH(Q$10, Settings!$Y$19:$Y$33, 0))="", 0, INDEX($AO$2:$AU$8, MATCH(TEXT($B161, "ddd"), $AN$2:$AN$8, 0), MATCH(INDEX(Settings!$AI$19:$AI$33, MATCH(Q$10, Settings!$Y$19:$Y$33, 0)), $AO$1:$AU$1, 0))), 0))</f>
        <v/>
      </c>
      <c r="BB161" s="118" t="str">
        <f>IF(OR(C$10="", $B161="", C161="", BB$9=""), "", IFERROR(WORKDAY((DATE(YEAR($B161), MONTH($B161)+INDEX(Settings!$AM$19:$AM$33, MATCH(C$10, Settings!$Y$19:$Y$33, 0)), IF(INDEX(Settings!$AQ$19:$AQ$33, MATCH(C$10, Settings!$Y$19:$Y$33, 0))=0, DAY($B161), INDEX(Settings!$AQ$19:$AQ$33, MATCH(C$10, Settings!$Y$19:$Y$33, 0))))-1), 1, Settings!$AY$23:$AY$38), ""))</f>
        <v/>
      </c>
      <c r="BC161" s="119" t="str">
        <f>IF(OR(D$10="", $B161="", D161="", BC$9=""), "", IFERROR(WORKDAY((DATE(YEAR($B161), MONTH($B161)+INDEX(Settings!$AM$19:$AM$33, MATCH(D$10, Settings!$Y$19:$Y$33, 0)), IF(INDEX(Settings!$AQ$19:$AQ$33, MATCH(D$10, Settings!$Y$19:$Y$33, 0))=0, DAY($B161), INDEX(Settings!$AQ$19:$AQ$33, MATCH(D$10, Settings!$Y$19:$Y$33, 0))))-1), 1, Settings!$AY$23:$AY$38), ""))</f>
        <v/>
      </c>
      <c r="BD161" s="119" t="str">
        <f>IF(OR(E$10="", $B161="", E161="", BD$9=""), "", IFERROR(WORKDAY((DATE(YEAR($B161), MONTH($B161)+INDEX(Settings!$AM$19:$AM$33, MATCH(E$10, Settings!$Y$19:$Y$33, 0)), IF(INDEX(Settings!$AQ$19:$AQ$33, MATCH(E$10, Settings!$Y$19:$Y$33, 0))=0, DAY($B161), INDEX(Settings!$AQ$19:$AQ$33, MATCH(E$10, Settings!$Y$19:$Y$33, 0))))-1), 1, Settings!$AY$23:$AY$38), ""))</f>
        <v/>
      </c>
      <c r="BE161" s="119" t="str">
        <f>IF(OR(F$10="", $B161="", F161="", BE$9=""), "", IFERROR(WORKDAY((DATE(YEAR($B161), MONTH($B161)+INDEX(Settings!$AM$19:$AM$33, MATCH(F$10, Settings!$Y$19:$Y$33, 0)), IF(INDEX(Settings!$AQ$19:$AQ$33, MATCH(F$10, Settings!$Y$19:$Y$33, 0))=0, DAY($B161), INDEX(Settings!$AQ$19:$AQ$33, MATCH(F$10, Settings!$Y$19:$Y$33, 0))))-1), 1, Settings!$AY$23:$AY$38), ""))</f>
        <v/>
      </c>
      <c r="BF161" s="119" t="str">
        <f>IF(OR(G$10="", $B161="", G161="", BF$9=""), "", IFERROR(WORKDAY((DATE(YEAR($B161), MONTH($B161)+INDEX(Settings!$AM$19:$AM$33, MATCH(G$10, Settings!$Y$19:$Y$33, 0)), IF(INDEX(Settings!$AQ$19:$AQ$33, MATCH(G$10, Settings!$Y$19:$Y$33, 0))=0, DAY($B161), INDEX(Settings!$AQ$19:$AQ$33, MATCH(G$10, Settings!$Y$19:$Y$33, 0))))-1), 1, Settings!$AY$23:$AY$38), ""))</f>
        <v/>
      </c>
      <c r="BG161" s="119" t="str">
        <f>IF(OR(H$10="", $B161="", H161="", BG$9=""), "", IFERROR(WORKDAY((DATE(YEAR($B161), MONTH($B161)+INDEX(Settings!$AM$19:$AM$33, MATCH(H$10, Settings!$Y$19:$Y$33, 0)), IF(INDEX(Settings!$AQ$19:$AQ$33, MATCH(H$10, Settings!$Y$19:$Y$33, 0))=0, DAY($B161), INDEX(Settings!$AQ$19:$AQ$33, MATCH(H$10, Settings!$Y$19:$Y$33, 0))))-1), 1, Settings!$AY$23:$AY$38), ""))</f>
        <v/>
      </c>
      <c r="BH161" s="119" t="str">
        <f>IF(OR(I$10="", $B161="", I161="", BH$9=""), "", IFERROR(WORKDAY((DATE(YEAR($B161), MONTH($B161)+INDEX(Settings!$AM$19:$AM$33, MATCH(I$10, Settings!$Y$19:$Y$33, 0)), IF(INDEX(Settings!$AQ$19:$AQ$33, MATCH(I$10, Settings!$Y$19:$Y$33, 0))=0, DAY($B161), INDEX(Settings!$AQ$19:$AQ$33, MATCH(I$10, Settings!$Y$19:$Y$33, 0))))-1), 1, Settings!$AY$23:$AY$38), ""))</f>
        <v/>
      </c>
      <c r="BI161" s="119" t="str">
        <f>IF(OR(J$10="", $B161="", J161="", BI$9=""), "", IFERROR(WORKDAY((DATE(YEAR($B161), MONTH($B161)+INDEX(Settings!$AM$19:$AM$33, MATCH(J$10, Settings!$Y$19:$Y$33, 0)), IF(INDEX(Settings!$AQ$19:$AQ$33, MATCH(J$10, Settings!$Y$19:$Y$33, 0))=0, DAY($B161), INDEX(Settings!$AQ$19:$AQ$33, MATCH(J$10, Settings!$Y$19:$Y$33, 0))))-1), 1, Settings!$AY$23:$AY$38), ""))</f>
        <v/>
      </c>
      <c r="BJ161" s="119" t="str">
        <f>IF(OR(K$10="", $B161="", K161="", BJ$9=""), "", IFERROR(WORKDAY((DATE(YEAR($B161), MONTH($B161)+INDEX(Settings!$AM$19:$AM$33, MATCH(K$10, Settings!$Y$19:$Y$33, 0)), IF(INDEX(Settings!$AQ$19:$AQ$33, MATCH(K$10, Settings!$Y$19:$Y$33, 0))=0, DAY($B161), INDEX(Settings!$AQ$19:$AQ$33, MATCH(K$10, Settings!$Y$19:$Y$33, 0))))-1), 1, Settings!$AY$23:$AY$38), ""))</f>
        <v/>
      </c>
      <c r="BK161" s="119" t="str">
        <f>IF(OR(L$10="", $B161="", L161="", BK$9=""), "", IFERROR(WORKDAY((DATE(YEAR($B161), MONTH($B161)+INDEX(Settings!$AM$19:$AM$33, MATCH(L$10, Settings!$Y$19:$Y$33, 0)), IF(INDEX(Settings!$AQ$19:$AQ$33, MATCH(L$10, Settings!$Y$19:$Y$33, 0))=0, DAY($B161), INDEX(Settings!$AQ$19:$AQ$33, MATCH(L$10, Settings!$Y$19:$Y$33, 0))))-1), 1, Settings!$AY$23:$AY$38), ""))</f>
        <v/>
      </c>
      <c r="BL161" s="119" t="str">
        <f>IF(OR(M$10="", $B161="", M161="", BL$9=""), "", IFERROR(WORKDAY((DATE(YEAR($B161), MONTH($B161)+INDEX(Settings!$AM$19:$AM$33, MATCH(M$10, Settings!$Y$19:$Y$33, 0)), IF(INDEX(Settings!$AQ$19:$AQ$33, MATCH(M$10, Settings!$Y$19:$Y$33, 0))=0, DAY($B161), INDEX(Settings!$AQ$19:$AQ$33, MATCH(M$10, Settings!$Y$19:$Y$33, 0))))-1), 1, Settings!$AY$23:$AY$38), ""))</f>
        <v/>
      </c>
      <c r="BM161" s="119" t="str">
        <f>IF(OR(N$10="", $B161="", N161="", BM$9=""), "", IFERROR(WORKDAY((DATE(YEAR($B161), MONTH($B161)+INDEX(Settings!$AM$19:$AM$33, MATCH(N$10, Settings!$Y$19:$Y$33, 0)), IF(INDEX(Settings!$AQ$19:$AQ$33, MATCH(N$10, Settings!$Y$19:$Y$33, 0))=0, DAY($B161), INDEX(Settings!$AQ$19:$AQ$33, MATCH(N$10, Settings!$Y$19:$Y$33, 0))))-1), 1, Settings!$AY$23:$AY$38), ""))</f>
        <v/>
      </c>
      <c r="BN161" s="119" t="str">
        <f>IF(OR(O$10="", $B161="", O161="", BN$9=""), "", IFERROR(WORKDAY((DATE(YEAR($B161), MONTH($B161)+INDEX(Settings!$AM$19:$AM$33, MATCH(O$10, Settings!$Y$19:$Y$33, 0)), IF(INDEX(Settings!$AQ$19:$AQ$33, MATCH(O$10, Settings!$Y$19:$Y$33, 0))=0, DAY($B161), INDEX(Settings!$AQ$19:$AQ$33, MATCH(O$10, Settings!$Y$19:$Y$33, 0))))-1), 1, Settings!$AY$23:$AY$38), ""))</f>
        <v/>
      </c>
      <c r="BO161" s="119" t="str">
        <f>IF(OR(P$10="", $B161="", P161="", BO$9=""), "", IFERROR(WORKDAY((DATE(YEAR($B161), MONTH($B161)+INDEX(Settings!$AM$19:$AM$33, MATCH(P$10, Settings!$Y$19:$Y$33, 0)), IF(INDEX(Settings!$AQ$19:$AQ$33, MATCH(P$10, Settings!$Y$19:$Y$33, 0))=0, DAY($B161), INDEX(Settings!$AQ$19:$AQ$33, MATCH(P$10, Settings!$Y$19:$Y$33, 0))))-1), 1, Settings!$AY$23:$AY$38), ""))</f>
        <v/>
      </c>
      <c r="BP161" s="120" t="str">
        <f>IF(OR(Q$10="", $B161="", Q161="", BP$9=""), "", IFERROR(WORKDAY((DATE(YEAR($B161), MONTH($B161)+INDEX(Settings!$AM$19:$AM$33, MATCH(Q$10, Settings!$Y$19:$Y$33, 0)), IF(INDEX(Settings!$AQ$19:$AQ$33, MATCH(Q$10, Settings!$Y$19:$Y$33, 0))=0, DAY($B161), INDEX(Settings!$AQ$19:$AQ$33, MATCH(Q$10, Settings!$Y$19:$Y$33, 0))))-1), 1, Settings!$AY$23:$AY$38), ""))</f>
        <v/>
      </c>
      <c r="BR161" s="118" t="str">
        <f>IF(BB161="", "", IF(BB161&lt;=$B161, WORKDAY(DATE(YEAR($BB161), MONTH(BB161)+1, DAY(BB161)-1), 1, Settings!$AY$23:$AY$38), BB161))</f>
        <v/>
      </c>
      <c r="BS161" s="119" t="str">
        <f>IF(BC161="", "", IF(BC161&lt;=$B161, WORKDAY(DATE(YEAR($BB161), MONTH(BC161)+1, DAY(BC161)-1), 1, Settings!$AY$23:$AY$38), BC161))</f>
        <v/>
      </c>
      <c r="BT161" s="119" t="str">
        <f>IF(BD161="", "", IF(BD161&lt;=$B161, WORKDAY(DATE(YEAR($BB161), MONTH(BD161)+1, DAY(BD161)-1), 1, Settings!$AY$23:$AY$38), BD161))</f>
        <v/>
      </c>
      <c r="BU161" s="119" t="str">
        <f>IF(BE161="", "", IF(BE161&lt;=$B161, WORKDAY(DATE(YEAR($BB161), MONTH(BE161)+1, DAY(BE161)-1), 1, Settings!$AY$23:$AY$38), BE161))</f>
        <v/>
      </c>
      <c r="BV161" s="119" t="str">
        <f>IF(BF161="", "", IF(BF161&lt;=$B161, WORKDAY(DATE(YEAR($BB161), MONTH(BF161)+1, DAY(BF161)-1), 1, Settings!$AY$23:$AY$38), BF161))</f>
        <v/>
      </c>
      <c r="BW161" s="119" t="str">
        <f>IF(BG161="", "", IF(BG161&lt;=$B161, WORKDAY(DATE(YEAR($BB161), MONTH(BG161)+1, DAY(BG161)-1), 1, Settings!$AY$23:$AY$38), BG161))</f>
        <v/>
      </c>
      <c r="BX161" s="119" t="str">
        <f>IF(BH161="", "", IF(BH161&lt;=$B161, WORKDAY(DATE(YEAR($BB161), MONTH(BH161)+1, DAY(BH161)-1), 1, Settings!$AY$23:$AY$38), BH161))</f>
        <v/>
      </c>
      <c r="BY161" s="119" t="str">
        <f>IF(BI161="", "", IF(BI161&lt;=$B161, WORKDAY(DATE(YEAR($BB161), MONTH(BI161)+1, DAY(BI161)-1), 1, Settings!$AY$23:$AY$38), BI161))</f>
        <v/>
      </c>
      <c r="BZ161" s="119" t="str">
        <f>IF(BJ161="", "", IF(BJ161&lt;=$B161, WORKDAY(DATE(YEAR($BB161), MONTH(BJ161)+1, DAY(BJ161)-1), 1, Settings!$AY$23:$AY$38), BJ161))</f>
        <v/>
      </c>
      <c r="CA161" s="119" t="str">
        <f>IF(BK161="", "", IF(BK161&lt;=$B161, WORKDAY(DATE(YEAR($BB161), MONTH(BK161)+1, DAY(BK161)-1), 1, Settings!$AY$23:$AY$38), BK161))</f>
        <v/>
      </c>
      <c r="CB161" s="119" t="str">
        <f>IF(BL161="", "", IF(BL161&lt;=$B161, WORKDAY(DATE(YEAR($BB161), MONTH(BL161)+1, DAY(BL161)-1), 1, Settings!$AY$23:$AY$38), BL161))</f>
        <v/>
      </c>
      <c r="CC161" s="119" t="str">
        <f>IF(BM161="", "", IF(BM161&lt;=$B161, WORKDAY(DATE(YEAR($BB161), MONTH(BM161)+1, DAY(BM161)-1), 1, Settings!$AY$23:$AY$38), BM161))</f>
        <v/>
      </c>
      <c r="CD161" s="119" t="str">
        <f>IF(BN161="", "", IF(BN161&lt;=$B161, WORKDAY(DATE(YEAR($BB161), MONTH(BN161)+1, DAY(BN161)-1), 1, Settings!$AY$23:$AY$38), BN161))</f>
        <v/>
      </c>
      <c r="CE161" s="119" t="str">
        <f>IF(BO161="", "", IF(BO161&lt;=$B161, WORKDAY(DATE(YEAR($BB161), MONTH(BO161)+1, DAY(BO161)-1), 1, Settings!$AY$23:$AY$38), BO161))</f>
        <v/>
      </c>
      <c r="CF161" s="120" t="str">
        <f>IF(BP161="", "", IF(BP161&lt;=$B161, WORKDAY(DATE(YEAR($BB161), MONTH(BP161)+1, DAY(BP161)-1), 1, Settings!$AY$23:$AY$38), BP161))</f>
        <v/>
      </c>
      <c r="CH161" s="48" t="str">
        <f t="shared" si="66"/>
        <v/>
      </c>
      <c r="CI161" s="49" t="str">
        <f t="shared" si="67"/>
        <v/>
      </c>
      <c r="CJ161" s="49" t="str">
        <f t="shared" si="68"/>
        <v/>
      </c>
      <c r="CK161" s="49" t="str">
        <f t="shared" si="69"/>
        <v/>
      </c>
      <c r="CL161" s="49" t="str">
        <f t="shared" si="70"/>
        <v/>
      </c>
      <c r="CM161" s="49" t="str">
        <f t="shared" si="71"/>
        <v/>
      </c>
      <c r="CN161" s="49" t="str">
        <f t="shared" si="72"/>
        <v/>
      </c>
      <c r="CO161" s="49" t="str">
        <f t="shared" si="73"/>
        <v/>
      </c>
      <c r="CP161" s="49" t="str">
        <f t="shared" si="74"/>
        <v/>
      </c>
      <c r="CQ161" s="49" t="str">
        <f t="shared" si="75"/>
        <v/>
      </c>
      <c r="CR161" s="49" t="str">
        <f t="shared" si="76"/>
        <v/>
      </c>
      <c r="CS161" s="49" t="str">
        <f t="shared" si="77"/>
        <v/>
      </c>
      <c r="CT161" s="49" t="str">
        <f t="shared" si="78"/>
        <v/>
      </c>
      <c r="CU161" s="49" t="str">
        <f t="shared" si="79"/>
        <v/>
      </c>
      <c r="CV161" s="16" t="str">
        <f t="shared" si="80"/>
        <v/>
      </c>
      <c r="CX161" s="48" t="str">
        <f t="shared" si="81"/>
        <v/>
      </c>
      <c r="CY161" s="49" t="str">
        <f t="shared" si="82"/>
        <v/>
      </c>
      <c r="CZ161" s="49" t="str">
        <f t="shared" si="83"/>
        <v/>
      </c>
      <c r="DA161" s="49" t="str">
        <f t="shared" si="84"/>
        <v/>
      </c>
      <c r="DB161" s="49" t="str">
        <f t="shared" si="85"/>
        <v/>
      </c>
      <c r="DC161" s="49" t="str">
        <f t="shared" si="86"/>
        <v/>
      </c>
      <c r="DD161" s="49" t="str">
        <f t="shared" si="87"/>
        <v/>
      </c>
      <c r="DE161" s="49" t="str">
        <f t="shared" si="88"/>
        <v/>
      </c>
      <c r="DF161" s="49" t="str">
        <f t="shared" si="89"/>
        <v/>
      </c>
      <c r="DG161" s="49" t="str">
        <f t="shared" si="90"/>
        <v/>
      </c>
      <c r="DH161" s="49" t="str">
        <f t="shared" si="91"/>
        <v/>
      </c>
      <c r="DI161" s="49" t="str">
        <f t="shared" si="92"/>
        <v/>
      </c>
      <c r="DJ161" s="49" t="str">
        <f t="shared" si="93"/>
        <v/>
      </c>
      <c r="DK161" s="49" t="str">
        <f t="shared" si="94"/>
        <v/>
      </c>
      <c r="DL161" s="16" t="str">
        <f t="shared" si="95"/>
        <v/>
      </c>
      <c r="DN161" s="17" t="str">
        <f t="shared" si="96"/>
        <v>Nov 2019</v>
      </c>
    </row>
    <row r="162" spans="1:118" x14ac:dyDescent="0.25">
      <c r="A162" s="30"/>
      <c r="B162" s="102">
        <f>IF(B161="", "", IFERROR(IF(B161+1&gt;Settings!$G$25, "", B161+1), ""))</f>
        <v>43798</v>
      </c>
      <c r="C162" s="2"/>
      <c r="D162" s="3"/>
      <c r="E162" s="3"/>
      <c r="F162" s="3"/>
      <c r="G162" s="3"/>
      <c r="H162" s="3"/>
      <c r="I162" s="3"/>
      <c r="J162" s="3"/>
      <c r="K162" s="3"/>
      <c r="L162" s="3"/>
      <c r="M162" s="3"/>
      <c r="N162" s="3"/>
      <c r="O162" s="3"/>
      <c r="P162" s="3"/>
      <c r="Q162" s="4"/>
      <c r="R162" s="30"/>
      <c r="T162" s="17" t="str">
        <f>IF($B162="", "", IF($B162&lt;Settings!$G$23, "Old", "New"))</f>
        <v>Old</v>
      </c>
      <c r="AL162" s="118" t="str">
        <f>IF(OR($B162="", C162="", C$10="", AL$9), "", IFERROR($B162+INDEX(Settings!$AF$19:$AF$33, MATCH(C$10, Settings!$Y$19:$Y$33, 0))+IF(INDEX(Settings!$AI$19:$AI$33, MATCH(C$10, Settings!$Y$19:$Y$33, 0))="", 0, INDEX($AO$2:$AU$8, MATCH(TEXT($B162, "ddd"), $AN$2:$AN$8, 0), MATCH(INDEX(Settings!$AI$19:$AI$33, MATCH(C$10, Settings!$Y$19:$Y$33, 0)), $AO$1:$AU$1, 0))), 0))</f>
        <v/>
      </c>
      <c r="AM162" s="119" t="str">
        <f>IF(OR($B162="", D162="", D$10="", AM$9), "", IFERROR($B162+INDEX(Settings!$AF$19:$AF$33, MATCH(D$10, Settings!$Y$19:$Y$33, 0))+IF(INDEX(Settings!$AI$19:$AI$33, MATCH(D$10, Settings!$Y$19:$Y$33, 0))="", 0, INDEX($AO$2:$AU$8, MATCH(TEXT($B162, "ddd"), $AN$2:$AN$8, 0), MATCH(INDEX(Settings!$AI$19:$AI$33, MATCH(D$10, Settings!$Y$19:$Y$33, 0)), $AO$1:$AU$1, 0))), 0))</f>
        <v/>
      </c>
      <c r="AN162" s="119" t="str">
        <f>IF(OR($B162="", E162="", E$10="", AN$9), "", IFERROR($B162+INDEX(Settings!$AF$19:$AF$33, MATCH(E$10, Settings!$Y$19:$Y$33, 0))+IF(INDEX(Settings!$AI$19:$AI$33, MATCH(E$10, Settings!$Y$19:$Y$33, 0))="", 0, INDEX($AO$2:$AU$8, MATCH(TEXT($B162, "ddd"), $AN$2:$AN$8, 0), MATCH(INDEX(Settings!$AI$19:$AI$33, MATCH(E$10, Settings!$Y$19:$Y$33, 0)), $AO$1:$AU$1, 0))), 0))</f>
        <v/>
      </c>
      <c r="AO162" s="119" t="str">
        <f>IF(OR($B162="", F162="", F$10="", AO$9), "", IFERROR($B162+INDEX(Settings!$AF$19:$AF$33, MATCH(F$10, Settings!$Y$19:$Y$33, 0))+IF(INDEX(Settings!$AI$19:$AI$33, MATCH(F$10, Settings!$Y$19:$Y$33, 0))="", 0, INDEX($AO$2:$AU$8, MATCH(TEXT($B162, "ddd"), $AN$2:$AN$8, 0), MATCH(INDEX(Settings!$AI$19:$AI$33, MATCH(F$10, Settings!$Y$19:$Y$33, 0)), $AO$1:$AU$1, 0))), 0))</f>
        <v/>
      </c>
      <c r="AP162" s="119" t="str">
        <f>IF(OR($B162="", G162="", G$10="", AP$9), "", IFERROR($B162+INDEX(Settings!$AF$19:$AF$33, MATCH(G$10, Settings!$Y$19:$Y$33, 0))+IF(INDEX(Settings!$AI$19:$AI$33, MATCH(G$10, Settings!$Y$19:$Y$33, 0))="", 0, INDEX($AO$2:$AU$8, MATCH(TEXT($B162, "ddd"), $AN$2:$AN$8, 0), MATCH(INDEX(Settings!$AI$19:$AI$33, MATCH(G$10, Settings!$Y$19:$Y$33, 0)), $AO$1:$AU$1, 0))), 0))</f>
        <v/>
      </c>
      <c r="AQ162" s="119" t="str">
        <f>IF(OR($B162="", H162="", H$10="", AQ$9), "", IFERROR($B162+INDEX(Settings!$AF$19:$AF$33, MATCH(H$10, Settings!$Y$19:$Y$33, 0))+IF(INDEX(Settings!$AI$19:$AI$33, MATCH(H$10, Settings!$Y$19:$Y$33, 0))="", 0, INDEX($AO$2:$AU$8, MATCH(TEXT($B162, "ddd"), $AN$2:$AN$8, 0), MATCH(INDEX(Settings!$AI$19:$AI$33, MATCH(H$10, Settings!$Y$19:$Y$33, 0)), $AO$1:$AU$1, 0))), 0))</f>
        <v/>
      </c>
      <c r="AR162" s="119" t="str">
        <f>IF(OR($B162="", I162="", I$10="", AR$9), "", IFERROR($B162+INDEX(Settings!$AF$19:$AF$33, MATCH(I$10, Settings!$Y$19:$Y$33, 0))+IF(INDEX(Settings!$AI$19:$AI$33, MATCH(I$10, Settings!$Y$19:$Y$33, 0))="", 0, INDEX($AO$2:$AU$8, MATCH(TEXT($B162, "ddd"), $AN$2:$AN$8, 0), MATCH(INDEX(Settings!$AI$19:$AI$33, MATCH(I$10, Settings!$Y$19:$Y$33, 0)), $AO$1:$AU$1, 0))), 0))</f>
        <v/>
      </c>
      <c r="AS162" s="119" t="str">
        <f>IF(OR($B162="", J162="", J$10="", AS$9), "", IFERROR($B162+INDEX(Settings!$AF$19:$AF$33, MATCH(J$10, Settings!$Y$19:$Y$33, 0))+IF(INDEX(Settings!$AI$19:$AI$33, MATCH(J$10, Settings!$Y$19:$Y$33, 0))="", 0, INDEX($AO$2:$AU$8, MATCH(TEXT($B162, "ddd"), $AN$2:$AN$8, 0), MATCH(INDEX(Settings!$AI$19:$AI$33, MATCH(J$10, Settings!$Y$19:$Y$33, 0)), $AO$1:$AU$1, 0))), 0))</f>
        <v/>
      </c>
      <c r="AT162" s="119" t="str">
        <f>IF(OR($B162="", K162="", K$10="", AT$9), "", IFERROR($B162+INDEX(Settings!$AF$19:$AF$33, MATCH(K$10, Settings!$Y$19:$Y$33, 0))+IF(INDEX(Settings!$AI$19:$AI$33, MATCH(K$10, Settings!$Y$19:$Y$33, 0))="", 0, INDEX($AO$2:$AU$8, MATCH(TEXT($B162, "ddd"), $AN$2:$AN$8, 0), MATCH(INDEX(Settings!$AI$19:$AI$33, MATCH(K$10, Settings!$Y$19:$Y$33, 0)), $AO$1:$AU$1, 0))), 0))</f>
        <v/>
      </c>
      <c r="AU162" s="119" t="str">
        <f>IF(OR($B162="", L162="", L$10="", AU$9), "", IFERROR($B162+INDEX(Settings!$AF$19:$AF$33, MATCH(L$10, Settings!$Y$19:$Y$33, 0))+IF(INDEX(Settings!$AI$19:$AI$33, MATCH(L$10, Settings!$Y$19:$Y$33, 0))="", 0, INDEX($AO$2:$AU$8, MATCH(TEXT($B162, "ddd"), $AN$2:$AN$8, 0), MATCH(INDEX(Settings!$AI$19:$AI$33, MATCH(L$10, Settings!$Y$19:$Y$33, 0)), $AO$1:$AU$1, 0))), 0))</f>
        <v/>
      </c>
      <c r="AV162" s="119" t="str">
        <f>IF(OR($B162="", M162="", M$10="", AV$9), "", IFERROR($B162+INDEX(Settings!$AF$19:$AF$33, MATCH(M$10, Settings!$Y$19:$Y$33, 0))+IF(INDEX(Settings!$AI$19:$AI$33, MATCH(M$10, Settings!$Y$19:$Y$33, 0))="", 0, INDEX($AO$2:$AU$8, MATCH(TEXT($B162, "ddd"), $AN$2:$AN$8, 0), MATCH(INDEX(Settings!$AI$19:$AI$33, MATCH(M$10, Settings!$Y$19:$Y$33, 0)), $AO$1:$AU$1, 0))), 0))</f>
        <v/>
      </c>
      <c r="AW162" s="119" t="str">
        <f>IF(OR($B162="", N162="", N$10="", AW$9), "", IFERROR($B162+INDEX(Settings!$AF$19:$AF$33, MATCH(N$10, Settings!$Y$19:$Y$33, 0))+IF(INDEX(Settings!$AI$19:$AI$33, MATCH(N$10, Settings!$Y$19:$Y$33, 0))="", 0, INDEX($AO$2:$AU$8, MATCH(TEXT($B162, "ddd"), $AN$2:$AN$8, 0), MATCH(INDEX(Settings!$AI$19:$AI$33, MATCH(N$10, Settings!$Y$19:$Y$33, 0)), $AO$1:$AU$1, 0))), 0))</f>
        <v/>
      </c>
      <c r="AX162" s="119" t="str">
        <f>IF(OR($B162="", O162="", O$10="", AX$9), "", IFERROR($B162+INDEX(Settings!$AF$19:$AF$33, MATCH(O$10, Settings!$Y$19:$Y$33, 0))+IF(INDEX(Settings!$AI$19:$AI$33, MATCH(O$10, Settings!$Y$19:$Y$33, 0))="", 0, INDEX($AO$2:$AU$8, MATCH(TEXT($B162, "ddd"), $AN$2:$AN$8, 0), MATCH(INDEX(Settings!$AI$19:$AI$33, MATCH(O$10, Settings!$Y$19:$Y$33, 0)), $AO$1:$AU$1, 0))), 0))</f>
        <v/>
      </c>
      <c r="AY162" s="119" t="str">
        <f>IF(OR($B162="", P162="", P$10="", AY$9), "", IFERROR($B162+INDEX(Settings!$AF$19:$AF$33, MATCH(P$10, Settings!$Y$19:$Y$33, 0))+IF(INDEX(Settings!$AI$19:$AI$33, MATCH(P$10, Settings!$Y$19:$Y$33, 0))="", 0, INDEX($AO$2:$AU$8, MATCH(TEXT($B162, "ddd"), $AN$2:$AN$8, 0), MATCH(INDEX(Settings!$AI$19:$AI$33, MATCH(P$10, Settings!$Y$19:$Y$33, 0)), $AO$1:$AU$1, 0))), 0))</f>
        <v/>
      </c>
      <c r="AZ162" s="120" t="str">
        <f>IF(OR($B162="", Q162="", Q$10="", AZ$9), "", IFERROR($B162+INDEX(Settings!$AF$19:$AF$33, MATCH(Q$10, Settings!$Y$19:$Y$33, 0))+IF(INDEX(Settings!$AI$19:$AI$33, MATCH(Q$10, Settings!$Y$19:$Y$33, 0))="", 0, INDEX($AO$2:$AU$8, MATCH(TEXT($B162, "ddd"), $AN$2:$AN$8, 0), MATCH(INDEX(Settings!$AI$19:$AI$33, MATCH(Q$10, Settings!$Y$19:$Y$33, 0)), $AO$1:$AU$1, 0))), 0))</f>
        <v/>
      </c>
      <c r="BB162" s="118" t="str">
        <f>IF(OR(C$10="", $B162="", C162="", BB$9=""), "", IFERROR(WORKDAY((DATE(YEAR($B162), MONTH($B162)+INDEX(Settings!$AM$19:$AM$33, MATCH(C$10, Settings!$Y$19:$Y$33, 0)), IF(INDEX(Settings!$AQ$19:$AQ$33, MATCH(C$10, Settings!$Y$19:$Y$33, 0))=0, DAY($B162), INDEX(Settings!$AQ$19:$AQ$33, MATCH(C$10, Settings!$Y$19:$Y$33, 0))))-1), 1, Settings!$AY$23:$AY$38), ""))</f>
        <v/>
      </c>
      <c r="BC162" s="119" t="str">
        <f>IF(OR(D$10="", $B162="", D162="", BC$9=""), "", IFERROR(WORKDAY((DATE(YEAR($B162), MONTH($B162)+INDEX(Settings!$AM$19:$AM$33, MATCH(D$10, Settings!$Y$19:$Y$33, 0)), IF(INDEX(Settings!$AQ$19:$AQ$33, MATCH(D$10, Settings!$Y$19:$Y$33, 0))=0, DAY($B162), INDEX(Settings!$AQ$19:$AQ$33, MATCH(D$10, Settings!$Y$19:$Y$33, 0))))-1), 1, Settings!$AY$23:$AY$38), ""))</f>
        <v/>
      </c>
      <c r="BD162" s="119" t="str">
        <f>IF(OR(E$10="", $B162="", E162="", BD$9=""), "", IFERROR(WORKDAY((DATE(YEAR($B162), MONTH($B162)+INDEX(Settings!$AM$19:$AM$33, MATCH(E$10, Settings!$Y$19:$Y$33, 0)), IF(INDEX(Settings!$AQ$19:$AQ$33, MATCH(E$10, Settings!$Y$19:$Y$33, 0))=0, DAY($B162), INDEX(Settings!$AQ$19:$AQ$33, MATCH(E$10, Settings!$Y$19:$Y$33, 0))))-1), 1, Settings!$AY$23:$AY$38), ""))</f>
        <v/>
      </c>
      <c r="BE162" s="119" t="str">
        <f>IF(OR(F$10="", $B162="", F162="", BE$9=""), "", IFERROR(WORKDAY((DATE(YEAR($B162), MONTH($B162)+INDEX(Settings!$AM$19:$AM$33, MATCH(F$10, Settings!$Y$19:$Y$33, 0)), IF(INDEX(Settings!$AQ$19:$AQ$33, MATCH(F$10, Settings!$Y$19:$Y$33, 0))=0, DAY($B162), INDEX(Settings!$AQ$19:$AQ$33, MATCH(F$10, Settings!$Y$19:$Y$33, 0))))-1), 1, Settings!$AY$23:$AY$38), ""))</f>
        <v/>
      </c>
      <c r="BF162" s="119" t="str">
        <f>IF(OR(G$10="", $B162="", G162="", BF$9=""), "", IFERROR(WORKDAY((DATE(YEAR($B162), MONTH($B162)+INDEX(Settings!$AM$19:$AM$33, MATCH(G$10, Settings!$Y$19:$Y$33, 0)), IF(INDEX(Settings!$AQ$19:$AQ$33, MATCH(G$10, Settings!$Y$19:$Y$33, 0))=0, DAY($B162), INDEX(Settings!$AQ$19:$AQ$33, MATCH(G$10, Settings!$Y$19:$Y$33, 0))))-1), 1, Settings!$AY$23:$AY$38), ""))</f>
        <v/>
      </c>
      <c r="BG162" s="119" t="str">
        <f>IF(OR(H$10="", $B162="", H162="", BG$9=""), "", IFERROR(WORKDAY((DATE(YEAR($B162), MONTH($B162)+INDEX(Settings!$AM$19:$AM$33, MATCH(H$10, Settings!$Y$19:$Y$33, 0)), IF(INDEX(Settings!$AQ$19:$AQ$33, MATCH(H$10, Settings!$Y$19:$Y$33, 0))=0, DAY($B162), INDEX(Settings!$AQ$19:$AQ$33, MATCH(H$10, Settings!$Y$19:$Y$33, 0))))-1), 1, Settings!$AY$23:$AY$38), ""))</f>
        <v/>
      </c>
      <c r="BH162" s="119" t="str">
        <f>IF(OR(I$10="", $B162="", I162="", BH$9=""), "", IFERROR(WORKDAY((DATE(YEAR($B162), MONTH($B162)+INDEX(Settings!$AM$19:$AM$33, MATCH(I$10, Settings!$Y$19:$Y$33, 0)), IF(INDEX(Settings!$AQ$19:$AQ$33, MATCH(I$10, Settings!$Y$19:$Y$33, 0))=0, DAY($B162), INDEX(Settings!$AQ$19:$AQ$33, MATCH(I$10, Settings!$Y$19:$Y$33, 0))))-1), 1, Settings!$AY$23:$AY$38), ""))</f>
        <v/>
      </c>
      <c r="BI162" s="119" t="str">
        <f>IF(OR(J$10="", $B162="", J162="", BI$9=""), "", IFERROR(WORKDAY((DATE(YEAR($B162), MONTH($B162)+INDEX(Settings!$AM$19:$AM$33, MATCH(J$10, Settings!$Y$19:$Y$33, 0)), IF(INDEX(Settings!$AQ$19:$AQ$33, MATCH(J$10, Settings!$Y$19:$Y$33, 0))=0, DAY($B162), INDEX(Settings!$AQ$19:$AQ$33, MATCH(J$10, Settings!$Y$19:$Y$33, 0))))-1), 1, Settings!$AY$23:$AY$38), ""))</f>
        <v/>
      </c>
      <c r="BJ162" s="119" t="str">
        <f>IF(OR(K$10="", $B162="", K162="", BJ$9=""), "", IFERROR(WORKDAY((DATE(YEAR($B162), MONTH($B162)+INDEX(Settings!$AM$19:$AM$33, MATCH(K$10, Settings!$Y$19:$Y$33, 0)), IF(INDEX(Settings!$AQ$19:$AQ$33, MATCH(K$10, Settings!$Y$19:$Y$33, 0))=0, DAY($B162), INDEX(Settings!$AQ$19:$AQ$33, MATCH(K$10, Settings!$Y$19:$Y$33, 0))))-1), 1, Settings!$AY$23:$AY$38), ""))</f>
        <v/>
      </c>
      <c r="BK162" s="119" t="str">
        <f>IF(OR(L$10="", $B162="", L162="", BK$9=""), "", IFERROR(WORKDAY((DATE(YEAR($B162), MONTH($B162)+INDEX(Settings!$AM$19:$AM$33, MATCH(L$10, Settings!$Y$19:$Y$33, 0)), IF(INDEX(Settings!$AQ$19:$AQ$33, MATCH(L$10, Settings!$Y$19:$Y$33, 0))=0, DAY($B162), INDEX(Settings!$AQ$19:$AQ$33, MATCH(L$10, Settings!$Y$19:$Y$33, 0))))-1), 1, Settings!$AY$23:$AY$38), ""))</f>
        <v/>
      </c>
      <c r="BL162" s="119" t="str">
        <f>IF(OR(M$10="", $B162="", M162="", BL$9=""), "", IFERROR(WORKDAY((DATE(YEAR($B162), MONTH($B162)+INDEX(Settings!$AM$19:$AM$33, MATCH(M$10, Settings!$Y$19:$Y$33, 0)), IF(INDEX(Settings!$AQ$19:$AQ$33, MATCH(M$10, Settings!$Y$19:$Y$33, 0))=0, DAY($B162), INDEX(Settings!$AQ$19:$AQ$33, MATCH(M$10, Settings!$Y$19:$Y$33, 0))))-1), 1, Settings!$AY$23:$AY$38), ""))</f>
        <v/>
      </c>
      <c r="BM162" s="119" t="str">
        <f>IF(OR(N$10="", $B162="", N162="", BM$9=""), "", IFERROR(WORKDAY((DATE(YEAR($B162), MONTH($B162)+INDEX(Settings!$AM$19:$AM$33, MATCH(N$10, Settings!$Y$19:$Y$33, 0)), IF(INDEX(Settings!$AQ$19:$AQ$33, MATCH(N$10, Settings!$Y$19:$Y$33, 0))=0, DAY($B162), INDEX(Settings!$AQ$19:$AQ$33, MATCH(N$10, Settings!$Y$19:$Y$33, 0))))-1), 1, Settings!$AY$23:$AY$38), ""))</f>
        <v/>
      </c>
      <c r="BN162" s="119" t="str">
        <f>IF(OR(O$10="", $B162="", O162="", BN$9=""), "", IFERROR(WORKDAY((DATE(YEAR($B162), MONTH($B162)+INDEX(Settings!$AM$19:$AM$33, MATCH(O$10, Settings!$Y$19:$Y$33, 0)), IF(INDEX(Settings!$AQ$19:$AQ$33, MATCH(O$10, Settings!$Y$19:$Y$33, 0))=0, DAY($B162), INDEX(Settings!$AQ$19:$AQ$33, MATCH(O$10, Settings!$Y$19:$Y$33, 0))))-1), 1, Settings!$AY$23:$AY$38), ""))</f>
        <v/>
      </c>
      <c r="BO162" s="119" t="str">
        <f>IF(OR(P$10="", $B162="", P162="", BO$9=""), "", IFERROR(WORKDAY((DATE(YEAR($B162), MONTH($B162)+INDEX(Settings!$AM$19:$AM$33, MATCH(P$10, Settings!$Y$19:$Y$33, 0)), IF(INDEX(Settings!$AQ$19:$AQ$33, MATCH(P$10, Settings!$Y$19:$Y$33, 0))=0, DAY($B162), INDEX(Settings!$AQ$19:$AQ$33, MATCH(P$10, Settings!$Y$19:$Y$33, 0))))-1), 1, Settings!$AY$23:$AY$38), ""))</f>
        <v/>
      </c>
      <c r="BP162" s="120" t="str">
        <f>IF(OR(Q$10="", $B162="", Q162="", BP$9=""), "", IFERROR(WORKDAY((DATE(YEAR($B162), MONTH($B162)+INDEX(Settings!$AM$19:$AM$33, MATCH(Q$10, Settings!$Y$19:$Y$33, 0)), IF(INDEX(Settings!$AQ$19:$AQ$33, MATCH(Q$10, Settings!$Y$19:$Y$33, 0))=0, DAY($B162), INDEX(Settings!$AQ$19:$AQ$33, MATCH(Q$10, Settings!$Y$19:$Y$33, 0))))-1), 1, Settings!$AY$23:$AY$38), ""))</f>
        <v/>
      </c>
      <c r="BR162" s="118" t="str">
        <f>IF(BB162="", "", IF(BB162&lt;=$B162, WORKDAY(DATE(YEAR($BB162), MONTH(BB162)+1, DAY(BB162)-1), 1, Settings!$AY$23:$AY$38), BB162))</f>
        <v/>
      </c>
      <c r="BS162" s="119" t="str">
        <f>IF(BC162="", "", IF(BC162&lt;=$B162, WORKDAY(DATE(YEAR($BB162), MONTH(BC162)+1, DAY(BC162)-1), 1, Settings!$AY$23:$AY$38), BC162))</f>
        <v/>
      </c>
      <c r="BT162" s="119" t="str">
        <f>IF(BD162="", "", IF(BD162&lt;=$B162, WORKDAY(DATE(YEAR($BB162), MONTH(BD162)+1, DAY(BD162)-1), 1, Settings!$AY$23:$AY$38), BD162))</f>
        <v/>
      </c>
      <c r="BU162" s="119" t="str">
        <f>IF(BE162="", "", IF(BE162&lt;=$B162, WORKDAY(DATE(YEAR($BB162), MONTH(BE162)+1, DAY(BE162)-1), 1, Settings!$AY$23:$AY$38), BE162))</f>
        <v/>
      </c>
      <c r="BV162" s="119" t="str">
        <f>IF(BF162="", "", IF(BF162&lt;=$B162, WORKDAY(DATE(YEAR($BB162), MONTH(BF162)+1, DAY(BF162)-1), 1, Settings!$AY$23:$AY$38), BF162))</f>
        <v/>
      </c>
      <c r="BW162" s="119" t="str">
        <f>IF(BG162="", "", IF(BG162&lt;=$B162, WORKDAY(DATE(YEAR($BB162), MONTH(BG162)+1, DAY(BG162)-1), 1, Settings!$AY$23:$AY$38), BG162))</f>
        <v/>
      </c>
      <c r="BX162" s="119" t="str">
        <f>IF(BH162="", "", IF(BH162&lt;=$B162, WORKDAY(DATE(YEAR($BB162), MONTH(BH162)+1, DAY(BH162)-1), 1, Settings!$AY$23:$AY$38), BH162))</f>
        <v/>
      </c>
      <c r="BY162" s="119" t="str">
        <f>IF(BI162="", "", IF(BI162&lt;=$B162, WORKDAY(DATE(YEAR($BB162), MONTH(BI162)+1, DAY(BI162)-1), 1, Settings!$AY$23:$AY$38), BI162))</f>
        <v/>
      </c>
      <c r="BZ162" s="119" t="str">
        <f>IF(BJ162="", "", IF(BJ162&lt;=$B162, WORKDAY(DATE(YEAR($BB162), MONTH(BJ162)+1, DAY(BJ162)-1), 1, Settings!$AY$23:$AY$38), BJ162))</f>
        <v/>
      </c>
      <c r="CA162" s="119" t="str">
        <f>IF(BK162="", "", IF(BK162&lt;=$B162, WORKDAY(DATE(YEAR($BB162), MONTH(BK162)+1, DAY(BK162)-1), 1, Settings!$AY$23:$AY$38), BK162))</f>
        <v/>
      </c>
      <c r="CB162" s="119" t="str">
        <f>IF(BL162="", "", IF(BL162&lt;=$B162, WORKDAY(DATE(YEAR($BB162), MONTH(BL162)+1, DAY(BL162)-1), 1, Settings!$AY$23:$AY$38), BL162))</f>
        <v/>
      </c>
      <c r="CC162" s="119" t="str">
        <f>IF(BM162="", "", IF(BM162&lt;=$B162, WORKDAY(DATE(YEAR($BB162), MONTH(BM162)+1, DAY(BM162)-1), 1, Settings!$AY$23:$AY$38), BM162))</f>
        <v/>
      </c>
      <c r="CD162" s="119" t="str">
        <f>IF(BN162="", "", IF(BN162&lt;=$B162, WORKDAY(DATE(YEAR($BB162), MONTH(BN162)+1, DAY(BN162)-1), 1, Settings!$AY$23:$AY$38), BN162))</f>
        <v/>
      </c>
      <c r="CE162" s="119" t="str">
        <f>IF(BO162="", "", IF(BO162&lt;=$B162, WORKDAY(DATE(YEAR($BB162), MONTH(BO162)+1, DAY(BO162)-1), 1, Settings!$AY$23:$AY$38), BO162))</f>
        <v/>
      </c>
      <c r="CF162" s="120" t="str">
        <f>IF(BP162="", "", IF(BP162&lt;=$B162, WORKDAY(DATE(YEAR($BB162), MONTH(BP162)+1, DAY(BP162)-1), 1, Settings!$AY$23:$AY$38), BP162))</f>
        <v/>
      </c>
      <c r="CH162" s="48" t="str">
        <f t="shared" si="66"/>
        <v/>
      </c>
      <c r="CI162" s="49" t="str">
        <f t="shared" si="67"/>
        <v/>
      </c>
      <c r="CJ162" s="49" t="str">
        <f t="shared" si="68"/>
        <v/>
      </c>
      <c r="CK162" s="49" t="str">
        <f t="shared" si="69"/>
        <v/>
      </c>
      <c r="CL162" s="49" t="str">
        <f t="shared" si="70"/>
        <v/>
      </c>
      <c r="CM162" s="49" t="str">
        <f t="shared" si="71"/>
        <v/>
      </c>
      <c r="CN162" s="49" t="str">
        <f t="shared" si="72"/>
        <v/>
      </c>
      <c r="CO162" s="49" t="str">
        <f t="shared" si="73"/>
        <v/>
      </c>
      <c r="CP162" s="49" t="str">
        <f t="shared" si="74"/>
        <v/>
      </c>
      <c r="CQ162" s="49" t="str">
        <f t="shared" si="75"/>
        <v/>
      </c>
      <c r="CR162" s="49" t="str">
        <f t="shared" si="76"/>
        <v/>
      </c>
      <c r="CS162" s="49" t="str">
        <f t="shared" si="77"/>
        <v/>
      </c>
      <c r="CT162" s="49" t="str">
        <f t="shared" si="78"/>
        <v/>
      </c>
      <c r="CU162" s="49" t="str">
        <f t="shared" si="79"/>
        <v/>
      </c>
      <c r="CV162" s="16" t="str">
        <f t="shared" si="80"/>
        <v/>
      </c>
      <c r="CX162" s="48" t="str">
        <f t="shared" si="81"/>
        <v/>
      </c>
      <c r="CY162" s="49" t="str">
        <f t="shared" si="82"/>
        <v/>
      </c>
      <c r="CZ162" s="49" t="str">
        <f t="shared" si="83"/>
        <v/>
      </c>
      <c r="DA162" s="49" t="str">
        <f t="shared" si="84"/>
        <v/>
      </c>
      <c r="DB162" s="49" t="str">
        <f t="shared" si="85"/>
        <v/>
      </c>
      <c r="DC162" s="49" t="str">
        <f t="shared" si="86"/>
        <v/>
      </c>
      <c r="DD162" s="49" t="str">
        <f t="shared" si="87"/>
        <v/>
      </c>
      <c r="DE162" s="49" t="str">
        <f t="shared" si="88"/>
        <v/>
      </c>
      <c r="DF162" s="49" t="str">
        <f t="shared" si="89"/>
        <v/>
      </c>
      <c r="DG162" s="49" t="str">
        <f t="shared" si="90"/>
        <v/>
      </c>
      <c r="DH162" s="49" t="str">
        <f t="shared" si="91"/>
        <v/>
      </c>
      <c r="DI162" s="49" t="str">
        <f t="shared" si="92"/>
        <v/>
      </c>
      <c r="DJ162" s="49" t="str">
        <f t="shared" si="93"/>
        <v/>
      </c>
      <c r="DK162" s="49" t="str">
        <f t="shared" si="94"/>
        <v/>
      </c>
      <c r="DL162" s="16" t="str">
        <f t="shared" si="95"/>
        <v/>
      </c>
      <c r="DN162" s="17" t="str">
        <f t="shared" si="96"/>
        <v>Nov 2019</v>
      </c>
    </row>
    <row r="163" spans="1:118" x14ac:dyDescent="0.25">
      <c r="A163" s="30"/>
      <c r="B163" s="102">
        <f>IF(B162="", "", IFERROR(IF(B162+1&gt;Settings!$G$25, "", B162+1), ""))</f>
        <v>43799</v>
      </c>
      <c r="C163" s="2"/>
      <c r="D163" s="3"/>
      <c r="E163" s="3"/>
      <c r="F163" s="3"/>
      <c r="G163" s="3"/>
      <c r="H163" s="3"/>
      <c r="I163" s="3"/>
      <c r="J163" s="3"/>
      <c r="K163" s="3"/>
      <c r="L163" s="3"/>
      <c r="M163" s="3"/>
      <c r="N163" s="3"/>
      <c r="O163" s="3"/>
      <c r="P163" s="3"/>
      <c r="Q163" s="4"/>
      <c r="R163" s="30"/>
      <c r="T163" s="17" t="str">
        <f>IF($B163="", "", IF($B163&lt;Settings!$G$23, "Old", "New"))</f>
        <v>Old</v>
      </c>
      <c r="AL163" s="118" t="str">
        <f>IF(OR($B163="", C163="", C$10="", AL$9), "", IFERROR($B163+INDEX(Settings!$AF$19:$AF$33, MATCH(C$10, Settings!$Y$19:$Y$33, 0))+IF(INDEX(Settings!$AI$19:$AI$33, MATCH(C$10, Settings!$Y$19:$Y$33, 0))="", 0, INDEX($AO$2:$AU$8, MATCH(TEXT($B163, "ddd"), $AN$2:$AN$8, 0), MATCH(INDEX(Settings!$AI$19:$AI$33, MATCH(C$10, Settings!$Y$19:$Y$33, 0)), $AO$1:$AU$1, 0))), 0))</f>
        <v/>
      </c>
      <c r="AM163" s="119" t="str">
        <f>IF(OR($B163="", D163="", D$10="", AM$9), "", IFERROR($B163+INDEX(Settings!$AF$19:$AF$33, MATCH(D$10, Settings!$Y$19:$Y$33, 0))+IF(INDEX(Settings!$AI$19:$AI$33, MATCH(D$10, Settings!$Y$19:$Y$33, 0))="", 0, INDEX($AO$2:$AU$8, MATCH(TEXT($B163, "ddd"), $AN$2:$AN$8, 0), MATCH(INDEX(Settings!$AI$19:$AI$33, MATCH(D$10, Settings!$Y$19:$Y$33, 0)), $AO$1:$AU$1, 0))), 0))</f>
        <v/>
      </c>
      <c r="AN163" s="119" t="str">
        <f>IF(OR($B163="", E163="", E$10="", AN$9), "", IFERROR($B163+INDEX(Settings!$AF$19:$AF$33, MATCH(E$10, Settings!$Y$19:$Y$33, 0))+IF(INDEX(Settings!$AI$19:$AI$33, MATCH(E$10, Settings!$Y$19:$Y$33, 0))="", 0, INDEX($AO$2:$AU$8, MATCH(TEXT($B163, "ddd"), $AN$2:$AN$8, 0), MATCH(INDEX(Settings!$AI$19:$AI$33, MATCH(E$10, Settings!$Y$19:$Y$33, 0)), $AO$1:$AU$1, 0))), 0))</f>
        <v/>
      </c>
      <c r="AO163" s="119" t="str">
        <f>IF(OR($B163="", F163="", F$10="", AO$9), "", IFERROR($B163+INDEX(Settings!$AF$19:$AF$33, MATCH(F$10, Settings!$Y$19:$Y$33, 0))+IF(INDEX(Settings!$AI$19:$AI$33, MATCH(F$10, Settings!$Y$19:$Y$33, 0))="", 0, INDEX($AO$2:$AU$8, MATCH(TEXT($B163, "ddd"), $AN$2:$AN$8, 0), MATCH(INDEX(Settings!$AI$19:$AI$33, MATCH(F$10, Settings!$Y$19:$Y$33, 0)), $AO$1:$AU$1, 0))), 0))</f>
        <v/>
      </c>
      <c r="AP163" s="119" t="str">
        <f>IF(OR($B163="", G163="", G$10="", AP$9), "", IFERROR($B163+INDEX(Settings!$AF$19:$AF$33, MATCH(G$10, Settings!$Y$19:$Y$33, 0))+IF(INDEX(Settings!$AI$19:$AI$33, MATCH(G$10, Settings!$Y$19:$Y$33, 0))="", 0, INDEX($AO$2:$AU$8, MATCH(TEXT($B163, "ddd"), $AN$2:$AN$8, 0), MATCH(INDEX(Settings!$AI$19:$AI$33, MATCH(G$10, Settings!$Y$19:$Y$33, 0)), $AO$1:$AU$1, 0))), 0))</f>
        <v/>
      </c>
      <c r="AQ163" s="119" t="str">
        <f>IF(OR($B163="", H163="", H$10="", AQ$9), "", IFERROR($B163+INDEX(Settings!$AF$19:$AF$33, MATCH(H$10, Settings!$Y$19:$Y$33, 0))+IF(INDEX(Settings!$AI$19:$AI$33, MATCH(H$10, Settings!$Y$19:$Y$33, 0))="", 0, INDEX($AO$2:$AU$8, MATCH(TEXT($B163, "ddd"), $AN$2:$AN$8, 0), MATCH(INDEX(Settings!$AI$19:$AI$33, MATCH(H$10, Settings!$Y$19:$Y$33, 0)), $AO$1:$AU$1, 0))), 0))</f>
        <v/>
      </c>
      <c r="AR163" s="119" t="str">
        <f>IF(OR($B163="", I163="", I$10="", AR$9), "", IFERROR($B163+INDEX(Settings!$AF$19:$AF$33, MATCH(I$10, Settings!$Y$19:$Y$33, 0))+IF(INDEX(Settings!$AI$19:$AI$33, MATCH(I$10, Settings!$Y$19:$Y$33, 0))="", 0, INDEX($AO$2:$AU$8, MATCH(TEXT($B163, "ddd"), $AN$2:$AN$8, 0), MATCH(INDEX(Settings!$AI$19:$AI$33, MATCH(I$10, Settings!$Y$19:$Y$33, 0)), $AO$1:$AU$1, 0))), 0))</f>
        <v/>
      </c>
      <c r="AS163" s="119" t="str">
        <f>IF(OR($B163="", J163="", J$10="", AS$9), "", IFERROR($B163+INDEX(Settings!$AF$19:$AF$33, MATCH(J$10, Settings!$Y$19:$Y$33, 0))+IF(INDEX(Settings!$AI$19:$AI$33, MATCH(J$10, Settings!$Y$19:$Y$33, 0))="", 0, INDEX($AO$2:$AU$8, MATCH(TEXT($B163, "ddd"), $AN$2:$AN$8, 0), MATCH(INDEX(Settings!$AI$19:$AI$33, MATCH(J$10, Settings!$Y$19:$Y$33, 0)), $AO$1:$AU$1, 0))), 0))</f>
        <v/>
      </c>
      <c r="AT163" s="119" t="str">
        <f>IF(OR($B163="", K163="", K$10="", AT$9), "", IFERROR($B163+INDEX(Settings!$AF$19:$AF$33, MATCH(K$10, Settings!$Y$19:$Y$33, 0))+IF(INDEX(Settings!$AI$19:$AI$33, MATCH(K$10, Settings!$Y$19:$Y$33, 0))="", 0, INDEX($AO$2:$AU$8, MATCH(TEXT($B163, "ddd"), $AN$2:$AN$8, 0), MATCH(INDEX(Settings!$AI$19:$AI$33, MATCH(K$10, Settings!$Y$19:$Y$33, 0)), $AO$1:$AU$1, 0))), 0))</f>
        <v/>
      </c>
      <c r="AU163" s="119" t="str">
        <f>IF(OR($B163="", L163="", L$10="", AU$9), "", IFERROR($B163+INDEX(Settings!$AF$19:$AF$33, MATCH(L$10, Settings!$Y$19:$Y$33, 0))+IF(INDEX(Settings!$AI$19:$AI$33, MATCH(L$10, Settings!$Y$19:$Y$33, 0))="", 0, INDEX($AO$2:$AU$8, MATCH(TEXT($B163, "ddd"), $AN$2:$AN$8, 0), MATCH(INDEX(Settings!$AI$19:$AI$33, MATCH(L$10, Settings!$Y$19:$Y$33, 0)), $AO$1:$AU$1, 0))), 0))</f>
        <v/>
      </c>
      <c r="AV163" s="119" t="str">
        <f>IF(OR($B163="", M163="", M$10="", AV$9), "", IFERROR($B163+INDEX(Settings!$AF$19:$AF$33, MATCH(M$10, Settings!$Y$19:$Y$33, 0))+IF(INDEX(Settings!$AI$19:$AI$33, MATCH(M$10, Settings!$Y$19:$Y$33, 0))="", 0, INDEX($AO$2:$AU$8, MATCH(TEXT($B163, "ddd"), $AN$2:$AN$8, 0), MATCH(INDEX(Settings!$AI$19:$AI$33, MATCH(M$10, Settings!$Y$19:$Y$33, 0)), $AO$1:$AU$1, 0))), 0))</f>
        <v/>
      </c>
      <c r="AW163" s="119" t="str">
        <f>IF(OR($B163="", N163="", N$10="", AW$9), "", IFERROR($B163+INDEX(Settings!$AF$19:$AF$33, MATCH(N$10, Settings!$Y$19:$Y$33, 0))+IF(INDEX(Settings!$AI$19:$AI$33, MATCH(N$10, Settings!$Y$19:$Y$33, 0))="", 0, INDEX($AO$2:$AU$8, MATCH(TEXT($B163, "ddd"), $AN$2:$AN$8, 0), MATCH(INDEX(Settings!$AI$19:$AI$33, MATCH(N$10, Settings!$Y$19:$Y$33, 0)), $AO$1:$AU$1, 0))), 0))</f>
        <v/>
      </c>
      <c r="AX163" s="119" t="str">
        <f>IF(OR($B163="", O163="", O$10="", AX$9), "", IFERROR($B163+INDEX(Settings!$AF$19:$AF$33, MATCH(O$10, Settings!$Y$19:$Y$33, 0))+IF(INDEX(Settings!$AI$19:$AI$33, MATCH(O$10, Settings!$Y$19:$Y$33, 0))="", 0, INDEX($AO$2:$AU$8, MATCH(TEXT($B163, "ddd"), $AN$2:$AN$8, 0), MATCH(INDEX(Settings!$AI$19:$AI$33, MATCH(O$10, Settings!$Y$19:$Y$33, 0)), $AO$1:$AU$1, 0))), 0))</f>
        <v/>
      </c>
      <c r="AY163" s="119" t="str">
        <f>IF(OR($B163="", P163="", P$10="", AY$9), "", IFERROR($B163+INDEX(Settings!$AF$19:$AF$33, MATCH(P$10, Settings!$Y$19:$Y$33, 0))+IF(INDEX(Settings!$AI$19:$AI$33, MATCH(P$10, Settings!$Y$19:$Y$33, 0))="", 0, INDEX($AO$2:$AU$8, MATCH(TEXT($B163, "ddd"), $AN$2:$AN$8, 0), MATCH(INDEX(Settings!$AI$19:$AI$33, MATCH(P$10, Settings!$Y$19:$Y$33, 0)), $AO$1:$AU$1, 0))), 0))</f>
        <v/>
      </c>
      <c r="AZ163" s="120" t="str">
        <f>IF(OR($B163="", Q163="", Q$10="", AZ$9), "", IFERROR($B163+INDEX(Settings!$AF$19:$AF$33, MATCH(Q$10, Settings!$Y$19:$Y$33, 0))+IF(INDEX(Settings!$AI$19:$AI$33, MATCH(Q$10, Settings!$Y$19:$Y$33, 0))="", 0, INDEX($AO$2:$AU$8, MATCH(TEXT($B163, "ddd"), $AN$2:$AN$8, 0), MATCH(INDEX(Settings!$AI$19:$AI$33, MATCH(Q$10, Settings!$Y$19:$Y$33, 0)), $AO$1:$AU$1, 0))), 0))</f>
        <v/>
      </c>
      <c r="BB163" s="118" t="str">
        <f>IF(OR(C$10="", $B163="", C163="", BB$9=""), "", IFERROR(WORKDAY((DATE(YEAR($B163), MONTH($B163)+INDEX(Settings!$AM$19:$AM$33, MATCH(C$10, Settings!$Y$19:$Y$33, 0)), IF(INDEX(Settings!$AQ$19:$AQ$33, MATCH(C$10, Settings!$Y$19:$Y$33, 0))=0, DAY($B163), INDEX(Settings!$AQ$19:$AQ$33, MATCH(C$10, Settings!$Y$19:$Y$33, 0))))-1), 1, Settings!$AY$23:$AY$38), ""))</f>
        <v/>
      </c>
      <c r="BC163" s="119" t="str">
        <f>IF(OR(D$10="", $B163="", D163="", BC$9=""), "", IFERROR(WORKDAY((DATE(YEAR($B163), MONTH($B163)+INDEX(Settings!$AM$19:$AM$33, MATCH(D$10, Settings!$Y$19:$Y$33, 0)), IF(INDEX(Settings!$AQ$19:$AQ$33, MATCH(D$10, Settings!$Y$19:$Y$33, 0))=0, DAY($B163), INDEX(Settings!$AQ$19:$AQ$33, MATCH(D$10, Settings!$Y$19:$Y$33, 0))))-1), 1, Settings!$AY$23:$AY$38), ""))</f>
        <v/>
      </c>
      <c r="BD163" s="119" t="str">
        <f>IF(OR(E$10="", $B163="", E163="", BD$9=""), "", IFERROR(WORKDAY((DATE(YEAR($B163), MONTH($B163)+INDEX(Settings!$AM$19:$AM$33, MATCH(E$10, Settings!$Y$19:$Y$33, 0)), IF(INDEX(Settings!$AQ$19:$AQ$33, MATCH(E$10, Settings!$Y$19:$Y$33, 0))=0, DAY($B163), INDEX(Settings!$AQ$19:$AQ$33, MATCH(E$10, Settings!$Y$19:$Y$33, 0))))-1), 1, Settings!$AY$23:$AY$38), ""))</f>
        <v/>
      </c>
      <c r="BE163" s="119" t="str">
        <f>IF(OR(F$10="", $B163="", F163="", BE$9=""), "", IFERROR(WORKDAY((DATE(YEAR($B163), MONTH($B163)+INDEX(Settings!$AM$19:$AM$33, MATCH(F$10, Settings!$Y$19:$Y$33, 0)), IF(INDEX(Settings!$AQ$19:$AQ$33, MATCH(F$10, Settings!$Y$19:$Y$33, 0))=0, DAY($B163), INDEX(Settings!$AQ$19:$AQ$33, MATCH(F$10, Settings!$Y$19:$Y$33, 0))))-1), 1, Settings!$AY$23:$AY$38), ""))</f>
        <v/>
      </c>
      <c r="BF163" s="119" t="str">
        <f>IF(OR(G$10="", $B163="", G163="", BF$9=""), "", IFERROR(WORKDAY((DATE(YEAR($B163), MONTH($B163)+INDEX(Settings!$AM$19:$AM$33, MATCH(G$10, Settings!$Y$19:$Y$33, 0)), IF(INDEX(Settings!$AQ$19:$AQ$33, MATCH(G$10, Settings!$Y$19:$Y$33, 0))=0, DAY($B163), INDEX(Settings!$AQ$19:$AQ$33, MATCH(G$10, Settings!$Y$19:$Y$33, 0))))-1), 1, Settings!$AY$23:$AY$38), ""))</f>
        <v/>
      </c>
      <c r="BG163" s="119" t="str">
        <f>IF(OR(H$10="", $B163="", H163="", BG$9=""), "", IFERROR(WORKDAY((DATE(YEAR($B163), MONTH($B163)+INDEX(Settings!$AM$19:$AM$33, MATCH(H$10, Settings!$Y$19:$Y$33, 0)), IF(INDEX(Settings!$AQ$19:$AQ$33, MATCH(H$10, Settings!$Y$19:$Y$33, 0))=0, DAY($B163), INDEX(Settings!$AQ$19:$AQ$33, MATCH(H$10, Settings!$Y$19:$Y$33, 0))))-1), 1, Settings!$AY$23:$AY$38), ""))</f>
        <v/>
      </c>
      <c r="BH163" s="119" t="str">
        <f>IF(OR(I$10="", $B163="", I163="", BH$9=""), "", IFERROR(WORKDAY((DATE(YEAR($B163), MONTH($B163)+INDEX(Settings!$AM$19:$AM$33, MATCH(I$10, Settings!$Y$19:$Y$33, 0)), IF(INDEX(Settings!$AQ$19:$AQ$33, MATCH(I$10, Settings!$Y$19:$Y$33, 0))=0, DAY($B163), INDEX(Settings!$AQ$19:$AQ$33, MATCH(I$10, Settings!$Y$19:$Y$33, 0))))-1), 1, Settings!$AY$23:$AY$38), ""))</f>
        <v/>
      </c>
      <c r="BI163" s="119" t="str">
        <f>IF(OR(J$10="", $B163="", J163="", BI$9=""), "", IFERROR(WORKDAY((DATE(YEAR($B163), MONTH($B163)+INDEX(Settings!$AM$19:$AM$33, MATCH(J$10, Settings!$Y$19:$Y$33, 0)), IF(INDEX(Settings!$AQ$19:$AQ$33, MATCH(J$10, Settings!$Y$19:$Y$33, 0))=0, DAY($B163), INDEX(Settings!$AQ$19:$AQ$33, MATCH(J$10, Settings!$Y$19:$Y$33, 0))))-1), 1, Settings!$AY$23:$AY$38), ""))</f>
        <v/>
      </c>
      <c r="BJ163" s="119" t="str">
        <f>IF(OR(K$10="", $B163="", K163="", BJ$9=""), "", IFERROR(WORKDAY((DATE(YEAR($B163), MONTH($B163)+INDEX(Settings!$AM$19:$AM$33, MATCH(K$10, Settings!$Y$19:$Y$33, 0)), IF(INDEX(Settings!$AQ$19:$AQ$33, MATCH(K$10, Settings!$Y$19:$Y$33, 0))=0, DAY($B163), INDEX(Settings!$AQ$19:$AQ$33, MATCH(K$10, Settings!$Y$19:$Y$33, 0))))-1), 1, Settings!$AY$23:$AY$38), ""))</f>
        <v/>
      </c>
      <c r="BK163" s="119" t="str">
        <f>IF(OR(L$10="", $B163="", L163="", BK$9=""), "", IFERROR(WORKDAY((DATE(YEAR($B163), MONTH($B163)+INDEX(Settings!$AM$19:$AM$33, MATCH(L$10, Settings!$Y$19:$Y$33, 0)), IF(INDEX(Settings!$AQ$19:$AQ$33, MATCH(L$10, Settings!$Y$19:$Y$33, 0))=0, DAY($B163), INDEX(Settings!$AQ$19:$AQ$33, MATCH(L$10, Settings!$Y$19:$Y$33, 0))))-1), 1, Settings!$AY$23:$AY$38), ""))</f>
        <v/>
      </c>
      <c r="BL163" s="119" t="str">
        <f>IF(OR(M$10="", $B163="", M163="", BL$9=""), "", IFERROR(WORKDAY((DATE(YEAR($B163), MONTH($B163)+INDEX(Settings!$AM$19:$AM$33, MATCH(M$10, Settings!$Y$19:$Y$33, 0)), IF(INDEX(Settings!$AQ$19:$AQ$33, MATCH(M$10, Settings!$Y$19:$Y$33, 0))=0, DAY($B163), INDEX(Settings!$AQ$19:$AQ$33, MATCH(M$10, Settings!$Y$19:$Y$33, 0))))-1), 1, Settings!$AY$23:$AY$38), ""))</f>
        <v/>
      </c>
      <c r="BM163" s="119" t="str">
        <f>IF(OR(N$10="", $B163="", N163="", BM$9=""), "", IFERROR(WORKDAY((DATE(YEAR($B163), MONTH($B163)+INDEX(Settings!$AM$19:$AM$33, MATCH(N$10, Settings!$Y$19:$Y$33, 0)), IF(INDEX(Settings!$AQ$19:$AQ$33, MATCH(N$10, Settings!$Y$19:$Y$33, 0))=0, DAY($B163), INDEX(Settings!$AQ$19:$AQ$33, MATCH(N$10, Settings!$Y$19:$Y$33, 0))))-1), 1, Settings!$AY$23:$AY$38), ""))</f>
        <v/>
      </c>
      <c r="BN163" s="119" t="str">
        <f>IF(OR(O$10="", $B163="", O163="", BN$9=""), "", IFERROR(WORKDAY((DATE(YEAR($B163), MONTH($B163)+INDEX(Settings!$AM$19:$AM$33, MATCH(O$10, Settings!$Y$19:$Y$33, 0)), IF(INDEX(Settings!$AQ$19:$AQ$33, MATCH(O$10, Settings!$Y$19:$Y$33, 0))=0, DAY($B163), INDEX(Settings!$AQ$19:$AQ$33, MATCH(O$10, Settings!$Y$19:$Y$33, 0))))-1), 1, Settings!$AY$23:$AY$38), ""))</f>
        <v/>
      </c>
      <c r="BO163" s="119" t="str">
        <f>IF(OR(P$10="", $B163="", P163="", BO$9=""), "", IFERROR(WORKDAY((DATE(YEAR($B163), MONTH($B163)+INDEX(Settings!$AM$19:$AM$33, MATCH(P$10, Settings!$Y$19:$Y$33, 0)), IF(INDEX(Settings!$AQ$19:$AQ$33, MATCH(P$10, Settings!$Y$19:$Y$33, 0))=0, DAY($B163), INDEX(Settings!$AQ$19:$AQ$33, MATCH(P$10, Settings!$Y$19:$Y$33, 0))))-1), 1, Settings!$AY$23:$AY$38), ""))</f>
        <v/>
      </c>
      <c r="BP163" s="120" t="str">
        <f>IF(OR(Q$10="", $B163="", Q163="", BP$9=""), "", IFERROR(WORKDAY((DATE(YEAR($B163), MONTH($B163)+INDEX(Settings!$AM$19:$AM$33, MATCH(Q$10, Settings!$Y$19:$Y$33, 0)), IF(INDEX(Settings!$AQ$19:$AQ$33, MATCH(Q$10, Settings!$Y$19:$Y$33, 0))=0, DAY($B163), INDEX(Settings!$AQ$19:$AQ$33, MATCH(Q$10, Settings!$Y$19:$Y$33, 0))))-1), 1, Settings!$AY$23:$AY$38), ""))</f>
        <v/>
      </c>
      <c r="BR163" s="118" t="str">
        <f>IF(BB163="", "", IF(BB163&lt;=$B163, WORKDAY(DATE(YEAR($BB163), MONTH(BB163)+1, DAY(BB163)-1), 1, Settings!$AY$23:$AY$38), BB163))</f>
        <v/>
      </c>
      <c r="BS163" s="119" t="str">
        <f>IF(BC163="", "", IF(BC163&lt;=$B163, WORKDAY(DATE(YEAR($BB163), MONTH(BC163)+1, DAY(BC163)-1), 1, Settings!$AY$23:$AY$38), BC163))</f>
        <v/>
      </c>
      <c r="BT163" s="119" t="str">
        <f>IF(BD163="", "", IF(BD163&lt;=$B163, WORKDAY(DATE(YEAR($BB163), MONTH(BD163)+1, DAY(BD163)-1), 1, Settings!$AY$23:$AY$38), BD163))</f>
        <v/>
      </c>
      <c r="BU163" s="119" t="str">
        <f>IF(BE163="", "", IF(BE163&lt;=$B163, WORKDAY(DATE(YEAR($BB163), MONTH(BE163)+1, DAY(BE163)-1), 1, Settings!$AY$23:$AY$38), BE163))</f>
        <v/>
      </c>
      <c r="BV163" s="119" t="str">
        <f>IF(BF163="", "", IF(BF163&lt;=$B163, WORKDAY(DATE(YEAR($BB163), MONTH(BF163)+1, DAY(BF163)-1), 1, Settings!$AY$23:$AY$38), BF163))</f>
        <v/>
      </c>
      <c r="BW163" s="119" t="str">
        <f>IF(BG163="", "", IF(BG163&lt;=$B163, WORKDAY(DATE(YEAR($BB163), MONTH(BG163)+1, DAY(BG163)-1), 1, Settings!$AY$23:$AY$38), BG163))</f>
        <v/>
      </c>
      <c r="BX163" s="119" t="str">
        <f>IF(BH163="", "", IF(BH163&lt;=$B163, WORKDAY(DATE(YEAR($BB163), MONTH(BH163)+1, DAY(BH163)-1), 1, Settings!$AY$23:$AY$38), BH163))</f>
        <v/>
      </c>
      <c r="BY163" s="119" t="str">
        <f>IF(BI163="", "", IF(BI163&lt;=$B163, WORKDAY(DATE(YEAR($BB163), MONTH(BI163)+1, DAY(BI163)-1), 1, Settings!$AY$23:$AY$38), BI163))</f>
        <v/>
      </c>
      <c r="BZ163" s="119" t="str">
        <f>IF(BJ163="", "", IF(BJ163&lt;=$B163, WORKDAY(DATE(YEAR($BB163), MONTH(BJ163)+1, DAY(BJ163)-1), 1, Settings!$AY$23:$AY$38), BJ163))</f>
        <v/>
      </c>
      <c r="CA163" s="119" t="str">
        <f>IF(BK163="", "", IF(BK163&lt;=$B163, WORKDAY(DATE(YEAR($BB163), MONTH(BK163)+1, DAY(BK163)-1), 1, Settings!$AY$23:$AY$38), BK163))</f>
        <v/>
      </c>
      <c r="CB163" s="119" t="str">
        <f>IF(BL163="", "", IF(BL163&lt;=$B163, WORKDAY(DATE(YEAR($BB163), MONTH(BL163)+1, DAY(BL163)-1), 1, Settings!$AY$23:$AY$38), BL163))</f>
        <v/>
      </c>
      <c r="CC163" s="119" t="str">
        <f>IF(BM163="", "", IF(BM163&lt;=$B163, WORKDAY(DATE(YEAR($BB163), MONTH(BM163)+1, DAY(BM163)-1), 1, Settings!$AY$23:$AY$38), BM163))</f>
        <v/>
      </c>
      <c r="CD163" s="119" t="str">
        <f>IF(BN163="", "", IF(BN163&lt;=$B163, WORKDAY(DATE(YEAR($BB163), MONTH(BN163)+1, DAY(BN163)-1), 1, Settings!$AY$23:$AY$38), BN163))</f>
        <v/>
      </c>
      <c r="CE163" s="119" t="str">
        <f>IF(BO163="", "", IF(BO163&lt;=$B163, WORKDAY(DATE(YEAR($BB163), MONTH(BO163)+1, DAY(BO163)-1), 1, Settings!$AY$23:$AY$38), BO163))</f>
        <v/>
      </c>
      <c r="CF163" s="120" t="str">
        <f>IF(BP163="", "", IF(BP163&lt;=$B163, WORKDAY(DATE(YEAR($BB163), MONTH(BP163)+1, DAY(BP163)-1), 1, Settings!$AY$23:$AY$38), BP163))</f>
        <v/>
      </c>
      <c r="CH163" s="48" t="str">
        <f t="shared" si="66"/>
        <v/>
      </c>
      <c r="CI163" s="49" t="str">
        <f t="shared" si="67"/>
        <v/>
      </c>
      <c r="CJ163" s="49" t="str">
        <f t="shared" si="68"/>
        <v/>
      </c>
      <c r="CK163" s="49" t="str">
        <f t="shared" si="69"/>
        <v/>
      </c>
      <c r="CL163" s="49" t="str">
        <f t="shared" si="70"/>
        <v/>
      </c>
      <c r="CM163" s="49" t="str">
        <f t="shared" si="71"/>
        <v/>
      </c>
      <c r="CN163" s="49" t="str">
        <f t="shared" si="72"/>
        <v/>
      </c>
      <c r="CO163" s="49" t="str">
        <f t="shared" si="73"/>
        <v/>
      </c>
      <c r="CP163" s="49" t="str">
        <f t="shared" si="74"/>
        <v/>
      </c>
      <c r="CQ163" s="49" t="str">
        <f t="shared" si="75"/>
        <v/>
      </c>
      <c r="CR163" s="49" t="str">
        <f t="shared" si="76"/>
        <v/>
      </c>
      <c r="CS163" s="49" t="str">
        <f t="shared" si="77"/>
        <v/>
      </c>
      <c r="CT163" s="49" t="str">
        <f t="shared" si="78"/>
        <v/>
      </c>
      <c r="CU163" s="49" t="str">
        <f t="shared" si="79"/>
        <v/>
      </c>
      <c r="CV163" s="16" t="str">
        <f t="shared" si="80"/>
        <v/>
      </c>
      <c r="CX163" s="48" t="str">
        <f t="shared" si="81"/>
        <v/>
      </c>
      <c r="CY163" s="49" t="str">
        <f t="shared" si="82"/>
        <v/>
      </c>
      <c r="CZ163" s="49" t="str">
        <f t="shared" si="83"/>
        <v/>
      </c>
      <c r="DA163" s="49" t="str">
        <f t="shared" si="84"/>
        <v/>
      </c>
      <c r="DB163" s="49" t="str">
        <f t="shared" si="85"/>
        <v/>
      </c>
      <c r="DC163" s="49" t="str">
        <f t="shared" si="86"/>
        <v/>
      </c>
      <c r="DD163" s="49" t="str">
        <f t="shared" si="87"/>
        <v/>
      </c>
      <c r="DE163" s="49" t="str">
        <f t="shared" si="88"/>
        <v/>
      </c>
      <c r="DF163" s="49" t="str">
        <f t="shared" si="89"/>
        <v/>
      </c>
      <c r="DG163" s="49" t="str">
        <f t="shared" si="90"/>
        <v/>
      </c>
      <c r="DH163" s="49" t="str">
        <f t="shared" si="91"/>
        <v/>
      </c>
      <c r="DI163" s="49" t="str">
        <f t="shared" si="92"/>
        <v/>
      </c>
      <c r="DJ163" s="49" t="str">
        <f t="shared" si="93"/>
        <v/>
      </c>
      <c r="DK163" s="49" t="str">
        <f t="shared" si="94"/>
        <v/>
      </c>
      <c r="DL163" s="16" t="str">
        <f t="shared" si="95"/>
        <v/>
      </c>
      <c r="DN163" s="17" t="str">
        <f t="shared" si="96"/>
        <v>Nov 2019</v>
      </c>
    </row>
    <row r="164" spans="1:118" x14ac:dyDescent="0.25">
      <c r="A164" s="30"/>
      <c r="B164" s="102">
        <f>IF(B163="", "", IFERROR(IF(B163+1&gt;Settings!$G$25, "", B163+1), ""))</f>
        <v>43800</v>
      </c>
      <c r="C164" s="2"/>
      <c r="D164" s="3"/>
      <c r="E164" s="3"/>
      <c r="F164" s="3"/>
      <c r="G164" s="3"/>
      <c r="H164" s="3"/>
      <c r="I164" s="3"/>
      <c r="J164" s="3"/>
      <c r="K164" s="3"/>
      <c r="L164" s="3"/>
      <c r="M164" s="3"/>
      <c r="N164" s="3"/>
      <c r="O164" s="3"/>
      <c r="P164" s="3"/>
      <c r="Q164" s="4"/>
      <c r="R164" s="30"/>
      <c r="T164" s="17" t="str">
        <f>IF($B164="", "", IF($B164&lt;Settings!$G$23, "Old", "New"))</f>
        <v>Old</v>
      </c>
      <c r="AL164" s="118" t="str">
        <f>IF(OR($B164="", C164="", C$10="", AL$9), "", IFERROR($B164+INDEX(Settings!$AF$19:$AF$33, MATCH(C$10, Settings!$Y$19:$Y$33, 0))+IF(INDEX(Settings!$AI$19:$AI$33, MATCH(C$10, Settings!$Y$19:$Y$33, 0))="", 0, INDEX($AO$2:$AU$8, MATCH(TEXT($B164, "ddd"), $AN$2:$AN$8, 0), MATCH(INDEX(Settings!$AI$19:$AI$33, MATCH(C$10, Settings!$Y$19:$Y$33, 0)), $AO$1:$AU$1, 0))), 0))</f>
        <v/>
      </c>
      <c r="AM164" s="119" t="str">
        <f>IF(OR($B164="", D164="", D$10="", AM$9), "", IFERROR($B164+INDEX(Settings!$AF$19:$AF$33, MATCH(D$10, Settings!$Y$19:$Y$33, 0))+IF(INDEX(Settings!$AI$19:$AI$33, MATCH(D$10, Settings!$Y$19:$Y$33, 0))="", 0, INDEX($AO$2:$AU$8, MATCH(TEXT($B164, "ddd"), $AN$2:$AN$8, 0), MATCH(INDEX(Settings!$AI$19:$AI$33, MATCH(D$10, Settings!$Y$19:$Y$33, 0)), $AO$1:$AU$1, 0))), 0))</f>
        <v/>
      </c>
      <c r="AN164" s="119" t="str">
        <f>IF(OR($B164="", E164="", E$10="", AN$9), "", IFERROR($B164+INDEX(Settings!$AF$19:$AF$33, MATCH(E$10, Settings!$Y$19:$Y$33, 0))+IF(INDEX(Settings!$AI$19:$AI$33, MATCH(E$10, Settings!$Y$19:$Y$33, 0))="", 0, INDEX($AO$2:$AU$8, MATCH(TEXT($B164, "ddd"), $AN$2:$AN$8, 0), MATCH(INDEX(Settings!$AI$19:$AI$33, MATCH(E$10, Settings!$Y$19:$Y$33, 0)), $AO$1:$AU$1, 0))), 0))</f>
        <v/>
      </c>
      <c r="AO164" s="119" t="str">
        <f>IF(OR($B164="", F164="", F$10="", AO$9), "", IFERROR($B164+INDEX(Settings!$AF$19:$AF$33, MATCH(F$10, Settings!$Y$19:$Y$33, 0))+IF(INDEX(Settings!$AI$19:$AI$33, MATCH(F$10, Settings!$Y$19:$Y$33, 0))="", 0, INDEX($AO$2:$AU$8, MATCH(TEXT($B164, "ddd"), $AN$2:$AN$8, 0), MATCH(INDEX(Settings!$AI$19:$AI$33, MATCH(F$10, Settings!$Y$19:$Y$33, 0)), $AO$1:$AU$1, 0))), 0))</f>
        <v/>
      </c>
      <c r="AP164" s="119" t="str">
        <f>IF(OR($B164="", G164="", G$10="", AP$9), "", IFERROR($B164+INDEX(Settings!$AF$19:$AF$33, MATCH(G$10, Settings!$Y$19:$Y$33, 0))+IF(INDEX(Settings!$AI$19:$AI$33, MATCH(G$10, Settings!$Y$19:$Y$33, 0))="", 0, INDEX($AO$2:$AU$8, MATCH(TEXT($B164, "ddd"), $AN$2:$AN$8, 0), MATCH(INDEX(Settings!$AI$19:$AI$33, MATCH(G$10, Settings!$Y$19:$Y$33, 0)), $AO$1:$AU$1, 0))), 0))</f>
        <v/>
      </c>
      <c r="AQ164" s="119" t="str">
        <f>IF(OR($B164="", H164="", H$10="", AQ$9), "", IFERROR($B164+INDEX(Settings!$AF$19:$AF$33, MATCH(H$10, Settings!$Y$19:$Y$33, 0))+IF(INDEX(Settings!$AI$19:$AI$33, MATCH(H$10, Settings!$Y$19:$Y$33, 0))="", 0, INDEX($AO$2:$AU$8, MATCH(TEXT($B164, "ddd"), $AN$2:$AN$8, 0), MATCH(INDEX(Settings!$AI$19:$AI$33, MATCH(H$10, Settings!$Y$19:$Y$33, 0)), $AO$1:$AU$1, 0))), 0))</f>
        <v/>
      </c>
      <c r="AR164" s="119" t="str">
        <f>IF(OR($B164="", I164="", I$10="", AR$9), "", IFERROR($B164+INDEX(Settings!$AF$19:$AF$33, MATCH(I$10, Settings!$Y$19:$Y$33, 0))+IF(INDEX(Settings!$AI$19:$AI$33, MATCH(I$10, Settings!$Y$19:$Y$33, 0))="", 0, INDEX($AO$2:$AU$8, MATCH(TEXT($B164, "ddd"), $AN$2:$AN$8, 0), MATCH(INDEX(Settings!$AI$19:$AI$33, MATCH(I$10, Settings!$Y$19:$Y$33, 0)), $AO$1:$AU$1, 0))), 0))</f>
        <v/>
      </c>
      <c r="AS164" s="119" t="str">
        <f>IF(OR($B164="", J164="", J$10="", AS$9), "", IFERROR($B164+INDEX(Settings!$AF$19:$AF$33, MATCH(J$10, Settings!$Y$19:$Y$33, 0))+IF(INDEX(Settings!$AI$19:$AI$33, MATCH(J$10, Settings!$Y$19:$Y$33, 0))="", 0, INDEX($AO$2:$AU$8, MATCH(TEXT($B164, "ddd"), $AN$2:$AN$8, 0), MATCH(INDEX(Settings!$AI$19:$AI$33, MATCH(J$10, Settings!$Y$19:$Y$33, 0)), $AO$1:$AU$1, 0))), 0))</f>
        <v/>
      </c>
      <c r="AT164" s="119" t="str">
        <f>IF(OR($B164="", K164="", K$10="", AT$9), "", IFERROR($B164+INDEX(Settings!$AF$19:$AF$33, MATCH(K$10, Settings!$Y$19:$Y$33, 0))+IF(INDEX(Settings!$AI$19:$AI$33, MATCH(K$10, Settings!$Y$19:$Y$33, 0))="", 0, INDEX($AO$2:$AU$8, MATCH(TEXT($B164, "ddd"), $AN$2:$AN$8, 0), MATCH(INDEX(Settings!$AI$19:$AI$33, MATCH(K$10, Settings!$Y$19:$Y$33, 0)), $AO$1:$AU$1, 0))), 0))</f>
        <v/>
      </c>
      <c r="AU164" s="119" t="str">
        <f>IF(OR($B164="", L164="", L$10="", AU$9), "", IFERROR($B164+INDEX(Settings!$AF$19:$AF$33, MATCH(L$10, Settings!$Y$19:$Y$33, 0))+IF(INDEX(Settings!$AI$19:$AI$33, MATCH(L$10, Settings!$Y$19:$Y$33, 0))="", 0, INDEX($AO$2:$AU$8, MATCH(TEXT($B164, "ddd"), $AN$2:$AN$8, 0), MATCH(INDEX(Settings!$AI$19:$AI$33, MATCH(L$10, Settings!$Y$19:$Y$33, 0)), $AO$1:$AU$1, 0))), 0))</f>
        <v/>
      </c>
      <c r="AV164" s="119" t="str">
        <f>IF(OR($B164="", M164="", M$10="", AV$9), "", IFERROR($B164+INDEX(Settings!$AF$19:$AF$33, MATCH(M$10, Settings!$Y$19:$Y$33, 0))+IF(INDEX(Settings!$AI$19:$AI$33, MATCH(M$10, Settings!$Y$19:$Y$33, 0))="", 0, INDEX($AO$2:$AU$8, MATCH(TEXT($B164, "ddd"), $AN$2:$AN$8, 0), MATCH(INDEX(Settings!$AI$19:$AI$33, MATCH(M$10, Settings!$Y$19:$Y$33, 0)), $AO$1:$AU$1, 0))), 0))</f>
        <v/>
      </c>
      <c r="AW164" s="119" t="str">
        <f>IF(OR($B164="", N164="", N$10="", AW$9), "", IFERROR($B164+INDEX(Settings!$AF$19:$AF$33, MATCH(N$10, Settings!$Y$19:$Y$33, 0))+IF(INDEX(Settings!$AI$19:$AI$33, MATCH(N$10, Settings!$Y$19:$Y$33, 0))="", 0, INDEX($AO$2:$AU$8, MATCH(TEXT($B164, "ddd"), $AN$2:$AN$8, 0), MATCH(INDEX(Settings!$AI$19:$AI$33, MATCH(N$10, Settings!$Y$19:$Y$33, 0)), $AO$1:$AU$1, 0))), 0))</f>
        <v/>
      </c>
      <c r="AX164" s="119" t="str">
        <f>IF(OR($B164="", O164="", O$10="", AX$9), "", IFERROR($B164+INDEX(Settings!$AF$19:$AF$33, MATCH(O$10, Settings!$Y$19:$Y$33, 0))+IF(INDEX(Settings!$AI$19:$AI$33, MATCH(O$10, Settings!$Y$19:$Y$33, 0))="", 0, INDEX($AO$2:$AU$8, MATCH(TEXT($B164, "ddd"), $AN$2:$AN$8, 0), MATCH(INDEX(Settings!$AI$19:$AI$33, MATCH(O$10, Settings!$Y$19:$Y$33, 0)), $AO$1:$AU$1, 0))), 0))</f>
        <v/>
      </c>
      <c r="AY164" s="119" t="str">
        <f>IF(OR($B164="", P164="", P$10="", AY$9), "", IFERROR($B164+INDEX(Settings!$AF$19:$AF$33, MATCH(P$10, Settings!$Y$19:$Y$33, 0))+IF(INDEX(Settings!$AI$19:$AI$33, MATCH(P$10, Settings!$Y$19:$Y$33, 0))="", 0, INDEX($AO$2:$AU$8, MATCH(TEXT($B164, "ddd"), $AN$2:$AN$8, 0), MATCH(INDEX(Settings!$AI$19:$AI$33, MATCH(P$10, Settings!$Y$19:$Y$33, 0)), $AO$1:$AU$1, 0))), 0))</f>
        <v/>
      </c>
      <c r="AZ164" s="120" t="str">
        <f>IF(OR($B164="", Q164="", Q$10="", AZ$9), "", IFERROR($B164+INDEX(Settings!$AF$19:$AF$33, MATCH(Q$10, Settings!$Y$19:$Y$33, 0))+IF(INDEX(Settings!$AI$19:$AI$33, MATCH(Q$10, Settings!$Y$19:$Y$33, 0))="", 0, INDEX($AO$2:$AU$8, MATCH(TEXT($B164, "ddd"), $AN$2:$AN$8, 0), MATCH(INDEX(Settings!$AI$19:$AI$33, MATCH(Q$10, Settings!$Y$19:$Y$33, 0)), $AO$1:$AU$1, 0))), 0))</f>
        <v/>
      </c>
      <c r="BB164" s="118" t="str">
        <f>IF(OR(C$10="", $B164="", C164="", BB$9=""), "", IFERROR(WORKDAY((DATE(YEAR($B164), MONTH($B164)+INDEX(Settings!$AM$19:$AM$33, MATCH(C$10, Settings!$Y$19:$Y$33, 0)), IF(INDEX(Settings!$AQ$19:$AQ$33, MATCH(C$10, Settings!$Y$19:$Y$33, 0))=0, DAY($B164), INDEX(Settings!$AQ$19:$AQ$33, MATCH(C$10, Settings!$Y$19:$Y$33, 0))))-1), 1, Settings!$AY$23:$AY$38), ""))</f>
        <v/>
      </c>
      <c r="BC164" s="119" t="str">
        <f>IF(OR(D$10="", $B164="", D164="", BC$9=""), "", IFERROR(WORKDAY((DATE(YEAR($B164), MONTH($B164)+INDEX(Settings!$AM$19:$AM$33, MATCH(D$10, Settings!$Y$19:$Y$33, 0)), IF(INDEX(Settings!$AQ$19:$AQ$33, MATCH(D$10, Settings!$Y$19:$Y$33, 0))=0, DAY($B164), INDEX(Settings!$AQ$19:$AQ$33, MATCH(D$10, Settings!$Y$19:$Y$33, 0))))-1), 1, Settings!$AY$23:$AY$38), ""))</f>
        <v/>
      </c>
      <c r="BD164" s="119" t="str">
        <f>IF(OR(E$10="", $B164="", E164="", BD$9=""), "", IFERROR(WORKDAY((DATE(YEAR($B164), MONTH($B164)+INDEX(Settings!$AM$19:$AM$33, MATCH(E$10, Settings!$Y$19:$Y$33, 0)), IF(INDEX(Settings!$AQ$19:$AQ$33, MATCH(E$10, Settings!$Y$19:$Y$33, 0))=0, DAY($B164), INDEX(Settings!$AQ$19:$AQ$33, MATCH(E$10, Settings!$Y$19:$Y$33, 0))))-1), 1, Settings!$AY$23:$AY$38), ""))</f>
        <v/>
      </c>
      <c r="BE164" s="119" t="str">
        <f>IF(OR(F$10="", $B164="", F164="", BE$9=""), "", IFERROR(WORKDAY((DATE(YEAR($B164), MONTH($B164)+INDEX(Settings!$AM$19:$AM$33, MATCH(F$10, Settings!$Y$19:$Y$33, 0)), IF(INDEX(Settings!$AQ$19:$AQ$33, MATCH(F$10, Settings!$Y$19:$Y$33, 0))=0, DAY($B164), INDEX(Settings!$AQ$19:$AQ$33, MATCH(F$10, Settings!$Y$19:$Y$33, 0))))-1), 1, Settings!$AY$23:$AY$38), ""))</f>
        <v/>
      </c>
      <c r="BF164" s="119" t="str">
        <f>IF(OR(G$10="", $B164="", G164="", BF$9=""), "", IFERROR(WORKDAY((DATE(YEAR($B164), MONTH($B164)+INDEX(Settings!$AM$19:$AM$33, MATCH(G$10, Settings!$Y$19:$Y$33, 0)), IF(INDEX(Settings!$AQ$19:$AQ$33, MATCH(G$10, Settings!$Y$19:$Y$33, 0))=0, DAY($B164), INDEX(Settings!$AQ$19:$AQ$33, MATCH(G$10, Settings!$Y$19:$Y$33, 0))))-1), 1, Settings!$AY$23:$AY$38), ""))</f>
        <v/>
      </c>
      <c r="BG164" s="119" t="str">
        <f>IF(OR(H$10="", $B164="", H164="", BG$9=""), "", IFERROR(WORKDAY((DATE(YEAR($B164), MONTH($B164)+INDEX(Settings!$AM$19:$AM$33, MATCH(H$10, Settings!$Y$19:$Y$33, 0)), IF(INDEX(Settings!$AQ$19:$AQ$33, MATCH(H$10, Settings!$Y$19:$Y$33, 0))=0, DAY($B164), INDEX(Settings!$AQ$19:$AQ$33, MATCH(H$10, Settings!$Y$19:$Y$33, 0))))-1), 1, Settings!$AY$23:$AY$38), ""))</f>
        <v/>
      </c>
      <c r="BH164" s="119" t="str">
        <f>IF(OR(I$10="", $B164="", I164="", BH$9=""), "", IFERROR(WORKDAY((DATE(YEAR($B164), MONTH($B164)+INDEX(Settings!$AM$19:$AM$33, MATCH(I$10, Settings!$Y$19:$Y$33, 0)), IF(INDEX(Settings!$AQ$19:$AQ$33, MATCH(I$10, Settings!$Y$19:$Y$33, 0))=0, DAY($B164), INDEX(Settings!$AQ$19:$AQ$33, MATCH(I$10, Settings!$Y$19:$Y$33, 0))))-1), 1, Settings!$AY$23:$AY$38), ""))</f>
        <v/>
      </c>
      <c r="BI164" s="119" t="str">
        <f>IF(OR(J$10="", $B164="", J164="", BI$9=""), "", IFERROR(WORKDAY((DATE(YEAR($B164), MONTH($B164)+INDEX(Settings!$AM$19:$AM$33, MATCH(J$10, Settings!$Y$19:$Y$33, 0)), IF(INDEX(Settings!$AQ$19:$AQ$33, MATCH(J$10, Settings!$Y$19:$Y$33, 0))=0, DAY($B164), INDEX(Settings!$AQ$19:$AQ$33, MATCH(J$10, Settings!$Y$19:$Y$33, 0))))-1), 1, Settings!$AY$23:$AY$38), ""))</f>
        <v/>
      </c>
      <c r="BJ164" s="119" t="str">
        <f>IF(OR(K$10="", $B164="", K164="", BJ$9=""), "", IFERROR(WORKDAY((DATE(YEAR($B164), MONTH($B164)+INDEX(Settings!$AM$19:$AM$33, MATCH(K$10, Settings!$Y$19:$Y$33, 0)), IF(INDEX(Settings!$AQ$19:$AQ$33, MATCH(K$10, Settings!$Y$19:$Y$33, 0))=0, DAY($B164), INDEX(Settings!$AQ$19:$AQ$33, MATCH(K$10, Settings!$Y$19:$Y$33, 0))))-1), 1, Settings!$AY$23:$AY$38), ""))</f>
        <v/>
      </c>
      <c r="BK164" s="119" t="str">
        <f>IF(OR(L$10="", $B164="", L164="", BK$9=""), "", IFERROR(WORKDAY((DATE(YEAR($B164), MONTH($B164)+INDEX(Settings!$AM$19:$AM$33, MATCH(L$10, Settings!$Y$19:$Y$33, 0)), IF(INDEX(Settings!$AQ$19:$AQ$33, MATCH(L$10, Settings!$Y$19:$Y$33, 0))=0, DAY($B164), INDEX(Settings!$AQ$19:$AQ$33, MATCH(L$10, Settings!$Y$19:$Y$33, 0))))-1), 1, Settings!$AY$23:$AY$38), ""))</f>
        <v/>
      </c>
      <c r="BL164" s="119" t="str">
        <f>IF(OR(M$10="", $B164="", M164="", BL$9=""), "", IFERROR(WORKDAY((DATE(YEAR($B164), MONTH($B164)+INDEX(Settings!$AM$19:$AM$33, MATCH(M$10, Settings!$Y$19:$Y$33, 0)), IF(INDEX(Settings!$AQ$19:$AQ$33, MATCH(M$10, Settings!$Y$19:$Y$33, 0))=0, DAY($B164), INDEX(Settings!$AQ$19:$AQ$33, MATCH(M$10, Settings!$Y$19:$Y$33, 0))))-1), 1, Settings!$AY$23:$AY$38), ""))</f>
        <v/>
      </c>
      <c r="BM164" s="119" t="str">
        <f>IF(OR(N$10="", $B164="", N164="", BM$9=""), "", IFERROR(WORKDAY((DATE(YEAR($B164), MONTH($B164)+INDEX(Settings!$AM$19:$AM$33, MATCH(N$10, Settings!$Y$19:$Y$33, 0)), IF(INDEX(Settings!$AQ$19:$AQ$33, MATCH(N$10, Settings!$Y$19:$Y$33, 0))=0, DAY($B164), INDEX(Settings!$AQ$19:$AQ$33, MATCH(N$10, Settings!$Y$19:$Y$33, 0))))-1), 1, Settings!$AY$23:$AY$38), ""))</f>
        <v/>
      </c>
      <c r="BN164" s="119" t="str">
        <f>IF(OR(O$10="", $B164="", O164="", BN$9=""), "", IFERROR(WORKDAY((DATE(YEAR($B164), MONTH($B164)+INDEX(Settings!$AM$19:$AM$33, MATCH(O$10, Settings!$Y$19:$Y$33, 0)), IF(INDEX(Settings!$AQ$19:$AQ$33, MATCH(O$10, Settings!$Y$19:$Y$33, 0))=0, DAY($B164), INDEX(Settings!$AQ$19:$AQ$33, MATCH(O$10, Settings!$Y$19:$Y$33, 0))))-1), 1, Settings!$AY$23:$AY$38), ""))</f>
        <v/>
      </c>
      <c r="BO164" s="119" t="str">
        <f>IF(OR(P$10="", $B164="", P164="", BO$9=""), "", IFERROR(WORKDAY((DATE(YEAR($B164), MONTH($B164)+INDEX(Settings!$AM$19:$AM$33, MATCH(P$10, Settings!$Y$19:$Y$33, 0)), IF(INDEX(Settings!$AQ$19:$AQ$33, MATCH(P$10, Settings!$Y$19:$Y$33, 0))=0, DAY($B164), INDEX(Settings!$AQ$19:$AQ$33, MATCH(P$10, Settings!$Y$19:$Y$33, 0))))-1), 1, Settings!$AY$23:$AY$38), ""))</f>
        <v/>
      </c>
      <c r="BP164" s="120" t="str">
        <f>IF(OR(Q$10="", $B164="", Q164="", BP$9=""), "", IFERROR(WORKDAY((DATE(YEAR($B164), MONTH($B164)+INDEX(Settings!$AM$19:$AM$33, MATCH(Q$10, Settings!$Y$19:$Y$33, 0)), IF(INDEX(Settings!$AQ$19:$AQ$33, MATCH(Q$10, Settings!$Y$19:$Y$33, 0))=0, DAY($B164), INDEX(Settings!$AQ$19:$AQ$33, MATCH(Q$10, Settings!$Y$19:$Y$33, 0))))-1), 1, Settings!$AY$23:$AY$38), ""))</f>
        <v/>
      </c>
      <c r="BR164" s="118" t="str">
        <f>IF(BB164="", "", IF(BB164&lt;=$B164, WORKDAY(DATE(YEAR($BB164), MONTH(BB164)+1, DAY(BB164)-1), 1, Settings!$AY$23:$AY$38), BB164))</f>
        <v/>
      </c>
      <c r="BS164" s="119" t="str">
        <f>IF(BC164="", "", IF(BC164&lt;=$B164, WORKDAY(DATE(YEAR($BB164), MONTH(BC164)+1, DAY(BC164)-1), 1, Settings!$AY$23:$AY$38), BC164))</f>
        <v/>
      </c>
      <c r="BT164" s="119" t="str">
        <f>IF(BD164="", "", IF(BD164&lt;=$B164, WORKDAY(DATE(YEAR($BB164), MONTH(BD164)+1, DAY(BD164)-1), 1, Settings!$AY$23:$AY$38), BD164))</f>
        <v/>
      </c>
      <c r="BU164" s="119" t="str">
        <f>IF(BE164="", "", IF(BE164&lt;=$B164, WORKDAY(DATE(YEAR($BB164), MONTH(BE164)+1, DAY(BE164)-1), 1, Settings!$AY$23:$AY$38), BE164))</f>
        <v/>
      </c>
      <c r="BV164" s="119" t="str">
        <f>IF(BF164="", "", IF(BF164&lt;=$B164, WORKDAY(DATE(YEAR($BB164), MONTH(BF164)+1, DAY(BF164)-1), 1, Settings!$AY$23:$AY$38), BF164))</f>
        <v/>
      </c>
      <c r="BW164" s="119" t="str">
        <f>IF(BG164="", "", IF(BG164&lt;=$B164, WORKDAY(DATE(YEAR($BB164), MONTH(BG164)+1, DAY(BG164)-1), 1, Settings!$AY$23:$AY$38), BG164))</f>
        <v/>
      </c>
      <c r="BX164" s="119" t="str">
        <f>IF(BH164="", "", IF(BH164&lt;=$B164, WORKDAY(DATE(YEAR($BB164), MONTH(BH164)+1, DAY(BH164)-1), 1, Settings!$AY$23:$AY$38), BH164))</f>
        <v/>
      </c>
      <c r="BY164" s="119" t="str">
        <f>IF(BI164="", "", IF(BI164&lt;=$B164, WORKDAY(DATE(YEAR($BB164), MONTH(BI164)+1, DAY(BI164)-1), 1, Settings!$AY$23:$AY$38), BI164))</f>
        <v/>
      </c>
      <c r="BZ164" s="119" t="str">
        <f>IF(BJ164="", "", IF(BJ164&lt;=$B164, WORKDAY(DATE(YEAR($BB164), MONTH(BJ164)+1, DAY(BJ164)-1), 1, Settings!$AY$23:$AY$38), BJ164))</f>
        <v/>
      </c>
      <c r="CA164" s="119" t="str">
        <f>IF(BK164="", "", IF(BK164&lt;=$B164, WORKDAY(DATE(YEAR($BB164), MONTH(BK164)+1, DAY(BK164)-1), 1, Settings!$AY$23:$AY$38), BK164))</f>
        <v/>
      </c>
      <c r="CB164" s="119" t="str">
        <f>IF(BL164="", "", IF(BL164&lt;=$B164, WORKDAY(DATE(YEAR($BB164), MONTH(BL164)+1, DAY(BL164)-1), 1, Settings!$AY$23:$AY$38), BL164))</f>
        <v/>
      </c>
      <c r="CC164" s="119" t="str">
        <f>IF(BM164="", "", IF(BM164&lt;=$B164, WORKDAY(DATE(YEAR($BB164), MONTH(BM164)+1, DAY(BM164)-1), 1, Settings!$AY$23:$AY$38), BM164))</f>
        <v/>
      </c>
      <c r="CD164" s="119" t="str">
        <f>IF(BN164="", "", IF(BN164&lt;=$B164, WORKDAY(DATE(YEAR($BB164), MONTH(BN164)+1, DAY(BN164)-1), 1, Settings!$AY$23:$AY$38), BN164))</f>
        <v/>
      </c>
      <c r="CE164" s="119" t="str">
        <f>IF(BO164="", "", IF(BO164&lt;=$B164, WORKDAY(DATE(YEAR($BB164), MONTH(BO164)+1, DAY(BO164)-1), 1, Settings!$AY$23:$AY$38), BO164))</f>
        <v/>
      </c>
      <c r="CF164" s="120" t="str">
        <f>IF(BP164="", "", IF(BP164&lt;=$B164, WORKDAY(DATE(YEAR($BB164), MONTH(BP164)+1, DAY(BP164)-1), 1, Settings!$AY$23:$AY$38), BP164))</f>
        <v/>
      </c>
      <c r="CH164" s="48" t="str">
        <f t="shared" si="66"/>
        <v/>
      </c>
      <c r="CI164" s="49" t="str">
        <f t="shared" si="67"/>
        <v/>
      </c>
      <c r="CJ164" s="49" t="str">
        <f t="shared" si="68"/>
        <v/>
      </c>
      <c r="CK164" s="49" t="str">
        <f t="shared" si="69"/>
        <v/>
      </c>
      <c r="CL164" s="49" t="str">
        <f t="shared" si="70"/>
        <v/>
      </c>
      <c r="CM164" s="49" t="str">
        <f t="shared" si="71"/>
        <v/>
      </c>
      <c r="CN164" s="49" t="str">
        <f t="shared" si="72"/>
        <v/>
      </c>
      <c r="CO164" s="49" t="str">
        <f t="shared" si="73"/>
        <v/>
      </c>
      <c r="CP164" s="49" t="str">
        <f t="shared" si="74"/>
        <v/>
      </c>
      <c r="CQ164" s="49" t="str">
        <f t="shared" si="75"/>
        <v/>
      </c>
      <c r="CR164" s="49" t="str">
        <f t="shared" si="76"/>
        <v/>
      </c>
      <c r="CS164" s="49" t="str">
        <f t="shared" si="77"/>
        <v/>
      </c>
      <c r="CT164" s="49" t="str">
        <f t="shared" si="78"/>
        <v/>
      </c>
      <c r="CU164" s="49" t="str">
        <f t="shared" si="79"/>
        <v/>
      </c>
      <c r="CV164" s="16" t="str">
        <f t="shared" si="80"/>
        <v/>
      </c>
      <c r="CX164" s="48" t="str">
        <f t="shared" si="81"/>
        <v/>
      </c>
      <c r="CY164" s="49" t="str">
        <f t="shared" si="82"/>
        <v/>
      </c>
      <c r="CZ164" s="49" t="str">
        <f t="shared" si="83"/>
        <v/>
      </c>
      <c r="DA164" s="49" t="str">
        <f t="shared" si="84"/>
        <v/>
      </c>
      <c r="DB164" s="49" t="str">
        <f t="shared" si="85"/>
        <v/>
      </c>
      <c r="DC164" s="49" t="str">
        <f t="shared" si="86"/>
        <v/>
      </c>
      <c r="DD164" s="49" t="str">
        <f t="shared" si="87"/>
        <v/>
      </c>
      <c r="DE164" s="49" t="str">
        <f t="shared" si="88"/>
        <v/>
      </c>
      <c r="DF164" s="49" t="str">
        <f t="shared" si="89"/>
        <v/>
      </c>
      <c r="DG164" s="49" t="str">
        <f t="shared" si="90"/>
        <v/>
      </c>
      <c r="DH164" s="49" t="str">
        <f t="shared" si="91"/>
        <v/>
      </c>
      <c r="DI164" s="49" t="str">
        <f t="shared" si="92"/>
        <v/>
      </c>
      <c r="DJ164" s="49" t="str">
        <f t="shared" si="93"/>
        <v/>
      </c>
      <c r="DK164" s="49" t="str">
        <f t="shared" si="94"/>
        <v/>
      </c>
      <c r="DL164" s="16" t="str">
        <f t="shared" si="95"/>
        <v/>
      </c>
      <c r="DN164" s="17" t="str">
        <f t="shared" si="96"/>
        <v>Dec 2019</v>
      </c>
    </row>
    <row r="165" spans="1:118" x14ac:dyDescent="0.25">
      <c r="A165" s="30"/>
      <c r="B165" s="102">
        <f>IF(B164="", "", IFERROR(IF(B164+1&gt;Settings!$G$25, "", B164+1), ""))</f>
        <v>43801</v>
      </c>
      <c r="C165" s="2"/>
      <c r="D165" s="3"/>
      <c r="E165" s="3"/>
      <c r="F165" s="3"/>
      <c r="G165" s="3"/>
      <c r="H165" s="3"/>
      <c r="I165" s="3"/>
      <c r="J165" s="3"/>
      <c r="K165" s="3"/>
      <c r="L165" s="3"/>
      <c r="M165" s="3"/>
      <c r="N165" s="3"/>
      <c r="O165" s="3"/>
      <c r="P165" s="3"/>
      <c r="Q165" s="4"/>
      <c r="R165" s="30"/>
      <c r="T165" s="17" t="str">
        <f>IF($B165="", "", IF($B165&lt;Settings!$G$23, "Old", "New"))</f>
        <v>Old</v>
      </c>
      <c r="AL165" s="118" t="str">
        <f>IF(OR($B165="", C165="", C$10="", AL$9), "", IFERROR($B165+INDEX(Settings!$AF$19:$AF$33, MATCH(C$10, Settings!$Y$19:$Y$33, 0))+IF(INDEX(Settings!$AI$19:$AI$33, MATCH(C$10, Settings!$Y$19:$Y$33, 0))="", 0, INDEX($AO$2:$AU$8, MATCH(TEXT($B165, "ddd"), $AN$2:$AN$8, 0), MATCH(INDEX(Settings!$AI$19:$AI$33, MATCH(C$10, Settings!$Y$19:$Y$33, 0)), $AO$1:$AU$1, 0))), 0))</f>
        <v/>
      </c>
      <c r="AM165" s="119" t="str">
        <f>IF(OR($B165="", D165="", D$10="", AM$9), "", IFERROR($B165+INDEX(Settings!$AF$19:$AF$33, MATCH(D$10, Settings!$Y$19:$Y$33, 0))+IF(INDEX(Settings!$AI$19:$AI$33, MATCH(D$10, Settings!$Y$19:$Y$33, 0))="", 0, INDEX($AO$2:$AU$8, MATCH(TEXT($B165, "ddd"), $AN$2:$AN$8, 0), MATCH(INDEX(Settings!$AI$19:$AI$33, MATCH(D$10, Settings!$Y$19:$Y$33, 0)), $AO$1:$AU$1, 0))), 0))</f>
        <v/>
      </c>
      <c r="AN165" s="119" t="str">
        <f>IF(OR($B165="", E165="", E$10="", AN$9), "", IFERROR($B165+INDEX(Settings!$AF$19:$AF$33, MATCH(E$10, Settings!$Y$19:$Y$33, 0))+IF(INDEX(Settings!$AI$19:$AI$33, MATCH(E$10, Settings!$Y$19:$Y$33, 0))="", 0, INDEX($AO$2:$AU$8, MATCH(TEXT($B165, "ddd"), $AN$2:$AN$8, 0), MATCH(INDEX(Settings!$AI$19:$AI$33, MATCH(E$10, Settings!$Y$19:$Y$33, 0)), $AO$1:$AU$1, 0))), 0))</f>
        <v/>
      </c>
      <c r="AO165" s="119" t="str">
        <f>IF(OR($B165="", F165="", F$10="", AO$9), "", IFERROR($B165+INDEX(Settings!$AF$19:$AF$33, MATCH(F$10, Settings!$Y$19:$Y$33, 0))+IF(INDEX(Settings!$AI$19:$AI$33, MATCH(F$10, Settings!$Y$19:$Y$33, 0))="", 0, INDEX($AO$2:$AU$8, MATCH(TEXT($B165, "ddd"), $AN$2:$AN$8, 0), MATCH(INDEX(Settings!$AI$19:$AI$33, MATCH(F$10, Settings!$Y$19:$Y$33, 0)), $AO$1:$AU$1, 0))), 0))</f>
        <v/>
      </c>
      <c r="AP165" s="119" t="str">
        <f>IF(OR($B165="", G165="", G$10="", AP$9), "", IFERROR($B165+INDEX(Settings!$AF$19:$AF$33, MATCH(G$10, Settings!$Y$19:$Y$33, 0))+IF(INDEX(Settings!$AI$19:$AI$33, MATCH(G$10, Settings!$Y$19:$Y$33, 0))="", 0, INDEX($AO$2:$AU$8, MATCH(TEXT($B165, "ddd"), $AN$2:$AN$8, 0), MATCH(INDEX(Settings!$AI$19:$AI$33, MATCH(G$10, Settings!$Y$19:$Y$33, 0)), $AO$1:$AU$1, 0))), 0))</f>
        <v/>
      </c>
      <c r="AQ165" s="119" t="str">
        <f>IF(OR($B165="", H165="", H$10="", AQ$9), "", IFERROR($B165+INDEX(Settings!$AF$19:$AF$33, MATCH(H$10, Settings!$Y$19:$Y$33, 0))+IF(INDEX(Settings!$AI$19:$AI$33, MATCH(H$10, Settings!$Y$19:$Y$33, 0))="", 0, INDEX($AO$2:$AU$8, MATCH(TEXT($B165, "ddd"), $AN$2:$AN$8, 0), MATCH(INDEX(Settings!$AI$19:$AI$33, MATCH(H$10, Settings!$Y$19:$Y$33, 0)), $AO$1:$AU$1, 0))), 0))</f>
        <v/>
      </c>
      <c r="AR165" s="119" t="str">
        <f>IF(OR($B165="", I165="", I$10="", AR$9), "", IFERROR($B165+INDEX(Settings!$AF$19:$AF$33, MATCH(I$10, Settings!$Y$19:$Y$33, 0))+IF(INDEX(Settings!$AI$19:$AI$33, MATCH(I$10, Settings!$Y$19:$Y$33, 0))="", 0, INDEX($AO$2:$AU$8, MATCH(TEXT($B165, "ddd"), $AN$2:$AN$8, 0), MATCH(INDEX(Settings!$AI$19:$AI$33, MATCH(I$10, Settings!$Y$19:$Y$33, 0)), $AO$1:$AU$1, 0))), 0))</f>
        <v/>
      </c>
      <c r="AS165" s="119" t="str">
        <f>IF(OR($B165="", J165="", J$10="", AS$9), "", IFERROR($B165+INDEX(Settings!$AF$19:$AF$33, MATCH(J$10, Settings!$Y$19:$Y$33, 0))+IF(INDEX(Settings!$AI$19:$AI$33, MATCH(J$10, Settings!$Y$19:$Y$33, 0))="", 0, INDEX($AO$2:$AU$8, MATCH(TEXT($B165, "ddd"), $AN$2:$AN$8, 0), MATCH(INDEX(Settings!$AI$19:$AI$33, MATCH(J$10, Settings!$Y$19:$Y$33, 0)), $AO$1:$AU$1, 0))), 0))</f>
        <v/>
      </c>
      <c r="AT165" s="119" t="str">
        <f>IF(OR($B165="", K165="", K$10="", AT$9), "", IFERROR($B165+INDEX(Settings!$AF$19:$AF$33, MATCH(K$10, Settings!$Y$19:$Y$33, 0))+IF(INDEX(Settings!$AI$19:$AI$33, MATCH(K$10, Settings!$Y$19:$Y$33, 0))="", 0, INDEX($AO$2:$AU$8, MATCH(TEXT($B165, "ddd"), $AN$2:$AN$8, 0), MATCH(INDEX(Settings!$AI$19:$AI$33, MATCH(K$10, Settings!$Y$19:$Y$33, 0)), $AO$1:$AU$1, 0))), 0))</f>
        <v/>
      </c>
      <c r="AU165" s="119" t="str">
        <f>IF(OR($B165="", L165="", L$10="", AU$9), "", IFERROR($B165+INDEX(Settings!$AF$19:$AF$33, MATCH(L$10, Settings!$Y$19:$Y$33, 0))+IF(INDEX(Settings!$AI$19:$AI$33, MATCH(L$10, Settings!$Y$19:$Y$33, 0))="", 0, INDEX($AO$2:$AU$8, MATCH(TEXT($B165, "ddd"), $AN$2:$AN$8, 0), MATCH(INDEX(Settings!$AI$19:$AI$33, MATCH(L$10, Settings!$Y$19:$Y$33, 0)), $AO$1:$AU$1, 0))), 0))</f>
        <v/>
      </c>
      <c r="AV165" s="119" t="str">
        <f>IF(OR($B165="", M165="", M$10="", AV$9), "", IFERROR($B165+INDEX(Settings!$AF$19:$AF$33, MATCH(M$10, Settings!$Y$19:$Y$33, 0))+IF(INDEX(Settings!$AI$19:$AI$33, MATCH(M$10, Settings!$Y$19:$Y$33, 0))="", 0, INDEX($AO$2:$AU$8, MATCH(TEXT($B165, "ddd"), $AN$2:$AN$8, 0), MATCH(INDEX(Settings!$AI$19:$AI$33, MATCH(M$10, Settings!$Y$19:$Y$33, 0)), $AO$1:$AU$1, 0))), 0))</f>
        <v/>
      </c>
      <c r="AW165" s="119" t="str">
        <f>IF(OR($B165="", N165="", N$10="", AW$9), "", IFERROR($B165+INDEX(Settings!$AF$19:$AF$33, MATCH(N$10, Settings!$Y$19:$Y$33, 0))+IF(INDEX(Settings!$AI$19:$AI$33, MATCH(N$10, Settings!$Y$19:$Y$33, 0))="", 0, INDEX($AO$2:$AU$8, MATCH(TEXT($B165, "ddd"), $AN$2:$AN$8, 0), MATCH(INDEX(Settings!$AI$19:$AI$33, MATCH(N$10, Settings!$Y$19:$Y$33, 0)), $AO$1:$AU$1, 0))), 0))</f>
        <v/>
      </c>
      <c r="AX165" s="119" t="str">
        <f>IF(OR($B165="", O165="", O$10="", AX$9), "", IFERROR($B165+INDEX(Settings!$AF$19:$AF$33, MATCH(O$10, Settings!$Y$19:$Y$33, 0))+IF(INDEX(Settings!$AI$19:$AI$33, MATCH(O$10, Settings!$Y$19:$Y$33, 0))="", 0, INDEX($AO$2:$AU$8, MATCH(TEXT($B165, "ddd"), $AN$2:$AN$8, 0), MATCH(INDEX(Settings!$AI$19:$AI$33, MATCH(O$10, Settings!$Y$19:$Y$33, 0)), $AO$1:$AU$1, 0))), 0))</f>
        <v/>
      </c>
      <c r="AY165" s="119" t="str">
        <f>IF(OR($B165="", P165="", P$10="", AY$9), "", IFERROR($B165+INDEX(Settings!$AF$19:$AF$33, MATCH(P$10, Settings!$Y$19:$Y$33, 0))+IF(INDEX(Settings!$AI$19:$AI$33, MATCH(P$10, Settings!$Y$19:$Y$33, 0))="", 0, INDEX($AO$2:$AU$8, MATCH(TEXT($B165, "ddd"), $AN$2:$AN$8, 0), MATCH(INDEX(Settings!$AI$19:$AI$33, MATCH(P$10, Settings!$Y$19:$Y$33, 0)), $AO$1:$AU$1, 0))), 0))</f>
        <v/>
      </c>
      <c r="AZ165" s="120" t="str">
        <f>IF(OR($B165="", Q165="", Q$10="", AZ$9), "", IFERROR($B165+INDEX(Settings!$AF$19:$AF$33, MATCH(Q$10, Settings!$Y$19:$Y$33, 0))+IF(INDEX(Settings!$AI$19:$AI$33, MATCH(Q$10, Settings!$Y$19:$Y$33, 0))="", 0, INDEX($AO$2:$AU$8, MATCH(TEXT($B165, "ddd"), $AN$2:$AN$8, 0), MATCH(INDEX(Settings!$AI$19:$AI$33, MATCH(Q$10, Settings!$Y$19:$Y$33, 0)), $AO$1:$AU$1, 0))), 0))</f>
        <v/>
      </c>
      <c r="BB165" s="118" t="str">
        <f>IF(OR(C$10="", $B165="", C165="", BB$9=""), "", IFERROR(WORKDAY((DATE(YEAR($B165), MONTH($B165)+INDEX(Settings!$AM$19:$AM$33, MATCH(C$10, Settings!$Y$19:$Y$33, 0)), IF(INDEX(Settings!$AQ$19:$AQ$33, MATCH(C$10, Settings!$Y$19:$Y$33, 0))=0, DAY($B165), INDEX(Settings!$AQ$19:$AQ$33, MATCH(C$10, Settings!$Y$19:$Y$33, 0))))-1), 1, Settings!$AY$23:$AY$38), ""))</f>
        <v/>
      </c>
      <c r="BC165" s="119" t="str">
        <f>IF(OR(D$10="", $B165="", D165="", BC$9=""), "", IFERROR(WORKDAY((DATE(YEAR($B165), MONTH($B165)+INDEX(Settings!$AM$19:$AM$33, MATCH(D$10, Settings!$Y$19:$Y$33, 0)), IF(INDEX(Settings!$AQ$19:$AQ$33, MATCH(D$10, Settings!$Y$19:$Y$33, 0))=0, DAY($B165), INDEX(Settings!$AQ$19:$AQ$33, MATCH(D$10, Settings!$Y$19:$Y$33, 0))))-1), 1, Settings!$AY$23:$AY$38), ""))</f>
        <v/>
      </c>
      <c r="BD165" s="119" t="str">
        <f>IF(OR(E$10="", $B165="", E165="", BD$9=""), "", IFERROR(WORKDAY((DATE(YEAR($B165), MONTH($B165)+INDEX(Settings!$AM$19:$AM$33, MATCH(E$10, Settings!$Y$19:$Y$33, 0)), IF(INDEX(Settings!$AQ$19:$AQ$33, MATCH(E$10, Settings!$Y$19:$Y$33, 0))=0, DAY($B165), INDEX(Settings!$AQ$19:$AQ$33, MATCH(E$10, Settings!$Y$19:$Y$33, 0))))-1), 1, Settings!$AY$23:$AY$38), ""))</f>
        <v/>
      </c>
      <c r="BE165" s="119" t="str">
        <f>IF(OR(F$10="", $B165="", F165="", BE$9=""), "", IFERROR(WORKDAY((DATE(YEAR($B165), MONTH($B165)+INDEX(Settings!$AM$19:$AM$33, MATCH(F$10, Settings!$Y$19:$Y$33, 0)), IF(INDEX(Settings!$AQ$19:$AQ$33, MATCH(F$10, Settings!$Y$19:$Y$33, 0))=0, DAY($B165), INDEX(Settings!$AQ$19:$AQ$33, MATCH(F$10, Settings!$Y$19:$Y$33, 0))))-1), 1, Settings!$AY$23:$AY$38), ""))</f>
        <v/>
      </c>
      <c r="BF165" s="119" t="str">
        <f>IF(OR(G$10="", $B165="", G165="", BF$9=""), "", IFERROR(WORKDAY((DATE(YEAR($B165), MONTH($B165)+INDEX(Settings!$AM$19:$AM$33, MATCH(G$10, Settings!$Y$19:$Y$33, 0)), IF(INDEX(Settings!$AQ$19:$AQ$33, MATCH(G$10, Settings!$Y$19:$Y$33, 0))=0, DAY($B165), INDEX(Settings!$AQ$19:$AQ$33, MATCH(G$10, Settings!$Y$19:$Y$33, 0))))-1), 1, Settings!$AY$23:$AY$38), ""))</f>
        <v/>
      </c>
      <c r="BG165" s="119" t="str">
        <f>IF(OR(H$10="", $B165="", H165="", BG$9=""), "", IFERROR(WORKDAY((DATE(YEAR($B165), MONTH($B165)+INDEX(Settings!$AM$19:$AM$33, MATCH(H$10, Settings!$Y$19:$Y$33, 0)), IF(INDEX(Settings!$AQ$19:$AQ$33, MATCH(H$10, Settings!$Y$19:$Y$33, 0))=0, DAY($B165), INDEX(Settings!$AQ$19:$AQ$33, MATCH(H$10, Settings!$Y$19:$Y$33, 0))))-1), 1, Settings!$AY$23:$AY$38), ""))</f>
        <v/>
      </c>
      <c r="BH165" s="119" t="str">
        <f>IF(OR(I$10="", $B165="", I165="", BH$9=""), "", IFERROR(WORKDAY((DATE(YEAR($B165), MONTH($B165)+INDEX(Settings!$AM$19:$AM$33, MATCH(I$10, Settings!$Y$19:$Y$33, 0)), IF(INDEX(Settings!$AQ$19:$AQ$33, MATCH(I$10, Settings!$Y$19:$Y$33, 0))=0, DAY($B165), INDEX(Settings!$AQ$19:$AQ$33, MATCH(I$10, Settings!$Y$19:$Y$33, 0))))-1), 1, Settings!$AY$23:$AY$38), ""))</f>
        <v/>
      </c>
      <c r="BI165" s="119" t="str">
        <f>IF(OR(J$10="", $B165="", J165="", BI$9=""), "", IFERROR(WORKDAY((DATE(YEAR($B165), MONTH($B165)+INDEX(Settings!$AM$19:$AM$33, MATCH(J$10, Settings!$Y$19:$Y$33, 0)), IF(INDEX(Settings!$AQ$19:$AQ$33, MATCH(J$10, Settings!$Y$19:$Y$33, 0))=0, DAY($B165), INDEX(Settings!$AQ$19:$AQ$33, MATCH(J$10, Settings!$Y$19:$Y$33, 0))))-1), 1, Settings!$AY$23:$AY$38), ""))</f>
        <v/>
      </c>
      <c r="BJ165" s="119" t="str">
        <f>IF(OR(K$10="", $B165="", K165="", BJ$9=""), "", IFERROR(WORKDAY((DATE(YEAR($B165), MONTH($B165)+INDEX(Settings!$AM$19:$AM$33, MATCH(K$10, Settings!$Y$19:$Y$33, 0)), IF(INDEX(Settings!$AQ$19:$AQ$33, MATCH(K$10, Settings!$Y$19:$Y$33, 0))=0, DAY($B165), INDEX(Settings!$AQ$19:$AQ$33, MATCH(K$10, Settings!$Y$19:$Y$33, 0))))-1), 1, Settings!$AY$23:$AY$38), ""))</f>
        <v/>
      </c>
      <c r="BK165" s="119" t="str">
        <f>IF(OR(L$10="", $B165="", L165="", BK$9=""), "", IFERROR(WORKDAY((DATE(YEAR($B165), MONTH($B165)+INDEX(Settings!$AM$19:$AM$33, MATCH(L$10, Settings!$Y$19:$Y$33, 0)), IF(INDEX(Settings!$AQ$19:$AQ$33, MATCH(L$10, Settings!$Y$19:$Y$33, 0))=0, DAY($B165), INDEX(Settings!$AQ$19:$AQ$33, MATCH(L$10, Settings!$Y$19:$Y$33, 0))))-1), 1, Settings!$AY$23:$AY$38), ""))</f>
        <v/>
      </c>
      <c r="BL165" s="119" t="str">
        <f>IF(OR(M$10="", $B165="", M165="", BL$9=""), "", IFERROR(WORKDAY((DATE(YEAR($B165), MONTH($B165)+INDEX(Settings!$AM$19:$AM$33, MATCH(M$10, Settings!$Y$19:$Y$33, 0)), IF(INDEX(Settings!$AQ$19:$AQ$33, MATCH(M$10, Settings!$Y$19:$Y$33, 0))=0, DAY($B165), INDEX(Settings!$AQ$19:$AQ$33, MATCH(M$10, Settings!$Y$19:$Y$33, 0))))-1), 1, Settings!$AY$23:$AY$38), ""))</f>
        <v/>
      </c>
      <c r="BM165" s="119" t="str">
        <f>IF(OR(N$10="", $B165="", N165="", BM$9=""), "", IFERROR(WORKDAY((DATE(YEAR($B165), MONTH($B165)+INDEX(Settings!$AM$19:$AM$33, MATCH(N$10, Settings!$Y$19:$Y$33, 0)), IF(INDEX(Settings!$AQ$19:$AQ$33, MATCH(N$10, Settings!$Y$19:$Y$33, 0))=0, DAY($B165), INDEX(Settings!$AQ$19:$AQ$33, MATCH(N$10, Settings!$Y$19:$Y$33, 0))))-1), 1, Settings!$AY$23:$AY$38), ""))</f>
        <v/>
      </c>
      <c r="BN165" s="119" t="str">
        <f>IF(OR(O$10="", $B165="", O165="", BN$9=""), "", IFERROR(WORKDAY((DATE(YEAR($B165), MONTH($B165)+INDEX(Settings!$AM$19:$AM$33, MATCH(O$10, Settings!$Y$19:$Y$33, 0)), IF(INDEX(Settings!$AQ$19:$AQ$33, MATCH(O$10, Settings!$Y$19:$Y$33, 0))=0, DAY($B165), INDEX(Settings!$AQ$19:$AQ$33, MATCH(O$10, Settings!$Y$19:$Y$33, 0))))-1), 1, Settings!$AY$23:$AY$38), ""))</f>
        <v/>
      </c>
      <c r="BO165" s="119" t="str">
        <f>IF(OR(P$10="", $B165="", P165="", BO$9=""), "", IFERROR(WORKDAY((DATE(YEAR($B165), MONTH($B165)+INDEX(Settings!$AM$19:$AM$33, MATCH(P$10, Settings!$Y$19:$Y$33, 0)), IF(INDEX(Settings!$AQ$19:$AQ$33, MATCH(P$10, Settings!$Y$19:$Y$33, 0))=0, DAY($B165), INDEX(Settings!$AQ$19:$AQ$33, MATCH(P$10, Settings!$Y$19:$Y$33, 0))))-1), 1, Settings!$AY$23:$AY$38), ""))</f>
        <v/>
      </c>
      <c r="BP165" s="120" t="str">
        <f>IF(OR(Q$10="", $B165="", Q165="", BP$9=""), "", IFERROR(WORKDAY((DATE(YEAR($B165), MONTH($B165)+INDEX(Settings!$AM$19:$AM$33, MATCH(Q$10, Settings!$Y$19:$Y$33, 0)), IF(INDEX(Settings!$AQ$19:$AQ$33, MATCH(Q$10, Settings!$Y$19:$Y$33, 0))=0, DAY($B165), INDEX(Settings!$AQ$19:$AQ$33, MATCH(Q$10, Settings!$Y$19:$Y$33, 0))))-1), 1, Settings!$AY$23:$AY$38), ""))</f>
        <v/>
      </c>
      <c r="BR165" s="118" t="str">
        <f>IF(BB165="", "", IF(BB165&lt;=$B165, WORKDAY(DATE(YEAR($BB165), MONTH(BB165)+1, DAY(BB165)-1), 1, Settings!$AY$23:$AY$38), BB165))</f>
        <v/>
      </c>
      <c r="BS165" s="119" t="str">
        <f>IF(BC165="", "", IF(BC165&lt;=$B165, WORKDAY(DATE(YEAR($BB165), MONTH(BC165)+1, DAY(BC165)-1), 1, Settings!$AY$23:$AY$38), BC165))</f>
        <v/>
      </c>
      <c r="BT165" s="119" t="str">
        <f>IF(BD165="", "", IF(BD165&lt;=$B165, WORKDAY(DATE(YEAR($BB165), MONTH(BD165)+1, DAY(BD165)-1), 1, Settings!$AY$23:$AY$38), BD165))</f>
        <v/>
      </c>
      <c r="BU165" s="119" t="str">
        <f>IF(BE165="", "", IF(BE165&lt;=$B165, WORKDAY(DATE(YEAR($BB165), MONTH(BE165)+1, DAY(BE165)-1), 1, Settings!$AY$23:$AY$38), BE165))</f>
        <v/>
      </c>
      <c r="BV165" s="119" t="str">
        <f>IF(BF165="", "", IF(BF165&lt;=$B165, WORKDAY(DATE(YEAR($BB165), MONTH(BF165)+1, DAY(BF165)-1), 1, Settings!$AY$23:$AY$38), BF165))</f>
        <v/>
      </c>
      <c r="BW165" s="119" t="str">
        <f>IF(BG165="", "", IF(BG165&lt;=$B165, WORKDAY(DATE(YEAR($BB165), MONTH(BG165)+1, DAY(BG165)-1), 1, Settings!$AY$23:$AY$38), BG165))</f>
        <v/>
      </c>
      <c r="BX165" s="119" t="str">
        <f>IF(BH165="", "", IF(BH165&lt;=$B165, WORKDAY(DATE(YEAR($BB165), MONTH(BH165)+1, DAY(BH165)-1), 1, Settings!$AY$23:$AY$38), BH165))</f>
        <v/>
      </c>
      <c r="BY165" s="119" t="str">
        <f>IF(BI165="", "", IF(BI165&lt;=$B165, WORKDAY(DATE(YEAR($BB165), MONTH(BI165)+1, DAY(BI165)-1), 1, Settings!$AY$23:$AY$38), BI165))</f>
        <v/>
      </c>
      <c r="BZ165" s="119" t="str">
        <f>IF(BJ165="", "", IF(BJ165&lt;=$B165, WORKDAY(DATE(YEAR($BB165), MONTH(BJ165)+1, DAY(BJ165)-1), 1, Settings!$AY$23:$AY$38), BJ165))</f>
        <v/>
      </c>
      <c r="CA165" s="119" t="str">
        <f>IF(BK165="", "", IF(BK165&lt;=$B165, WORKDAY(DATE(YEAR($BB165), MONTH(BK165)+1, DAY(BK165)-1), 1, Settings!$AY$23:$AY$38), BK165))</f>
        <v/>
      </c>
      <c r="CB165" s="119" t="str">
        <f>IF(BL165="", "", IF(BL165&lt;=$B165, WORKDAY(DATE(YEAR($BB165), MONTH(BL165)+1, DAY(BL165)-1), 1, Settings!$AY$23:$AY$38), BL165))</f>
        <v/>
      </c>
      <c r="CC165" s="119" t="str">
        <f>IF(BM165="", "", IF(BM165&lt;=$B165, WORKDAY(DATE(YEAR($BB165), MONTH(BM165)+1, DAY(BM165)-1), 1, Settings!$AY$23:$AY$38), BM165))</f>
        <v/>
      </c>
      <c r="CD165" s="119" t="str">
        <f>IF(BN165="", "", IF(BN165&lt;=$B165, WORKDAY(DATE(YEAR($BB165), MONTH(BN165)+1, DAY(BN165)-1), 1, Settings!$AY$23:$AY$38), BN165))</f>
        <v/>
      </c>
      <c r="CE165" s="119" t="str">
        <f>IF(BO165="", "", IF(BO165&lt;=$B165, WORKDAY(DATE(YEAR($BB165), MONTH(BO165)+1, DAY(BO165)-1), 1, Settings!$AY$23:$AY$38), BO165))</f>
        <v/>
      </c>
      <c r="CF165" s="120" t="str">
        <f>IF(BP165="", "", IF(BP165&lt;=$B165, WORKDAY(DATE(YEAR($BB165), MONTH(BP165)+1, DAY(BP165)-1), 1, Settings!$AY$23:$AY$38), BP165))</f>
        <v/>
      </c>
      <c r="CH165" s="48" t="str">
        <f t="shared" si="66"/>
        <v/>
      </c>
      <c r="CI165" s="49" t="str">
        <f t="shared" si="67"/>
        <v/>
      </c>
      <c r="CJ165" s="49" t="str">
        <f t="shared" si="68"/>
        <v/>
      </c>
      <c r="CK165" s="49" t="str">
        <f t="shared" si="69"/>
        <v/>
      </c>
      <c r="CL165" s="49" t="str">
        <f t="shared" si="70"/>
        <v/>
      </c>
      <c r="CM165" s="49" t="str">
        <f t="shared" si="71"/>
        <v/>
      </c>
      <c r="CN165" s="49" t="str">
        <f t="shared" si="72"/>
        <v/>
      </c>
      <c r="CO165" s="49" t="str">
        <f t="shared" si="73"/>
        <v/>
      </c>
      <c r="CP165" s="49" t="str">
        <f t="shared" si="74"/>
        <v/>
      </c>
      <c r="CQ165" s="49" t="str">
        <f t="shared" si="75"/>
        <v/>
      </c>
      <c r="CR165" s="49" t="str">
        <f t="shared" si="76"/>
        <v/>
      </c>
      <c r="CS165" s="49" t="str">
        <f t="shared" si="77"/>
        <v/>
      </c>
      <c r="CT165" s="49" t="str">
        <f t="shared" si="78"/>
        <v/>
      </c>
      <c r="CU165" s="49" t="str">
        <f t="shared" si="79"/>
        <v/>
      </c>
      <c r="CV165" s="16" t="str">
        <f t="shared" si="80"/>
        <v/>
      </c>
      <c r="CX165" s="48" t="str">
        <f t="shared" si="81"/>
        <v/>
      </c>
      <c r="CY165" s="49" t="str">
        <f t="shared" si="82"/>
        <v/>
      </c>
      <c r="CZ165" s="49" t="str">
        <f t="shared" si="83"/>
        <v/>
      </c>
      <c r="DA165" s="49" t="str">
        <f t="shared" si="84"/>
        <v/>
      </c>
      <c r="DB165" s="49" t="str">
        <f t="shared" si="85"/>
        <v/>
      </c>
      <c r="DC165" s="49" t="str">
        <f t="shared" si="86"/>
        <v/>
      </c>
      <c r="DD165" s="49" t="str">
        <f t="shared" si="87"/>
        <v/>
      </c>
      <c r="DE165" s="49" t="str">
        <f t="shared" si="88"/>
        <v/>
      </c>
      <c r="DF165" s="49" t="str">
        <f t="shared" si="89"/>
        <v/>
      </c>
      <c r="DG165" s="49" t="str">
        <f t="shared" si="90"/>
        <v/>
      </c>
      <c r="DH165" s="49" t="str">
        <f t="shared" si="91"/>
        <v/>
      </c>
      <c r="DI165" s="49" t="str">
        <f t="shared" si="92"/>
        <v/>
      </c>
      <c r="DJ165" s="49" t="str">
        <f t="shared" si="93"/>
        <v/>
      </c>
      <c r="DK165" s="49" t="str">
        <f t="shared" si="94"/>
        <v/>
      </c>
      <c r="DL165" s="16" t="str">
        <f t="shared" si="95"/>
        <v/>
      </c>
      <c r="DN165" s="17" t="str">
        <f t="shared" si="96"/>
        <v>Dec 2019</v>
      </c>
    </row>
    <row r="166" spans="1:118" x14ac:dyDescent="0.25">
      <c r="A166" s="30"/>
      <c r="B166" s="102">
        <f>IF(B165="", "", IFERROR(IF(B165+1&gt;Settings!$G$25, "", B165+1), ""))</f>
        <v>43802</v>
      </c>
      <c r="C166" s="2"/>
      <c r="D166" s="3"/>
      <c r="E166" s="3"/>
      <c r="F166" s="3"/>
      <c r="G166" s="3"/>
      <c r="H166" s="3"/>
      <c r="I166" s="3"/>
      <c r="J166" s="3"/>
      <c r="K166" s="3"/>
      <c r="L166" s="3"/>
      <c r="M166" s="3"/>
      <c r="N166" s="3"/>
      <c r="O166" s="3"/>
      <c r="P166" s="3"/>
      <c r="Q166" s="4"/>
      <c r="R166" s="30"/>
      <c r="T166" s="17" t="str">
        <f>IF($B166="", "", IF($B166&lt;Settings!$G$23, "Old", "New"))</f>
        <v>Old</v>
      </c>
      <c r="AL166" s="118" t="str">
        <f>IF(OR($B166="", C166="", C$10="", AL$9), "", IFERROR($B166+INDEX(Settings!$AF$19:$AF$33, MATCH(C$10, Settings!$Y$19:$Y$33, 0))+IF(INDEX(Settings!$AI$19:$AI$33, MATCH(C$10, Settings!$Y$19:$Y$33, 0))="", 0, INDEX($AO$2:$AU$8, MATCH(TEXT($B166, "ddd"), $AN$2:$AN$8, 0), MATCH(INDEX(Settings!$AI$19:$AI$33, MATCH(C$10, Settings!$Y$19:$Y$33, 0)), $AO$1:$AU$1, 0))), 0))</f>
        <v/>
      </c>
      <c r="AM166" s="119" t="str">
        <f>IF(OR($B166="", D166="", D$10="", AM$9), "", IFERROR($B166+INDEX(Settings!$AF$19:$AF$33, MATCH(D$10, Settings!$Y$19:$Y$33, 0))+IF(INDEX(Settings!$AI$19:$AI$33, MATCH(D$10, Settings!$Y$19:$Y$33, 0))="", 0, INDEX($AO$2:$AU$8, MATCH(TEXT($B166, "ddd"), $AN$2:$AN$8, 0), MATCH(INDEX(Settings!$AI$19:$AI$33, MATCH(D$10, Settings!$Y$19:$Y$33, 0)), $AO$1:$AU$1, 0))), 0))</f>
        <v/>
      </c>
      <c r="AN166" s="119" t="str">
        <f>IF(OR($B166="", E166="", E$10="", AN$9), "", IFERROR($B166+INDEX(Settings!$AF$19:$AF$33, MATCH(E$10, Settings!$Y$19:$Y$33, 0))+IF(INDEX(Settings!$AI$19:$AI$33, MATCH(E$10, Settings!$Y$19:$Y$33, 0))="", 0, INDEX($AO$2:$AU$8, MATCH(TEXT($B166, "ddd"), $AN$2:$AN$8, 0), MATCH(INDEX(Settings!$AI$19:$AI$33, MATCH(E$10, Settings!$Y$19:$Y$33, 0)), $AO$1:$AU$1, 0))), 0))</f>
        <v/>
      </c>
      <c r="AO166" s="119" t="str">
        <f>IF(OR($B166="", F166="", F$10="", AO$9), "", IFERROR($B166+INDEX(Settings!$AF$19:$AF$33, MATCH(F$10, Settings!$Y$19:$Y$33, 0))+IF(INDEX(Settings!$AI$19:$AI$33, MATCH(F$10, Settings!$Y$19:$Y$33, 0))="", 0, INDEX($AO$2:$AU$8, MATCH(TEXT($B166, "ddd"), $AN$2:$AN$8, 0), MATCH(INDEX(Settings!$AI$19:$AI$33, MATCH(F$10, Settings!$Y$19:$Y$33, 0)), $AO$1:$AU$1, 0))), 0))</f>
        <v/>
      </c>
      <c r="AP166" s="119" t="str">
        <f>IF(OR($B166="", G166="", G$10="", AP$9), "", IFERROR($B166+INDEX(Settings!$AF$19:$AF$33, MATCH(G$10, Settings!$Y$19:$Y$33, 0))+IF(INDEX(Settings!$AI$19:$AI$33, MATCH(G$10, Settings!$Y$19:$Y$33, 0))="", 0, INDEX($AO$2:$AU$8, MATCH(TEXT($B166, "ddd"), $AN$2:$AN$8, 0), MATCH(INDEX(Settings!$AI$19:$AI$33, MATCH(G$10, Settings!$Y$19:$Y$33, 0)), $AO$1:$AU$1, 0))), 0))</f>
        <v/>
      </c>
      <c r="AQ166" s="119" t="str">
        <f>IF(OR($B166="", H166="", H$10="", AQ$9), "", IFERROR($B166+INDEX(Settings!$AF$19:$AF$33, MATCH(H$10, Settings!$Y$19:$Y$33, 0))+IF(INDEX(Settings!$AI$19:$AI$33, MATCH(H$10, Settings!$Y$19:$Y$33, 0))="", 0, INDEX($AO$2:$AU$8, MATCH(TEXT($B166, "ddd"), $AN$2:$AN$8, 0), MATCH(INDEX(Settings!$AI$19:$AI$33, MATCH(H$10, Settings!$Y$19:$Y$33, 0)), $AO$1:$AU$1, 0))), 0))</f>
        <v/>
      </c>
      <c r="AR166" s="119" t="str">
        <f>IF(OR($B166="", I166="", I$10="", AR$9), "", IFERROR($B166+INDEX(Settings!$AF$19:$AF$33, MATCH(I$10, Settings!$Y$19:$Y$33, 0))+IF(INDEX(Settings!$AI$19:$AI$33, MATCH(I$10, Settings!$Y$19:$Y$33, 0))="", 0, INDEX($AO$2:$AU$8, MATCH(TEXT($B166, "ddd"), $AN$2:$AN$8, 0), MATCH(INDEX(Settings!$AI$19:$AI$33, MATCH(I$10, Settings!$Y$19:$Y$33, 0)), $AO$1:$AU$1, 0))), 0))</f>
        <v/>
      </c>
      <c r="AS166" s="119" t="str">
        <f>IF(OR($B166="", J166="", J$10="", AS$9), "", IFERROR($B166+INDEX(Settings!$AF$19:$AF$33, MATCH(J$10, Settings!$Y$19:$Y$33, 0))+IF(INDEX(Settings!$AI$19:$AI$33, MATCH(J$10, Settings!$Y$19:$Y$33, 0))="", 0, INDEX($AO$2:$AU$8, MATCH(TEXT($B166, "ddd"), $AN$2:$AN$8, 0), MATCH(INDEX(Settings!$AI$19:$AI$33, MATCH(J$10, Settings!$Y$19:$Y$33, 0)), $AO$1:$AU$1, 0))), 0))</f>
        <v/>
      </c>
      <c r="AT166" s="119" t="str">
        <f>IF(OR($B166="", K166="", K$10="", AT$9), "", IFERROR($B166+INDEX(Settings!$AF$19:$AF$33, MATCH(K$10, Settings!$Y$19:$Y$33, 0))+IF(INDEX(Settings!$AI$19:$AI$33, MATCH(K$10, Settings!$Y$19:$Y$33, 0))="", 0, INDEX($AO$2:$AU$8, MATCH(TEXT($B166, "ddd"), $AN$2:$AN$8, 0), MATCH(INDEX(Settings!$AI$19:$AI$33, MATCH(K$10, Settings!$Y$19:$Y$33, 0)), $AO$1:$AU$1, 0))), 0))</f>
        <v/>
      </c>
      <c r="AU166" s="119" t="str">
        <f>IF(OR($B166="", L166="", L$10="", AU$9), "", IFERROR($B166+INDEX(Settings!$AF$19:$AF$33, MATCH(L$10, Settings!$Y$19:$Y$33, 0))+IF(INDEX(Settings!$AI$19:$AI$33, MATCH(L$10, Settings!$Y$19:$Y$33, 0))="", 0, INDEX($AO$2:$AU$8, MATCH(TEXT($B166, "ddd"), $AN$2:$AN$8, 0), MATCH(INDEX(Settings!$AI$19:$AI$33, MATCH(L$10, Settings!$Y$19:$Y$33, 0)), $AO$1:$AU$1, 0))), 0))</f>
        <v/>
      </c>
      <c r="AV166" s="119" t="str">
        <f>IF(OR($B166="", M166="", M$10="", AV$9), "", IFERROR($B166+INDEX(Settings!$AF$19:$AF$33, MATCH(M$10, Settings!$Y$19:$Y$33, 0))+IF(INDEX(Settings!$AI$19:$AI$33, MATCH(M$10, Settings!$Y$19:$Y$33, 0))="", 0, INDEX($AO$2:$AU$8, MATCH(TEXT($B166, "ddd"), $AN$2:$AN$8, 0), MATCH(INDEX(Settings!$AI$19:$AI$33, MATCH(M$10, Settings!$Y$19:$Y$33, 0)), $AO$1:$AU$1, 0))), 0))</f>
        <v/>
      </c>
      <c r="AW166" s="119" t="str">
        <f>IF(OR($B166="", N166="", N$10="", AW$9), "", IFERROR($B166+INDEX(Settings!$AF$19:$AF$33, MATCH(N$10, Settings!$Y$19:$Y$33, 0))+IF(INDEX(Settings!$AI$19:$AI$33, MATCH(N$10, Settings!$Y$19:$Y$33, 0))="", 0, INDEX($AO$2:$AU$8, MATCH(TEXT($B166, "ddd"), $AN$2:$AN$8, 0), MATCH(INDEX(Settings!$AI$19:$AI$33, MATCH(N$10, Settings!$Y$19:$Y$33, 0)), $AO$1:$AU$1, 0))), 0))</f>
        <v/>
      </c>
      <c r="AX166" s="119" t="str">
        <f>IF(OR($B166="", O166="", O$10="", AX$9), "", IFERROR($B166+INDEX(Settings!$AF$19:$AF$33, MATCH(O$10, Settings!$Y$19:$Y$33, 0))+IF(INDEX(Settings!$AI$19:$AI$33, MATCH(O$10, Settings!$Y$19:$Y$33, 0))="", 0, INDEX($AO$2:$AU$8, MATCH(TEXT($B166, "ddd"), $AN$2:$AN$8, 0), MATCH(INDEX(Settings!$AI$19:$AI$33, MATCH(O$10, Settings!$Y$19:$Y$33, 0)), $AO$1:$AU$1, 0))), 0))</f>
        <v/>
      </c>
      <c r="AY166" s="119" t="str">
        <f>IF(OR($B166="", P166="", P$10="", AY$9), "", IFERROR($B166+INDEX(Settings!$AF$19:$AF$33, MATCH(P$10, Settings!$Y$19:$Y$33, 0))+IF(INDEX(Settings!$AI$19:$AI$33, MATCH(P$10, Settings!$Y$19:$Y$33, 0))="", 0, INDEX($AO$2:$AU$8, MATCH(TEXT($B166, "ddd"), $AN$2:$AN$8, 0), MATCH(INDEX(Settings!$AI$19:$AI$33, MATCH(P$10, Settings!$Y$19:$Y$33, 0)), $AO$1:$AU$1, 0))), 0))</f>
        <v/>
      </c>
      <c r="AZ166" s="120" t="str">
        <f>IF(OR($B166="", Q166="", Q$10="", AZ$9), "", IFERROR($B166+INDEX(Settings!$AF$19:$AF$33, MATCH(Q$10, Settings!$Y$19:$Y$33, 0))+IF(INDEX(Settings!$AI$19:$AI$33, MATCH(Q$10, Settings!$Y$19:$Y$33, 0))="", 0, INDEX($AO$2:$AU$8, MATCH(TEXT($B166, "ddd"), $AN$2:$AN$8, 0), MATCH(INDEX(Settings!$AI$19:$AI$33, MATCH(Q$10, Settings!$Y$19:$Y$33, 0)), $AO$1:$AU$1, 0))), 0))</f>
        <v/>
      </c>
      <c r="BB166" s="118" t="str">
        <f>IF(OR(C$10="", $B166="", C166="", BB$9=""), "", IFERROR(WORKDAY((DATE(YEAR($B166), MONTH($B166)+INDEX(Settings!$AM$19:$AM$33, MATCH(C$10, Settings!$Y$19:$Y$33, 0)), IF(INDEX(Settings!$AQ$19:$AQ$33, MATCH(C$10, Settings!$Y$19:$Y$33, 0))=0, DAY($B166), INDEX(Settings!$AQ$19:$AQ$33, MATCH(C$10, Settings!$Y$19:$Y$33, 0))))-1), 1, Settings!$AY$23:$AY$38), ""))</f>
        <v/>
      </c>
      <c r="BC166" s="119" t="str">
        <f>IF(OR(D$10="", $B166="", D166="", BC$9=""), "", IFERROR(WORKDAY((DATE(YEAR($B166), MONTH($B166)+INDEX(Settings!$AM$19:$AM$33, MATCH(D$10, Settings!$Y$19:$Y$33, 0)), IF(INDEX(Settings!$AQ$19:$AQ$33, MATCH(D$10, Settings!$Y$19:$Y$33, 0))=0, DAY($B166), INDEX(Settings!$AQ$19:$AQ$33, MATCH(D$10, Settings!$Y$19:$Y$33, 0))))-1), 1, Settings!$AY$23:$AY$38), ""))</f>
        <v/>
      </c>
      <c r="BD166" s="119" t="str">
        <f>IF(OR(E$10="", $B166="", E166="", BD$9=""), "", IFERROR(WORKDAY((DATE(YEAR($B166), MONTH($B166)+INDEX(Settings!$AM$19:$AM$33, MATCH(E$10, Settings!$Y$19:$Y$33, 0)), IF(INDEX(Settings!$AQ$19:$AQ$33, MATCH(E$10, Settings!$Y$19:$Y$33, 0))=0, DAY($B166), INDEX(Settings!$AQ$19:$AQ$33, MATCH(E$10, Settings!$Y$19:$Y$33, 0))))-1), 1, Settings!$AY$23:$AY$38), ""))</f>
        <v/>
      </c>
      <c r="BE166" s="119" t="str">
        <f>IF(OR(F$10="", $B166="", F166="", BE$9=""), "", IFERROR(WORKDAY((DATE(YEAR($B166), MONTH($B166)+INDEX(Settings!$AM$19:$AM$33, MATCH(F$10, Settings!$Y$19:$Y$33, 0)), IF(INDEX(Settings!$AQ$19:$AQ$33, MATCH(F$10, Settings!$Y$19:$Y$33, 0))=0, DAY($B166), INDEX(Settings!$AQ$19:$AQ$33, MATCH(F$10, Settings!$Y$19:$Y$33, 0))))-1), 1, Settings!$AY$23:$AY$38), ""))</f>
        <v/>
      </c>
      <c r="BF166" s="119" t="str">
        <f>IF(OR(G$10="", $B166="", G166="", BF$9=""), "", IFERROR(WORKDAY((DATE(YEAR($B166), MONTH($B166)+INDEX(Settings!$AM$19:$AM$33, MATCH(G$10, Settings!$Y$19:$Y$33, 0)), IF(INDEX(Settings!$AQ$19:$AQ$33, MATCH(G$10, Settings!$Y$19:$Y$33, 0))=0, DAY($B166), INDEX(Settings!$AQ$19:$AQ$33, MATCH(G$10, Settings!$Y$19:$Y$33, 0))))-1), 1, Settings!$AY$23:$AY$38), ""))</f>
        <v/>
      </c>
      <c r="BG166" s="119" t="str">
        <f>IF(OR(H$10="", $B166="", H166="", BG$9=""), "", IFERROR(WORKDAY((DATE(YEAR($B166), MONTH($B166)+INDEX(Settings!$AM$19:$AM$33, MATCH(H$10, Settings!$Y$19:$Y$33, 0)), IF(INDEX(Settings!$AQ$19:$AQ$33, MATCH(H$10, Settings!$Y$19:$Y$33, 0))=0, DAY($B166), INDEX(Settings!$AQ$19:$AQ$33, MATCH(H$10, Settings!$Y$19:$Y$33, 0))))-1), 1, Settings!$AY$23:$AY$38), ""))</f>
        <v/>
      </c>
      <c r="BH166" s="119" t="str">
        <f>IF(OR(I$10="", $B166="", I166="", BH$9=""), "", IFERROR(WORKDAY((DATE(YEAR($B166), MONTH($B166)+INDEX(Settings!$AM$19:$AM$33, MATCH(I$10, Settings!$Y$19:$Y$33, 0)), IF(INDEX(Settings!$AQ$19:$AQ$33, MATCH(I$10, Settings!$Y$19:$Y$33, 0))=0, DAY($B166), INDEX(Settings!$AQ$19:$AQ$33, MATCH(I$10, Settings!$Y$19:$Y$33, 0))))-1), 1, Settings!$AY$23:$AY$38), ""))</f>
        <v/>
      </c>
      <c r="BI166" s="119" t="str">
        <f>IF(OR(J$10="", $B166="", J166="", BI$9=""), "", IFERROR(WORKDAY((DATE(YEAR($B166), MONTH($B166)+INDEX(Settings!$AM$19:$AM$33, MATCH(J$10, Settings!$Y$19:$Y$33, 0)), IF(INDEX(Settings!$AQ$19:$AQ$33, MATCH(J$10, Settings!$Y$19:$Y$33, 0))=0, DAY($B166), INDEX(Settings!$AQ$19:$AQ$33, MATCH(J$10, Settings!$Y$19:$Y$33, 0))))-1), 1, Settings!$AY$23:$AY$38), ""))</f>
        <v/>
      </c>
      <c r="BJ166" s="119" t="str">
        <f>IF(OR(K$10="", $B166="", K166="", BJ$9=""), "", IFERROR(WORKDAY((DATE(YEAR($B166), MONTH($B166)+INDEX(Settings!$AM$19:$AM$33, MATCH(K$10, Settings!$Y$19:$Y$33, 0)), IF(INDEX(Settings!$AQ$19:$AQ$33, MATCH(K$10, Settings!$Y$19:$Y$33, 0))=0, DAY($B166), INDEX(Settings!$AQ$19:$AQ$33, MATCH(K$10, Settings!$Y$19:$Y$33, 0))))-1), 1, Settings!$AY$23:$AY$38), ""))</f>
        <v/>
      </c>
      <c r="BK166" s="119" t="str">
        <f>IF(OR(L$10="", $B166="", L166="", BK$9=""), "", IFERROR(WORKDAY((DATE(YEAR($B166), MONTH($B166)+INDEX(Settings!$AM$19:$AM$33, MATCH(L$10, Settings!$Y$19:$Y$33, 0)), IF(INDEX(Settings!$AQ$19:$AQ$33, MATCH(L$10, Settings!$Y$19:$Y$33, 0))=0, DAY($B166), INDEX(Settings!$AQ$19:$AQ$33, MATCH(L$10, Settings!$Y$19:$Y$33, 0))))-1), 1, Settings!$AY$23:$AY$38), ""))</f>
        <v/>
      </c>
      <c r="BL166" s="119" t="str">
        <f>IF(OR(M$10="", $B166="", M166="", BL$9=""), "", IFERROR(WORKDAY((DATE(YEAR($B166), MONTH($B166)+INDEX(Settings!$AM$19:$AM$33, MATCH(M$10, Settings!$Y$19:$Y$33, 0)), IF(INDEX(Settings!$AQ$19:$AQ$33, MATCH(M$10, Settings!$Y$19:$Y$33, 0))=0, DAY($B166), INDEX(Settings!$AQ$19:$AQ$33, MATCH(M$10, Settings!$Y$19:$Y$33, 0))))-1), 1, Settings!$AY$23:$AY$38), ""))</f>
        <v/>
      </c>
      <c r="BM166" s="119" t="str">
        <f>IF(OR(N$10="", $B166="", N166="", BM$9=""), "", IFERROR(WORKDAY((DATE(YEAR($B166), MONTH($B166)+INDEX(Settings!$AM$19:$AM$33, MATCH(N$10, Settings!$Y$19:$Y$33, 0)), IF(INDEX(Settings!$AQ$19:$AQ$33, MATCH(N$10, Settings!$Y$19:$Y$33, 0))=0, DAY($B166), INDEX(Settings!$AQ$19:$AQ$33, MATCH(N$10, Settings!$Y$19:$Y$33, 0))))-1), 1, Settings!$AY$23:$AY$38), ""))</f>
        <v/>
      </c>
      <c r="BN166" s="119" t="str">
        <f>IF(OR(O$10="", $B166="", O166="", BN$9=""), "", IFERROR(WORKDAY((DATE(YEAR($B166), MONTH($B166)+INDEX(Settings!$AM$19:$AM$33, MATCH(O$10, Settings!$Y$19:$Y$33, 0)), IF(INDEX(Settings!$AQ$19:$AQ$33, MATCH(O$10, Settings!$Y$19:$Y$33, 0))=0, DAY($B166), INDEX(Settings!$AQ$19:$AQ$33, MATCH(O$10, Settings!$Y$19:$Y$33, 0))))-1), 1, Settings!$AY$23:$AY$38), ""))</f>
        <v/>
      </c>
      <c r="BO166" s="119" t="str">
        <f>IF(OR(P$10="", $B166="", P166="", BO$9=""), "", IFERROR(WORKDAY((DATE(YEAR($B166), MONTH($B166)+INDEX(Settings!$AM$19:$AM$33, MATCH(P$10, Settings!$Y$19:$Y$33, 0)), IF(INDEX(Settings!$AQ$19:$AQ$33, MATCH(P$10, Settings!$Y$19:$Y$33, 0))=0, DAY($B166), INDEX(Settings!$AQ$19:$AQ$33, MATCH(P$10, Settings!$Y$19:$Y$33, 0))))-1), 1, Settings!$AY$23:$AY$38), ""))</f>
        <v/>
      </c>
      <c r="BP166" s="120" t="str">
        <f>IF(OR(Q$10="", $B166="", Q166="", BP$9=""), "", IFERROR(WORKDAY((DATE(YEAR($B166), MONTH($B166)+INDEX(Settings!$AM$19:$AM$33, MATCH(Q$10, Settings!$Y$19:$Y$33, 0)), IF(INDEX(Settings!$AQ$19:$AQ$33, MATCH(Q$10, Settings!$Y$19:$Y$33, 0))=0, DAY($B166), INDEX(Settings!$AQ$19:$AQ$33, MATCH(Q$10, Settings!$Y$19:$Y$33, 0))))-1), 1, Settings!$AY$23:$AY$38), ""))</f>
        <v/>
      </c>
      <c r="BR166" s="118" t="str">
        <f>IF(BB166="", "", IF(BB166&lt;=$B166, WORKDAY(DATE(YEAR($BB166), MONTH(BB166)+1, DAY(BB166)-1), 1, Settings!$AY$23:$AY$38), BB166))</f>
        <v/>
      </c>
      <c r="BS166" s="119" t="str">
        <f>IF(BC166="", "", IF(BC166&lt;=$B166, WORKDAY(DATE(YEAR($BB166), MONTH(BC166)+1, DAY(BC166)-1), 1, Settings!$AY$23:$AY$38), BC166))</f>
        <v/>
      </c>
      <c r="BT166" s="119" t="str">
        <f>IF(BD166="", "", IF(BD166&lt;=$B166, WORKDAY(DATE(YEAR($BB166), MONTH(BD166)+1, DAY(BD166)-1), 1, Settings!$AY$23:$AY$38), BD166))</f>
        <v/>
      </c>
      <c r="BU166" s="119" t="str">
        <f>IF(BE166="", "", IF(BE166&lt;=$B166, WORKDAY(DATE(YEAR($BB166), MONTH(BE166)+1, DAY(BE166)-1), 1, Settings!$AY$23:$AY$38), BE166))</f>
        <v/>
      </c>
      <c r="BV166" s="119" t="str">
        <f>IF(BF166="", "", IF(BF166&lt;=$B166, WORKDAY(DATE(YEAR($BB166), MONTH(BF166)+1, DAY(BF166)-1), 1, Settings!$AY$23:$AY$38), BF166))</f>
        <v/>
      </c>
      <c r="BW166" s="119" t="str">
        <f>IF(BG166="", "", IF(BG166&lt;=$B166, WORKDAY(DATE(YEAR($BB166), MONTH(BG166)+1, DAY(BG166)-1), 1, Settings!$AY$23:$AY$38), BG166))</f>
        <v/>
      </c>
      <c r="BX166" s="119" t="str">
        <f>IF(BH166="", "", IF(BH166&lt;=$B166, WORKDAY(DATE(YEAR($BB166), MONTH(BH166)+1, DAY(BH166)-1), 1, Settings!$AY$23:$AY$38), BH166))</f>
        <v/>
      </c>
      <c r="BY166" s="119" t="str">
        <f>IF(BI166="", "", IF(BI166&lt;=$B166, WORKDAY(DATE(YEAR($BB166), MONTH(BI166)+1, DAY(BI166)-1), 1, Settings!$AY$23:$AY$38), BI166))</f>
        <v/>
      </c>
      <c r="BZ166" s="119" t="str">
        <f>IF(BJ166="", "", IF(BJ166&lt;=$B166, WORKDAY(DATE(YEAR($BB166), MONTH(BJ166)+1, DAY(BJ166)-1), 1, Settings!$AY$23:$AY$38), BJ166))</f>
        <v/>
      </c>
      <c r="CA166" s="119" t="str">
        <f>IF(BK166="", "", IF(BK166&lt;=$B166, WORKDAY(DATE(YEAR($BB166), MONTH(BK166)+1, DAY(BK166)-1), 1, Settings!$AY$23:$AY$38), BK166))</f>
        <v/>
      </c>
      <c r="CB166" s="119" t="str">
        <f>IF(BL166="", "", IF(BL166&lt;=$B166, WORKDAY(DATE(YEAR($BB166), MONTH(BL166)+1, DAY(BL166)-1), 1, Settings!$AY$23:$AY$38), BL166))</f>
        <v/>
      </c>
      <c r="CC166" s="119" t="str">
        <f>IF(BM166="", "", IF(BM166&lt;=$B166, WORKDAY(DATE(YEAR($BB166), MONTH(BM166)+1, DAY(BM166)-1), 1, Settings!$AY$23:$AY$38), BM166))</f>
        <v/>
      </c>
      <c r="CD166" s="119" t="str">
        <f>IF(BN166="", "", IF(BN166&lt;=$B166, WORKDAY(DATE(YEAR($BB166), MONTH(BN166)+1, DAY(BN166)-1), 1, Settings!$AY$23:$AY$38), BN166))</f>
        <v/>
      </c>
      <c r="CE166" s="119" t="str">
        <f>IF(BO166="", "", IF(BO166&lt;=$B166, WORKDAY(DATE(YEAR($BB166), MONTH(BO166)+1, DAY(BO166)-1), 1, Settings!$AY$23:$AY$38), BO166))</f>
        <v/>
      </c>
      <c r="CF166" s="120" t="str">
        <f>IF(BP166="", "", IF(BP166&lt;=$B166, WORKDAY(DATE(YEAR($BB166), MONTH(BP166)+1, DAY(BP166)-1), 1, Settings!$AY$23:$AY$38), BP166))</f>
        <v/>
      </c>
      <c r="CH166" s="48" t="str">
        <f t="shared" si="66"/>
        <v/>
      </c>
      <c r="CI166" s="49" t="str">
        <f t="shared" si="67"/>
        <v/>
      </c>
      <c r="CJ166" s="49" t="str">
        <f t="shared" si="68"/>
        <v/>
      </c>
      <c r="CK166" s="49" t="str">
        <f t="shared" si="69"/>
        <v/>
      </c>
      <c r="CL166" s="49" t="str">
        <f t="shared" si="70"/>
        <v/>
      </c>
      <c r="CM166" s="49" t="str">
        <f t="shared" si="71"/>
        <v/>
      </c>
      <c r="CN166" s="49" t="str">
        <f t="shared" si="72"/>
        <v/>
      </c>
      <c r="CO166" s="49" t="str">
        <f t="shared" si="73"/>
        <v/>
      </c>
      <c r="CP166" s="49" t="str">
        <f t="shared" si="74"/>
        <v/>
      </c>
      <c r="CQ166" s="49" t="str">
        <f t="shared" si="75"/>
        <v/>
      </c>
      <c r="CR166" s="49" t="str">
        <f t="shared" si="76"/>
        <v/>
      </c>
      <c r="CS166" s="49" t="str">
        <f t="shared" si="77"/>
        <v/>
      </c>
      <c r="CT166" s="49" t="str">
        <f t="shared" si="78"/>
        <v/>
      </c>
      <c r="CU166" s="49" t="str">
        <f t="shared" si="79"/>
        <v/>
      </c>
      <c r="CV166" s="16" t="str">
        <f t="shared" si="80"/>
        <v/>
      </c>
      <c r="CX166" s="48" t="str">
        <f t="shared" si="81"/>
        <v/>
      </c>
      <c r="CY166" s="49" t="str">
        <f t="shared" si="82"/>
        <v/>
      </c>
      <c r="CZ166" s="49" t="str">
        <f t="shared" si="83"/>
        <v/>
      </c>
      <c r="DA166" s="49" t="str">
        <f t="shared" si="84"/>
        <v/>
      </c>
      <c r="DB166" s="49" t="str">
        <f t="shared" si="85"/>
        <v/>
      </c>
      <c r="DC166" s="49" t="str">
        <f t="shared" si="86"/>
        <v/>
      </c>
      <c r="DD166" s="49" t="str">
        <f t="shared" si="87"/>
        <v/>
      </c>
      <c r="DE166" s="49" t="str">
        <f t="shared" si="88"/>
        <v/>
      </c>
      <c r="DF166" s="49" t="str">
        <f t="shared" si="89"/>
        <v/>
      </c>
      <c r="DG166" s="49" t="str">
        <f t="shared" si="90"/>
        <v/>
      </c>
      <c r="DH166" s="49" t="str">
        <f t="shared" si="91"/>
        <v/>
      </c>
      <c r="DI166" s="49" t="str">
        <f t="shared" si="92"/>
        <v/>
      </c>
      <c r="DJ166" s="49" t="str">
        <f t="shared" si="93"/>
        <v/>
      </c>
      <c r="DK166" s="49" t="str">
        <f t="shared" si="94"/>
        <v/>
      </c>
      <c r="DL166" s="16" t="str">
        <f t="shared" si="95"/>
        <v/>
      </c>
      <c r="DN166" s="17" t="str">
        <f t="shared" si="96"/>
        <v>Dec 2019</v>
      </c>
    </row>
    <row r="167" spans="1:118" x14ac:dyDescent="0.25">
      <c r="A167" s="30"/>
      <c r="B167" s="102">
        <f>IF(B166="", "", IFERROR(IF(B166+1&gt;Settings!$G$25, "", B166+1), ""))</f>
        <v>43803</v>
      </c>
      <c r="C167" s="2"/>
      <c r="D167" s="3"/>
      <c r="E167" s="3"/>
      <c r="F167" s="3"/>
      <c r="G167" s="3"/>
      <c r="H167" s="3"/>
      <c r="I167" s="3"/>
      <c r="J167" s="3"/>
      <c r="K167" s="3"/>
      <c r="L167" s="3"/>
      <c r="M167" s="3"/>
      <c r="N167" s="3"/>
      <c r="O167" s="3"/>
      <c r="P167" s="3"/>
      <c r="Q167" s="4"/>
      <c r="R167" s="30"/>
      <c r="T167" s="17" t="str">
        <f>IF($B167="", "", IF($B167&lt;Settings!$G$23, "Old", "New"))</f>
        <v>Old</v>
      </c>
      <c r="AL167" s="118" t="str">
        <f>IF(OR($B167="", C167="", C$10="", AL$9), "", IFERROR($B167+INDEX(Settings!$AF$19:$AF$33, MATCH(C$10, Settings!$Y$19:$Y$33, 0))+IF(INDEX(Settings!$AI$19:$AI$33, MATCH(C$10, Settings!$Y$19:$Y$33, 0))="", 0, INDEX($AO$2:$AU$8, MATCH(TEXT($B167, "ddd"), $AN$2:$AN$8, 0), MATCH(INDEX(Settings!$AI$19:$AI$33, MATCH(C$10, Settings!$Y$19:$Y$33, 0)), $AO$1:$AU$1, 0))), 0))</f>
        <v/>
      </c>
      <c r="AM167" s="119" t="str">
        <f>IF(OR($B167="", D167="", D$10="", AM$9), "", IFERROR($B167+INDEX(Settings!$AF$19:$AF$33, MATCH(D$10, Settings!$Y$19:$Y$33, 0))+IF(INDEX(Settings!$AI$19:$AI$33, MATCH(D$10, Settings!$Y$19:$Y$33, 0))="", 0, INDEX($AO$2:$AU$8, MATCH(TEXT($B167, "ddd"), $AN$2:$AN$8, 0), MATCH(INDEX(Settings!$AI$19:$AI$33, MATCH(D$10, Settings!$Y$19:$Y$33, 0)), $AO$1:$AU$1, 0))), 0))</f>
        <v/>
      </c>
      <c r="AN167" s="119" t="str">
        <f>IF(OR($B167="", E167="", E$10="", AN$9), "", IFERROR($B167+INDEX(Settings!$AF$19:$AF$33, MATCH(E$10, Settings!$Y$19:$Y$33, 0))+IF(INDEX(Settings!$AI$19:$AI$33, MATCH(E$10, Settings!$Y$19:$Y$33, 0))="", 0, INDEX($AO$2:$AU$8, MATCH(TEXT($B167, "ddd"), $AN$2:$AN$8, 0), MATCH(INDEX(Settings!$AI$19:$AI$33, MATCH(E$10, Settings!$Y$19:$Y$33, 0)), $AO$1:$AU$1, 0))), 0))</f>
        <v/>
      </c>
      <c r="AO167" s="119" t="str">
        <f>IF(OR($B167="", F167="", F$10="", AO$9), "", IFERROR($B167+INDEX(Settings!$AF$19:$AF$33, MATCH(F$10, Settings!$Y$19:$Y$33, 0))+IF(INDEX(Settings!$AI$19:$AI$33, MATCH(F$10, Settings!$Y$19:$Y$33, 0))="", 0, INDEX($AO$2:$AU$8, MATCH(TEXT($B167, "ddd"), $AN$2:$AN$8, 0), MATCH(INDEX(Settings!$AI$19:$AI$33, MATCH(F$10, Settings!$Y$19:$Y$33, 0)), $AO$1:$AU$1, 0))), 0))</f>
        <v/>
      </c>
      <c r="AP167" s="119" t="str">
        <f>IF(OR($B167="", G167="", G$10="", AP$9), "", IFERROR($B167+INDEX(Settings!$AF$19:$AF$33, MATCH(G$10, Settings!$Y$19:$Y$33, 0))+IF(INDEX(Settings!$AI$19:$AI$33, MATCH(G$10, Settings!$Y$19:$Y$33, 0))="", 0, INDEX($AO$2:$AU$8, MATCH(TEXT($B167, "ddd"), $AN$2:$AN$8, 0), MATCH(INDEX(Settings!$AI$19:$AI$33, MATCH(G$10, Settings!$Y$19:$Y$33, 0)), $AO$1:$AU$1, 0))), 0))</f>
        <v/>
      </c>
      <c r="AQ167" s="119" t="str">
        <f>IF(OR($B167="", H167="", H$10="", AQ$9), "", IFERROR($B167+INDEX(Settings!$AF$19:$AF$33, MATCH(H$10, Settings!$Y$19:$Y$33, 0))+IF(INDEX(Settings!$AI$19:$AI$33, MATCH(H$10, Settings!$Y$19:$Y$33, 0))="", 0, INDEX($AO$2:$AU$8, MATCH(TEXT($B167, "ddd"), $AN$2:$AN$8, 0), MATCH(INDEX(Settings!$AI$19:$AI$33, MATCH(H$10, Settings!$Y$19:$Y$33, 0)), $AO$1:$AU$1, 0))), 0))</f>
        <v/>
      </c>
      <c r="AR167" s="119" t="str">
        <f>IF(OR($B167="", I167="", I$10="", AR$9), "", IFERROR($B167+INDEX(Settings!$AF$19:$AF$33, MATCH(I$10, Settings!$Y$19:$Y$33, 0))+IF(INDEX(Settings!$AI$19:$AI$33, MATCH(I$10, Settings!$Y$19:$Y$33, 0))="", 0, INDEX($AO$2:$AU$8, MATCH(TEXT($B167, "ddd"), $AN$2:$AN$8, 0), MATCH(INDEX(Settings!$AI$19:$AI$33, MATCH(I$10, Settings!$Y$19:$Y$33, 0)), $AO$1:$AU$1, 0))), 0))</f>
        <v/>
      </c>
      <c r="AS167" s="119" t="str">
        <f>IF(OR($B167="", J167="", J$10="", AS$9), "", IFERROR($B167+INDEX(Settings!$AF$19:$AF$33, MATCH(J$10, Settings!$Y$19:$Y$33, 0))+IF(INDEX(Settings!$AI$19:$AI$33, MATCH(J$10, Settings!$Y$19:$Y$33, 0))="", 0, INDEX($AO$2:$AU$8, MATCH(TEXT($B167, "ddd"), $AN$2:$AN$8, 0), MATCH(INDEX(Settings!$AI$19:$AI$33, MATCH(J$10, Settings!$Y$19:$Y$33, 0)), $AO$1:$AU$1, 0))), 0))</f>
        <v/>
      </c>
      <c r="AT167" s="119" t="str">
        <f>IF(OR($B167="", K167="", K$10="", AT$9), "", IFERROR($B167+INDEX(Settings!$AF$19:$AF$33, MATCH(K$10, Settings!$Y$19:$Y$33, 0))+IF(INDEX(Settings!$AI$19:$AI$33, MATCH(K$10, Settings!$Y$19:$Y$33, 0))="", 0, INDEX($AO$2:$AU$8, MATCH(TEXT($B167, "ddd"), $AN$2:$AN$8, 0), MATCH(INDEX(Settings!$AI$19:$AI$33, MATCH(K$10, Settings!$Y$19:$Y$33, 0)), $AO$1:$AU$1, 0))), 0))</f>
        <v/>
      </c>
      <c r="AU167" s="119" t="str">
        <f>IF(OR($B167="", L167="", L$10="", AU$9), "", IFERROR($B167+INDEX(Settings!$AF$19:$AF$33, MATCH(L$10, Settings!$Y$19:$Y$33, 0))+IF(INDEX(Settings!$AI$19:$AI$33, MATCH(L$10, Settings!$Y$19:$Y$33, 0))="", 0, INDEX($AO$2:$AU$8, MATCH(TEXT($B167, "ddd"), $AN$2:$AN$8, 0), MATCH(INDEX(Settings!$AI$19:$AI$33, MATCH(L$10, Settings!$Y$19:$Y$33, 0)), $AO$1:$AU$1, 0))), 0))</f>
        <v/>
      </c>
      <c r="AV167" s="119" t="str">
        <f>IF(OR($B167="", M167="", M$10="", AV$9), "", IFERROR($B167+INDEX(Settings!$AF$19:$AF$33, MATCH(M$10, Settings!$Y$19:$Y$33, 0))+IF(INDEX(Settings!$AI$19:$AI$33, MATCH(M$10, Settings!$Y$19:$Y$33, 0))="", 0, INDEX($AO$2:$AU$8, MATCH(TEXT($B167, "ddd"), $AN$2:$AN$8, 0), MATCH(INDEX(Settings!$AI$19:$AI$33, MATCH(M$10, Settings!$Y$19:$Y$33, 0)), $AO$1:$AU$1, 0))), 0))</f>
        <v/>
      </c>
      <c r="AW167" s="119" t="str">
        <f>IF(OR($B167="", N167="", N$10="", AW$9), "", IFERROR($B167+INDEX(Settings!$AF$19:$AF$33, MATCH(N$10, Settings!$Y$19:$Y$33, 0))+IF(INDEX(Settings!$AI$19:$AI$33, MATCH(N$10, Settings!$Y$19:$Y$33, 0))="", 0, INDEX($AO$2:$AU$8, MATCH(TEXT($B167, "ddd"), $AN$2:$AN$8, 0), MATCH(INDEX(Settings!$AI$19:$AI$33, MATCH(N$10, Settings!$Y$19:$Y$33, 0)), $AO$1:$AU$1, 0))), 0))</f>
        <v/>
      </c>
      <c r="AX167" s="119" t="str">
        <f>IF(OR($B167="", O167="", O$10="", AX$9), "", IFERROR($B167+INDEX(Settings!$AF$19:$AF$33, MATCH(O$10, Settings!$Y$19:$Y$33, 0))+IF(INDEX(Settings!$AI$19:$AI$33, MATCH(O$10, Settings!$Y$19:$Y$33, 0))="", 0, INDEX($AO$2:$AU$8, MATCH(TEXT($B167, "ddd"), $AN$2:$AN$8, 0), MATCH(INDEX(Settings!$AI$19:$AI$33, MATCH(O$10, Settings!$Y$19:$Y$33, 0)), $AO$1:$AU$1, 0))), 0))</f>
        <v/>
      </c>
      <c r="AY167" s="119" t="str">
        <f>IF(OR($B167="", P167="", P$10="", AY$9), "", IFERROR($B167+INDEX(Settings!$AF$19:$AF$33, MATCH(P$10, Settings!$Y$19:$Y$33, 0))+IF(INDEX(Settings!$AI$19:$AI$33, MATCH(P$10, Settings!$Y$19:$Y$33, 0))="", 0, INDEX($AO$2:$AU$8, MATCH(TEXT($B167, "ddd"), $AN$2:$AN$8, 0), MATCH(INDEX(Settings!$AI$19:$AI$33, MATCH(P$10, Settings!$Y$19:$Y$33, 0)), $AO$1:$AU$1, 0))), 0))</f>
        <v/>
      </c>
      <c r="AZ167" s="120" t="str">
        <f>IF(OR($B167="", Q167="", Q$10="", AZ$9), "", IFERROR($B167+INDEX(Settings!$AF$19:$AF$33, MATCH(Q$10, Settings!$Y$19:$Y$33, 0))+IF(INDEX(Settings!$AI$19:$AI$33, MATCH(Q$10, Settings!$Y$19:$Y$33, 0))="", 0, INDEX($AO$2:$AU$8, MATCH(TEXT($B167, "ddd"), $AN$2:$AN$8, 0), MATCH(INDEX(Settings!$AI$19:$AI$33, MATCH(Q$10, Settings!$Y$19:$Y$33, 0)), $AO$1:$AU$1, 0))), 0))</f>
        <v/>
      </c>
      <c r="BB167" s="118" t="str">
        <f>IF(OR(C$10="", $B167="", C167="", BB$9=""), "", IFERROR(WORKDAY((DATE(YEAR($B167), MONTH($B167)+INDEX(Settings!$AM$19:$AM$33, MATCH(C$10, Settings!$Y$19:$Y$33, 0)), IF(INDEX(Settings!$AQ$19:$AQ$33, MATCH(C$10, Settings!$Y$19:$Y$33, 0))=0, DAY($B167), INDEX(Settings!$AQ$19:$AQ$33, MATCH(C$10, Settings!$Y$19:$Y$33, 0))))-1), 1, Settings!$AY$23:$AY$38), ""))</f>
        <v/>
      </c>
      <c r="BC167" s="119" t="str">
        <f>IF(OR(D$10="", $B167="", D167="", BC$9=""), "", IFERROR(WORKDAY((DATE(YEAR($B167), MONTH($B167)+INDEX(Settings!$AM$19:$AM$33, MATCH(D$10, Settings!$Y$19:$Y$33, 0)), IF(INDEX(Settings!$AQ$19:$AQ$33, MATCH(D$10, Settings!$Y$19:$Y$33, 0))=0, DAY($B167), INDEX(Settings!$AQ$19:$AQ$33, MATCH(D$10, Settings!$Y$19:$Y$33, 0))))-1), 1, Settings!$AY$23:$AY$38), ""))</f>
        <v/>
      </c>
      <c r="BD167" s="119" t="str">
        <f>IF(OR(E$10="", $B167="", E167="", BD$9=""), "", IFERROR(WORKDAY((DATE(YEAR($B167), MONTH($B167)+INDEX(Settings!$AM$19:$AM$33, MATCH(E$10, Settings!$Y$19:$Y$33, 0)), IF(INDEX(Settings!$AQ$19:$AQ$33, MATCH(E$10, Settings!$Y$19:$Y$33, 0))=0, DAY($B167), INDEX(Settings!$AQ$19:$AQ$33, MATCH(E$10, Settings!$Y$19:$Y$33, 0))))-1), 1, Settings!$AY$23:$AY$38), ""))</f>
        <v/>
      </c>
      <c r="BE167" s="119" t="str">
        <f>IF(OR(F$10="", $B167="", F167="", BE$9=""), "", IFERROR(WORKDAY((DATE(YEAR($B167), MONTH($B167)+INDEX(Settings!$AM$19:$AM$33, MATCH(F$10, Settings!$Y$19:$Y$33, 0)), IF(INDEX(Settings!$AQ$19:$AQ$33, MATCH(F$10, Settings!$Y$19:$Y$33, 0))=0, DAY($B167), INDEX(Settings!$AQ$19:$AQ$33, MATCH(F$10, Settings!$Y$19:$Y$33, 0))))-1), 1, Settings!$AY$23:$AY$38), ""))</f>
        <v/>
      </c>
      <c r="BF167" s="119" t="str">
        <f>IF(OR(G$10="", $B167="", G167="", BF$9=""), "", IFERROR(WORKDAY((DATE(YEAR($B167), MONTH($B167)+INDEX(Settings!$AM$19:$AM$33, MATCH(G$10, Settings!$Y$19:$Y$33, 0)), IF(INDEX(Settings!$AQ$19:$AQ$33, MATCH(G$10, Settings!$Y$19:$Y$33, 0))=0, DAY($B167), INDEX(Settings!$AQ$19:$AQ$33, MATCH(G$10, Settings!$Y$19:$Y$33, 0))))-1), 1, Settings!$AY$23:$AY$38), ""))</f>
        <v/>
      </c>
      <c r="BG167" s="119" t="str">
        <f>IF(OR(H$10="", $B167="", H167="", BG$9=""), "", IFERROR(WORKDAY((DATE(YEAR($B167), MONTH($B167)+INDEX(Settings!$AM$19:$AM$33, MATCH(H$10, Settings!$Y$19:$Y$33, 0)), IF(INDEX(Settings!$AQ$19:$AQ$33, MATCH(H$10, Settings!$Y$19:$Y$33, 0))=0, DAY($B167), INDEX(Settings!$AQ$19:$AQ$33, MATCH(H$10, Settings!$Y$19:$Y$33, 0))))-1), 1, Settings!$AY$23:$AY$38), ""))</f>
        <v/>
      </c>
      <c r="BH167" s="119" t="str">
        <f>IF(OR(I$10="", $B167="", I167="", BH$9=""), "", IFERROR(WORKDAY((DATE(YEAR($B167), MONTH($B167)+INDEX(Settings!$AM$19:$AM$33, MATCH(I$10, Settings!$Y$19:$Y$33, 0)), IF(INDEX(Settings!$AQ$19:$AQ$33, MATCH(I$10, Settings!$Y$19:$Y$33, 0))=0, DAY($B167), INDEX(Settings!$AQ$19:$AQ$33, MATCH(I$10, Settings!$Y$19:$Y$33, 0))))-1), 1, Settings!$AY$23:$AY$38), ""))</f>
        <v/>
      </c>
      <c r="BI167" s="119" t="str">
        <f>IF(OR(J$10="", $B167="", J167="", BI$9=""), "", IFERROR(WORKDAY((DATE(YEAR($B167), MONTH($B167)+INDEX(Settings!$AM$19:$AM$33, MATCH(J$10, Settings!$Y$19:$Y$33, 0)), IF(INDEX(Settings!$AQ$19:$AQ$33, MATCH(J$10, Settings!$Y$19:$Y$33, 0))=0, DAY($B167), INDEX(Settings!$AQ$19:$AQ$33, MATCH(J$10, Settings!$Y$19:$Y$33, 0))))-1), 1, Settings!$AY$23:$AY$38), ""))</f>
        <v/>
      </c>
      <c r="BJ167" s="119" t="str">
        <f>IF(OR(K$10="", $B167="", K167="", BJ$9=""), "", IFERROR(WORKDAY((DATE(YEAR($B167), MONTH($B167)+INDEX(Settings!$AM$19:$AM$33, MATCH(K$10, Settings!$Y$19:$Y$33, 0)), IF(INDEX(Settings!$AQ$19:$AQ$33, MATCH(K$10, Settings!$Y$19:$Y$33, 0))=0, DAY($B167), INDEX(Settings!$AQ$19:$AQ$33, MATCH(K$10, Settings!$Y$19:$Y$33, 0))))-1), 1, Settings!$AY$23:$AY$38), ""))</f>
        <v/>
      </c>
      <c r="BK167" s="119" t="str">
        <f>IF(OR(L$10="", $B167="", L167="", BK$9=""), "", IFERROR(WORKDAY((DATE(YEAR($B167), MONTH($B167)+INDEX(Settings!$AM$19:$AM$33, MATCH(L$10, Settings!$Y$19:$Y$33, 0)), IF(INDEX(Settings!$AQ$19:$AQ$33, MATCH(L$10, Settings!$Y$19:$Y$33, 0))=0, DAY($B167), INDEX(Settings!$AQ$19:$AQ$33, MATCH(L$10, Settings!$Y$19:$Y$33, 0))))-1), 1, Settings!$AY$23:$AY$38), ""))</f>
        <v/>
      </c>
      <c r="BL167" s="119" t="str">
        <f>IF(OR(M$10="", $B167="", M167="", BL$9=""), "", IFERROR(WORKDAY((DATE(YEAR($B167), MONTH($B167)+INDEX(Settings!$AM$19:$AM$33, MATCH(M$10, Settings!$Y$19:$Y$33, 0)), IF(INDEX(Settings!$AQ$19:$AQ$33, MATCH(M$10, Settings!$Y$19:$Y$33, 0))=0, DAY($B167), INDEX(Settings!$AQ$19:$AQ$33, MATCH(M$10, Settings!$Y$19:$Y$33, 0))))-1), 1, Settings!$AY$23:$AY$38), ""))</f>
        <v/>
      </c>
      <c r="BM167" s="119" t="str">
        <f>IF(OR(N$10="", $B167="", N167="", BM$9=""), "", IFERROR(WORKDAY((DATE(YEAR($B167), MONTH($B167)+INDEX(Settings!$AM$19:$AM$33, MATCH(N$10, Settings!$Y$19:$Y$33, 0)), IF(INDEX(Settings!$AQ$19:$AQ$33, MATCH(N$10, Settings!$Y$19:$Y$33, 0))=0, DAY($B167), INDEX(Settings!$AQ$19:$AQ$33, MATCH(N$10, Settings!$Y$19:$Y$33, 0))))-1), 1, Settings!$AY$23:$AY$38), ""))</f>
        <v/>
      </c>
      <c r="BN167" s="119" t="str">
        <f>IF(OR(O$10="", $B167="", O167="", BN$9=""), "", IFERROR(WORKDAY((DATE(YEAR($B167), MONTH($B167)+INDEX(Settings!$AM$19:$AM$33, MATCH(O$10, Settings!$Y$19:$Y$33, 0)), IF(INDEX(Settings!$AQ$19:$AQ$33, MATCH(O$10, Settings!$Y$19:$Y$33, 0))=0, DAY($B167), INDEX(Settings!$AQ$19:$AQ$33, MATCH(O$10, Settings!$Y$19:$Y$33, 0))))-1), 1, Settings!$AY$23:$AY$38), ""))</f>
        <v/>
      </c>
      <c r="BO167" s="119" t="str">
        <f>IF(OR(P$10="", $B167="", P167="", BO$9=""), "", IFERROR(WORKDAY((DATE(YEAR($B167), MONTH($B167)+INDEX(Settings!$AM$19:$AM$33, MATCH(P$10, Settings!$Y$19:$Y$33, 0)), IF(INDEX(Settings!$AQ$19:$AQ$33, MATCH(P$10, Settings!$Y$19:$Y$33, 0))=0, DAY($B167), INDEX(Settings!$AQ$19:$AQ$33, MATCH(P$10, Settings!$Y$19:$Y$33, 0))))-1), 1, Settings!$AY$23:$AY$38), ""))</f>
        <v/>
      </c>
      <c r="BP167" s="120" t="str">
        <f>IF(OR(Q$10="", $B167="", Q167="", BP$9=""), "", IFERROR(WORKDAY((DATE(YEAR($B167), MONTH($B167)+INDEX(Settings!$AM$19:$AM$33, MATCH(Q$10, Settings!$Y$19:$Y$33, 0)), IF(INDEX(Settings!$AQ$19:$AQ$33, MATCH(Q$10, Settings!$Y$19:$Y$33, 0))=0, DAY($B167), INDEX(Settings!$AQ$19:$AQ$33, MATCH(Q$10, Settings!$Y$19:$Y$33, 0))))-1), 1, Settings!$AY$23:$AY$38), ""))</f>
        <v/>
      </c>
      <c r="BR167" s="118" t="str">
        <f>IF(BB167="", "", IF(BB167&lt;=$B167, WORKDAY(DATE(YEAR($BB167), MONTH(BB167)+1, DAY(BB167)-1), 1, Settings!$AY$23:$AY$38), BB167))</f>
        <v/>
      </c>
      <c r="BS167" s="119" t="str">
        <f>IF(BC167="", "", IF(BC167&lt;=$B167, WORKDAY(DATE(YEAR($BB167), MONTH(BC167)+1, DAY(BC167)-1), 1, Settings!$AY$23:$AY$38), BC167))</f>
        <v/>
      </c>
      <c r="BT167" s="119" t="str">
        <f>IF(BD167="", "", IF(BD167&lt;=$B167, WORKDAY(DATE(YEAR($BB167), MONTH(BD167)+1, DAY(BD167)-1), 1, Settings!$AY$23:$AY$38), BD167))</f>
        <v/>
      </c>
      <c r="BU167" s="119" t="str">
        <f>IF(BE167="", "", IF(BE167&lt;=$B167, WORKDAY(DATE(YEAR($BB167), MONTH(BE167)+1, DAY(BE167)-1), 1, Settings!$AY$23:$AY$38), BE167))</f>
        <v/>
      </c>
      <c r="BV167" s="119" t="str">
        <f>IF(BF167="", "", IF(BF167&lt;=$B167, WORKDAY(DATE(YEAR($BB167), MONTH(BF167)+1, DAY(BF167)-1), 1, Settings!$AY$23:$AY$38), BF167))</f>
        <v/>
      </c>
      <c r="BW167" s="119" t="str">
        <f>IF(BG167="", "", IF(BG167&lt;=$B167, WORKDAY(DATE(YEAR($BB167), MONTH(BG167)+1, DAY(BG167)-1), 1, Settings!$AY$23:$AY$38), BG167))</f>
        <v/>
      </c>
      <c r="BX167" s="119" t="str">
        <f>IF(BH167="", "", IF(BH167&lt;=$B167, WORKDAY(DATE(YEAR($BB167), MONTH(BH167)+1, DAY(BH167)-1), 1, Settings!$AY$23:$AY$38), BH167))</f>
        <v/>
      </c>
      <c r="BY167" s="119" t="str">
        <f>IF(BI167="", "", IF(BI167&lt;=$B167, WORKDAY(DATE(YEAR($BB167), MONTH(BI167)+1, DAY(BI167)-1), 1, Settings!$AY$23:$AY$38), BI167))</f>
        <v/>
      </c>
      <c r="BZ167" s="119" t="str">
        <f>IF(BJ167="", "", IF(BJ167&lt;=$B167, WORKDAY(DATE(YEAR($BB167), MONTH(BJ167)+1, DAY(BJ167)-1), 1, Settings!$AY$23:$AY$38), BJ167))</f>
        <v/>
      </c>
      <c r="CA167" s="119" t="str">
        <f>IF(BK167="", "", IF(BK167&lt;=$B167, WORKDAY(DATE(YEAR($BB167), MONTH(BK167)+1, DAY(BK167)-1), 1, Settings!$AY$23:$AY$38), BK167))</f>
        <v/>
      </c>
      <c r="CB167" s="119" t="str">
        <f>IF(BL167="", "", IF(BL167&lt;=$B167, WORKDAY(DATE(YEAR($BB167), MONTH(BL167)+1, DAY(BL167)-1), 1, Settings!$AY$23:$AY$38), BL167))</f>
        <v/>
      </c>
      <c r="CC167" s="119" t="str">
        <f>IF(BM167="", "", IF(BM167&lt;=$B167, WORKDAY(DATE(YEAR($BB167), MONTH(BM167)+1, DAY(BM167)-1), 1, Settings!$AY$23:$AY$38), BM167))</f>
        <v/>
      </c>
      <c r="CD167" s="119" t="str">
        <f>IF(BN167="", "", IF(BN167&lt;=$B167, WORKDAY(DATE(YEAR($BB167), MONTH(BN167)+1, DAY(BN167)-1), 1, Settings!$AY$23:$AY$38), BN167))</f>
        <v/>
      </c>
      <c r="CE167" s="119" t="str">
        <f>IF(BO167="", "", IF(BO167&lt;=$B167, WORKDAY(DATE(YEAR($BB167), MONTH(BO167)+1, DAY(BO167)-1), 1, Settings!$AY$23:$AY$38), BO167))</f>
        <v/>
      </c>
      <c r="CF167" s="120" t="str">
        <f>IF(BP167="", "", IF(BP167&lt;=$B167, WORKDAY(DATE(YEAR($BB167), MONTH(BP167)+1, DAY(BP167)-1), 1, Settings!$AY$23:$AY$38), BP167))</f>
        <v/>
      </c>
      <c r="CH167" s="48" t="str">
        <f t="shared" si="66"/>
        <v/>
      </c>
      <c r="CI167" s="49" t="str">
        <f t="shared" si="67"/>
        <v/>
      </c>
      <c r="CJ167" s="49" t="str">
        <f t="shared" si="68"/>
        <v/>
      </c>
      <c r="CK167" s="49" t="str">
        <f t="shared" si="69"/>
        <v/>
      </c>
      <c r="CL167" s="49" t="str">
        <f t="shared" si="70"/>
        <v/>
      </c>
      <c r="CM167" s="49" t="str">
        <f t="shared" si="71"/>
        <v/>
      </c>
      <c r="CN167" s="49" t="str">
        <f t="shared" si="72"/>
        <v/>
      </c>
      <c r="CO167" s="49" t="str">
        <f t="shared" si="73"/>
        <v/>
      </c>
      <c r="CP167" s="49" t="str">
        <f t="shared" si="74"/>
        <v/>
      </c>
      <c r="CQ167" s="49" t="str">
        <f t="shared" si="75"/>
        <v/>
      </c>
      <c r="CR167" s="49" t="str">
        <f t="shared" si="76"/>
        <v/>
      </c>
      <c r="CS167" s="49" t="str">
        <f t="shared" si="77"/>
        <v/>
      </c>
      <c r="CT167" s="49" t="str">
        <f t="shared" si="78"/>
        <v/>
      </c>
      <c r="CU167" s="49" t="str">
        <f t="shared" si="79"/>
        <v/>
      </c>
      <c r="CV167" s="16" t="str">
        <f t="shared" si="80"/>
        <v/>
      </c>
      <c r="CX167" s="48" t="str">
        <f t="shared" si="81"/>
        <v/>
      </c>
      <c r="CY167" s="49" t="str">
        <f t="shared" si="82"/>
        <v/>
      </c>
      <c r="CZ167" s="49" t="str">
        <f t="shared" si="83"/>
        <v/>
      </c>
      <c r="DA167" s="49" t="str">
        <f t="shared" si="84"/>
        <v/>
      </c>
      <c r="DB167" s="49" t="str">
        <f t="shared" si="85"/>
        <v/>
      </c>
      <c r="DC167" s="49" t="str">
        <f t="shared" si="86"/>
        <v/>
      </c>
      <c r="DD167" s="49" t="str">
        <f t="shared" si="87"/>
        <v/>
      </c>
      <c r="DE167" s="49" t="str">
        <f t="shared" si="88"/>
        <v/>
      </c>
      <c r="DF167" s="49" t="str">
        <f t="shared" si="89"/>
        <v/>
      </c>
      <c r="DG167" s="49" t="str">
        <f t="shared" si="90"/>
        <v/>
      </c>
      <c r="DH167" s="49" t="str">
        <f t="shared" si="91"/>
        <v/>
      </c>
      <c r="DI167" s="49" t="str">
        <f t="shared" si="92"/>
        <v/>
      </c>
      <c r="DJ167" s="49" t="str">
        <f t="shared" si="93"/>
        <v/>
      </c>
      <c r="DK167" s="49" t="str">
        <f t="shared" si="94"/>
        <v/>
      </c>
      <c r="DL167" s="16" t="str">
        <f t="shared" si="95"/>
        <v/>
      </c>
      <c r="DN167" s="17" t="str">
        <f t="shared" si="96"/>
        <v>Dec 2019</v>
      </c>
    </row>
    <row r="168" spans="1:118" x14ac:dyDescent="0.25">
      <c r="A168" s="30"/>
      <c r="B168" s="102">
        <f>IF(B167="", "", IFERROR(IF(B167+1&gt;Settings!$G$25, "", B167+1), ""))</f>
        <v>43804</v>
      </c>
      <c r="C168" s="2"/>
      <c r="D168" s="3"/>
      <c r="E168" s="3"/>
      <c r="F168" s="3"/>
      <c r="G168" s="3"/>
      <c r="H168" s="3"/>
      <c r="I168" s="3"/>
      <c r="J168" s="3"/>
      <c r="K168" s="3"/>
      <c r="L168" s="3"/>
      <c r="M168" s="3"/>
      <c r="N168" s="3"/>
      <c r="O168" s="3"/>
      <c r="P168" s="3"/>
      <c r="Q168" s="4"/>
      <c r="R168" s="30"/>
      <c r="T168" s="17" t="str">
        <f>IF($B168="", "", IF($B168&lt;Settings!$G$23, "Old", "New"))</f>
        <v>Old</v>
      </c>
      <c r="AL168" s="118" t="str">
        <f>IF(OR($B168="", C168="", C$10="", AL$9), "", IFERROR($B168+INDEX(Settings!$AF$19:$AF$33, MATCH(C$10, Settings!$Y$19:$Y$33, 0))+IF(INDEX(Settings!$AI$19:$AI$33, MATCH(C$10, Settings!$Y$19:$Y$33, 0))="", 0, INDEX($AO$2:$AU$8, MATCH(TEXT($B168, "ddd"), $AN$2:$AN$8, 0), MATCH(INDEX(Settings!$AI$19:$AI$33, MATCH(C$10, Settings!$Y$19:$Y$33, 0)), $AO$1:$AU$1, 0))), 0))</f>
        <v/>
      </c>
      <c r="AM168" s="119" t="str">
        <f>IF(OR($B168="", D168="", D$10="", AM$9), "", IFERROR($B168+INDEX(Settings!$AF$19:$AF$33, MATCH(D$10, Settings!$Y$19:$Y$33, 0))+IF(INDEX(Settings!$AI$19:$AI$33, MATCH(D$10, Settings!$Y$19:$Y$33, 0))="", 0, INDEX($AO$2:$AU$8, MATCH(TEXT($B168, "ddd"), $AN$2:$AN$8, 0), MATCH(INDEX(Settings!$AI$19:$AI$33, MATCH(D$10, Settings!$Y$19:$Y$33, 0)), $AO$1:$AU$1, 0))), 0))</f>
        <v/>
      </c>
      <c r="AN168" s="119" t="str">
        <f>IF(OR($B168="", E168="", E$10="", AN$9), "", IFERROR($B168+INDEX(Settings!$AF$19:$AF$33, MATCH(E$10, Settings!$Y$19:$Y$33, 0))+IF(INDEX(Settings!$AI$19:$AI$33, MATCH(E$10, Settings!$Y$19:$Y$33, 0))="", 0, INDEX($AO$2:$AU$8, MATCH(TEXT($B168, "ddd"), $AN$2:$AN$8, 0), MATCH(INDEX(Settings!$AI$19:$AI$33, MATCH(E$10, Settings!$Y$19:$Y$33, 0)), $AO$1:$AU$1, 0))), 0))</f>
        <v/>
      </c>
      <c r="AO168" s="119" t="str">
        <f>IF(OR($B168="", F168="", F$10="", AO$9), "", IFERROR($B168+INDEX(Settings!$AF$19:$AF$33, MATCH(F$10, Settings!$Y$19:$Y$33, 0))+IF(INDEX(Settings!$AI$19:$AI$33, MATCH(F$10, Settings!$Y$19:$Y$33, 0))="", 0, INDEX($AO$2:$AU$8, MATCH(TEXT($B168, "ddd"), $AN$2:$AN$8, 0), MATCH(INDEX(Settings!$AI$19:$AI$33, MATCH(F$10, Settings!$Y$19:$Y$33, 0)), $AO$1:$AU$1, 0))), 0))</f>
        <v/>
      </c>
      <c r="AP168" s="119" t="str">
        <f>IF(OR($B168="", G168="", G$10="", AP$9), "", IFERROR($B168+INDEX(Settings!$AF$19:$AF$33, MATCH(G$10, Settings!$Y$19:$Y$33, 0))+IF(INDEX(Settings!$AI$19:$AI$33, MATCH(G$10, Settings!$Y$19:$Y$33, 0))="", 0, INDEX($AO$2:$AU$8, MATCH(TEXT($B168, "ddd"), $AN$2:$AN$8, 0), MATCH(INDEX(Settings!$AI$19:$AI$33, MATCH(G$10, Settings!$Y$19:$Y$33, 0)), $AO$1:$AU$1, 0))), 0))</f>
        <v/>
      </c>
      <c r="AQ168" s="119" t="str">
        <f>IF(OR($B168="", H168="", H$10="", AQ$9), "", IFERROR($B168+INDEX(Settings!$AF$19:$AF$33, MATCH(H$10, Settings!$Y$19:$Y$33, 0))+IF(INDEX(Settings!$AI$19:$AI$33, MATCH(H$10, Settings!$Y$19:$Y$33, 0))="", 0, INDEX($AO$2:$AU$8, MATCH(TEXT($B168, "ddd"), $AN$2:$AN$8, 0), MATCH(INDEX(Settings!$AI$19:$AI$33, MATCH(H$10, Settings!$Y$19:$Y$33, 0)), $AO$1:$AU$1, 0))), 0))</f>
        <v/>
      </c>
      <c r="AR168" s="119" t="str">
        <f>IF(OR($B168="", I168="", I$10="", AR$9), "", IFERROR($B168+INDEX(Settings!$AF$19:$AF$33, MATCH(I$10, Settings!$Y$19:$Y$33, 0))+IF(INDEX(Settings!$AI$19:$AI$33, MATCH(I$10, Settings!$Y$19:$Y$33, 0))="", 0, INDEX($AO$2:$AU$8, MATCH(TEXT($B168, "ddd"), $AN$2:$AN$8, 0), MATCH(INDEX(Settings!$AI$19:$AI$33, MATCH(I$10, Settings!$Y$19:$Y$33, 0)), $AO$1:$AU$1, 0))), 0))</f>
        <v/>
      </c>
      <c r="AS168" s="119" t="str">
        <f>IF(OR($B168="", J168="", J$10="", AS$9), "", IFERROR($B168+INDEX(Settings!$AF$19:$AF$33, MATCH(J$10, Settings!$Y$19:$Y$33, 0))+IF(INDEX(Settings!$AI$19:$AI$33, MATCH(J$10, Settings!$Y$19:$Y$33, 0))="", 0, INDEX($AO$2:$AU$8, MATCH(TEXT($B168, "ddd"), $AN$2:$AN$8, 0), MATCH(INDEX(Settings!$AI$19:$AI$33, MATCH(J$10, Settings!$Y$19:$Y$33, 0)), $AO$1:$AU$1, 0))), 0))</f>
        <v/>
      </c>
      <c r="AT168" s="119" t="str">
        <f>IF(OR($B168="", K168="", K$10="", AT$9), "", IFERROR($B168+INDEX(Settings!$AF$19:$AF$33, MATCH(K$10, Settings!$Y$19:$Y$33, 0))+IF(INDEX(Settings!$AI$19:$AI$33, MATCH(K$10, Settings!$Y$19:$Y$33, 0))="", 0, INDEX($AO$2:$AU$8, MATCH(TEXT($B168, "ddd"), $AN$2:$AN$8, 0), MATCH(INDEX(Settings!$AI$19:$AI$33, MATCH(K$10, Settings!$Y$19:$Y$33, 0)), $AO$1:$AU$1, 0))), 0))</f>
        <v/>
      </c>
      <c r="AU168" s="119" t="str">
        <f>IF(OR($B168="", L168="", L$10="", AU$9), "", IFERROR($B168+INDEX(Settings!$AF$19:$AF$33, MATCH(L$10, Settings!$Y$19:$Y$33, 0))+IF(INDEX(Settings!$AI$19:$AI$33, MATCH(L$10, Settings!$Y$19:$Y$33, 0))="", 0, INDEX($AO$2:$AU$8, MATCH(TEXT($B168, "ddd"), $AN$2:$AN$8, 0), MATCH(INDEX(Settings!$AI$19:$AI$33, MATCH(L$10, Settings!$Y$19:$Y$33, 0)), $AO$1:$AU$1, 0))), 0))</f>
        <v/>
      </c>
      <c r="AV168" s="119" t="str">
        <f>IF(OR($B168="", M168="", M$10="", AV$9), "", IFERROR($B168+INDEX(Settings!$AF$19:$AF$33, MATCH(M$10, Settings!$Y$19:$Y$33, 0))+IF(INDEX(Settings!$AI$19:$AI$33, MATCH(M$10, Settings!$Y$19:$Y$33, 0))="", 0, INDEX($AO$2:$AU$8, MATCH(TEXT($B168, "ddd"), $AN$2:$AN$8, 0), MATCH(INDEX(Settings!$AI$19:$AI$33, MATCH(M$10, Settings!$Y$19:$Y$33, 0)), $AO$1:$AU$1, 0))), 0))</f>
        <v/>
      </c>
      <c r="AW168" s="119" t="str">
        <f>IF(OR($B168="", N168="", N$10="", AW$9), "", IFERROR($B168+INDEX(Settings!$AF$19:$AF$33, MATCH(N$10, Settings!$Y$19:$Y$33, 0))+IF(INDEX(Settings!$AI$19:$AI$33, MATCH(N$10, Settings!$Y$19:$Y$33, 0))="", 0, INDEX($AO$2:$AU$8, MATCH(TEXT($B168, "ddd"), $AN$2:$AN$8, 0), MATCH(INDEX(Settings!$AI$19:$AI$33, MATCH(N$10, Settings!$Y$19:$Y$33, 0)), $AO$1:$AU$1, 0))), 0))</f>
        <v/>
      </c>
      <c r="AX168" s="119" t="str">
        <f>IF(OR($B168="", O168="", O$10="", AX$9), "", IFERROR($B168+INDEX(Settings!$AF$19:$AF$33, MATCH(O$10, Settings!$Y$19:$Y$33, 0))+IF(INDEX(Settings!$AI$19:$AI$33, MATCH(O$10, Settings!$Y$19:$Y$33, 0))="", 0, INDEX($AO$2:$AU$8, MATCH(TEXT($B168, "ddd"), $AN$2:$AN$8, 0), MATCH(INDEX(Settings!$AI$19:$AI$33, MATCH(O$10, Settings!$Y$19:$Y$33, 0)), $AO$1:$AU$1, 0))), 0))</f>
        <v/>
      </c>
      <c r="AY168" s="119" t="str">
        <f>IF(OR($B168="", P168="", P$10="", AY$9), "", IFERROR($B168+INDEX(Settings!$AF$19:$AF$33, MATCH(P$10, Settings!$Y$19:$Y$33, 0))+IF(INDEX(Settings!$AI$19:$AI$33, MATCH(P$10, Settings!$Y$19:$Y$33, 0))="", 0, INDEX($AO$2:$AU$8, MATCH(TEXT($B168, "ddd"), $AN$2:$AN$8, 0), MATCH(INDEX(Settings!$AI$19:$AI$33, MATCH(P$10, Settings!$Y$19:$Y$33, 0)), $AO$1:$AU$1, 0))), 0))</f>
        <v/>
      </c>
      <c r="AZ168" s="120" t="str">
        <f>IF(OR($B168="", Q168="", Q$10="", AZ$9), "", IFERROR($B168+INDEX(Settings!$AF$19:$AF$33, MATCH(Q$10, Settings!$Y$19:$Y$33, 0))+IF(INDEX(Settings!$AI$19:$AI$33, MATCH(Q$10, Settings!$Y$19:$Y$33, 0))="", 0, INDEX($AO$2:$AU$8, MATCH(TEXT($B168, "ddd"), $AN$2:$AN$8, 0), MATCH(INDEX(Settings!$AI$19:$AI$33, MATCH(Q$10, Settings!$Y$19:$Y$33, 0)), $AO$1:$AU$1, 0))), 0))</f>
        <v/>
      </c>
      <c r="BB168" s="118" t="str">
        <f>IF(OR(C$10="", $B168="", C168="", BB$9=""), "", IFERROR(WORKDAY((DATE(YEAR($B168), MONTH($B168)+INDEX(Settings!$AM$19:$AM$33, MATCH(C$10, Settings!$Y$19:$Y$33, 0)), IF(INDEX(Settings!$AQ$19:$AQ$33, MATCH(C$10, Settings!$Y$19:$Y$33, 0))=0, DAY($B168), INDEX(Settings!$AQ$19:$AQ$33, MATCH(C$10, Settings!$Y$19:$Y$33, 0))))-1), 1, Settings!$AY$23:$AY$38), ""))</f>
        <v/>
      </c>
      <c r="BC168" s="119" t="str">
        <f>IF(OR(D$10="", $B168="", D168="", BC$9=""), "", IFERROR(WORKDAY((DATE(YEAR($B168), MONTH($B168)+INDEX(Settings!$AM$19:$AM$33, MATCH(D$10, Settings!$Y$19:$Y$33, 0)), IF(INDEX(Settings!$AQ$19:$AQ$33, MATCH(D$10, Settings!$Y$19:$Y$33, 0))=0, DAY($B168), INDEX(Settings!$AQ$19:$AQ$33, MATCH(D$10, Settings!$Y$19:$Y$33, 0))))-1), 1, Settings!$AY$23:$AY$38), ""))</f>
        <v/>
      </c>
      <c r="BD168" s="119" t="str">
        <f>IF(OR(E$10="", $B168="", E168="", BD$9=""), "", IFERROR(WORKDAY((DATE(YEAR($B168), MONTH($B168)+INDEX(Settings!$AM$19:$AM$33, MATCH(E$10, Settings!$Y$19:$Y$33, 0)), IF(INDEX(Settings!$AQ$19:$AQ$33, MATCH(E$10, Settings!$Y$19:$Y$33, 0))=0, DAY($B168), INDEX(Settings!$AQ$19:$AQ$33, MATCH(E$10, Settings!$Y$19:$Y$33, 0))))-1), 1, Settings!$AY$23:$AY$38), ""))</f>
        <v/>
      </c>
      <c r="BE168" s="119" t="str">
        <f>IF(OR(F$10="", $B168="", F168="", BE$9=""), "", IFERROR(WORKDAY((DATE(YEAR($B168), MONTH($B168)+INDEX(Settings!$AM$19:$AM$33, MATCH(F$10, Settings!$Y$19:$Y$33, 0)), IF(INDEX(Settings!$AQ$19:$AQ$33, MATCH(F$10, Settings!$Y$19:$Y$33, 0))=0, DAY($B168), INDEX(Settings!$AQ$19:$AQ$33, MATCH(F$10, Settings!$Y$19:$Y$33, 0))))-1), 1, Settings!$AY$23:$AY$38), ""))</f>
        <v/>
      </c>
      <c r="BF168" s="119" t="str">
        <f>IF(OR(G$10="", $B168="", G168="", BF$9=""), "", IFERROR(WORKDAY((DATE(YEAR($B168), MONTH($B168)+INDEX(Settings!$AM$19:$AM$33, MATCH(G$10, Settings!$Y$19:$Y$33, 0)), IF(INDEX(Settings!$AQ$19:$AQ$33, MATCH(G$10, Settings!$Y$19:$Y$33, 0))=0, DAY($B168), INDEX(Settings!$AQ$19:$AQ$33, MATCH(G$10, Settings!$Y$19:$Y$33, 0))))-1), 1, Settings!$AY$23:$AY$38), ""))</f>
        <v/>
      </c>
      <c r="BG168" s="119" t="str">
        <f>IF(OR(H$10="", $B168="", H168="", BG$9=""), "", IFERROR(WORKDAY((DATE(YEAR($B168), MONTH($B168)+INDEX(Settings!$AM$19:$AM$33, MATCH(H$10, Settings!$Y$19:$Y$33, 0)), IF(INDEX(Settings!$AQ$19:$AQ$33, MATCH(H$10, Settings!$Y$19:$Y$33, 0))=0, DAY($B168), INDEX(Settings!$AQ$19:$AQ$33, MATCH(H$10, Settings!$Y$19:$Y$33, 0))))-1), 1, Settings!$AY$23:$AY$38), ""))</f>
        <v/>
      </c>
      <c r="BH168" s="119" t="str">
        <f>IF(OR(I$10="", $B168="", I168="", BH$9=""), "", IFERROR(WORKDAY((DATE(YEAR($B168), MONTH($B168)+INDEX(Settings!$AM$19:$AM$33, MATCH(I$10, Settings!$Y$19:$Y$33, 0)), IF(INDEX(Settings!$AQ$19:$AQ$33, MATCH(I$10, Settings!$Y$19:$Y$33, 0))=0, DAY($B168), INDEX(Settings!$AQ$19:$AQ$33, MATCH(I$10, Settings!$Y$19:$Y$33, 0))))-1), 1, Settings!$AY$23:$AY$38), ""))</f>
        <v/>
      </c>
      <c r="BI168" s="119" t="str">
        <f>IF(OR(J$10="", $B168="", J168="", BI$9=""), "", IFERROR(WORKDAY((DATE(YEAR($B168), MONTH($B168)+INDEX(Settings!$AM$19:$AM$33, MATCH(J$10, Settings!$Y$19:$Y$33, 0)), IF(INDEX(Settings!$AQ$19:$AQ$33, MATCH(J$10, Settings!$Y$19:$Y$33, 0))=0, DAY($B168), INDEX(Settings!$AQ$19:$AQ$33, MATCH(J$10, Settings!$Y$19:$Y$33, 0))))-1), 1, Settings!$AY$23:$AY$38), ""))</f>
        <v/>
      </c>
      <c r="BJ168" s="119" t="str">
        <f>IF(OR(K$10="", $B168="", K168="", BJ$9=""), "", IFERROR(WORKDAY((DATE(YEAR($B168), MONTH($B168)+INDEX(Settings!$AM$19:$AM$33, MATCH(K$10, Settings!$Y$19:$Y$33, 0)), IF(INDEX(Settings!$AQ$19:$AQ$33, MATCH(K$10, Settings!$Y$19:$Y$33, 0))=0, DAY($B168), INDEX(Settings!$AQ$19:$AQ$33, MATCH(K$10, Settings!$Y$19:$Y$33, 0))))-1), 1, Settings!$AY$23:$AY$38), ""))</f>
        <v/>
      </c>
      <c r="BK168" s="119" t="str">
        <f>IF(OR(L$10="", $B168="", L168="", BK$9=""), "", IFERROR(WORKDAY((DATE(YEAR($B168), MONTH($B168)+INDEX(Settings!$AM$19:$AM$33, MATCH(L$10, Settings!$Y$19:$Y$33, 0)), IF(INDEX(Settings!$AQ$19:$AQ$33, MATCH(L$10, Settings!$Y$19:$Y$33, 0))=0, DAY($B168), INDEX(Settings!$AQ$19:$AQ$33, MATCH(L$10, Settings!$Y$19:$Y$33, 0))))-1), 1, Settings!$AY$23:$AY$38), ""))</f>
        <v/>
      </c>
      <c r="BL168" s="119" t="str">
        <f>IF(OR(M$10="", $B168="", M168="", BL$9=""), "", IFERROR(WORKDAY((DATE(YEAR($B168), MONTH($B168)+INDEX(Settings!$AM$19:$AM$33, MATCH(M$10, Settings!$Y$19:$Y$33, 0)), IF(INDEX(Settings!$AQ$19:$AQ$33, MATCH(M$10, Settings!$Y$19:$Y$33, 0))=0, DAY($B168), INDEX(Settings!$AQ$19:$AQ$33, MATCH(M$10, Settings!$Y$19:$Y$33, 0))))-1), 1, Settings!$AY$23:$AY$38), ""))</f>
        <v/>
      </c>
      <c r="BM168" s="119" t="str">
        <f>IF(OR(N$10="", $B168="", N168="", BM$9=""), "", IFERROR(WORKDAY((DATE(YEAR($B168), MONTH($B168)+INDEX(Settings!$AM$19:$AM$33, MATCH(N$10, Settings!$Y$19:$Y$33, 0)), IF(INDEX(Settings!$AQ$19:$AQ$33, MATCH(N$10, Settings!$Y$19:$Y$33, 0))=0, DAY($B168), INDEX(Settings!$AQ$19:$AQ$33, MATCH(N$10, Settings!$Y$19:$Y$33, 0))))-1), 1, Settings!$AY$23:$AY$38), ""))</f>
        <v/>
      </c>
      <c r="BN168" s="119" t="str">
        <f>IF(OR(O$10="", $B168="", O168="", BN$9=""), "", IFERROR(WORKDAY((DATE(YEAR($B168), MONTH($B168)+INDEX(Settings!$AM$19:$AM$33, MATCH(O$10, Settings!$Y$19:$Y$33, 0)), IF(INDEX(Settings!$AQ$19:$AQ$33, MATCH(O$10, Settings!$Y$19:$Y$33, 0))=0, DAY($B168), INDEX(Settings!$AQ$19:$AQ$33, MATCH(O$10, Settings!$Y$19:$Y$33, 0))))-1), 1, Settings!$AY$23:$AY$38), ""))</f>
        <v/>
      </c>
      <c r="BO168" s="119" t="str">
        <f>IF(OR(P$10="", $B168="", P168="", BO$9=""), "", IFERROR(WORKDAY((DATE(YEAR($B168), MONTH($B168)+INDEX(Settings!$AM$19:$AM$33, MATCH(P$10, Settings!$Y$19:$Y$33, 0)), IF(INDEX(Settings!$AQ$19:$AQ$33, MATCH(P$10, Settings!$Y$19:$Y$33, 0))=0, DAY($B168), INDEX(Settings!$AQ$19:$AQ$33, MATCH(P$10, Settings!$Y$19:$Y$33, 0))))-1), 1, Settings!$AY$23:$AY$38), ""))</f>
        <v/>
      </c>
      <c r="BP168" s="120" t="str">
        <f>IF(OR(Q$10="", $B168="", Q168="", BP$9=""), "", IFERROR(WORKDAY((DATE(YEAR($B168), MONTH($B168)+INDEX(Settings!$AM$19:$AM$33, MATCH(Q$10, Settings!$Y$19:$Y$33, 0)), IF(INDEX(Settings!$AQ$19:$AQ$33, MATCH(Q$10, Settings!$Y$19:$Y$33, 0))=0, DAY($B168), INDEX(Settings!$AQ$19:$AQ$33, MATCH(Q$10, Settings!$Y$19:$Y$33, 0))))-1), 1, Settings!$AY$23:$AY$38), ""))</f>
        <v/>
      </c>
      <c r="BR168" s="118" t="str">
        <f>IF(BB168="", "", IF(BB168&lt;=$B168, WORKDAY(DATE(YEAR($BB168), MONTH(BB168)+1, DAY(BB168)-1), 1, Settings!$AY$23:$AY$38), BB168))</f>
        <v/>
      </c>
      <c r="BS168" s="119" t="str">
        <f>IF(BC168="", "", IF(BC168&lt;=$B168, WORKDAY(DATE(YEAR($BB168), MONTH(BC168)+1, DAY(BC168)-1), 1, Settings!$AY$23:$AY$38), BC168))</f>
        <v/>
      </c>
      <c r="BT168" s="119" t="str">
        <f>IF(BD168="", "", IF(BD168&lt;=$B168, WORKDAY(DATE(YEAR($BB168), MONTH(BD168)+1, DAY(BD168)-1), 1, Settings!$AY$23:$AY$38), BD168))</f>
        <v/>
      </c>
      <c r="BU168" s="119" t="str">
        <f>IF(BE168="", "", IF(BE168&lt;=$B168, WORKDAY(DATE(YEAR($BB168), MONTH(BE168)+1, DAY(BE168)-1), 1, Settings!$AY$23:$AY$38), BE168))</f>
        <v/>
      </c>
      <c r="BV168" s="119" t="str">
        <f>IF(BF168="", "", IF(BF168&lt;=$B168, WORKDAY(DATE(YEAR($BB168), MONTH(BF168)+1, DAY(BF168)-1), 1, Settings!$AY$23:$AY$38), BF168))</f>
        <v/>
      </c>
      <c r="BW168" s="119" t="str">
        <f>IF(BG168="", "", IF(BG168&lt;=$B168, WORKDAY(DATE(YEAR($BB168), MONTH(BG168)+1, DAY(BG168)-1), 1, Settings!$AY$23:$AY$38), BG168))</f>
        <v/>
      </c>
      <c r="BX168" s="119" t="str">
        <f>IF(BH168="", "", IF(BH168&lt;=$B168, WORKDAY(DATE(YEAR($BB168), MONTH(BH168)+1, DAY(BH168)-1), 1, Settings!$AY$23:$AY$38), BH168))</f>
        <v/>
      </c>
      <c r="BY168" s="119" t="str">
        <f>IF(BI168="", "", IF(BI168&lt;=$B168, WORKDAY(DATE(YEAR($BB168), MONTH(BI168)+1, DAY(BI168)-1), 1, Settings!$AY$23:$AY$38), BI168))</f>
        <v/>
      </c>
      <c r="BZ168" s="119" t="str">
        <f>IF(BJ168="", "", IF(BJ168&lt;=$B168, WORKDAY(DATE(YEAR($BB168), MONTH(BJ168)+1, DAY(BJ168)-1), 1, Settings!$AY$23:$AY$38), BJ168))</f>
        <v/>
      </c>
      <c r="CA168" s="119" t="str">
        <f>IF(BK168="", "", IF(BK168&lt;=$B168, WORKDAY(DATE(YEAR($BB168), MONTH(BK168)+1, DAY(BK168)-1), 1, Settings!$AY$23:$AY$38), BK168))</f>
        <v/>
      </c>
      <c r="CB168" s="119" t="str">
        <f>IF(BL168="", "", IF(BL168&lt;=$B168, WORKDAY(DATE(YEAR($BB168), MONTH(BL168)+1, DAY(BL168)-1), 1, Settings!$AY$23:$AY$38), BL168))</f>
        <v/>
      </c>
      <c r="CC168" s="119" t="str">
        <f>IF(BM168="", "", IF(BM168&lt;=$B168, WORKDAY(DATE(YEAR($BB168), MONTH(BM168)+1, DAY(BM168)-1), 1, Settings!$AY$23:$AY$38), BM168))</f>
        <v/>
      </c>
      <c r="CD168" s="119" t="str">
        <f>IF(BN168="", "", IF(BN168&lt;=$B168, WORKDAY(DATE(YEAR($BB168), MONTH(BN168)+1, DAY(BN168)-1), 1, Settings!$AY$23:$AY$38), BN168))</f>
        <v/>
      </c>
      <c r="CE168" s="119" t="str">
        <f>IF(BO168="", "", IF(BO168&lt;=$B168, WORKDAY(DATE(YEAR($BB168), MONTH(BO168)+1, DAY(BO168)-1), 1, Settings!$AY$23:$AY$38), BO168))</f>
        <v/>
      </c>
      <c r="CF168" s="120" t="str">
        <f>IF(BP168="", "", IF(BP168&lt;=$B168, WORKDAY(DATE(YEAR($BB168), MONTH(BP168)+1, DAY(BP168)-1), 1, Settings!$AY$23:$AY$38), BP168))</f>
        <v/>
      </c>
      <c r="CH168" s="48" t="str">
        <f t="shared" si="66"/>
        <v/>
      </c>
      <c r="CI168" s="49" t="str">
        <f t="shared" si="67"/>
        <v/>
      </c>
      <c r="CJ168" s="49" t="str">
        <f t="shared" si="68"/>
        <v/>
      </c>
      <c r="CK168" s="49" t="str">
        <f t="shared" si="69"/>
        <v/>
      </c>
      <c r="CL168" s="49" t="str">
        <f t="shared" si="70"/>
        <v/>
      </c>
      <c r="CM168" s="49" t="str">
        <f t="shared" si="71"/>
        <v/>
      </c>
      <c r="CN168" s="49" t="str">
        <f t="shared" si="72"/>
        <v/>
      </c>
      <c r="CO168" s="49" t="str">
        <f t="shared" si="73"/>
        <v/>
      </c>
      <c r="CP168" s="49" t="str">
        <f t="shared" si="74"/>
        <v/>
      </c>
      <c r="CQ168" s="49" t="str">
        <f t="shared" si="75"/>
        <v/>
      </c>
      <c r="CR168" s="49" t="str">
        <f t="shared" si="76"/>
        <v/>
      </c>
      <c r="CS168" s="49" t="str">
        <f t="shared" si="77"/>
        <v/>
      </c>
      <c r="CT168" s="49" t="str">
        <f t="shared" si="78"/>
        <v/>
      </c>
      <c r="CU168" s="49" t="str">
        <f t="shared" si="79"/>
        <v/>
      </c>
      <c r="CV168" s="16" t="str">
        <f t="shared" si="80"/>
        <v/>
      </c>
      <c r="CX168" s="48" t="str">
        <f t="shared" si="81"/>
        <v/>
      </c>
      <c r="CY168" s="49" t="str">
        <f t="shared" si="82"/>
        <v/>
      </c>
      <c r="CZ168" s="49" t="str">
        <f t="shared" si="83"/>
        <v/>
      </c>
      <c r="DA168" s="49" t="str">
        <f t="shared" si="84"/>
        <v/>
      </c>
      <c r="DB168" s="49" t="str">
        <f t="shared" si="85"/>
        <v/>
      </c>
      <c r="DC168" s="49" t="str">
        <f t="shared" si="86"/>
        <v/>
      </c>
      <c r="DD168" s="49" t="str">
        <f t="shared" si="87"/>
        <v/>
      </c>
      <c r="DE168" s="49" t="str">
        <f t="shared" si="88"/>
        <v/>
      </c>
      <c r="DF168" s="49" t="str">
        <f t="shared" si="89"/>
        <v/>
      </c>
      <c r="DG168" s="49" t="str">
        <f t="shared" si="90"/>
        <v/>
      </c>
      <c r="DH168" s="49" t="str">
        <f t="shared" si="91"/>
        <v/>
      </c>
      <c r="DI168" s="49" t="str">
        <f t="shared" si="92"/>
        <v/>
      </c>
      <c r="DJ168" s="49" t="str">
        <f t="shared" si="93"/>
        <v/>
      </c>
      <c r="DK168" s="49" t="str">
        <f t="shared" si="94"/>
        <v/>
      </c>
      <c r="DL168" s="16" t="str">
        <f t="shared" si="95"/>
        <v/>
      </c>
      <c r="DN168" s="17" t="str">
        <f t="shared" si="96"/>
        <v>Dec 2019</v>
      </c>
    </row>
    <row r="169" spans="1:118" x14ac:dyDescent="0.25">
      <c r="A169" s="30"/>
      <c r="B169" s="102">
        <f>IF(B168="", "", IFERROR(IF(B168+1&gt;Settings!$G$25, "", B168+1), ""))</f>
        <v>43805</v>
      </c>
      <c r="C169" s="2"/>
      <c r="D169" s="3"/>
      <c r="E169" s="3"/>
      <c r="F169" s="3"/>
      <c r="G169" s="3"/>
      <c r="H169" s="3"/>
      <c r="I169" s="3"/>
      <c r="J169" s="3"/>
      <c r="K169" s="3"/>
      <c r="L169" s="3"/>
      <c r="M169" s="3"/>
      <c r="N169" s="3"/>
      <c r="O169" s="3"/>
      <c r="P169" s="3"/>
      <c r="Q169" s="4"/>
      <c r="R169" s="30"/>
      <c r="T169" s="17" t="str">
        <f>IF($B169="", "", IF($B169&lt;Settings!$G$23, "Old", "New"))</f>
        <v>Old</v>
      </c>
      <c r="AL169" s="118" t="str">
        <f>IF(OR($B169="", C169="", C$10="", AL$9), "", IFERROR($B169+INDEX(Settings!$AF$19:$AF$33, MATCH(C$10, Settings!$Y$19:$Y$33, 0))+IF(INDEX(Settings!$AI$19:$AI$33, MATCH(C$10, Settings!$Y$19:$Y$33, 0))="", 0, INDEX($AO$2:$AU$8, MATCH(TEXT($B169, "ddd"), $AN$2:$AN$8, 0), MATCH(INDEX(Settings!$AI$19:$AI$33, MATCH(C$10, Settings!$Y$19:$Y$33, 0)), $AO$1:$AU$1, 0))), 0))</f>
        <v/>
      </c>
      <c r="AM169" s="119" t="str">
        <f>IF(OR($B169="", D169="", D$10="", AM$9), "", IFERROR($B169+INDEX(Settings!$AF$19:$AF$33, MATCH(D$10, Settings!$Y$19:$Y$33, 0))+IF(INDEX(Settings!$AI$19:$AI$33, MATCH(D$10, Settings!$Y$19:$Y$33, 0))="", 0, INDEX($AO$2:$AU$8, MATCH(TEXT($B169, "ddd"), $AN$2:$AN$8, 0), MATCH(INDEX(Settings!$AI$19:$AI$33, MATCH(D$10, Settings!$Y$19:$Y$33, 0)), $AO$1:$AU$1, 0))), 0))</f>
        <v/>
      </c>
      <c r="AN169" s="119" t="str">
        <f>IF(OR($B169="", E169="", E$10="", AN$9), "", IFERROR($B169+INDEX(Settings!$AF$19:$AF$33, MATCH(E$10, Settings!$Y$19:$Y$33, 0))+IF(INDEX(Settings!$AI$19:$AI$33, MATCH(E$10, Settings!$Y$19:$Y$33, 0))="", 0, INDEX($AO$2:$AU$8, MATCH(TEXT($B169, "ddd"), $AN$2:$AN$8, 0), MATCH(INDEX(Settings!$AI$19:$AI$33, MATCH(E$10, Settings!$Y$19:$Y$33, 0)), $AO$1:$AU$1, 0))), 0))</f>
        <v/>
      </c>
      <c r="AO169" s="119" t="str">
        <f>IF(OR($B169="", F169="", F$10="", AO$9), "", IFERROR($B169+INDEX(Settings!$AF$19:$AF$33, MATCH(F$10, Settings!$Y$19:$Y$33, 0))+IF(INDEX(Settings!$AI$19:$AI$33, MATCH(F$10, Settings!$Y$19:$Y$33, 0))="", 0, INDEX($AO$2:$AU$8, MATCH(TEXT($B169, "ddd"), $AN$2:$AN$8, 0), MATCH(INDEX(Settings!$AI$19:$AI$33, MATCH(F$10, Settings!$Y$19:$Y$33, 0)), $AO$1:$AU$1, 0))), 0))</f>
        <v/>
      </c>
      <c r="AP169" s="119" t="str">
        <f>IF(OR($B169="", G169="", G$10="", AP$9), "", IFERROR($B169+INDEX(Settings!$AF$19:$AF$33, MATCH(G$10, Settings!$Y$19:$Y$33, 0))+IF(INDEX(Settings!$AI$19:$AI$33, MATCH(G$10, Settings!$Y$19:$Y$33, 0))="", 0, INDEX($AO$2:$AU$8, MATCH(TEXT($B169, "ddd"), $AN$2:$AN$8, 0), MATCH(INDEX(Settings!$AI$19:$AI$33, MATCH(G$10, Settings!$Y$19:$Y$33, 0)), $AO$1:$AU$1, 0))), 0))</f>
        <v/>
      </c>
      <c r="AQ169" s="119" t="str">
        <f>IF(OR($B169="", H169="", H$10="", AQ$9), "", IFERROR($B169+INDEX(Settings!$AF$19:$AF$33, MATCH(H$10, Settings!$Y$19:$Y$33, 0))+IF(INDEX(Settings!$AI$19:$AI$33, MATCH(H$10, Settings!$Y$19:$Y$33, 0))="", 0, INDEX($AO$2:$AU$8, MATCH(TEXT($B169, "ddd"), $AN$2:$AN$8, 0), MATCH(INDEX(Settings!$AI$19:$AI$33, MATCH(H$10, Settings!$Y$19:$Y$33, 0)), $AO$1:$AU$1, 0))), 0))</f>
        <v/>
      </c>
      <c r="AR169" s="119" t="str">
        <f>IF(OR($B169="", I169="", I$10="", AR$9), "", IFERROR($B169+INDEX(Settings!$AF$19:$AF$33, MATCH(I$10, Settings!$Y$19:$Y$33, 0))+IF(INDEX(Settings!$AI$19:$AI$33, MATCH(I$10, Settings!$Y$19:$Y$33, 0))="", 0, INDEX($AO$2:$AU$8, MATCH(TEXT($B169, "ddd"), $AN$2:$AN$8, 0), MATCH(INDEX(Settings!$AI$19:$AI$33, MATCH(I$10, Settings!$Y$19:$Y$33, 0)), $AO$1:$AU$1, 0))), 0))</f>
        <v/>
      </c>
      <c r="AS169" s="119" t="str">
        <f>IF(OR($B169="", J169="", J$10="", AS$9), "", IFERROR($B169+INDEX(Settings!$AF$19:$AF$33, MATCH(J$10, Settings!$Y$19:$Y$33, 0))+IF(INDEX(Settings!$AI$19:$AI$33, MATCH(J$10, Settings!$Y$19:$Y$33, 0))="", 0, INDEX($AO$2:$AU$8, MATCH(TEXT($B169, "ddd"), $AN$2:$AN$8, 0), MATCH(INDEX(Settings!$AI$19:$AI$33, MATCH(J$10, Settings!$Y$19:$Y$33, 0)), $AO$1:$AU$1, 0))), 0))</f>
        <v/>
      </c>
      <c r="AT169" s="119" t="str">
        <f>IF(OR($B169="", K169="", K$10="", AT$9), "", IFERROR($B169+INDEX(Settings!$AF$19:$AF$33, MATCH(K$10, Settings!$Y$19:$Y$33, 0))+IF(INDEX(Settings!$AI$19:$AI$33, MATCH(K$10, Settings!$Y$19:$Y$33, 0))="", 0, INDEX($AO$2:$AU$8, MATCH(TEXT($B169, "ddd"), $AN$2:$AN$8, 0), MATCH(INDEX(Settings!$AI$19:$AI$33, MATCH(K$10, Settings!$Y$19:$Y$33, 0)), $AO$1:$AU$1, 0))), 0))</f>
        <v/>
      </c>
      <c r="AU169" s="119" t="str">
        <f>IF(OR($B169="", L169="", L$10="", AU$9), "", IFERROR($B169+INDEX(Settings!$AF$19:$AF$33, MATCH(L$10, Settings!$Y$19:$Y$33, 0))+IF(INDEX(Settings!$AI$19:$AI$33, MATCH(L$10, Settings!$Y$19:$Y$33, 0))="", 0, INDEX($AO$2:$AU$8, MATCH(TEXT($B169, "ddd"), $AN$2:$AN$8, 0), MATCH(INDEX(Settings!$AI$19:$AI$33, MATCH(L$10, Settings!$Y$19:$Y$33, 0)), $AO$1:$AU$1, 0))), 0))</f>
        <v/>
      </c>
      <c r="AV169" s="119" t="str">
        <f>IF(OR($B169="", M169="", M$10="", AV$9), "", IFERROR($B169+INDEX(Settings!$AF$19:$AF$33, MATCH(M$10, Settings!$Y$19:$Y$33, 0))+IF(INDEX(Settings!$AI$19:$AI$33, MATCH(M$10, Settings!$Y$19:$Y$33, 0))="", 0, INDEX($AO$2:$AU$8, MATCH(TEXT($B169, "ddd"), $AN$2:$AN$8, 0), MATCH(INDEX(Settings!$AI$19:$AI$33, MATCH(M$10, Settings!$Y$19:$Y$33, 0)), $AO$1:$AU$1, 0))), 0))</f>
        <v/>
      </c>
      <c r="AW169" s="119" t="str">
        <f>IF(OR($B169="", N169="", N$10="", AW$9), "", IFERROR($B169+INDEX(Settings!$AF$19:$AF$33, MATCH(N$10, Settings!$Y$19:$Y$33, 0))+IF(INDEX(Settings!$AI$19:$AI$33, MATCH(N$10, Settings!$Y$19:$Y$33, 0))="", 0, INDEX($AO$2:$AU$8, MATCH(TEXT($B169, "ddd"), $AN$2:$AN$8, 0), MATCH(INDEX(Settings!$AI$19:$AI$33, MATCH(N$10, Settings!$Y$19:$Y$33, 0)), $AO$1:$AU$1, 0))), 0))</f>
        <v/>
      </c>
      <c r="AX169" s="119" t="str">
        <f>IF(OR($B169="", O169="", O$10="", AX$9), "", IFERROR($B169+INDEX(Settings!$AF$19:$AF$33, MATCH(O$10, Settings!$Y$19:$Y$33, 0))+IF(INDEX(Settings!$AI$19:$AI$33, MATCH(O$10, Settings!$Y$19:$Y$33, 0))="", 0, INDEX($AO$2:$AU$8, MATCH(TEXT($B169, "ddd"), $AN$2:$AN$8, 0), MATCH(INDEX(Settings!$AI$19:$AI$33, MATCH(O$10, Settings!$Y$19:$Y$33, 0)), $AO$1:$AU$1, 0))), 0))</f>
        <v/>
      </c>
      <c r="AY169" s="119" t="str">
        <f>IF(OR($B169="", P169="", P$10="", AY$9), "", IFERROR($B169+INDEX(Settings!$AF$19:$AF$33, MATCH(P$10, Settings!$Y$19:$Y$33, 0))+IF(INDEX(Settings!$AI$19:$AI$33, MATCH(P$10, Settings!$Y$19:$Y$33, 0))="", 0, INDEX($AO$2:$AU$8, MATCH(TEXT($B169, "ddd"), $AN$2:$AN$8, 0), MATCH(INDEX(Settings!$AI$19:$AI$33, MATCH(P$10, Settings!$Y$19:$Y$33, 0)), $AO$1:$AU$1, 0))), 0))</f>
        <v/>
      </c>
      <c r="AZ169" s="120" t="str">
        <f>IF(OR($B169="", Q169="", Q$10="", AZ$9), "", IFERROR($B169+INDEX(Settings!$AF$19:$AF$33, MATCH(Q$10, Settings!$Y$19:$Y$33, 0))+IF(INDEX(Settings!$AI$19:$AI$33, MATCH(Q$10, Settings!$Y$19:$Y$33, 0))="", 0, INDEX($AO$2:$AU$8, MATCH(TEXT($B169, "ddd"), $AN$2:$AN$8, 0), MATCH(INDEX(Settings!$AI$19:$AI$33, MATCH(Q$10, Settings!$Y$19:$Y$33, 0)), $AO$1:$AU$1, 0))), 0))</f>
        <v/>
      </c>
      <c r="BB169" s="118" t="str">
        <f>IF(OR(C$10="", $B169="", C169="", BB$9=""), "", IFERROR(WORKDAY((DATE(YEAR($B169), MONTH($B169)+INDEX(Settings!$AM$19:$AM$33, MATCH(C$10, Settings!$Y$19:$Y$33, 0)), IF(INDEX(Settings!$AQ$19:$AQ$33, MATCH(C$10, Settings!$Y$19:$Y$33, 0))=0, DAY($B169), INDEX(Settings!$AQ$19:$AQ$33, MATCH(C$10, Settings!$Y$19:$Y$33, 0))))-1), 1, Settings!$AY$23:$AY$38), ""))</f>
        <v/>
      </c>
      <c r="BC169" s="119" t="str">
        <f>IF(OR(D$10="", $B169="", D169="", BC$9=""), "", IFERROR(WORKDAY((DATE(YEAR($B169), MONTH($B169)+INDEX(Settings!$AM$19:$AM$33, MATCH(D$10, Settings!$Y$19:$Y$33, 0)), IF(INDEX(Settings!$AQ$19:$AQ$33, MATCH(D$10, Settings!$Y$19:$Y$33, 0))=0, DAY($B169), INDEX(Settings!$AQ$19:$AQ$33, MATCH(D$10, Settings!$Y$19:$Y$33, 0))))-1), 1, Settings!$AY$23:$AY$38), ""))</f>
        <v/>
      </c>
      <c r="BD169" s="119" t="str">
        <f>IF(OR(E$10="", $B169="", E169="", BD$9=""), "", IFERROR(WORKDAY((DATE(YEAR($B169), MONTH($B169)+INDEX(Settings!$AM$19:$AM$33, MATCH(E$10, Settings!$Y$19:$Y$33, 0)), IF(INDEX(Settings!$AQ$19:$AQ$33, MATCH(E$10, Settings!$Y$19:$Y$33, 0))=0, DAY($B169), INDEX(Settings!$AQ$19:$AQ$33, MATCH(E$10, Settings!$Y$19:$Y$33, 0))))-1), 1, Settings!$AY$23:$AY$38), ""))</f>
        <v/>
      </c>
      <c r="BE169" s="119" t="str">
        <f>IF(OR(F$10="", $B169="", F169="", BE$9=""), "", IFERROR(WORKDAY((DATE(YEAR($B169), MONTH($B169)+INDEX(Settings!$AM$19:$AM$33, MATCH(F$10, Settings!$Y$19:$Y$33, 0)), IF(INDEX(Settings!$AQ$19:$AQ$33, MATCH(F$10, Settings!$Y$19:$Y$33, 0))=0, DAY($B169), INDEX(Settings!$AQ$19:$AQ$33, MATCH(F$10, Settings!$Y$19:$Y$33, 0))))-1), 1, Settings!$AY$23:$AY$38), ""))</f>
        <v/>
      </c>
      <c r="BF169" s="119" t="str">
        <f>IF(OR(G$10="", $B169="", G169="", BF$9=""), "", IFERROR(WORKDAY((DATE(YEAR($B169), MONTH($B169)+INDEX(Settings!$AM$19:$AM$33, MATCH(G$10, Settings!$Y$19:$Y$33, 0)), IF(INDEX(Settings!$AQ$19:$AQ$33, MATCH(G$10, Settings!$Y$19:$Y$33, 0))=0, DAY($B169), INDEX(Settings!$AQ$19:$AQ$33, MATCH(G$10, Settings!$Y$19:$Y$33, 0))))-1), 1, Settings!$AY$23:$AY$38), ""))</f>
        <v/>
      </c>
      <c r="BG169" s="119" t="str">
        <f>IF(OR(H$10="", $B169="", H169="", BG$9=""), "", IFERROR(WORKDAY((DATE(YEAR($B169), MONTH($B169)+INDEX(Settings!$AM$19:$AM$33, MATCH(H$10, Settings!$Y$19:$Y$33, 0)), IF(INDEX(Settings!$AQ$19:$AQ$33, MATCH(H$10, Settings!$Y$19:$Y$33, 0))=0, DAY($B169), INDEX(Settings!$AQ$19:$AQ$33, MATCH(H$10, Settings!$Y$19:$Y$33, 0))))-1), 1, Settings!$AY$23:$AY$38), ""))</f>
        <v/>
      </c>
      <c r="BH169" s="119" t="str">
        <f>IF(OR(I$10="", $B169="", I169="", BH$9=""), "", IFERROR(WORKDAY((DATE(YEAR($B169), MONTH($B169)+INDEX(Settings!$AM$19:$AM$33, MATCH(I$10, Settings!$Y$19:$Y$33, 0)), IF(INDEX(Settings!$AQ$19:$AQ$33, MATCH(I$10, Settings!$Y$19:$Y$33, 0))=0, DAY($B169), INDEX(Settings!$AQ$19:$AQ$33, MATCH(I$10, Settings!$Y$19:$Y$33, 0))))-1), 1, Settings!$AY$23:$AY$38), ""))</f>
        <v/>
      </c>
      <c r="BI169" s="119" t="str">
        <f>IF(OR(J$10="", $B169="", J169="", BI$9=""), "", IFERROR(WORKDAY((DATE(YEAR($B169), MONTH($B169)+INDEX(Settings!$AM$19:$AM$33, MATCH(J$10, Settings!$Y$19:$Y$33, 0)), IF(INDEX(Settings!$AQ$19:$AQ$33, MATCH(J$10, Settings!$Y$19:$Y$33, 0))=0, DAY($B169), INDEX(Settings!$AQ$19:$AQ$33, MATCH(J$10, Settings!$Y$19:$Y$33, 0))))-1), 1, Settings!$AY$23:$AY$38), ""))</f>
        <v/>
      </c>
      <c r="BJ169" s="119" t="str">
        <f>IF(OR(K$10="", $B169="", K169="", BJ$9=""), "", IFERROR(WORKDAY((DATE(YEAR($B169), MONTH($B169)+INDEX(Settings!$AM$19:$AM$33, MATCH(K$10, Settings!$Y$19:$Y$33, 0)), IF(INDEX(Settings!$AQ$19:$AQ$33, MATCH(K$10, Settings!$Y$19:$Y$33, 0))=0, DAY($B169), INDEX(Settings!$AQ$19:$AQ$33, MATCH(K$10, Settings!$Y$19:$Y$33, 0))))-1), 1, Settings!$AY$23:$AY$38), ""))</f>
        <v/>
      </c>
      <c r="BK169" s="119" t="str">
        <f>IF(OR(L$10="", $B169="", L169="", BK$9=""), "", IFERROR(WORKDAY((DATE(YEAR($B169), MONTH($B169)+INDEX(Settings!$AM$19:$AM$33, MATCH(L$10, Settings!$Y$19:$Y$33, 0)), IF(INDEX(Settings!$AQ$19:$AQ$33, MATCH(L$10, Settings!$Y$19:$Y$33, 0))=0, DAY($B169), INDEX(Settings!$AQ$19:$AQ$33, MATCH(L$10, Settings!$Y$19:$Y$33, 0))))-1), 1, Settings!$AY$23:$AY$38), ""))</f>
        <v/>
      </c>
      <c r="BL169" s="119" t="str">
        <f>IF(OR(M$10="", $B169="", M169="", BL$9=""), "", IFERROR(WORKDAY((DATE(YEAR($B169), MONTH($B169)+INDEX(Settings!$AM$19:$AM$33, MATCH(M$10, Settings!$Y$19:$Y$33, 0)), IF(INDEX(Settings!$AQ$19:$AQ$33, MATCH(M$10, Settings!$Y$19:$Y$33, 0))=0, DAY($B169), INDEX(Settings!$AQ$19:$AQ$33, MATCH(M$10, Settings!$Y$19:$Y$33, 0))))-1), 1, Settings!$AY$23:$AY$38), ""))</f>
        <v/>
      </c>
      <c r="BM169" s="119" t="str">
        <f>IF(OR(N$10="", $B169="", N169="", BM$9=""), "", IFERROR(WORKDAY((DATE(YEAR($B169), MONTH($B169)+INDEX(Settings!$AM$19:$AM$33, MATCH(N$10, Settings!$Y$19:$Y$33, 0)), IF(INDEX(Settings!$AQ$19:$AQ$33, MATCH(N$10, Settings!$Y$19:$Y$33, 0))=0, DAY($B169), INDEX(Settings!$AQ$19:$AQ$33, MATCH(N$10, Settings!$Y$19:$Y$33, 0))))-1), 1, Settings!$AY$23:$AY$38), ""))</f>
        <v/>
      </c>
      <c r="BN169" s="119" t="str">
        <f>IF(OR(O$10="", $B169="", O169="", BN$9=""), "", IFERROR(WORKDAY((DATE(YEAR($B169), MONTH($B169)+INDEX(Settings!$AM$19:$AM$33, MATCH(O$10, Settings!$Y$19:$Y$33, 0)), IF(INDEX(Settings!$AQ$19:$AQ$33, MATCH(O$10, Settings!$Y$19:$Y$33, 0))=0, DAY($B169), INDEX(Settings!$AQ$19:$AQ$33, MATCH(O$10, Settings!$Y$19:$Y$33, 0))))-1), 1, Settings!$AY$23:$AY$38), ""))</f>
        <v/>
      </c>
      <c r="BO169" s="119" t="str">
        <f>IF(OR(P$10="", $B169="", P169="", BO$9=""), "", IFERROR(WORKDAY((DATE(YEAR($B169), MONTH($B169)+INDEX(Settings!$AM$19:$AM$33, MATCH(P$10, Settings!$Y$19:$Y$33, 0)), IF(INDEX(Settings!$AQ$19:$AQ$33, MATCH(P$10, Settings!$Y$19:$Y$33, 0))=0, DAY($B169), INDEX(Settings!$AQ$19:$AQ$33, MATCH(P$10, Settings!$Y$19:$Y$33, 0))))-1), 1, Settings!$AY$23:$AY$38), ""))</f>
        <v/>
      </c>
      <c r="BP169" s="120" t="str">
        <f>IF(OR(Q$10="", $B169="", Q169="", BP$9=""), "", IFERROR(WORKDAY((DATE(YEAR($B169), MONTH($B169)+INDEX(Settings!$AM$19:$AM$33, MATCH(Q$10, Settings!$Y$19:$Y$33, 0)), IF(INDEX(Settings!$AQ$19:$AQ$33, MATCH(Q$10, Settings!$Y$19:$Y$33, 0))=0, DAY($B169), INDEX(Settings!$AQ$19:$AQ$33, MATCH(Q$10, Settings!$Y$19:$Y$33, 0))))-1), 1, Settings!$AY$23:$AY$38), ""))</f>
        <v/>
      </c>
      <c r="BR169" s="118" t="str">
        <f>IF(BB169="", "", IF(BB169&lt;=$B169, WORKDAY(DATE(YEAR($BB169), MONTH(BB169)+1, DAY(BB169)-1), 1, Settings!$AY$23:$AY$38), BB169))</f>
        <v/>
      </c>
      <c r="BS169" s="119" t="str">
        <f>IF(BC169="", "", IF(BC169&lt;=$B169, WORKDAY(DATE(YEAR($BB169), MONTH(BC169)+1, DAY(BC169)-1), 1, Settings!$AY$23:$AY$38), BC169))</f>
        <v/>
      </c>
      <c r="BT169" s="119" t="str">
        <f>IF(BD169="", "", IF(BD169&lt;=$B169, WORKDAY(DATE(YEAR($BB169), MONTH(BD169)+1, DAY(BD169)-1), 1, Settings!$AY$23:$AY$38), BD169))</f>
        <v/>
      </c>
      <c r="BU169" s="119" t="str">
        <f>IF(BE169="", "", IF(BE169&lt;=$B169, WORKDAY(DATE(YEAR($BB169), MONTH(BE169)+1, DAY(BE169)-1), 1, Settings!$AY$23:$AY$38), BE169))</f>
        <v/>
      </c>
      <c r="BV169" s="119" t="str">
        <f>IF(BF169="", "", IF(BF169&lt;=$B169, WORKDAY(DATE(YEAR($BB169), MONTH(BF169)+1, DAY(BF169)-1), 1, Settings!$AY$23:$AY$38), BF169))</f>
        <v/>
      </c>
      <c r="BW169" s="119" t="str">
        <f>IF(BG169="", "", IF(BG169&lt;=$B169, WORKDAY(DATE(YEAR($BB169), MONTH(BG169)+1, DAY(BG169)-1), 1, Settings!$AY$23:$AY$38), BG169))</f>
        <v/>
      </c>
      <c r="BX169" s="119" t="str">
        <f>IF(BH169="", "", IF(BH169&lt;=$B169, WORKDAY(DATE(YEAR($BB169), MONTH(BH169)+1, DAY(BH169)-1), 1, Settings!$AY$23:$AY$38), BH169))</f>
        <v/>
      </c>
      <c r="BY169" s="119" t="str">
        <f>IF(BI169="", "", IF(BI169&lt;=$B169, WORKDAY(DATE(YEAR($BB169), MONTH(BI169)+1, DAY(BI169)-1), 1, Settings!$AY$23:$AY$38), BI169))</f>
        <v/>
      </c>
      <c r="BZ169" s="119" t="str">
        <f>IF(BJ169="", "", IF(BJ169&lt;=$B169, WORKDAY(DATE(YEAR($BB169), MONTH(BJ169)+1, DAY(BJ169)-1), 1, Settings!$AY$23:$AY$38), BJ169))</f>
        <v/>
      </c>
      <c r="CA169" s="119" t="str">
        <f>IF(BK169="", "", IF(BK169&lt;=$B169, WORKDAY(DATE(YEAR($BB169), MONTH(BK169)+1, DAY(BK169)-1), 1, Settings!$AY$23:$AY$38), BK169))</f>
        <v/>
      </c>
      <c r="CB169" s="119" t="str">
        <f>IF(BL169="", "", IF(BL169&lt;=$B169, WORKDAY(DATE(YEAR($BB169), MONTH(BL169)+1, DAY(BL169)-1), 1, Settings!$AY$23:$AY$38), BL169))</f>
        <v/>
      </c>
      <c r="CC169" s="119" t="str">
        <f>IF(BM169="", "", IF(BM169&lt;=$B169, WORKDAY(DATE(YEAR($BB169), MONTH(BM169)+1, DAY(BM169)-1), 1, Settings!$AY$23:$AY$38), BM169))</f>
        <v/>
      </c>
      <c r="CD169" s="119" t="str">
        <f>IF(BN169="", "", IF(BN169&lt;=$B169, WORKDAY(DATE(YEAR($BB169), MONTH(BN169)+1, DAY(BN169)-1), 1, Settings!$AY$23:$AY$38), BN169))</f>
        <v/>
      </c>
      <c r="CE169" s="119" t="str">
        <f>IF(BO169="", "", IF(BO169&lt;=$B169, WORKDAY(DATE(YEAR($BB169), MONTH(BO169)+1, DAY(BO169)-1), 1, Settings!$AY$23:$AY$38), BO169))</f>
        <v/>
      </c>
      <c r="CF169" s="120" t="str">
        <f>IF(BP169="", "", IF(BP169&lt;=$B169, WORKDAY(DATE(YEAR($BB169), MONTH(BP169)+1, DAY(BP169)-1), 1, Settings!$AY$23:$AY$38), BP169))</f>
        <v/>
      </c>
      <c r="CH169" s="48" t="str">
        <f t="shared" si="66"/>
        <v/>
      </c>
      <c r="CI169" s="49" t="str">
        <f t="shared" si="67"/>
        <v/>
      </c>
      <c r="CJ169" s="49" t="str">
        <f t="shared" si="68"/>
        <v/>
      </c>
      <c r="CK169" s="49" t="str">
        <f t="shared" si="69"/>
        <v/>
      </c>
      <c r="CL169" s="49" t="str">
        <f t="shared" si="70"/>
        <v/>
      </c>
      <c r="CM169" s="49" t="str">
        <f t="shared" si="71"/>
        <v/>
      </c>
      <c r="CN169" s="49" t="str">
        <f t="shared" si="72"/>
        <v/>
      </c>
      <c r="CO169" s="49" t="str">
        <f t="shared" si="73"/>
        <v/>
      </c>
      <c r="CP169" s="49" t="str">
        <f t="shared" si="74"/>
        <v/>
      </c>
      <c r="CQ169" s="49" t="str">
        <f t="shared" si="75"/>
        <v/>
      </c>
      <c r="CR169" s="49" t="str">
        <f t="shared" si="76"/>
        <v/>
      </c>
      <c r="CS169" s="49" t="str">
        <f t="shared" si="77"/>
        <v/>
      </c>
      <c r="CT169" s="49" t="str">
        <f t="shared" si="78"/>
        <v/>
      </c>
      <c r="CU169" s="49" t="str">
        <f t="shared" si="79"/>
        <v/>
      </c>
      <c r="CV169" s="16" t="str">
        <f t="shared" si="80"/>
        <v/>
      </c>
      <c r="CX169" s="48" t="str">
        <f t="shared" si="81"/>
        <v/>
      </c>
      <c r="CY169" s="49" t="str">
        <f t="shared" si="82"/>
        <v/>
      </c>
      <c r="CZ169" s="49" t="str">
        <f t="shared" si="83"/>
        <v/>
      </c>
      <c r="DA169" s="49" t="str">
        <f t="shared" si="84"/>
        <v/>
      </c>
      <c r="DB169" s="49" t="str">
        <f t="shared" si="85"/>
        <v/>
      </c>
      <c r="DC169" s="49" t="str">
        <f t="shared" si="86"/>
        <v/>
      </c>
      <c r="DD169" s="49" t="str">
        <f t="shared" si="87"/>
        <v/>
      </c>
      <c r="DE169" s="49" t="str">
        <f t="shared" si="88"/>
        <v/>
      </c>
      <c r="DF169" s="49" t="str">
        <f t="shared" si="89"/>
        <v/>
      </c>
      <c r="DG169" s="49" t="str">
        <f t="shared" si="90"/>
        <v/>
      </c>
      <c r="DH169" s="49" t="str">
        <f t="shared" si="91"/>
        <v/>
      </c>
      <c r="DI169" s="49" t="str">
        <f t="shared" si="92"/>
        <v/>
      </c>
      <c r="DJ169" s="49" t="str">
        <f t="shared" si="93"/>
        <v/>
      </c>
      <c r="DK169" s="49" t="str">
        <f t="shared" si="94"/>
        <v/>
      </c>
      <c r="DL169" s="16" t="str">
        <f t="shared" si="95"/>
        <v/>
      </c>
      <c r="DN169" s="17" t="str">
        <f t="shared" si="96"/>
        <v>Dec 2019</v>
      </c>
    </row>
    <row r="170" spans="1:118" x14ac:dyDescent="0.25">
      <c r="A170" s="30"/>
      <c r="B170" s="102">
        <f>IF(B169="", "", IFERROR(IF(B169+1&gt;Settings!$G$25, "", B169+1), ""))</f>
        <v>43806</v>
      </c>
      <c r="C170" s="2"/>
      <c r="D170" s="3"/>
      <c r="E170" s="3"/>
      <c r="F170" s="3"/>
      <c r="G170" s="3"/>
      <c r="H170" s="3"/>
      <c r="I170" s="3"/>
      <c r="J170" s="3"/>
      <c r="K170" s="3"/>
      <c r="L170" s="3"/>
      <c r="M170" s="3"/>
      <c r="N170" s="3"/>
      <c r="O170" s="3"/>
      <c r="P170" s="3"/>
      <c r="Q170" s="4"/>
      <c r="R170" s="30"/>
      <c r="T170" s="17" t="str">
        <f>IF($B170="", "", IF($B170&lt;Settings!$G$23, "Old", "New"))</f>
        <v>Old</v>
      </c>
      <c r="AL170" s="118" t="str">
        <f>IF(OR($B170="", C170="", C$10="", AL$9), "", IFERROR($B170+INDEX(Settings!$AF$19:$AF$33, MATCH(C$10, Settings!$Y$19:$Y$33, 0))+IF(INDEX(Settings!$AI$19:$AI$33, MATCH(C$10, Settings!$Y$19:$Y$33, 0))="", 0, INDEX($AO$2:$AU$8, MATCH(TEXT($B170, "ddd"), $AN$2:$AN$8, 0), MATCH(INDEX(Settings!$AI$19:$AI$33, MATCH(C$10, Settings!$Y$19:$Y$33, 0)), $AO$1:$AU$1, 0))), 0))</f>
        <v/>
      </c>
      <c r="AM170" s="119" t="str">
        <f>IF(OR($B170="", D170="", D$10="", AM$9), "", IFERROR($B170+INDEX(Settings!$AF$19:$AF$33, MATCH(D$10, Settings!$Y$19:$Y$33, 0))+IF(INDEX(Settings!$AI$19:$AI$33, MATCH(D$10, Settings!$Y$19:$Y$33, 0))="", 0, INDEX($AO$2:$AU$8, MATCH(TEXT($B170, "ddd"), $AN$2:$AN$8, 0), MATCH(INDEX(Settings!$AI$19:$AI$33, MATCH(D$10, Settings!$Y$19:$Y$33, 0)), $AO$1:$AU$1, 0))), 0))</f>
        <v/>
      </c>
      <c r="AN170" s="119" t="str">
        <f>IF(OR($B170="", E170="", E$10="", AN$9), "", IFERROR($B170+INDEX(Settings!$AF$19:$AF$33, MATCH(E$10, Settings!$Y$19:$Y$33, 0))+IF(INDEX(Settings!$AI$19:$AI$33, MATCH(E$10, Settings!$Y$19:$Y$33, 0))="", 0, INDEX($AO$2:$AU$8, MATCH(TEXT($B170, "ddd"), $AN$2:$AN$8, 0), MATCH(INDEX(Settings!$AI$19:$AI$33, MATCH(E$10, Settings!$Y$19:$Y$33, 0)), $AO$1:$AU$1, 0))), 0))</f>
        <v/>
      </c>
      <c r="AO170" s="119" t="str">
        <f>IF(OR($B170="", F170="", F$10="", AO$9), "", IFERROR($B170+INDEX(Settings!$AF$19:$AF$33, MATCH(F$10, Settings!$Y$19:$Y$33, 0))+IF(INDEX(Settings!$AI$19:$AI$33, MATCH(F$10, Settings!$Y$19:$Y$33, 0))="", 0, INDEX($AO$2:$AU$8, MATCH(TEXT($B170, "ddd"), $AN$2:$AN$8, 0), MATCH(INDEX(Settings!$AI$19:$AI$33, MATCH(F$10, Settings!$Y$19:$Y$33, 0)), $AO$1:$AU$1, 0))), 0))</f>
        <v/>
      </c>
      <c r="AP170" s="119" t="str">
        <f>IF(OR($B170="", G170="", G$10="", AP$9), "", IFERROR($B170+INDEX(Settings!$AF$19:$AF$33, MATCH(G$10, Settings!$Y$19:$Y$33, 0))+IF(INDEX(Settings!$AI$19:$AI$33, MATCH(G$10, Settings!$Y$19:$Y$33, 0))="", 0, INDEX($AO$2:$AU$8, MATCH(TEXT($B170, "ddd"), $AN$2:$AN$8, 0), MATCH(INDEX(Settings!$AI$19:$AI$33, MATCH(G$10, Settings!$Y$19:$Y$33, 0)), $AO$1:$AU$1, 0))), 0))</f>
        <v/>
      </c>
      <c r="AQ170" s="119" t="str">
        <f>IF(OR($B170="", H170="", H$10="", AQ$9), "", IFERROR($B170+INDEX(Settings!$AF$19:$AF$33, MATCH(H$10, Settings!$Y$19:$Y$33, 0))+IF(INDEX(Settings!$AI$19:$AI$33, MATCH(H$10, Settings!$Y$19:$Y$33, 0))="", 0, INDEX($AO$2:$AU$8, MATCH(TEXT($B170, "ddd"), $AN$2:$AN$8, 0), MATCH(INDEX(Settings!$AI$19:$AI$33, MATCH(H$10, Settings!$Y$19:$Y$33, 0)), $AO$1:$AU$1, 0))), 0))</f>
        <v/>
      </c>
      <c r="AR170" s="119" t="str">
        <f>IF(OR($B170="", I170="", I$10="", AR$9), "", IFERROR($B170+INDEX(Settings!$AF$19:$AF$33, MATCH(I$10, Settings!$Y$19:$Y$33, 0))+IF(INDEX(Settings!$AI$19:$AI$33, MATCH(I$10, Settings!$Y$19:$Y$33, 0))="", 0, INDEX($AO$2:$AU$8, MATCH(TEXT($B170, "ddd"), $AN$2:$AN$8, 0), MATCH(INDEX(Settings!$AI$19:$AI$33, MATCH(I$10, Settings!$Y$19:$Y$33, 0)), $AO$1:$AU$1, 0))), 0))</f>
        <v/>
      </c>
      <c r="AS170" s="119" t="str">
        <f>IF(OR($B170="", J170="", J$10="", AS$9), "", IFERROR($B170+INDEX(Settings!$AF$19:$AF$33, MATCH(J$10, Settings!$Y$19:$Y$33, 0))+IF(INDEX(Settings!$AI$19:$AI$33, MATCH(J$10, Settings!$Y$19:$Y$33, 0))="", 0, INDEX($AO$2:$AU$8, MATCH(TEXT($B170, "ddd"), $AN$2:$AN$8, 0), MATCH(INDEX(Settings!$AI$19:$AI$33, MATCH(J$10, Settings!$Y$19:$Y$33, 0)), $AO$1:$AU$1, 0))), 0))</f>
        <v/>
      </c>
      <c r="AT170" s="119" t="str">
        <f>IF(OR($B170="", K170="", K$10="", AT$9), "", IFERROR($B170+INDEX(Settings!$AF$19:$AF$33, MATCH(K$10, Settings!$Y$19:$Y$33, 0))+IF(INDEX(Settings!$AI$19:$AI$33, MATCH(K$10, Settings!$Y$19:$Y$33, 0))="", 0, INDEX($AO$2:$AU$8, MATCH(TEXT($B170, "ddd"), $AN$2:$AN$8, 0), MATCH(INDEX(Settings!$AI$19:$AI$33, MATCH(K$10, Settings!$Y$19:$Y$33, 0)), $AO$1:$AU$1, 0))), 0))</f>
        <v/>
      </c>
      <c r="AU170" s="119" t="str">
        <f>IF(OR($B170="", L170="", L$10="", AU$9), "", IFERROR($B170+INDEX(Settings!$AF$19:$AF$33, MATCH(L$10, Settings!$Y$19:$Y$33, 0))+IF(INDEX(Settings!$AI$19:$AI$33, MATCH(L$10, Settings!$Y$19:$Y$33, 0))="", 0, INDEX($AO$2:$AU$8, MATCH(TEXT($B170, "ddd"), $AN$2:$AN$8, 0), MATCH(INDEX(Settings!$AI$19:$AI$33, MATCH(L$10, Settings!$Y$19:$Y$33, 0)), $AO$1:$AU$1, 0))), 0))</f>
        <v/>
      </c>
      <c r="AV170" s="119" t="str">
        <f>IF(OR($B170="", M170="", M$10="", AV$9), "", IFERROR($B170+INDEX(Settings!$AF$19:$AF$33, MATCH(M$10, Settings!$Y$19:$Y$33, 0))+IF(INDEX(Settings!$AI$19:$AI$33, MATCH(M$10, Settings!$Y$19:$Y$33, 0))="", 0, INDEX($AO$2:$AU$8, MATCH(TEXT($B170, "ddd"), $AN$2:$AN$8, 0), MATCH(INDEX(Settings!$AI$19:$AI$33, MATCH(M$10, Settings!$Y$19:$Y$33, 0)), $AO$1:$AU$1, 0))), 0))</f>
        <v/>
      </c>
      <c r="AW170" s="119" t="str">
        <f>IF(OR($B170="", N170="", N$10="", AW$9), "", IFERROR($B170+INDEX(Settings!$AF$19:$AF$33, MATCH(N$10, Settings!$Y$19:$Y$33, 0))+IF(INDEX(Settings!$AI$19:$AI$33, MATCH(N$10, Settings!$Y$19:$Y$33, 0))="", 0, INDEX($AO$2:$AU$8, MATCH(TEXT($B170, "ddd"), $AN$2:$AN$8, 0), MATCH(INDEX(Settings!$AI$19:$AI$33, MATCH(N$10, Settings!$Y$19:$Y$33, 0)), $AO$1:$AU$1, 0))), 0))</f>
        <v/>
      </c>
      <c r="AX170" s="119" t="str">
        <f>IF(OR($B170="", O170="", O$10="", AX$9), "", IFERROR($B170+INDEX(Settings!$AF$19:$AF$33, MATCH(O$10, Settings!$Y$19:$Y$33, 0))+IF(INDEX(Settings!$AI$19:$AI$33, MATCH(O$10, Settings!$Y$19:$Y$33, 0))="", 0, INDEX($AO$2:$AU$8, MATCH(TEXT($B170, "ddd"), $AN$2:$AN$8, 0), MATCH(INDEX(Settings!$AI$19:$AI$33, MATCH(O$10, Settings!$Y$19:$Y$33, 0)), $AO$1:$AU$1, 0))), 0))</f>
        <v/>
      </c>
      <c r="AY170" s="119" t="str">
        <f>IF(OR($B170="", P170="", P$10="", AY$9), "", IFERROR($B170+INDEX(Settings!$AF$19:$AF$33, MATCH(P$10, Settings!$Y$19:$Y$33, 0))+IF(INDEX(Settings!$AI$19:$AI$33, MATCH(P$10, Settings!$Y$19:$Y$33, 0))="", 0, INDEX($AO$2:$AU$8, MATCH(TEXT($B170, "ddd"), $AN$2:$AN$8, 0), MATCH(INDEX(Settings!$AI$19:$AI$33, MATCH(P$10, Settings!$Y$19:$Y$33, 0)), $AO$1:$AU$1, 0))), 0))</f>
        <v/>
      </c>
      <c r="AZ170" s="120" t="str">
        <f>IF(OR($B170="", Q170="", Q$10="", AZ$9), "", IFERROR($B170+INDEX(Settings!$AF$19:$AF$33, MATCH(Q$10, Settings!$Y$19:$Y$33, 0))+IF(INDEX(Settings!$AI$19:$AI$33, MATCH(Q$10, Settings!$Y$19:$Y$33, 0))="", 0, INDEX($AO$2:$AU$8, MATCH(TEXT($B170, "ddd"), $AN$2:$AN$8, 0), MATCH(INDEX(Settings!$AI$19:$AI$33, MATCH(Q$10, Settings!$Y$19:$Y$33, 0)), $AO$1:$AU$1, 0))), 0))</f>
        <v/>
      </c>
      <c r="BB170" s="118" t="str">
        <f>IF(OR(C$10="", $B170="", C170="", BB$9=""), "", IFERROR(WORKDAY((DATE(YEAR($B170), MONTH($B170)+INDEX(Settings!$AM$19:$AM$33, MATCH(C$10, Settings!$Y$19:$Y$33, 0)), IF(INDEX(Settings!$AQ$19:$AQ$33, MATCH(C$10, Settings!$Y$19:$Y$33, 0))=0, DAY($B170), INDEX(Settings!$AQ$19:$AQ$33, MATCH(C$10, Settings!$Y$19:$Y$33, 0))))-1), 1, Settings!$AY$23:$AY$38), ""))</f>
        <v/>
      </c>
      <c r="BC170" s="119" t="str">
        <f>IF(OR(D$10="", $B170="", D170="", BC$9=""), "", IFERROR(WORKDAY((DATE(YEAR($B170), MONTH($B170)+INDEX(Settings!$AM$19:$AM$33, MATCH(D$10, Settings!$Y$19:$Y$33, 0)), IF(INDEX(Settings!$AQ$19:$AQ$33, MATCH(D$10, Settings!$Y$19:$Y$33, 0))=0, DAY($B170), INDEX(Settings!$AQ$19:$AQ$33, MATCH(D$10, Settings!$Y$19:$Y$33, 0))))-1), 1, Settings!$AY$23:$AY$38), ""))</f>
        <v/>
      </c>
      <c r="BD170" s="119" t="str">
        <f>IF(OR(E$10="", $B170="", E170="", BD$9=""), "", IFERROR(WORKDAY((DATE(YEAR($B170), MONTH($B170)+INDEX(Settings!$AM$19:$AM$33, MATCH(E$10, Settings!$Y$19:$Y$33, 0)), IF(INDEX(Settings!$AQ$19:$AQ$33, MATCH(E$10, Settings!$Y$19:$Y$33, 0))=0, DAY($B170), INDEX(Settings!$AQ$19:$AQ$33, MATCH(E$10, Settings!$Y$19:$Y$33, 0))))-1), 1, Settings!$AY$23:$AY$38), ""))</f>
        <v/>
      </c>
      <c r="BE170" s="119" t="str">
        <f>IF(OR(F$10="", $B170="", F170="", BE$9=""), "", IFERROR(WORKDAY((DATE(YEAR($B170), MONTH($B170)+INDEX(Settings!$AM$19:$AM$33, MATCH(F$10, Settings!$Y$19:$Y$33, 0)), IF(INDEX(Settings!$AQ$19:$AQ$33, MATCH(F$10, Settings!$Y$19:$Y$33, 0))=0, DAY($B170), INDEX(Settings!$AQ$19:$AQ$33, MATCH(F$10, Settings!$Y$19:$Y$33, 0))))-1), 1, Settings!$AY$23:$AY$38), ""))</f>
        <v/>
      </c>
      <c r="BF170" s="119" t="str">
        <f>IF(OR(G$10="", $B170="", G170="", BF$9=""), "", IFERROR(WORKDAY((DATE(YEAR($B170), MONTH($B170)+INDEX(Settings!$AM$19:$AM$33, MATCH(G$10, Settings!$Y$19:$Y$33, 0)), IF(INDEX(Settings!$AQ$19:$AQ$33, MATCH(G$10, Settings!$Y$19:$Y$33, 0))=0, DAY($B170), INDEX(Settings!$AQ$19:$AQ$33, MATCH(G$10, Settings!$Y$19:$Y$33, 0))))-1), 1, Settings!$AY$23:$AY$38), ""))</f>
        <v/>
      </c>
      <c r="BG170" s="119" t="str">
        <f>IF(OR(H$10="", $B170="", H170="", BG$9=""), "", IFERROR(WORKDAY((DATE(YEAR($B170), MONTH($B170)+INDEX(Settings!$AM$19:$AM$33, MATCH(H$10, Settings!$Y$19:$Y$33, 0)), IF(INDEX(Settings!$AQ$19:$AQ$33, MATCH(H$10, Settings!$Y$19:$Y$33, 0))=0, DAY($B170), INDEX(Settings!$AQ$19:$AQ$33, MATCH(H$10, Settings!$Y$19:$Y$33, 0))))-1), 1, Settings!$AY$23:$AY$38), ""))</f>
        <v/>
      </c>
      <c r="BH170" s="119" t="str">
        <f>IF(OR(I$10="", $B170="", I170="", BH$9=""), "", IFERROR(WORKDAY((DATE(YEAR($B170), MONTH($B170)+INDEX(Settings!$AM$19:$AM$33, MATCH(I$10, Settings!$Y$19:$Y$33, 0)), IF(INDEX(Settings!$AQ$19:$AQ$33, MATCH(I$10, Settings!$Y$19:$Y$33, 0))=0, DAY($B170), INDEX(Settings!$AQ$19:$AQ$33, MATCH(I$10, Settings!$Y$19:$Y$33, 0))))-1), 1, Settings!$AY$23:$AY$38), ""))</f>
        <v/>
      </c>
      <c r="BI170" s="119" t="str">
        <f>IF(OR(J$10="", $B170="", J170="", BI$9=""), "", IFERROR(WORKDAY((DATE(YEAR($B170), MONTH($B170)+INDEX(Settings!$AM$19:$AM$33, MATCH(J$10, Settings!$Y$19:$Y$33, 0)), IF(INDEX(Settings!$AQ$19:$AQ$33, MATCH(J$10, Settings!$Y$19:$Y$33, 0))=0, DAY($B170), INDEX(Settings!$AQ$19:$AQ$33, MATCH(J$10, Settings!$Y$19:$Y$33, 0))))-1), 1, Settings!$AY$23:$AY$38), ""))</f>
        <v/>
      </c>
      <c r="BJ170" s="119" t="str">
        <f>IF(OR(K$10="", $B170="", K170="", BJ$9=""), "", IFERROR(WORKDAY((DATE(YEAR($B170), MONTH($B170)+INDEX(Settings!$AM$19:$AM$33, MATCH(K$10, Settings!$Y$19:$Y$33, 0)), IF(INDEX(Settings!$AQ$19:$AQ$33, MATCH(K$10, Settings!$Y$19:$Y$33, 0))=0, DAY($B170), INDEX(Settings!$AQ$19:$AQ$33, MATCH(K$10, Settings!$Y$19:$Y$33, 0))))-1), 1, Settings!$AY$23:$AY$38), ""))</f>
        <v/>
      </c>
      <c r="BK170" s="119" t="str">
        <f>IF(OR(L$10="", $B170="", L170="", BK$9=""), "", IFERROR(WORKDAY((DATE(YEAR($B170), MONTH($B170)+INDEX(Settings!$AM$19:$AM$33, MATCH(L$10, Settings!$Y$19:$Y$33, 0)), IF(INDEX(Settings!$AQ$19:$AQ$33, MATCH(L$10, Settings!$Y$19:$Y$33, 0))=0, DAY($B170), INDEX(Settings!$AQ$19:$AQ$33, MATCH(L$10, Settings!$Y$19:$Y$33, 0))))-1), 1, Settings!$AY$23:$AY$38), ""))</f>
        <v/>
      </c>
      <c r="BL170" s="119" t="str">
        <f>IF(OR(M$10="", $B170="", M170="", BL$9=""), "", IFERROR(WORKDAY((DATE(YEAR($B170), MONTH($B170)+INDEX(Settings!$AM$19:$AM$33, MATCH(M$10, Settings!$Y$19:$Y$33, 0)), IF(INDEX(Settings!$AQ$19:$AQ$33, MATCH(M$10, Settings!$Y$19:$Y$33, 0))=0, DAY($B170), INDEX(Settings!$AQ$19:$AQ$33, MATCH(M$10, Settings!$Y$19:$Y$33, 0))))-1), 1, Settings!$AY$23:$AY$38), ""))</f>
        <v/>
      </c>
      <c r="BM170" s="119" t="str">
        <f>IF(OR(N$10="", $B170="", N170="", BM$9=""), "", IFERROR(WORKDAY((DATE(YEAR($B170), MONTH($B170)+INDEX(Settings!$AM$19:$AM$33, MATCH(N$10, Settings!$Y$19:$Y$33, 0)), IF(INDEX(Settings!$AQ$19:$AQ$33, MATCH(N$10, Settings!$Y$19:$Y$33, 0))=0, DAY($B170), INDEX(Settings!$AQ$19:$AQ$33, MATCH(N$10, Settings!$Y$19:$Y$33, 0))))-1), 1, Settings!$AY$23:$AY$38), ""))</f>
        <v/>
      </c>
      <c r="BN170" s="119" t="str">
        <f>IF(OR(O$10="", $B170="", O170="", BN$9=""), "", IFERROR(WORKDAY((DATE(YEAR($B170), MONTH($B170)+INDEX(Settings!$AM$19:$AM$33, MATCH(O$10, Settings!$Y$19:$Y$33, 0)), IF(INDEX(Settings!$AQ$19:$AQ$33, MATCH(O$10, Settings!$Y$19:$Y$33, 0))=0, DAY($B170), INDEX(Settings!$AQ$19:$AQ$33, MATCH(O$10, Settings!$Y$19:$Y$33, 0))))-1), 1, Settings!$AY$23:$AY$38), ""))</f>
        <v/>
      </c>
      <c r="BO170" s="119" t="str">
        <f>IF(OR(P$10="", $B170="", P170="", BO$9=""), "", IFERROR(WORKDAY((DATE(YEAR($B170), MONTH($B170)+INDEX(Settings!$AM$19:$AM$33, MATCH(P$10, Settings!$Y$19:$Y$33, 0)), IF(INDEX(Settings!$AQ$19:$AQ$33, MATCH(P$10, Settings!$Y$19:$Y$33, 0))=0, DAY($B170), INDEX(Settings!$AQ$19:$AQ$33, MATCH(P$10, Settings!$Y$19:$Y$33, 0))))-1), 1, Settings!$AY$23:$AY$38), ""))</f>
        <v/>
      </c>
      <c r="BP170" s="120" t="str">
        <f>IF(OR(Q$10="", $B170="", Q170="", BP$9=""), "", IFERROR(WORKDAY((DATE(YEAR($B170), MONTH($B170)+INDEX(Settings!$AM$19:$AM$33, MATCH(Q$10, Settings!$Y$19:$Y$33, 0)), IF(INDEX(Settings!$AQ$19:$AQ$33, MATCH(Q$10, Settings!$Y$19:$Y$33, 0))=0, DAY($B170), INDEX(Settings!$AQ$19:$AQ$33, MATCH(Q$10, Settings!$Y$19:$Y$33, 0))))-1), 1, Settings!$AY$23:$AY$38), ""))</f>
        <v/>
      </c>
      <c r="BR170" s="118" t="str">
        <f>IF(BB170="", "", IF(BB170&lt;=$B170, WORKDAY(DATE(YEAR($BB170), MONTH(BB170)+1, DAY(BB170)-1), 1, Settings!$AY$23:$AY$38), BB170))</f>
        <v/>
      </c>
      <c r="BS170" s="119" t="str">
        <f>IF(BC170="", "", IF(BC170&lt;=$B170, WORKDAY(DATE(YEAR($BB170), MONTH(BC170)+1, DAY(BC170)-1), 1, Settings!$AY$23:$AY$38), BC170))</f>
        <v/>
      </c>
      <c r="BT170" s="119" t="str">
        <f>IF(BD170="", "", IF(BD170&lt;=$B170, WORKDAY(DATE(YEAR($BB170), MONTH(BD170)+1, DAY(BD170)-1), 1, Settings!$AY$23:$AY$38), BD170))</f>
        <v/>
      </c>
      <c r="BU170" s="119" t="str">
        <f>IF(BE170="", "", IF(BE170&lt;=$B170, WORKDAY(DATE(YEAR($BB170), MONTH(BE170)+1, DAY(BE170)-1), 1, Settings!$AY$23:$AY$38), BE170))</f>
        <v/>
      </c>
      <c r="BV170" s="119" t="str">
        <f>IF(BF170="", "", IF(BF170&lt;=$B170, WORKDAY(DATE(YEAR($BB170), MONTH(BF170)+1, DAY(BF170)-1), 1, Settings!$AY$23:$AY$38), BF170))</f>
        <v/>
      </c>
      <c r="BW170" s="119" t="str">
        <f>IF(BG170="", "", IF(BG170&lt;=$B170, WORKDAY(DATE(YEAR($BB170), MONTH(BG170)+1, DAY(BG170)-1), 1, Settings!$AY$23:$AY$38), BG170))</f>
        <v/>
      </c>
      <c r="BX170" s="119" t="str">
        <f>IF(BH170="", "", IF(BH170&lt;=$B170, WORKDAY(DATE(YEAR($BB170), MONTH(BH170)+1, DAY(BH170)-1), 1, Settings!$AY$23:$AY$38), BH170))</f>
        <v/>
      </c>
      <c r="BY170" s="119" t="str">
        <f>IF(BI170="", "", IF(BI170&lt;=$B170, WORKDAY(DATE(YEAR($BB170), MONTH(BI170)+1, DAY(BI170)-1), 1, Settings!$AY$23:$AY$38), BI170))</f>
        <v/>
      </c>
      <c r="BZ170" s="119" t="str">
        <f>IF(BJ170="", "", IF(BJ170&lt;=$B170, WORKDAY(DATE(YEAR($BB170), MONTH(BJ170)+1, DAY(BJ170)-1), 1, Settings!$AY$23:$AY$38), BJ170))</f>
        <v/>
      </c>
      <c r="CA170" s="119" t="str">
        <f>IF(BK170="", "", IF(BK170&lt;=$B170, WORKDAY(DATE(YEAR($BB170), MONTH(BK170)+1, DAY(BK170)-1), 1, Settings!$AY$23:$AY$38), BK170))</f>
        <v/>
      </c>
      <c r="CB170" s="119" t="str">
        <f>IF(BL170="", "", IF(BL170&lt;=$B170, WORKDAY(DATE(YEAR($BB170), MONTH(BL170)+1, DAY(BL170)-1), 1, Settings!$AY$23:$AY$38), BL170))</f>
        <v/>
      </c>
      <c r="CC170" s="119" t="str">
        <f>IF(BM170="", "", IF(BM170&lt;=$B170, WORKDAY(DATE(YEAR($BB170), MONTH(BM170)+1, DAY(BM170)-1), 1, Settings!$AY$23:$AY$38), BM170))</f>
        <v/>
      </c>
      <c r="CD170" s="119" t="str">
        <f>IF(BN170="", "", IF(BN170&lt;=$B170, WORKDAY(DATE(YEAR($BB170), MONTH(BN170)+1, DAY(BN170)-1), 1, Settings!$AY$23:$AY$38), BN170))</f>
        <v/>
      </c>
      <c r="CE170" s="119" t="str">
        <f>IF(BO170="", "", IF(BO170&lt;=$B170, WORKDAY(DATE(YEAR($BB170), MONTH(BO170)+1, DAY(BO170)-1), 1, Settings!$AY$23:$AY$38), BO170))</f>
        <v/>
      </c>
      <c r="CF170" s="120" t="str">
        <f>IF(BP170="", "", IF(BP170&lt;=$B170, WORKDAY(DATE(YEAR($BB170), MONTH(BP170)+1, DAY(BP170)-1), 1, Settings!$AY$23:$AY$38), BP170))</f>
        <v/>
      </c>
      <c r="CH170" s="48" t="str">
        <f t="shared" si="66"/>
        <v/>
      </c>
      <c r="CI170" s="49" t="str">
        <f t="shared" si="67"/>
        <v/>
      </c>
      <c r="CJ170" s="49" t="str">
        <f t="shared" si="68"/>
        <v/>
      </c>
      <c r="CK170" s="49" t="str">
        <f t="shared" si="69"/>
        <v/>
      </c>
      <c r="CL170" s="49" t="str">
        <f t="shared" si="70"/>
        <v/>
      </c>
      <c r="CM170" s="49" t="str">
        <f t="shared" si="71"/>
        <v/>
      </c>
      <c r="CN170" s="49" t="str">
        <f t="shared" si="72"/>
        <v/>
      </c>
      <c r="CO170" s="49" t="str">
        <f t="shared" si="73"/>
        <v/>
      </c>
      <c r="CP170" s="49" t="str">
        <f t="shared" si="74"/>
        <v/>
      </c>
      <c r="CQ170" s="49" t="str">
        <f t="shared" si="75"/>
        <v/>
      </c>
      <c r="CR170" s="49" t="str">
        <f t="shared" si="76"/>
        <v/>
      </c>
      <c r="CS170" s="49" t="str">
        <f t="shared" si="77"/>
        <v/>
      </c>
      <c r="CT170" s="49" t="str">
        <f t="shared" si="78"/>
        <v/>
      </c>
      <c r="CU170" s="49" t="str">
        <f t="shared" si="79"/>
        <v/>
      </c>
      <c r="CV170" s="16" t="str">
        <f t="shared" si="80"/>
        <v/>
      </c>
      <c r="CX170" s="48" t="str">
        <f t="shared" si="81"/>
        <v/>
      </c>
      <c r="CY170" s="49" t="str">
        <f t="shared" si="82"/>
        <v/>
      </c>
      <c r="CZ170" s="49" t="str">
        <f t="shared" si="83"/>
        <v/>
      </c>
      <c r="DA170" s="49" t="str">
        <f t="shared" si="84"/>
        <v/>
      </c>
      <c r="DB170" s="49" t="str">
        <f t="shared" si="85"/>
        <v/>
      </c>
      <c r="DC170" s="49" t="str">
        <f t="shared" si="86"/>
        <v/>
      </c>
      <c r="DD170" s="49" t="str">
        <f t="shared" si="87"/>
        <v/>
      </c>
      <c r="DE170" s="49" t="str">
        <f t="shared" si="88"/>
        <v/>
      </c>
      <c r="DF170" s="49" t="str">
        <f t="shared" si="89"/>
        <v/>
      </c>
      <c r="DG170" s="49" t="str">
        <f t="shared" si="90"/>
        <v/>
      </c>
      <c r="DH170" s="49" t="str">
        <f t="shared" si="91"/>
        <v/>
      </c>
      <c r="DI170" s="49" t="str">
        <f t="shared" si="92"/>
        <v/>
      </c>
      <c r="DJ170" s="49" t="str">
        <f t="shared" si="93"/>
        <v/>
      </c>
      <c r="DK170" s="49" t="str">
        <f t="shared" si="94"/>
        <v/>
      </c>
      <c r="DL170" s="16" t="str">
        <f t="shared" si="95"/>
        <v/>
      </c>
      <c r="DN170" s="17" t="str">
        <f t="shared" si="96"/>
        <v>Dec 2019</v>
      </c>
    </row>
    <row r="171" spans="1:118" x14ac:dyDescent="0.25">
      <c r="A171" s="30"/>
      <c r="B171" s="102">
        <f>IF(B170="", "", IFERROR(IF(B170+1&gt;Settings!$G$25, "", B170+1), ""))</f>
        <v>43807</v>
      </c>
      <c r="C171" s="2"/>
      <c r="D171" s="3"/>
      <c r="E171" s="3"/>
      <c r="F171" s="3"/>
      <c r="G171" s="3"/>
      <c r="H171" s="3"/>
      <c r="I171" s="3"/>
      <c r="J171" s="3"/>
      <c r="K171" s="3"/>
      <c r="L171" s="3"/>
      <c r="M171" s="3"/>
      <c r="N171" s="3"/>
      <c r="O171" s="3"/>
      <c r="P171" s="3"/>
      <c r="Q171" s="4"/>
      <c r="R171" s="30"/>
      <c r="T171" s="17" t="str">
        <f>IF($B171="", "", IF($B171&lt;Settings!$G$23, "Old", "New"))</f>
        <v>Old</v>
      </c>
      <c r="AL171" s="118" t="str">
        <f>IF(OR($B171="", C171="", C$10="", AL$9), "", IFERROR($B171+INDEX(Settings!$AF$19:$AF$33, MATCH(C$10, Settings!$Y$19:$Y$33, 0))+IF(INDEX(Settings!$AI$19:$AI$33, MATCH(C$10, Settings!$Y$19:$Y$33, 0))="", 0, INDEX($AO$2:$AU$8, MATCH(TEXT($B171, "ddd"), $AN$2:$AN$8, 0), MATCH(INDEX(Settings!$AI$19:$AI$33, MATCH(C$10, Settings!$Y$19:$Y$33, 0)), $AO$1:$AU$1, 0))), 0))</f>
        <v/>
      </c>
      <c r="AM171" s="119" t="str">
        <f>IF(OR($B171="", D171="", D$10="", AM$9), "", IFERROR($B171+INDEX(Settings!$AF$19:$AF$33, MATCH(D$10, Settings!$Y$19:$Y$33, 0))+IF(INDEX(Settings!$AI$19:$AI$33, MATCH(D$10, Settings!$Y$19:$Y$33, 0))="", 0, INDEX($AO$2:$AU$8, MATCH(TEXT($B171, "ddd"), $AN$2:$AN$8, 0), MATCH(INDEX(Settings!$AI$19:$AI$33, MATCH(D$10, Settings!$Y$19:$Y$33, 0)), $AO$1:$AU$1, 0))), 0))</f>
        <v/>
      </c>
      <c r="AN171" s="119" t="str">
        <f>IF(OR($B171="", E171="", E$10="", AN$9), "", IFERROR($B171+INDEX(Settings!$AF$19:$AF$33, MATCH(E$10, Settings!$Y$19:$Y$33, 0))+IF(INDEX(Settings!$AI$19:$AI$33, MATCH(E$10, Settings!$Y$19:$Y$33, 0))="", 0, INDEX($AO$2:$AU$8, MATCH(TEXT($B171, "ddd"), $AN$2:$AN$8, 0), MATCH(INDEX(Settings!$AI$19:$AI$33, MATCH(E$10, Settings!$Y$19:$Y$33, 0)), $AO$1:$AU$1, 0))), 0))</f>
        <v/>
      </c>
      <c r="AO171" s="119" t="str">
        <f>IF(OR($B171="", F171="", F$10="", AO$9), "", IFERROR($B171+INDEX(Settings!$AF$19:$AF$33, MATCH(F$10, Settings!$Y$19:$Y$33, 0))+IF(INDEX(Settings!$AI$19:$AI$33, MATCH(F$10, Settings!$Y$19:$Y$33, 0))="", 0, INDEX($AO$2:$AU$8, MATCH(TEXT($B171, "ddd"), $AN$2:$AN$8, 0), MATCH(INDEX(Settings!$AI$19:$AI$33, MATCH(F$10, Settings!$Y$19:$Y$33, 0)), $AO$1:$AU$1, 0))), 0))</f>
        <v/>
      </c>
      <c r="AP171" s="119" t="str">
        <f>IF(OR($B171="", G171="", G$10="", AP$9), "", IFERROR($B171+INDEX(Settings!$AF$19:$AF$33, MATCH(G$10, Settings!$Y$19:$Y$33, 0))+IF(INDEX(Settings!$AI$19:$AI$33, MATCH(G$10, Settings!$Y$19:$Y$33, 0))="", 0, INDEX($AO$2:$AU$8, MATCH(TEXT($B171, "ddd"), $AN$2:$AN$8, 0), MATCH(INDEX(Settings!$AI$19:$AI$33, MATCH(G$10, Settings!$Y$19:$Y$33, 0)), $AO$1:$AU$1, 0))), 0))</f>
        <v/>
      </c>
      <c r="AQ171" s="119" t="str">
        <f>IF(OR($B171="", H171="", H$10="", AQ$9), "", IFERROR($B171+INDEX(Settings!$AF$19:$AF$33, MATCH(H$10, Settings!$Y$19:$Y$33, 0))+IF(INDEX(Settings!$AI$19:$AI$33, MATCH(H$10, Settings!$Y$19:$Y$33, 0))="", 0, INDEX($AO$2:$AU$8, MATCH(TEXT($B171, "ddd"), $AN$2:$AN$8, 0), MATCH(INDEX(Settings!$AI$19:$AI$33, MATCH(H$10, Settings!$Y$19:$Y$33, 0)), $AO$1:$AU$1, 0))), 0))</f>
        <v/>
      </c>
      <c r="AR171" s="119" t="str">
        <f>IF(OR($B171="", I171="", I$10="", AR$9), "", IFERROR($B171+INDEX(Settings!$AF$19:$AF$33, MATCH(I$10, Settings!$Y$19:$Y$33, 0))+IF(INDEX(Settings!$AI$19:$AI$33, MATCH(I$10, Settings!$Y$19:$Y$33, 0))="", 0, INDEX($AO$2:$AU$8, MATCH(TEXT($B171, "ddd"), $AN$2:$AN$8, 0), MATCH(INDEX(Settings!$AI$19:$AI$33, MATCH(I$10, Settings!$Y$19:$Y$33, 0)), $AO$1:$AU$1, 0))), 0))</f>
        <v/>
      </c>
      <c r="AS171" s="119" t="str">
        <f>IF(OR($B171="", J171="", J$10="", AS$9), "", IFERROR($B171+INDEX(Settings!$AF$19:$AF$33, MATCH(J$10, Settings!$Y$19:$Y$33, 0))+IF(INDEX(Settings!$AI$19:$AI$33, MATCH(J$10, Settings!$Y$19:$Y$33, 0))="", 0, INDEX($AO$2:$AU$8, MATCH(TEXT($B171, "ddd"), $AN$2:$AN$8, 0), MATCH(INDEX(Settings!$AI$19:$AI$33, MATCH(J$10, Settings!$Y$19:$Y$33, 0)), $AO$1:$AU$1, 0))), 0))</f>
        <v/>
      </c>
      <c r="AT171" s="119" t="str">
        <f>IF(OR($B171="", K171="", K$10="", AT$9), "", IFERROR($B171+INDEX(Settings!$AF$19:$AF$33, MATCH(K$10, Settings!$Y$19:$Y$33, 0))+IF(INDEX(Settings!$AI$19:$AI$33, MATCH(K$10, Settings!$Y$19:$Y$33, 0))="", 0, INDEX($AO$2:$AU$8, MATCH(TEXT($B171, "ddd"), $AN$2:$AN$8, 0), MATCH(INDEX(Settings!$AI$19:$AI$33, MATCH(K$10, Settings!$Y$19:$Y$33, 0)), $AO$1:$AU$1, 0))), 0))</f>
        <v/>
      </c>
      <c r="AU171" s="119" t="str">
        <f>IF(OR($B171="", L171="", L$10="", AU$9), "", IFERROR($B171+INDEX(Settings!$AF$19:$AF$33, MATCH(L$10, Settings!$Y$19:$Y$33, 0))+IF(INDEX(Settings!$AI$19:$AI$33, MATCH(L$10, Settings!$Y$19:$Y$33, 0))="", 0, INDEX($AO$2:$AU$8, MATCH(TEXT($B171, "ddd"), $AN$2:$AN$8, 0), MATCH(INDEX(Settings!$AI$19:$AI$33, MATCH(L$10, Settings!$Y$19:$Y$33, 0)), $AO$1:$AU$1, 0))), 0))</f>
        <v/>
      </c>
      <c r="AV171" s="119" t="str">
        <f>IF(OR($B171="", M171="", M$10="", AV$9), "", IFERROR($B171+INDEX(Settings!$AF$19:$AF$33, MATCH(M$10, Settings!$Y$19:$Y$33, 0))+IF(INDEX(Settings!$AI$19:$AI$33, MATCH(M$10, Settings!$Y$19:$Y$33, 0))="", 0, INDEX($AO$2:$AU$8, MATCH(TEXT($B171, "ddd"), $AN$2:$AN$8, 0), MATCH(INDEX(Settings!$AI$19:$AI$33, MATCH(M$10, Settings!$Y$19:$Y$33, 0)), $AO$1:$AU$1, 0))), 0))</f>
        <v/>
      </c>
      <c r="AW171" s="119" t="str">
        <f>IF(OR($B171="", N171="", N$10="", AW$9), "", IFERROR($B171+INDEX(Settings!$AF$19:$AF$33, MATCH(N$10, Settings!$Y$19:$Y$33, 0))+IF(INDEX(Settings!$AI$19:$AI$33, MATCH(N$10, Settings!$Y$19:$Y$33, 0))="", 0, INDEX($AO$2:$AU$8, MATCH(TEXT($B171, "ddd"), $AN$2:$AN$8, 0), MATCH(INDEX(Settings!$AI$19:$AI$33, MATCH(N$10, Settings!$Y$19:$Y$33, 0)), $AO$1:$AU$1, 0))), 0))</f>
        <v/>
      </c>
      <c r="AX171" s="119" t="str">
        <f>IF(OR($B171="", O171="", O$10="", AX$9), "", IFERROR($B171+INDEX(Settings!$AF$19:$AF$33, MATCH(O$10, Settings!$Y$19:$Y$33, 0))+IF(INDEX(Settings!$AI$19:$AI$33, MATCH(O$10, Settings!$Y$19:$Y$33, 0))="", 0, INDEX($AO$2:$AU$8, MATCH(TEXT($B171, "ddd"), $AN$2:$AN$8, 0), MATCH(INDEX(Settings!$AI$19:$AI$33, MATCH(O$10, Settings!$Y$19:$Y$33, 0)), $AO$1:$AU$1, 0))), 0))</f>
        <v/>
      </c>
      <c r="AY171" s="119" t="str">
        <f>IF(OR($B171="", P171="", P$10="", AY$9), "", IFERROR($B171+INDEX(Settings!$AF$19:$AF$33, MATCH(P$10, Settings!$Y$19:$Y$33, 0))+IF(INDEX(Settings!$AI$19:$AI$33, MATCH(P$10, Settings!$Y$19:$Y$33, 0))="", 0, INDEX($AO$2:$AU$8, MATCH(TEXT($B171, "ddd"), $AN$2:$AN$8, 0), MATCH(INDEX(Settings!$AI$19:$AI$33, MATCH(P$10, Settings!$Y$19:$Y$33, 0)), $AO$1:$AU$1, 0))), 0))</f>
        <v/>
      </c>
      <c r="AZ171" s="120" t="str">
        <f>IF(OR($B171="", Q171="", Q$10="", AZ$9), "", IFERROR($B171+INDEX(Settings!$AF$19:$AF$33, MATCH(Q$10, Settings!$Y$19:$Y$33, 0))+IF(INDEX(Settings!$AI$19:$AI$33, MATCH(Q$10, Settings!$Y$19:$Y$33, 0))="", 0, INDEX($AO$2:$AU$8, MATCH(TEXT($B171, "ddd"), $AN$2:$AN$8, 0), MATCH(INDEX(Settings!$AI$19:$AI$33, MATCH(Q$10, Settings!$Y$19:$Y$33, 0)), $AO$1:$AU$1, 0))), 0))</f>
        <v/>
      </c>
      <c r="BB171" s="118" t="str">
        <f>IF(OR(C$10="", $B171="", C171="", BB$9=""), "", IFERROR(WORKDAY((DATE(YEAR($B171), MONTH($B171)+INDEX(Settings!$AM$19:$AM$33, MATCH(C$10, Settings!$Y$19:$Y$33, 0)), IF(INDEX(Settings!$AQ$19:$AQ$33, MATCH(C$10, Settings!$Y$19:$Y$33, 0))=0, DAY($B171), INDEX(Settings!$AQ$19:$AQ$33, MATCH(C$10, Settings!$Y$19:$Y$33, 0))))-1), 1, Settings!$AY$23:$AY$38), ""))</f>
        <v/>
      </c>
      <c r="BC171" s="119" t="str">
        <f>IF(OR(D$10="", $B171="", D171="", BC$9=""), "", IFERROR(WORKDAY((DATE(YEAR($B171), MONTH($B171)+INDEX(Settings!$AM$19:$AM$33, MATCH(D$10, Settings!$Y$19:$Y$33, 0)), IF(INDEX(Settings!$AQ$19:$AQ$33, MATCH(D$10, Settings!$Y$19:$Y$33, 0))=0, DAY($B171), INDEX(Settings!$AQ$19:$AQ$33, MATCH(D$10, Settings!$Y$19:$Y$33, 0))))-1), 1, Settings!$AY$23:$AY$38), ""))</f>
        <v/>
      </c>
      <c r="BD171" s="119" t="str">
        <f>IF(OR(E$10="", $B171="", E171="", BD$9=""), "", IFERROR(WORKDAY((DATE(YEAR($B171), MONTH($B171)+INDEX(Settings!$AM$19:$AM$33, MATCH(E$10, Settings!$Y$19:$Y$33, 0)), IF(INDEX(Settings!$AQ$19:$AQ$33, MATCH(E$10, Settings!$Y$19:$Y$33, 0))=0, DAY($B171), INDEX(Settings!$AQ$19:$AQ$33, MATCH(E$10, Settings!$Y$19:$Y$33, 0))))-1), 1, Settings!$AY$23:$AY$38), ""))</f>
        <v/>
      </c>
      <c r="BE171" s="119" t="str">
        <f>IF(OR(F$10="", $B171="", F171="", BE$9=""), "", IFERROR(WORKDAY((DATE(YEAR($B171), MONTH($B171)+INDEX(Settings!$AM$19:$AM$33, MATCH(F$10, Settings!$Y$19:$Y$33, 0)), IF(INDEX(Settings!$AQ$19:$AQ$33, MATCH(F$10, Settings!$Y$19:$Y$33, 0))=0, DAY($B171), INDEX(Settings!$AQ$19:$AQ$33, MATCH(F$10, Settings!$Y$19:$Y$33, 0))))-1), 1, Settings!$AY$23:$AY$38), ""))</f>
        <v/>
      </c>
      <c r="BF171" s="119" t="str">
        <f>IF(OR(G$10="", $B171="", G171="", BF$9=""), "", IFERROR(WORKDAY((DATE(YEAR($B171), MONTH($B171)+INDEX(Settings!$AM$19:$AM$33, MATCH(G$10, Settings!$Y$19:$Y$33, 0)), IF(INDEX(Settings!$AQ$19:$AQ$33, MATCH(G$10, Settings!$Y$19:$Y$33, 0))=0, DAY($B171), INDEX(Settings!$AQ$19:$AQ$33, MATCH(G$10, Settings!$Y$19:$Y$33, 0))))-1), 1, Settings!$AY$23:$AY$38), ""))</f>
        <v/>
      </c>
      <c r="BG171" s="119" t="str">
        <f>IF(OR(H$10="", $B171="", H171="", BG$9=""), "", IFERROR(WORKDAY((DATE(YEAR($B171), MONTH($B171)+INDEX(Settings!$AM$19:$AM$33, MATCH(H$10, Settings!$Y$19:$Y$33, 0)), IF(INDEX(Settings!$AQ$19:$AQ$33, MATCH(H$10, Settings!$Y$19:$Y$33, 0))=0, DAY($B171), INDEX(Settings!$AQ$19:$AQ$33, MATCH(H$10, Settings!$Y$19:$Y$33, 0))))-1), 1, Settings!$AY$23:$AY$38), ""))</f>
        <v/>
      </c>
      <c r="BH171" s="119" t="str">
        <f>IF(OR(I$10="", $B171="", I171="", BH$9=""), "", IFERROR(WORKDAY((DATE(YEAR($B171), MONTH($B171)+INDEX(Settings!$AM$19:$AM$33, MATCH(I$10, Settings!$Y$19:$Y$33, 0)), IF(INDEX(Settings!$AQ$19:$AQ$33, MATCH(I$10, Settings!$Y$19:$Y$33, 0))=0, DAY($B171), INDEX(Settings!$AQ$19:$AQ$33, MATCH(I$10, Settings!$Y$19:$Y$33, 0))))-1), 1, Settings!$AY$23:$AY$38), ""))</f>
        <v/>
      </c>
      <c r="BI171" s="119" t="str">
        <f>IF(OR(J$10="", $B171="", J171="", BI$9=""), "", IFERROR(WORKDAY((DATE(YEAR($B171), MONTH($B171)+INDEX(Settings!$AM$19:$AM$33, MATCH(J$10, Settings!$Y$19:$Y$33, 0)), IF(INDEX(Settings!$AQ$19:$AQ$33, MATCH(J$10, Settings!$Y$19:$Y$33, 0))=0, DAY($B171), INDEX(Settings!$AQ$19:$AQ$33, MATCH(J$10, Settings!$Y$19:$Y$33, 0))))-1), 1, Settings!$AY$23:$AY$38), ""))</f>
        <v/>
      </c>
      <c r="BJ171" s="119" t="str">
        <f>IF(OR(K$10="", $B171="", K171="", BJ$9=""), "", IFERROR(WORKDAY((DATE(YEAR($B171), MONTH($B171)+INDEX(Settings!$AM$19:$AM$33, MATCH(K$10, Settings!$Y$19:$Y$33, 0)), IF(INDEX(Settings!$AQ$19:$AQ$33, MATCH(K$10, Settings!$Y$19:$Y$33, 0))=0, DAY($B171), INDEX(Settings!$AQ$19:$AQ$33, MATCH(K$10, Settings!$Y$19:$Y$33, 0))))-1), 1, Settings!$AY$23:$AY$38), ""))</f>
        <v/>
      </c>
      <c r="BK171" s="119" t="str">
        <f>IF(OR(L$10="", $B171="", L171="", BK$9=""), "", IFERROR(WORKDAY((DATE(YEAR($B171), MONTH($B171)+INDEX(Settings!$AM$19:$AM$33, MATCH(L$10, Settings!$Y$19:$Y$33, 0)), IF(INDEX(Settings!$AQ$19:$AQ$33, MATCH(L$10, Settings!$Y$19:$Y$33, 0))=0, DAY($B171), INDEX(Settings!$AQ$19:$AQ$33, MATCH(L$10, Settings!$Y$19:$Y$33, 0))))-1), 1, Settings!$AY$23:$AY$38), ""))</f>
        <v/>
      </c>
      <c r="BL171" s="119" t="str">
        <f>IF(OR(M$10="", $B171="", M171="", BL$9=""), "", IFERROR(WORKDAY((DATE(YEAR($B171), MONTH($B171)+INDEX(Settings!$AM$19:$AM$33, MATCH(M$10, Settings!$Y$19:$Y$33, 0)), IF(INDEX(Settings!$AQ$19:$AQ$33, MATCH(M$10, Settings!$Y$19:$Y$33, 0))=0, DAY($B171), INDEX(Settings!$AQ$19:$AQ$33, MATCH(M$10, Settings!$Y$19:$Y$33, 0))))-1), 1, Settings!$AY$23:$AY$38), ""))</f>
        <v/>
      </c>
      <c r="BM171" s="119" t="str">
        <f>IF(OR(N$10="", $B171="", N171="", BM$9=""), "", IFERROR(WORKDAY((DATE(YEAR($B171), MONTH($B171)+INDEX(Settings!$AM$19:$AM$33, MATCH(N$10, Settings!$Y$19:$Y$33, 0)), IF(INDEX(Settings!$AQ$19:$AQ$33, MATCH(N$10, Settings!$Y$19:$Y$33, 0))=0, DAY($B171), INDEX(Settings!$AQ$19:$AQ$33, MATCH(N$10, Settings!$Y$19:$Y$33, 0))))-1), 1, Settings!$AY$23:$AY$38), ""))</f>
        <v/>
      </c>
      <c r="BN171" s="119" t="str">
        <f>IF(OR(O$10="", $B171="", O171="", BN$9=""), "", IFERROR(WORKDAY((DATE(YEAR($B171), MONTH($B171)+INDEX(Settings!$AM$19:$AM$33, MATCH(O$10, Settings!$Y$19:$Y$33, 0)), IF(INDEX(Settings!$AQ$19:$AQ$33, MATCH(O$10, Settings!$Y$19:$Y$33, 0))=0, DAY($B171), INDEX(Settings!$AQ$19:$AQ$33, MATCH(O$10, Settings!$Y$19:$Y$33, 0))))-1), 1, Settings!$AY$23:$AY$38), ""))</f>
        <v/>
      </c>
      <c r="BO171" s="119" t="str">
        <f>IF(OR(P$10="", $B171="", P171="", BO$9=""), "", IFERROR(WORKDAY((DATE(YEAR($B171), MONTH($B171)+INDEX(Settings!$AM$19:$AM$33, MATCH(P$10, Settings!$Y$19:$Y$33, 0)), IF(INDEX(Settings!$AQ$19:$AQ$33, MATCH(P$10, Settings!$Y$19:$Y$33, 0))=0, DAY($B171), INDEX(Settings!$AQ$19:$AQ$33, MATCH(P$10, Settings!$Y$19:$Y$33, 0))))-1), 1, Settings!$AY$23:$AY$38), ""))</f>
        <v/>
      </c>
      <c r="BP171" s="120" t="str">
        <f>IF(OR(Q$10="", $B171="", Q171="", BP$9=""), "", IFERROR(WORKDAY((DATE(YEAR($B171), MONTH($B171)+INDEX(Settings!$AM$19:$AM$33, MATCH(Q$10, Settings!$Y$19:$Y$33, 0)), IF(INDEX(Settings!$AQ$19:$AQ$33, MATCH(Q$10, Settings!$Y$19:$Y$33, 0))=0, DAY($B171), INDEX(Settings!$AQ$19:$AQ$33, MATCH(Q$10, Settings!$Y$19:$Y$33, 0))))-1), 1, Settings!$AY$23:$AY$38), ""))</f>
        <v/>
      </c>
      <c r="BR171" s="118" t="str">
        <f>IF(BB171="", "", IF(BB171&lt;=$B171, WORKDAY(DATE(YEAR($BB171), MONTH(BB171)+1, DAY(BB171)-1), 1, Settings!$AY$23:$AY$38), BB171))</f>
        <v/>
      </c>
      <c r="BS171" s="119" t="str">
        <f>IF(BC171="", "", IF(BC171&lt;=$B171, WORKDAY(DATE(YEAR($BB171), MONTH(BC171)+1, DAY(BC171)-1), 1, Settings!$AY$23:$AY$38), BC171))</f>
        <v/>
      </c>
      <c r="BT171" s="119" t="str">
        <f>IF(BD171="", "", IF(BD171&lt;=$B171, WORKDAY(DATE(YEAR($BB171), MONTH(BD171)+1, DAY(BD171)-1), 1, Settings!$AY$23:$AY$38), BD171))</f>
        <v/>
      </c>
      <c r="BU171" s="119" t="str">
        <f>IF(BE171="", "", IF(BE171&lt;=$B171, WORKDAY(DATE(YEAR($BB171), MONTH(BE171)+1, DAY(BE171)-1), 1, Settings!$AY$23:$AY$38), BE171))</f>
        <v/>
      </c>
      <c r="BV171" s="119" t="str">
        <f>IF(BF171="", "", IF(BF171&lt;=$B171, WORKDAY(DATE(YEAR($BB171), MONTH(BF171)+1, DAY(BF171)-1), 1, Settings!$AY$23:$AY$38), BF171))</f>
        <v/>
      </c>
      <c r="BW171" s="119" t="str">
        <f>IF(BG171="", "", IF(BG171&lt;=$B171, WORKDAY(DATE(YEAR($BB171), MONTH(BG171)+1, DAY(BG171)-1), 1, Settings!$AY$23:$AY$38), BG171))</f>
        <v/>
      </c>
      <c r="BX171" s="119" t="str">
        <f>IF(BH171="", "", IF(BH171&lt;=$B171, WORKDAY(DATE(YEAR($BB171), MONTH(BH171)+1, DAY(BH171)-1), 1, Settings!$AY$23:$AY$38), BH171))</f>
        <v/>
      </c>
      <c r="BY171" s="119" t="str">
        <f>IF(BI171="", "", IF(BI171&lt;=$B171, WORKDAY(DATE(YEAR($BB171), MONTH(BI171)+1, DAY(BI171)-1), 1, Settings!$AY$23:$AY$38), BI171))</f>
        <v/>
      </c>
      <c r="BZ171" s="119" t="str">
        <f>IF(BJ171="", "", IF(BJ171&lt;=$B171, WORKDAY(DATE(YEAR($BB171), MONTH(BJ171)+1, DAY(BJ171)-1), 1, Settings!$AY$23:$AY$38), BJ171))</f>
        <v/>
      </c>
      <c r="CA171" s="119" t="str">
        <f>IF(BK171="", "", IF(BK171&lt;=$B171, WORKDAY(DATE(YEAR($BB171), MONTH(BK171)+1, DAY(BK171)-1), 1, Settings!$AY$23:$AY$38), BK171))</f>
        <v/>
      </c>
      <c r="CB171" s="119" t="str">
        <f>IF(BL171="", "", IF(BL171&lt;=$B171, WORKDAY(DATE(YEAR($BB171), MONTH(BL171)+1, DAY(BL171)-1), 1, Settings!$AY$23:$AY$38), BL171))</f>
        <v/>
      </c>
      <c r="CC171" s="119" t="str">
        <f>IF(BM171="", "", IF(BM171&lt;=$B171, WORKDAY(DATE(YEAR($BB171), MONTH(BM171)+1, DAY(BM171)-1), 1, Settings!$AY$23:$AY$38), BM171))</f>
        <v/>
      </c>
      <c r="CD171" s="119" t="str">
        <f>IF(BN171="", "", IF(BN171&lt;=$B171, WORKDAY(DATE(YEAR($BB171), MONTH(BN171)+1, DAY(BN171)-1), 1, Settings!$AY$23:$AY$38), BN171))</f>
        <v/>
      </c>
      <c r="CE171" s="119" t="str">
        <f>IF(BO171="", "", IF(BO171&lt;=$B171, WORKDAY(DATE(YEAR($BB171), MONTH(BO171)+1, DAY(BO171)-1), 1, Settings!$AY$23:$AY$38), BO171))</f>
        <v/>
      </c>
      <c r="CF171" s="120" t="str">
        <f>IF(BP171="", "", IF(BP171&lt;=$B171, WORKDAY(DATE(YEAR($BB171), MONTH(BP171)+1, DAY(BP171)-1), 1, Settings!$AY$23:$AY$38), BP171))</f>
        <v/>
      </c>
      <c r="CH171" s="48" t="str">
        <f t="shared" si="66"/>
        <v/>
      </c>
      <c r="CI171" s="49" t="str">
        <f t="shared" si="67"/>
        <v/>
      </c>
      <c r="CJ171" s="49" t="str">
        <f t="shared" si="68"/>
        <v/>
      </c>
      <c r="CK171" s="49" t="str">
        <f t="shared" si="69"/>
        <v/>
      </c>
      <c r="CL171" s="49" t="str">
        <f t="shared" si="70"/>
        <v/>
      </c>
      <c r="CM171" s="49" t="str">
        <f t="shared" si="71"/>
        <v/>
      </c>
      <c r="CN171" s="49" t="str">
        <f t="shared" si="72"/>
        <v/>
      </c>
      <c r="CO171" s="49" t="str">
        <f t="shared" si="73"/>
        <v/>
      </c>
      <c r="CP171" s="49" t="str">
        <f t="shared" si="74"/>
        <v/>
      </c>
      <c r="CQ171" s="49" t="str">
        <f t="shared" si="75"/>
        <v/>
      </c>
      <c r="CR171" s="49" t="str">
        <f t="shared" si="76"/>
        <v/>
      </c>
      <c r="CS171" s="49" t="str">
        <f t="shared" si="77"/>
        <v/>
      </c>
      <c r="CT171" s="49" t="str">
        <f t="shared" si="78"/>
        <v/>
      </c>
      <c r="CU171" s="49" t="str">
        <f t="shared" si="79"/>
        <v/>
      </c>
      <c r="CV171" s="16" t="str">
        <f t="shared" si="80"/>
        <v/>
      </c>
      <c r="CX171" s="48" t="str">
        <f t="shared" si="81"/>
        <v/>
      </c>
      <c r="CY171" s="49" t="str">
        <f t="shared" si="82"/>
        <v/>
      </c>
      <c r="CZ171" s="49" t="str">
        <f t="shared" si="83"/>
        <v/>
      </c>
      <c r="DA171" s="49" t="str">
        <f t="shared" si="84"/>
        <v/>
      </c>
      <c r="DB171" s="49" t="str">
        <f t="shared" si="85"/>
        <v/>
      </c>
      <c r="DC171" s="49" t="str">
        <f t="shared" si="86"/>
        <v/>
      </c>
      <c r="DD171" s="49" t="str">
        <f t="shared" si="87"/>
        <v/>
      </c>
      <c r="DE171" s="49" t="str">
        <f t="shared" si="88"/>
        <v/>
      </c>
      <c r="DF171" s="49" t="str">
        <f t="shared" si="89"/>
        <v/>
      </c>
      <c r="DG171" s="49" t="str">
        <f t="shared" si="90"/>
        <v/>
      </c>
      <c r="DH171" s="49" t="str">
        <f t="shared" si="91"/>
        <v/>
      </c>
      <c r="DI171" s="49" t="str">
        <f t="shared" si="92"/>
        <v/>
      </c>
      <c r="DJ171" s="49" t="str">
        <f t="shared" si="93"/>
        <v/>
      </c>
      <c r="DK171" s="49" t="str">
        <f t="shared" si="94"/>
        <v/>
      </c>
      <c r="DL171" s="16" t="str">
        <f t="shared" si="95"/>
        <v/>
      </c>
      <c r="DN171" s="17" t="str">
        <f t="shared" si="96"/>
        <v>Dec 2019</v>
      </c>
    </row>
    <row r="172" spans="1:118" x14ac:dyDescent="0.25">
      <c r="A172" s="30"/>
      <c r="B172" s="102">
        <f>IF(B171="", "", IFERROR(IF(B171+1&gt;Settings!$G$25, "", B171+1), ""))</f>
        <v>43808</v>
      </c>
      <c r="C172" s="2"/>
      <c r="D172" s="3"/>
      <c r="E172" s="3"/>
      <c r="F172" s="3"/>
      <c r="G172" s="3"/>
      <c r="H172" s="3"/>
      <c r="I172" s="3"/>
      <c r="J172" s="3"/>
      <c r="K172" s="3"/>
      <c r="L172" s="3"/>
      <c r="M172" s="3"/>
      <c r="N172" s="3"/>
      <c r="O172" s="3"/>
      <c r="P172" s="3"/>
      <c r="Q172" s="4"/>
      <c r="R172" s="30"/>
      <c r="T172" s="17" t="str">
        <f>IF($B172="", "", IF($B172&lt;Settings!$G$23, "Old", "New"))</f>
        <v>Old</v>
      </c>
      <c r="AL172" s="118" t="str">
        <f>IF(OR($B172="", C172="", C$10="", AL$9), "", IFERROR($B172+INDEX(Settings!$AF$19:$AF$33, MATCH(C$10, Settings!$Y$19:$Y$33, 0))+IF(INDEX(Settings!$AI$19:$AI$33, MATCH(C$10, Settings!$Y$19:$Y$33, 0))="", 0, INDEX($AO$2:$AU$8, MATCH(TEXT($B172, "ddd"), $AN$2:$AN$8, 0), MATCH(INDEX(Settings!$AI$19:$AI$33, MATCH(C$10, Settings!$Y$19:$Y$33, 0)), $AO$1:$AU$1, 0))), 0))</f>
        <v/>
      </c>
      <c r="AM172" s="119" t="str">
        <f>IF(OR($B172="", D172="", D$10="", AM$9), "", IFERROR($B172+INDEX(Settings!$AF$19:$AF$33, MATCH(D$10, Settings!$Y$19:$Y$33, 0))+IF(INDEX(Settings!$AI$19:$AI$33, MATCH(D$10, Settings!$Y$19:$Y$33, 0))="", 0, INDEX($AO$2:$AU$8, MATCH(TEXT($B172, "ddd"), $AN$2:$AN$8, 0), MATCH(INDEX(Settings!$AI$19:$AI$33, MATCH(D$10, Settings!$Y$19:$Y$33, 0)), $AO$1:$AU$1, 0))), 0))</f>
        <v/>
      </c>
      <c r="AN172" s="119" t="str">
        <f>IF(OR($B172="", E172="", E$10="", AN$9), "", IFERROR($B172+INDEX(Settings!$AF$19:$AF$33, MATCH(E$10, Settings!$Y$19:$Y$33, 0))+IF(INDEX(Settings!$AI$19:$AI$33, MATCH(E$10, Settings!$Y$19:$Y$33, 0))="", 0, INDEX($AO$2:$AU$8, MATCH(TEXT($B172, "ddd"), $AN$2:$AN$8, 0), MATCH(INDEX(Settings!$AI$19:$AI$33, MATCH(E$10, Settings!$Y$19:$Y$33, 0)), $AO$1:$AU$1, 0))), 0))</f>
        <v/>
      </c>
      <c r="AO172" s="119" t="str">
        <f>IF(OR($B172="", F172="", F$10="", AO$9), "", IFERROR($B172+INDEX(Settings!$AF$19:$AF$33, MATCH(F$10, Settings!$Y$19:$Y$33, 0))+IF(INDEX(Settings!$AI$19:$AI$33, MATCH(F$10, Settings!$Y$19:$Y$33, 0))="", 0, INDEX($AO$2:$AU$8, MATCH(TEXT($B172, "ddd"), $AN$2:$AN$8, 0), MATCH(INDEX(Settings!$AI$19:$AI$33, MATCH(F$10, Settings!$Y$19:$Y$33, 0)), $AO$1:$AU$1, 0))), 0))</f>
        <v/>
      </c>
      <c r="AP172" s="119" t="str">
        <f>IF(OR($B172="", G172="", G$10="", AP$9), "", IFERROR($B172+INDEX(Settings!$AF$19:$AF$33, MATCH(G$10, Settings!$Y$19:$Y$33, 0))+IF(INDEX(Settings!$AI$19:$AI$33, MATCH(G$10, Settings!$Y$19:$Y$33, 0))="", 0, INDEX($AO$2:$AU$8, MATCH(TEXT($B172, "ddd"), $AN$2:$AN$8, 0), MATCH(INDEX(Settings!$AI$19:$AI$33, MATCH(G$10, Settings!$Y$19:$Y$33, 0)), $AO$1:$AU$1, 0))), 0))</f>
        <v/>
      </c>
      <c r="AQ172" s="119" t="str">
        <f>IF(OR($B172="", H172="", H$10="", AQ$9), "", IFERROR($B172+INDEX(Settings!$AF$19:$AF$33, MATCH(H$10, Settings!$Y$19:$Y$33, 0))+IF(INDEX(Settings!$AI$19:$AI$33, MATCH(H$10, Settings!$Y$19:$Y$33, 0))="", 0, INDEX($AO$2:$AU$8, MATCH(TEXT($B172, "ddd"), $AN$2:$AN$8, 0), MATCH(INDEX(Settings!$AI$19:$AI$33, MATCH(H$10, Settings!$Y$19:$Y$33, 0)), $AO$1:$AU$1, 0))), 0))</f>
        <v/>
      </c>
      <c r="AR172" s="119" t="str">
        <f>IF(OR($B172="", I172="", I$10="", AR$9), "", IFERROR($B172+INDEX(Settings!$AF$19:$AF$33, MATCH(I$10, Settings!$Y$19:$Y$33, 0))+IF(INDEX(Settings!$AI$19:$AI$33, MATCH(I$10, Settings!$Y$19:$Y$33, 0))="", 0, INDEX($AO$2:$AU$8, MATCH(TEXT($B172, "ddd"), $AN$2:$AN$8, 0), MATCH(INDEX(Settings!$AI$19:$AI$33, MATCH(I$10, Settings!$Y$19:$Y$33, 0)), $AO$1:$AU$1, 0))), 0))</f>
        <v/>
      </c>
      <c r="AS172" s="119" t="str">
        <f>IF(OR($B172="", J172="", J$10="", AS$9), "", IFERROR($B172+INDEX(Settings!$AF$19:$AF$33, MATCH(J$10, Settings!$Y$19:$Y$33, 0))+IF(INDEX(Settings!$AI$19:$AI$33, MATCH(J$10, Settings!$Y$19:$Y$33, 0))="", 0, INDEX($AO$2:$AU$8, MATCH(TEXT($B172, "ddd"), $AN$2:$AN$8, 0), MATCH(INDEX(Settings!$AI$19:$AI$33, MATCH(J$10, Settings!$Y$19:$Y$33, 0)), $AO$1:$AU$1, 0))), 0))</f>
        <v/>
      </c>
      <c r="AT172" s="119" t="str">
        <f>IF(OR($B172="", K172="", K$10="", AT$9), "", IFERROR($B172+INDEX(Settings!$AF$19:$AF$33, MATCH(K$10, Settings!$Y$19:$Y$33, 0))+IF(INDEX(Settings!$AI$19:$AI$33, MATCH(K$10, Settings!$Y$19:$Y$33, 0))="", 0, INDEX($AO$2:$AU$8, MATCH(TEXT($B172, "ddd"), $AN$2:$AN$8, 0), MATCH(INDEX(Settings!$AI$19:$AI$33, MATCH(K$10, Settings!$Y$19:$Y$33, 0)), $AO$1:$AU$1, 0))), 0))</f>
        <v/>
      </c>
      <c r="AU172" s="119" t="str">
        <f>IF(OR($B172="", L172="", L$10="", AU$9), "", IFERROR($B172+INDEX(Settings!$AF$19:$AF$33, MATCH(L$10, Settings!$Y$19:$Y$33, 0))+IF(INDEX(Settings!$AI$19:$AI$33, MATCH(L$10, Settings!$Y$19:$Y$33, 0))="", 0, INDEX($AO$2:$AU$8, MATCH(TEXT($B172, "ddd"), $AN$2:$AN$8, 0), MATCH(INDEX(Settings!$AI$19:$AI$33, MATCH(L$10, Settings!$Y$19:$Y$33, 0)), $AO$1:$AU$1, 0))), 0))</f>
        <v/>
      </c>
      <c r="AV172" s="119" t="str">
        <f>IF(OR($B172="", M172="", M$10="", AV$9), "", IFERROR($B172+INDEX(Settings!$AF$19:$AF$33, MATCH(M$10, Settings!$Y$19:$Y$33, 0))+IF(INDEX(Settings!$AI$19:$AI$33, MATCH(M$10, Settings!$Y$19:$Y$33, 0))="", 0, INDEX($AO$2:$AU$8, MATCH(TEXT($B172, "ddd"), $AN$2:$AN$8, 0), MATCH(INDEX(Settings!$AI$19:$AI$33, MATCH(M$10, Settings!$Y$19:$Y$33, 0)), $AO$1:$AU$1, 0))), 0))</f>
        <v/>
      </c>
      <c r="AW172" s="119" t="str">
        <f>IF(OR($B172="", N172="", N$10="", AW$9), "", IFERROR($B172+INDEX(Settings!$AF$19:$AF$33, MATCH(N$10, Settings!$Y$19:$Y$33, 0))+IF(INDEX(Settings!$AI$19:$AI$33, MATCH(N$10, Settings!$Y$19:$Y$33, 0))="", 0, INDEX($AO$2:$AU$8, MATCH(TEXT($B172, "ddd"), $AN$2:$AN$8, 0), MATCH(INDEX(Settings!$AI$19:$AI$33, MATCH(N$10, Settings!$Y$19:$Y$33, 0)), $AO$1:$AU$1, 0))), 0))</f>
        <v/>
      </c>
      <c r="AX172" s="119" t="str">
        <f>IF(OR($B172="", O172="", O$10="", AX$9), "", IFERROR($B172+INDEX(Settings!$AF$19:$AF$33, MATCH(O$10, Settings!$Y$19:$Y$33, 0))+IF(INDEX(Settings!$AI$19:$AI$33, MATCH(O$10, Settings!$Y$19:$Y$33, 0))="", 0, INDEX($AO$2:$AU$8, MATCH(TEXT($B172, "ddd"), $AN$2:$AN$8, 0), MATCH(INDEX(Settings!$AI$19:$AI$33, MATCH(O$10, Settings!$Y$19:$Y$33, 0)), $AO$1:$AU$1, 0))), 0))</f>
        <v/>
      </c>
      <c r="AY172" s="119" t="str">
        <f>IF(OR($B172="", P172="", P$10="", AY$9), "", IFERROR($B172+INDEX(Settings!$AF$19:$AF$33, MATCH(P$10, Settings!$Y$19:$Y$33, 0))+IF(INDEX(Settings!$AI$19:$AI$33, MATCH(P$10, Settings!$Y$19:$Y$33, 0))="", 0, INDEX($AO$2:$AU$8, MATCH(TEXT($B172, "ddd"), $AN$2:$AN$8, 0), MATCH(INDEX(Settings!$AI$19:$AI$33, MATCH(P$10, Settings!$Y$19:$Y$33, 0)), $AO$1:$AU$1, 0))), 0))</f>
        <v/>
      </c>
      <c r="AZ172" s="120" t="str">
        <f>IF(OR($B172="", Q172="", Q$10="", AZ$9), "", IFERROR($B172+INDEX(Settings!$AF$19:$AF$33, MATCH(Q$10, Settings!$Y$19:$Y$33, 0))+IF(INDEX(Settings!$AI$19:$AI$33, MATCH(Q$10, Settings!$Y$19:$Y$33, 0))="", 0, INDEX($AO$2:$AU$8, MATCH(TEXT($B172, "ddd"), $AN$2:$AN$8, 0), MATCH(INDEX(Settings!$AI$19:$AI$33, MATCH(Q$10, Settings!$Y$19:$Y$33, 0)), $AO$1:$AU$1, 0))), 0))</f>
        <v/>
      </c>
      <c r="BB172" s="118" t="str">
        <f>IF(OR(C$10="", $B172="", C172="", BB$9=""), "", IFERROR(WORKDAY((DATE(YEAR($B172), MONTH($B172)+INDEX(Settings!$AM$19:$AM$33, MATCH(C$10, Settings!$Y$19:$Y$33, 0)), IF(INDEX(Settings!$AQ$19:$AQ$33, MATCH(C$10, Settings!$Y$19:$Y$33, 0))=0, DAY($B172), INDEX(Settings!$AQ$19:$AQ$33, MATCH(C$10, Settings!$Y$19:$Y$33, 0))))-1), 1, Settings!$AY$23:$AY$38), ""))</f>
        <v/>
      </c>
      <c r="BC172" s="119" t="str">
        <f>IF(OR(D$10="", $B172="", D172="", BC$9=""), "", IFERROR(WORKDAY((DATE(YEAR($B172), MONTH($B172)+INDEX(Settings!$AM$19:$AM$33, MATCH(D$10, Settings!$Y$19:$Y$33, 0)), IF(INDEX(Settings!$AQ$19:$AQ$33, MATCH(D$10, Settings!$Y$19:$Y$33, 0))=0, DAY($B172), INDEX(Settings!$AQ$19:$AQ$33, MATCH(D$10, Settings!$Y$19:$Y$33, 0))))-1), 1, Settings!$AY$23:$AY$38), ""))</f>
        <v/>
      </c>
      <c r="BD172" s="119" t="str">
        <f>IF(OR(E$10="", $B172="", E172="", BD$9=""), "", IFERROR(WORKDAY((DATE(YEAR($B172), MONTH($B172)+INDEX(Settings!$AM$19:$AM$33, MATCH(E$10, Settings!$Y$19:$Y$33, 0)), IF(INDEX(Settings!$AQ$19:$AQ$33, MATCH(E$10, Settings!$Y$19:$Y$33, 0))=0, DAY($B172), INDEX(Settings!$AQ$19:$AQ$33, MATCH(E$10, Settings!$Y$19:$Y$33, 0))))-1), 1, Settings!$AY$23:$AY$38), ""))</f>
        <v/>
      </c>
      <c r="BE172" s="119" t="str">
        <f>IF(OR(F$10="", $B172="", F172="", BE$9=""), "", IFERROR(WORKDAY((DATE(YEAR($B172), MONTH($B172)+INDEX(Settings!$AM$19:$AM$33, MATCH(F$10, Settings!$Y$19:$Y$33, 0)), IF(INDEX(Settings!$AQ$19:$AQ$33, MATCH(F$10, Settings!$Y$19:$Y$33, 0))=0, DAY($B172), INDEX(Settings!$AQ$19:$AQ$33, MATCH(F$10, Settings!$Y$19:$Y$33, 0))))-1), 1, Settings!$AY$23:$AY$38), ""))</f>
        <v/>
      </c>
      <c r="BF172" s="119" t="str">
        <f>IF(OR(G$10="", $B172="", G172="", BF$9=""), "", IFERROR(WORKDAY((DATE(YEAR($B172), MONTH($B172)+INDEX(Settings!$AM$19:$AM$33, MATCH(G$10, Settings!$Y$19:$Y$33, 0)), IF(INDEX(Settings!$AQ$19:$AQ$33, MATCH(G$10, Settings!$Y$19:$Y$33, 0))=0, DAY($B172), INDEX(Settings!$AQ$19:$AQ$33, MATCH(G$10, Settings!$Y$19:$Y$33, 0))))-1), 1, Settings!$AY$23:$AY$38), ""))</f>
        <v/>
      </c>
      <c r="BG172" s="119" t="str">
        <f>IF(OR(H$10="", $B172="", H172="", BG$9=""), "", IFERROR(WORKDAY((DATE(YEAR($B172), MONTH($B172)+INDEX(Settings!$AM$19:$AM$33, MATCH(H$10, Settings!$Y$19:$Y$33, 0)), IF(INDEX(Settings!$AQ$19:$AQ$33, MATCH(H$10, Settings!$Y$19:$Y$33, 0))=0, DAY($B172), INDEX(Settings!$AQ$19:$AQ$33, MATCH(H$10, Settings!$Y$19:$Y$33, 0))))-1), 1, Settings!$AY$23:$AY$38), ""))</f>
        <v/>
      </c>
      <c r="BH172" s="119" t="str">
        <f>IF(OR(I$10="", $B172="", I172="", BH$9=""), "", IFERROR(WORKDAY((DATE(YEAR($B172), MONTH($B172)+INDEX(Settings!$AM$19:$AM$33, MATCH(I$10, Settings!$Y$19:$Y$33, 0)), IF(INDEX(Settings!$AQ$19:$AQ$33, MATCH(I$10, Settings!$Y$19:$Y$33, 0))=0, DAY($B172), INDEX(Settings!$AQ$19:$AQ$33, MATCH(I$10, Settings!$Y$19:$Y$33, 0))))-1), 1, Settings!$AY$23:$AY$38), ""))</f>
        <v/>
      </c>
      <c r="BI172" s="119" t="str">
        <f>IF(OR(J$10="", $B172="", J172="", BI$9=""), "", IFERROR(WORKDAY((DATE(YEAR($B172), MONTH($B172)+INDEX(Settings!$AM$19:$AM$33, MATCH(J$10, Settings!$Y$19:$Y$33, 0)), IF(INDEX(Settings!$AQ$19:$AQ$33, MATCH(J$10, Settings!$Y$19:$Y$33, 0))=0, DAY($B172), INDEX(Settings!$AQ$19:$AQ$33, MATCH(J$10, Settings!$Y$19:$Y$33, 0))))-1), 1, Settings!$AY$23:$AY$38), ""))</f>
        <v/>
      </c>
      <c r="BJ172" s="119" t="str">
        <f>IF(OR(K$10="", $B172="", K172="", BJ$9=""), "", IFERROR(WORKDAY((DATE(YEAR($B172), MONTH($B172)+INDEX(Settings!$AM$19:$AM$33, MATCH(K$10, Settings!$Y$19:$Y$33, 0)), IF(INDEX(Settings!$AQ$19:$AQ$33, MATCH(K$10, Settings!$Y$19:$Y$33, 0))=0, DAY($B172), INDEX(Settings!$AQ$19:$AQ$33, MATCH(K$10, Settings!$Y$19:$Y$33, 0))))-1), 1, Settings!$AY$23:$AY$38), ""))</f>
        <v/>
      </c>
      <c r="BK172" s="119" t="str">
        <f>IF(OR(L$10="", $B172="", L172="", BK$9=""), "", IFERROR(WORKDAY((DATE(YEAR($B172), MONTH($B172)+INDEX(Settings!$AM$19:$AM$33, MATCH(L$10, Settings!$Y$19:$Y$33, 0)), IF(INDEX(Settings!$AQ$19:$AQ$33, MATCH(L$10, Settings!$Y$19:$Y$33, 0))=0, DAY($B172), INDEX(Settings!$AQ$19:$AQ$33, MATCH(L$10, Settings!$Y$19:$Y$33, 0))))-1), 1, Settings!$AY$23:$AY$38), ""))</f>
        <v/>
      </c>
      <c r="BL172" s="119" t="str">
        <f>IF(OR(M$10="", $B172="", M172="", BL$9=""), "", IFERROR(WORKDAY((DATE(YEAR($B172), MONTH($B172)+INDEX(Settings!$AM$19:$AM$33, MATCH(M$10, Settings!$Y$19:$Y$33, 0)), IF(INDEX(Settings!$AQ$19:$AQ$33, MATCH(M$10, Settings!$Y$19:$Y$33, 0))=0, DAY($B172), INDEX(Settings!$AQ$19:$AQ$33, MATCH(M$10, Settings!$Y$19:$Y$33, 0))))-1), 1, Settings!$AY$23:$AY$38), ""))</f>
        <v/>
      </c>
      <c r="BM172" s="119" t="str">
        <f>IF(OR(N$10="", $B172="", N172="", BM$9=""), "", IFERROR(WORKDAY((DATE(YEAR($B172), MONTH($B172)+INDEX(Settings!$AM$19:$AM$33, MATCH(N$10, Settings!$Y$19:$Y$33, 0)), IF(INDEX(Settings!$AQ$19:$AQ$33, MATCH(N$10, Settings!$Y$19:$Y$33, 0))=0, DAY($B172), INDEX(Settings!$AQ$19:$AQ$33, MATCH(N$10, Settings!$Y$19:$Y$33, 0))))-1), 1, Settings!$AY$23:$AY$38), ""))</f>
        <v/>
      </c>
      <c r="BN172" s="119" t="str">
        <f>IF(OR(O$10="", $B172="", O172="", BN$9=""), "", IFERROR(WORKDAY((DATE(YEAR($B172), MONTH($B172)+INDEX(Settings!$AM$19:$AM$33, MATCH(O$10, Settings!$Y$19:$Y$33, 0)), IF(INDEX(Settings!$AQ$19:$AQ$33, MATCH(O$10, Settings!$Y$19:$Y$33, 0))=0, DAY($B172), INDEX(Settings!$AQ$19:$AQ$33, MATCH(O$10, Settings!$Y$19:$Y$33, 0))))-1), 1, Settings!$AY$23:$AY$38), ""))</f>
        <v/>
      </c>
      <c r="BO172" s="119" t="str">
        <f>IF(OR(P$10="", $B172="", P172="", BO$9=""), "", IFERROR(WORKDAY((DATE(YEAR($B172), MONTH($B172)+INDEX(Settings!$AM$19:$AM$33, MATCH(P$10, Settings!$Y$19:$Y$33, 0)), IF(INDEX(Settings!$AQ$19:$AQ$33, MATCH(P$10, Settings!$Y$19:$Y$33, 0))=0, DAY($B172), INDEX(Settings!$AQ$19:$AQ$33, MATCH(P$10, Settings!$Y$19:$Y$33, 0))))-1), 1, Settings!$AY$23:$AY$38), ""))</f>
        <v/>
      </c>
      <c r="BP172" s="120" t="str">
        <f>IF(OR(Q$10="", $B172="", Q172="", BP$9=""), "", IFERROR(WORKDAY((DATE(YEAR($B172), MONTH($B172)+INDEX(Settings!$AM$19:$AM$33, MATCH(Q$10, Settings!$Y$19:$Y$33, 0)), IF(INDEX(Settings!$AQ$19:$AQ$33, MATCH(Q$10, Settings!$Y$19:$Y$33, 0))=0, DAY($B172), INDEX(Settings!$AQ$19:$AQ$33, MATCH(Q$10, Settings!$Y$19:$Y$33, 0))))-1), 1, Settings!$AY$23:$AY$38), ""))</f>
        <v/>
      </c>
      <c r="BR172" s="118" t="str">
        <f>IF(BB172="", "", IF(BB172&lt;=$B172, WORKDAY(DATE(YEAR($BB172), MONTH(BB172)+1, DAY(BB172)-1), 1, Settings!$AY$23:$AY$38), BB172))</f>
        <v/>
      </c>
      <c r="BS172" s="119" t="str">
        <f>IF(BC172="", "", IF(BC172&lt;=$B172, WORKDAY(DATE(YEAR($BB172), MONTH(BC172)+1, DAY(BC172)-1), 1, Settings!$AY$23:$AY$38), BC172))</f>
        <v/>
      </c>
      <c r="BT172" s="119" t="str">
        <f>IF(BD172="", "", IF(BD172&lt;=$B172, WORKDAY(DATE(YEAR($BB172), MONTH(BD172)+1, DAY(BD172)-1), 1, Settings!$AY$23:$AY$38), BD172))</f>
        <v/>
      </c>
      <c r="BU172" s="119" t="str">
        <f>IF(BE172="", "", IF(BE172&lt;=$B172, WORKDAY(DATE(YEAR($BB172), MONTH(BE172)+1, DAY(BE172)-1), 1, Settings!$AY$23:$AY$38), BE172))</f>
        <v/>
      </c>
      <c r="BV172" s="119" t="str">
        <f>IF(BF172="", "", IF(BF172&lt;=$B172, WORKDAY(DATE(YEAR($BB172), MONTH(BF172)+1, DAY(BF172)-1), 1, Settings!$AY$23:$AY$38), BF172))</f>
        <v/>
      </c>
      <c r="BW172" s="119" t="str">
        <f>IF(BG172="", "", IF(BG172&lt;=$B172, WORKDAY(DATE(YEAR($BB172), MONTH(BG172)+1, DAY(BG172)-1), 1, Settings!$AY$23:$AY$38), BG172))</f>
        <v/>
      </c>
      <c r="BX172" s="119" t="str">
        <f>IF(BH172="", "", IF(BH172&lt;=$B172, WORKDAY(DATE(YEAR($BB172), MONTH(BH172)+1, DAY(BH172)-1), 1, Settings!$AY$23:$AY$38), BH172))</f>
        <v/>
      </c>
      <c r="BY172" s="119" t="str">
        <f>IF(BI172="", "", IF(BI172&lt;=$B172, WORKDAY(DATE(YEAR($BB172), MONTH(BI172)+1, DAY(BI172)-1), 1, Settings!$AY$23:$AY$38), BI172))</f>
        <v/>
      </c>
      <c r="BZ172" s="119" t="str">
        <f>IF(BJ172="", "", IF(BJ172&lt;=$B172, WORKDAY(DATE(YEAR($BB172), MONTH(BJ172)+1, DAY(BJ172)-1), 1, Settings!$AY$23:$AY$38), BJ172))</f>
        <v/>
      </c>
      <c r="CA172" s="119" t="str">
        <f>IF(BK172="", "", IF(BK172&lt;=$B172, WORKDAY(DATE(YEAR($BB172), MONTH(BK172)+1, DAY(BK172)-1), 1, Settings!$AY$23:$AY$38), BK172))</f>
        <v/>
      </c>
      <c r="CB172" s="119" t="str">
        <f>IF(BL172="", "", IF(BL172&lt;=$B172, WORKDAY(DATE(YEAR($BB172), MONTH(BL172)+1, DAY(BL172)-1), 1, Settings!$AY$23:$AY$38), BL172))</f>
        <v/>
      </c>
      <c r="CC172" s="119" t="str">
        <f>IF(BM172="", "", IF(BM172&lt;=$B172, WORKDAY(DATE(YEAR($BB172), MONTH(BM172)+1, DAY(BM172)-1), 1, Settings!$AY$23:$AY$38), BM172))</f>
        <v/>
      </c>
      <c r="CD172" s="119" t="str">
        <f>IF(BN172="", "", IF(BN172&lt;=$B172, WORKDAY(DATE(YEAR($BB172), MONTH(BN172)+1, DAY(BN172)-1), 1, Settings!$AY$23:$AY$38), BN172))</f>
        <v/>
      </c>
      <c r="CE172" s="119" t="str">
        <f>IF(BO172="", "", IF(BO172&lt;=$B172, WORKDAY(DATE(YEAR($BB172), MONTH(BO172)+1, DAY(BO172)-1), 1, Settings!$AY$23:$AY$38), BO172))</f>
        <v/>
      </c>
      <c r="CF172" s="120" t="str">
        <f>IF(BP172="", "", IF(BP172&lt;=$B172, WORKDAY(DATE(YEAR($BB172), MONTH(BP172)+1, DAY(BP172)-1), 1, Settings!$AY$23:$AY$38), BP172))</f>
        <v/>
      </c>
      <c r="CH172" s="48" t="str">
        <f t="shared" si="66"/>
        <v/>
      </c>
      <c r="CI172" s="49" t="str">
        <f t="shared" si="67"/>
        <v/>
      </c>
      <c r="CJ172" s="49" t="str">
        <f t="shared" si="68"/>
        <v/>
      </c>
      <c r="CK172" s="49" t="str">
        <f t="shared" si="69"/>
        <v/>
      </c>
      <c r="CL172" s="49" t="str">
        <f t="shared" si="70"/>
        <v/>
      </c>
      <c r="CM172" s="49" t="str">
        <f t="shared" si="71"/>
        <v/>
      </c>
      <c r="CN172" s="49" t="str">
        <f t="shared" si="72"/>
        <v/>
      </c>
      <c r="CO172" s="49" t="str">
        <f t="shared" si="73"/>
        <v/>
      </c>
      <c r="CP172" s="49" t="str">
        <f t="shared" si="74"/>
        <v/>
      </c>
      <c r="CQ172" s="49" t="str">
        <f t="shared" si="75"/>
        <v/>
      </c>
      <c r="CR172" s="49" t="str">
        <f t="shared" si="76"/>
        <v/>
      </c>
      <c r="CS172" s="49" t="str">
        <f t="shared" si="77"/>
        <v/>
      </c>
      <c r="CT172" s="49" t="str">
        <f t="shared" si="78"/>
        <v/>
      </c>
      <c r="CU172" s="49" t="str">
        <f t="shared" si="79"/>
        <v/>
      </c>
      <c r="CV172" s="16" t="str">
        <f t="shared" si="80"/>
        <v/>
      </c>
      <c r="CX172" s="48" t="str">
        <f t="shared" si="81"/>
        <v/>
      </c>
      <c r="CY172" s="49" t="str">
        <f t="shared" si="82"/>
        <v/>
      </c>
      <c r="CZ172" s="49" t="str">
        <f t="shared" si="83"/>
        <v/>
      </c>
      <c r="DA172" s="49" t="str">
        <f t="shared" si="84"/>
        <v/>
      </c>
      <c r="DB172" s="49" t="str">
        <f t="shared" si="85"/>
        <v/>
      </c>
      <c r="DC172" s="49" t="str">
        <f t="shared" si="86"/>
        <v/>
      </c>
      <c r="DD172" s="49" t="str">
        <f t="shared" si="87"/>
        <v/>
      </c>
      <c r="DE172" s="49" t="str">
        <f t="shared" si="88"/>
        <v/>
      </c>
      <c r="DF172" s="49" t="str">
        <f t="shared" si="89"/>
        <v/>
      </c>
      <c r="DG172" s="49" t="str">
        <f t="shared" si="90"/>
        <v/>
      </c>
      <c r="DH172" s="49" t="str">
        <f t="shared" si="91"/>
        <v/>
      </c>
      <c r="DI172" s="49" t="str">
        <f t="shared" si="92"/>
        <v/>
      </c>
      <c r="DJ172" s="49" t="str">
        <f t="shared" si="93"/>
        <v/>
      </c>
      <c r="DK172" s="49" t="str">
        <f t="shared" si="94"/>
        <v/>
      </c>
      <c r="DL172" s="16" t="str">
        <f t="shared" si="95"/>
        <v/>
      </c>
      <c r="DN172" s="17" t="str">
        <f t="shared" si="96"/>
        <v>Dec 2019</v>
      </c>
    </row>
    <row r="173" spans="1:118" x14ac:dyDescent="0.25">
      <c r="A173" s="30"/>
      <c r="B173" s="102">
        <f>IF(B172="", "", IFERROR(IF(B172+1&gt;Settings!$G$25, "", B172+1), ""))</f>
        <v>43809</v>
      </c>
      <c r="C173" s="2"/>
      <c r="D173" s="3"/>
      <c r="E173" s="3"/>
      <c r="F173" s="3"/>
      <c r="G173" s="3"/>
      <c r="H173" s="3"/>
      <c r="I173" s="3"/>
      <c r="J173" s="3"/>
      <c r="K173" s="3"/>
      <c r="L173" s="3"/>
      <c r="M173" s="3"/>
      <c r="N173" s="3"/>
      <c r="O173" s="3"/>
      <c r="P173" s="3"/>
      <c r="Q173" s="4"/>
      <c r="R173" s="30"/>
      <c r="T173" s="17" t="str">
        <f>IF($B173="", "", IF($B173&lt;Settings!$G$23, "Old", "New"))</f>
        <v>Old</v>
      </c>
      <c r="AL173" s="118" t="str">
        <f>IF(OR($B173="", C173="", C$10="", AL$9), "", IFERROR($B173+INDEX(Settings!$AF$19:$AF$33, MATCH(C$10, Settings!$Y$19:$Y$33, 0))+IF(INDEX(Settings!$AI$19:$AI$33, MATCH(C$10, Settings!$Y$19:$Y$33, 0))="", 0, INDEX($AO$2:$AU$8, MATCH(TEXT($B173, "ddd"), $AN$2:$AN$8, 0), MATCH(INDEX(Settings!$AI$19:$AI$33, MATCH(C$10, Settings!$Y$19:$Y$33, 0)), $AO$1:$AU$1, 0))), 0))</f>
        <v/>
      </c>
      <c r="AM173" s="119" t="str">
        <f>IF(OR($B173="", D173="", D$10="", AM$9), "", IFERROR($B173+INDEX(Settings!$AF$19:$AF$33, MATCH(D$10, Settings!$Y$19:$Y$33, 0))+IF(INDEX(Settings!$AI$19:$AI$33, MATCH(D$10, Settings!$Y$19:$Y$33, 0))="", 0, INDEX($AO$2:$AU$8, MATCH(TEXT($B173, "ddd"), $AN$2:$AN$8, 0), MATCH(INDEX(Settings!$AI$19:$AI$33, MATCH(D$10, Settings!$Y$19:$Y$33, 0)), $AO$1:$AU$1, 0))), 0))</f>
        <v/>
      </c>
      <c r="AN173" s="119" t="str">
        <f>IF(OR($B173="", E173="", E$10="", AN$9), "", IFERROR($B173+INDEX(Settings!$AF$19:$AF$33, MATCH(E$10, Settings!$Y$19:$Y$33, 0))+IF(INDEX(Settings!$AI$19:$AI$33, MATCH(E$10, Settings!$Y$19:$Y$33, 0))="", 0, INDEX($AO$2:$AU$8, MATCH(TEXT($B173, "ddd"), $AN$2:$AN$8, 0), MATCH(INDEX(Settings!$AI$19:$AI$33, MATCH(E$10, Settings!$Y$19:$Y$33, 0)), $AO$1:$AU$1, 0))), 0))</f>
        <v/>
      </c>
      <c r="AO173" s="119" t="str">
        <f>IF(OR($B173="", F173="", F$10="", AO$9), "", IFERROR($B173+INDEX(Settings!$AF$19:$AF$33, MATCH(F$10, Settings!$Y$19:$Y$33, 0))+IF(INDEX(Settings!$AI$19:$AI$33, MATCH(F$10, Settings!$Y$19:$Y$33, 0))="", 0, INDEX($AO$2:$AU$8, MATCH(TEXT($B173, "ddd"), $AN$2:$AN$8, 0), MATCH(INDEX(Settings!$AI$19:$AI$33, MATCH(F$10, Settings!$Y$19:$Y$33, 0)), $AO$1:$AU$1, 0))), 0))</f>
        <v/>
      </c>
      <c r="AP173" s="119" t="str">
        <f>IF(OR($B173="", G173="", G$10="", AP$9), "", IFERROR($B173+INDEX(Settings!$AF$19:$AF$33, MATCH(G$10, Settings!$Y$19:$Y$33, 0))+IF(INDEX(Settings!$AI$19:$AI$33, MATCH(G$10, Settings!$Y$19:$Y$33, 0))="", 0, INDEX($AO$2:$AU$8, MATCH(TEXT($B173, "ddd"), $AN$2:$AN$8, 0), MATCH(INDEX(Settings!$AI$19:$AI$33, MATCH(G$10, Settings!$Y$19:$Y$33, 0)), $AO$1:$AU$1, 0))), 0))</f>
        <v/>
      </c>
      <c r="AQ173" s="119" t="str">
        <f>IF(OR($B173="", H173="", H$10="", AQ$9), "", IFERROR($B173+INDEX(Settings!$AF$19:$AF$33, MATCH(H$10, Settings!$Y$19:$Y$33, 0))+IF(INDEX(Settings!$AI$19:$AI$33, MATCH(H$10, Settings!$Y$19:$Y$33, 0))="", 0, INDEX($AO$2:$AU$8, MATCH(TEXT($B173, "ddd"), $AN$2:$AN$8, 0), MATCH(INDEX(Settings!$AI$19:$AI$33, MATCH(H$10, Settings!$Y$19:$Y$33, 0)), $AO$1:$AU$1, 0))), 0))</f>
        <v/>
      </c>
      <c r="AR173" s="119" t="str">
        <f>IF(OR($B173="", I173="", I$10="", AR$9), "", IFERROR($B173+INDEX(Settings!$AF$19:$AF$33, MATCH(I$10, Settings!$Y$19:$Y$33, 0))+IF(INDEX(Settings!$AI$19:$AI$33, MATCH(I$10, Settings!$Y$19:$Y$33, 0))="", 0, INDEX($AO$2:$AU$8, MATCH(TEXT($B173, "ddd"), $AN$2:$AN$8, 0), MATCH(INDEX(Settings!$AI$19:$AI$33, MATCH(I$10, Settings!$Y$19:$Y$33, 0)), $AO$1:$AU$1, 0))), 0))</f>
        <v/>
      </c>
      <c r="AS173" s="119" t="str">
        <f>IF(OR($B173="", J173="", J$10="", AS$9), "", IFERROR($B173+INDEX(Settings!$AF$19:$AF$33, MATCH(J$10, Settings!$Y$19:$Y$33, 0))+IF(INDEX(Settings!$AI$19:$AI$33, MATCH(J$10, Settings!$Y$19:$Y$33, 0))="", 0, INDEX($AO$2:$AU$8, MATCH(TEXT($B173, "ddd"), $AN$2:$AN$8, 0), MATCH(INDEX(Settings!$AI$19:$AI$33, MATCH(J$10, Settings!$Y$19:$Y$33, 0)), $AO$1:$AU$1, 0))), 0))</f>
        <v/>
      </c>
      <c r="AT173" s="119" t="str">
        <f>IF(OR($B173="", K173="", K$10="", AT$9), "", IFERROR($B173+INDEX(Settings!$AF$19:$AF$33, MATCH(K$10, Settings!$Y$19:$Y$33, 0))+IF(INDEX(Settings!$AI$19:$AI$33, MATCH(K$10, Settings!$Y$19:$Y$33, 0))="", 0, INDEX($AO$2:$AU$8, MATCH(TEXT($B173, "ddd"), $AN$2:$AN$8, 0), MATCH(INDEX(Settings!$AI$19:$AI$33, MATCH(K$10, Settings!$Y$19:$Y$33, 0)), $AO$1:$AU$1, 0))), 0))</f>
        <v/>
      </c>
      <c r="AU173" s="119" t="str">
        <f>IF(OR($B173="", L173="", L$10="", AU$9), "", IFERROR($B173+INDEX(Settings!$AF$19:$AF$33, MATCH(L$10, Settings!$Y$19:$Y$33, 0))+IF(INDEX(Settings!$AI$19:$AI$33, MATCH(L$10, Settings!$Y$19:$Y$33, 0))="", 0, INDEX($AO$2:$AU$8, MATCH(TEXT($B173, "ddd"), $AN$2:$AN$8, 0), MATCH(INDEX(Settings!$AI$19:$AI$33, MATCH(L$10, Settings!$Y$19:$Y$33, 0)), $AO$1:$AU$1, 0))), 0))</f>
        <v/>
      </c>
      <c r="AV173" s="119" t="str">
        <f>IF(OR($B173="", M173="", M$10="", AV$9), "", IFERROR($B173+INDEX(Settings!$AF$19:$AF$33, MATCH(M$10, Settings!$Y$19:$Y$33, 0))+IF(INDEX(Settings!$AI$19:$AI$33, MATCH(M$10, Settings!$Y$19:$Y$33, 0))="", 0, INDEX($AO$2:$AU$8, MATCH(TEXT($B173, "ddd"), $AN$2:$AN$8, 0), MATCH(INDEX(Settings!$AI$19:$AI$33, MATCH(M$10, Settings!$Y$19:$Y$33, 0)), $AO$1:$AU$1, 0))), 0))</f>
        <v/>
      </c>
      <c r="AW173" s="119" t="str">
        <f>IF(OR($B173="", N173="", N$10="", AW$9), "", IFERROR($B173+INDEX(Settings!$AF$19:$AF$33, MATCH(N$10, Settings!$Y$19:$Y$33, 0))+IF(INDEX(Settings!$AI$19:$AI$33, MATCH(N$10, Settings!$Y$19:$Y$33, 0))="", 0, INDEX($AO$2:$AU$8, MATCH(TEXT($B173, "ddd"), $AN$2:$AN$8, 0), MATCH(INDEX(Settings!$AI$19:$AI$33, MATCH(N$10, Settings!$Y$19:$Y$33, 0)), $AO$1:$AU$1, 0))), 0))</f>
        <v/>
      </c>
      <c r="AX173" s="119" t="str">
        <f>IF(OR($B173="", O173="", O$10="", AX$9), "", IFERROR($B173+INDEX(Settings!$AF$19:$AF$33, MATCH(O$10, Settings!$Y$19:$Y$33, 0))+IF(INDEX(Settings!$AI$19:$AI$33, MATCH(O$10, Settings!$Y$19:$Y$33, 0))="", 0, INDEX($AO$2:$AU$8, MATCH(TEXT($B173, "ddd"), $AN$2:$AN$8, 0), MATCH(INDEX(Settings!$AI$19:$AI$33, MATCH(O$10, Settings!$Y$19:$Y$33, 0)), $AO$1:$AU$1, 0))), 0))</f>
        <v/>
      </c>
      <c r="AY173" s="119" t="str">
        <f>IF(OR($B173="", P173="", P$10="", AY$9), "", IFERROR($B173+INDEX(Settings!$AF$19:$AF$33, MATCH(P$10, Settings!$Y$19:$Y$33, 0))+IF(INDEX(Settings!$AI$19:$AI$33, MATCH(P$10, Settings!$Y$19:$Y$33, 0))="", 0, INDEX($AO$2:$AU$8, MATCH(TEXT($B173, "ddd"), $AN$2:$AN$8, 0), MATCH(INDEX(Settings!$AI$19:$AI$33, MATCH(P$10, Settings!$Y$19:$Y$33, 0)), $AO$1:$AU$1, 0))), 0))</f>
        <v/>
      </c>
      <c r="AZ173" s="120" t="str">
        <f>IF(OR($B173="", Q173="", Q$10="", AZ$9), "", IFERROR($B173+INDEX(Settings!$AF$19:$AF$33, MATCH(Q$10, Settings!$Y$19:$Y$33, 0))+IF(INDEX(Settings!$AI$19:$AI$33, MATCH(Q$10, Settings!$Y$19:$Y$33, 0))="", 0, INDEX($AO$2:$AU$8, MATCH(TEXT($B173, "ddd"), $AN$2:$AN$8, 0), MATCH(INDEX(Settings!$AI$19:$AI$33, MATCH(Q$10, Settings!$Y$19:$Y$33, 0)), $AO$1:$AU$1, 0))), 0))</f>
        <v/>
      </c>
      <c r="BB173" s="118" t="str">
        <f>IF(OR(C$10="", $B173="", C173="", BB$9=""), "", IFERROR(WORKDAY((DATE(YEAR($B173), MONTH($B173)+INDEX(Settings!$AM$19:$AM$33, MATCH(C$10, Settings!$Y$19:$Y$33, 0)), IF(INDEX(Settings!$AQ$19:$AQ$33, MATCH(C$10, Settings!$Y$19:$Y$33, 0))=0, DAY($B173), INDEX(Settings!$AQ$19:$AQ$33, MATCH(C$10, Settings!$Y$19:$Y$33, 0))))-1), 1, Settings!$AY$23:$AY$38), ""))</f>
        <v/>
      </c>
      <c r="BC173" s="119" t="str">
        <f>IF(OR(D$10="", $B173="", D173="", BC$9=""), "", IFERROR(WORKDAY((DATE(YEAR($B173), MONTH($B173)+INDEX(Settings!$AM$19:$AM$33, MATCH(D$10, Settings!$Y$19:$Y$33, 0)), IF(INDEX(Settings!$AQ$19:$AQ$33, MATCH(D$10, Settings!$Y$19:$Y$33, 0))=0, DAY($B173), INDEX(Settings!$AQ$19:$AQ$33, MATCH(D$10, Settings!$Y$19:$Y$33, 0))))-1), 1, Settings!$AY$23:$AY$38), ""))</f>
        <v/>
      </c>
      <c r="BD173" s="119" t="str">
        <f>IF(OR(E$10="", $B173="", E173="", BD$9=""), "", IFERROR(WORKDAY((DATE(YEAR($B173), MONTH($B173)+INDEX(Settings!$AM$19:$AM$33, MATCH(E$10, Settings!$Y$19:$Y$33, 0)), IF(INDEX(Settings!$AQ$19:$AQ$33, MATCH(E$10, Settings!$Y$19:$Y$33, 0))=0, DAY($B173), INDEX(Settings!$AQ$19:$AQ$33, MATCH(E$10, Settings!$Y$19:$Y$33, 0))))-1), 1, Settings!$AY$23:$AY$38), ""))</f>
        <v/>
      </c>
      <c r="BE173" s="119" t="str">
        <f>IF(OR(F$10="", $B173="", F173="", BE$9=""), "", IFERROR(WORKDAY((DATE(YEAR($B173), MONTH($B173)+INDEX(Settings!$AM$19:$AM$33, MATCH(F$10, Settings!$Y$19:$Y$33, 0)), IF(INDEX(Settings!$AQ$19:$AQ$33, MATCH(F$10, Settings!$Y$19:$Y$33, 0))=0, DAY($B173), INDEX(Settings!$AQ$19:$AQ$33, MATCH(F$10, Settings!$Y$19:$Y$33, 0))))-1), 1, Settings!$AY$23:$AY$38), ""))</f>
        <v/>
      </c>
      <c r="BF173" s="119" t="str">
        <f>IF(OR(G$10="", $B173="", G173="", BF$9=""), "", IFERROR(WORKDAY((DATE(YEAR($B173), MONTH($B173)+INDEX(Settings!$AM$19:$AM$33, MATCH(G$10, Settings!$Y$19:$Y$33, 0)), IF(INDEX(Settings!$AQ$19:$AQ$33, MATCH(G$10, Settings!$Y$19:$Y$33, 0))=0, DAY($B173), INDEX(Settings!$AQ$19:$AQ$33, MATCH(G$10, Settings!$Y$19:$Y$33, 0))))-1), 1, Settings!$AY$23:$AY$38), ""))</f>
        <v/>
      </c>
      <c r="BG173" s="119" t="str">
        <f>IF(OR(H$10="", $B173="", H173="", BG$9=""), "", IFERROR(WORKDAY((DATE(YEAR($B173), MONTH($B173)+INDEX(Settings!$AM$19:$AM$33, MATCH(H$10, Settings!$Y$19:$Y$33, 0)), IF(INDEX(Settings!$AQ$19:$AQ$33, MATCH(H$10, Settings!$Y$19:$Y$33, 0))=0, DAY($B173), INDEX(Settings!$AQ$19:$AQ$33, MATCH(H$10, Settings!$Y$19:$Y$33, 0))))-1), 1, Settings!$AY$23:$AY$38), ""))</f>
        <v/>
      </c>
      <c r="BH173" s="119" t="str">
        <f>IF(OR(I$10="", $B173="", I173="", BH$9=""), "", IFERROR(WORKDAY((DATE(YEAR($B173), MONTH($B173)+INDEX(Settings!$AM$19:$AM$33, MATCH(I$10, Settings!$Y$19:$Y$33, 0)), IF(INDEX(Settings!$AQ$19:$AQ$33, MATCH(I$10, Settings!$Y$19:$Y$33, 0))=0, DAY($B173), INDEX(Settings!$AQ$19:$AQ$33, MATCH(I$10, Settings!$Y$19:$Y$33, 0))))-1), 1, Settings!$AY$23:$AY$38), ""))</f>
        <v/>
      </c>
      <c r="BI173" s="119" t="str">
        <f>IF(OR(J$10="", $B173="", J173="", BI$9=""), "", IFERROR(WORKDAY((DATE(YEAR($B173), MONTH($B173)+INDEX(Settings!$AM$19:$AM$33, MATCH(J$10, Settings!$Y$19:$Y$33, 0)), IF(INDEX(Settings!$AQ$19:$AQ$33, MATCH(J$10, Settings!$Y$19:$Y$33, 0))=0, DAY($B173), INDEX(Settings!$AQ$19:$AQ$33, MATCH(J$10, Settings!$Y$19:$Y$33, 0))))-1), 1, Settings!$AY$23:$AY$38), ""))</f>
        <v/>
      </c>
      <c r="BJ173" s="119" t="str">
        <f>IF(OR(K$10="", $B173="", K173="", BJ$9=""), "", IFERROR(WORKDAY((DATE(YEAR($B173), MONTH($B173)+INDEX(Settings!$AM$19:$AM$33, MATCH(K$10, Settings!$Y$19:$Y$33, 0)), IF(INDEX(Settings!$AQ$19:$AQ$33, MATCH(K$10, Settings!$Y$19:$Y$33, 0))=0, DAY($B173), INDEX(Settings!$AQ$19:$AQ$33, MATCH(K$10, Settings!$Y$19:$Y$33, 0))))-1), 1, Settings!$AY$23:$AY$38), ""))</f>
        <v/>
      </c>
      <c r="BK173" s="119" t="str">
        <f>IF(OR(L$10="", $B173="", L173="", BK$9=""), "", IFERROR(WORKDAY((DATE(YEAR($B173), MONTH($B173)+INDEX(Settings!$AM$19:$AM$33, MATCH(L$10, Settings!$Y$19:$Y$33, 0)), IF(INDEX(Settings!$AQ$19:$AQ$33, MATCH(L$10, Settings!$Y$19:$Y$33, 0))=0, DAY($B173), INDEX(Settings!$AQ$19:$AQ$33, MATCH(L$10, Settings!$Y$19:$Y$33, 0))))-1), 1, Settings!$AY$23:$AY$38), ""))</f>
        <v/>
      </c>
      <c r="BL173" s="119" t="str">
        <f>IF(OR(M$10="", $B173="", M173="", BL$9=""), "", IFERROR(WORKDAY((DATE(YEAR($B173), MONTH($B173)+INDEX(Settings!$AM$19:$AM$33, MATCH(M$10, Settings!$Y$19:$Y$33, 0)), IF(INDEX(Settings!$AQ$19:$AQ$33, MATCH(M$10, Settings!$Y$19:$Y$33, 0))=0, DAY($B173), INDEX(Settings!$AQ$19:$AQ$33, MATCH(M$10, Settings!$Y$19:$Y$33, 0))))-1), 1, Settings!$AY$23:$AY$38), ""))</f>
        <v/>
      </c>
      <c r="BM173" s="119" t="str">
        <f>IF(OR(N$10="", $B173="", N173="", BM$9=""), "", IFERROR(WORKDAY((DATE(YEAR($B173), MONTH($B173)+INDEX(Settings!$AM$19:$AM$33, MATCH(N$10, Settings!$Y$19:$Y$33, 0)), IF(INDEX(Settings!$AQ$19:$AQ$33, MATCH(N$10, Settings!$Y$19:$Y$33, 0))=0, DAY($B173), INDEX(Settings!$AQ$19:$AQ$33, MATCH(N$10, Settings!$Y$19:$Y$33, 0))))-1), 1, Settings!$AY$23:$AY$38), ""))</f>
        <v/>
      </c>
      <c r="BN173" s="119" t="str">
        <f>IF(OR(O$10="", $B173="", O173="", BN$9=""), "", IFERROR(WORKDAY((DATE(YEAR($B173), MONTH($B173)+INDEX(Settings!$AM$19:$AM$33, MATCH(O$10, Settings!$Y$19:$Y$33, 0)), IF(INDEX(Settings!$AQ$19:$AQ$33, MATCH(O$10, Settings!$Y$19:$Y$33, 0))=0, DAY($B173), INDEX(Settings!$AQ$19:$AQ$33, MATCH(O$10, Settings!$Y$19:$Y$33, 0))))-1), 1, Settings!$AY$23:$AY$38), ""))</f>
        <v/>
      </c>
      <c r="BO173" s="119" t="str">
        <f>IF(OR(P$10="", $B173="", P173="", BO$9=""), "", IFERROR(WORKDAY((DATE(YEAR($B173), MONTH($B173)+INDEX(Settings!$AM$19:$AM$33, MATCH(P$10, Settings!$Y$19:$Y$33, 0)), IF(INDEX(Settings!$AQ$19:$AQ$33, MATCH(P$10, Settings!$Y$19:$Y$33, 0))=0, DAY($B173), INDEX(Settings!$AQ$19:$AQ$33, MATCH(P$10, Settings!$Y$19:$Y$33, 0))))-1), 1, Settings!$AY$23:$AY$38), ""))</f>
        <v/>
      </c>
      <c r="BP173" s="120" t="str">
        <f>IF(OR(Q$10="", $B173="", Q173="", BP$9=""), "", IFERROR(WORKDAY((DATE(YEAR($B173), MONTH($B173)+INDEX(Settings!$AM$19:$AM$33, MATCH(Q$10, Settings!$Y$19:$Y$33, 0)), IF(INDEX(Settings!$AQ$19:$AQ$33, MATCH(Q$10, Settings!$Y$19:$Y$33, 0))=0, DAY($B173), INDEX(Settings!$AQ$19:$AQ$33, MATCH(Q$10, Settings!$Y$19:$Y$33, 0))))-1), 1, Settings!$AY$23:$AY$38), ""))</f>
        <v/>
      </c>
      <c r="BR173" s="118" t="str">
        <f>IF(BB173="", "", IF(BB173&lt;=$B173, WORKDAY(DATE(YEAR($BB173), MONTH(BB173)+1, DAY(BB173)-1), 1, Settings!$AY$23:$AY$38), BB173))</f>
        <v/>
      </c>
      <c r="BS173" s="119" t="str">
        <f>IF(BC173="", "", IF(BC173&lt;=$B173, WORKDAY(DATE(YEAR($BB173), MONTH(BC173)+1, DAY(BC173)-1), 1, Settings!$AY$23:$AY$38), BC173))</f>
        <v/>
      </c>
      <c r="BT173" s="119" t="str">
        <f>IF(BD173="", "", IF(BD173&lt;=$B173, WORKDAY(DATE(YEAR($BB173), MONTH(BD173)+1, DAY(BD173)-1), 1, Settings!$AY$23:$AY$38), BD173))</f>
        <v/>
      </c>
      <c r="BU173" s="119" t="str">
        <f>IF(BE173="", "", IF(BE173&lt;=$B173, WORKDAY(DATE(YEAR($BB173), MONTH(BE173)+1, DAY(BE173)-1), 1, Settings!$AY$23:$AY$38), BE173))</f>
        <v/>
      </c>
      <c r="BV173" s="119" t="str">
        <f>IF(BF173="", "", IF(BF173&lt;=$B173, WORKDAY(DATE(YEAR($BB173), MONTH(BF173)+1, DAY(BF173)-1), 1, Settings!$AY$23:$AY$38), BF173))</f>
        <v/>
      </c>
      <c r="BW173" s="119" t="str">
        <f>IF(BG173="", "", IF(BG173&lt;=$B173, WORKDAY(DATE(YEAR($BB173), MONTH(BG173)+1, DAY(BG173)-1), 1, Settings!$AY$23:$AY$38), BG173))</f>
        <v/>
      </c>
      <c r="BX173" s="119" t="str">
        <f>IF(BH173="", "", IF(BH173&lt;=$B173, WORKDAY(DATE(YEAR($BB173), MONTH(BH173)+1, DAY(BH173)-1), 1, Settings!$AY$23:$AY$38), BH173))</f>
        <v/>
      </c>
      <c r="BY173" s="119" t="str">
        <f>IF(BI173="", "", IF(BI173&lt;=$B173, WORKDAY(DATE(YEAR($BB173), MONTH(BI173)+1, DAY(BI173)-1), 1, Settings!$AY$23:$AY$38), BI173))</f>
        <v/>
      </c>
      <c r="BZ173" s="119" t="str">
        <f>IF(BJ173="", "", IF(BJ173&lt;=$B173, WORKDAY(DATE(YEAR($BB173), MONTH(BJ173)+1, DAY(BJ173)-1), 1, Settings!$AY$23:$AY$38), BJ173))</f>
        <v/>
      </c>
      <c r="CA173" s="119" t="str">
        <f>IF(BK173="", "", IF(BK173&lt;=$B173, WORKDAY(DATE(YEAR($BB173), MONTH(BK173)+1, DAY(BK173)-1), 1, Settings!$AY$23:$AY$38), BK173))</f>
        <v/>
      </c>
      <c r="CB173" s="119" t="str">
        <f>IF(BL173="", "", IF(BL173&lt;=$B173, WORKDAY(DATE(YEAR($BB173), MONTH(BL173)+1, DAY(BL173)-1), 1, Settings!$AY$23:$AY$38), BL173))</f>
        <v/>
      </c>
      <c r="CC173" s="119" t="str">
        <f>IF(BM173="", "", IF(BM173&lt;=$B173, WORKDAY(DATE(YEAR($BB173), MONTH(BM173)+1, DAY(BM173)-1), 1, Settings!$AY$23:$AY$38), BM173))</f>
        <v/>
      </c>
      <c r="CD173" s="119" t="str">
        <f>IF(BN173="", "", IF(BN173&lt;=$B173, WORKDAY(DATE(YEAR($BB173), MONTH(BN173)+1, DAY(BN173)-1), 1, Settings!$AY$23:$AY$38), BN173))</f>
        <v/>
      </c>
      <c r="CE173" s="119" t="str">
        <f>IF(BO173="", "", IF(BO173&lt;=$B173, WORKDAY(DATE(YEAR($BB173), MONTH(BO173)+1, DAY(BO173)-1), 1, Settings!$AY$23:$AY$38), BO173))</f>
        <v/>
      </c>
      <c r="CF173" s="120" t="str">
        <f>IF(BP173="", "", IF(BP173&lt;=$B173, WORKDAY(DATE(YEAR($BB173), MONTH(BP173)+1, DAY(BP173)-1), 1, Settings!$AY$23:$AY$38), BP173))</f>
        <v/>
      </c>
      <c r="CH173" s="48" t="str">
        <f t="shared" si="66"/>
        <v/>
      </c>
      <c r="CI173" s="49" t="str">
        <f t="shared" si="67"/>
        <v/>
      </c>
      <c r="CJ173" s="49" t="str">
        <f t="shared" si="68"/>
        <v/>
      </c>
      <c r="CK173" s="49" t="str">
        <f t="shared" si="69"/>
        <v/>
      </c>
      <c r="CL173" s="49" t="str">
        <f t="shared" si="70"/>
        <v/>
      </c>
      <c r="CM173" s="49" t="str">
        <f t="shared" si="71"/>
        <v/>
      </c>
      <c r="CN173" s="49" t="str">
        <f t="shared" si="72"/>
        <v/>
      </c>
      <c r="CO173" s="49" t="str">
        <f t="shared" si="73"/>
        <v/>
      </c>
      <c r="CP173" s="49" t="str">
        <f t="shared" si="74"/>
        <v/>
      </c>
      <c r="CQ173" s="49" t="str">
        <f t="shared" si="75"/>
        <v/>
      </c>
      <c r="CR173" s="49" t="str">
        <f t="shared" si="76"/>
        <v/>
      </c>
      <c r="CS173" s="49" t="str">
        <f t="shared" si="77"/>
        <v/>
      </c>
      <c r="CT173" s="49" t="str">
        <f t="shared" si="78"/>
        <v/>
      </c>
      <c r="CU173" s="49" t="str">
        <f t="shared" si="79"/>
        <v/>
      </c>
      <c r="CV173" s="16" t="str">
        <f t="shared" si="80"/>
        <v/>
      </c>
      <c r="CX173" s="48" t="str">
        <f t="shared" si="81"/>
        <v/>
      </c>
      <c r="CY173" s="49" t="str">
        <f t="shared" si="82"/>
        <v/>
      </c>
      <c r="CZ173" s="49" t="str">
        <f t="shared" si="83"/>
        <v/>
      </c>
      <c r="DA173" s="49" t="str">
        <f t="shared" si="84"/>
        <v/>
      </c>
      <c r="DB173" s="49" t="str">
        <f t="shared" si="85"/>
        <v/>
      </c>
      <c r="DC173" s="49" t="str">
        <f t="shared" si="86"/>
        <v/>
      </c>
      <c r="DD173" s="49" t="str">
        <f t="shared" si="87"/>
        <v/>
      </c>
      <c r="DE173" s="49" t="str">
        <f t="shared" si="88"/>
        <v/>
      </c>
      <c r="DF173" s="49" t="str">
        <f t="shared" si="89"/>
        <v/>
      </c>
      <c r="DG173" s="49" t="str">
        <f t="shared" si="90"/>
        <v/>
      </c>
      <c r="DH173" s="49" t="str">
        <f t="shared" si="91"/>
        <v/>
      </c>
      <c r="DI173" s="49" t="str">
        <f t="shared" si="92"/>
        <v/>
      </c>
      <c r="DJ173" s="49" t="str">
        <f t="shared" si="93"/>
        <v/>
      </c>
      <c r="DK173" s="49" t="str">
        <f t="shared" si="94"/>
        <v/>
      </c>
      <c r="DL173" s="16" t="str">
        <f t="shared" si="95"/>
        <v/>
      </c>
      <c r="DN173" s="17" t="str">
        <f t="shared" si="96"/>
        <v>Dec 2019</v>
      </c>
    </row>
    <row r="174" spans="1:118" x14ac:dyDescent="0.25">
      <c r="A174" s="30"/>
      <c r="B174" s="102">
        <f>IF(B173="", "", IFERROR(IF(B173+1&gt;Settings!$G$25, "", B173+1), ""))</f>
        <v>43810</v>
      </c>
      <c r="C174" s="2"/>
      <c r="D174" s="3"/>
      <c r="E174" s="3"/>
      <c r="F174" s="3"/>
      <c r="G174" s="3"/>
      <c r="H174" s="3"/>
      <c r="I174" s="3"/>
      <c r="J174" s="3"/>
      <c r="K174" s="3"/>
      <c r="L174" s="3"/>
      <c r="M174" s="3"/>
      <c r="N174" s="3"/>
      <c r="O174" s="3"/>
      <c r="P174" s="3"/>
      <c r="Q174" s="4"/>
      <c r="R174" s="30"/>
      <c r="T174" s="17" t="str">
        <f>IF($B174="", "", IF($B174&lt;Settings!$G$23, "Old", "New"))</f>
        <v>Old</v>
      </c>
      <c r="AL174" s="118" t="str">
        <f>IF(OR($B174="", C174="", C$10="", AL$9), "", IFERROR($B174+INDEX(Settings!$AF$19:$AF$33, MATCH(C$10, Settings!$Y$19:$Y$33, 0))+IF(INDEX(Settings!$AI$19:$AI$33, MATCH(C$10, Settings!$Y$19:$Y$33, 0))="", 0, INDEX($AO$2:$AU$8, MATCH(TEXT($B174, "ddd"), $AN$2:$AN$8, 0), MATCH(INDEX(Settings!$AI$19:$AI$33, MATCH(C$10, Settings!$Y$19:$Y$33, 0)), $AO$1:$AU$1, 0))), 0))</f>
        <v/>
      </c>
      <c r="AM174" s="119" t="str">
        <f>IF(OR($B174="", D174="", D$10="", AM$9), "", IFERROR($B174+INDEX(Settings!$AF$19:$AF$33, MATCH(D$10, Settings!$Y$19:$Y$33, 0))+IF(INDEX(Settings!$AI$19:$AI$33, MATCH(D$10, Settings!$Y$19:$Y$33, 0))="", 0, INDEX($AO$2:$AU$8, MATCH(TEXT($B174, "ddd"), $AN$2:$AN$8, 0), MATCH(INDEX(Settings!$AI$19:$AI$33, MATCH(D$10, Settings!$Y$19:$Y$33, 0)), $AO$1:$AU$1, 0))), 0))</f>
        <v/>
      </c>
      <c r="AN174" s="119" t="str">
        <f>IF(OR($B174="", E174="", E$10="", AN$9), "", IFERROR($B174+INDEX(Settings!$AF$19:$AF$33, MATCH(E$10, Settings!$Y$19:$Y$33, 0))+IF(INDEX(Settings!$AI$19:$AI$33, MATCH(E$10, Settings!$Y$19:$Y$33, 0))="", 0, INDEX($AO$2:$AU$8, MATCH(TEXT($B174, "ddd"), $AN$2:$AN$8, 0), MATCH(INDEX(Settings!$AI$19:$AI$33, MATCH(E$10, Settings!$Y$19:$Y$33, 0)), $AO$1:$AU$1, 0))), 0))</f>
        <v/>
      </c>
      <c r="AO174" s="119" t="str">
        <f>IF(OR($B174="", F174="", F$10="", AO$9), "", IFERROR($B174+INDEX(Settings!$AF$19:$AF$33, MATCH(F$10, Settings!$Y$19:$Y$33, 0))+IF(INDEX(Settings!$AI$19:$AI$33, MATCH(F$10, Settings!$Y$19:$Y$33, 0))="", 0, INDEX($AO$2:$AU$8, MATCH(TEXT($B174, "ddd"), $AN$2:$AN$8, 0), MATCH(INDEX(Settings!$AI$19:$AI$33, MATCH(F$10, Settings!$Y$19:$Y$33, 0)), $AO$1:$AU$1, 0))), 0))</f>
        <v/>
      </c>
      <c r="AP174" s="119" t="str">
        <f>IF(OR($B174="", G174="", G$10="", AP$9), "", IFERROR($B174+INDEX(Settings!$AF$19:$AF$33, MATCH(G$10, Settings!$Y$19:$Y$33, 0))+IF(INDEX(Settings!$AI$19:$AI$33, MATCH(G$10, Settings!$Y$19:$Y$33, 0))="", 0, INDEX($AO$2:$AU$8, MATCH(TEXT($B174, "ddd"), $AN$2:$AN$8, 0), MATCH(INDEX(Settings!$AI$19:$AI$33, MATCH(G$10, Settings!$Y$19:$Y$33, 0)), $AO$1:$AU$1, 0))), 0))</f>
        <v/>
      </c>
      <c r="AQ174" s="119" t="str">
        <f>IF(OR($B174="", H174="", H$10="", AQ$9), "", IFERROR($B174+INDEX(Settings!$AF$19:$AF$33, MATCH(H$10, Settings!$Y$19:$Y$33, 0))+IF(INDEX(Settings!$AI$19:$AI$33, MATCH(H$10, Settings!$Y$19:$Y$33, 0))="", 0, INDEX($AO$2:$AU$8, MATCH(TEXT($B174, "ddd"), $AN$2:$AN$8, 0), MATCH(INDEX(Settings!$AI$19:$AI$33, MATCH(H$10, Settings!$Y$19:$Y$33, 0)), $AO$1:$AU$1, 0))), 0))</f>
        <v/>
      </c>
      <c r="AR174" s="119" t="str">
        <f>IF(OR($B174="", I174="", I$10="", AR$9), "", IFERROR($B174+INDEX(Settings!$AF$19:$AF$33, MATCH(I$10, Settings!$Y$19:$Y$33, 0))+IF(INDEX(Settings!$AI$19:$AI$33, MATCH(I$10, Settings!$Y$19:$Y$33, 0))="", 0, INDEX($AO$2:$AU$8, MATCH(TEXT($B174, "ddd"), $AN$2:$AN$8, 0), MATCH(INDEX(Settings!$AI$19:$AI$33, MATCH(I$10, Settings!$Y$19:$Y$33, 0)), $AO$1:$AU$1, 0))), 0))</f>
        <v/>
      </c>
      <c r="AS174" s="119" t="str">
        <f>IF(OR($B174="", J174="", J$10="", AS$9), "", IFERROR($B174+INDEX(Settings!$AF$19:$AF$33, MATCH(J$10, Settings!$Y$19:$Y$33, 0))+IF(INDEX(Settings!$AI$19:$AI$33, MATCH(J$10, Settings!$Y$19:$Y$33, 0))="", 0, INDEX($AO$2:$AU$8, MATCH(TEXT($B174, "ddd"), $AN$2:$AN$8, 0), MATCH(INDEX(Settings!$AI$19:$AI$33, MATCH(J$10, Settings!$Y$19:$Y$33, 0)), $AO$1:$AU$1, 0))), 0))</f>
        <v/>
      </c>
      <c r="AT174" s="119" t="str">
        <f>IF(OR($B174="", K174="", K$10="", AT$9), "", IFERROR($B174+INDEX(Settings!$AF$19:$AF$33, MATCH(K$10, Settings!$Y$19:$Y$33, 0))+IF(INDEX(Settings!$AI$19:$AI$33, MATCH(K$10, Settings!$Y$19:$Y$33, 0))="", 0, INDEX($AO$2:$AU$8, MATCH(TEXT($B174, "ddd"), $AN$2:$AN$8, 0), MATCH(INDEX(Settings!$AI$19:$AI$33, MATCH(K$10, Settings!$Y$19:$Y$33, 0)), $AO$1:$AU$1, 0))), 0))</f>
        <v/>
      </c>
      <c r="AU174" s="119" t="str">
        <f>IF(OR($B174="", L174="", L$10="", AU$9), "", IFERROR($B174+INDEX(Settings!$AF$19:$AF$33, MATCH(L$10, Settings!$Y$19:$Y$33, 0))+IF(INDEX(Settings!$AI$19:$AI$33, MATCH(L$10, Settings!$Y$19:$Y$33, 0))="", 0, INDEX($AO$2:$AU$8, MATCH(TEXT($B174, "ddd"), $AN$2:$AN$8, 0), MATCH(INDEX(Settings!$AI$19:$AI$33, MATCH(L$10, Settings!$Y$19:$Y$33, 0)), $AO$1:$AU$1, 0))), 0))</f>
        <v/>
      </c>
      <c r="AV174" s="119" t="str">
        <f>IF(OR($B174="", M174="", M$10="", AV$9), "", IFERROR($B174+INDEX(Settings!$AF$19:$AF$33, MATCH(M$10, Settings!$Y$19:$Y$33, 0))+IF(INDEX(Settings!$AI$19:$AI$33, MATCH(M$10, Settings!$Y$19:$Y$33, 0))="", 0, INDEX($AO$2:$AU$8, MATCH(TEXT($B174, "ddd"), $AN$2:$AN$8, 0), MATCH(INDEX(Settings!$AI$19:$AI$33, MATCH(M$10, Settings!$Y$19:$Y$33, 0)), $AO$1:$AU$1, 0))), 0))</f>
        <v/>
      </c>
      <c r="AW174" s="119" t="str">
        <f>IF(OR($B174="", N174="", N$10="", AW$9), "", IFERROR($B174+INDEX(Settings!$AF$19:$AF$33, MATCH(N$10, Settings!$Y$19:$Y$33, 0))+IF(INDEX(Settings!$AI$19:$AI$33, MATCH(N$10, Settings!$Y$19:$Y$33, 0))="", 0, INDEX($AO$2:$AU$8, MATCH(TEXT($B174, "ddd"), $AN$2:$AN$8, 0), MATCH(INDEX(Settings!$AI$19:$AI$33, MATCH(N$10, Settings!$Y$19:$Y$33, 0)), $AO$1:$AU$1, 0))), 0))</f>
        <v/>
      </c>
      <c r="AX174" s="119" t="str">
        <f>IF(OR($B174="", O174="", O$10="", AX$9), "", IFERROR($B174+INDEX(Settings!$AF$19:$AF$33, MATCH(O$10, Settings!$Y$19:$Y$33, 0))+IF(INDEX(Settings!$AI$19:$AI$33, MATCH(O$10, Settings!$Y$19:$Y$33, 0))="", 0, INDEX($AO$2:$AU$8, MATCH(TEXT($B174, "ddd"), $AN$2:$AN$8, 0), MATCH(INDEX(Settings!$AI$19:$AI$33, MATCH(O$10, Settings!$Y$19:$Y$33, 0)), $AO$1:$AU$1, 0))), 0))</f>
        <v/>
      </c>
      <c r="AY174" s="119" t="str">
        <f>IF(OR($B174="", P174="", P$10="", AY$9), "", IFERROR($B174+INDEX(Settings!$AF$19:$AF$33, MATCH(P$10, Settings!$Y$19:$Y$33, 0))+IF(INDEX(Settings!$AI$19:$AI$33, MATCH(P$10, Settings!$Y$19:$Y$33, 0))="", 0, INDEX($AO$2:$AU$8, MATCH(TEXT($B174, "ddd"), $AN$2:$AN$8, 0), MATCH(INDEX(Settings!$AI$19:$AI$33, MATCH(P$10, Settings!$Y$19:$Y$33, 0)), $AO$1:$AU$1, 0))), 0))</f>
        <v/>
      </c>
      <c r="AZ174" s="120" t="str">
        <f>IF(OR($B174="", Q174="", Q$10="", AZ$9), "", IFERROR($B174+INDEX(Settings!$AF$19:$AF$33, MATCH(Q$10, Settings!$Y$19:$Y$33, 0))+IF(INDEX(Settings!$AI$19:$AI$33, MATCH(Q$10, Settings!$Y$19:$Y$33, 0))="", 0, INDEX($AO$2:$AU$8, MATCH(TEXT($B174, "ddd"), $AN$2:$AN$8, 0), MATCH(INDEX(Settings!$AI$19:$AI$33, MATCH(Q$10, Settings!$Y$19:$Y$33, 0)), $AO$1:$AU$1, 0))), 0))</f>
        <v/>
      </c>
      <c r="BB174" s="118" t="str">
        <f>IF(OR(C$10="", $B174="", C174="", BB$9=""), "", IFERROR(WORKDAY((DATE(YEAR($B174), MONTH($B174)+INDEX(Settings!$AM$19:$AM$33, MATCH(C$10, Settings!$Y$19:$Y$33, 0)), IF(INDEX(Settings!$AQ$19:$AQ$33, MATCH(C$10, Settings!$Y$19:$Y$33, 0))=0, DAY($B174), INDEX(Settings!$AQ$19:$AQ$33, MATCH(C$10, Settings!$Y$19:$Y$33, 0))))-1), 1, Settings!$AY$23:$AY$38), ""))</f>
        <v/>
      </c>
      <c r="BC174" s="119" t="str">
        <f>IF(OR(D$10="", $B174="", D174="", BC$9=""), "", IFERROR(WORKDAY((DATE(YEAR($B174), MONTH($B174)+INDEX(Settings!$AM$19:$AM$33, MATCH(D$10, Settings!$Y$19:$Y$33, 0)), IF(INDEX(Settings!$AQ$19:$AQ$33, MATCH(D$10, Settings!$Y$19:$Y$33, 0))=0, DAY($B174), INDEX(Settings!$AQ$19:$AQ$33, MATCH(D$10, Settings!$Y$19:$Y$33, 0))))-1), 1, Settings!$AY$23:$AY$38), ""))</f>
        <v/>
      </c>
      <c r="BD174" s="119" t="str">
        <f>IF(OR(E$10="", $B174="", E174="", BD$9=""), "", IFERROR(WORKDAY((DATE(YEAR($B174), MONTH($B174)+INDEX(Settings!$AM$19:$AM$33, MATCH(E$10, Settings!$Y$19:$Y$33, 0)), IF(INDEX(Settings!$AQ$19:$AQ$33, MATCH(E$10, Settings!$Y$19:$Y$33, 0))=0, DAY($B174), INDEX(Settings!$AQ$19:$AQ$33, MATCH(E$10, Settings!$Y$19:$Y$33, 0))))-1), 1, Settings!$AY$23:$AY$38), ""))</f>
        <v/>
      </c>
      <c r="BE174" s="119" t="str">
        <f>IF(OR(F$10="", $B174="", F174="", BE$9=""), "", IFERROR(WORKDAY((DATE(YEAR($B174), MONTH($B174)+INDEX(Settings!$AM$19:$AM$33, MATCH(F$10, Settings!$Y$19:$Y$33, 0)), IF(INDEX(Settings!$AQ$19:$AQ$33, MATCH(F$10, Settings!$Y$19:$Y$33, 0))=0, DAY($B174), INDEX(Settings!$AQ$19:$AQ$33, MATCH(F$10, Settings!$Y$19:$Y$33, 0))))-1), 1, Settings!$AY$23:$AY$38), ""))</f>
        <v/>
      </c>
      <c r="BF174" s="119" t="str">
        <f>IF(OR(G$10="", $B174="", G174="", BF$9=""), "", IFERROR(WORKDAY((DATE(YEAR($B174), MONTH($B174)+INDEX(Settings!$AM$19:$AM$33, MATCH(G$10, Settings!$Y$19:$Y$33, 0)), IF(INDEX(Settings!$AQ$19:$AQ$33, MATCH(G$10, Settings!$Y$19:$Y$33, 0))=0, DAY($B174), INDEX(Settings!$AQ$19:$AQ$33, MATCH(G$10, Settings!$Y$19:$Y$33, 0))))-1), 1, Settings!$AY$23:$AY$38), ""))</f>
        <v/>
      </c>
      <c r="BG174" s="119" t="str">
        <f>IF(OR(H$10="", $B174="", H174="", BG$9=""), "", IFERROR(WORKDAY((DATE(YEAR($B174), MONTH($B174)+INDEX(Settings!$AM$19:$AM$33, MATCH(H$10, Settings!$Y$19:$Y$33, 0)), IF(INDEX(Settings!$AQ$19:$AQ$33, MATCH(H$10, Settings!$Y$19:$Y$33, 0))=0, DAY($B174), INDEX(Settings!$AQ$19:$AQ$33, MATCH(H$10, Settings!$Y$19:$Y$33, 0))))-1), 1, Settings!$AY$23:$AY$38), ""))</f>
        <v/>
      </c>
      <c r="BH174" s="119" t="str">
        <f>IF(OR(I$10="", $B174="", I174="", BH$9=""), "", IFERROR(WORKDAY((DATE(YEAR($B174), MONTH($B174)+INDEX(Settings!$AM$19:$AM$33, MATCH(I$10, Settings!$Y$19:$Y$33, 0)), IF(INDEX(Settings!$AQ$19:$AQ$33, MATCH(I$10, Settings!$Y$19:$Y$33, 0))=0, DAY($B174), INDEX(Settings!$AQ$19:$AQ$33, MATCH(I$10, Settings!$Y$19:$Y$33, 0))))-1), 1, Settings!$AY$23:$AY$38), ""))</f>
        <v/>
      </c>
      <c r="BI174" s="119" t="str">
        <f>IF(OR(J$10="", $B174="", J174="", BI$9=""), "", IFERROR(WORKDAY((DATE(YEAR($B174), MONTH($B174)+INDEX(Settings!$AM$19:$AM$33, MATCH(J$10, Settings!$Y$19:$Y$33, 0)), IF(INDEX(Settings!$AQ$19:$AQ$33, MATCH(J$10, Settings!$Y$19:$Y$33, 0))=0, DAY($B174), INDEX(Settings!$AQ$19:$AQ$33, MATCH(J$10, Settings!$Y$19:$Y$33, 0))))-1), 1, Settings!$AY$23:$AY$38), ""))</f>
        <v/>
      </c>
      <c r="BJ174" s="119" t="str">
        <f>IF(OR(K$10="", $B174="", K174="", BJ$9=""), "", IFERROR(WORKDAY((DATE(YEAR($B174), MONTH($B174)+INDEX(Settings!$AM$19:$AM$33, MATCH(K$10, Settings!$Y$19:$Y$33, 0)), IF(INDEX(Settings!$AQ$19:$AQ$33, MATCH(K$10, Settings!$Y$19:$Y$33, 0))=0, DAY($B174), INDEX(Settings!$AQ$19:$AQ$33, MATCH(K$10, Settings!$Y$19:$Y$33, 0))))-1), 1, Settings!$AY$23:$AY$38), ""))</f>
        <v/>
      </c>
      <c r="BK174" s="119" t="str">
        <f>IF(OR(L$10="", $B174="", L174="", BK$9=""), "", IFERROR(WORKDAY((DATE(YEAR($B174), MONTH($B174)+INDEX(Settings!$AM$19:$AM$33, MATCH(L$10, Settings!$Y$19:$Y$33, 0)), IF(INDEX(Settings!$AQ$19:$AQ$33, MATCH(L$10, Settings!$Y$19:$Y$33, 0))=0, DAY($B174), INDEX(Settings!$AQ$19:$AQ$33, MATCH(L$10, Settings!$Y$19:$Y$33, 0))))-1), 1, Settings!$AY$23:$AY$38), ""))</f>
        <v/>
      </c>
      <c r="BL174" s="119" t="str">
        <f>IF(OR(M$10="", $B174="", M174="", BL$9=""), "", IFERROR(WORKDAY((DATE(YEAR($B174), MONTH($B174)+INDEX(Settings!$AM$19:$AM$33, MATCH(M$10, Settings!$Y$19:$Y$33, 0)), IF(INDEX(Settings!$AQ$19:$AQ$33, MATCH(M$10, Settings!$Y$19:$Y$33, 0))=0, DAY($B174), INDEX(Settings!$AQ$19:$AQ$33, MATCH(M$10, Settings!$Y$19:$Y$33, 0))))-1), 1, Settings!$AY$23:$AY$38), ""))</f>
        <v/>
      </c>
      <c r="BM174" s="119" t="str">
        <f>IF(OR(N$10="", $B174="", N174="", BM$9=""), "", IFERROR(WORKDAY((DATE(YEAR($B174), MONTH($B174)+INDEX(Settings!$AM$19:$AM$33, MATCH(N$10, Settings!$Y$19:$Y$33, 0)), IF(INDEX(Settings!$AQ$19:$AQ$33, MATCH(N$10, Settings!$Y$19:$Y$33, 0))=0, DAY($B174), INDEX(Settings!$AQ$19:$AQ$33, MATCH(N$10, Settings!$Y$19:$Y$33, 0))))-1), 1, Settings!$AY$23:$AY$38), ""))</f>
        <v/>
      </c>
      <c r="BN174" s="119" t="str">
        <f>IF(OR(O$10="", $B174="", O174="", BN$9=""), "", IFERROR(WORKDAY((DATE(YEAR($B174), MONTH($B174)+INDEX(Settings!$AM$19:$AM$33, MATCH(O$10, Settings!$Y$19:$Y$33, 0)), IF(INDEX(Settings!$AQ$19:$AQ$33, MATCH(O$10, Settings!$Y$19:$Y$33, 0))=0, DAY($B174), INDEX(Settings!$AQ$19:$AQ$33, MATCH(O$10, Settings!$Y$19:$Y$33, 0))))-1), 1, Settings!$AY$23:$AY$38), ""))</f>
        <v/>
      </c>
      <c r="BO174" s="119" t="str">
        <f>IF(OR(P$10="", $B174="", P174="", BO$9=""), "", IFERROR(WORKDAY((DATE(YEAR($B174), MONTH($B174)+INDEX(Settings!$AM$19:$AM$33, MATCH(P$10, Settings!$Y$19:$Y$33, 0)), IF(INDEX(Settings!$AQ$19:$AQ$33, MATCH(P$10, Settings!$Y$19:$Y$33, 0))=0, DAY($B174), INDEX(Settings!$AQ$19:$AQ$33, MATCH(P$10, Settings!$Y$19:$Y$33, 0))))-1), 1, Settings!$AY$23:$AY$38), ""))</f>
        <v/>
      </c>
      <c r="BP174" s="120" t="str">
        <f>IF(OR(Q$10="", $B174="", Q174="", BP$9=""), "", IFERROR(WORKDAY((DATE(YEAR($B174), MONTH($B174)+INDEX(Settings!$AM$19:$AM$33, MATCH(Q$10, Settings!$Y$19:$Y$33, 0)), IF(INDEX(Settings!$AQ$19:$AQ$33, MATCH(Q$10, Settings!$Y$19:$Y$33, 0))=0, DAY($B174), INDEX(Settings!$AQ$19:$AQ$33, MATCH(Q$10, Settings!$Y$19:$Y$33, 0))))-1), 1, Settings!$AY$23:$AY$38), ""))</f>
        <v/>
      </c>
      <c r="BR174" s="118" t="str">
        <f>IF(BB174="", "", IF(BB174&lt;=$B174, WORKDAY(DATE(YEAR($BB174), MONTH(BB174)+1, DAY(BB174)-1), 1, Settings!$AY$23:$AY$38), BB174))</f>
        <v/>
      </c>
      <c r="BS174" s="119" t="str">
        <f>IF(BC174="", "", IF(BC174&lt;=$B174, WORKDAY(DATE(YEAR($BB174), MONTH(BC174)+1, DAY(BC174)-1), 1, Settings!$AY$23:$AY$38), BC174))</f>
        <v/>
      </c>
      <c r="BT174" s="119" t="str">
        <f>IF(BD174="", "", IF(BD174&lt;=$B174, WORKDAY(DATE(YEAR($BB174), MONTH(BD174)+1, DAY(BD174)-1), 1, Settings!$AY$23:$AY$38), BD174))</f>
        <v/>
      </c>
      <c r="BU174" s="119" t="str">
        <f>IF(BE174="", "", IF(BE174&lt;=$B174, WORKDAY(DATE(YEAR($BB174), MONTH(BE174)+1, DAY(BE174)-1), 1, Settings!$AY$23:$AY$38), BE174))</f>
        <v/>
      </c>
      <c r="BV174" s="119" t="str">
        <f>IF(BF174="", "", IF(BF174&lt;=$B174, WORKDAY(DATE(YEAR($BB174), MONTH(BF174)+1, DAY(BF174)-1), 1, Settings!$AY$23:$AY$38), BF174))</f>
        <v/>
      </c>
      <c r="BW174" s="119" t="str">
        <f>IF(BG174="", "", IF(BG174&lt;=$B174, WORKDAY(DATE(YEAR($BB174), MONTH(BG174)+1, DAY(BG174)-1), 1, Settings!$AY$23:$AY$38), BG174))</f>
        <v/>
      </c>
      <c r="BX174" s="119" t="str">
        <f>IF(BH174="", "", IF(BH174&lt;=$B174, WORKDAY(DATE(YEAR($BB174), MONTH(BH174)+1, DAY(BH174)-1), 1, Settings!$AY$23:$AY$38), BH174))</f>
        <v/>
      </c>
      <c r="BY174" s="119" t="str">
        <f>IF(BI174="", "", IF(BI174&lt;=$B174, WORKDAY(DATE(YEAR($BB174), MONTH(BI174)+1, DAY(BI174)-1), 1, Settings!$AY$23:$AY$38), BI174))</f>
        <v/>
      </c>
      <c r="BZ174" s="119" t="str">
        <f>IF(BJ174="", "", IF(BJ174&lt;=$B174, WORKDAY(DATE(YEAR($BB174), MONTH(BJ174)+1, DAY(BJ174)-1), 1, Settings!$AY$23:$AY$38), BJ174))</f>
        <v/>
      </c>
      <c r="CA174" s="119" t="str">
        <f>IF(BK174="", "", IF(BK174&lt;=$B174, WORKDAY(DATE(YEAR($BB174), MONTH(BK174)+1, DAY(BK174)-1), 1, Settings!$AY$23:$AY$38), BK174))</f>
        <v/>
      </c>
      <c r="CB174" s="119" t="str">
        <f>IF(BL174="", "", IF(BL174&lt;=$B174, WORKDAY(DATE(YEAR($BB174), MONTH(BL174)+1, DAY(BL174)-1), 1, Settings!$AY$23:$AY$38), BL174))</f>
        <v/>
      </c>
      <c r="CC174" s="119" t="str">
        <f>IF(BM174="", "", IF(BM174&lt;=$B174, WORKDAY(DATE(YEAR($BB174), MONTH(BM174)+1, DAY(BM174)-1), 1, Settings!$AY$23:$AY$38), BM174))</f>
        <v/>
      </c>
      <c r="CD174" s="119" t="str">
        <f>IF(BN174="", "", IF(BN174&lt;=$B174, WORKDAY(DATE(YEAR($BB174), MONTH(BN174)+1, DAY(BN174)-1), 1, Settings!$AY$23:$AY$38), BN174))</f>
        <v/>
      </c>
      <c r="CE174" s="119" t="str">
        <f>IF(BO174="", "", IF(BO174&lt;=$B174, WORKDAY(DATE(YEAR($BB174), MONTH(BO174)+1, DAY(BO174)-1), 1, Settings!$AY$23:$AY$38), BO174))</f>
        <v/>
      </c>
      <c r="CF174" s="120" t="str">
        <f>IF(BP174="", "", IF(BP174&lt;=$B174, WORKDAY(DATE(YEAR($BB174), MONTH(BP174)+1, DAY(BP174)-1), 1, Settings!$AY$23:$AY$38), BP174))</f>
        <v/>
      </c>
      <c r="CH174" s="48" t="str">
        <f t="shared" si="66"/>
        <v/>
      </c>
      <c r="CI174" s="49" t="str">
        <f t="shared" si="67"/>
        <v/>
      </c>
      <c r="CJ174" s="49" t="str">
        <f t="shared" si="68"/>
        <v/>
      </c>
      <c r="CK174" s="49" t="str">
        <f t="shared" si="69"/>
        <v/>
      </c>
      <c r="CL174" s="49" t="str">
        <f t="shared" si="70"/>
        <v/>
      </c>
      <c r="CM174" s="49" t="str">
        <f t="shared" si="71"/>
        <v/>
      </c>
      <c r="CN174" s="49" t="str">
        <f t="shared" si="72"/>
        <v/>
      </c>
      <c r="CO174" s="49" t="str">
        <f t="shared" si="73"/>
        <v/>
      </c>
      <c r="CP174" s="49" t="str">
        <f t="shared" si="74"/>
        <v/>
      </c>
      <c r="CQ174" s="49" t="str">
        <f t="shared" si="75"/>
        <v/>
      </c>
      <c r="CR174" s="49" t="str">
        <f t="shared" si="76"/>
        <v/>
      </c>
      <c r="CS174" s="49" t="str">
        <f t="shared" si="77"/>
        <v/>
      </c>
      <c r="CT174" s="49" t="str">
        <f t="shared" si="78"/>
        <v/>
      </c>
      <c r="CU174" s="49" t="str">
        <f t="shared" si="79"/>
        <v/>
      </c>
      <c r="CV174" s="16" t="str">
        <f t="shared" si="80"/>
        <v/>
      </c>
      <c r="CX174" s="48" t="str">
        <f t="shared" si="81"/>
        <v/>
      </c>
      <c r="CY174" s="49" t="str">
        <f t="shared" si="82"/>
        <v/>
      </c>
      <c r="CZ174" s="49" t="str">
        <f t="shared" si="83"/>
        <v/>
      </c>
      <c r="DA174" s="49" t="str">
        <f t="shared" si="84"/>
        <v/>
      </c>
      <c r="DB174" s="49" t="str">
        <f t="shared" si="85"/>
        <v/>
      </c>
      <c r="DC174" s="49" t="str">
        <f t="shared" si="86"/>
        <v/>
      </c>
      <c r="DD174" s="49" t="str">
        <f t="shared" si="87"/>
        <v/>
      </c>
      <c r="DE174" s="49" t="str">
        <f t="shared" si="88"/>
        <v/>
      </c>
      <c r="DF174" s="49" t="str">
        <f t="shared" si="89"/>
        <v/>
      </c>
      <c r="DG174" s="49" t="str">
        <f t="shared" si="90"/>
        <v/>
      </c>
      <c r="DH174" s="49" t="str">
        <f t="shared" si="91"/>
        <v/>
      </c>
      <c r="DI174" s="49" t="str">
        <f t="shared" si="92"/>
        <v/>
      </c>
      <c r="DJ174" s="49" t="str">
        <f t="shared" si="93"/>
        <v/>
      </c>
      <c r="DK174" s="49" t="str">
        <f t="shared" si="94"/>
        <v/>
      </c>
      <c r="DL174" s="16" t="str">
        <f t="shared" si="95"/>
        <v/>
      </c>
      <c r="DN174" s="17" t="str">
        <f t="shared" si="96"/>
        <v>Dec 2019</v>
      </c>
    </row>
    <row r="175" spans="1:118" x14ac:dyDescent="0.25">
      <c r="A175" s="30"/>
      <c r="B175" s="102">
        <f>IF(B174="", "", IFERROR(IF(B174+1&gt;Settings!$G$25, "", B174+1), ""))</f>
        <v>43811</v>
      </c>
      <c r="C175" s="2"/>
      <c r="D175" s="3"/>
      <c r="E175" s="3"/>
      <c r="F175" s="3"/>
      <c r="G175" s="3"/>
      <c r="H175" s="3"/>
      <c r="I175" s="3"/>
      <c r="J175" s="3"/>
      <c r="K175" s="3"/>
      <c r="L175" s="3"/>
      <c r="M175" s="3"/>
      <c r="N175" s="3"/>
      <c r="O175" s="3"/>
      <c r="P175" s="3"/>
      <c r="Q175" s="4"/>
      <c r="R175" s="30"/>
      <c r="T175" s="17" t="str">
        <f>IF($B175="", "", IF($B175&lt;Settings!$G$23, "Old", "New"))</f>
        <v>Old</v>
      </c>
      <c r="AL175" s="118" t="str">
        <f>IF(OR($B175="", C175="", C$10="", AL$9), "", IFERROR($B175+INDEX(Settings!$AF$19:$AF$33, MATCH(C$10, Settings!$Y$19:$Y$33, 0))+IF(INDEX(Settings!$AI$19:$AI$33, MATCH(C$10, Settings!$Y$19:$Y$33, 0))="", 0, INDEX($AO$2:$AU$8, MATCH(TEXT($B175, "ddd"), $AN$2:$AN$8, 0), MATCH(INDEX(Settings!$AI$19:$AI$33, MATCH(C$10, Settings!$Y$19:$Y$33, 0)), $AO$1:$AU$1, 0))), 0))</f>
        <v/>
      </c>
      <c r="AM175" s="119" t="str">
        <f>IF(OR($B175="", D175="", D$10="", AM$9), "", IFERROR($B175+INDEX(Settings!$AF$19:$AF$33, MATCH(D$10, Settings!$Y$19:$Y$33, 0))+IF(INDEX(Settings!$AI$19:$AI$33, MATCH(D$10, Settings!$Y$19:$Y$33, 0))="", 0, INDEX($AO$2:$AU$8, MATCH(TEXT($B175, "ddd"), $AN$2:$AN$8, 0), MATCH(INDEX(Settings!$AI$19:$AI$33, MATCH(D$10, Settings!$Y$19:$Y$33, 0)), $AO$1:$AU$1, 0))), 0))</f>
        <v/>
      </c>
      <c r="AN175" s="119" t="str">
        <f>IF(OR($B175="", E175="", E$10="", AN$9), "", IFERROR($B175+INDEX(Settings!$AF$19:$AF$33, MATCH(E$10, Settings!$Y$19:$Y$33, 0))+IF(INDEX(Settings!$AI$19:$AI$33, MATCH(E$10, Settings!$Y$19:$Y$33, 0))="", 0, INDEX($AO$2:$AU$8, MATCH(TEXT($B175, "ddd"), $AN$2:$AN$8, 0), MATCH(INDEX(Settings!$AI$19:$AI$33, MATCH(E$10, Settings!$Y$19:$Y$33, 0)), $AO$1:$AU$1, 0))), 0))</f>
        <v/>
      </c>
      <c r="AO175" s="119" t="str">
        <f>IF(OR($B175="", F175="", F$10="", AO$9), "", IFERROR($B175+INDEX(Settings!$AF$19:$AF$33, MATCH(F$10, Settings!$Y$19:$Y$33, 0))+IF(INDEX(Settings!$AI$19:$AI$33, MATCH(F$10, Settings!$Y$19:$Y$33, 0))="", 0, INDEX($AO$2:$AU$8, MATCH(TEXT($B175, "ddd"), $AN$2:$AN$8, 0), MATCH(INDEX(Settings!$AI$19:$AI$33, MATCH(F$10, Settings!$Y$19:$Y$33, 0)), $AO$1:$AU$1, 0))), 0))</f>
        <v/>
      </c>
      <c r="AP175" s="119" t="str">
        <f>IF(OR($B175="", G175="", G$10="", AP$9), "", IFERROR($B175+INDEX(Settings!$AF$19:$AF$33, MATCH(G$10, Settings!$Y$19:$Y$33, 0))+IF(INDEX(Settings!$AI$19:$AI$33, MATCH(G$10, Settings!$Y$19:$Y$33, 0))="", 0, INDEX($AO$2:$AU$8, MATCH(TEXT($B175, "ddd"), $AN$2:$AN$8, 0), MATCH(INDEX(Settings!$AI$19:$AI$33, MATCH(G$10, Settings!$Y$19:$Y$33, 0)), $AO$1:$AU$1, 0))), 0))</f>
        <v/>
      </c>
      <c r="AQ175" s="119" t="str">
        <f>IF(OR($B175="", H175="", H$10="", AQ$9), "", IFERROR($B175+INDEX(Settings!$AF$19:$AF$33, MATCH(H$10, Settings!$Y$19:$Y$33, 0))+IF(INDEX(Settings!$AI$19:$AI$33, MATCH(H$10, Settings!$Y$19:$Y$33, 0))="", 0, INDEX($AO$2:$AU$8, MATCH(TEXT($B175, "ddd"), $AN$2:$AN$8, 0), MATCH(INDEX(Settings!$AI$19:$AI$33, MATCH(H$10, Settings!$Y$19:$Y$33, 0)), $AO$1:$AU$1, 0))), 0))</f>
        <v/>
      </c>
      <c r="AR175" s="119" t="str">
        <f>IF(OR($B175="", I175="", I$10="", AR$9), "", IFERROR($B175+INDEX(Settings!$AF$19:$AF$33, MATCH(I$10, Settings!$Y$19:$Y$33, 0))+IF(INDEX(Settings!$AI$19:$AI$33, MATCH(I$10, Settings!$Y$19:$Y$33, 0))="", 0, INDEX($AO$2:$AU$8, MATCH(TEXT($B175, "ddd"), $AN$2:$AN$8, 0), MATCH(INDEX(Settings!$AI$19:$AI$33, MATCH(I$10, Settings!$Y$19:$Y$33, 0)), $AO$1:$AU$1, 0))), 0))</f>
        <v/>
      </c>
      <c r="AS175" s="119" t="str">
        <f>IF(OR($B175="", J175="", J$10="", AS$9), "", IFERROR($B175+INDEX(Settings!$AF$19:$AF$33, MATCH(J$10, Settings!$Y$19:$Y$33, 0))+IF(INDEX(Settings!$AI$19:$AI$33, MATCH(J$10, Settings!$Y$19:$Y$33, 0))="", 0, INDEX($AO$2:$AU$8, MATCH(TEXT($B175, "ddd"), $AN$2:$AN$8, 0), MATCH(INDEX(Settings!$AI$19:$AI$33, MATCH(J$10, Settings!$Y$19:$Y$33, 0)), $AO$1:$AU$1, 0))), 0))</f>
        <v/>
      </c>
      <c r="AT175" s="119" t="str">
        <f>IF(OR($B175="", K175="", K$10="", AT$9), "", IFERROR($B175+INDEX(Settings!$AF$19:$AF$33, MATCH(K$10, Settings!$Y$19:$Y$33, 0))+IF(INDEX(Settings!$AI$19:$AI$33, MATCH(K$10, Settings!$Y$19:$Y$33, 0))="", 0, INDEX($AO$2:$AU$8, MATCH(TEXT($B175, "ddd"), $AN$2:$AN$8, 0), MATCH(INDEX(Settings!$AI$19:$AI$33, MATCH(K$10, Settings!$Y$19:$Y$33, 0)), $AO$1:$AU$1, 0))), 0))</f>
        <v/>
      </c>
      <c r="AU175" s="119" t="str">
        <f>IF(OR($B175="", L175="", L$10="", AU$9), "", IFERROR($B175+INDEX(Settings!$AF$19:$AF$33, MATCH(L$10, Settings!$Y$19:$Y$33, 0))+IF(INDEX(Settings!$AI$19:$AI$33, MATCH(L$10, Settings!$Y$19:$Y$33, 0))="", 0, INDEX($AO$2:$AU$8, MATCH(TEXT($B175, "ddd"), $AN$2:$AN$8, 0), MATCH(INDEX(Settings!$AI$19:$AI$33, MATCH(L$10, Settings!$Y$19:$Y$33, 0)), $AO$1:$AU$1, 0))), 0))</f>
        <v/>
      </c>
      <c r="AV175" s="119" t="str">
        <f>IF(OR($B175="", M175="", M$10="", AV$9), "", IFERROR($B175+INDEX(Settings!$AF$19:$AF$33, MATCH(M$10, Settings!$Y$19:$Y$33, 0))+IF(INDEX(Settings!$AI$19:$AI$33, MATCH(M$10, Settings!$Y$19:$Y$33, 0))="", 0, INDEX($AO$2:$AU$8, MATCH(TEXT($B175, "ddd"), $AN$2:$AN$8, 0), MATCH(INDEX(Settings!$AI$19:$AI$33, MATCH(M$10, Settings!$Y$19:$Y$33, 0)), $AO$1:$AU$1, 0))), 0))</f>
        <v/>
      </c>
      <c r="AW175" s="119" t="str">
        <f>IF(OR($B175="", N175="", N$10="", AW$9), "", IFERROR($B175+INDEX(Settings!$AF$19:$AF$33, MATCH(N$10, Settings!$Y$19:$Y$33, 0))+IF(INDEX(Settings!$AI$19:$AI$33, MATCH(N$10, Settings!$Y$19:$Y$33, 0))="", 0, INDEX($AO$2:$AU$8, MATCH(TEXT($B175, "ddd"), $AN$2:$AN$8, 0), MATCH(INDEX(Settings!$AI$19:$AI$33, MATCH(N$10, Settings!$Y$19:$Y$33, 0)), $AO$1:$AU$1, 0))), 0))</f>
        <v/>
      </c>
      <c r="AX175" s="119" t="str">
        <f>IF(OR($B175="", O175="", O$10="", AX$9), "", IFERROR($B175+INDEX(Settings!$AF$19:$AF$33, MATCH(O$10, Settings!$Y$19:$Y$33, 0))+IF(INDEX(Settings!$AI$19:$AI$33, MATCH(O$10, Settings!$Y$19:$Y$33, 0))="", 0, INDEX($AO$2:$AU$8, MATCH(TEXT($B175, "ddd"), $AN$2:$AN$8, 0), MATCH(INDEX(Settings!$AI$19:$AI$33, MATCH(O$10, Settings!$Y$19:$Y$33, 0)), $AO$1:$AU$1, 0))), 0))</f>
        <v/>
      </c>
      <c r="AY175" s="119" t="str">
        <f>IF(OR($B175="", P175="", P$10="", AY$9), "", IFERROR($B175+INDEX(Settings!$AF$19:$AF$33, MATCH(P$10, Settings!$Y$19:$Y$33, 0))+IF(INDEX(Settings!$AI$19:$AI$33, MATCH(P$10, Settings!$Y$19:$Y$33, 0))="", 0, INDEX($AO$2:$AU$8, MATCH(TEXT($B175, "ddd"), $AN$2:$AN$8, 0), MATCH(INDEX(Settings!$AI$19:$AI$33, MATCH(P$10, Settings!$Y$19:$Y$33, 0)), $AO$1:$AU$1, 0))), 0))</f>
        <v/>
      </c>
      <c r="AZ175" s="120" t="str">
        <f>IF(OR($B175="", Q175="", Q$10="", AZ$9), "", IFERROR($B175+INDEX(Settings!$AF$19:$AF$33, MATCH(Q$10, Settings!$Y$19:$Y$33, 0))+IF(INDEX(Settings!$AI$19:$AI$33, MATCH(Q$10, Settings!$Y$19:$Y$33, 0))="", 0, INDEX($AO$2:$AU$8, MATCH(TEXT($B175, "ddd"), $AN$2:$AN$8, 0), MATCH(INDEX(Settings!$AI$19:$AI$33, MATCH(Q$10, Settings!$Y$19:$Y$33, 0)), $AO$1:$AU$1, 0))), 0))</f>
        <v/>
      </c>
      <c r="BB175" s="118" t="str">
        <f>IF(OR(C$10="", $B175="", C175="", BB$9=""), "", IFERROR(WORKDAY((DATE(YEAR($B175), MONTH($B175)+INDEX(Settings!$AM$19:$AM$33, MATCH(C$10, Settings!$Y$19:$Y$33, 0)), IF(INDEX(Settings!$AQ$19:$AQ$33, MATCH(C$10, Settings!$Y$19:$Y$33, 0))=0, DAY($B175), INDEX(Settings!$AQ$19:$AQ$33, MATCH(C$10, Settings!$Y$19:$Y$33, 0))))-1), 1, Settings!$AY$23:$AY$38), ""))</f>
        <v/>
      </c>
      <c r="BC175" s="119" t="str">
        <f>IF(OR(D$10="", $B175="", D175="", BC$9=""), "", IFERROR(WORKDAY((DATE(YEAR($B175), MONTH($B175)+INDEX(Settings!$AM$19:$AM$33, MATCH(D$10, Settings!$Y$19:$Y$33, 0)), IF(INDEX(Settings!$AQ$19:$AQ$33, MATCH(D$10, Settings!$Y$19:$Y$33, 0))=0, DAY($B175), INDEX(Settings!$AQ$19:$AQ$33, MATCH(D$10, Settings!$Y$19:$Y$33, 0))))-1), 1, Settings!$AY$23:$AY$38), ""))</f>
        <v/>
      </c>
      <c r="BD175" s="119" t="str">
        <f>IF(OR(E$10="", $B175="", E175="", BD$9=""), "", IFERROR(WORKDAY((DATE(YEAR($B175), MONTH($B175)+INDEX(Settings!$AM$19:$AM$33, MATCH(E$10, Settings!$Y$19:$Y$33, 0)), IF(INDEX(Settings!$AQ$19:$AQ$33, MATCH(E$10, Settings!$Y$19:$Y$33, 0))=0, DAY($B175), INDEX(Settings!$AQ$19:$AQ$33, MATCH(E$10, Settings!$Y$19:$Y$33, 0))))-1), 1, Settings!$AY$23:$AY$38), ""))</f>
        <v/>
      </c>
      <c r="BE175" s="119" t="str">
        <f>IF(OR(F$10="", $B175="", F175="", BE$9=""), "", IFERROR(WORKDAY((DATE(YEAR($B175), MONTH($B175)+INDEX(Settings!$AM$19:$AM$33, MATCH(F$10, Settings!$Y$19:$Y$33, 0)), IF(INDEX(Settings!$AQ$19:$AQ$33, MATCH(F$10, Settings!$Y$19:$Y$33, 0))=0, DAY($B175), INDEX(Settings!$AQ$19:$AQ$33, MATCH(F$10, Settings!$Y$19:$Y$33, 0))))-1), 1, Settings!$AY$23:$AY$38), ""))</f>
        <v/>
      </c>
      <c r="BF175" s="119" t="str">
        <f>IF(OR(G$10="", $B175="", G175="", BF$9=""), "", IFERROR(WORKDAY((DATE(YEAR($B175), MONTH($B175)+INDEX(Settings!$AM$19:$AM$33, MATCH(G$10, Settings!$Y$19:$Y$33, 0)), IF(INDEX(Settings!$AQ$19:$AQ$33, MATCH(G$10, Settings!$Y$19:$Y$33, 0))=0, DAY($B175), INDEX(Settings!$AQ$19:$AQ$33, MATCH(G$10, Settings!$Y$19:$Y$33, 0))))-1), 1, Settings!$AY$23:$AY$38), ""))</f>
        <v/>
      </c>
      <c r="BG175" s="119" t="str">
        <f>IF(OR(H$10="", $B175="", H175="", BG$9=""), "", IFERROR(WORKDAY((DATE(YEAR($B175), MONTH($B175)+INDEX(Settings!$AM$19:$AM$33, MATCH(H$10, Settings!$Y$19:$Y$33, 0)), IF(INDEX(Settings!$AQ$19:$AQ$33, MATCH(H$10, Settings!$Y$19:$Y$33, 0))=0, DAY($B175), INDEX(Settings!$AQ$19:$AQ$33, MATCH(H$10, Settings!$Y$19:$Y$33, 0))))-1), 1, Settings!$AY$23:$AY$38), ""))</f>
        <v/>
      </c>
      <c r="BH175" s="119" t="str">
        <f>IF(OR(I$10="", $B175="", I175="", BH$9=""), "", IFERROR(WORKDAY((DATE(YEAR($B175), MONTH($B175)+INDEX(Settings!$AM$19:$AM$33, MATCH(I$10, Settings!$Y$19:$Y$33, 0)), IF(INDEX(Settings!$AQ$19:$AQ$33, MATCH(I$10, Settings!$Y$19:$Y$33, 0))=0, DAY($B175), INDEX(Settings!$AQ$19:$AQ$33, MATCH(I$10, Settings!$Y$19:$Y$33, 0))))-1), 1, Settings!$AY$23:$AY$38), ""))</f>
        <v/>
      </c>
      <c r="BI175" s="119" t="str">
        <f>IF(OR(J$10="", $B175="", J175="", BI$9=""), "", IFERROR(WORKDAY((DATE(YEAR($B175), MONTH($B175)+INDEX(Settings!$AM$19:$AM$33, MATCH(J$10, Settings!$Y$19:$Y$33, 0)), IF(INDEX(Settings!$AQ$19:$AQ$33, MATCH(J$10, Settings!$Y$19:$Y$33, 0))=0, DAY($B175), INDEX(Settings!$AQ$19:$AQ$33, MATCH(J$10, Settings!$Y$19:$Y$33, 0))))-1), 1, Settings!$AY$23:$AY$38), ""))</f>
        <v/>
      </c>
      <c r="BJ175" s="119" t="str">
        <f>IF(OR(K$10="", $B175="", K175="", BJ$9=""), "", IFERROR(WORKDAY((DATE(YEAR($B175), MONTH($B175)+INDEX(Settings!$AM$19:$AM$33, MATCH(K$10, Settings!$Y$19:$Y$33, 0)), IF(INDEX(Settings!$AQ$19:$AQ$33, MATCH(K$10, Settings!$Y$19:$Y$33, 0))=0, DAY($B175), INDEX(Settings!$AQ$19:$AQ$33, MATCH(K$10, Settings!$Y$19:$Y$33, 0))))-1), 1, Settings!$AY$23:$AY$38), ""))</f>
        <v/>
      </c>
      <c r="BK175" s="119" t="str">
        <f>IF(OR(L$10="", $B175="", L175="", BK$9=""), "", IFERROR(WORKDAY((DATE(YEAR($B175), MONTH($B175)+INDEX(Settings!$AM$19:$AM$33, MATCH(L$10, Settings!$Y$19:$Y$33, 0)), IF(INDEX(Settings!$AQ$19:$AQ$33, MATCH(L$10, Settings!$Y$19:$Y$33, 0))=0, DAY($B175), INDEX(Settings!$AQ$19:$AQ$33, MATCH(L$10, Settings!$Y$19:$Y$33, 0))))-1), 1, Settings!$AY$23:$AY$38), ""))</f>
        <v/>
      </c>
      <c r="BL175" s="119" t="str">
        <f>IF(OR(M$10="", $B175="", M175="", BL$9=""), "", IFERROR(WORKDAY((DATE(YEAR($B175), MONTH($B175)+INDEX(Settings!$AM$19:$AM$33, MATCH(M$10, Settings!$Y$19:$Y$33, 0)), IF(INDEX(Settings!$AQ$19:$AQ$33, MATCH(M$10, Settings!$Y$19:$Y$33, 0))=0, DAY($B175), INDEX(Settings!$AQ$19:$AQ$33, MATCH(M$10, Settings!$Y$19:$Y$33, 0))))-1), 1, Settings!$AY$23:$AY$38), ""))</f>
        <v/>
      </c>
      <c r="BM175" s="119" t="str">
        <f>IF(OR(N$10="", $B175="", N175="", BM$9=""), "", IFERROR(WORKDAY((DATE(YEAR($B175), MONTH($B175)+INDEX(Settings!$AM$19:$AM$33, MATCH(N$10, Settings!$Y$19:$Y$33, 0)), IF(INDEX(Settings!$AQ$19:$AQ$33, MATCH(N$10, Settings!$Y$19:$Y$33, 0))=0, DAY($B175), INDEX(Settings!$AQ$19:$AQ$33, MATCH(N$10, Settings!$Y$19:$Y$33, 0))))-1), 1, Settings!$AY$23:$AY$38), ""))</f>
        <v/>
      </c>
      <c r="BN175" s="119" t="str">
        <f>IF(OR(O$10="", $B175="", O175="", BN$9=""), "", IFERROR(WORKDAY((DATE(YEAR($B175), MONTH($B175)+INDEX(Settings!$AM$19:$AM$33, MATCH(O$10, Settings!$Y$19:$Y$33, 0)), IF(INDEX(Settings!$AQ$19:$AQ$33, MATCH(O$10, Settings!$Y$19:$Y$33, 0))=0, DAY($B175), INDEX(Settings!$AQ$19:$AQ$33, MATCH(O$10, Settings!$Y$19:$Y$33, 0))))-1), 1, Settings!$AY$23:$AY$38), ""))</f>
        <v/>
      </c>
      <c r="BO175" s="119" t="str">
        <f>IF(OR(P$10="", $B175="", P175="", BO$9=""), "", IFERROR(WORKDAY((DATE(YEAR($B175), MONTH($B175)+INDEX(Settings!$AM$19:$AM$33, MATCH(P$10, Settings!$Y$19:$Y$33, 0)), IF(INDEX(Settings!$AQ$19:$AQ$33, MATCH(P$10, Settings!$Y$19:$Y$33, 0))=0, DAY($B175), INDEX(Settings!$AQ$19:$AQ$33, MATCH(P$10, Settings!$Y$19:$Y$33, 0))))-1), 1, Settings!$AY$23:$AY$38), ""))</f>
        <v/>
      </c>
      <c r="BP175" s="120" t="str">
        <f>IF(OR(Q$10="", $B175="", Q175="", BP$9=""), "", IFERROR(WORKDAY((DATE(YEAR($B175), MONTH($B175)+INDEX(Settings!$AM$19:$AM$33, MATCH(Q$10, Settings!$Y$19:$Y$33, 0)), IF(INDEX(Settings!$AQ$19:$AQ$33, MATCH(Q$10, Settings!$Y$19:$Y$33, 0))=0, DAY($B175), INDEX(Settings!$AQ$19:$AQ$33, MATCH(Q$10, Settings!$Y$19:$Y$33, 0))))-1), 1, Settings!$AY$23:$AY$38), ""))</f>
        <v/>
      </c>
      <c r="BR175" s="118" t="str">
        <f>IF(BB175="", "", IF(BB175&lt;=$B175, WORKDAY(DATE(YEAR($BB175), MONTH(BB175)+1, DAY(BB175)-1), 1, Settings!$AY$23:$AY$38), BB175))</f>
        <v/>
      </c>
      <c r="BS175" s="119" t="str">
        <f>IF(BC175="", "", IF(BC175&lt;=$B175, WORKDAY(DATE(YEAR($BB175), MONTH(BC175)+1, DAY(BC175)-1), 1, Settings!$AY$23:$AY$38), BC175))</f>
        <v/>
      </c>
      <c r="BT175" s="119" t="str">
        <f>IF(BD175="", "", IF(BD175&lt;=$B175, WORKDAY(DATE(YEAR($BB175), MONTH(BD175)+1, DAY(BD175)-1), 1, Settings!$AY$23:$AY$38), BD175))</f>
        <v/>
      </c>
      <c r="BU175" s="119" t="str">
        <f>IF(BE175="", "", IF(BE175&lt;=$B175, WORKDAY(DATE(YEAR($BB175), MONTH(BE175)+1, DAY(BE175)-1), 1, Settings!$AY$23:$AY$38), BE175))</f>
        <v/>
      </c>
      <c r="BV175" s="119" t="str">
        <f>IF(BF175="", "", IF(BF175&lt;=$B175, WORKDAY(DATE(YEAR($BB175), MONTH(BF175)+1, DAY(BF175)-1), 1, Settings!$AY$23:$AY$38), BF175))</f>
        <v/>
      </c>
      <c r="BW175" s="119" t="str">
        <f>IF(BG175="", "", IF(BG175&lt;=$B175, WORKDAY(DATE(YEAR($BB175), MONTH(BG175)+1, DAY(BG175)-1), 1, Settings!$AY$23:$AY$38), BG175))</f>
        <v/>
      </c>
      <c r="BX175" s="119" t="str">
        <f>IF(BH175="", "", IF(BH175&lt;=$B175, WORKDAY(DATE(YEAR($BB175), MONTH(BH175)+1, DAY(BH175)-1), 1, Settings!$AY$23:$AY$38), BH175))</f>
        <v/>
      </c>
      <c r="BY175" s="119" t="str">
        <f>IF(BI175="", "", IF(BI175&lt;=$B175, WORKDAY(DATE(YEAR($BB175), MONTH(BI175)+1, DAY(BI175)-1), 1, Settings!$AY$23:$AY$38), BI175))</f>
        <v/>
      </c>
      <c r="BZ175" s="119" t="str">
        <f>IF(BJ175="", "", IF(BJ175&lt;=$B175, WORKDAY(DATE(YEAR($BB175), MONTH(BJ175)+1, DAY(BJ175)-1), 1, Settings!$AY$23:$AY$38), BJ175))</f>
        <v/>
      </c>
      <c r="CA175" s="119" t="str">
        <f>IF(BK175="", "", IF(BK175&lt;=$B175, WORKDAY(DATE(YEAR($BB175), MONTH(BK175)+1, DAY(BK175)-1), 1, Settings!$AY$23:$AY$38), BK175))</f>
        <v/>
      </c>
      <c r="CB175" s="119" t="str">
        <f>IF(BL175="", "", IF(BL175&lt;=$B175, WORKDAY(DATE(YEAR($BB175), MONTH(BL175)+1, DAY(BL175)-1), 1, Settings!$AY$23:$AY$38), BL175))</f>
        <v/>
      </c>
      <c r="CC175" s="119" t="str">
        <f>IF(BM175="", "", IF(BM175&lt;=$B175, WORKDAY(DATE(YEAR($BB175), MONTH(BM175)+1, DAY(BM175)-1), 1, Settings!$AY$23:$AY$38), BM175))</f>
        <v/>
      </c>
      <c r="CD175" s="119" t="str">
        <f>IF(BN175="", "", IF(BN175&lt;=$B175, WORKDAY(DATE(YEAR($BB175), MONTH(BN175)+1, DAY(BN175)-1), 1, Settings!$AY$23:$AY$38), BN175))</f>
        <v/>
      </c>
      <c r="CE175" s="119" t="str">
        <f>IF(BO175="", "", IF(BO175&lt;=$B175, WORKDAY(DATE(YEAR($BB175), MONTH(BO175)+1, DAY(BO175)-1), 1, Settings!$AY$23:$AY$38), BO175))</f>
        <v/>
      </c>
      <c r="CF175" s="120" t="str">
        <f>IF(BP175="", "", IF(BP175&lt;=$B175, WORKDAY(DATE(YEAR($BB175), MONTH(BP175)+1, DAY(BP175)-1), 1, Settings!$AY$23:$AY$38), BP175))</f>
        <v/>
      </c>
      <c r="CH175" s="48" t="str">
        <f t="shared" si="66"/>
        <v/>
      </c>
      <c r="CI175" s="49" t="str">
        <f t="shared" si="67"/>
        <v/>
      </c>
      <c r="CJ175" s="49" t="str">
        <f t="shared" si="68"/>
        <v/>
      </c>
      <c r="CK175" s="49" t="str">
        <f t="shared" si="69"/>
        <v/>
      </c>
      <c r="CL175" s="49" t="str">
        <f t="shared" si="70"/>
        <v/>
      </c>
      <c r="CM175" s="49" t="str">
        <f t="shared" si="71"/>
        <v/>
      </c>
      <c r="CN175" s="49" t="str">
        <f t="shared" si="72"/>
        <v/>
      </c>
      <c r="CO175" s="49" t="str">
        <f t="shared" si="73"/>
        <v/>
      </c>
      <c r="CP175" s="49" t="str">
        <f t="shared" si="74"/>
        <v/>
      </c>
      <c r="CQ175" s="49" t="str">
        <f t="shared" si="75"/>
        <v/>
      </c>
      <c r="CR175" s="49" t="str">
        <f t="shared" si="76"/>
        <v/>
      </c>
      <c r="CS175" s="49" t="str">
        <f t="shared" si="77"/>
        <v/>
      </c>
      <c r="CT175" s="49" t="str">
        <f t="shared" si="78"/>
        <v/>
      </c>
      <c r="CU175" s="49" t="str">
        <f t="shared" si="79"/>
        <v/>
      </c>
      <c r="CV175" s="16" t="str">
        <f t="shared" si="80"/>
        <v/>
      </c>
      <c r="CX175" s="48" t="str">
        <f t="shared" si="81"/>
        <v/>
      </c>
      <c r="CY175" s="49" t="str">
        <f t="shared" si="82"/>
        <v/>
      </c>
      <c r="CZ175" s="49" t="str">
        <f t="shared" si="83"/>
        <v/>
      </c>
      <c r="DA175" s="49" t="str">
        <f t="shared" si="84"/>
        <v/>
      </c>
      <c r="DB175" s="49" t="str">
        <f t="shared" si="85"/>
        <v/>
      </c>
      <c r="DC175" s="49" t="str">
        <f t="shared" si="86"/>
        <v/>
      </c>
      <c r="DD175" s="49" t="str">
        <f t="shared" si="87"/>
        <v/>
      </c>
      <c r="DE175" s="49" t="str">
        <f t="shared" si="88"/>
        <v/>
      </c>
      <c r="DF175" s="49" t="str">
        <f t="shared" si="89"/>
        <v/>
      </c>
      <c r="DG175" s="49" t="str">
        <f t="shared" si="90"/>
        <v/>
      </c>
      <c r="DH175" s="49" t="str">
        <f t="shared" si="91"/>
        <v/>
      </c>
      <c r="DI175" s="49" t="str">
        <f t="shared" si="92"/>
        <v/>
      </c>
      <c r="DJ175" s="49" t="str">
        <f t="shared" si="93"/>
        <v/>
      </c>
      <c r="DK175" s="49" t="str">
        <f t="shared" si="94"/>
        <v/>
      </c>
      <c r="DL175" s="16" t="str">
        <f t="shared" si="95"/>
        <v/>
      </c>
      <c r="DN175" s="17" t="str">
        <f t="shared" si="96"/>
        <v>Dec 2019</v>
      </c>
    </row>
    <row r="176" spans="1:118" x14ac:dyDescent="0.25">
      <c r="A176" s="30"/>
      <c r="B176" s="102">
        <f>IF(B175="", "", IFERROR(IF(B175+1&gt;Settings!$G$25, "", B175+1), ""))</f>
        <v>43812</v>
      </c>
      <c r="C176" s="2"/>
      <c r="D176" s="3"/>
      <c r="E176" s="3"/>
      <c r="F176" s="3"/>
      <c r="G176" s="3"/>
      <c r="H176" s="3"/>
      <c r="I176" s="3"/>
      <c r="J176" s="3"/>
      <c r="K176" s="3"/>
      <c r="L176" s="3"/>
      <c r="M176" s="3"/>
      <c r="N176" s="3"/>
      <c r="O176" s="3"/>
      <c r="P176" s="3"/>
      <c r="Q176" s="4"/>
      <c r="R176" s="30"/>
      <c r="T176" s="17" t="str">
        <f>IF($B176="", "", IF($B176&lt;Settings!$G$23, "Old", "New"))</f>
        <v>Old</v>
      </c>
      <c r="AL176" s="118" t="str">
        <f>IF(OR($B176="", C176="", C$10="", AL$9), "", IFERROR($B176+INDEX(Settings!$AF$19:$AF$33, MATCH(C$10, Settings!$Y$19:$Y$33, 0))+IF(INDEX(Settings!$AI$19:$AI$33, MATCH(C$10, Settings!$Y$19:$Y$33, 0))="", 0, INDEX($AO$2:$AU$8, MATCH(TEXT($B176, "ddd"), $AN$2:$AN$8, 0), MATCH(INDEX(Settings!$AI$19:$AI$33, MATCH(C$10, Settings!$Y$19:$Y$33, 0)), $AO$1:$AU$1, 0))), 0))</f>
        <v/>
      </c>
      <c r="AM176" s="119" t="str">
        <f>IF(OR($B176="", D176="", D$10="", AM$9), "", IFERROR($B176+INDEX(Settings!$AF$19:$AF$33, MATCH(D$10, Settings!$Y$19:$Y$33, 0))+IF(INDEX(Settings!$AI$19:$AI$33, MATCH(D$10, Settings!$Y$19:$Y$33, 0))="", 0, INDEX($AO$2:$AU$8, MATCH(TEXT($B176, "ddd"), $AN$2:$AN$8, 0), MATCH(INDEX(Settings!$AI$19:$AI$33, MATCH(D$10, Settings!$Y$19:$Y$33, 0)), $AO$1:$AU$1, 0))), 0))</f>
        <v/>
      </c>
      <c r="AN176" s="119" t="str">
        <f>IF(OR($B176="", E176="", E$10="", AN$9), "", IFERROR($B176+INDEX(Settings!$AF$19:$AF$33, MATCH(E$10, Settings!$Y$19:$Y$33, 0))+IF(INDEX(Settings!$AI$19:$AI$33, MATCH(E$10, Settings!$Y$19:$Y$33, 0))="", 0, INDEX($AO$2:$AU$8, MATCH(TEXT($B176, "ddd"), $AN$2:$AN$8, 0), MATCH(INDEX(Settings!$AI$19:$AI$33, MATCH(E$10, Settings!$Y$19:$Y$33, 0)), $AO$1:$AU$1, 0))), 0))</f>
        <v/>
      </c>
      <c r="AO176" s="119" t="str">
        <f>IF(OR($B176="", F176="", F$10="", AO$9), "", IFERROR($B176+INDEX(Settings!$AF$19:$AF$33, MATCH(F$10, Settings!$Y$19:$Y$33, 0))+IF(INDEX(Settings!$AI$19:$AI$33, MATCH(F$10, Settings!$Y$19:$Y$33, 0))="", 0, INDEX($AO$2:$AU$8, MATCH(TEXT($B176, "ddd"), $AN$2:$AN$8, 0), MATCH(INDEX(Settings!$AI$19:$AI$33, MATCH(F$10, Settings!$Y$19:$Y$33, 0)), $AO$1:$AU$1, 0))), 0))</f>
        <v/>
      </c>
      <c r="AP176" s="119" t="str">
        <f>IF(OR($B176="", G176="", G$10="", AP$9), "", IFERROR($B176+INDEX(Settings!$AF$19:$AF$33, MATCH(G$10, Settings!$Y$19:$Y$33, 0))+IF(INDEX(Settings!$AI$19:$AI$33, MATCH(G$10, Settings!$Y$19:$Y$33, 0))="", 0, INDEX($AO$2:$AU$8, MATCH(TEXT($B176, "ddd"), $AN$2:$AN$8, 0), MATCH(INDEX(Settings!$AI$19:$AI$33, MATCH(G$10, Settings!$Y$19:$Y$33, 0)), $AO$1:$AU$1, 0))), 0))</f>
        <v/>
      </c>
      <c r="AQ176" s="119" t="str">
        <f>IF(OR($B176="", H176="", H$10="", AQ$9), "", IFERROR($B176+INDEX(Settings!$AF$19:$AF$33, MATCH(H$10, Settings!$Y$19:$Y$33, 0))+IF(INDEX(Settings!$AI$19:$AI$33, MATCH(H$10, Settings!$Y$19:$Y$33, 0))="", 0, INDEX($AO$2:$AU$8, MATCH(TEXT($B176, "ddd"), $AN$2:$AN$8, 0), MATCH(INDEX(Settings!$AI$19:$AI$33, MATCH(H$10, Settings!$Y$19:$Y$33, 0)), $AO$1:$AU$1, 0))), 0))</f>
        <v/>
      </c>
      <c r="AR176" s="119" t="str">
        <f>IF(OR($B176="", I176="", I$10="", AR$9), "", IFERROR($B176+INDEX(Settings!$AF$19:$AF$33, MATCH(I$10, Settings!$Y$19:$Y$33, 0))+IF(INDEX(Settings!$AI$19:$AI$33, MATCH(I$10, Settings!$Y$19:$Y$33, 0))="", 0, INDEX($AO$2:$AU$8, MATCH(TEXT($B176, "ddd"), $AN$2:$AN$8, 0), MATCH(INDEX(Settings!$AI$19:$AI$33, MATCH(I$10, Settings!$Y$19:$Y$33, 0)), $AO$1:$AU$1, 0))), 0))</f>
        <v/>
      </c>
      <c r="AS176" s="119" t="str">
        <f>IF(OR($B176="", J176="", J$10="", AS$9), "", IFERROR($B176+INDEX(Settings!$AF$19:$AF$33, MATCH(J$10, Settings!$Y$19:$Y$33, 0))+IF(INDEX(Settings!$AI$19:$AI$33, MATCH(J$10, Settings!$Y$19:$Y$33, 0))="", 0, INDEX($AO$2:$AU$8, MATCH(TEXT($B176, "ddd"), $AN$2:$AN$8, 0), MATCH(INDEX(Settings!$AI$19:$AI$33, MATCH(J$10, Settings!$Y$19:$Y$33, 0)), $AO$1:$AU$1, 0))), 0))</f>
        <v/>
      </c>
      <c r="AT176" s="119" t="str">
        <f>IF(OR($B176="", K176="", K$10="", AT$9), "", IFERROR($B176+INDEX(Settings!$AF$19:$AF$33, MATCH(K$10, Settings!$Y$19:$Y$33, 0))+IF(INDEX(Settings!$AI$19:$AI$33, MATCH(K$10, Settings!$Y$19:$Y$33, 0))="", 0, INDEX($AO$2:$AU$8, MATCH(TEXT($B176, "ddd"), $AN$2:$AN$8, 0), MATCH(INDEX(Settings!$AI$19:$AI$33, MATCH(K$10, Settings!$Y$19:$Y$33, 0)), $AO$1:$AU$1, 0))), 0))</f>
        <v/>
      </c>
      <c r="AU176" s="119" t="str">
        <f>IF(OR($B176="", L176="", L$10="", AU$9), "", IFERROR($B176+INDEX(Settings!$AF$19:$AF$33, MATCH(L$10, Settings!$Y$19:$Y$33, 0))+IF(INDEX(Settings!$AI$19:$AI$33, MATCH(L$10, Settings!$Y$19:$Y$33, 0))="", 0, INDEX($AO$2:$AU$8, MATCH(TEXT($B176, "ddd"), $AN$2:$AN$8, 0), MATCH(INDEX(Settings!$AI$19:$AI$33, MATCH(L$10, Settings!$Y$19:$Y$33, 0)), $AO$1:$AU$1, 0))), 0))</f>
        <v/>
      </c>
      <c r="AV176" s="119" t="str">
        <f>IF(OR($B176="", M176="", M$10="", AV$9), "", IFERROR($B176+INDEX(Settings!$AF$19:$AF$33, MATCH(M$10, Settings!$Y$19:$Y$33, 0))+IF(INDEX(Settings!$AI$19:$AI$33, MATCH(M$10, Settings!$Y$19:$Y$33, 0))="", 0, INDEX($AO$2:$AU$8, MATCH(TEXT($B176, "ddd"), $AN$2:$AN$8, 0), MATCH(INDEX(Settings!$AI$19:$AI$33, MATCH(M$10, Settings!$Y$19:$Y$33, 0)), $AO$1:$AU$1, 0))), 0))</f>
        <v/>
      </c>
      <c r="AW176" s="119" t="str">
        <f>IF(OR($B176="", N176="", N$10="", AW$9), "", IFERROR($B176+INDEX(Settings!$AF$19:$AF$33, MATCH(N$10, Settings!$Y$19:$Y$33, 0))+IF(INDEX(Settings!$AI$19:$AI$33, MATCH(N$10, Settings!$Y$19:$Y$33, 0))="", 0, INDEX($AO$2:$AU$8, MATCH(TEXT($B176, "ddd"), $AN$2:$AN$8, 0), MATCH(INDEX(Settings!$AI$19:$AI$33, MATCH(N$10, Settings!$Y$19:$Y$33, 0)), $AO$1:$AU$1, 0))), 0))</f>
        <v/>
      </c>
      <c r="AX176" s="119" t="str">
        <f>IF(OR($B176="", O176="", O$10="", AX$9), "", IFERROR($B176+INDEX(Settings!$AF$19:$AF$33, MATCH(O$10, Settings!$Y$19:$Y$33, 0))+IF(INDEX(Settings!$AI$19:$AI$33, MATCH(O$10, Settings!$Y$19:$Y$33, 0))="", 0, INDEX($AO$2:$AU$8, MATCH(TEXT($B176, "ddd"), $AN$2:$AN$8, 0), MATCH(INDEX(Settings!$AI$19:$AI$33, MATCH(O$10, Settings!$Y$19:$Y$33, 0)), $AO$1:$AU$1, 0))), 0))</f>
        <v/>
      </c>
      <c r="AY176" s="119" t="str">
        <f>IF(OR($B176="", P176="", P$10="", AY$9), "", IFERROR($B176+INDEX(Settings!$AF$19:$AF$33, MATCH(P$10, Settings!$Y$19:$Y$33, 0))+IF(INDEX(Settings!$AI$19:$AI$33, MATCH(P$10, Settings!$Y$19:$Y$33, 0))="", 0, INDEX($AO$2:$AU$8, MATCH(TEXT($B176, "ddd"), $AN$2:$AN$8, 0), MATCH(INDEX(Settings!$AI$19:$AI$33, MATCH(P$10, Settings!$Y$19:$Y$33, 0)), $AO$1:$AU$1, 0))), 0))</f>
        <v/>
      </c>
      <c r="AZ176" s="120" t="str">
        <f>IF(OR($B176="", Q176="", Q$10="", AZ$9), "", IFERROR($B176+INDEX(Settings!$AF$19:$AF$33, MATCH(Q$10, Settings!$Y$19:$Y$33, 0))+IF(INDEX(Settings!$AI$19:$AI$33, MATCH(Q$10, Settings!$Y$19:$Y$33, 0))="", 0, INDEX($AO$2:$AU$8, MATCH(TEXT($B176, "ddd"), $AN$2:$AN$8, 0), MATCH(INDEX(Settings!$AI$19:$AI$33, MATCH(Q$10, Settings!$Y$19:$Y$33, 0)), $AO$1:$AU$1, 0))), 0))</f>
        <v/>
      </c>
      <c r="BB176" s="118" t="str">
        <f>IF(OR(C$10="", $B176="", C176="", BB$9=""), "", IFERROR(WORKDAY((DATE(YEAR($B176), MONTH($B176)+INDEX(Settings!$AM$19:$AM$33, MATCH(C$10, Settings!$Y$19:$Y$33, 0)), IF(INDEX(Settings!$AQ$19:$AQ$33, MATCH(C$10, Settings!$Y$19:$Y$33, 0))=0, DAY($B176), INDEX(Settings!$AQ$19:$AQ$33, MATCH(C$10, Settings!$Y$19:$Y$33, 0))))-1), 1, Settings!$AY$23:$AY$38), ""))</f>
        <v/>
      </c>
      <c r="BC176" s="119" t="str">
        <f>IF(OR(D$10="", $B176="", D176="", BC$9=""), "", IFERROR(WORKDAY((DATE(YEAR($B176), MONTH($B176)+INDEX(Settings!$AM$19:$AM$33, MATCH(D$10, Settings!$Y$19:$Y$33, 0)), IF(INDEX(Settings!$AQ$19:$AQ$33, MATCH(D$10, Settings!$Y$19:$Y$33, 0))=0, DAY($B176), INDEX(Settings!$AQ$19:$AQ$33, MATCH(D$10, Settings!$Y$19:$Y$33, 0))))-1), 1, Settings!$AY$23:$AY$38), ""))</f>
        <v/>
      </c>
      <c r="BD176" s="119" t="str">
        <f>IF(OR(E$10="", $B176="", E176="", BD$9=""), "", IFERROR(WORKDAY((DATE(YEAR($B176), MONTH($B176)+INDEX(Settings!$AM$19:$AM$33, MATCH(E$10, Settings!$Y$19:$Y$33, 0)), IF(INDEX(Settings!$AQ$19:$AQ$33, MATCH(E$10, Settings!$Y$19:$Y$33, 0))=0, DAY($B176), INDEX(Settings!$AQ$19:$AQ$33, MATCH(E$10, Settings!$Y$19:$Y$33, 0))))-1), 1, Settings!$AY$23:$AY$38), ""))</f>
        <v/>
      </c>
      <c r="BE176" s="119" t="str">
        <f>IF(OR(F$10="", $B176="", F176="", BE$9=""), "", IFERROR(WORKDAY((DATE(YEAR($B176), MONTH($B176)+INDEX(Settings!$AM$19:$AM$33, MATCH(F$10, Settings!$Y$19:$Y$33, 0)), IF(INDEX(Settings!$AQ$19:$AQ$33, MATCH(F$10, Settings!$Y$19:$Y$33, 0))=0, DAY($B176), INDEX(Settings!$AQ$19:$AQ$33, MATCH(F$10, Settings!$Y$19:$Y$33, 0))))-1), 1, Settings!$AY$23:$AY$38), ""))</f>
        <v/>
      </c>
      <c r="BF176" s="119" t="str">
        <f>IF(OR(G$10="", $B176="", G176="", BF$9=""), "", IFERROR(WORKDAY((DATE(YEAR($B176), MONTH($B176)+INDEX(Settings!$AM$19:$AM$33, MATCH(G$10, Settings!$Y$19:$Y$33, 0)), IF(INDEX(Settings!$AQ$19:$AQ$33, MATCH(G$10, Settings!$Y$19:$Y$33, 0))=0, DAY($B176), INDEX(Settings!$AQ$19:$AQ$33, MATCH(G$10, Settings!$Y$19:$Y$33, 0))))-1), 1, Settings!$AY$23:$AY$38), ""))</f>
        <v/>
      </c>
      <c r="BG176" s="119" t="str">
        <f>IF(OR(H$10="", $B176="", H176="", BG$9=""), "", IFERROR(WORKDAY((DATE(YEAR($B176), MONTH($B176)+INDEX(Settings!$AM$19:$AM$33, MATCH(H$10, Settings!$Y$19:$Y$33, 0)), IF(INDEX(Settings!$AQ$19:$AQ$33, MATCH(H$10, Settings!$Y$19:$Y$33, 0))=0, DAY($B176), INDEX(Settings!$AQ$19:$AQ$33, MATCH(H$10, Settings!$Y$19:$Y$33, 0))))-1), 1, Settings!$AY$23:$AY$38), ""))</f>
        <v/>
      </c>
      <c r="BH176" s="119" t="str">
        <f>IF(OR(I$10="", $B176="", I176="", BH$9=""), "", IFERROR(WORKDAY((DATE(YEAR($B176), MONTH($B176)+INDEX(Settings!$AM$19:$AM$33, MATCH(I$10, Settings!$Y$19:$Y$33, 0)), IF(INDEX(Settings!$AQ$19:$AQ$33, MATCH(I$10, Settings!$Y$19:$Y$33, 0))=0, DAY($B176), INDEX(Settings!$AQ$19:$AQ$33, MATCH(I$10, Settings!$Y$19:$Y$33, 0))))-1), 1, Settings!$AY$23:$AY$38), ""))</f>
        <v/>
      </c>
      <c r="BI176" s="119" t="str">
        <f>IF(OR(J$10="", $B176="", J176="", BI$9=""), "", IFERROR(WORKDAY((DATE(YEAR($B176), MONTH($B176)+INDEX(Settings!$AM$19:$AM$33, MATCH(J$10, Settings!$Y$19:$Y$33, 0)), IF(INDEX(Settings!$AQ$19:$AQ$33, MATCH(J$10, Settings!$Y$19:$Y$33, 0))=0, DAY($B176), INDEX(Settings!$AQ$19:$AQ$33, MATCH(J$10, Settings!$Y$19:$Y$33, 0))))-1), 1, Settings!$AY$23:$AY$38), ""))</f>
        <v/>
      </c>
      <c r="BJ176" s="119" t="str">
        <f>IF(OR(K$10="", $B176="", K176="", BJ$9=""), "", IFERROR(WORKDAY((DATE(YEAR($B176), MONTH($B176)+INDEX(Settings!$AM$19:$AM$33, MATCH(K$10, Settings!$Y$19:$Y$33, 0)), IF(INDEX(Settings!$AQ$19:$AQ$33, MATCH(K$10, Settings!$Y$19:$Y$33, 0))=0, DAY($B176), INDEX(Settings!$AQ$19:$AQ$33, MATCH(K$10, Settings!$Y$19:$Y$33, 0))))-1), 1, Settings!$AY$23:$AY$38), ""))</f>
        <v/>
      </c>
      <c r="BK176" s="119" t="str">
        <f>IF(OR(L$10="", $B176="", L176="", BK$9=""), "", IFERROR(WORKDAY((DATE(YEAR($B176), MONTH($B176)+INDEX(Settings!$AM$19:$AM$33, MATCH(L$10, Settings!$Y$19:$Y$33, 0)), IF(INDEX(Settings!$AQ$19:$AQ$33, MATCH(L$10, Settings!$Y$19:$Y$33, 0))=0, DAY($B176), INDEX(Settings!$AQ$19:$AQ$33, MATCH(L$10, Settings!$Y$19:$Y$33, 0))))-1), 1, Settings!$AY$23:$AY$38), ""))</f>
        <v/>
      </c>
      <c r="BL176" s="119" t="str">
        <f>IF(OR(M$10="", $B176="", M176="", BL$9=""), "", IFERROR(WORKDAY((DATE(YEAR($B176), MONTH($B176)+INDEX(Settings!$AM$19:$AM$33, MATCH(M$10, Settings!$Y$19:$Y$33, 0)), IF(INDEX(Settings!$AQ$19:$AQ$33, MATCH(M$10, Settings!$Y$19:$Y$33, 0))=0, DAY($B176), INDEX(Settings!$AQ$19:$AQ$33, MATCH(M$10, Settings!$Y$19:$Y$33, 0))))-1), 1, Settings!$AY$23:$AY$38), ""))</f>
        <v/>
      </c>
      <c r="BM176" s="119" t="str">
        <f>IF(OR(N$10="", $B176="", N176="", BM$9=""), "", IFERROR(WORKDAY((DATE(YEAR($B176), MONTH($B176)+INDEX(Settings!$AM$19:$AM$33, MATCH(N$10, Settings!$Y$19:$Y$33, 0)), IF(INDEX(Settings!$AQ$19:$AQ$33, MATCH(N$10, Settings!$Y$19:$Y$33, 0))=0, DAY($B176), INDEX(Settings!$AQ$19:$AQ$33, MATCH(N$10, Settings!$Y$19:$Y$33, 0))))-1), 1, Settings!$AY$23:$AY$38), ""))</f>
        <v/>
      </c>
      <c r="BN176" s="119" t="str">
        <f>IF(OR(O$10="", $B176="", O176="", BN$9=""), "", IFERROR(WORKDAY((DATE(YEAR($B176), MONTH($B176)+INDEX(Settings!$AM$19:$AM$33, MATCH(O$10, Settings!$Y$19:$Y$33, 0)), IF(INDEX(Settings!$AQ$19:$AQ$33, MATCH(O$10, Settings!$Y$19:$Y$33, 0))=0, DAY($B176), INDEX(Settings!$AQ$19:$AQ$33, MATCH(O$10, Settings!$Y$19:$Y$33, 0))))-1), 1, Settings!$AY$23:$AY$38), ""))</f>
        <v/>
      </c>
      <c r="BO176" s="119" t="str">
        <f>IF(OR(P$10="", $B176="", P176="", BO$9=""), "", IFERROR(WORKDAY((DATE(YEAR($B176), MONTH($B176)+INDEX(Settings!$AM$19:$AM$33, MATCH(P$10, Settings!$Y$19:$Y$33, 0)), IF(INDEX(Settings!$AQ$19:$AQ$33, MATCH(P$10, Settings!$Y$19:$Y$33, 0))=0, DAY($B176), INDEX(Settings!$AQ$19:$AQ$33, MATCH(P$10, Settings!$Y$19:$Y$33, 0))))-1), 1, Settings!$AY$23:$AY$38), ""))</f>
        <v/>
      </c>
      <c r="BP176" s="120" t="str">
        <f>IF(OR(Q$10="", $B176="", Q176="", BP$9=""), "", IFERROR(WORKDAY((DATE(YEAR($B176), MONTH($B176)+INDEX(Settings!$AM$19:$AM$33, MATCH(Q$10, Settings!$Y$19:$Y$33, 0)), IF(INDEX(Settings!$AQ$19:$AQ$33, MATCH(Q$10, Settings!$Y$19:$Y$33, 0))=0, DAY($B176), INDEX(Settings!$AQ$19:$AQ$33, MATCH(Q$10, Settings!$Y$19:$Y$33, 0))))-1), 1, Settings!$AY$23:$AY$38), ""))</f>
        <v/>
      </c>
      <c r="BR176" s="118" t="str">
        <f>IF(BB176="", "", IF(BB176&lt;=$B176, WORKDAY(DATE(YEAR($BB176), MONTH(BB176)+1, DAY(BB176)-1), 1, Settings!$AY$23:$AY$38), BB176))</f>
        <v/>
      </c>
      <c r="BS176" s="119" t="str">
        <f>IF(BC176="", "", IF(BC176&lt;=$B176, WORKDAY(DATE(YEAR($BB176), MONTH(BC176)+1, DAY(BC176)-1), 1, Settings!$AY$23:$AY$38), BC176))</f>
        <v/>
      </c>
      <c r="BT176" s="119" t="str">
        <f>IF(BD176="", "", IF(BD176&lt;=$B176, WORKDAY(DATE(YEAR($BB176), MONTH(BD176)+1, DAY(BD176)-1), 1, Settings!$AY$23:$AY$38), BD176))</f>
        <v/>
      </c>
      <c r="BU176" s="119" t="str">
        <f>IF(BE176="", "", IF(BE176&lt;=$B176, WORKDAY(DATE(YEAR($BB176), MONTH(BE176)+1, DAY(BE176)-1), 1, Settings!$AY$23:$AY$38), BE176))</f>
        <v/>
      </c>
      <c r="BV176" s="119" t="str">
        <f>IF(BF176="", "", IF(BF176&lt;=$B176, WORKDAY(DATE(YEAR($BB176), MONTH(BF176)+1, DAY(BF176)-1), 1, Settings!$AY$23:$AY$38), BF176))</f>
        <v/>
      </c>
      <c r="BW176" s="119" t="str">
        <f>IF(BG176="", "", IF(BG176&lt;=$B176, WORKDAY(DATE(YEAR($BB176), MONTH(BG176)+1, DAY(BG176)-1), 1, Settings!$AY$23:$AY$38), BG176))</f>
        <v/>
      </c>
      <c r="BX176" s="119" t="str">
        <f>IF(BH176="", "", IF(BH176&lt;=$B176, WORKDAY(DATE(YEAR($BB176), MONTH(BH176)+1, DAY(BH176)-1), 1, Settings!$AY$23:$AY$38), BH176))</f>
        <v/>
      </c>
      <c r="BY176" s="119" t="str">
        <f>IF(BI176="", "", IF(BI176&lt;=$B176, WORKDAY(DATE(YEAR($BB176), MONTH(BI176)+1, DAY(BI176)-1), 1, Settings!$AY$23:$AY$38), BI176))</f>
        <v/>
      </c>
      <c r="BZ176" s="119" t="str">
        <f>IF(BJ176="", "", IF(BJ176&lt;=$B176, WORKDAY(DATE(YEAR($BB176), MONTH(BJ176)+1, DAY(BJ176)-1), 1, Settings!$AY$23:$AY$38), BJ176))</f>
        <v/>
      </c>
      <c r="CA176" s="119" t="str">
        <f>IF(BK176="", "", IF(BK176&lt;=$B176, WORKDAY(DATE(YEAR($BB176), MONTH(BK176)+1, DAY(BK176)-1), 1, Settings!$AY$23:$AY$38), BK176))</f>
        <v/>
      </c>
      <c r="CB176" s="119" t="str">
        <f>IF(BL176="", "", IF(BL176&lt;=$B176, WORKDAY(DATE(YEAR($BB176), MONTH(BL176)+1, DAY(BL176)-1), 1, Settings!$AY$23:$AY$38), BL176))</f>
        <v/>
      </c>
      <c r="CC176" s="119" t="str">
        <f>IF(BM176="", "", IF(BM176&lt;=$B176, WORKDAY(DATE(YEAR($BB176), MONTH(BM176)+1, DAY(BM176)-1), 1, Settings!$AY$23:$AY$38), BM176))</f>
        <v/>
      </c>
      <c r="CD176" s="119" t="str">
        <f>IF(BN176="", "", IF(BN176&lt;=$B176, WORKDAY(DATE(YEAR($BB176), MONTH(BN176)+1, DAY(BN176)-1), 1, Settings!$AY$23:$AY$38), BN176))</f>
        <v/>
      </c>
      <c r="CE176" s="119" t="str">
        <f>IF(BO176="", "", IF(BO176&lt;=$B176, WORKDAY(DATE(YEAR($BB176), MONTH(BO176)+1, DAY(BO176)-1), 1, Settings!$AY$23:$AY$38), BO176))</f>
        <v/>
      </c>
      <c r="CF176" s="120" t="str">
        <f>IF(BP176="", "", IF(BP176&lt;=$B176, WORKDAY(DATE(YEAR($BB176), MONTH(BP176)+1, DAY(BP176)-1), 1, Settings!$AY$23:$AY$38), BP176))</f>
        <v/>
      </c>
      <c r="CH176" s="48" t="str">
        <f t="shared" si="66"/>
        <v/>
      </c>
      <c r="CI176" s="49" t="str">
        <f t="shared" si="67"/>
        <v/>
      </c>
      <c r="CJ176" s="49" t="str">
        <f t="shared" si="68"/>
        <v/>
      </c>
      <c r="CK176" s="49" t="str">
        <f t="shared" si="69"/>
        <v/>
      </c>
      <c r="CL176" s="49" t="str">
        <f t="shared" si="70"/>
        <v/>
      </c>
      <c r="CM176" s="49" t="str">
        <f t="shared" si="71"/>
        <v/>
      </c>
      <c r="CN176" s="49" t="str">
        <f t="shared" si="72"/>
        <v/>
      </c>
      <c r="CO176" s="49" t="str">
        <f t="shared" si="73"/>
        <v/>
      </c>
      <c r="CP176" s="49" t="str">
        <f t="shared" si="74"/>
        <v/>
      </c>
      <c r="CQ176" s="49" t="str">
        <f t="shared" si="75"/>
        <v/>
      </c>
      <c r="CR176" s="49" t="str">
        <f t="shared" si="76"/>
        <v/>
      </c>
      <c r="CS176" s="49" t="str">
        <f t="shared" si="77"/>
        <v/>
      </c>
      <c r="CT176" s="49" t="str">
        <f t="shared" si="78"/>
        <v/>
      </c>
      <c r="CU176" s="49" t="str">
        <f t="shared" si="79"/>
        <v/>
      </c>
      <c r="CV176" s="16" t="str">
        <f t="shared" si="80"/>
        <v/>
      </c>
      <c r="CX176" s="48" t="str">
        <f t="shared" si="81"/>
        <v/>
      </c>
      <c r="CY176" s="49" t="str">
        <f t="shared" si="82"/>
        <v/>
      </c>
      <c r="CZ176" s="49" t="str">
        <f t="shared" si="83"/>
        <v/>
      </c>
      <c r="DA176" s="49" t="str">
        <f t="shared" si="84"/>
        <v/>
      </c>
      <c r="DB176" s="49" t="str">
        <f t="shared" si="85"/>
        <v/>
      </c>
      <c r="DC176" s="49" t="str">
        <f t="shared" si="86"/>
        <v/>
      </c>
      <c r="DD176" s="49" t="str">
        <f t="shared" si="87"/>
        <v/>
      </c>
      <c r="DE176" s="49" t="str">
        <f t="shared" si="88"/>
        <v/>
      </c>
      <c r="DF176" s="49" t="str">
        <f t="shared" si="89"/>
        <v/>
      </c>
      <c r="DG176" s="49" t="str">
        <f t="shared" si="90"/>
        <v/>
      </c>
      <c r="DH176" s="49" t="str">
        <f t="shared" si="91"/>
        <v/>
      </c>
      <c r="DI176" s="49" t="str">
        <f t="shared" si="92"/>
        <v/>
      </c>
      <c r="DJ176" s="49" t="str">
        <f t="shared" si="93"/>
        <v/>
      </c>
      <c r="DK176" s="49" t="str">
        <f t="shared" si="94"/>
        <v/>
      </c>
      <c r="DL176" s="16" t="str">
        <f t="shared" si="95"/>
        <v/>
      </c>
      <c r="DN176" s="17" t="str">
        <f t="shared" si="96"/>
        <v>Dec 2019</v>
      </c>
    </row>
    <row r="177" spans="1:118" x14ac:dyDescent="0.25">
      <c r="A177" s="30"/>
      <c r="B177" s="102">
        <f>IF(B176="", "", IFERROR(IF(B176+1&gt;Settings!$G$25, "", B176+1), ""))</f>
        <v>43813</v>
      </c>
      <c r="C177" s="2"/>
      <c r="D177" s="3"/>
      <c r="E177" s="3"/>
      <c r="F177" s="3"/>
      <c r="G177" s="3"/>
      <c r="H177" s="3"/>
      <c r="I177" s="3"/>
      <c r="J177" s="3"/>
      <c r="K177" s="3"/>
      <c r="L177" s="3"/>
      <c r="M177" s="3"/>
      <c r="N177" s="3"/>
      <c r="O177" s="3"/>
      <c r="P177" s="3"/>
      <c r="Q177" s="4"/>
      <c r="R177" s="30"/>
      <c r="T177" s="17" t="str">
        <f>IF($B177="", "", IF($B177&lt;Settings!$G$23, "Old", "New"))</f>
        <v>Old</v>
      </c>
      <c r="AL177" s="118" t="str">
        <f>IF(OR($B177="", C177="", C$10="", AL$9), "", IFERROR($B177+INDEX(Settings!$AF$19:$AF$33, MATCH(C$10, Settings!$Y$19:$Y$33, 0))+IF(INDEX(Settings!$AI$19:$AI$33, MATCH(C$10, Settings!$Y$19:$Y$33, 0))="", 0, INDEX($AO$2:$AU$8, MATCH(TEXT($B177, "ddd"), $AN$2:$AN$8, 0), MATCH(INDEX(Settings!$AI$19:$AI$33, MATCH(C$10, Settings!$Y$19:$Y$33, 0)), $AO$1:$AU$1, 0))), 0))</f>
        <v/>
      </c>
      <c r="AM177" s="119" t="str">
        <f>IF(OR($B177="", D177="", D$10="", AM$9), "", IFERROR($B177+INDEX(Settings!$AF$19:$AF$33, MATCH(D$10, Settings!$Y$19:$Y$33, 0))+IF(INDEX(Settings!$AI$19:$AI$33, MATCH(D$10, Settings!$Y$19:$Y$33, 0))="", 0, INDEX($AO$2:$AU$8, MATCH(TEXT($B177, "ddd"), $AN$2:$AN$8, 0), MATCH(INDEX(Settings!$AI$19:$AI$33, MATCH(D$10, Settings!$Y$19:$Y$33, 0)), $AO$1:$AU$1, 0))), 0))</f>
        <v/>
      </c>
      <c r="AN177" s="119" t="str">
        <f>IF(OR($B177="", E177="", E$10="", AN$9), "", IFERROR($B177+INDEX(Settings!$AF$19:$AF$33, MATCH(E$10, Settings!$Y$19:$Y$33, 0))+IF(INDEX(Settings!$AI$19:$AI$33, MATCH(E$10, Settings!$Y$19:$Y$33, 0))="", 0, INDEX($AO$2:$AU$8, MATCH(TEXT($B177, "ddd"), $AN$2:$AN$8, 0), MATCH(INDEX(Settings!$AI$19:$AI$33, MATCH(E$10, Settings!$Y$19:$Y$33, 0)), $AO$1:$AU$1, 0))), 0))</f>
        <v/>
      </c>
      <c r="AO177" s="119" t="str">
        <f>IF(OR($B177="", F177="", F$10="", AO$9), "", IFERROR($B177+INDEX(Settings!$AF$19:$AF$33, MATCH(F$10, Settings!$Y$19:$Y$33, 0))+IF(INDEX(Settings!$AI$19:$AI$33, MATCH(F$10, Settings!$Y$19:$Y$33, 0))="", 0, INDEX($AO$2:$AU$8, MATCH(TEXT($B177, "ddd"), $AN$2:$AN$8, 0), MATCH(INDEX(Settings!$AI$19:$AI$33, MATCH(F$10, Settings!$Y$19:$Y$33, 0)), $AO$1:$AU$1, 0))), 0))</f>
        <v/>
      </c>
      <c r="AP177" s="119" t="str">
        <f>IF(OR($B177="", G177="", G$10="", AP$9), "", IFERROR($B177+INDEX(Settings!$AF$19:$AF$33, MATCH(G$10, Settings!$Y$19:$Y$33, 0))+IF(INDEX(Settings!$AI$19:$AI$33, MATCH(G$10, Settings!$Y$19:$Y$33, 0))="", 0, INDEX($AO$2:$AU$8, MATCH(TEXT($B177, "ddd"), $AN$2:$AN$8, 0), MATCH(INDEX(Settings!$AI$19:$AI$33, MATCH(G$10, Settings!$Y$19:$Y$33, 0)), $AO$1:$AU$1, 0))), 0))</f>
        <v/>
      </c>
      <c r="AQ177" s="119" t="str">
        <f>IF(OR($B177="", H177="", H$10="", AQ$9), "", IFERROR($B177+INDEX(Settings!$AF$19:$AF$33, MATCH(H$10, Settings!$Y$19:$Y$33, 0))+IF(INDEX(Settings!$AI$19:$AI$33, MATCH(H$10, Settings!$Y$19:$Y$33, 0))="", 0, INDEX($AO$2:$AU$8, MATCH(TEXT($B177, "ddd"), $AN$2:$AN$8, 0), MATCH(INDEX(Settings!$AI$19:$AI$33, MATCH(H$10, Settings!$Y$19:$Y$33, 0)), $AO$1:$AU$1, 0))), 0))</f>
        <v/>
      </c>
      <c r="AR177" s="119" t="str">
        <f>IF(OR($B177="", I177="", I$10="", AR$9), "", IFERROR($B177+INDEX(Settings!$AF$19:$AF$33, MATCH(I$10, Settings!$Y$19:$Y$33, 0))+IF(INDEX(Settings!$AI$19:$AI$33, MATCH(I$10, Settings!$Y$19:$Y$33, 0))="", 0, INDEX($AO$2:$AU$8, MATCH(TEXT($B177, "ddd"), $AN$2:$AN$8, 0), MATCH(INDEX(Settings!$AI$19:$AI$33, MATCH(I$10, Settings!$Y$19:$Y$33, 0)), $AO$1:$AU$1, 0))), 0))</f>
        <v/>
      </c>
      <c r="AS177" s="119" t="str">
        <f>IF(OR($B177="", J177="", J$10="", AS$9), "", IFERROR($B177+INDEX(Settings!$AF$19:$AF$33, MATCH(J$10, Settings!$Y$19:$Y$33, 0))+IF(INDEX(Settings!$AI$19:$AI$33, MATCH(J$10, Settings!$Y$19:$Y$33, 0))="", 0, INDEX($AO$2:$AU$8, MATCH(TEXT($B177, "ddd"), $AN$2:$AN$8, 0), MATCH(INDEX(Settings!$AI$19:$AI$33, MATCH(J$10, Settings!$Y$19:$Y$33, 0)), $AO$1:$AU$1, 0))), 0))</f>
        <v/>
      </c>
      <c r="AT177" s="119" t="str">
        <f>IF(OR($B177="", K177="", K$10="", AT$9), "", IFERROR($B177+INDEX(Settings!$AF$19:$AF$33, MATCH(K$10, Settings!$Y$19:$Y$33, 0))+IF(INDEX(Settings!$AI$19:$AI$33, MATCH(K$10, Settings!$Y$19:$Y$33, 0))="", 0, INDEX($AO$2:$AU$8, MATCH(TEXT($B177, "ddd"), $AN$2:$AN$8, 0), MATCH(INDEX(Settings!$AI$19:$AI$33, MATCH(K$10, Settings!$Y$19:$Y$33, 0)), $AO$1:$AU$1, 0))), 0))</f>
        <v/>
      </c>
      <c r="AU177" s="119" t="str">
        <f>IF(OR($B177="", L177="", L$10="", AU$9), "", IFERROR($B177+INDEX(Settings!$AF$19:$AF$33, MATCH(L$10, Settings!$Y$19:$Y$33, 0))+IF(INDEX(Settings!$AI$19:$AI$33, MATCH(L$10, Settings!$Y$19:$Y$33, 0))="", 0, INDEX($AO$2:$AU$8, MATCH(TEXT($B177, "ddd"), $AN$2:$AN$8, 0), MATCH(INDEX(Settings!$AI$19:$AI$33, MATCH(L$10, Settings!$Y$19:$Y$33, 0)), $AO$1:$AU$1, 0))), 0))</f>
        <v/>
      </c>
      <c r="AV177" s="119" t="str">
        <f>IF(OR($B177="", M177="", M$10="", AV$9), "", IFERROR($B177+INDEX(Settings!$AF$19:$AF$33, MATCH(M$10, Settings!$Y$19:$Y$33, 0))+IF(INDEX(Settings!$AI$19:$AI$33, MATCH(M$10, Settings!$Y$19:$Y$33, 0))="", 0, INDEX($AO$2:$AU$8, MATCH(TEXT($B177, "ddd"), $AN$2:$AN$8, 0), MATCH(INDEX(Settings!$AI$19:$AI$33, MATCH(M$10, Settings!$Y$19:$Y$33, 0)), $AO$1:$AU$1, 0))), 0))</f>
        <v/>
      </c>
      <c r="AW177" s="119" t="str">
        <f>IF(OR($B177="", N177="", N$10="", AW$9), "", IFERROR($B177+INDEX(Settings!$AF$19:$AF$33, MATCH(N$10, Settings!$Y$19:$Y$33, 0))+IF(INDEX(Settings!$AI$19:$AI$33, MATCH(N$10, Settings!$Y$19:$Y$33, 0))="", 0, INDEX($AO$2:$AU$8, MATCH(TEXT($B177, "ddd"), $AN$2:$AN$8, 0), MATCH(INDEX(Settings!$AI$19:$AI$33, MATCH(N$10, Settings!$Y$19:$Y$33, 0)), $AO$1:$AU$1, 0))), 0))</f>
        <v/>
      </c>
      <c r="AX177" s="119" t="str">
        <f>IF(OR($B177="", O177="", O$10="", AX$9), "", IFERROR($B177+INDEX(Settings!$AF$19:$AF$33, MATCH(O$10, Settings!$Y$19:$Y$33, 0))+IF(INDEX(Settings!$AI$19:$AI$33, MATCH(O$10, Settings!$Y$19:$Y$33, 0))="", 0, INDEX($AO$2:$AU$8, MATCH(TEXT($B177, "ddd"), $AN$2:$AN$8, 0), MATCH(INDEX(Settings!$AI$19:$AI$33, MATCH(O$10, Settings!$Y$19:$Y$33, 0)), $AO$1:$AU$1, 0))), 0))</f>
        <v/>
      </c>
      <c r="AY177" s="119" t="str">
        <f>IF(OR($B177="", P177="", P$10="", AY$9), "", IFERROR($B177+INDEX(Settings!$AF$19:$AF$33, MATCH(P$10, Settings!$Y$19:$Y$33, 0))+IF(INDEX(Settings!$AI$19:$AI$33, MATCH(P$10, Settings!$Y$19:$Y$33, 0))="", 0, INDEX($AO$2:$AU$8, MATCH(TEXT($B177, "ddd"), $AN$2:$AN$8, 0), MATCH(INDEX(Settings!$AI$19:$AI$33, MATCH(P$10, Settings!$Y$19:$Y$33, 0)), $AO$1:$AU$1, 0))), 0))</f>
        <v/>
      </c>
      <c r="AZ177" s="120" t="str">
        <f>IF(OR($B177="", Q177="", Q$10="", AZ$9), "", IFERROR($B177+INDEX(Settings!$AF$19:$AF$33, MATCH(Q$10, Settings!$Y$19:$Y$33, 0))+IF(INDEX(Settings!$AI$19:$AI$33, MATCH(Q$10, Settings!$Y$19:$Y$33, 0))="", 0, INDEX($AO$2:$AU$8, MATCH(TEXT($B177, "ddd"), $AN$2:$AN$8, 0), MATCH(INDEX(Settings!$AI$19:$AI$33, MATCH(Q$10, Settings!$Y$19:$Y$33, 0)), $AO$1:$AU$1, 0))), 0))</f>
        <v/>
      </c>
      <c r="BB177" s="118" t="str">
        <f>IF(OR(C$10="", $B177="", C177="", BB$9=""), "", IFERROR(WORKDAY((DATE(YEAR($B177), MONTH($B177)+INDEX(Settings!$AM$19:$AM$33, MATCH(C$10, Settings!$Y$19:$Y$33, 0)), IF(INDEX(Settings!$AQ$19:$AQ$33, MATCH(C$10, Settings!$Y$19:$Y$33, 0))=0, DAY($B177), INDEX(Settings!$AQ$19:$AQ$33, MATCH(C$10, Settings!$Y$19:$Y$33, 0))))-1), 1, Settings!$AY$23:$AY$38), ""))</f>
        <v/>
      </c>
      <c r="BC177" s="119" t="str">
        <f>IF(OR(D$10="", $B177="", D177="", BC$9=""), "", IFERROR(WORKDAY((DATE(YEAR($B177), MONTH($B177)+INDEX(Settings!$AM$19:$AM$33, MATCH(D$10, Settings!$Y$19:$Y$33, 0)), IF(INDEX(Settings!$AQ$19:$AQ$33, MATCH(D$10, Settings!$Y$19:$Y$33, 0))=0, DAY($B177), INDEX(Settings!$AQ$19:$AQ$33, MATCH(D$10, Settings!$Y$19:$Y$33, 0))))-1), 1, Settings!$AY$23:$AY$38), ""))</f>
        <v/>
      </c>
      <c r="BD177" s="119" t="str">
        <f>IF(OR(E$10="", $B177="", E177="", BD$9=""), "", IFERROR(WORKDAY((DATE(YEAR($B177), MONTH($B177)+INDEX(Settings!$AM$19:$AM$33, MATCH(E$10, Settings!$Y$19:$Y$33, 0)), IF(INDEX(Settings!$AQ$19:$AQ$33, MATCH(E$10, Settings!$Y$19:$Y$33, 0))=0, DAY($B177), INDEX(Settings!$AQ$19:$AQ$33, MATCH(E$10, Settings!$Y$19:$Y$33, 0))))-1), 1, Settings!$AY$23:$AY$38), ""))</f>
        <v/>
      </c>
      <c r="BE177" s="119" t="str">
        <f>IF(OR(F$10="", $B177="", F177="", BE$9=""), "", IFERROR(WORKDAY((DATE(YEAR($B177), MONTH($B177)+INDEX(Settings!$AM$19:$AM$33, MATCH(F$10, Settings!$Y$19:$Y$33, 0)), IF(INDEX(Settings!$AQ$19:$AQ$33, MATCH(F$10, Settings!$Y$19:$Y$33, 0))=0, DAY($B177), INDEX(Settings!$AQ$19:$AQ$33, MATCH(F$10, Settings!$Y$19:$Y$33, 0))))-1), 1, Settings!$AY$23:$AY$38), ""))</f>
        <v/>
      </c>
      <c r="BF177" s="119" t="str">
        <f>IF(OR(G$10="", $B177="", G177="", BF$9=""), "", IFERROR(WORKDAY((DATE(YEAR($B177), MONTH($B177)+INDEX(Settings!$AM$19:$AM$33, MATCH(G$10, Settings!$Y$19:$Y$33, 0)), IF(INDEX(Settings!$AQ$19:$AQ$33, MATCH(G$10, Settings!$Y$19:$Y$33, 0))=0, DAY($B177), INDEX(Settings!$AQ$19:$AQ$33, MATCH(G$10, Settings!$Y$19:$Y$33, 0))))-1), 1, Settings!$AY$23:$AY$38), ""))</f>
        <v/>
      </c>
      <c r="BG177" s="119" t="str">
        <f>IF(OR(H$10="", $B177="", H177="", BG$9=""), "", IFERROR(WORKDAY((DATE(YEAR($B177), MONTH($B177)+INDEX(Settings!$AM$19:$AM$33, MATCH(H$10, Settings!$Y$19:$Y$33, 0)), IF(INDEX(Settings!$AQ$19:$AQ$33, MATCH(H$10, Settings!$Y$19:$Y$33, 0))=0, DAY($B177), INDEX(Settings!$AQ$19:$AQ$33, MATCH(H$10, Settings!$Y$19:$Y$33, 0))))-1), 1, Settings!$AY$23:$AY$38), ""))</f>
        <v/>
      </c>
      <c r="BH177" s="119" t="str">
        <f>IF(OR(I$10="", $B177="", I177="", BH$9=""), "", IFERROR(WORKDAY((DATE(YEAR($B177), MONTH($B177)+INDEX(Settings!$AM$19:$AM$33, MATCH(I$10, Settings!$Y$19:$Y$33, 0)), IF(INDEX(Settings!$AQ$19:$AQ$33, MATCH(I$10, Settings!$Y$19:$Y$33, 0))=0, DAY($B177), INDEX(Settings!$AQ$19:$AQ$33, MATCH(I$10, Settings!$Y$19:$Y$33, 0))))-1), 1, Settings!$AY$23:$AY$38), ""))</f>
        <v/>
      </c>
      <c r="BI177" s="119" t="str">
        <f>IF(OR(J$10="", $B177="", J177="", BI$9=""), "", IFERROR(WORKDAY((DATE(YEAR($B177), MONTH($B177)+INDEX(Settings!$AM$19:$AM$33, MATCH(J$10, Settings!$Y$19:$Y$33, 0)), IF(INDEX(Settings!$AQ$19:$AQ$33, MATCH(J$10, Settings!$Y$19:$Y$33, 0))=0, DAY($B177), INDEX(Settings!$AQ$19:$AQ$33, MATCH(J$10, Settings!$Y$19:$Y$33, 0))))-1), 1, Settings!$AY$23:$AY$38), ""))</f>
        <v/>
      </c>
      <c r="BJ177" s="119" t="str">
        <f>IF(OR(K$10="", $B177="", K177="", BJ$9=""), "", IFERROR(WORKDAY((DATE(YEAR($B177), MONTH($B177)+INDEX(Settings!$AM$19:$AM$33, MATCH(K$10, Settings!$Y$19:$Y$33, 0)), IF(INDEX(Settings!$AQ$19:$AQ$33, MATCH(K$10, Settings!$Y$19:$Y$33, 0))=0, DAY($B177), INDEX(Settings!$AQ$19:$AQ$33, MATCH(K$10, Settings!$Y$19:$Y$33, 0))))-1), 1, Settings!$AY$23:$AY$38), ""))</f>
        <v/>
      </c>
      <c r="BK177" s="119" t="str">
        <f>IF(OR(L$10="", $B177="", L177="", BK$9=""), "", IFERROR(WORKDAY((DATE(YEAR($B177), MONTH($B177)+INDEX(Settings!$AM$19:$AM$33, MATCH(L$10, Settings!$Y$19:$Y$33, 0)), IF(INDEX(Settings!$AQ$19:$AQ$33, MATCH(L$10, Settings!$Y$19:$Y$33, 0))=0, DAY($B177), INDEX(Settings!$AQ$19:$AQ$33, MATCH(L$10, Settings!$Y$19:$Y$33, 0))))-1), 1, Settings!$AY$23:$AY$38), ""))</f>
        <v/>
      </c>
      <c r="BL177" s="119" t="str">
        <f>IF(OR(M$10="", $B177="", M177="", BL$9=""), "", IFERROR(WORKDAY((DATE(YEAR($B177), MONTH($B177)+INDEX(Settings!$AM$19:$AM$33, MATCH(M$10, Settings!$Y$19:$Y$33, 0)), IF(INDEX(Settings!$AQ$19:$AQ$33, MATCH(M$10, Settings!$Y$19:$Y$33, 0))=0, DAY($B177), INDEX(Settings!$AQ$19:$AQ$33, MATCH(M$10, Settings!$Y$19:$Y$33, 0))))-1), 1, Settings!$AY$23:$AY$38), ""))</f>
        <v/>
      </c>
      <c r="BM177" s="119" t="str">
        <f>IF(OR(N$10="", $B177="", N177="", BM$9=""), "", IFERROR(WORKDAY((DATE(YEAR($B177), MONTH($B177)+INDEX(Settings!$AM$19:$AM$33, MATCH(N$10, Settings!$Y$19:$Y$33, 0)), IF(INDEX(Settings!$AQ$19:$AQ$33, MATCH(N$10, Settings!$Y$19:$Y$33, 0))=0, DAY($B177), INDEX(Settings!$AQ$19:$AQ$33, MATCH(N$10, Settings!$Y$19:$Y$33, 0))))-1), 1, Settings!$AY$23:$AY$38), ""))</f>
        <v/>
      </c>
      <c r="BN177" s="119" t="str">
        <f>IF(OR(O$10="", $B177="", O177="", BN$9=""), "", IFERROR(WORKDAY((DATE(YEAR($B177), MONTH($B177)+INDEX(Settings!$AM$19:$AM$33, MATCH(O$10, Settings!$Y$19:$Y$33, 0)), IF(INDEX(Settings!$AQ$19:$AQ$33, MATCH(O$10, Settings!$Y$19:$Y$33, 0))=0, DAY($B177), INDEX(Settings!$AQ$19:$AQ$33, MATCH(O$10, Settings!$Y$19:$Y$33, 0))))-1), 1, Settings!$AY$23:$AY$38), ""))</f>
        <v/>
      </c>
      <c r="BO177" s="119" t="str">
        <f>IF(OR(P$10="", $B177="", P177="", BO$9=""), "", IFERROR(WORKDAY((DATE(YEAR($B177), MONTH($B177)+INDEX(Settings!$AM$19:$AM$33, MATCH(P$10, Settings!$Y$19:$Y$33, 0)), IF(INDEX(Settings!$AQ$19:$AQ$33, MATCH(P$10, Settings!$Y$19:$Y$33, 0))=0, DAY($B177), INDEX(Settings!$AQ$19:$AQ$33, MATCH(P$10, Settings!$Y$19:$Y$33, 0))))-1), 1, Settings!$AY$23:$AY$38), ""))</f>
        <v/>
      </c>
      <c r="BP177" s="120" t="str">
        <f>IF(OR(Q$10="", $B177="", Q177="", BP$9=""), "", IFERROR(WORKDAY((DATE(YEAR($B177), MONTH($B177)+INDEX(Settings!$AM$19:$AM$33, MATCH(Q$10, Settings!$Y$19:$Y$33, 0)), IF(INDEX(Settings!$AQ$19:$AQ$33, MATCH(Q$10, Settings!$Y$19:$Y$33, 0))=0, DAY($B177), INDEX(Settings!$AQ$19:$AQ$33, MATCH(Q$10, Settings!$Y$19:$Y$33, 0))))-1), 1, Settings!$AY$23:$AY$38), ""))</f>
        <v/>
      </c>
      <c r="BR177" s="118" t="str">
        <f>IF(BB177="", "", IF(BB177&lt;=$B177, WORKDAY(DATE(YEAR($BB177), MONTH(BB177)+1, DAY(BB177)-1), 1, Settings!$AY$23:$AY$38), BB177))</f>
        <v/>
      </c>
      <c r="BS177" s="119" t="str">
        <f>IF(BC177="", "", IF(BC177&lt;=$B177, WORKDAY(DATE(YEAR($BB177), MONTH(BC177)+1, DAY(BC177)-1), 1, Settings!$AY$23:$AY$38), BC177))</f>
        <v/>
      </c>
      <c r="BT177" s="119" t="str">
        <f>IF(BD177="", "", IF(BD177&lt;=$B177, WORKDAY(DATE(YEAR($BB177), MONTH(BD177)+1, DAY(BD177)-1), 1, Settings!$AY$23:$AY$38), BD177))</f>
        <v/>
      </c>
      <c r="BU177" s="119" t="str">
        <f>IF(BE177="", "", IF(BE177&lt;=$B177, WORKDAY(DATE(YEAR($BB177), MONTH(BE177)+1, DAY(BE177)-1), 1, Settings!$AY$23:$AY$38), BE177))</f>
        <v/>
      </c>
      <c r="BV177" s="119" t="str">
        <f>IF(BF177="", "", IF(BF177&lt;=$B177, WORKDAY(DATE(YEAR($BB177), MONTH(BF177)+1, DAY(BF177)-1), 1, Settings!$AY$23:$AY$38), BF177))</f>
        <v/>
      </c>
      <c r="BW177" s="119" t="str">
        <f>IF(BG177="", "", IF(BG177&lt;=$B177, WORKDAY(DATE(YEAR($BB177), MONTH(BG177)+1, DAY(BG177)-1), 1, Settings!$AY$23:$AY$38), BG177))</f>
        <v/>
      </c>
      <c r="BX177" s="119" t="str">
        <f>IF(BH177="", "", IF(BH177&lt;=$B177, WORKDAY(DATE(YEAR($BB177), MONTH(BH177)+1, DAY(BH177)-1), 1, Settings!$AY$23:$AY$38), BH177))</f>
        <v/>
      </c>
      <c r="BY177" s="119" t="str">
        <f>IF(BI177="", "", IF(BI177&lt;=$B177, WORKDAY(DATE(YEAR($BB177), MONTH(BI177)+1, DAY(BI177)-1), 1, Settings!$AY$23:$AY$38), BI177))</f>
        <v/>
      </c>
      <c r="BZ177" s="119" t="str">
        <f>IF(BJ177="", "", IF(BJ177&lt;=$B177, WORKDAY(DATE(YEAR($BB177), MONTH(BJ177)+1, DAY(BJ177)-1), 1, Settings!$AY$23:$AY$38), BJ177))</f>
        <v/>
      </c>
      <c r="CA177" s="119" t="str">
        <f>IF(BK177="", "", IF(BK177&lt;=$B177, WORKDAY(DATE(YEAR($BB177), MONTH(BK177)+1, DAY(BK177)-1), 1, Settings!$AY$23:$AY$38), BK177))</f>
        <v/>
      </c>
      <c r="CB177" s="119" t="str">
        <f>IF(BL177="", "", IF(BL177&lt;=$B177, WORKDAY(DATE(YEAR($BB177), MONTH(BL177)+1, DAY(BL177)-1), 1, Settings!$AY$23:$AY$38), BL177))</f>
        <v/>
      </c>
      <c r="CC177" s="119" t="str">
        <f>IF(BM177="", "", IF(BM177&lt;=$B177, WORKDAY(DATE(YEAR($BB177), MONTH(BM177)+1, DAY(BM177)-1), 1, Settings!$AY$23:$AY$38), BM177))</f>
        <v/>
      </c>
      <c r="CD177" s="119" t="str">
        <f>IF(BN177="", "", IF(BN177&lt;=$B177, WORKDAY(DATE(YEAR($BB177), MONTH(BN177)+1, DAY(BN177)-1), 1, Settings!$AY$23:$AY$38), BN177))</f>
        <v/>
      </c>
      <c r="CE177" s="119" t="str">
        <f>IF(BO177="", "", IF(BO177&lt;=$B177, WORKDAY(DATE(YEAR($BB177), MONTH(BO177)+1, DAY(BO177)-1), 1, Settings!$AY$23:$AY$38), BO177))</f>
        <v/>
      </c>
      <c r="CF177" s="120" t="str">
        <f>IF(BP177="", "", IF(BP177&lt;=$B177, WORKDAY(DATE(YEAR($BB177), MONTH(BP177)+1, DAY(BP177)-1), 1, Settings!$AY$23:$AY$38), BP177))</f>
        <v/>
      </c>
      <c r="CH177" s="48" t="str">
        <f t="shared" si="66"/>
        <v/>
      </c>
      <c r="CI177" s="49" t="str">
        <f t="shared" si="67"/>
        <v/>
      </c>
      <c r="CJ177" s="49" t="str">
        <f t="shared" si="68"/>
        <v/>
      </c>
      <c r="CK177" s="49" t="str">
        <f t="shared" si="69"/>
        <v/>
      </c>
      <c r="CL177" s="49" t="str">
        <f t="shared" si="70"/>
        <v/>
      </c>
      <c r="CM177" s="49" t="str">
        <f t="shared" si="71"/>
        <v/>
      </c>
      <c r="CN177" s="49" t="str">
        <f t="shared" si="72"/>
        <v/>
      </c>
      <c r="CO177" s="49" t="str">
        <f t="shared" si="73"/>
        <v/>
      </c>
      <c r="CP177" s="49" t="str">
        <f t="shared" si="74"/>
        <v/>
      </c>
      <c r="CQ177" s="49" t="str">
        <f t="shared" si="75"/>
        <v/>
      </c>
      <c r="CR177" s="49" t="str">
        <f t="shared" si="76"/>
        <v/>
      </c>
      <c r="CS177" s="49" t="str">
        <f t="shared" si="77"/>
        <v/>
      </c>
      <c r="CT177" s="49" t="str">
        <f t="shared" si="78"/>
        <v/>
      </c>
      <c r="CU177" s="49" t="str">
        <f t="shared" si="79"/>
        <v/>
      </c>
      <c r="CV177" s="16" t="str">
        <f t="shared" si="80"/>
        <v/>
      </c>
      <c r="CX177" s="48" t="str">
        <f t="shared" si="81"/>
        <v/>
      </c>
      <c r="CY177" s="49" t="str">
        <f t="shared" si="82"/>
        <v/>
      </c>
      <c r="CZ177" s="49" t="str">
        <f t="shared" si="83"/>
        <v/>
      </c>
      <c r="DA177" s="49" t="str">
        <f t="shared" si="84"/>
        <v/>
      </c>
      <c r="DB177" s="49" t="str">
        <f t="shared" si="85"/>
        <v/>
      </c>
      <c r="DC177" s="49" t="str">
        <f t="shared" si="86"/>
        <v/>
      </c>
      <c r="DD177" s="49" t="str">
        <f t="shared" si="87"/>
        <v/>
      </c>
      <c r="DE177" s="49" t="str">
        <f t="shared" si="88"/>
        <v/>
      </c>
      <c r="DF177" s="49" t="str">
        <f t="shared" si="89"/>
        <v/>
      </c>
      <c r="DG177" s="49" t="str">
        <f t="shared" si="90"/>
        <v/>
      </c>
      <c r="DH177" s="49" t="str">
        <f t="shared" si="91"/>
        <v/>
      </c>
      <c r="DI177" s="49" t="str">
        <f t="shared" si="92"/>
        <v/>
      </c>
      <c r="DJ177" s="49" t="str">
        <f t="shared" si="93"/>
        <v/>
      </c>
      <c r="DK177" s="49" t="str">
        <f t="shared" si="94"/>
        <v/>
      </c>
      <c r="DL177" s="16" t="str">
        <f t="shared" si="95"/>
        <v/>
      </c>
      <c r="DN177" s="17" t="str">
        <f t="shared" si="96"/>
        <v>Dec 2019</v>
      </c>
    </row>
    <row r="178" spans="1:118" x14ac:dyDescent="0.25">
      <c r="A178" s="30"/>
      <c r="B178" s="102">
        <f>IF(B177="", "", IFERROR(IF(B177+1&gt;Settings!$G$25, "", B177+1), ""))</f>
        <v>43814</v>
      </c>
      <c r="C178" s="2"/>
      <c r="D178" s="3"/>
      <c r="E178" s="3"/>
      <c r="F178" s="3"/>
      <c r="G178" s="3"/>
      <c r="H178" s="3"/>
      <c r="I178" s="3"/>
      <c r="J178" s="3"/>
      <c r="K178" s="3"/>
      <c r="L178" s="3"/>
      <c r="M178" s="3"/>
      <c r="N178" s="3"/>
      <c r="O178" s="3"/>
      <c r="P178" s="3"/>
      <c r="Q178" s="4"/>
      <c r="R178" s="30"/>
      <c r="T178" s="17" t="str">
        <f>IF($B178="", "", IF($B178&lt;Settings!$G$23, "Old", "New"))</f>
        <v>Old</v>
      </c>
      <c r="AL178" s="118" t="str">
        <f>IF(OR($B178="", C178="", C$10="", AL$9), "", IFERROR($B178+INDEX(Settings!$AF$19:$AF$33, MATCH(C$10, Settings!$Y$19:$Y$33, 0))+IF(INDEX(Settings!$AI$19:$AI$33, MATCH(C$10, Settings!$Y$19:$Y$33, 0))="", 0, INDEX($AO$2:$AU$8, MATCH(TEXT($B178, "ddd"), $AN$2:$AN$8, 0), MATCH(INDEX(Settings!$AI$19:$AI$33, MATCH(C$10, Settings!$Y$19:$Y$33, 0)), $AO$1:$AU$1, 0))), 0))</f>
        <v/>
      </c>
      <c r="AM178" s="119" t="str">
        <f>IF(OR($B178="", D178="", D$10="", AM$9), "", IFERROR($B178+INDEX(Settings!$AF$19:$AF$33, MATCH(D$10, Settings!$Y$19:$Y$33, 0))+IF(INDEX(Settings!$AI$19:$AI$33, MATCH(D$10, Settings!$Y$19:$Y$33, 0))="", 0, INDEX($AO$2:$AU$8, MATCH(TEXT($B178, "ddd"), $AN$2:$AN$8, 0), MATCH(INDEX(Settings!$AI$19:$AI$33, MATCH(D$10, Settings!$Y$19:$Y$33, 0)), $AO$1:$AU$1, 0))), 0))</f>
        <v/>
      </c>
      <c r="AN178" s="119" t="str">
        <f>IF(OR($B178="", E178="", E$10="", AN$9), "", IFERROR($B178+INDEX(Settings!$AF$19:$AF$33, MATCH(E$10, Settings!$Y$19:$Y$33, 0))+IF(INDEX(Settings!$AI$19:$AI$33, MATCH(E$10, Settings!$Y$19:$Y$33, 0))="", 0, INDEX($AO$2:$AU$8, MATCH(TEXT($B178, "ddd"), $AN$2:$AN$8, 0), MATCH(INDEX(Settings!$AI$19:$AI$33, MATCH(E$10, Settings!$Y$19:$Y$33, 0)), $AO$1:$AU$1, 0))), 0))</f>
        <v/>
      </c>
      <c r="AO178" s="119" t="str">
        <f>IF(OR($B178="", F178="", F$10="", AO$9), "", IFERROR($B178+INDEX(Settings!$AF$19:$AF$33, MATCH(F$10, Settings!$Y$19:$Y$33, 0))+IF(INDEX(Settings!$AI$19:$AI$33, MATCH(F$10, Settings!$Y$19:$Y$33, 0))="", 0, INDEX($AO$2:$AU$8, MATCH(TEXT($B178, "ddd"), $AN$2:$AN$8, 0), MATCH(INDEX(Settings!$AI$19:$AI$33, MATCH(F$10, Settings!$Y$19:$Y$33, 0)), $AO$1:$AU$1, 0))), 0))</f>
        <v/>
      </c>
      <c r="AP178" s="119" t="str">
        <f>IF(OR($B178="", G178="", G$10="", AP$9), "", IFERROR($B178+INDEX(Settings!$AF$19:$AF$33, MATCH(G$10, Settings!$Y$19:$Y$33, 0))+IF(INDEX(Settings!$AI$19:$AI$33, MATCH(G$10, Settings!$Y$19:$Y$33, 0))="", 0, INDEX($AO$2:$AU$8, MATCH(TEXT($B178, "ddd"), $AN$2:$AN$8, 0), MATCH(INDEX(Settings!$AI$19:$AI$33, MATCH(G$10, Settings!$Y$19:$Y$33, 0)), $AO$1:$AU$1, 0))), 0))</f>
        <v/>
      </c>
      <c r="AQ178" s="119" t="str">
        <f>IF(OR($B178="", H178="", H$10="", AQ$9), "", IFERROR($B178+INDEX(Settings!$AF$19:$AF$33, MATCH(H$10, Settings!$Y$19:$Y$33, 0))+IF(INDEX(Settings!$AI$19:$AI$33, MATCH(H$10, Settings!$Y$19:$Y$33, 0))="", 0, INDEX($AO$2:$AU$8, MATCH(TEXT($B178, "ddd"), $AN$2:$AN$8, 0), MATCH(INDEX(Settings!$AI$19:$AI$33, MATCH(H$10, Settings!$Y$19:$Y$33, 0)), $AO$1:$AU$1, 0))), 0))</f>
        <v/>
      </c>
      <c r="AR178" s="119" t="str">
        <f>IF(OR($B178="", I178="", I$10="", AR$9), "", IFERROR($B178+INDEX(Settings!$AF$19:$AF$33, MATCH(I$10, Settings!$Y$19:$Y$33, 0))+IF(INDEX(Settings!$AI$19:$AI$33, MATCH(I$10, Settings!$Y$19:$Y$33, 0))="", 0, INDEX($AO$2:$AU$8, MATCH(TEXT($B178, "ddd"), $AN$2:$AN$8, 0), MATCH(INDEX(Settings!$AI$19:$AI$33, MATCH(I$10, Settings!$Y$19:$Y$33, 0)), $AO$1:$AU$1, 0))), 0))</f>
        <v/>
      </c>
      <c r="AS178" s="119" t="str">
        <f>IF(OR($B178="", J178="", J$10="", AS$9), "", IFERROR($B178+INDEX(Settings!$AF$19:$AF$33, MATCH(J$10, Settings!$Y$19:$Y$33, 0))+IF(INDEX(Settings!$AI$19:$AI$33, MATCH(J$10, Settings!$Y$19:$Y$33, 0))="", 0, INDEX($AO$2:$AU$8, MATCH(TEXT($B178, "ddd"), $AN$2:$AN$8, 0), MATCH(INDEX(Settings!$AI$19:$AI$33, MATCH(J$10, Settings!$Y$19:$Y$33, 0)), $AO$1:$AU$1, 0))), 0))</f>
        <v/>
      </c>
      <c r="AT178" s="119" t="str">
        <f>IF(OR($B178="", K178="", K$10="", AT$9), "", IFERROR($B178+INDEX(Settings!$AF$19:$AF$33, MATCH(K$10, Settings!$Y$19:$Y$33, 0))+IF(INDEX(Settings!$AI$19:$AI$33, MATCH(K$10, Settings!$Y$19:$Y$33, 0))="", 0, INDEX($AO$2:$AU$8, MATCH(TEXT($B178, "ddd"), $AN$2:$AN$8, 0), MATCH(INDEX(Settings!$AI$19:$AI$33, MATCH(K$10, Settings!$Y$19:$Y$33, 0)), $AO$1:$AU$1, 0))), 0))</f>
        <v/>
      </c>
      <c r="AU178" s="119" t="str">
        <f>IF(OR($B178="", L178="", L$10="", AU$9), "", IFERROR($B178+INDEX(Settings!$AF$19:$AF$33, MATCH(L$10, Settings!$Y$19:$Y$33, 0))+IF(INDEX(Settings!$AI$19:$AI$33, MATCH(L$10, Settings!$Y$19:$Y$33, 0))="", 0, INDEX($AO$2:$AU$8, MATCH(TEXT($B178, "ddd"), $AN$2:$AN$8, 0), MATCH(INDEX(Settings!$AI$19:$AI$33, MATCH(L$10, Settings!$Y$19:$Y$33, 0)), $AO$1:$AU$1, 0))), 0))</f>
        <v/>
      </c>
      <c r="AV178" s="119" t="str">
        <f>IF(OR($B178="", M178="", M$10="", AV$9), "", IFERROR($B178+INDEX(Settings!$AF$19:$AF$33, MATCH(M$10, Settings!$Y$19:$Y$33, 0))+IF(INDEX(Settings!$AI$19:$AI$33, MATCH(M$10, Settings!$Y$19:$Y$33, 0))="", 0, INDEX($AO$2:$AU$8, MATCH(TEXT($B178, "ddd"), $AN$2:$AN$8, 0), MATCH(INDEX(Settings!$AI$19:$AI$33, MATCH(M$10, Settings!$Y$19:$Y$33, 0)), $AO$1:$AU$1, 0))), 0))</f>
        <v/>
      </c>
      <c r="AW178" s="119" t="str">
        <f>IF(OR($B178="", N178="", N$10="", AW$9), "", IFERROR($B178+INDEX(Settings!$AF$19:$AF$33, MATCH(N$10, Settings!$Y$19:$Y$33, 0))+IF(INDEX(Settings!$AI$19:$AI$33, MATCH(N$10, Settings!$Y$19:$Y$33, 0))="", 0, INDEX($AO$2:$AU$8, MATCH(TEXT($B178, "ddd"), $AN$2:$AN$8, 0), MATCH(INDEX(Settings!$AI$19:$AI$33, MATCH(N$10, Settings!$Y$19:$Y$33, 0)), $AO$1:$AU$1, 0))), 0))</f>
        <v/>
      </c>
      <c r="AX178" s="119" t="str">
        <f>IF(OR($B178="", O178="", O$10="", AX$9), "", IFERROR($B178+INDEX(Settings!$AF$19:$AF$33, MATCH(O$10, Settings!$Y$19:$Y$33, 0))+IF(INDEX(Settings!$AI$19:$AI$33, MATCH(O$10, Settings!$Y$19:$Y$33, 0))="", 0, INDEX($AO$2:$AU$8, MATCH(TEXT($B178, "ddd"), $AN$2:$AN$8, 0), MATCH(INDEX(Settings!$AI$19:$AI$33, MATCH(O$10, Settings!$Y$19:$Y$33, 0)), $AO$1:$AU$1, 0))), 0))</f>
        <v/>
      </c>
      <c r="AY178" s="119" t="str">
        <f>IF(OR($B178="", P178="", P$10="", AY$9), "", IFERROR($B178+INDEX(Settings!$AF$19:$AF$33, MATCH(P$10, Settings!$Y$19:$Y$33, 0))+IF(INDEX(Settings!$AI$19:$AI$33, MATCH(P$10, Settings!$Y$19:$Y$33, 0))="", 0, INDEX($AO$2:$AU$8, MATCH(TEXT($B178, "ddd"), $AN$2:$AN$8, 0), MATCH(INDEX(Settings!$AI$19:$AI$33, MATCH(P$10, Settings!$Y$19:$Y$33, 0)), $AO$1:$AU$1, 0))), 0))</f>
        <v/>
      </c>
      <c r="AZ178" s="120" t="str">
        <f>IF(OR($B178="", Q178="", Q$10="", AZ$9), "", IFERROR($B178+INDEX(Settings!$AF$19:$AF$33, MATCH(Q$10, Settings!$Y$19:$Y$33, 0))+IF(INDEX(Settings!$AI$19:$AI$33, MATCH(Q$10, Settings!$Y$19:$Y$33, 0))="", 0, INDEX($AO$2:$AU$8, MATCH(TEXT($B178, "ddd"), $AN$2:$AN$8, 0), MATCH(INDEX(Settings!$AI$19:$AI$33, MATCH(Q$10, Settings!$Y$19:$Y$33, 0)), $AO$1:$AU$1, 0))), 0))</f>
        <v/>
      </c>
      <c r="BB178" s="118" t="str">
        <f>IF(OR(C$10="", $B178="", C178="", BB$9=""), "", IFERROR(WORKDAY((DATE(YEAR($B178), MONTH($B178)+INDEX(Settings!$AM$19:$AM$33, MATCH(C$10, Settings!$Y$19:$Y$33, 0)), IF(INDEX(Settings!$AQ$19:$AQ$33, MATCH(C$10, Settings!$Y$19:$Y$33, 0))=0, DAY($B178), INDEX(Settings!$AQ$19:$AQ$33, MATCH(C$10, Settings!$Y$19:$Y$33, 0))))-1), 1, Settings!$AY$23:$AY$38), ""))</f>
        <v/>
      </c>
      <c r="BC178" s="119" t="str">
        <f>IF(OR(D$10="", $B178="", D178="", BC$9=""), "", IFERROR(WORKDAY((DATE(YEAR($B178), MONTH($B178)+INDEX(Settings!$AM$19:$AM$33, MATCH(D$10, Settings!$Y$19:$Y$33, 0)), IF(INDEX(Settings!$AQ$19:$AQ$33, MATCH(D$10, Settings!$Y$19:$Y$33, 0))=0, DAY($B178), INDEX(Settings!$AQ$19:$AQ$33, MATCH(D$10, Settings!$Y$19:$Y$33, 0))))-1), 1, Settings!$AY$23:$AY$38), ""))</f>
        <v/>
      </c>
      <c r="BD178" s="119" t="str">
        <f>IF(OR(E$10="", $B178="", E178="", BD$9=""), "", IFERROR(WORKDAY((DATE(YEAR($B178), MONTH($B178)+INDEX(Settings!$AM$19:$AM$33, MATCH(E$10, Settings!$Y$19:$Y$33, 0)), IF(INDEX(Settings!$AQ$19:$AQ$33, MATCH(E$10, Settings!$Y$19:$Y$33, 0))=0, DAY($B178), INDEX(Settings!$AQ$19:$AQ$33, MATCH(E$10, Settings!$Y$19:$Y$33, 0))))-1), 1, Settings!$AY$23:$AY$38), ""))</f>
        <v/>
      </c>
      <c r="BE178" s="119" t="str">
        <f>IF(OR(F$10="", $B178="", F178="", BE$9=""), "", IFERROR(WORKDAY((DATE(YEAR($B178), MONTH($B178)+INDEX(Settings!$AM$19:$AM$33, MATCH(F$10, Settings!$Y$19:$Y$33, 0)), IF(INDEX(Settings!$AQ$19:$AQ$33, MATCH(F$10, Settings!$Y$19:$Y$33, 0))=0, DAY($B178), INDEX(Settings!$AQ$19:$AQ$33, MATCH(F$10, Settings!$Y$19:$Y$33, 0))))-1), 1, Settings!$AY$23:$AY$38), ""))</f>
        <v/>
      </c>
      <c r="BF178" s="119" t="str">
        <f>IF(OR(G$10="", $B178="", G178="", BF$9=""), "", IFERROR(WORKDAY((DATE(YEAR($B178), MONTH($B178)+INDEX(Settings!$AM$19:$AM$33, MATCH(G$10, Settings!$Y$19:$Y$33, 0)), IF(INDEX(Settings!$AQ$19:$AQ$33, MATCH(G$10, Settings!$Y$19:$Y$33, 0))=0, DAY($B178), INDEX(Settings!$AQ$19:$AQ$33, MATCH(G$10, Settings!$Y$19:$Y$33, 0))))-1), 1, Settings!$AY$23:$AY$38), ""))</f>
        <v/>
      </c>
      <c r="BG178" s="119" t="str">
        <f>IF(OR(H$10="", $B178="", H178="", BG$9=""), "", IFERROR(WORKDAY((DATE(YEAR($B178), MONTH($B178)+INDEX(Settings!$AM$19:$AM$33, MATCH(H$10, Settings!$Y$19:$Y$33, 0)), IF(INDEX(Settings!$AQ$19:$AQ$33, MATCH(H$10, Settings!$Y$19:$Y$33, 0))=0, DAY($B178), INDEX(Settings!$AQ$19:$AQ$33, MATCH(H$10, Settings!$Y$19:$Y$33, 0))))-1), 1, Settings!$AY$23:$AY$38), ""))</f>
        <v/>
      </c>
      <c r="BH178" s="119" t="str">
        <f>IF(OR(I$10="", $B178="", I178="", BH$9=""), "", IFERROR(WORKDAY((DATE(YEAR($B178), MONTH($B178)+INDEX(Settings!$AM$19:$AM$33, MATCH(I$10, Settings!$Y$19:$Y$33, 0)), IF(INDEX(Settings!$AQ$19:$AQ$33, MATCH(I$10, Settings!$Y$19:$Y$33, 0))=0, DAY($B178), INDEX(Settings!$AQ$19:$AQ$33, MATCH(I$10, Settings!$Y$19:$Y$33, 0))))-1), 1, Settings!$AY$23:$AY$38), ""))</f>
        <v/>
      </c>
      <c r="BI178" s="119" t="str">
        <f>IF(OR(J$10="", $B178="", J178="", BI$9=""), "", IFERROR(WORKDAY((DATE(YEAR($B178), MONTH($B178)+INDEX(Settings!$AM$19:$AM$33, MATCH(J$10, Settings!$Y$19:$Y$33, 0)), IF(INDEX(Settings!$AQ$19:$AQ$33, MATCH(J$10, Settings!$Y$19:$Y$33, 0))=0, DAY($B178), INDEX(Settings!$AQ$19:$AQ$33, MATCH(J$10, Settings!$Y$19:$Y$33, 0))))-1), 1, Settings!$AY$23:$AY$38), ""))</f>
        <v/>
      </c>
      <c r="BJ178" s="119" t="str">
        <f>IF(OR(K$10="", $B178="", K178="", BJ$9=""), "", IFERROR(WORKDAY((DATE(YEAR($B178), MONTH($B178)+INDEX(Settings!$AM$19:$AM$33, MATCH(K$10, Settings!$Y$19:$Y$33, 0)), IF(INDEX(Settings!$AQ$19:$AQ$33, MATCH(K$10, Settings!$Y$19:$Y$33, 0))=0, DAY($B178), INDEX(Settings!$AQ$19:$AQ$33, MATCH(K$10, Settings!$Y$19:$Y$33, 0))))-1), 1, Settings!$AY$23:$AY$38), ""))</f>
        <v/>
      </c>
      <c r="BK178" s="119" t="str">
        <f>IF(OR(L$10="", $B178="", L178="", BK$9=""), "", IFERROR(WORKDAY((DATE(YEAR($B178), MONTH($B178)+INDEX(Settings!$AM$19:$AM$33, MATCH(L$10, Settings!$Y$19:$Y$33, 0)), IF(INDEX(Settings!$AQ$19:$AQ$33, MATCH(L$10, Settings!$Y$19:$Y$33, 0))=0, DAY($B178), INDEX(Settings!$AQ$19:$AQ$33, MATCH(L$10, Settings!$Y$19:$Y$33, 0))))-1), 1, Settings!$AY$23:$AY$38), ""))</f>
        <v/>
      </c>
      <c r="BL178" s="119" t="str">
        <f>IF(OR(M$10="", $B178="", M178="", BL$9=""), "", IFERROR(WORKDAY((DATE(YEAR($B178), MONTH($B178)+INDEX(Settings!$AM$19:$AM$33, MATCH(M$10, Settings!$Y$19:$Y$33, 0)), IF(INDEX(Settings!$AQ$19:$AQ$33, MATCH(M$10, Settings!$Y$19:$Y$33, 0))=0, DAY($B178), INDEX(Settings!$AQ$19:$AQ$33, MATCH(M$10, Settings!$Y$19:$Y$33, 0))))-1), 1, Settings!$AY$23:$AY$38), ""))</f>
        <v/>
      </c>
      <c r="BM178" s="119" t="str">
        <f>IF(OR(N$10="", $B178="", N178="", BM$9=""), "", IFERROR(WORKDAY((DATE(YEAR($B178), MONTH($B178)+INDEX(Settings!$AM$19:$AM$33, MATCH(N$10, Settings!$Y$19:$Y$33, 0)), IF(INDEX(Settings!$AQ$19:$AQ$33, MATCH(N$10, Settings!$Y$19:$Y$33, 0))=0, DAY($B178), INDEX(Settings!$AQ$19:$AQ$33, MATCH(N$10, Settings!$Y$19:$Y$33, 0))))-1), 1, Settings!$AY$23:$AY$38), ""))</f>
        <v/>
      </c>
      <c r="BN178" s="119" t="str">
        <f>IF(OR(O$10="", $B178="", O178="", BN$9=""), "", IFERROR(WORKDAY((DATE(YEAR($B178), MONTH($B178)+INDEX(Settings!$AM$19:$AM$33, MATCH(O$10, Settings!$Y$19:$Y$33, 0)), IF(INDEX(Settings!$AQ$19:$AQ$33, MATCH(O$10, Settings!$Y$19:$Y$33, 0))=0, DAY($B178), INDEX(Settings!$AQ$19:$AQ$33, MATCH(O$10, Settings!$Y$19:$Y$33, 0))))-1), 1, Settings!$AY$23:$AY$38), ""))</f>
        <v/>
      </c>
      <c r="BO178" s="119" t="str">
        <f>IF(OR(P$10="", $B178="", P178="", BO$9=""), "", IFERROR(WORKDAY((DATE(YEAR($B178), MONTH($B178)+INDEX(Settings!$AM$19:$AM$33, MATCH(P$10, Settings!$Y$19:$Y$33, 0)), IF(INDEX(Settings!$AQ$19:$AQ$33, MATCH(P$10, Settings!$Y$19:$Y$33, 0))=0, DAY($B178), INDEX(Settings!$AQ$19:$AQ$33, MATCH(P$10, Settings!$Y$19:$Y$33, 0))))-1), 1, Settings!$AY$23:$AY$38), ""))</f>
        <v/>
      </c>
      <c r="BP178" s="120" t="str">
        <f>IF(OR(Q$10="", $B178="", Q178="", BP$9=""), "", IFERROR(WORKDAY((DATE(YEAR($B178), MONTH($B178)+INDEX(Settings!$AM$19:$AM$33, MATCH(Q$10, Settings!$Y$19:$Y$33, 0)), IF(INDEX(Settings!$AQ$19:$AQ$33, MATCH(Q$10, Settings!$Y$19:$Y$33, 0))=0, DAY($B178), INDEX(Settings!$AQ$19:$AQ$33, MATCH(Q$10, Settings!$Y$19:$Y$33, 0))))-1), 1, Settings!$AY$23:$AY$38), ""))</f>
        <v/>
      </c>
      <c r="BR178" s="118" t="str">
        <f>IF(BB178="", "", IF(BB178&lt;=$B178, WORKDAY(DATE(YEAR($BB178), MONTH(BB178)+1, DAY(BB178)-1), 1, Settings!$AY$23:$AY$38), BB178))</f>
        <v/>
      </c>
      <c r="BS178" s="119" t="str">
        <f>IF(BC178="", "", IF(BC178&lt;=$B178, WORKDAY(DATE(YEAR($BB178), MONTH(BC178)+1, DAY(BC178)-1), 1, Settings!$AY$23:$AY$38), BC178))</f>
        <v/>
      </c>
      <c r="BT178" s="119" t="str">
        <f>IF(BD178="", "", IF(BD178&lt;=$B178, WORKDAY(DATE(YEAR($BB178), MONTH(BD178)+1, DAY(BD178)-1), 1, Settings!$AY$23:$AY$38), BD178))</f>
        <v/>
      </c>
      <c r="BU178" s="119" t="str">
        <f>IF(BE178="", "", IF(BE178&lt;=$B178, WORKDAY(DATE(YEAR($BB178), MONTH(BE178)+1, DAY(BE178)-1), 1, Settings!$AY$23:$AY$38), BE178))</f>
        <v/>
      </c>
      <c r="BV178" s="119" t="str">
        <f>IF(BF178="", "", IF(BF178&lt;=$B178, WORKDAY(DATE(YEAR($BB178), MONTH(BF178)+1, DAY(BF178)-1), 1, Settings!$AY$23:$AY$38), BF178))</f>
        <v/>
      </c>
      <c r="BW178" s="119" t="str">
        <f>IF(BG178="", "", IF(BG178&lt;=$B178, WORKDAY(DATE(YEAR($BB178), MONTH(BG178)+1, DAY(BG178)-1), 1, Settings!$AY$23:$AY$38), BG178))</f>
        <v/>
      </c>
      <c r="BX178" s="119" t="str">
        <f>IF(BH178="", "", IF(BH178&lt;=$B178, WORKDAY(DATE(YEAR($BB178), MONTH(BH178)+1, DAY(BH178)-1), 1, Settings!$AY$23:$AY$38), BH178))</f>
        <v/>
      </c>
      <c r="BY178" s="119" t="str">
        <f>IF(BI178="", "", IF(BI178&lt;=$B178, WORKDAY(DATE(YEAR($BB178), MONTH(BI178)+1, DAY(BI178)-1), 1, Settings!$AY$23:$AY$38), BI178))</f>
        <v/>
      </c>
      <c r="BZ178" s="119" t="str">
        <f>IF(BJ178="", "", IF(BJ178&lt;=$B178, WORKDAY(DATE(YEAR($BB178), MONTH(BJ178)+1, DAY(BJ178)-1), 1, Settings!$AY$23:$AY$38), BJ178))</f>
        <v/>
      </c>
      <c r="CA178" s="119" t="str">
        <f>IF(BK178="", "", IF(BK178&lt;=$B178, WORKDAY(DATE(YEAR($BB178), MONTH(BK178)+1, DAY(BK178)-1), 1, Settings!$AY$23:$AY$38), BK178))</f>
        <v/>
      </c>
      <c r="CB178" s="119" t="str">
        <f>IF(BL178="", "", IF(BL178&lt;=$B178, WORKDAY(DATE(YEAR($BB178), MONTH(BL178)+1, DAY(BL178)-1), 1, Settings!$AY$23:$AY$38), BL178))</f>
        <v/>
      </c>
      <c r="CC178" s="119" t="str">
        <f>IF(BM178="", "", IF(BM178&lt;=$B178, WORKDAY(DATE(YEAR($BB178), MONTH(BM178)+1, DAY(BM178)-1), 1, Settings!$AY$23:$AY$38), BM178))</f>
        <v/>
      </c>
      <c r="CD178" s="119" t="str">
        <f>IF(BN178="", "", IF(BN178&lt;=$B178, WORKDAY(DATE(YEAR($BB178), MONTH(BN178)+1, DAY(BN178)-1), 1, Settings!$AY$23:$AY$38), BN178))</f>
        <v/>
      </c>
      <c r="CE178" s="119" t="str">
        <f>IF(BO178="", "", IF(BO178&lt;=$B178, WORKDAY(DATE(YEAR($BB178), MONTH(BO178)+1, DAY(BO178)-1), 1, Settings!$AY$23:$AY$38), BO178))</f>
        <v/>
      </c>
      <c r="CF178" s="120" t="str">
        <f>IF(BP178="", "", IF(BP178&lt;=$B178, WORKDAY(DATE(YEAR($BB178), MONTH(BP178)+1, DAY(BP178)-1), 1, Settings!$AY$23:$AY$38), BP178))</f>
        <v/>
      </c>
      <c r="CH178" s="48" t="str">
        <f t="shared" si="66"/>
        <v/>
      </c>
      <c r="CI178" s="49" t="str">
        <f t="shared" si="67"/>
        <v/>
      </c>
      <c r="CJ178" s="49" t="str">
        <f t="shared" si="68"/>
        <v/>
      </c>
      <c r="CK178" s="49" t="str">
        <f t="shared" si="69"/>
        <v/>
      </c>
      <c r="CL178" s="49" t="str">
        <f t="shared" si="70"/>
        <v/>
      </c>
      <c r="CM178" s="49" t="str">
        <f t="shared" si="71"/>
        <v/>
      </c>
      <c r="CN178" s="49" t="str">
        <f t="shared" si="72"/>
        <v/>
      </c>
      <c r="CO178" s="49" t="str">
        <f t="shared" si="73"/>
        <v/>
      </c>
      <c r="CP178" s="49" t="str">
        <f t="shared" si="74"/>
        <v/>
      </c>
      <c r="CQ178" s="49" t="str">
        <f t="shared" si="75"/>
        <v/>
      </c>
      <c r="CR178" s="49" t="str">
        <f t="shared" si="76"/>
        <v/>
      </c>
      <c r="CS178" s="49" t="str">
        <f t="shared" si="77"/>
        <v/>
      </c>
      <c r="CT178" s="49" t="str">
        <f t="shared" si="78"/>
        <v/>
      </c>
      <c r="CU178" s="49" t="str">
        <f t="shared" si="79"/>
        <v/>
      </c>
      <c r="CV178" s="16" t="str">
        <f t="shared" si="80"/>
        <v/>
      </c>
      <c r="CX178" s="48" t="str">
        <f t="shared" si="81"/>
        <v/>
      </c>
      <c r="CY178" s="49" t="str">
        <f t="shared" si="82"/>
        <v/>
      </c>
      <c r="CZ178" s="49" t="str">
        <f t="shared" si="83"/>
        <v/>
      </c>
      <c r="DA178" s="49" t="str">
        <f t="shared" si="84"/>
        <v/>
      </c>
      <c r="DB178" s="49" t="str">
        <f t="shared" si="85"/>
        <v/>
      </c>
      <c r="DC178" s="49" t="str">
        <f t="shared" si="86"/>
        <v/>
      </c>
      <c r="DD178" s="49" t="str">
        <f t="shared" si="87"/>
        <v/>
      </c>
      <c r="DE178" s="49" t="str">
        <f t="shared" si="88"/>
        <v/>
      </c>
      <c r="DF178" s="49" t="str">
        <f t="shared" si="89"/>
        <v/>
      </c>
      <c r="DG178" s="49" t="str">
        <f t="shared" si="90"/>
        <v/>
      </c>
      <c r="DH178" s="49" t="str">
        <f t="shared" si="91"/>
        <v/>
      </c>
      <c r="DI178" s="49" t="str">
        <f t="shared" si="92"/>
        <v/>
      </c>
      <c r="DJ178" s="49" t="str">
        <f t="shared" si="93"/>
        <v/>
      </c>
      <c r="DK178" s="49" t="str">
        <f t="shared" si="94"/>
        <v/>
      </c>
      <c r="DL178" s="16" t="str">
        <f t="shared" si="95"/>
        <v/>
      </c>
      <c r="DN178" s="17" t="str">
        <f t="shared" si="96"/>
        <v>Dec 2019</v>
      </c>
    </row>
    <row r="179" spans="1:118" x14ac:dyDescent="0.25">
      <c r="A179" s="30"/>
      <c r="B179" s="102">
        <f>IF(B178="", "", IFERROR(IF(B178+1&gt;Settings!$G$25, "", B178+1), ""))</f>
        <v>43815</v>
      </c>
      <c r="C179" s="2"/>
      <c r="D179" s="3"/>
      <c r="E179" s="3"/>
      <c r="F179" s="3"/>
      <c r="G179" s="3"/>
      <c r="H179" s="3"/>
      <c r="I179" s="3"/>
      <c r="J179" s="3"/>
      <c r="K179" s="3"/>
      <c r="L179" s="3"/>
      <c r="M179" s="3"/>
      <c r="N179" s="3"/>
      <c r="O179" s="3"/>
      <c r="P179" s="3"/>
      <c r="Q179" s="4"/>
      <c r="R179" s="30"/>
      <c r="T179" s="17" t="str">
        <f>IF($B179="", "", IF($B179&lt;Settings!$G$23, "Old", "New"))</f>
        <v>Old</v>
      </c>
      <c r="AL179" s="118" t="str">
        <f>IF(OR($B179="", C179="", C$10="", AL$9), "", IFERROR($B179+INDEX(Settings!$AF$19:$AF$33, MATCH(C$10, Settings!$Y$19:$Y$33, 0))+IF(INDEX(Settings!$AI$19:$AI$33, MATCH(C$10, Settings!$Y$19:$Y$33, 0))="", 0, INDEX($AO$2:$AU$8, MATCH(TEXT($B179, "ddd"), $AN$2:$AN$8, 0), MATCH(INDEX(Settings!$AI$19:$AI$33, MATCH(C$10, Settings!$Y$19:$Y$33, 0)), $AO$1:$AU$1, 0))), 0))</f>
        <v/>
      </c>
      <c r="AM179" s="119" t="str">
        <f>IF(OR($B179="", D179="", D$10="", AM$9), "", IFERROR($B179+INDEX(Settings!$AF$19:$AF$33, MATCH(D$10, Settings!$Y$19:$Y$33, 0))+IF(INDEX(Settings!$AI$19:$AI$33, MATCH(D$10, Settings!$Y$19:$Y$33, 0))="", 0, INDEX($AO$2:$AU$8, MATCH(TEXT($B179, "ddd"), $AN$2:$AN$8, 0), MATCH(INDEX(Settings!$AI$19:$AI$33, MATCH(D$10, Settings!$Y$19:$Y$33, 0)), $AO$1:$AU$1, 0))), 0))</f>
        <v/>
      </c>
      <c r="AN179" s="119" t="str">
        <f>IF(OR($B179="", E179="", E$10="", AN$9), "", IFERROR($B179+INDEX(Settings!$AF$19:$AF$33, MATCH(E$10, Settings!$Y$19:$Y$33, 0))+IF(INDEX(Settings!$AI$19:$AI$33, MATCH(E$10, Settings!$Y$19:$Y$33, 0))="", 0, INDEX($AO$2:$AU$8, MATCH(TEXT($B179, "ddd"), $AN$2:$AN$8, 0), MATCH(INDEX(Settings!$AI$19:$AI$33, MATCH(E$10, Settings!$Y$19:$Y$33, 0)), $AO$1:$AU$1, 0))), 0))</f>
        <v/>
      </c>
      <c r="AO179" s="119" t="str">
        <f>IF(OR($B179="", F179="", F$10="", AO$9), "", IFERROR($B179+INDEX(Settings!$AF$19:$AF$33, MATCH(F$10, Settings!$Y$19:$Y$33, 0))+IF(INDEX(Settings!$AI$19:$AI$33, MATCH(F$10, Settings!$Y$19:$Y$33, 0))="", 0, INDEX($AO$2:$AU$8, MATCH(TEXT($B179, "ddd"), $AN$2:$AN$8, 0), MATCH(INDEX(Settings!$AI$19:$AI$33, MATCH(F$10, Settings!$Y$19:$Y$33, 0)), $AO$1:$AU$1, 0))), 0))</f>
        <v/>
      </c>
      <c r="AP179" s="119" t="str">
        <f>IF(OR($B179="", G179="", G$10="", AP$9), "", IFERROR($B179+INDEX(Settings!$AF$19:$AF$33, MATCH(G$10, Settings!$Y$19:$Y$33, 0))+IF(INDEX(Settings!$AI$19:$AI$33, MATCH(G$10, Settings!$Y$19:$Y$33, 0))="", 0, INDEX($AO$2:$AU$8, MATCH(TEXT($B179, "ddd"), $AN$2:$AN$8, 0), MATCH(INDEX(Settings!$AI$19:$AI$33, MATCH(G$10, Settings!$Y$19:$Y$33, 0)), $AO$1:$AU$1, 0))), 0))</f>
        <v/>
      </c>
      <c r="AQ179" s="119" t="str">
        <f>IF(OR($B179="", H179="", H$10="", AQ$9), "", IFERROR($B179+INDEX(Settings!$AF$19:$AF$33, MATCH(H$10, Settings!$Y$19:$Y$33, 0))+IF(INDEX(Settings!$AI$19:$AI$33, MATCH(H$10, Settings!$Y$19:$Y$33, 0))="", 0, INDEX($AO$2:$AU$8, MATCH(TEXT($B179, "ddd"), $AN$2:$AN$8, 0), MATCH(INDEX(Settings!$AI$19:$AI$33, MATCH(H$10, Settings!$Y$19:$Y$33, 0)), $AO$1:$AU$1, 0))), 0))</f>
        <v/>
      </c>
      <c r="AR179" s="119" t="str">
        <f>IF(OR($B179="", I179="", I$10="", AR$9), "", IFERROR($B179+INDEX(Settings!$AF$19:$AF$33, MATCH(I$10, Settings!$Y$19:$Y$33, 0))+IF(INDEX(Settings!$AI$19:$AI$33, MATCH(I$10, Settings!$Y$19:$Y$33, 0))="", 0, INDEX($AO$2:$AU$8, MATCH(TEXT($B179, "ddd"), $AN$2:$AN$8, 0), MATCH(INDEX(Settings!$AI$19:$AI$33, MATCH(I$10, Settings!$Y$19:$Y$33, 0)), $AO$1:$AU$1, 0))), 0))</f>
        <v/>
      </c>
      <c r="AS179" s="119" t="str">
        <f>IF(OR($B179="", J179="", J$10="", AS$9), "", IFERROR($B179+INDEX(Settings!$AF$19:$AF$33, MATCH(J$10, Settings!$Y$19:$Y$33, 0))+IF(INDEX(Settings!$AI$19:$AI$33, MATCH(J$10, Settings!$Y$19:$Y$33, 0))="", 0, INDEX($AO$2:$AU$8, MATCH(TEXT($B179, "ddd"), $AN$2:$AN$8, 0), MATCH(INDEX(Settings!$AI$19:$AI$33, MATCH(J$10, Settings!$Y$19:$Y$33, 0)), $AO$1:$AU$1, 0))), 0))</f>
        <v/>
      </c>
      <c r="AT179" s="119" t="str">
        <f>IF(OR($B179="", K179="", K$10="", AT$9), "", IFERROR($B179+INDEX(Settings!$AF$19:$AF$33, MATCH(K$10, Settings!$Y$19:$Y$33, 0))+IF(INDEX(Settings!$AI$19:$AI$33, MATCH(K$10, Settings!$Y$19:$Y$33, 0))="", 0, INDEX($AO$2:$AU$8, MATCH(TEXT($B179, "ddd"), $AN$2:$AN$8, 0), MATCH(INDEX(Settings!$AI$19:$AI$33, MATCH(K$10, Settings!$Y$19:$Y$33, 0)), $AO$1:$AU$1, 0))), 0))</f>
        <v/>
      </c>
      <c r="AU179" s="119" t="str">
        <f>IF(OR($B179="", L179="", L$10="", AU$9), "", IFERROR($B179+INDEX(Settings!$AF$19:$AF$33, MATCH(L$10, Settings!$Y$19:$Y$33, 0))+IF(INDEX(Settings!$AI$19:$AI$33, MATCH(L$10, Settings!$Y$19:$Y$33, 0))="", 0, INDEX($AO$2:$AU$8, MATCH(TEXT($B179, "ddd"), $AN$2:$AN$8, 0), MATCH(INDEX(Settings!$AI$19:$AI$33, MATCH(L$10, Settings!$Y$19:$Y$33, 0)), $AO$1:$AU$1, 0))), 0))</f>
        <v/>
      </c>
      <c r="AV179" s="119" t="str">
        <f>IF(OR($B179="", M179="", M$10="", AV$9), "", IFERROR($B179+INDEX(Settings!$AF$19:$AF$33, MATCH(M$10, Settings!$Y$19:$Y$33, 0))+IF(INDEX(Settings!$AI$19:$AI$33, MATCH(M$10, Settings!$Y$19:$Y$33, 0))="", 0, INDEX($AO$2:$AU$8, MATCH(TEXT($B179, "ddd"), $AN$2:$AN$8, 0), MATCH(INDEX(Settings!$AI$19:$AI$33, MATCH(M$10, Settings!$Y$19:$Y$33, 0)), $AO$1:$AU$1, 0))), 0))</f>
        <v/>
      </c>
      <c r="AW179" s="119" t="str">
        <f>IF(OR($B179="", N179="", N$10="", AW$9), "", IFERROR($B179+INDEX(Settings!$AF$19:$AF$33, MATCH(N$10, Settings!$Y$19:$Y$33, 0))+IF(INDEX(Settings!$AI$19:$AI$33, MATCH(N$10, Settings!$Y$19:$Y$33, 0))="", 0, INDEX($AO$2:$AU$8, MATCH(TEXT($B179, "ddd"), $AN$2:$AN$8, 0), MATCH(INDEX(Settings!$AI$19:$AI$33, MATCH(N$10, Settings!$Y$19:$Y$33, 0)), $AO$1:$AU$1, 0))), 0))</f>
        <v/>
      </c>
      <c r="AX179" s="119" t="str">
        <f>IF(OR($B179="", O179="", O$10="", AX$9), "", IFERROR($B179+INDEX(Settings!$AF$19:$AF$33, MATCH(O$10, Settings!$Y$19:$Y$33, 0))+IF(INDEX(Settings!$AI$19:$AI$33, MATCH(O$10, Settings!$Y$19:$Y$33, 0))="", 0, INDEX($AO$2:$AU$8, MATCH(TEXT($B179, "ddd"), $AN$2:$AN$8, 0), MATCH(INDEX(Settings!$AI$19:$AI$33, MATCH(O$10, Settings!$Y$19:$Y$33, 0)), $AO$1:$AU$1, 0))), 0))</f>
        <v/>
      </c>
      <c r="AY179" s="119" t="str">
        <f>IF(OR($B179="", P179="", P$10="", AY$9), "", IFERROR($B179+INDEX(Settings!$AF$19:$AF$33, MATCH(P$10, Settings!$Y$19:$Y$33, 0))+IF(INDEX(Settings!$AI$19:$AI$33, MATCH(P$10, Settings!$Y$19:$Y$33, 0))="", 0, INDEX($AO$2:$AU$8, MATCH(TEXT($B179, "ddd"), $AN$2:$AN$8, 0), MATCH(INDEX(Settings!$AI$19:$AI$33, MATCH(P$10, Settings!$Y$19:$Y$33, 0)), $AO$1:$AU$1, 0))), 0))</f>
        <v/>
      </c>
      <c r="AZ179" s="120" t="str">
        <f>IF(OR($B179="", Q179="", Q$10="", AZ$9), "", IFERROR($B179+INDEX(Settings!$AF$19:$AF$33, MATCH(Q$10, Settings!$Y$19:$Y$33, 0))+IF(INDEX(Settings!$AI$19:$AI$33, MATCH(Q$10, Settings!$Y$19:$Y$33, 0))="", 0, INDEX($AO$2:$AU$8, MATCH(TEXT($B179, "ddd"), $AN$2:$AN$8, 0), MATCH(INDEX(Settings!$AI$19:$AI$33, MATCH(Q$10, Settings!$Y$19:$Y$33, 0)), $AO$1:$AU$1, 0))), 0))</f>
        <v/>
      </c>
      <c r="BB179" s="118" t="str">
        <f>IF(OR(C$10="", $B179="", C179="", BB$9=""), "", IFERROR(WORKDAY((DATE(YEAR($B179), MONTH($B179)+INDEX(Settings!$AM$19:$AM$33, MATCH(C$10, Settings!$Y$19:$Y$33, 0)), IF(INDEX(Settings!$AQ$19:$AQ$33, MATCH(C$10, Settings!$Y$19:$Y$33, 0))=0, DAY($B179), INDEX(Settings!$AQ$19:$AQ$33, MATCH(C$10, Settings!$Y$19:$Y$33, 0))))-1), 1, Settings!$AY$23:$AY$38), ""))</f>
        <v/>
      </c>
      <c r="BC179" s="119" t="str">
        <f>IF(OR(D$10="", $B179="", D179="", BC$9=""), "", IFERROR(WORKDAY((DATE(YEAR($B179), MONTH($B179)+INDEX(Settings!$AM$19:$AM$33, MATCH(D$10, Settings!$Y$19:$Y$33, 0)), IF(INDEX(Settings!$AQ$19:$AQ$33, MATCH(D$10, Settings!$Y$19:$Y$33, 0))=0, DAY($B179), INDEX(Settings!$AQ$19:$AQ$33, MATCH(D$10, Settings!$Y$19:$Y$33, 0))))-1), 1, Settings!$AY$23:$AY$38), ""))</f>
        <v/>
      </c>
      <c r="BD179" s="119" t="str">
        <f>IF(OR(E$10="", $B179="", E179="", BD$9=""), "", IFERROR(WORKDAY((DATE(YEAR($B179), MONTH($B179)+INDEX(Settings!$AM$19:$AM$33, MATCH(E$10, Settings!$Y$19:$Y$33, 0)), IF(INDEX(Settings!$AQ$19:$AQ$33, MATCH(E$10, Settings!$Y$19:$Y$33, 0))=0, DAY($B179), INDEX(Settings!$AQ$19:$AQ$33, MATCH(E$10, Settings!$Y$19:$Y$33, 0))))-1), 1, Settings!$AY$23:$AY$38), ""))</f>
        <v/>
      </c>
      <c r="BE179" s="119" t="str">
        <f>IF(OR(F$10="", $B179="", F179="", BE$9=""), "", IFERROR(WORKDAY((DATE(YEAR($B179), MONTH($B179)+INDEX(Settings!$AM$19:$AM$33, MATCH(F$10, Settings!$Y$19:$Y$33, 0)), IF(INDEX(Settings!$AQ$19:$AQ$33, MATCH(F$10, Settings!$Y$19:$Y$33, 0))=0, DAY($B179), INDEX(Settings!$AQ$19:$AQ$33, MATCH(F$10, Settings!$Y$19:$Y$33, 0))))-1), 1, Settings!$AY$23:$AY$38), ""))</f>
        <v/>
      </c>
      <c r="BF179" s="119" t="str">
        <f>IF(OR(G$10="", $B179="", G179="", BF$9=""), "", IFERROR(WORKDAY((DATE(YEAR($B179), MONTH($B179)+INDEX(Settings!$AM$19:$AM$33, MATCH(G$10, Settings!$Y$19:$Y$33, 0)), IF(INDEX(Settings!$AQ$19:$AQ$33, MATCH(G$10, Settings!$Y$19:$Y$33, 0))=0, DAY($B179), INDEX(Settings!$AQ$19:$AQ$33, MATCH(G$10, Settings!$Y$19:$Y$33, 0))))-1), 1, Settings!$AY$23:$AY$38), ""))</f>
        <v/>
      </c>
      <c r="BG179" s="119" t="str">
        <f>IF(OR(H$10="", $B179="", H179="", BG$9=""), "", IFERROR(WORKDAY((DATE(YEAR($B179), MONTH($B179)+INDEX(Settings!$AM$19:$AM$33, MATCH(H$10, Settings!$Y$19:$Y$33, 0)), IF(INDEX(Settings!$AQ$19:$AQ$33, MATCH(H$10, Settings!$Y$19:$Y$33, 0))=0, DAY($B179), INDEX(Settings!$AQ$19:$AQ$33, MATCH(H$10, Settings!$Y$19:$Y$33, 0))))-1), 1, Settings!$AY$23:$AY$38), ""))</f>
        <v/>
      </c>
      <c r="BH179" s="119" t="str">
        <f>IF(OR(I$10="", $B179="", I179="", BH$9=""), "", IFERROR(WORKDAY((DATE(YEAR($B179), MONTH($B179)+INDEX(Settings!$AM$19:$AM$33, MATCH(I$10, Settings!$Y$19:$Y$33, 0)), IF(INDEX(Settings!$AQ$19:$AQ$33, MATCH(I$10, Settings!$Y$19:$Y$33, 0))=0, DAY($B179), INDEX(Settings!$AQ$19:$AQ$33, MATCH(I$10, Settings!$Y$19:$Y$33, 0))))-1), 1, Settings!$AY$23:$AY$38), ""))</f>
        <v/>
      </c>
      <c r="BI179" s="119" t="str">
        <f>IF(OR(J$10="", $B179="", J179="", BI$9=""), "", IFERROR(WORKDAY((DATE(YEAR($B179), MONTH($B179)+INDEX(Settings!$AM$19:$AM$33, MATCH(J$10, Settings!$Y$19:$Y$33, 0)), IF(INDEX(Settings!$AQ$19:$AQ$33, MATCH(J$10, Settings!$Y$19:$Y$33, 0))=0, DAY($B179), INDEX(Settings!$AQ$19:$AQ$33, MATCH(J$10, Settings!$Y$19:$Y$33, 0))))-1), 1, Settings!$AY$23:$AY$38), ""))</f>
        <v/>
      </c>
      <c r="BJ179" s="119" t="str">
        <f>IF(OR(K$10="", $B179="", K179="", BJ$9=""), "", IFERROR(WORKDAY((DATE(YEAR($B179), MONTH($B179)+INDEX(Settings!$AM$19:$AM$33, MATCH(K$10, Settings!$Y$19:$Y$33, 0)), IF(INDEX(Settings!$AQ$19:$AQ$33, MATCH(K$10, Settings!$Y$19:$Y$33, 0))=0, DAY($B179), INDEX(Settings!$AQ$19:$AQ$33, MATCH(K$10, Settings!$Y$19:$Y$33, 0))))-1), 1, Settings!$AY$23:$AY$38), ""))</f>
        <v/>
      </c>
      <c r="BK179" s="119" t="str">
        <f>IF(OR(L$10="", $B179="", L179="", BK$9=""), "", IFERROR(WORKDAY((DATE(YEAR($B179), MONTH($B179)+INDEX(Settings!$AM$19:$AM$33, MATCH(L$10, Settings!$Y$19:$Y$33, 0)), IF(INDEX(Settings!$AQ$19:$AQ$33, MATCH(L$10, Settings!$Y$19:$Y$33, 0))=0, DAY($B179), INDEX(Settings!$AQ$19:$AQ$33, MATCH(L$10, Settings!$Y$19:$Y$33, 0))))-1), 1, Settings!$AY$23:$AY$38), ""))</f>
        <v/>
      </c>
      <c r="BL179" s="119" t="str">
        <f>IF(OR(M$10="", $B179="", M179="", BL$9=""), "", IFERROR(WORKDAY((DATE(YEAR($B179), MONTH($B179)+INDEX(Settings!$AM$19:$AM$33, MATCH(M$10, Settings!$Y$19:$Y$33, 0)), IF(INDEX(Settings!$AQ$19:$AQ$33, MATCH(M$10, Settings!$Y$19:$Y$33, 0))=0, DAY($B179), INDEX(Settings!$AQ$19:$AQ$33, MATCH(M$10, Settings!$Y$19:$Y$33, 0))))-1), 1, Settings!$AY$23:$AY$38), ""))</f>
        <v/>
      </c>
      <c r="BM179" s="119" t="str">
        <f>IF(OR(N$10="", $B179="", N179="", BM$9=""), "", IFERROR(WORKDAY((DATE(YEAR($B179), MONTH($B179)+INDEX(Settings!$AM$19:$AM$33, MATCH(N$10, Settings!$Y$19:$Y$33, 0)), IF(INDEX(Settings!$AQ$19:$AQ$33, MATCH(N$10, Settings!$Y$19:$Y$33, 0))=0, DAY($B179), INDEX(Settings!$AQ$19:$AQ$33, MATCH(N$10, Settings!$Y$19:$Y$33, 0))))-1), 1, Settings!$AY$23:$AY$38), ""))</f>
        <v/>
      </c>
      <c r="BN179" s="119" t="str">
        <f>IF(OR(O$10="", $B179="", O179="", BN$9=""), "", IFERROR(WORKDAY((DATE(YEAR($B179), MONTH($B179)+INDEX(Settings!$AM$19:$AM$33, MATCH(O$10, Settings!$Y$19:$Y$33, 0)), IF(INDEX(Settings!$AQ$19:$AQ$33, MATCH(O$10, Settings!$Y$19:$Y$33, 0))=0, DAY($B179), INDEX(Settings!$AQ$19:$AQ$33, MATCH(O$10, Settings!$Y$19:$Y$33, 0))))-1), 1, Settings!$AY$23:$AY$38), ""))</f>
        <v/>
      </c>
      <c r="BO179" s="119" t="str">
        <f>IF(OR(P$10="", $B179="", P179="", BO$9=""), "", IFERROR(WORKDAY((DATE(YEAR($B179), MONTH($B179)+INDEX(Settings!$AM$19:$AM$33, MATCH(P$10, Settings!$Y$19:$Y$33, 0)), IF(INDEX(Settings!$AQ$19:$AQ$33, MATCH(P$10, Settings!$Y$19:$Y$33, 0))=0, DAY($B179), INDEX(Settings!$AQ$19:$AQ$33, MATCH(P$10, Settings!$Y$19:$Y$33, 0))))-1), 1, Settings!$AY$23:$AY$38), ""))</f>
        <v/>
      </c>
      <c r="BP179" s="120" t="str">
        <f>IF(OR(Q$10="", $B179="", Q179="", BP$9=""), "", IFERROR(WORKDAY((DATE(YEAR($B179), MONTH($B179)+INDEX(Settings!$AM$19:$AM$33, MATCH(Q$10, Settings!$Y$19:$Y$33, 0)), IF(INDEX(Settings!$AQ$19:$AQ$33, MATCH(Q$10, Settings!$Y$19:$Y$33, 0))=0, DAY($B179), INDEX(Settings!$AQ$19:$AQ$33, MATCH(Q$10, Settings!$Y$19:$Y$33, 0))))-1), 1, Settings!$AY$23:$AY$38), ""))</f>
        <v/>
      </c>
      <c r="BR179" s="118" t="str">
        <f>IF(BB179="", "", IF(BB179&lt;=$B179, WORKDAY(DATE(YEAR($BB179), MONTH(BB179)+1, DAY(BB179)-1), 1, Settings!$AY$23:$AY$38), BB179))</f>
        <v/>
      </c>
      <c r="BS179" s="119" t="str">
        <f>IF(BC179="", "", IF(BC179&lt;=$B179, WORKDAY(DATE(YEAR($BB179), MONTH(BC179)+1, DAY(BC179)-1), 1, Settings!$AY$23:$AY$38), BC179))</f>
        <v/>
      </c>
      <c r="BT179" s="119" t="str">
        <f>IF(BD179="", "", IF(BD179&lt;=$B179, WORKDAY(DATE(YEAR($BB179), MONTH(BD179)+1, DAY(BD179)-1), 1, Settings!$AY$23:$AY$38), BD179))</f>
        <v/>
      </c>
      <c r="BU179" s="119" t="str">
        <f>IF(BE179="", "", IF(BE179&lt;=$B179, WORKDAY(DATE(YEAR($BB179), MONTH(BE179)+1, DAY(BE179)-1), 1, Settings!$AY$23:$AY$38), BE179))</f>
        <v/>
      </c>
      <c r="BV179" s="119" t="str">
        <f>IF(BF179="", "", IF(BF179&lt;=$B179, WORKDAY(DATE(YEAR($BB179), MONTH(BF179)+1, DAY(BF179)-1), 1, Settings!$AY$23:$AY$38), BF179))</f>
        <v/>
      </c>
      <c r="BW179" s="119" t="str">
        <f>IF(BG179="", "", IF(BG179&lt;=$B179, WORKDAY(DATE(YEAR($BB179), MONTH(BG179)+1, DAY(BG179)-1), 1, Settings!$AY$23:$AY$38), BG179))</f>
        <v/>
      </c>
      <c r="BX179" s="119" t="str">
        <f>IF(BH179="", "", IF(BH179&lt;=$B179, WORKDAY(DATE(YEAR($BB179), MONTH(BH179)+1, DAY(BH179)-1), 1, Settings!$AY$23:$AY$38), BH179))</f>
        <v/>
      </c>
      <c r="BY179" s="119" t="str">
        <f>IF(BI179="", "", IF(BI179&lt;=$B179, WORKDAY(DATE(YEAR($BB179), MONTH(BI179)+1, DAY(BI179)-1), 1, Settings!$AY$23:$AY$38), BI179))</f>
        <v/>
      </c>
      <c r="BZ179" s="119" t="str">
        <f>IF(BJ179="", "", IF(BJ179&lt;=$B179, WORKDAY(DATE(YEAR($BB179), MONTH(BJ179)+1, DAY(BJ179)-1), 1, Settings!$AY$23:$AY$38), BJ179))</f>
        <v/>
      </c>
      <c r="CA179" s="119" t="str">
        <f>IF(BK179="", "", IF(BK179&lt;=$B179, WORKDAY(DATE(YEAR($BB179), MONTH(BK179)+1, DAY(BK179)-1), 1, Settings!$AY$23:$AY$38), BK179))</f>
        <v/>
      </c>
      <c r="CB179" s="119" t="str">
        <f>IF(BL179="", "", IF(BL179&lt;=$B179, WORKDAY(DATE(YEAR($BB179), MONTH(BL179)+1, DAY(BL179)-1), 1, Settings!$AY$23:$AY$38), BL179))</f>
        <v/>
      </c>
      <c r="CC179" s="119" t="str">
        <f>IF(BM179="", "", IF(BM179&lt;=$B179, WORKDAY(DATE(YEAR($BB179), MONTH(BM179)+1, DAY(BM179)-1), 1, Settings!$AY$23:$AY$38), BM179))</f>
        <v/>
      </c>
      <c r="CD179" s="119" t="str">
        <f>IF(BN179="", "", IF(BN179&lt;=$B179, WORKDAY(DATE(YEAR($BB179), MONTH(BN179)+1, DAY(BN179)-1), 1, Settings!$AY$23:$AY$38), BN179))</f>
        <v/>
      </c>
      <c r="CE179" s="119" t="str">
        <f>IF(BO179="", "", IF(BO179&lt;=$B179, WORKDAY(DATE(YEAR($BB179), MONTH(BO179)+1, DAY(BO179)-1), 1, Settings!$AY$23:$AY$38), BO179))</f>
        <v/>
      </c>
      <c r="CF179" s="120" t="str">
        <f>IF(BP179="", "", IF(BP179&lt;=$B179, WORKDAY(DATE(YEAR($BB179), MONTH(BP179)+1, DAY(BP179)-1), 1, Settings!$AY$23:$AY$38), BP179))</f>
        <v/>
      </c>
      <c r="CH179" s="48" t="str">
        <f t="shared" si="66"/>
        <v/>
      </c>
      <c r="CI179" s="49" t="str">
        <f t="shared" si="67"/>
        <v/>
      </c>
      <c r="CJ179" s="49" t="str">
        <f t="shared" si="68"/>
        <v/>
      </c>
      <c r="CK179" s="49" t="str">
        <f t="shared" si="69"/>
        <v/>
      </c>
      <c r="CL179" s="49" t="str">
        <f t="shared" si="70"/>
        <v/>
      </c>
      <c r="CM179" s="49" t="str">
        <f t="shared" si="71"/>
        <v/>
      </c>
      <c r="CN179" s="49" t="str">
        <f t="shared" si="72"/>
        <v/>
      </c>
      <c r="CO179" s="49" t="str">
        <f t="shared" si="73"/>
        <v/>
      </c>
      <c r="CP179" s="49" t="str">
        <f t="shared" si="74"/>
        <v/>
      </c>
      <c r="CQ179" s="49" t="str">
        <f t="shared" si="75"/>
        <v/>
      </c>
      <c r="CR179" s="49" t="str">
        <f t="shared" si="76"/>
        <v/>
      </c>
      <c r="CS179" s="49" t="str">
        <f t="shared" si="77"/>
        <v/>
      </c>
      <c r="CT179" s="49" t="str">
        <f t="shared" si="78"/>
        <v/>
      </c>
      <c r="CU179" s="49" t="str">
        <f t="shared" si="79"/>
        <v/>
      </c>
      <c r="CV179" s="16" t="str">
        <f t="shared" si="80"/>
        <v/>
      </c>
      <c r="CX179" s="48" t="str">
        <f t="shared" si="81"/>
        <v/>
      </c>
      <c r="CY179" s="49" t="str">
        <f t="shared" si="82"/>
        <v/>
      </c>
      <c r="CZ179" s="49" t="str">
        <f t="shared" si="83"/>
        <v/>
      </c>
      <c r="DA179" s="49" t="str">
        <f t="shared" si="84"/>
        <v/>
      </c>
      <c r="DB179" s="49" t="str">
        <f t="shared" si="85"/>
        <v/>
      </c>
      <c r="DC179" s="49" t="str">
        <f t="shared" si="86"/>
        <v/>
      </c>
      <c r="DD179" s="49" t="str">
        <f t="shared" si="87"/>
        <v/>
      </c>
      <c r="DE179" s="49" t="str">
        <f t="shared" si="88"/>
        <v/>
      </c>
      <c r="DF179" s="49" t="str">
        <f t="shared" si="89"/>
        <v/>
      </c>
      <c r="DG179" s="49" t="str">
        <f t="shared" si="90"/>
        <v/>
      </c>
      <c r="DH179" s="49" t="str">
        <f t="shared" si="91"/>
        <v/>
      </c>
      <c r="DI179" s="49" t="str">
        <f t="shared" si="92"/>
        <v/>
      </c>
      <c r="DJ179" s="49" t="str">
        <f t="shared" si="93"/>
        <v/>
      </c>
      <c r="DK179" s="49" t="str">
        <f t="shared" si="94"/>
        <v/>
      </c>
      <c r="DL179" s="16" t="str">
        <f t="shared" si="95"/>
        <v/>
      </c>
      <c r="DN179" s="17" t="str">
        <f t="shared" si="96"/>
        <v>Dec 2019</v>
      </c>
    </row>
    <row r="180" spans="1:118" x14ac:dyDescent="0.25">
      <c r="A180" s="30"/>
      <c r="B180" s="102">
        <f>IF(B179="", "", IFERROR(IF(B179+1&gt;Settings!$G$25, "", B179+1), ""))</f>
        <v>43816</v>
      </c>
      <c r="C180" s="2"/>
      <c r="D180" s="3"/>
      <c r="E180" s="3"/>
      <c r="F180" s="3"/>
      <c r="G180" s="3"/>
      <c r="H180" s="3"/>
      <c r="I180" s="3"/>
      <c r="J180" s="3"/>
      <c r="K180" s="3"/>
      <c r="L180" s="3"/>
      <c r="M180" s="3"/>
      <c r="N180" s="3"/>
      <c r="O180" s="3"/>
      <c r="P180" s="3"/>
      <c r="Q180" s="4"/>
      <c r="R180" s="30"/>
      <c r="T180" s="17" t="str">
        <f>IF($B180="", "", IF($B180&lt;Settings!$G$23, "Old", "New"))</f>
        <v>Old</v>
      </c>
      <c r="AL180" s="118" t="str">
        <f>IF(OR($B180="", C180="", C$10="", AL$9), "", IFERROR($B180+INDEX(Settings!$AF$19:$AF$33, MATCH(C$10, Settings!$Y$19:$Y$33, 0))+IF(INDEX(Settings!$AI$19:$AI$33, MATCH(C$10, Settings!$Y$19:$Y$33, 0))="", 0, INDEX($AO$2:$AU$8, MATCH(TEXT($B180, "ddd"), $AN$2:$AN$8, 0), MATCH(INDEX(Settings!$AI$19:$AI$33, MATCH(C$10, Settings!$Y$19:$Y$33, 0)), $AO$1:$AU$1, 0))), 0))</f>
        <v/>
      </c>
      <c r="AM180" s="119" t="str">
        <f>IF(OR($B180="", D180="", D$10="", AM$9), "", IFERROR($B180+INDEX(Settings!$AF$19:$AF$33, MATCH(D$10, Settings!$Y$19:$Y$33, 0))+IF(INDEX(Settings!$AI$19:$AI$33, MATCH(D$10, Settings!$Y$19:$Y$33, 0))="", 0, INDEX($AO$2:$AU$8, MATCH(TEXT($B180, "ddd"), $AN$2:$AN$8, 0), MATCH(INDEX(Settings!$AI$19:$AI$33, MATCH(D$10, Settings!$Y$19:$Y$33, 0)), $AO$1:$AU$1, 0))), 0))</f>
        <v/>
      </c>
      <c r="AN180" s="119" t="str">
        <f>IF(OR($B180="", E180="", E$10="", AN$9), "", IFERROR($B180+INDEX(Settings!$AF$19:$AF$33, MATCH(E$10, Settings!$Y$19:$Y$33, 0))+IF(INDEX(Settings!$AI$19:$AI$33, MATCH(E$10, Settings!$Y$19:$Y$33, 0))="", 0, INDEX($AO$2:$AU$8, MATCH(TEXT($B180, "ddd"), $AN$2:$AN$8, 0), MATCH(INDEX(Settings!$AI$19:$AI$33, MATCH(E$10, Settings!$Y$19:$Y$33, 0)), $AO$1:$AU$1, 0))), 0))</f>
        <v/>
      </c>
      <c r="AO180" s="119" t="str">
        <f>IF(OR($B180="", F180="", F$10="", AO$9), "", IFERROR($B180+INDEX(Settings!$AF$19:$AF$33, MATCH(F$10, Settings!$Y$19:$Y$33, 0))+IF(INDEX(Settings!$AI$19:$AI$33, MATCH(F$10, Settings!$Y$19:$Y$33, 0))="", 0, INDEX($AO$2:$AU$8, MATCH(TEXT($B180, "ddd"), $AN$2:$AN$8, 0), MATCH(INDEX(Settings!$AI$19:$AI$33, MATCH(F$10, Settings!$Y$19:$Y$33, 0)), $AO$1:$AU$1, 0))), 0))</f>
        <v/>
      </c>
      <c r="AP180" s="119" t="str">
        <f>IF(OR($B180="", G180="", G$10="", AP$9), "", IFERROR($B180+INDEX(Settings!$AF$19:$AF$33, MATCH(G$10, Settings!$Y$19:$Y$33, 0))+IF(INDEX(Settings!$AI$19:$AI$33, MATCH(G$10, Settings!$Y$19:$Y$33, 0))="", 0, INDEX($AO$2:$AU$8, MATCH(TEXT($B180, "ddd"), $AN$2:$AN$8, 0), MATCH(INDEX(Settings!$AI$19:$AI$33, MATCH(G$10, Settings!$Y$19:$Y$33, 0)), $AO$1:$AU$1, 0))), 0))</f>
        <v/>
      </c>
      <c r="AQ180" s="119" t="str">
        <f>IF(OR($B180="", H180="", H$10="", AQ$9), "", IFERROR($B180+INDEX(Settings!$AF$19:$AF$33, MATCH(H$10, Settings!$Y$19:$Y$33, 0))+IF(INDEX(Settings!$AI$19:$AI$33, MATCH(H$10, Settings!$Y$19:$Y$33, 0))="", 0, INDEX($AO$2:$AU$8, MATCH(TEXT($B180, "ddd"), $AN$2:$AN$8, 0), MATCH(INDEX(Settings!$AI$19:$AI$33, MATCH(H$10, Settings!$Y$19:$Y$33, 0)), $AO$1:$AU$1, 0))), 0))</f>
        <v/>
      </c>
      <c r="AR180" s="119" t="str">
        <f>IF(OR($B180="", I180="", I$10="", AR$9), "", IFERROR($B180+INDEX(Settings!$AF$19:$AF$33, MATCH(I$10, Settings!$Y$19:$Y$33, 0))+IF(INDEX(Settings!$AI$19:$AI$33, MATCH(I$10, Settings!$Y$19:$Y$33, 0))="", 0, INDEX($AO$2:$AU$8, MATCH(TEXT($B180, "ddd"), $AN$2:$AN$8, 0), MATCH(INDEX(Settings!$AI$19:$AI$33, MATCH(I$10, Settings!$Y$19:$Y$33, 0)), $AO$1:$AU$1, 0))), 0))</f>
        <v/>
      </c>
      <c r="AS180" s="119" t="str">
        <f>IF(OR($B180="", J180="", J$10="", AS$9), "", IFERROR($B180+INDEX(Settings!$AF$19:$AF$33, MATCH(J$10, Settings!$Y$19:$Y$33, 0))+IF(INDEX(Settings!$AI$19:$AI$33, MATCH(J$10, Settings!$Y$19:$Y$33, 0))="", 0, INDEX($AO$2:$AU$8, MATCH(TEXT($B180, "ddd"), $AN$2:$AN$8, 0), MATCH(INDEX(Settings!$AI$19:$AI$33, MATCH(J$10, Settings!$Y$19:$Y$33, 0)), $AO$1:$AU$1, 0))), 0))</f>
        <v/>
      </c>
      <c r="AT180" s="119" t="str">
        <f>IF(OR($B180="", K180="", K$10="", AT$9), "", IFERROR($B180+INDEX(Settings!$AF$19:$AF$33, MATCH(K$10, Settings!$Y$19:$Y$33, 0))+IF(INDEX(Settings!$AI$19:$AI$33, MATCH(K$10, Settings!$Y$19:$Y$33, 0))="", 0, INDEX($AO$2:$AU$8, MATCH(TEXT($B180, "ddd"), $AN$2:$AN$8, 0), MATCH(INDEX(Settings!$AI$19:$AI$33, MATCH(K$10, Settings!$Y$19:$Y$33, 0)), $AO$1:$AU$1, 0))), 0))</f>
        <v/>
      </c>
      <c r="AU180" s="119" t="str">
        <f>IF(OR($B180="", L180="", L$10="", AU$9), "", IFERROR($B180+INDEX(Settings!$AF$19:$AF$33, MATCH(L$10, Settings!$Y$19:$Y$33, 0))+IF(INDEX(Settings!$AI$19:$AI$33, MATCH(L$10, Settings!$Y$19:$Y$33, 0))="", 0, INDEX($AO$2:$AU$8, MATCH(TEXT($B180, "ddd"), $AN$2:$AN$8, 0), MATCH(INDEX(Settings!$AI$19:$AI$33, MATCH(L$10, Settings!$Y$19:$Y$33, 0)), $AO$1:$AU$1, 0))), 0))</f>
        <v/>
      </c>
      <c r="AV180" s="119" t="str">
        <f>IF(OR($B180="", M180="", M$10="", AV$9), "", IFERROR($B180+INDEX(Settings!$AF$19:$AF$33, MATCH(M$10, Settings!$Y$19:$Y$33, 0))+IF(INDEX(Settings!$AI$19:$AI$33, MATCH(M$10, Settings!$Y$19:$Y$33, 0))="", 0, INDEX($AO$2:$AU$8, MATCH(TEXT($B180, "ddd"), $AN$2:$AN$8, 0), MATCH(INDEX(Settings!$AI$19:$AI$33, MATCH(M$10, Settings!$Y$19:$Y$33, 0)), $AO$1:$AU$1, 0))), 0))</f>
        <v/>
      </c>
      <c r="AW180" s="119" t="str">
        <f>IF(OR($B180="", N180="", N$10="", AW$9), "", IFERROR($B180+INDEX(Settings!$AF$19:$AF$33, MATCH(N$10, Settings!$Y$19:$Y$33, 0))+IF(INDEX(Settings!$AI$19:$AI$33, MATCH(N$10, Settings!$Y$19:$Y$33, 0))="", 0, INDEX($AO$2:$AU$8, MATCH(TEXT($B180, "ddd"), $AN$2:$AN$8, 0), MATCH(INDEX(Settings!$AI$19:$AI$33, MATCH(N$10, Settings!$Y$19:$Y$33, 0)), $AO$1:$AU$1, 0))), 0))</f>
        <v/>
      </c>
      <c r="AX180" s="119" t="str">
        <f>IF(OR($B180="", O180="", O$10="", AX$9), "", IFERROR($B180+INDEX(Settings!$AF$19:$AF$33, MATCH(O$10, Settings!$Y$19:$Y$33, 0))+IF(INDEX(Settings!$AI$19:$AI$33, MATCH(O$10, Settings!$Y$19:$Y$33, 0))="", 0, INDEX($AO$2:$AU$8, MATCH(TEXT($B180, "ddd"), $AN$2:$AN$8, 0), MATCH(INDEX(Settings!$AI$19:$AI$33, MATCH(O$10, Settings!$Y$19:$Y$33, 0)), $AO$1:$AU$1, 0))), 0))</f>
        <v/>
      </c>
      <c r="AY180" s="119" t="str">
        <f>IF(OR($B180="", P180="", P$10="", AY$9), "", IFERROR($B180+INDEX(Settings!$AF$19:$AF$33, MATCH(P$10, Settings!$Y$19:$Y$33, 0))+IF(INDEX(Settings!$AI$19:$AI$33, MATCH(P$10, Settings!$Y$19:$Y$33, 0))="", 0, INDEX($AO$2:$AU$8, MATCH(TEXT($B180, "ddd"), $AN$2:$AN$8, 0), MATCH(INDEX(Settings!$AI$19:$AI$33, MATCH(P$10, Settings!$Y$19:$Y$33, 0)), $AO$1:$AU$1, 0))), 0))</f>
        <v/>
      </c>
      <c r="AZ180" s="120" t="str">
        <f>IF(OR($B180="", Q180="", Q$10="", AZ$9), "", IFERROR($B180+INDEX(Settings!$AF$19:$AF$33, MATCH(Q$10, Settings!$Y$19:$Y$33, 0))+IF(INDEX(Settings!$AI$19:$AI$33, MATCH(Q$10, Settings!$Y$19:$Y$33, 0))="", 0, INDEX($AO$2:$AU$8, MATCH(TEXT($B180, "ddd"), $AN$2:$AN$8, 0), MATCH(INDEX(Settings!$AI$19:$AI$33, MATCH(Q$10, Settings!$Y$19:$Y$33, 0)), $AO$1:$AU$1, 0))), 0))</f>
        <v/>
      </c>
      <c r="BB180" s="118" t="str">
        <f>IF(OR(C$10="", $B180="", C180="", BB$9=""), "", IFERROR(WORKDAY((DATE(YEAR($B180), MONTH($B180)+INDEX(Settings!$AM$19:$AM$33, MATCH(C$10, Settings!$Y$19:$Y$33, 0)), IF(INDEX(Settings!$AQ$19:$AQ$33, MATCH(C$10, Settings!$Y$19:$Y$33, 0))=0, DAY($B180), INDEX(Settings!$AQ$19:$AQ$33, MATCH(C$10, Settings!$Y$19:$Y$33, 0))))-1), 1, Settings!$AY$23:$AY$38), ""))</f>
        <v/>
      </c>
      <c r="BC180" s="119" t="str">
        <f>IF(OR(D$10="", $B180="", D180="", BC$9=""), "", IFERROR(WORKDAY((DATE(YEAR($B180), MONTH($B180)+INDEX(Settings!$AM$19:$AM$33, MATCH(D$10, Settings!$Y$19:$Y$33, 0)), IF(INDEX(Settings!$AQ$19:$AQ$33, MATCH(D$10, Settings!$Y$19:$Y$33, 0))=0, DAY($B180), INDEX(Settings!$AQ$19:$AQ$33, MATCH(D$10, Settings!$Y$19:$Y$33, 0))))-1), 1, Settings!$AY$23:$AY$38), ""))</f>
        <v/>
      </c>
      <c r="BD180" s="119" t="str">
        <f>IF(OR(E$10="", $B180="", E180="", BD$9=""), "", IFERROR(WORKDAY((DATE(YEAR($B180), MONTH($B180)+INDEX(Settings!$AM$19:$AM$33, MATCH(E$10, Settings!$Y$19:$Y$33, 0)), IF(INDEX(Settings!$AQ$19:$AQ$33, MATCH(E$10, Settings!$Y$19:$Y$33, 0))=0, DAY($B180), INDEX(Settings!$AQ$19:$AQ$33, MATCH(E$10, Settings!$Y$19:$Y$33, 0))))-1), 1, Settings!$AY$23:$AY$38), ""))</f>
        <v/>
      </c>
      <c r="BE180" s="119" t="str">
        <f>IF(OR(F$10="", $B180="", F180="", BE$9=""), "", IFERROR(WORKDAY((DATE(YEAR($B180), MONTH($B180)+INDEX(Settings!$AM$19:$AM$33, MATCH(F$10, Settings!$Y$19:$Y$33, 0)), IF(INDEX(Settings!$AQ$19:$AQ$33, MATCH(F$10, Settings!$Y$19:$Y$33, 0))=0, DAY($B180), INDEX(Settings!$AQ$19:$AQ$33, MATCH(F$10, Settings!$Y$19:$Y$33, 0))))-1), 1, Settings!$AY$23:$AY$38), ""))</f>
        <v/>
      </c>
      <c r="BF180" s="119" t="str">
        <f>IF(OR(G$10="", $B180="", G180="", BF$9=""), "", IFERROR(WORKDAY((DATE(YEAR($B180), MONTH($B180)+INDEX(Settings!$AM$19:$AM$33, MATCH(G$10, Settings!$Y$19:$Y$33, 0)), IF(INDEX(Settings!$AQ$19:$AQ$33, MATCH(G$10, Settings!$Y$19:$Y$33, 0))=0, DAY($B180), INDEX(Settings!$AQ$19:$AQ$33, MATCH(G$10, Settings!$Y$19:$Y$33, 0))))-1), 1, Settings!$AY$23:$AY$38), ""))</f>
        <v/>
      </c>
      <c r="BG180" s="119" t="str">
        <f>IF(OR(H$10="", $B180="", H180="", BG$9=""), "", IFERROR(WORKDAY((DATE(YEAR($B180), MONTH($B180)+INDEX(Settings!$AM$19:$AM$33, MATCH(H$10, Settings!$Y$19:$Y$33, 0)), IF(INDEX(Settings!$AQ$19:$AQ$33, MATCH(H$10, Settings!$Y$19:$Y$33, 0))=0, DAY($B180), INDEX(Settings!$AQ$19:$AQ$33, MATCH(H$10, Settings!$Y$19:$Y$33, 0))))-1), 1, Settings!$AY$23:$AY$38), ""))</f>
        <v/>
      </c>
      <c r="BH180" s="119" t="str">
        <f>IF(OR(I$10="", $B180="", I180="", BH$9=""), "", IFERROR(WORKDAY((DATE(YEAR($B180), MONTH($B180)+INDEX(Settings!$AM$19:$AM$33, MATCH(I$10, Settings!$Y$19:$Y$33, 0)), IF(INDEX(Settings!$AQ$19:$AQ$33, MATCH(I$10, Settings!$Y$19:$Y$33, 0))=0, DAY($B180), INDEX(Settings!$AQ$19:$AQ$33, MATCH(I$10, Settings!$Y$19:$Y$33, 0))))-1), 1, Settings!$AY$23:$AY$38), ""))</f>
        <v/>
      </c>
      <c r="BI180" s="119" t="str">
        <f>IF(OR(J$10="", $B180="", J180="", BI$9=""), "", IFERROR(WORKDAY((DATE(YEAR($B180), MONTH($B180)+INDEX(Settings!$AM$19:$AM$33, MATCH(J$10, Settings!$Y$19:$Y$33, 0)), IF(INDEX(Settings!$AQ$19:$AQ$33, MATCH(J$10, Settings!$Y$19:$Y$33, 0))=0, DAY($B180), INDEX(Settings!$AQ$19:$AQ$33, MATCH(J$10, Settings!$Y$19:$Y$33, 0))))-1), 1, Settings!$AY$23:$AY$38), ""))</f>
        <v/>
      </c>
      <c r="BJ180" s="119" t="str">
        <f>IF(OR(K$10="", $B180="", K180="", BJ$9=""), "", IFERROR(WORKDAY((DATE(YEAR($B180), MONTH($B180)+INDEX(Settings!$AM$19:$AM$33, MATCH(K$10, Settings!$Y$19:$Y$33, 0)), IF(INDEX(Settings!$AQ$19:$AQ$33, MATCH(K$10, Settings!$Y$19:$Y$33, 0))=0, DAY($B180), INDEX(Settings!$AQ$19:$AQ$33, MATCH(K$10, Settings!$Y$19:$Y$33, 0))))-1), 1, Settings!$AY$23:$AY$38), ""))</f>
        <v/>
      </c>
      <c r="BK180" s="119" t="str">
        <f>IF(OR(L$10="", $B180="", L180="", BK$9=""), "", IFERROR(WORKDAY((DATE(YEAR($B180), MONTH($B180)+INDEX(Settings!$AM$19:$AM$33, MATCH(L$10, Settings!$Y$19:$Y$33, 0)), IF(INDEX(Settings!$AQ$19:$AQ$33, MATCH(L$10, Settings!$Y$19:$Y$33, 0))=0, DAY($B180), INDEX(Settings!$AQ$19:$AQ$33, MATCH(L$10, Settings!$Y$19:$Y$33, 0))))-1), 1, Settings!$AY$23:$AY$38), ""))</f>
        <v/>
      </c>
      <c r="BL180" s="119" t="str">
        <f>IF(OR(M$10="", $B180="", M180="", BL$9=""), "", IFERROR(WORKDAY((DATE(YEAR($B180), MONTH($B180)+INDEX(Settings!$AM$19:$AM$33, MATCH(M$10, Settings!$Y$19:$Y$33, 0)), IF(INDEX(Settings!$AQ$19:$AQ$33, MATCH(M$10, Settings!$Y$19:$Y$33, 0))=0, DAY($B180), INDEX(Settings!$AQ$19:$AQ$33, MATCH(M$10, Settings!$Y$19:$Y$33, 0))))-1), 1, Settings!$AY$23:$AY$38), ""))</f>
        <v/>
      </c>
      <c r="BM180" s="119" t="str">
        <f>IF(OR(N$10="", $B180="", N180="", BM$9=""), "", IFERROR(WORKDAY((DATE(YEAR($B180), MONTH($B180)+INDEX(Settings!$AM$19:$AM$33, MATCH(N$10, Settings!$Y$19:$Y$33, 0)), IF(INDEX(Settings!$AQ$19:$AQ$33, MATCH(N$10, Settings!$Y$19:$Y$33, 0))=0, DAY($B180), INDEX(Settings!$AQ$19:$AQ$33, MATCH(N$10, Settings!$Y$19:$Y$33, 0))))-1), 1, Settings!$AY$23:$AY$38), ""))</f>
        <v/>
      </c>
      <c r="BN180" s="119" t="str">
        <f>IF(OR(O$10="", $B180="", O180="", BN$9=""), "", IFERROR(WORKDAY((DATE(YEAR($B180), MONTH($B180)+INDEX(Settings!$AM$19:$AM$33, MATCH(O$10, Settings!$Y$19:$Y$33, 0)), IF(INDEX(Settings!$AQ$19:$AQ$33, MATCH(O$10, Settings!$Y$19:$Y$33, 0))=0, DAY($B180), INDEX(Settings!$AQ$19:$AQ$33, MATCH(O$10, Settings!$Y$19:$Y$33, 0))))-1), 1, Settings!$AY$23:$AY$38), ""))</f>
        <v/>
      </c>
      <c r="BO180" s="119" t="str">
        <f>IF(OR(P$10="", $B180="", P180="", BO$9=""), "", IFERROR(WORKDAY((DATE(YEAR($B180), MONTH($B180)+INDEX(Settings!$AM$19:$AM$33, MATCH(P$10, Settings!$Y$19:$Y$33, 0)), IF(INDEX(Settings!$AQ$19:$AQ$33, MATCH(P$10, Settings!$Y$19:$Y$33, 0))=0, DAY($B180), INDEX(Settings!$AQ$19:$AQ$33, MATCH(P$10, Settings!$Y$19:$Y$33, 0))))-1), 1, Settings!$AY$23:$AY$38), ""))</f>
        <v/>
      </c>
      <c r="BP180" s="120" t="str">
        <f>IF(OR(Q$10="", $B180="", Q180="", BP$9=""), "", IFERROR(WORKDAY((DATE(YEAR($B180), MONTH($B180)+INDEX(Settings!$AM$19:$AM$33, MATCH(Q$10, Settings!$Y$19:$Y$33, 0)), IF(INDEX(Settings!$AQ$19:$AQ$33, MATCH(Q$10, Settings!$Y$19:$Y$33, 0))=0, DAY($B180), INDEX(Settings!$AQ$19:$AQ$33, MATCH(Q$10, Settings!$Y$19:$Y$33, 0))))-1), 1, Settings!$AY$23:$AY$38), ""))</f>
        <v/>
      </c>
      <c r="BR180" s="118" t="str">
        <f>IF(BB180="", "", IF(BB180&lt;=$B180, WORKDAY(DATE(YEAR($BB180), MONTH(BB180)+1, DAY(BB180)-1), 1, Settings!$AY$23:$AY$38), BB180))</f>
        <v/>
      </c>
      <c r="BS180" s="119" t="str">
        <f>IF(BC180="", "", IF(BC180&lt;=$B180, WORKDAY(DATE(YEAR($BB180), MONTH(BC180)+1, DAY(BC180)-1), 1, Settings!$AY$23:$AY$38), BC180))</f>
        <v/>
      </c>
      <c r="BT180" s="119" t="str">
        <f>IF(BD180="", "", IF(BD180&lt;=$B180, WORKDAY(DATE(YEAR($BB180), MONTH(BD180)+1, DAY(BD180)-1), 1, Settings!$AY$23:$AY$38), BD180))</f>
        <v/>
      </c>
      <c r="BU180" s="119" t="str">
        <f>IF(BE180="", "", IF(BE180&lt;=$B180, WORKDAY(DATE(YEAR($BB180), MONTH(BE180)+1, DAY(BE180)-1), 1, Settings!$AY$23:$AY$38), BE180))</f>
        <v/>
      </c>
      <c r="BV180" s="119" t="str">
        <f>IF(BF180="", "", IF(BF180&lt;=$B180, WORKDAY(DATE(YEAR($BB180), MONTH(BF180)+1, DAY(BF180)-1), 1, Settings!$AY$23:$AY$38), BF180))</f>
        <v/>
      </c>
      <c r="BW180" s="119" t="str">
        <f>IF(BG180="", "", IF(BG180&lt;=$B180, WORKDAY(DATE(YEAR($BB180), MONTH(BG180)+1, DAY(BG180)-1), 1, Settings!$AY$23:$AY$38), BG180))</f>
        <v/>
      </c>
      <c r="BX180" s="119" t="str">
        <f>IF(BH180="", "", IF(BH180&lt;=$B180, WORKDAY(DATE(YEAR($BB180), MONTH(BH180)+1, DAY(BH180)-1), 1, Settings!$AY$23:$AY$38), BH180))</f>
        <v/>
      </c>
      <c r="BY180" s="119" t="str">
        <f>IF(BI180="", "", IF(BI180&lt;=$B180, WORKDAY(DATE(YEAR($BB180), MONTH(BI180)+1, DAY(BI180)-1), 1, Settings!$AY$23:$AY$38), BI180))</f>
        <v/>
      </c>
      <c r="BZ180" s="119" t="str">
        <f>IF(BJ180="", "", IF(BJ180&lt;=$B180, WORKDAY(DATE(YEAR($BB180), MONTH(BJ180)+1, DAY(BJ180)-1), 1, Settings!$AY$23:$AY$38), BJ180))</f>
        <v/>
      </c>
      <c r="CA180" s="119" t="str">
        <f>IF(BK180="", "", IF(BK180&lt;=$B180, WORKDAY(DATE(YEAR($BB180), MONTH(BK180)+1, DAY(BK180)-1), 1, Settings!$AY$23:$AY$38), BK180))</f>
        <v/>
      </c>
      <c r="CB180" s="119" t="str">
        <f>IF(BL180="", "", IF(BL180&lt;=$B180, WORKDAY(DATE(YEAR($BB180), MONTH(BL180)+1, DAY(BL180)-1), 1, Settings!$AY$23:$AY$38), BL180))</f>
        <v/>
      </c>
      <c r="CC180" s="119" t="str">
        <f>IF(BM180="", "", IF(BM180&lt;=$B180, WORKDAY(DATE(YEAR($BB180), MONTH(BM180)+1, DAY(BM180)-1), 1, Settings!$AY$23:$AY$38), BM180))</f>
        <v/>
      </c>
      <c r="CD180" s="119" t="str">
        <f>IF(BN180="", "", IF(BN180&lt;=$B180, WORKDAY(DATE(YEAR($BB180), MONTH(BN180)+1, DAY(BN180)-1), 1, Settings!$AY$23:$AY$38), BN180))</f>
        <v/>
      </c>
      <c r="CE180" s="119" t="str">
        <f>IF(BO180="", "", IF(BO180&lt;=$B180, WORKDAY(DATE(YEAR($BB180), MONTH(BO180)+1, DAY(BO180)-1), 1, Settings!$AY$23:$AY$38), BO180))</f>
        <v/>
      </c>
      <c r="CF180" s="120" t="str">
        <f>IF(BP180="", "", IF(BP180&lt;=$B180, WORKDAY(DATE(YEAR($BB180), MONTH(BP180)+1, DAY(BP180)-1), 1, Settings!$AY$23:$AY$38), BP180))</f>
        <v/>
      </c>
      <c r="CH180" s="48" t="str">
        <f t="shared" si="66"/>
        <v/>
      </c>
      <c r="CI180" s="49" t="str">
        <f t="shared" si="67"/>
        <v/>
      </c>
      <c r="CJ180" s="49" t="str">
        <f t="shared" si="68"/>
        <v/>
      </c>
      <c r="CK180" s="49" t="str">
        <f t="shared" si="69"/>
        <v/>
      </c>
      <c r="CL180" s="49" t="str">
        <f t="shared" si="70"/>
        <v/>
      </c>
      <c r="CM180" s="49" t="str">
        <f t="shared" si="71"/>
        <v/>
      </c>
      <c r="CN180" s="49" t="str">
        <f t="shared" si="72"/>
        <v/>
      </c>
      <c r="CO180" s="49" t="str">
        <f t="shared" si="73"/>
        <v/>
      </c>
      <c r="CP180" s="49" t="str">
        <f t="shared" si="74"/>
        <v/>
      </c>
      <c r="CQ180" s="49" t="str">
        <f t="shared" si="75"/>
        <v/>
      </c>
      <c r="CR180" s="49" t="str">
        <f t="shared" si="76"/>
        <v/>
      </c>
      <c r="CS180" s="49" t="str">
        <f t="shared" si="77"/>
        <v/>
      </c>
      <c r="CT180" s="49" t="str">
        <f t="shared" si="78"/>
        <v/>
      </c>
      <c r="CU180" s="49" t="str">
        <f t="shared" si="79"/>
        <v/>
      </c>
      <c r="CV180" s="16" t="str">
        <f t="shared" si="80"/>
        <v/>
      </c>
      <c r="CX180" s="48" t="str">
        <f t="shared" si="81"/>
        <v/>
      </c>
      <c r="CY180" s="49" t="str">
        <f t="shared" si="82"/>
        <v/>
      </c>
      <c r="CZ180" s="49" t="str">
        <f t="shared" si="83"/>
        <v/>
      </c>
      <c r="DA180" s="49" t="str">
        <f t="shared" si="84"/>
        <v/>
      </c>
      <c r="DB180" s="49" t="str">
        <f t="shared" si="85"/>
        <v/>
      </c>
      <c r="DC180" s="49" t="str">
        <f t="shared" si="86"/>
        <v/>
      </c>
      <c r="DD180" s="49" t="str">
        <f t="shared" si="87"/>
        <v/>
      </c>
      <c r="DE180" s="49" t="str">
        <f t="shared" si="88"/>
        <v/>
      </c>
      <c r="DF180" s="49" t="str">
        <f t="shared" si="89"/>
        <v/>
      </c>
      <c r="DG180" s="49" t="str">
        <f t="shared" si="90"/>
        <v/>
      </c>
      <c r="DH180" s="49" t="str">
        <f t="shared" si="91"/>
        <v/>
      </c>
      <c r="DI180" s="49" t="str">
        <f t="shared" si="92"/>
        <v/>
      </c>
      <c r="DJ180" s="49" t="str">
        <f t="shared" si="93"/>
        <v/>
      </c>
      <c r="DK180" s="49" t="str">
        <f t="shared" si="94"/>
        <v/>
      </c>
      <c r="DL180" s="16" t="str">
        <f t="shared" si="95"/>
        <v/>
      </c>
      <c r="DN180" s="17" t="str">
        <f t="shared" si="96"/>
        <v>Dec 2019</v>
      </c>
    </row>
    <row r="181" spans="1:118" x14ac:dyDescent="0.25">
      <c r="A181" s="30"/>
      <c r="B181" s="102">
        <f>IF(B180="", "", IFERROR(IF(B180+1&gt;Settings!$G$25, "", B180+1), ""))</f>
        <v>43817</v>
      </c>
      <c r="C181" s="2"/>
      <c r="D181" s="3"/>
      <c r="E181" s="3"/>
      <c r="F181" s="3"/>
      <c r="G181" s="3"/>
      <c r="H181" s="3"/>
      <c r="I181" s="3"/>
      <c r="J181" s="3"/>
      <c r="K181" s="3"/>
      <c r="L181" s="3"/>
      <c r="M181" s="3"/>
      <c r="N181" s="3"/>
      <c r="O181" s="3"/>
      <c r="P181" s="3"/>
      <c r="Q181" s="4"/>
      <c r="R181" s="30"/>
      <c r="T181" s="17" t="str">
        <f>IF($B181="", "", IF($B181&lt;Settings!$G$23, "Old", "New"))</f>
        <v>Old</v>
      </c>
      <c r="AL181" s="118" t="str">
        <f>IF(OR($B181="", C181="", C$10="", AL$9), "", IFERROR($B181+INDEX(Settings!$AF$19:$AF$33, MATCH(C$10, Settings!$Y$19:$Y$33, 0))+IF(INDEX(Settings!$AI$19:$AI$33, MATCH(C$10, Settings!$Y$19:$Y$33, 0))="", 0, INDEX($AO$2:$AU$8, MATCH(TEXT($B181, "ddd"), $AN$2:$AN$8, 0), MATCH(INDEX(Settings!$AI$19:$AI$33, MATCH(C$10, Settings!$Y$19:$Y$33, 0)), $AO$1:$AU$1, 0))), 0))</f>
        <v/>
      </c>
      <c r="AM181" s="119" t="str">
        <f>IF(OR($B181="", D181="", D$10="", AM$9), "", IFERROR($B181+INDEX(Settings!$AF$19:$AF$33, MATCH(D$10, Settings!$Y$19:$Y$33, 0))+IF(INDEX(Settings!$AI$19:$AI$33, MATCH(D$10, Settings!$Y$19:$Y$33, 0))="", 0, INDEX($AO$2:$AU$8, MATCH(TEXT($B181, "ddd"), $AN$2:$AN$8, 0), MATCH(INDEX(Settings!$AI$19:$AI$33, MATCH(D$10, Settings!$Y$19:$Y$33, 0)), $AO$1:$AU$1, 0))), 0))</f>
        <v/>
      </c>
      <c r="AN181" s="119" t="str">
        <f>IF(OR($B181="", E181="", E$10="", AN$9), "", IFERROR($B181+INDEX(Settings!$AF$19:$AF$33, MATCH(E$10, Settings!$Y$19:$Y$33, 0))+IF(INDEX(Settings!$AI$19:$AI$33, MATCH(E$10, Settings!$Y$19:$Y$33, 0))="", 0, INDEX($AO$2:$AU$8, MATCH(TEXT($B181, "ddd"), $AN$2:$AN$8, 0), MATCH(INDEX(Settings!$AI$19:$AI$33, MATCH(E$10, Settings!$Y$19:$Y$33, 0)), $AO$1:$AU$1, 0))), 0))</f>
        <v/>
      </c>
      <c r="AO181" s="119" t="str">
        <f>IF(OR($B181="", F181="", F$10="", AO$9), "", IFERROR($B181+INDEX(Settings!$AF$19:$AF$33, MATCH(F$10, Settings!$Y$19:$Y$33, 0))+IF(INDEX(Settings!$AI$19:$AI$33, MATCH(F$10, Settings!$Y$19:$Y$33, 0))="", 0, INDEX($AO$2:$AU$8, MATCH(TEXT($B181, "ddd"), $AN$2:$AN$8, 0), MATCH(INDEX(Settings!$AI$19:$AI$33, MATCH(F$10, Settings!$Y$19:$Y$33, 0)), $AO$1:$AU$1, 0))), 0))</f>
        <v/>
      </c>
      <c r="AP181" s="119" t="str">
        <f>IF(OR($B181="", G181="", G$10="", AP$9), "", IFERROR($B181+INDEX(Settings!$AF$19:$AF$33, MATCH(G$10, Settings!$Y$19:$Y$33, 0))+IF(INDEX(Settings!$AI$19:$AI$33, MATCH(G$10, Settings!$Y$19:$Y$33, 0))="", 0, INDEX($AO$2:$AU$8, MATCH(TEXT($B181, "ddd"), $AN$2:$AN$8, 0), MATCH(INDEX(Settings!$AI$19:$AI$33, MATCH(G$10, Settings!$Y$19:$Y$33, 0)), $AO$1:$AU$1, 0))), 0))</f>
        <v/>
      </c>
      <c r="AQ181" s="119" t="str">
        <f>IF(OR($B181="", H181="", H$10="", AQ$9), "", IFERROR($B181+INDEX(Settings!$AF$19:$AF$33, MATCH(H$10, Settings!$Y$19:$Y$33, 0))+IF(INDEX(Settings!$AI$19:$AI$33, MATCH(H$10, Settings!$Y$19:$Y$33, 0))="", 0, INDEX($AO$2:$AU$8, MATCH(TEXT($B181, "ddd"), $AN$2:$AN$8, 0), MATCH(INDEX(Settings!$AI$19:$AI$33, MATCH(H$10, Settings!$Y$19:$Y$33, 0)), $AO$1:$AU$1, 0))), 0))</f>
        <v/>
      </c>
      <c r="AR181" s="119" t="str">
        <f>IF(OR($B181="", I181="", I$10="", AR$9), "", IFERROR($B181+INDEX(Settings!$AF$19:$AF$33, MATCH(I$10, Settings!$Y$19:$Y$33, 0))+IF(INDEX(Settings!$AI$19:$AI$33, MATCH(I$10, Settings!$Y$19:$Y$33, 0))="", 0, INDEX($AO$2:$AU$8, MATCH(TEXT($B181, "ddd"), $AN$2:$AN$8, 0), MATCH(INDEX(Settings!$AI$19:$AI$33, MATCH(I$10, Settings!$Y$19:$Y$33, 0)), $AO$1:$AU$1, 0))), 0))</f>
        <v/>
      </c>
      <c r="AS181" s="119" t="str">
        <f>IF(OR($B181="", J181="", J$10="", AS$9), "", IFERROR($B181+INDEX(Settings!$AF$19:$AF$33, MATCH(J$10, Settings!$Y$19:$Y$33, 0))+IF(INDEX(Settings!$AI$19:$AI$33, MATCH(J$10, Settings!$Y$19:$Y$33, 0))="", 0, INDEX($AO$2:$AU$8, MATCH(TEXT($B181, "ddd"), $AN$2:$AN$8, 0), MATCH(INDEX(Settings!$AI$19:$AI$33, MATCH(J$10, Settings!$Y$19:$Y$33, 0)), $AO$1:$AU$1, 0))), 0))</f>
        <v/>
      </c>
      <c r="AT181" s="119" t="str">
        <f>IF(OR($B181="", K181="", K$10="", AT$9), "", IFERROR($B181+INDEX(Settings!$AF$19:$AF$33, MATCH(K$10, Settings!$Y$19:$Y$33, 0))+IF(INDEX(Settings!$AI$19:$AI$33, MATCH(K$10, Settings!$Y$19:$Y$33, 0))="", 0, INDEX($AO$2:$AU$8, MATCH(TEXT($B181, "ddd"), $AN$2:$AN$8, 0), MATCH(INDEX(Settings!$AI$19:$AI$33, MATCH(K$10, Settings!$Y$19:$Y$33, 0)), $AO$1:$AU$1, 0))), 0))</f>
        <v/>
      </c>
      <c r="AU181" s="119" t="str">
        <f>IF(OR($B181="", L181="", L$10="", AU$9), "", IFERROR($B181+INDEX(Settings!$AF$19:$AF$33, MATCH(L$10, Settings!$Y$19:$Y$33, 0))+IF(INDEX(Settings!$AI$19:$AI$33, MATCH(L$10, Settings!$Y$19:$Y$33, 0))="", 0, INDEX($AO$2:$AU$8, MATCH(TEXT($B181, "ddd"), $AN$2:$AN$8, 0), MATCH(INDEX(Settings!$AI$19:$AI$33, MATCH(L$10, Settings!$Y$19:$Y$33, 0)), $AO$1:$AU$1, 0))), 0))</f>
        <v/>
      </c>
      <c r="AV181" s="119" t="str">
        <f>IF(OR($B181="", M181="", M$10="", AV$9), "", IFERROR($B181+INDEX(Settings!$AF$19:$AF$33, MATCH(M$10, Settings!$Y$19:$Y$33, 0))+IF(INDEX(Settings!$AI$19:$AI$33, MATCH(M$10, Settings!$Y$19:$Y$33, 0))="", 0, INDEX($AO$2:$AU$8, MATCH(TEXT($B181, "ddd"), $AN$2:$AN$8, 0), MATCH(INDEX(Settings!$AI$19:$AI$33, MATCH(M$10, Settings!$Y$19:$Y$33, 0)), $AO$1:$AU$1, 0))), 0))</f>
        <v/>
      </c>
      <c r="AW181" s="119" t="str">
        <f>IF(OR($B181="", N181="", N$10="", AW$9), "", IFERROR($B181+INDEX(Settings!$AF$19:$AF$33, MATCH(N$10, Settings!$Y$19:$Y$33, 0))+IF(INDEX(Settings!$AI$19:$AI$33, MATCH(N$10, Settings!$Y$19:$Y$33, 0))="", 0, INDEX($AO$2:$AU$8, MATCH(TEXT($B181, "ddd"), $AN$2:$AN$8, 0), MATCH(INDEX(Settings!$AI$19:$AI$33, MATCH(N$10, Settings!$Y$19:$Y$33, 0)), $AO$1:$AU$1, 0))), 0))</f>
        <v/>
      </c>
      <c r="AX181" s="119" t="str">
        <f>IF(OR($B181="", O181="", O$10="", AX$9), "", IFERROR($B181+INDEX(Settings!$AF$19:$AF$33, MATCH(O$10, Settings!$Y$19:$Y$33, 0))+IF(INDEX(Settings!$AI$19:$AI$33, MATCH(O$10, Settings!$Y$19:$Y$33, 0))="", 0, INDEX($AO$2:$AU$8, MATCH(TEXT($B181, "ddd"), $AN$2:$AN$8, 0), MATCH(INDEX(Settings!$AI$19:$AI$33, MATCH(O$10, Settings!$Y$19:$Y$33, 0)), $AO$1:$AU$1, 0))), 0))</f>
        <v/>
      </c>
      <c r="AY181" s="119" t="str">
        <f>IF(OR($B181="", P181="", P$10="", AY$9), "", IFERROR($B181+INDEX(Settings!$AF$19:$AF$33, MATCH(P$10, Settings!$Y$19:$Y$33, 0))+IF(INDEX(Settings!$AI$19:$AI$33, MATCH(P$10, Settings!$Y$19:$Y$33, 0))="", 0, INDEX($AO$2:$AU$8, MATCH(TEXT($B181, "ddd"), $AN$2:$AN$8, 0), MATCH(INDEX(Settings!$AI$19:$AI$33, MATCH(P$10, Settings!$Y$19:$Y$33, 0)), $AO$1:$AU$1, 0))), 0))</f>
        <v/>
      </c>
      <c r="AZ181" s="120" t="str">
        <f>IF(OR($B181="", Q181="", Q$10="", AZ$9), "", IFERROR($B181+INDEX(Settings!$AF$19:$AF$33, MATCH(Q$10, Settings!$Y$19:$Y$33, 0))+IF(INDEX(Settings!$AI$19:$AI$33, MATCH(Q$10, Settings!$Y$19:$Y$33, 0))="", 0, INDEX($AO$2:$AU$8, MATCH(TEXT($B181, "ddd"), $AN$2:$AN$8, 0), MATCH(INDEX(Settings!$AI$19:$AI$33, MATCH(Q$10, Settings!$Y$19:$Y$33, 0)), $AO$1:$AU$1, 0))), 0))</f>
        <v/>
      </c>
      <c r="BB181" s="118" t="str">
        <f>IF(OR(C$10="", $B181="", C181="", BB$9=""), "", IFERROR(WORKDAY((DATE(YEAR($B181), MONTH($B181)+INDEX(Settings!$AM$19:$AM$33, MATCH(C$10, Settings!$Y$19:$Y$33, 0)), IF(INDEX(Settings!$AQ$19:$AQ$33, MATCH(C$10, Settings!$Y$19:$Y$33, 0))=0, DAY($B181), INDEX(Settings!$AQ$19:$AQ$33, MATCH(C$10, Settings!$Y$19:$Y$33, 0))))-1), 1, Settings!$AY$23:$AY$38), ""))</f>
        <v/>
      </c>
      <c r="BC181" s="119" t="str">
        <f>IF(OR(D$10="", $B181="", D181="", BC$9=""), "", IFERROR(WORKDAY((DATE(YEAR($B181), MONTH($B181)+INDEX(Settings!$AM$19:$AM$33, MATCH(D$10, Settings!$Y$19:$Y$33, 0)), IF(INDEX(Settings!$AQ$19:$AQ$33, MATCH(D$10, Settings!$Y$19:$Y$33, 0))=0, DAY($B181), INDEX(Settings!$AQ$19:$AQ$33, MATCH(D$10, Settings!$Y$19:$Y$33, 0))))-1), 1, Settings!$AY$23:$AY$38), ""))</f>
        <v/>
      </c>
      <c r="BD181" s="119" t="str">
        <f>IF(OR(E$10="", $B181="", E181="", BD$9=""), "", IFERROR(WORKDAY((DATE(YEAR($B181), MONTH($B181)+INDEX(Settings!$AM$19:$AM$33, MATCH(E$10, Settings!$Y$19:$Y$33, 0)), IF(INDEX(Settings!$AQ$19:$AQ$33, MATCH(E$10, Settings!$Y$19:$Y$33, 0))=0, DAY($B181), INDEX(Settings!$AQ$19:$AQ$33, MATCH(E$10, Settings!$Y$19:$Y$33, 0))))-1), 1, Settings!$AY$23:$AY$38), ""))</f>
        <v/>
      </c>
      <c r="BE181" s="119" t="str">
        <f>IF(OR(F$10="", $B181="", F181="", BE$9=""), "", IFERROR(WORKDAY((DATE(YEAR($B181), MONTH($B181)+INDEX(Settings!$AM$19:$AM$33, MATCH(F$10, Settings!$Y$19:$Y$33, 0)), IF(INDEX(Settings!$AQ$19:$AQ$33, MATCH(F$10, Settings!$Y$19:$Y$33, 0))=0, DAY($B181), INDEX(Settings!$AQ$19:$AQ$33, MATCH(F$10, Settings!$Y$19:$Y$33, 0))))-1), 1, Settings!$AY$23:$AY$38), ""))</f>
        <v/>
      </c>
      <c r="BF181" s="119" t="str">
        <f>IF(OR(G$10="", $B181="", G181="", BF$9=""), "", IFERROR(WORKDAY((DATE(YEAR($B181), MONTH($B181)+INDEX(Settings!$AM$19:$AM$33, MATCH(G$10, Settings!$Y$19:$Y$33, 0)), IF(INDEX(Settings!$AQ$19:$AQ$33, MATCH(G$10, Settings!$Y$19:$Y$33, 0))=0, DAY($B181), INDEX(Settings!$AQ$19:$AQ$33, MATCH(G$10, Settings!$Y$19:$Y$33, 0))))-1), 1, Settings!$AY$23:$AY$38), ""))</f>
        <v/>
      </c>
      <c r="BG181" s="119" t="str">
        <f>IF(OR(H$10="", $B181="", H181="", BG$9=""), "", IFERROR(WORKDAY((DATE(YEAR($B181), MONTH($B181)+INDEX(Settings!$AM$19:$AM$33, MATCH(H$10, Settings!$Y$19:$Y$33, 0)), IF(INDEX(Settings!$AQ$19:$AQ$33, MATCH(H$10, Settings!$Y$19:$Y$33, 0))=0, DAY($B181), INDEX(Settings!$AQ$19:$AQ$33, MATCH(H$10, Settings!$Y$19:$Y$33, 0))))-1), 1, Settings!$AY$23:$AY$38), ""))</f>
        <v/>
      </c>
      <c r="BH181" s="119" t="str">
        <f>IF(OR(I$10="", $B181="", I181="", BH$9=""), "", IFERROR(WORKDAY((DATE(YEAR($B181), MONTH($B181)+INDEX(Settings!$AM$19:$AM$33, MATCH(I$10, Settings!$Y$19:$Y$33, 0)), IF(INDEX(Settings!$AQ$19:$AQ$33, MATCH(I$10, Settings!$Y$19:$Y$33, 0))=0, DAY($B181), INDEX(Settings!$AQ$19:$AQ$33, MATCH(I$10, Settings!$Y$19:$Y$33, 0))))-1), 1, Settings!$AY$23:$AY$38), ""))</f>
        <v/>
      </c>
      <c r="BI181" s="119" t="str">
        <f>IF(OR(J$10="", $B181="", J181="", BI$9=""), "", IFERROR(WORKDAY((DATE(YEAR($B181), MONTH($B181)+INDEX(Settings!$AM$19:$AM$33, MATCH(J$10, Settings!$Y$19:$Y$33, 0)), IF(INDEX(Settings!$AQ$19:$AQ$33, MATCH(J$10, Settings!$Y$19:$Y$33, 0))=0, DAY($B181), INDEX(Settings!$AQ$19:$AQ$33, MATCH(J$10, Settings!$Y$19:$Y$33, 0))))-1), 1, Settings!$AY$23:$AY$38), ""))</f>
        <v/>
      </c>
      <c r="BJ181" s="119" t="str">
        <f>IF(OR(K$10="", $B181="", K181="", BJ$9=""), "", IFERROR(WORKDAY((DATE(YEAR($B181), MONTH($B181)+INDEX(Settings!$AM$19:$AM$33, MATCH(K$10, Settings!$Y$19:$Y$33, 0)), IF(INDEX(Settings!$AQ$19:$AQ$33, MATCH(K$10, Settings!$Y$19:$Y$33, 0))=0, DAY($B181), INDEX(Settings!$AQ$19:$AQ$33, MATCH(K$10, Settings!$Y$19:$Y$33, 0))))-1), 1, Settings!$AY$23:$AY$38), ""))</f>
        <v/>
      </c>
      <c r="BK181" s="119" t="str">
        <f>IF(OR(L$10="", $B181="", L181="", BK$9=""), "", IFERROR(WORKDAY((DATE(YEAR($B181), MONTH($B181)+INDEX(Settings!$AM$19:$AM$33, MATCH(L$10, Settings!$Y$19:$Y$33, 0)), IF(INDEX(Settings!$AQ$19:$AQ$33, MATCH(L$10, Settings!$Y$19:$Y$33, 0))=0, DAY($B181), INDEX(Settings!$AQ$19:$AQ$33, MATCH(L$10, Settings!$Y$19:$Y$33, 0))))-1), 1, Settings!$AY$23:$AY$38), ""))</f>
        <v/>
      </c>
      <c r="BL181" s="119" t="str">
        <f>IF(OR(M$10="", $B181="", M181="", BL$9=""), "", IFERROR(WORKDAY((DATE(YEAR($B181), MONTH($B181)+INDEX(Settings!$AM$19:$AM$33, MATCH(M$10, Settings!$Y$19:$Y$33, 0)), IF(INDEX(Settings!$AQ$19:$AQ$33, MATCH(M$10, Settings!$Y$19:$Y$33, 0))=0, DAY($B181), INDEX(Settings!$AQ$19:$AQ$33, MATCH(M$10, Settings!$Y$19:$Y$33, 0))))-1), 1, Settings!$AY$23:$AY$38), ""))</f>
        <v/>
      </c>
      <c r="BM181" s="119" t="str">
        <f>IF(OR(N$10="", $B181="", N181="", BM$9=""), "", IFERROR(WORKDAY((DATE(YEAR($B181), MONTH($B181)+INDEX(Settings!$AM$19:$AM$33, MATCH(N$10, Settings!$Y$19:$Y$33, 0)), IF(INDEX(Settings!$AQ$19:$AQ$33, MATCH(N$10, Settings!$Y$19:$Y$33, 0))=0, DAY($B181), INDEX(Settings!$AQ$19:$AQ$33, MATCH(N$10, Settings!$Y$19:$Y$33, 0))))-1), 1, Settings!$AY$23:$AY$38), ""))</f>
        <v/>
      </c>
      <c r="BN181" s="119" t="str">
        <f>IF(OR(O$10="", $B181="", O181="", BN$9=""), "", IFERROR(WORKDAY((DATE(YEAR($B181), MONTH($B181)+INDEX(Settings!$AM$19:$AM$33, MATCH(O$10, Settings!$Y$19:$Y$33, 0)), IF(INDEX(Settings!$AQ$19:$AQ$33, MATCH(O$10, Settings!$Y$19:$Y$33, 0))=0, DAY($B181), INDEX(Settings!$AQ$19:$AQ$33, MATCH(O$10, Settings!$Y$19:$Y$33, 0))))-1), 1, Settings!$AY$23:$AY$38), ""))</f>
        <v/>
      </c>
      <c r="BO181" s="119" t="str">
        <f>IF(OR(P$10="", $B181="", P181="", BO$9=""), "", IFERROR(WORKDAY((DATE(YEAR($B181), MONTH($B181)+INDEX(Settings!$AM$19:$AM$33, MATCH(P$10, Settings!$Y$19:$Y$33, 0)), IF(INDEX(Settings!$AQ$19:$AQ$33, MATCH(P$10, Settings!$Y$19:$Y$33, 0))=0, DAY($B181), INDEX(Settings!$AQ$19:$AQ$33, MATCH(P$10, Settings!$Y$19:$Y$33, 0))))-1), 1, Settings!$AY$23:$AY$38), ""))</f>
        <v/>
      </c>
      <c r="BP181" s="120" t="str">
        <f>IF(OR(Q$10="", $B181="", Q181="", BP$9=""), "", IFERROR(WORKDAY((DATE(YEAR($B181), MONTH($B181)+INDEX(Settings!$AM$19:$AM$33, MATCH(Q$10, Settings!$Y$19:$Y$33, 0)), IF(INDEX(Settings!$AQ$19:$AQ$33, MATCH(Q$10, Settings!$Y$19:$Y$33, 0))=0, DAY($B181), INDEX(Settings!$AQ$19:$AQ$33, MATCH(Q$10, Settings!$Y$19:$Y$33, 0))))-1), 1, Settings!$AY$23:$AY$38), ""))</f>
        <v/>
      </c>
      <c r="BR181" s="118" t="str">
        <f>IF(BB181="", "", IF(BB181&lt;=$B181, WORKDAY(DATE(YEAR($BB181), MONTH(BB181)+1, DAY(BB181)-1), 1, Settings!$AY$23:$AY$38), BB181))</f>
        <v/>
      </c>
      <c r="BS181" s="119" t="str">
        <f>IF(BC181="", "", IF(BC181&lt;=$B181, WORKDAY(DATE(YEAR($BB181), MONTH(BC181)+1, DAY(BC181)-1), 1, Settings!$AY$23:$AY$38), BC181))</f>
        <v/>
      </c>
      <c r="BT181" s="119" t="str">
        <f>IF(BD181="", "", IF(BD181&lt;=$B181, WORKDAY(DATE(YEAR($BB181), MONTH(BD181)+1, DAY(BD181)-1), 1, Settings!$AY$23:$AY$38), BD181))</f>
        <v/>
      </c>
      <c r="BU181" s="119" t="str">
        <f>IF(BE181="", "", IF(BE181&lt;=$B181, WORKDAY(DATE(YEAR($BB181), MONTH(BE181)+1, DAY(BE181)-1), 1, Settings!$AY$23:$AY$38), BE181))</f>
        <v/>
      </c>
      <c r="BV181" s="119" t="str">
        <f>IF(BF181="", "", IF(BF181&lt;=$B181, WORKDAY(DATE(YEAR($BB181), MONTH(BF181)+1, DAY(BF181)-1), 1, Settings!$AY$23:$AY$38), BF181))</f>
        <v/>
      </c>
      <c r="BW181" s="119" t="str">
        <f>IF(BG181="", "", IF(BG181&lt;=$B181, WORKDAY(DATE(YEAR($BB181), MONTH(BG181)+1, DAY(BG181)-1), 1, Settings!$AY$23:$AY$38), BG181))</f>
        <v/>
      </c>
      <c r="BX181" s="119" t="str">
        <f>IF(BH181="", "", IF(BH181&lt;=$B181, WORKDAY(DATE(YEAR($BB181), MONTH(BH181)+1, DAY(BH181)-1), 1, Settings!$AY$23:$AY$38), BH181))</f>
        <v/>
      </c>
      <c r="BY181" s="119" t="str">
        <f>IF(BI181="", "", IF(BI181&lt;=$B181, WORKDAY(DATE(YEAR($BB181), MONTH(BI181)+1, DAY(BI181)-1), 1, Settings!$AY$23:$AY$38), BI181))</f>
        <v/>
      </c>
      <c r="BZ181" s="119" t="str">
        <f>IF(BJ181="", "", IF(BJ181&lt;=$B181, WORKDAY(DATE(YEAR($BB181), MONTH(BJ181)+1, DAY(BJ181)-1), 1, Settings!$AY$23:$AY$38), BJ181))</f>
        <v/>
      </c>
      <c r="CA181" s="119" t="str">
        <f>IF(BK181="", "", IF(BK181&lt;=$B181, WORKDAY(DATE(YEAR($BB181), MONTH(BK181)+1, DAY(BK181)-1), 1, Settings!$AY$23:$AY$38), BK181))</f>
        <v/>
      </c>
      <c r="CB181" s="119" t="str">
        <f>IF(BL181="", "", IF(BL181&lt;=$B181, WORKDAY(DATE(YEAR($BB181), MONTH(BL181)+1, DAY(BL181)-1), 1, Settings!$AY$23:$AY$38), BL181))</f>
        <v/>
      </c>
      <c r="CC181" s="119" t="str">
        <f>IF(BM181="", "", IF(BM181&lt;=$B181, WORKDAY(DATE(YEAR($BB181), MONTH(BM181)+1, DAY(BM181)-1), 1, Settings!$AY$23:$AY$38), BM181))</f>
        <v/>
      </c>
      <c r="CD181" s="119" t="str">
        <f>IF(BN181="", "", IF(BN181&lt;=$B181, WORKDAY(DATE(YEAR($BB181), MONTH(BN181)+1, DAY(BN181)-1), 1, Settings!$AY$23:$AY$38), BN181))</f>
        <v/>
      </c>
      <c r="CE181" s="119" t="str">
        <f>IF(BO181="", "", IF(BO181&lt;=$B181, WORKDAY(DATE(YEAR($BB181), MONTH(BO181)+1, DAY(BO181)-1), 1, Settings!$AY$23:$AY$38), BO181))</f>
        <v/>
      </c>
      <c r="CF181" s="120" t="str">
        <f>IF(BP181="", "", IF(BP181&lt;=$B181, WORKDAY(DATE(YEAR($BB181), MONTH(BP181)+1, DAY(BP181)-1), 1, Settings!$AY$23:$AY$38), BP181))</f>
        <v/>
      </c>
      <c r="CH181" s="48" t="str">
        <f t="shared" si="66"/>
        <v/>
      </c>
      <c r="CI181" s="49" t="str">
        <f t="shared" si="67"/>
        <v/>
      </c>
      <c r="CJ181" s="49" t="str">
        <f t="shared" si="68"/>
        <v/>
      </c>
      <c r="CK181" s="49" t="str">
        <f t="shared" si="69"/>
        <v/>
      </c>
      <c r="CL181" s="49" t="str">
        <f t="shared" si="70"/>
        <v/>
      </c>
      <c r="CM181" s="49" t="str">
        <f t="shared" si="71"/>
        <v/>
      </c>
      <c r="CN181" s="49" t="str">
        <f t="shared" si="72"/>
        <v/>
      </c>
      <c r="CO181" s="49" t="str">
        <f t="shared" si="73"/>
        <v/>
      </c>
      <c r="CP181" s="49" t="str">
        <f t="shared" si="74"/>
        <v/>
      </c>
      <c r="CQ181" s="49" t="str">
        <f t="shared" si="75"/>
        <v/>
      </c>
      <c r="CR181" s="49" t="str">
        <f t="shared" si="76"/>
        <v/>
      </c>
      <c r="CS181" s="49" t="str">
        <f t="shared" si="77"/>
        <v/>
      </c>
      <c r="CT181" s="49" t="str">
        <f t="shared" si="78"/>
        <v/>
      </c>
      <c r="CU181" s="49" t="str">
        <f t="shared" si="79"/>
        <v/>
      </c>
      <c r="CV181" s="16" t="str">
        <f t="shared" si="80"/>
        <v/>
      </c>
      <c r="CX181" s="48" t="str">
        <f t="shared" si="81"/>
        <v/>
      </c>
      <c r="CY181" s="49" t="str">
        <f t="shared" si="82"/>
        <v/>
      </c>
      <c r="CZ181" s="49" t="str">
        <f t="shared" si="83"/>
        <v/>
      </c>
      <c r="DA181" s="49" t="str">
        <f t="shared" si="84"/>
        <v/>
      </c>
      <c r="DB181" s="49" t="str">
        <f t="shared" si="85"/>
        <v/>
      </c>
      <c r="DC181" s="49" t="str">
        <f t="shared" si="86"/>
        <v/>
      </c>
      <c r="DD181" s="49" t="str">
        <f t="shared" si="87"/>
        <v/>
      </c>
      <c r="DE181" s="49" t="str">
        <f t="shared" si="88"/>
        <v/>
      </c>
      <c r="DF181" s="49" t="str">
        <f t="shared" si="89"/>
        <v/>
      </c>
      <c r="DG181" s="49" t="str">
        <f t="shared" si="90"/>
        <v/>
      </c>
      <c r="DH181" s="49" t="str">
        <f t="shared" si="91"/>
        <v/>
      </c>
      <c r="DI181" s="49" t="str">
        <f t="shared" si="92"/>
        <v/>
      </c>
      <c r="DJ181" s="49" t="str">
        <f t="shared" si="93"/>
        <v/>
      </c>
      <c r="DK181" s="49" t="str">
        <f t="shared" si="94"/>
        <v/>
      </c>
      <c r="DL181" s="16" t="str">
        <f t="shared" si="95"/>
        <v/>
      </c>
      <c r="DN181" s="17" t="str">
        <f t="shared" si="96"/>
        <v>Dec 2019</v>
      </c>
    </row>
    <row r="182" spans="1:118" x14ac:dyDescent="0.25">
      <c r="A182" s="30"/>
      <c r="B182" s="102">
        <f>IF(B181="", "", IFERROR(IF(B181+1&gt;Settings!$G$25, "", B181+1), ""))</f>
        <v>43818</v>
      </c>
      <c r="C182" s="2"/>
      <c r="D182" s="3"/>
      <c r="E182" s="3"/>
      <c r="F182" s="3"/>
      <c r="G182" s="3"/>
      <c r="H182" s="3"/>
      <c r="I182" s="3"/>
      <c r="J182" s="3"/>
      <c r="K182" s="3"/>
      <c r="L182" s="3"/>
      <c r="M182" s="3"/>
      <c r="N182" s="3"/>
      <c r="O182" s="3"/>
      <c r="P182" s="3"/>
      <c r="Q182" s="4"/>
      <c r="R182" s="30"/>
      <c r="T182" s="17" t="str">
        <f>IF($B182="", "", IF($B182&lt;Settings!$G$23, "Old", "New"))</f>
        <v>Old</v>
      </c>
      <c r="AL182" s="118" t="str">
        <f>IF(OR($B182="", C182="", C$10="", AL$9), "", IFERROR($B182+INDEX(Settings!$AF$19:$AF$33, MATCH(C$10, Settings!$Y$19:$Y$33, 0))+IF(INDEX(Settings!$AI$19:$AI$33, MATCH(C$10, Settings!$Y$19:$Y$33, 0))="", 0, INDEX($AO$2:$AU$8, MATCH(TEXT($B182, "ddd"), $AN$2:$AN$8, 0), MATCH(INDEX(Settings!$AI$19:$AI$33, MATCH(C$10, Settings!$Y$19:$Y$33, 0)), $AO$1:$AU$1, 0))), 0))</f>
        <v/>
      </c>
      <c r="AM182" s="119" t="str">
        <f>IF(OR($B182="", D182="", D$10="", AM$9), "", IFERROR($B182+INDEX(Settings!$AF$19:$AF$33, MATCH(D$10, Settings!$Y$19:$Y$33, 0))+IF(INDEX(Settings!$AI$19:$AI$33, MATCH(D$10, Settings!$Y$19:$Y$33, 0))="", 0, INDEX($AO$2:$AU$8, MATCH(TEXT($B182, "ddd"), $AN$2:$AN$8, 0), MATCH(INDEX(Settings!$AI$19:$AI$33, MATCH(D$10, Settings!$Y$19:$Y$33, 0)), $AO$1:$AU$1, 0))), 0))</f>
        <v/>
      </c>
      <c r="AN182" s="119" t="str">
        <f>IF(OR($B182="", E182="", E$10="", AN$9), "", IFERROR($B182+INDEX(Settings!$AF$19:$AF$33, MATCH(E$10, Settings!$Y$19:$Y$33, 0))+IF(INDEX(Settings!$AI$19:$AI$33, MATCH(E$10, Settings!$Y$19:$Y$33, 0))="", 0, INDEX($AO$2:$AU$8, MATCH(TEXT($B182, "ddd"), $AN$2:$AN$8, 0), MATCH(INDEX(Settings!$AI$19:$AI$33, MATCH(E$10, Settings!$Y$19:$Y$33, 0)), $AO$1:$AU$1, 0))), 0))</f>
        <v/>
      </c>
      <c r="AO182" s="119" t="str">
        <f>IF(OR($B182="", F182="", F$10="", AO$9), "", IFERROR($B182+INDEX(Settings!$AF$19:$AF$33, MATCH(F$10, Settings!$Y$19:$Y$33, 0))+IF(INDEX(Settings!$AI$19:$AI$33, MATCH(F$10, Settings!$Y$19:$Y$33, 0))="", 0, INDEX($AO$2:$AU$8, MATCH(TEXT($B182, "ddd"), $AN$2:$AN$8, 0), MATCH(INDEX(Settings!$AI$19:$AI$33, MATCH(F$10, Settings!$Y$19:$Y$33, 0)), $AO$1:$AU$1, 0))), 0))</f>
        <v/>
      </c>
      <c r="AP182" s="119" t="str">
        <f>IF(OR($B182="", G182="", G$10="", AP$9), "", IFERROR($B182+INDEX(Settings!$AF$19:$AF$33, MATCH(G$10, Settings!$Y$19:$Y$33, 0))+IF(INDEX(Settings!$AI$19:$AI$33, MATCH(G$10, Settings!$Y$19:$Y$33, 0))="", 0, INDEX($AO$2:$AU$8, MATCH(TEXT($B182, "ddd"), $AN$2:$AN$8, 0), MATCH(INDEX(Settings!$AI$19:$AI$33, MATCH(G$10, Settings!$Y$19:$Y$33, 0)), $AO$1:$AU$1, 0))), 0))</f>
        <v/>
      </c>
      <c r="AQ182" s="119" t="str">
        <f>IF(OR($B182="", H182="", H$10="", AQ$9), "", IFERROR($B182+INDEX(Settings!$AF$19:$AF$33, MATCH(H$10, Settings!$Y$19:$Y$33, 0))+IF(INDEX(Settings!$AI$19:$AI$33, MATCH(H$10, Settings!$Y$19:$Y$33, 0))="", 0, INDEX($AO$2:$AU$8, MATCH(TEXT($B182, "ddd"), $AN$2:$AN$8, 0), MATCH(INDEX(Settings!$AI$19:$AI$33, MATCH(H$10, Settings!$Y$19:$Y$33, 0)), $AO$1:$AU$1, 0))), 0))</f>
        <v/>
      </c>
      <c r="AR182" s="119" t="str">
        <f>IF(OR($B182="", I182="", I$10="", AR$9), "", IFERROR($B182+INDEX(Settings!$AF$19:$AF$33, MATCH(I$10, Settings!$Y$19:$Y$33, 0))+IF(INDEX(Settings!$AI$19:$AI$33, MATCH(I$10, Settings!$Y$19:$Y$33, 0))="", 0, INDEX($AO$2:$AU$8, MATCH(TEXT($B182, "ddd"), $AN$2:$AN$8, 0), MATCH(INDEX(Settings!$AI$19:$AI$33, MATCH(I$10, Settings!$Y$19:$Y$33, 0)), $AO$1:$AU$1, 0))), 0))</f>
        <v/>
      </c>
      <c r="AS182" s="119" t="str">
        <f>IF(OR($B182="", J182="", J$10="", AS$9), "", IFERROR($B182+INDEX(Settings!$AF$19:$AF$33, MATCH(J$10, Settings!$Y$19:$Y$33, 0))+IF(INDEX(Settings!$AI$19:$AI$33, MATCH(J$10, Settings!$Y$19:$Y$33, 0))="", 0, INDEX($AO$2:$AU$8, MATCH(TEXT($B182, "ddd"), $AN$2:$AN$8, 0), MATCH(INDEX(Settings!$AI$19:$AI$33, MATCH(J$10, Settings!$Y$19:$Y$33, 0)), $AO$1:$AU$1, 0))), 0))</f>
        <v/>
      </c>
      <c r="AT182" s="119" t="str">
        <f>IF(OR($B182="", K182="", K$10="", AT$9), "", IFERROR($B182+INDEX(Settings!$AF$19:$AF$33, MATCH(K$10, Settings!$Y$19:$Y$33, 0))+IF(INDEX(Settings!$AI$19:$AI$33, MATCH(K$10, Settings!$Y$19:$Y$33, 0))="", 0, INDEX($AO$2:$AU$8, MATCH(TEXT($B182, "ddd"), $AN$2:$AN$8, 0), MATCH(INDEX(Settings!$AI$19:$AI$33, MATCH(K$10, Settings!$Y$19:$Y$33, 0)), $AO$1:$AU$1, 0))), 0))</f>
        <v/>
      </c>
      <c r="AU182" s="119" t="str">
        <f>IF(OR($B182="", L182="", L$10="", AU$9), "", IFERROR($B182+INDEX(Settings!$AF$19:$AF$33, MATCH(L$10, Settings!$Y$19:$Y$33, 0))+IF(INDEX(Settings!$AI$19:$AI$33, MATCH(L$10, Settings!$Y$19:$Y$33, 0))="", 0, INDEX($AO$2:$AU$8, MATCH(TEXT($B182, "ddd"), $AN$2:$AN$8, 0), MATCH(INDEX(Settings!$AI$19:$AI$33, MATCH(L$10, Settings!$Y$19:$Y$33, 0)), $AO$1:$AU$1, 0))), 0))</f>
        <v/>
      </c>
      <c r="AV182" s="119" t="str">
        <f>IF(OR($B182="", M182="", M$10="", AV$9), "", IFERROR($B182+INDEX(Settings!$AF$19:$AF$33, MATCH(M$10, Settings!$Y$19:$Y$33, 0))+IF(INDEX(Settings!$AI$19:$AI$33, MATCH(M$10, Settings!$Y$19:$Y$33, 0))="", 0, INDEX($AO$2:$AU$8, MATCH(TEXT($B182, "ddd"), $AN$2:$AN$8, 0), MATCH(INDEX(Settings!$AI$19:$AI$33, MATCH(M$10, Settings!$Y$19:$Y$33, 0)), $AO$1:$AU$1, 0))), 0))</f>
        <v/>
      </c>
      <c r="AW182" s="119" t="str">
        <f>IF(OR($B182="", N182="", N$10="", AW$9), "", IFERROR($B182+INDEX(Settings!$AF$19:$AF$33, MATCH(N$10, Settings!$Y$19:$Y$33, 0))+IF(INDEX(Settings!$AI$19:$AI$33, MATCH(N$10, Settings!$Y$19:$Y$33, 0))="", 0, INDEX($AO$2:$AU$8, MATCH(TEXT($B182, "ddd"), $AN$2:$AN$8, 0), MATCH(INDEX(Settings!$AI$19:$AI$33, MATCH(N$10, Settings!$Y$19:$Y$33, 0)), $AO$1:$AU$1, 0))), 0))</f>
        <v/>
      </c>
      <c r="AX182" s="119" t="str">
        <f>IF(OR($B182="", O182="", O$10="", AX$9), "", IFERROR($B182+INDEX(Settings!$AF$19:$AF$33, MATCH(O$10, Settings!$Y$19:$Y$33, 0))+IF(INDEX(Settings!$AI$19:$AI$33, MATCH(O$10, Settings!$Y$19:$Y$33, 0))="", 0, INDEX($AO$2:$AU$8, MATCH(TEXT($B182, "ddd"), $AN$2:$AN$8, 0), MATCH(INDEX(Settings!$AI$19:$AI$33, MATCH(O$10, Settings!$Y$19:$Y$33, 0)), $AO$1:$AU$1, 0))), 0))</f>
        <v/>
      </c>
      <c r="AY182" s="119" t="str">
        <f>IF(OR($B182="", P182="", P$10="", AY$9), "", IFERROR($B182+INDEX(Settings!$AF$19:$AF$33, MATCH(P$10, Settings!$Y$19:$Y$33, 0))+IF(INDEX(Settings!$AI$19:$AI$33, MATCH(P$10, Settings!$Y$19:$Y$33, 0))="", 0, INDEX($AO$2:$AU$8, MATCH(TEXT($B182, "ddd"), $AN$2:$AN$8, 0), MATCH(INDEX(Settings!$AI$19:$AI$33, MATCH(P$10, Settings!$Y$19:$Y$33, 0)), $AO$1:$AU$1, 0))), 0))</f>
        <v/>
      </c>
      <c r="AZ182" s="120" t="str">
        <f>IF(OR($B182="", Q182="", Q$10="", AZ$9), "", IFERROR($B182+INDEX(Settings!$AF$19:$AF$33, MATCH(Q$10, Settings!$Y$19:$Y$33, 0))+IF(INDEX(Settings!$AI$19:$AI$33, MATCH(Q$10, Settings!$Y$19:$Y$33, 0))="", 0, INDEX($AO$2:$AU$8, MATCH(TEXT($B182, "ddd"), $AN$2:$AN$8, 0), MATCH(INDEX(Settings!$AI$19:$AI$33, MATCH(Q$10, Settings!$Y$19:$Y$33, 0)), $AO$1:$AU$1, 0))), 0))</f>
        <v/>
      </c>
      <c r="BB182" s="118" t="str">
        <f>IF(OR(C$10="", $B182="", C182="", BB$9=""), "", IFERROR(WORKDAY((DATE(YEAR($B182), MONTH($B182)+INDEX(Settings!$AM$19:$AM$33, MATCH(C$10, Settings!$Y$19:$Y$33, 0)), IF(INDEX(Settings!$AQ$19:$AQ$33, MATCH(C$10, Settings!$Y$19:$Y$33, 0))=0, DAY($B182), INDEX(Settings!$AQ$19:$AQ$33, MATCH(C$10, Settings!$Y$19:$Y$33, 0))))-1), 1, Settings!$AY$23:$AY$38), ""))</f>
        <v/>
      </c>
      <c r="BC182" s="119" t="str">
        <f>IF(OR(D$10="", $B182="", D182="", BC$9=""), "", IFERROR(WORKDAY((DATE(YEAR($B182), MONTH($B182)+INDEX(Settings!$AM$19:$AM$33, MATCH(D$10, Settings!$Y$19:$Y$33, 0)), IF(INDEX(Settings!$AQ$19:$AQ$33, MATCH(D$10, Settings!$Y$19:$Y$33, 0))=0, DAY($B182), INDEX(Settings!$AQ$19:$AQ$33, MATCH(D$10, Settings!$Y$19:$Y$33, 0))))-1), 1, Settings!$AY$23:$AY$38), ""))</f>
        <v/>
      </c>
      <c r="BD182" s="119" t="str">
        <f>IF(OR(E$10="", $B182="", E182="", BD$9=""), "", IFERROR(WORKDAY((DATE(YEAR($B182), MONTH($B182)+INDEX(Settings!$AM$19:$AM$33, MATCH(E$10, Settings!$Y$19:$Y$33, 0)), IF(INDEX(Settings!$AQ$19:$AQ$33, MATCH(E$10, Settings!$Y$19:$Y$33, 0))=0, DAY($B182), INDEX(Settings!$AQ$19:$AQ$33, MATCH(E$10, Settings!$Y$19:$Y$33, 0))))-1), 1, Settings!$AY$23:$AY$38), ""))</f>
        <v/>
      </c>
      <c r="BE182" s="119" t="str">
        <f>IF(OR(F$10="", $B182="", F182="", BE$9=""), "", IFERROR(WORKDAY((DATE(YEAR($B182), MONTH($B182)+INDEX(Settings!$AM$19:$AM$33, MATCH(F$10, Settings!$Y$19:$Y$33, 0)), IF(INDEX(Settings!$AQ$19:$AQ$33, MATCH(F$10, Settings!$Y$19:$Y$33, 0))=0, DAY($B182), INDEX(Settings!$AQ$19:$AQ$33, MATCH(F$10, Settings!$Y$19:$Y$33, 0))))-1), 1, Settings!$AY$23:$AY$38), ""))</f>
        <v/>
      </c>
      <c r="BF182" s="119" t="str">
        <f>IF(OR(G$10="", $B182="", G182="", BF$9=""), "", IFERROR(WORKDAY((DATE(YEAR($B182), MONTH($B182)+INDEX(Settings!$AM$19:$AM$33, MATCH(G$10, Settings!$Y$19:$Y$33, 0)), IF(INDEX(Settings!$AQ$19:$AQ$33, MATCH(G$10, Settings!$Y$19:$Y$33, 0))=0, DAY($B182), INDEX(Settings!$AQ$19:$AQ$33, MATCH(G$10, Settings!$Y$19:$Y$33, 0))))-1), 1, Settings!$AY$23:$AY$38), ""))</f>
        <v/>
      </c>
      <c r="BG182" s="119" t="str">
        <f>IF(OR(H$10="", $B182="", H182="", BG$9=""), "", IFERROR(WORKDAY((DATE(YEAR($B182), MONTH($B182)+INDEX(Settings!$AM$19:$AM$33, MATCH(H$10, Settings!$Y$19:$Y$33, 0)), IF(INDEX(Settings!$AQ$19:$AQ$33, MATCH(H$10, Settings!$Y$19:$Y$33, 0))=0, DAY($B182), INDEX(Settings!$AQ$19:$AQ$33, MATCH(H$10, Settings!$Y$19:$Y$33, 0))))-1), 1, Settings!$AY$23:$AY$38), ""))</f>
        <v/>
      </c>
      <c r="BH182" s="119" t="str">
        <f>IF(OR(I$10="", $B182="", I182="", BH$9=""), "", IFERROR(WORKDAY((DATE(YEAR($B182), MONTH($B182)+INDEX(Settings!$AM$19:$AM$33, MATCH(I$10, Settings!$Y$19:$Y$33, 0)), IF(INDEX(Settings!$AQ$19:$AQ$33, MATCH(I$10, Settings!$Y$19:$Y$33, 0))=0, DAY($B182), INDEX(Settings!$AQ$19:$AQ$33, MATCH(I$10, Settings!$Y$19:$Y$33, 0))))-1), 1, Settings!$AY$23:$AY$38), ""))</f>
        <v/>
      </c>
      <c r="BI182" s="119" t="str">
        <f>IF(OR(J$10="", $B182="", J182="", BI$9=""), "", IFERROR(WORKDAY((DATE(YEAR($B182), MONTH($B182)+INDEX(Settings!$AM$19:$AM$33, MATCH(J$10, Settings!$Y$19:$Y$33, 0)), IF(INDEX(Settings!$AQ$19:$AQ$33, MATCH(J$10, Settings!$Y$19:$Y$33, 0))=0, DAY($B182), INDEX(Settings!$AQ$19:$AQ$33, MATCH(J$10, Settings!$Y$19:$Y$33, 0))))-1), 1, Settings!$AY$23:$AY$38), ""))</f>
        <v/>
      </c>
      <c r="BJ182" s="119" t="str">
        <f>IF(OR(K$10="", $B182="", K182="", BJ$9=""), "", IFERROR(WORKDAY((DATE(YEAR($B182), MONTH($B182)+INDEX(Settings!$AM$19:$AM$33, MATCH(K$10, Settings!$Y$19:$Y$33, 0)), IF(INDEX(Settings!$AQ$19:$AQ$33, MATCH(K$10, Settings!$Y$19:$Y$33, 0))=0, DAY($B182), INDEX(Settings!$AQ$19:$AQ$33, MATCH(K$10, Settings!$Y$19:$Y$33, 0))))-1), 1, Settings!$AY$23:$AY$38), ""))</f>
        <v/>
      </c>
      <c r="BK182" s="119" t="str">
        <f>IF(OR(L$10="", $B182="", L182="", BK$9=""), "", IFERROR(WORKDAY((DATE(YEAR($B182), MONTH($B182)+INDEX(Settings!$AM$19:$AM$33, MATCH(L$10, Settings!$Y$19:$Y$33, 0)), IF(INDEX(Settings!$AQ$19:$AQ$33, MATCH(L$10, Settings!$Y$19:$Y$33, 0))=0, DAY($B182), INDEX(Settings!$AQ$19:$AQ$33, MATCH(L$10, Settings!$Y$19:$Y$33, 0))))-1), 1, Settings!$AY$23:$AY$38), ""))</f>
        <v/>
      </c>
      <c r="BL182" s="119" t="str">
        <f>IF(OR(M$10="", $B182="", M182="", BL$9=""), "", IFERROR(WORKDAY((DATE(YEAR($B182), MONTH($B182)+INDEX(Settings!$AM$19:$AM$33, MATCH(M$10, Settings!$Y$19:$Y$33, 0)), IF(INDEX(Settings!$AQ$19:$AQ$33, MATCH(M$10, Settings!$Y$19:$Y$33, 0))=0, DAY($B182), INDEX(Settings!$AQ$19:$AQ$33, MATCH(M$10, Settings!$Y$19:$Y$33, 0))))-1), 1, Settings!$AY$23:$AY$38), ""))</f>
        <v/>
      </c>
      <c r="BM182" s="119" t="str">
        <f>IF(OR(N$10="", $B182="", N182="", BM$9=""), "", IFERROR(WORKDAY((DATE(YEAR($B182), MONTH($B182)+INDEX(Settings!$AM$19:$AM$33, MATCH(N$10, Settings!$Y$19:$Y$33, 0)), IF(INDEX(Settings!$AQ$19:$AQ$33, MATCH(N$10, Settings!$Y$19:$Y$33, 0))=0, DAY($B182), INDEX(Settings!$AQ$19:$AQ$33, MATCH(N$10, Settings!$Y$19:$Y$33, 0))))-1), 1, Settings!$AY$23:$AY$38), ""))</f>
        <v/>
      </c>
      <c r="BN182" s="119" t="str">
        <f>IF(OR(O$10="", $B182="", O182="", BN$9=""), "", IFERROR(WORKDAY((DATE(YEAR($B182), MONTH($B182)+INDEX(Settings!$AM$19:$AM$33, MATCH(O$10, Settings!$Y$19:$Y$33, 0)), IF(INDEX(Settings!$AQ$19:$AQ$33, MATCH(O$10, Settings!$Y$19:$Y$33, 0))=0, DAY($B182), INDEX(Settings!$AQ$19:$AQ$33, MATCH(O$10, Settings!$Y$19:$Y$33, 0))))-1), 1, Settings!$AY$23:$AY$38), ""))</f>
        <v/>
      </c>
      <c r="BO182" s="119" t="str">
        <f>IF(OR(P$10="", $B182="", P182="", BO$9=""), "", IFERROR(WORKDAY((DATE(YEAR($B182), MONTH($B182)+INDEX(Settings!$AM$19:$AM$33, MATCH(P$10, Settings!$Y$19:$Y$33, 0)), IF(INDEX(Settings!$AQ$19:$AQ$33, MATCH(P$10, Settings!$Y$19:$Y$33, 0))=0, DAY($B182), INDEX(Settings!$AQ$19:$AQ$33, MATCH(P$10, Settings!$Y$19:$Y$33, 0))))-1), 1, Settings!$AY$23:$AY$38), ""))</f>
        <v/>
      </c>
      <c r="BP182" s="120" t="str">
        <f>IF(OR(Q$10="", $B182="", Q182="", BP$9=""), "", IFERROR(WORKDAY((DATE(YEAR($B182), MONTH($B182)+INDEX(Settings!$AM$19:$AM$33, MATCH(Q$10, Settings!$Y$19:$Y$33, 0)), IF(INDEX(Settings!$AQ$19:$AQ$33, MATCH(Q$10, Settings!$Y$19:$Y$33, 0))=0, DAY($B182), INDEX(Settings!$AQ$19:$AQ$33, MATCH(Q$10, Settings!$Y$19:$Y$33, 0))))-1), 1, Settings!$AY$23:$AY$38), ""))</f>
        <v/>
      </c>
      <c r="BR182" s="118" t="str">
        <f>IF(BB182="", "", IF(BB182&lt;=$B182, WORKDAY(DATE(YEAR($BB182), MONTH(BB182)+1, DAY(BB182)-1), 1, Settings!$AY$23:$AY$38), BB182))</f>
        <v/>
      </c>
      <c r="BS182" s="119" t="str">
        <f>IF(BC182="", "", IF(BC182&lt;=$B182, WORKDAY(DATE(YEAR($BB182), MONTH(BC182)+1, DAY(BC182)-1), 1, Settings!$AY$23:$AY$38), BC182))</f>
        <v/>
      </c>
      <c r="BT182" s="119" t="str">
        <f>IF(BD182="", "", IF(BD182&lt;=$B182, WORKDAY(DATE(YEAR($BB182), MONTH(BD182)+1, DAY(BD182)-1), 1, Settings!$AY$23:$AY$38), BD182))</f>
        <v/>
      </c>
      <c r="BU182" s="119" t="str">
        <f>IF(BE182="", "", IF(BE182&lt;=$B182, WORKDAY(DATE(YEAR($BB182), MONTH(BE182)+1, DAY(BE182)-1), 1, Settings!$AY$23:$AY$38), BE182))</f>
        <v/>
      </c>
      <c r="BV182" s="119" t="str">
        <f>IF(BF182="", "", IF(BF182&lt;=$B182, WORKDAY(DATE(YEAR($BB182), MONTH(BF182)+1, DAY(BF182)-1), 1, Settings!$AY$23:$AY$38), BF182))</f>
        <v/>
      </c>
      <c r="BW182" s="119" t="str">
        <f>IF(BG182="", "", IF(BG182&lt;=$B182, WORKDAY(DATE(YEAR($BB182), MONTH(BG182)+1, DAY(BG182)-1), 1, Settings!$AY$23:$AY$38), BG182))</f>
        <v/>
      </c>
      <c r="BX182" s="119" t="str">
        <f>IF(BH182="", "", IF(BH182&lt;=$B182, WORKDAY(DATE(YEAR($BB182), MONTH(BH182)+1, DAY(BH182)-1), 1, Settings!$AY$23:$AY$38), BH182))</f>
        <v/>
      </c>
      <c r="BY182" s="119" t="str">
        <f>IF(BI182="", "", IF(BI182&lt;=$B182, WORKDAY(DATE(YEAR($BB182), MONTH(BI182)+1, DAY(BI182)-1), 1, Settings!$AY$23:$AY$38), BI182))</f>
        <v/>
      </c>
      <c r="BZ182" s="119" t="str">
        <f>IF(BJ182="", "", IF(BJ182&lt;=$B182, WORKDAY(DATE(YEAR($BB182), MONTH(BJ182)+1, DAY(BJ182)-1), 1, Settings!$AY$23:$AY$38), BJ182))</f>
        <v/>
      </c>
      <c r="CA182" s="119" t="str">
        <f>IF(BK182="", "", IF(BK182&lt;=$B182, WORKDAY(DATE(YEAR($BB182), MONTH(BK182)+1, DAY(BK182)-1), 1, Settings!$AY$23:$AY$38), BK182))</f>
        <v/>
      </c>
      <c r="CB182" s="119" t="str">
        <f>IF(BL182="", "", IF(BL182&lt;=$B182, WORKDAY(DATE(YEAR($BB182), MONTH(BL182)+1, DAY(BL182)-1), 1, Settings!$AY$23:$AY$38), BL182))</f>
        <v/>
      </c>
      <c r="CC182" s="119" t="str">
        <f>IF(BM182="", "", IF(BM182&lt;=$B182, WORKDAY(DATE(YEAR($BB182), MONTH(BM182)+1, DAY(BM182)-1), 1, Settings!$AY$23:$AY$38), BM182))</f>
        <v/>
      </c>
      <c r="CD182" s="119" t="str">
        <f>IF(BN182="", "", IF(BN182&lt;=$B182, WORKDAY(DATE(YEAR($BB182), MONTH(BN182)+1, DAY(BN182)-1), 1, Settings!$AY$23:$AY$38), BN182))</f>
        <v/>
      </c>
      <c r="CE182" s="119" t="str">
        <f>IF(BO182="", "", IF(BO182&lt;=$B182, WORKDAY(DATE(YEAR($BB182), MONTH(BO182)+1, DAY(BO182)-1), 1, Settings!$AY$23:$AY$38), BO182))</f>
        <v/>
      </c>
      <c r="CF182" s="120" t="str">
        <f>IF(BP182="", "", IF(BP182&lt;=$B182, WORKDAY(DATE(YEAR($BB182), MONTH(BP182)+1, DAY(BP182)-1), 1, Settings!$AY$23:$AY$38), BP182))</f>
        <v/>
      </c>
      <c r="CH182" s="48" t="str">
        <f t="shared" si="66"/>
        <v/>
      </c>
      <c r="CI182" s="49" t="str">
        <f t="shared" si="67"/>
        <v/>
      </c>
      <c r="CJ182" s="49" t="str">
        <f t="shared" si="68"/>
        <v/>
      </c>
      <c r="CK182" s="49" t="str">
        <f t="shared" si="69"/>
        <v/>
      </c>
      <c r="CL182" s="49" t="str">
        <f t="shared" si="70"/>
        <v/>
      </c>
      <c r="CM182" s="49" t="str">
        <f t="shared" si="71"/>
        <v/>
      </c>
      <c r="CN182" s="49" t="str">
        <f t="shared" si="72"/>
        <v/>
      </c>
      <c r="CO182" s="49" t="str">
        <f t="shared" si="73"/>
        <v/>
      </c>
      <c r="CP182" s="49" t="str">
        <f t="shared" si="74"/>
        <v/>
      </c>
      <c r="CQ182" s="49" t="str">
        <f t="shared" si="75"/>
        <v/>
      </c>
      <c r="CR182" s="49" t="str">
        <f t="shared" si="76"/>
        <v/>
      </c>
      <c r="CS182" s="49" t="str">
        <f t="shared" si="77"/>
        <v/>
      </c>
      <c r="CT182" s="49" t="str">
        <f t="shared" si="78"/>
        <v/>
      </c>
      <c r="CU182" s="49" t="str">
        <f t="shared" si="79"/>
        <v/>
      </c>
      <c r="CV182" s="16" t="str">
        <f t="shared" si="80"/>
        <v/>
      </c>
      <c r="CX182" s="48" t="str">
        <f t="shared" si="81"/>
        <v/>
      </c>
      <c r="CY182" s="49" t="str">
        <f t="shared" si="82"/>
        <v/>
      </c>
      <c r="CZ182" s="49" t="str">
        <f t="shared" si="83"/>
        <v/>
      </c>
      <c r="DA182" s="49" t="str">
        <f t="shared" si="84"/>
        <v/>
      </c>
      <c r="DB182" s="49" t="str">
        <f t="shared" si="85"/>
        <v/>
      </c>
      <c r="DC182" s="49" t="str">
        <f t="shared" si="86"/>
        <v/>
      </c>
      <c r="DD182" s="49" t="str">
        <f t="shared" si="87"/>
        <v/>
      </c>
      <c r="DE182" s="49" t="str">
        <f t="shared" si="88"/>
        <v/>
      </c>
      <c r="DF182" s="49" t="str">
        <f t="shared" si="89"/>
        <v/>
      </c>
      <c r="DG182" s="49" t="str">
        <f t="shared" si="90"/>
        <v/>
      </c>
      <c r="DH182" s="49" t="str">
        <f t="shared" si="91"/>
        <v/>
      </c>
      <c r="DI182" s="49" t="str">
        <f t="shared" si="92"/>
        <v/>
      </c>
      <c r="DJ182" s="49" t="str">
        <f t="shared" si="93"/>
        <v/>
      </c>
      <c r="DK182" s="49" t="str">
        <f t="shared" si="94"/>
        <v/>
      </c>
      <c r="DL182" s="16" t="str">
        <f t="shared" si="95"/>
        <v/>
      </c>
      <c r="DN182" s="17" t="str">
        <f t="shared" si="96"/>
        <v>Dec 2019</v>
      </c>
    </row>
    <row r="183" spans="1:118" x14ac:dyDescent="0.25">
      <c r="A183" s="30"/>
      <c r="B183" s="102">
        <f>IF(B182="", "", IFERROR(IF(B182+1&gt;Settings!$G$25, "", B182+1), ""))</f>
        <v>43819</v>
      </c>
      <c r="C183" s="2"/>
      <c r="D183" s="3"/>
      <c r="E183" s="3"/>
      <c r="F183" s="3"/>
      <c r="G183" s="3"/>
      <c r="H183" s="3"/>
      <c r="I183" s="3"/>
      <c r="J183" s="3"/>
      <c r="K183" s="3"/>
      <c r="L183" s="3"/>
      <c r="M183" s="3"/>
      <c r="N183" s="3"/>
      <c r="O183" s="3"/>
      <c r="P183" s="3"/>
      <c r="Q183" s="4"/>
      <c r="R183" s="30"/>
      <c r="T183" s="17" t="str">
        <f>IF($B183="", "", IF($B183&lt;Settings!$G$23, "Old", "New"))</f>
        <v>Old</v>
      </c>
      <c r="AL183" s="118" t="str">
        <f>IF(OR($B183="", C183="", C$10="", AL$9), "", IFERROR($B183+INDEX(Settings!$AF$19:$AF$33, MATCH(C$10, Settings!$Y$19:$Y$33, 0))+IF(INDEX(Settings!$AI$19:$AI$33, MATCH(C$10, Settings!$Y$19:$Y$33, 0))="", 0, INDEX($AO$2:$AU$8, MATCH(TEXT($B183, "ddd"), $AN$2:$AN$8, 0), MATCH(INDEX(Settings!$AI$19:$AI$33, MATCH(C$10, Settings!$Y$19:$Y$33, 0)), $AO$1:$AU$1, 0))), 0))</f>
        <v/>
      </c>
      <c r="AM183" s="119" t="str">
        <f>IF(OR($B183="", D183="", D$10="", AM$9), "", IFERROR($B183+INDEX(Settings!$AF$19:$AF$33, MATCH(D$10, Settings!$Y$19:$Y$33, 0))+IF(INDEX(Settings!$AI$19:$AI$33, MATCH(D$10, Settings!$Y$19:$Y$33, 0))="", 0, INDEX($AO$2:$AU$8, MATCH(TEXT($B183, "ddd"), $AN$2:$AN$8, 0), MATCH(INDEX(Settings!$AI$19:$AI$33, MATCH(D$10, Settings!$Y$19:$Y$33, 0)), $AO$1:$AU$1, 0))), 0))</f>
        <v/>
      </c>
      <c r="AN183" s="119" t="str">
        <f>IF(OR($B183="", E183="", E$10="", AN$9), "", IFERROR($B183+INDEX(Settings!$AF$19:$AF$33, MATCH(E$10, Settings!$Y$19:$Y$33, 0))+IF(INDEX(Settings!$AI$19:$AI$33, MATCH(E$10, Settings!$Y$19:$Y$33, 0))="", 0, INDEX($AO$2:$AU$8, MATCH(TEXT($B183, "ddd"), $AN$2:$AN$8, 0), MATCH(INDEX(Settings!$AI$19:$AI$33, MATCH(E$10, Settings!$Y$19:$Y$33, 0)), $AO$1:$AU$1, 0))), 0))</f>
        <v/>
      </c>
      <c r="AO183" s="119" t="str">
        <f>IF(OR($B183="", F183="", F$10="", AO$9), "", IFERROR($B183+INDEX(Settings!$AF$19:$AF$33, MATCH(F$10, Settings!$Y$19:$Y$33, 0))+IF(INDEX(Settings!$AI$19:$AI$33, MATCH(F$10, Settings!$Y$19:$Y$33, 0))="", 0, INDEX($AO$2:$AU$8, MATCH(TEXT($B183, "ddd"), $AN$2:$AN$8, 0), MATCH(INDEX(Settings!$AI$19:$AI$33, MATCH(F$10, Settings!$Y$19:$Y$33, 0)), $AO$1:$AU$1, 0))), 0))</f>
        <v/>
      </c>
      <c r="AP183" s="119" t="str">
        <f>IF(OR($B183="", G183="", G$10="", AP$9), "", IFERROR($B183+INDEX(Settings!$AF$19:$AF$33, MATCH(G$10, Settings!$Y$19:$Y$33, 0))+IF(INDEX(Settings!$AI$19:$AI$33, MATCH(G$10, Settings!$Y$19:$Y$33, 0))="", 0, INDEX($AO$2:$AU$8, MATCH(TEXT($B183, "ddd"), $AN$2:$AN$8, 0), MATCH(INDEX(Settings!$AI$19:$AI$33, MATCH(G$10, Settings!$Y$19:$Y$33, 0)), $AO$1:$AU$1, 0))), 0))</f>
        <v/>
      </c>
      <c r="AQ183" s="119" t="str">
        <f>IF(OR($B183="", H183="", H$10="", AQ$9), "", IFERROR($B183+INDEX(Settings!$AF$19:$AF$33, MATCH(H$10, Settings!$Y$19:$Y$33, 0))+IF(INDEX(Settings!$AI$19:$AI$33, MATCH(H$10, Settings!$Y$19:$Y$33, 0))="", 0, INDEX($AO$2:$AU$8, MATCH(TEXT($B183, "ddd"), $AN$2:$AN$8, 0), MATCH(INDEX(Settings!$AI$19:$AI$33, MATCH(H$10, Settings!$Y$19:$Y$33, 0)), $AO$1:$AU$1, 0))), 0))</f>
        <v/>
      </c>
      <c r="AR183" s="119" t="str">
        <f>IF(OR($B183="", I183="", I$10="", AR$9), "", IFERROR($B183+INDEX(Settings!$AF$19:$AF$33, MATCH(I$10, Settings!$Y$19:$Y$33, 0))+IF(INDEX(Settings!$AI$19:$AI$33, MATCH(I$10, Settings!$Y$19:$Y$33, 0))="", 0, INDEX($AO$2:$AU$8, MATCH(TEXT($B183, "ddd"), $AN$2:$AN$8, 0), MATCH(INDEX(Settings!$AI$19:$AI$33, MATCH(I$10, Settings!$Y$19:$Y$33, 0)), $AO$1:$AU$1, 0))), 0))</f>
        <v/>
      </c>
      <c r="AS183" s="119" t="str">
        <f>IF(OR($B183="", J183="", J$10="", AS$9), "", IFERROR($B183+INDEX(Settings!$AF$19:$AF$33, MATCH(J$10, Settings!$Y$19:$Y$33, 0))+IF(INDEX(Settings!$AI$19:$AI$33, MATCH(J$10, Settings!$Y$19:$Y$33, 0))="", 0, INDEX($AO$2:$AU$8, MATCH(TEXT($B183, "ddd"), $AN$2:$AN$8, 0), MATCH(INDEX(Settings!$AI$19:$AI$33, MATCH(J$10, Settings!$Y$19:$Y$33, 0)), $AO$1:$AU$1, 0))), 0))</f>
        <v/>
      </c>
      <c r="AT183" s="119" t="str">
        <f>IF(OR($B183="", K183="", K$10="", AT$9), "", IFERROR($B183+INDEX(Settings!$AF$19:$AF$33, MATCH(K$10, Settings!$Y$19:$Y$33, 0))+IF(INDEX(Settings!$AI$19:$AI$33, MATCH(K$10, Settings!$Y$19:$Y$33, 0))="", 0, INDEX($AO$2:$AU$8, MATCH(TEXT($B183, "ddd"), $AN$2:$AN$8, 0), MATCH(INDEX(Settings!$AI$19:$AI$33, MATCH(K$10, Settings!$Y$19:$Y$33, 0)), $AO$1:$AU$1, 0))), 0))</f>
        <v/>
      </c>
      <c r="AU183" s="119" t="str">
        <f>IF(OR($B183="", L183="", L$10="", AU$9), "", IFERROR($B183+INDEX(Settings!$AF$19:$AF$33, MATCH(L$10, Settings!$Y$19:$Y$33, 0))+IF(INDEX(Settings!$AI$19:$AI$33, MATCH(L$10, Settings!$Y$19:$Y$33, 0))="", 0, INDEX($AO$2:$AU$8, MATCH(TEXT($B183, "ddd"), $AN$2:$AN$8, 0), MATCH(INDEX(Settings!$AI$19:$AI$33, MATCH(L$10, Settings!$Y$19:$Y$33, 0)), $AO$1:$AU$1, 0))), 0))</f>
        <v/>
      </c>
      <c r="AV183" s="119" t="str">
        <f>IF(OR($B183="", M183="", M$10="", AV$9), "", IFERROR($B183+INDEX(Settings!$AF$19:$AF$33, MATCH(M$10, Settings!$Y$19:$Y$33, 0))+IF(INDEX(Settings!$AI$19:$AI$33, MATCH(M$10, Settings!$Y$19:$Y$33, 0))="", 0, INDEX($AO$2:$AU$8, MATCH(TEXT($B183, "ddd"), $AN$2:$AN$8, 0), MATCH(INDEX(Settings!$AI$19:$AI$33, MATCH(M$10, Settings!$Y$19:$Y$33, 0)), $AO$1:$AU$1, 0))), 0))</f>
        <v/>
      </c>
      <c r="AW183" s="119" t="str">
        <f>IF(OR($B183="", N183="", N$10="", AW$9), "", IFERROR($B183+INDEX(Settings!$AF$19:$AF$33, MATCH(N$10, Settings!$Y$19:$Y$33, 0))+IF(INDEX(Settings!$AI$19:$AI$33, MATCH(N$10, Settings!$Y$19:$Y$33, 0))="", 0, INDEX($AO$2:$AU$8, MATCH(TEXT($B183, "ddd"), $AN$2:$AN$8, 0), MATCH(INDEX(Settings!$AI$19:$AI$33, MATCH(N$10, Settings!$Y$19:$Y$33, 0)), $AO$1:$AU$1, 0))), 0))</f>
        <v/>
      </c>
      <c r="AX183" s="119" t="str">
        <f>IF(OR($B183="", O183="", O$10="", AX$9), "", IFERROR($B183+INDEX(Settings!$AF$19:$AF$33, MATCH(O$10, Settings!$Y$19:$Y$33, 0))+IF(INDEX(Settings!$AI$19:$AI$33, MATCH(O$10, Settings!$Y$19:$Y$33, 0))="", 0, INDEX($AO$2:$AU$8, MATCH(TEXT($B183, "ddd"), $AN$2:$AN$8, 0), MATCH(INDEX(Settings!$AI$19:$AI$33, MATCH(O$10, Settings!$Y$19:$Y$33, 0)), $AO$1:$AU$1, 0))), 0))</f>
        <v/>
      </c>
      <c r="AY183" s="119" t="str">
        <f>IF(OR($B183="", P183="", P$10="", AY$9), "", IFERROR($B183+INDEX(Settings!$AF$19:$AF$33, MATCH(P$10, Settings!$Y$19:$Y$33, 0))+IF(INDEX(Settings!$AI$19:$AI$33, MATCH(P$10, Settings!$Y$19:$Y$33, 0))="", 0, INDEX($AO$2:$AU$8, MATCH(TEXT($B183, "ddd"), $AN$2:$AN$8, 0), MATCH(INDEX(Settings!$AI$19:$AI$33, MATCH(P$10, Settings!$Y$19:$Y$33, 0)), $AO$1:$AU$1, 0))), 0))</f>
        <v/>
      </c>
      <c r="AZ183" s="120" t="str">
        <f>IF(OR($B183="", Q183="", Q$10="", AZ$9), "", IFERROR($B183+INDEX(Settings!$AF$19:$AF$33, MATCH(Q$10, Settings!$Y$19:$Y$33, 0))+IF(INDEX(Settings!$AI$19:$AI$33, MATCH(Q$10, Settings!$Y$19:$Y$33, 0))="", 0, INDEX($AO$2:$AU$8, MATCH(TEXT($B183, "ddd"), $AN$2:$AN$8, 0), MATCH(INDEX(Settings!$AI$19:$AI$33, MATCH(Q$10, Settings!$Y$19:$Y$33, 0)), $AO$1:$AU$1, 0))), 0))</f>
        <v/>
      </c>
      <c r="BB183" s="118" t="str">
        <f>IF(OR(C$10="", $B183="", C183="", BB$9=""), "", IFERROR(WORKDAY((DATE(YEAR($B183), MONTH($B183)+INDEX(Settings!$AM$19:$AM$33, MATCH(C$10, Settings!$Y$19:$Y$33, 0)), IF(INDEX(Settings!$AQ$19:$AQ$33, MATCH(C$10, Settings!$Y$19:$Y$33, 0))=0, DAY($B183), INDEX(Settings!$AQ$19:$AQ$33, MATCH(C$10, Settings!$Y$19:$Y$33, 0))))-1), 1, Settings!$AY$23:$AY$38), ""))</f>
        <v/>
      </c>
      <c r="BC183" s="119" t="str">
        <f>IF(OR(D$10="", $B183="", D183="", BC$9=""), "", IFERROR(WORKDAY((DATE(YEAR($B183), MONTH($B183)+INDEX(Settings!$AM$19:$AM$33, MATCH(D$10, Settings!$Y$19:$Y$33, 0)), IF(INDEX(Settings!$AQ$19:$AQ$33, MATCH(D$10, Settings!$Y$19:$Y$33, 0))=0, DAY($B183), INDEX(Settings!$AQ$19:$AQ$33, MATCH(D$10, Settings!$Y$19:$Y$33, 0))))-1), 1, Settings!$AY$23:$AY$38), ""))</f>
        <v/>
      </c>
      <c r="BD183" s="119" t="str">
        <f>IF(OR(E$10="", $B183="", E183="", BD$9=""), "", IFERROR(WORKDAY((DATE(YEAR($B183), MONTH($B183)+INDEX(Settings!$AM$19:$AM$33, MATCH(E$10, Settings!$Y$19:$Y$33, 0)), IF(INDEX(Settings!$AQ$19:$AQ$33, MATCH(E$10, Settings!$Y$19:$Y$33, 0))=0, DAY($B183), INDEX(Settings!$AQ$19:$AQ$33, MATCH(E$10, Settings!$Y$19:$Y$33, 0))))-1), 1, Settings!$AY$23:$AY$38), ""))</f>
        <v/>
      </c>
      <c r="BE183" s="119" t="str">
        <f>IF(OR(F$10="", $B183="", F183="", BE$9=""), "", IFERROR(WORKDAY((DATE(YEAR($B183), MONTH($B183)+INDEX(Settings!$AM$19:$AM$33, MATCH(F$10, Settings!$Y$19:$Y$33, 0)), IF(INDEX(Settings!$AQ$19:$AQ$33, MATCH(F$10, Settings!$Y$19:$Y$33, 0))=0, DAY($B183), INDEX(Settings!$AQ$19:$AQ$33, MATCH(F$10, Settings!$Y$19:$Y$33, 0))))-1), 1, Settings!$AY$23:$AY$38), ""))</f>
        <v/>
      </c>
      <c r="BF183" s="119" t="str">
        <f>IF(OR(G$10="", $B183="", G183="", BF$9=""), "", IFERROR(WORKDAY((DATE(YEAR($B183), MONTH($B183)+INDEX(Settings!$AM$19:$AM$33, MATCH(G$10, Settings!$Y$19:$Y$33, 0)), IF(INDEX(Settings!$AQ$19:$AQ$33, MATCH(G$10, Settings!$Y$19:$Y$33, 0))=0, DAY($B183), INDEX(Settings!$AQ$19:$AQ$33, MATCH(G$10, Settings!$Y$19:$Y$33, 0))))-1), 1, Settings!$AY$23:$AY$38), ""))</f>
        <v/>
      </c>
      <c r="BG183" s="119" t="str">
        <f>IF(OR(H$10="", $B183="", H183="", BG$9=""), "", IFERROR(WORKDAY((DATE(YEAR($B183), MONTH($B183)+INDEX(Settings!$AM$19:$AM$33, MATCH(H$10, Settings!$Y$19:$Y$33, 0)), IF(INDEX(Settings!$AQ$19:$AQ$33, MATCH(H$10, Settings!$Y$19:$Y$33, 0))=0, DAY($B183), INDEX(Settings!$AQ$19:$AQ$33, MATCH(H$10, Settings!$Y$19:$Y$33, 0))))-1), 1, Settings!$AY$23:$AY$38), ""))</f>
        <v/>
      </c>
      <c r="BH183" s="119" t="str">
        <f>IF(OR(I$10="", $B183="", I183="", BH$9=""), "", IFERROR(WORKDAY((DATE(YEAR($B183), MONTH($B183)+INDEX(Settings!$AM$19:$AM$33, MATCH(I$10, Settings!$Y$19:$Y$33, 0)), IF(INDEX(Settings!$AQ$19:$AQ$33, MATCH(I$10, Settings!$Y$19:$Y$33, 0))=0, DAY($B183), INDEX(Settings!$AQ$19:$AQ$33, MATCH(I$10, Settings!$Y$19:$Y$33, 0))))-1), 1, Settings!$AY$23:$AY$38), ""))</f>
        <v/>
      </c>
      <c r="BI183" s="119" t="str">
        <f>IF(OR(J$10="", $B183="", J183="", BI$9=""), "", IFERROR(WORKDAY((DATE(YEAR($B183), MONTH($B183)+INDEX(Settings!$AM$19:$AM$33, MATCH(J$10, Settings!$Y$19:$Y$33, 0)), IF(INDEX(Settings!$AQ$19:$AQ$33, MATCH(J$10, Settings!$Y$19:$Y$33, 0))=0, DAY($B183), INDEX(Settings!$AQ$19:$AQ$33, MATCH(J$10, Settings!$Y$19:$Y$33, 0))))-1), 1, Settings!$AY$23:$AY$38), ""))</f>
        <v/>
      </c>
      <c r="BJ183" s="119" t="str">
        <f>IF(OR(K$10="", $B183="", K183="", BJ$9=""), "", IFERROR(WORKDAY((DATE(YEAR($B183), MONTH($B183)+INDEX(Settings!$AM$19:$AM$33, MATCH(K$10, Settings!$Y$19:$Y$33, 0)), IF(INDEX(Settings!$AQ$19:$AQ$33, MATCH(K$10, Settings!$Y$19:$Y$33, 0))=0, DAY($B183), INDEX(Settings!$AQ$19:$AQ$33, MATCH(K$10, Settings!$Y$19:$Y$33, 0))))-1), 1, Settings!$AY$23:$AY$38), ""))</f>
        <v/>
      </c>
      <c r="BK183" s="119" t="str">
        <f>IF(OR(L$10="", $B183="", L183="", BK$9=""), "", IFERROR(WORKDAY((DATE(YEAR($B183), MONTH($B183)+INDEX(Settings!$AM$19:$AM$33, MATCH(L$10, Settings!$Y$19:$Y$33, 0)), IF(INDEX(Settings!$AQ$19:$AQ$33, MATCH(L$10, Settings!$Y$19:$Y$33, 0))=0, DAY($B183), INDEX(Settings!$AQ$19:$AQ$33, MATCH(L$10, Settings!$Y$19:$Y$33, 0))))-1), 1, Settings!$AY$23:$AY$38), ""))</f>
        <v/>
      </c>
      <c r="BL183" s="119" t="str">
        <f>IF(OR(M$10="", $B183="", M183="", BL$9=""), "", IFERROR(WORKDAY((DATE(YEAR($B183), MONTH($B183)+INDEX(Settings!$AM$19:$AM$33, MATCH(M$10, Settings!$Y$19:$Y$33, 0)), IF(INDEX(Settings!$AQ$19:$AQ$33, MATCH(M$10, Settings!$Y$19:$Y$33, 0))=0, DAY($B183), INDEX(Settings!$AQ$19:$AQ$33, MATCH(M$10, Settings!$Y$19:$Y$33, 0))))-1), 1, Settings!$AY$23:$AY$38), ""))</f>
        <v/>
      </c>
      <c r="BM183" s="119" t="str">
        <f>IF(OR(N$10="", $B183="", N183="", BM$9=""), "", IFERROR(WORKDAY((DATE(YEAR($B183), MONTH($B183)+INDEX(Settings!$AM$19:$AM$33, MATCH(N$10, Settings!$Y$19:$Y$33, 0)), IF(INDEX(Settings!$AQ$19:$AQ$33, MATCH(N$10, Settings!$Y$19:$Y$33, 0))=0, DAY($B183), INDEX(Settings!$AQ$19:$AQ$33, MATCH(N$10, Settings!$Y$19:$Y$33, 0))))-1), 1, Settings!$AY$23:$AY$38), ""))</f>
        <v/>
      </c>
      <c r="BN183" s="119" t="str">
        <f>IF(OR(O$10="", $B183="", O183="", BN$9=""), "", IFERROR(WORKDAY((DATE(YEAR($B183), MONTH($B183)+INDEX(Settings!$AM$19:$AM$33, MATCH(O$10, Settings!$Y$19:$Y$33, 0)), IF(INDEX(Settings!$AQ$19:$AQ$33, MATCH(O$10, Settings!$Y$19:$Y$33, 0))=0, DAY($B183), INDEX(Settings!$AQ$19:$AQ$33, MATCH(O$10, Settings!$Y$19:$Y$33, 0))))-1), 1, Settings!$AY$23:$AY$38), ""))</f>
        <v/>
      </c>
      <c r="BO183" s="119" t="str">
        <f>IF(OR(P$10="", $B183="", P183="", BO$9=""), "", IFERROR(WORKDAY((DATE(YEAR($B183), MONTH($B183)+INDEX(Settings!$AM$19:$AM$33, MATCH(P$10, Settings!$Y$19:$Y$33, 0)), IF(INDEX(Settings!$AQ$19:$AQ$33, MATCH(P$10, Settings!$Y$19:$Y$33, 0))=0, DAY($B183), INDEX(Settings!$AQ$19:$AQ$33, MATCH(P$10, Settings!$Y$19:$Y$33, 0))))-1), 1, Settings!$AY$23:$AY$38), ""))</f>
        <v/>
      </c>
      <c r="BP183" s="120" t="str">
        <f>IF(OR(Q$10="", $B183="", Q183="", BP$9=""), "", IFERROR(WORKDAY((DATE(YEAR($B183), MONTH($B183)+INDEX(Settings!$AM$19:$AM$33, MATCH(Q$10, Settings!$Y$19:$Y$33, 0)), IF(INDEX(Settings!$AQ$19:$AQ$33, MATCH(Q$10, Settings!$Y$19:$Y$33, 0))=0, DAY($B183), INDEX(Settings!$AQ$19:$AQ$33, MATCH(Q$10, Settings!$Y$19:$Y$33, 0))))-1), 1, Settings!$AY$23:$AY$38), ""))</f>
        <v/>
      </c>
      <c r="BR183" s="118" t="str">
        <f>IF(BB183="", "", IF(BB183&lt;=$B183, WORKDAY(DATE(YEAR($BB183), MONTH(BB183)+1, DAY(BB183)-1), 1, Settings!$AY$23:$AY$38), BB183))</f>
        <v/>
      </c>
      <c r="BS183" s="119" t="str">
        <f>IF(BC183="", "", IF(BC183&lt;=$B183, WORKDAY(DATE(YEAR($BB183), MONTH(BC183)+1, DAY(BC183)-1), 1, Settings!$AY$23:$AY$38), BC183))</f>
        <v/>
      </c>
      <c r="BT183" s="119" t="str">
        <f>IF(BD183="", "", IF(BD183&lt;=$B183, WORKDAY(DATE(YEAR($BB183), MONTH(BD183)+1, DAY(BD183)-1), 1, Settings!$AY$23:$AY$38), BD183))</f>
        <v/>
      </c>
      <c r="BU183" s="119" t="str">
        <f>IF(BE183="", "", IF(BE183&lt;=$B183, WORKDAY(DATE(YEAR($BB183), MONTH(BE183)+1, DAY(BE183)-1), 1, Settings!$AY$23:$AY$38), BE183))</f>
        <v/>
      </c>
      <c r="BV183" s="119" t="str">
        <f>IF(BF183="", "", IF(BF183&lt;=$B183, WORKDAY(DATE(YEAR($BB183), MONTH(BF183)+1, DAY(BF183)-1), 1, Settings!$AY$23:$AY$38), BF183))</f>
        <v/>
      </c>
      <c r="BW183" s="119" t="str">
        <f>IF(BG183="", "", IF(BG183&lt;=$B183, WORKDAY(DATE(YEAR($BB183), MONTH(BG183)+1, DAY(BG183)-1), 1, Settings!$AY$23:$AY$38), BG183))</f>
        <v/>
      </c>
      <c r="BX183" s="119" t="str">
        <f>IF(BH183="", "", IF(BH183&lt;=$B183, WORKDAY(DATE(YEAR($BB183), MONTH(BH183)+1, DAY(BH183)-1), 1, Settings!$AY$23:$AY$38), BH183))</f>
        <v/>
      </c>
      <c r="BY183" s="119" t="str">
        <f>IF(BI183="", "", IF(BI183&lt;=$B183, WORKDAY(DATE(YEAR($BB183), MONTH(BI183)+1, DAY(BI183)-1), 1, Settings!$AY$23:$AY$38), BI183))</f>
        <v/>
      </c>
      <c r="BZ183" s="119" t="str">
        <f>IF(BJ183="", "", IF(BJ183&lt;=$B183, WORKDAY(DATE(YEAR($BB183), MONTH(BJ183)+1, DAY(BJ183)-1), 1, Settings!$AY$23:$AY$38), BJ183))</f>
        <v/>
      </c>
      <c r="CA183" s="119" t="str">
        <f>IF(BK183="", "", IF(BK183&lt;=$B183, WORKDAY(DATE(YEAR($BB183), MONTH(BK183)+1, DAY(BK183)-1), 1, Settings!$AY$23:$AY$38), BK183))</f>
        <v/>
      </c>
      <c r="CB183" s="119" t="str">
        <f>IF(BL183="", "", IF(BL183&lt;=$B183, WORKDAY(DATE(YEAR($BB183), MONTH(BL183)+1, DAY(BL183)-1), 1, Settings!$AY$23:$AY$38), BL183))</f>
        <v/>
      </c>
      <c r="CC183" s="119" t="str">
        <f>IF(BM183="", "", IF(BM183&lt;=$B183, WORKDAY(DATE(YEAR($BB183), MONTH(BM183)+1, DAY(BM183)-1), 1, Settings!$AY$23:$AY$38), BM183))</f>
        <v/>
      </c>
      <c r="CD183" s="119" t="str">
        <f>IF(BN183="", "", IF(BN183&lt;=$B183, WORKDAY(DATE(YEAR($BB183), MONTH(BN183)+1, DAY(BN183)-1), 1, Settings!$AY$23:$AY$38), BN183))</f>
        <v/>
      </c>
      <c r="CE183" s="119" t="str">
        <f>IF(BO183="", "", IF(BO183&lt;=$B183, WORKDAY(DATE(YEAR($BB183), MONTH(BO183)+1, DAY(BO183)-1), 1, Settings!$AY$23:$AY$38), BO183))</f>
        <v/>
      </c>
      <c r="CF183" s="120" t="str">
        <f>IF(BP183="", "", IF(BP183&lt;=$B183, WORKDAY(DATE(YEAR($BB183), MONTH(BP183)+1, DAY(BP183)-1), 1, Settings!$AY$23:$AY$38), BP183))</f>
        <v/>
      </c>
      <c r="CH183" s="48" t="str">
        <f t="shared" si="66"/>
        <v/>
      </c>
      <c r="CI183" s="49" t="str">
        <f t="shared" si="67"/>
        <v/>
      </c>
      <c r="CJ183" s="49" t="str">
        <f t="shared" si="68"/>
        <v/>
      </c>
      <c r="CK183" s="49" t="str">
        <f t="shared" si="69"/>
        <v/>
      </c>
      <c r="CL183" s="49" t="str">
        <f t="shared" si="70"/>
        <v/>
      </c>
      <c r="CM183" s="49" t="str">
        <f t="shared" si="71"/>
        <v/>
      </c>
      <c r="CN183" s="49" t="str">
        <f t="shared" si="72"/>
        <v/>
      </c>
      <c r="CO183" s="49" t="str">
        <f t="shared" si="73"/>
        <v/>
      </c>
      <c r="CP183" s="49" t="str">
        <f t="shared" si="74"/>
        <v/>
      </c>
      <c r="CQ183" s="49" t="str">
        <f t="shared" si="75"/>
        <v/>
      </c>
      <c r="CR183" s="49" t="str">
        <f t="shared" si="76"/>
        <v/>
      </c>
      <c r="CS183" s="49" t="str">
        <f t="shared" si="77"/>
        <v/>
      </c>
      <c r="CT183" s="49" t="str">
        <f t="shared" si="78"/>
        <v/>
      </c>
      <c r="CU183" s="49" t="str">
        <f t="shared" si="79"/>
        <v/>
      </c>
      <c r="CV183" s="16" t="str">
        <f t="shared" si="80"/>
        <v/>
      </c>
      <c r="CX183" s="48" t="str">
        <f t="shared" si="81"/>
        <v/>
      </c>
      <c r="CY183" s="49" t="str">
        <f t="shared" si="82"/>
        <v/>
      </c>
      <c r="CZ183" s="49" t="str">
        <f t="shared" si="83"/>
        <v/>
      </c>
      <c r="DA183" s="49" t="str">
        <f t="shared" si="84"/>
        <v/>
      </c>
      <c r="DB183" s="49" t="str">
        <f t="shared" si="85"/>
        <v/>
      </c>
      <c r="DC183" s="49" t="str">
        <f t="shared" si="86"/>
        <v/>
      </c>
      <c r="DD183" s="49" t="str">
        <f t="shared" si="87"/>
        <v/>
      </c>
      <c r="DE183" s="49" t="str">
        <f t="shared" si="88"/>
        <v/>
      </c>
      <c r="DF183" s="49" t="str">
        <f t="shared" si="89"/>
        <v/>
      </c>
      <c r="DG183" s="49" t="str">
        <f t="shared" si="90"/>
        <v/>
      </c>
      <c r="DH183" s="49" t="str">
        <f t="shared" si="91"/>
        <v/>
      </c>
      <c r="DI183" s="49" t="str">
        <f t="shared" si="92"/>
        <v/>
      </c>
      <c r="DJ183" s="49" t="str">
        <f t="shared" si="93"/>
        <v/>
      </c>
      <c r="DK183" s="49" t="str">
        <f t="shared" si="94"/>
        <v/>
      </c>
      <c r="DL183" s="16" t="str">
        <f t="shared" si="95"/>
        <v/>
      </c>
      <c r="DN183" s="17" t="str">
        <f t="shared" si="96"/>
        <v>Dec 2019</v>
      </c>
    </row>
    <row r="184" spans="1:118" x14ac:dyDescent="0.25">
      <c r="A184" s="30"/>
      <c r="B184" s="102">
        <f>IF(B183="", "", IFERROR(IF(B183+1&gt;Settings!$G$25, "", B183+1), ""))</f>
        <v>43820</v>
      </c>
      <c r="C184" s="2"/>
      <c r="D184" s="3"/>
      <c r="E184" s="3"/>
      <c r="F184" s="3"/>
      <c r="G184" s="3"/>
      <c r="H184" s="3"/>
      <c r="I184" s="3"/>
      <c r="J184" s="3"/>
      <c r="K184" s="3"/>
      <c r="L184" s="3"/>
      <c r="M184" s="3"/>
      <c r="N184" s="3"/>
      <c r="O184" s="3"/>
      <c r="P184" s="3"/>
      <c r="Q184" s="4"/>
      <c r="R184" s="30"/>
      <c r="T184" s="17" t="str">
        <f>IF($B184="", "", IF($B184&lt;Settings!$G$23, "Old", "New"))</f>
        <v>Old</v>
      </c>
      <c r="AL184" s="118" t="str">
        <f>IF(OR($B184="", C184="", C$10="", AL$9), "", IFERROR($B184+INDEX(Settings!$AF$19:$AF$33, MATCH(C$10, Settings!$Y$19:$Y$33, 0))+IF(INDEX(Settings!$AI$19:$AI$33, MATCH(C$10, Settings!$Y$19:$Y$33, 0))="", 0, INDEX($AO$2:$AU$8, MATCH(TEXT($B184, "ddd"), $AN$2:$AN$8, 0), MATCH(INDEX(Settings!$AI$19:$AI$33, MATCH(C$10, Settings!$Y$19:$Y$33, 0)), $AO$1:$AU$1, 0))), 0))</f>
        <v/>
      </c>
      <c r="AM184" s="119" t="str">
        <f>IF(OR($B184="", D184="", D$10="", AM$9), "", IFERROR($B184+INDEX(Settings!$AF$19:$AF$33, MATCH(D$10, Settings!$Y$19:$Y$33, 0))+IF(INDEX(Settings!$AI$19:$AI$33, MATCH(D$10, Settings!$Y$19:$Y$33, 0))="", 0, INDEX($AO$2:$AU$8, MATCH(TEXT($B184, "ddd"), $AN$2:$AN$8, 0), MATCH(INDEX(Settings!$AI$19:$AI$33, MATCH(D$10, Settings!$Y$19:$Y$33, 0)), $AO$1:$AU$1, 0))), 0))</f>
        <v/>
      </c>
      <c r="AN184" s="119" t="str">
        <f>IF(OR($B184="", E184="", E$10="", AN$9), "", IFERROR($B184+INDEX(Settings!$AF$19:$AF$33, MATCH(E$10, Settings!$Y$19:$Y$33, 0))+IF(INDEX(Settings!$AI$19:$AI$33, MATCH(E$10, Settings!$Y$19:$Y$33, 0))="", 0, INDEX($AO$2:$AU$8, MATCH(TEXT($B184, "ddd"), $AN$2:$AN$8, 0), MATCH(INDEX(Settings!$AI$19:$AI$33, MATCH(E$10, Settings!$Y$19:$Y$33, 0)), $AO$1:$AU$1, 0))), 0))</f>
        <v/>
      </c>
      <c r="AO184" s="119" t="str">
        <f>IF(OR($B184="", F184="", F$10="", AO$9), "", IFERROR($B184+INDEX(Settings!$AF$19:$AF$33, MATCH(F$10, Settings!$Y$19:$Y$33, 0))+IF(INDEX(Settings!$AI$19:$AI$33, MATCH(F$10, Settings!$Y$19:$Y$33, 0))="", 0, INDEX($AO$2:$AU$8, MATCH(TEXT($B184, "ddd"), $AN$2:$AN$8, 0), MATCH(INDEX(Settings!$AI$19:$AI$33, MATCH(F$10, Settings!$Y$19:$Y$33, 0)), $AO$1:$AU$1, 0))), 0))</f>
        <v/>
      </c>
      <c r="AP184" s="119" t="str">
        <f>IF(OR($B184="", G184="", G$10="", AP$9), "", IFERROR($B184+INDEX(Settings!$AF$19:$AF$33, MATCH(G$10, Settings!$Y$19:$Y$33, 0))+IF(INDEX(Settings!$AI$19:$AI$33, MATCH(G$10, Settings!$Y$19:$Y$33, 0))="", 0, INDEX($AO$2:$AU$8, MATCH(TEXT($B184, "ddd"), $AN$2:$AN$8, 0), MATCH(INDEX(Settings!$AI$19:$AI$33, MATCH(G$10, Settings!$Y$19:$Y$33, 0)), $AO$1:$AU$1, 0))), 0))</f>
        <v/>
      </c>
      <c r="AQ184" s="119" t="str">
        <f>IF(OR($B184="", H184="", H$10="", AQ$9), "", IFERROR($B184+INDEX(Settings!$AF$19:$AF$33, MATCH(H$10, Settings!$Y$19:$Y$33, 0))+IF(INDEX(Settings!$AI$19:$AI$33, MATCH(H$10, Settings!$Y$19:$Y$33, 0))="", 0, INDEX($AO$2:$AU$8, MATCH(TEXT($B184, "ddd"), $AN$2:$AN$8, 0), MATCH(INDEX(Settings!$AI$19:$AI$33, MATCH(H$10, Settings!$Y$19:$Y$33, 0)), $AO$1:$AU$1, 0))), 0))</f>
        <v/>
      </c>
      <c r="AR184" s="119" t="str">
        <f>IF(OR($B184="", I184="", I$10="", AR$9), "", IFERROR($B184+INDEX(Settings!$AF$19:$AF$33, MATCH(I$10, Settings!$Y$19:$Y$33, 0))+IF(INDEX(Settings!$AI$19:$AI$33, MATCH(I$10, Settings!$Y$19:$Y$33, 0))="", 0, INDEX($AO$2:$AU$8, MATCH(TEXT($B184, "ddd"), $AN$2:$AN$8, 0), MATCH(INDEX(Settings!$AI$19:$AI$33, MATCH(I$10, Settings!$Y$19:$Y$33, 0)), $AO$1:$AU$1, 0))), 0))</f>
        <v/>
      </c>
      <c r="AS184" s="119" t="str">
        <f>IF(OR($B184="", J184="", J$10="", AS$9), "", IFERROR($B184+INDEX(Settings!$AF$19:$AF$33, MATCH(J$10, Settings!$Y$19:$Y$33, 0))+IF(INDEX(Settings!$AI$19:$AI$33, MATCH(J$10, Settings!$Y$19:$Y$33, 0))="", 0, INDEX($AO$2:$AU$8, MATCH(TEXT($B184, "ddd"), $AN$2:$AN$8, 0), MATCH(INDEX(Settings!$AI$19:$AI$33, MATCH(J$10, Settings!$Y$19:$Y$33, 0)), $AO$1:$AU$1, 0))), 0))</f>
        <v/>
      </c>
      <c r="AT184" s="119" t="str">
        <f>IF(OR($B184="", K184="", K$10="", AT$9), "", IFERROR($B184+INDEX(Settings!$AF$19:$AF$33, MATCH(K$10, Settings!$Y$19:$Y$33, 0))+IF(INDEX(Settings!$AI$19:$AI$33, MATCH(K$10, Settings!$Y$19:$Y$33, 0))="", 0, INDEX($AO$2:$AU$8, MATCH(TEXT($B184, "ddd"), $AN$2:$AN$8, 0), MATCH(INDEX(Settings!$AI$19:$AI$33, MATCH(K$10, Settings!$Y$19:$Y$33, 0)), $AO$1:$AU$1, 0))), 0))</f>
        <v/>
      </c>
      <c r="AU184" s="119" t="str">
        <f>IF(OR($B184="", L184="", L$10="", AU$9), "", IFERROR($B184+INDEX(Settings!$AF$19:$AF$33, MATCH(L$10, Settings!$Y$19:$Y$33, 0))+IF(INDEX(Settings!$AI$19:$AI$33, MATCH(L$10, Settings!$Y$19:$Y$33, 0))="", 0, INDEX($AO$2:$AU$8, MATCH(TEXT($B184, "ddd"), $AN$2:$AN$8, 0), MATCH(INDEX(Settings!$AI$19:$AI$33, MATCH(L$10, Settings!$Y$19:$Y$33, 0)), $AO$1:$AU$1, 0))), 0))</f>
        <v/>
      </c>
      <c r="AV184" s="119" t="str">
        <f>IF(OR($B184="", M184="", M$10="", AV$9), "", IFERROR($B184+INDEX(Settings!$AF$19:$AF$33, MATCH(M$10, Settings!$Y$19:$Y$33, 0))+IF(INDEX(Settings!$AI$19:$AI$33, MATCH(M$10, Settings!$Y$19:$Y$33, 0))="", 0, INDEX($AO$2:$AU$8, MATCH(TEXT($B184, "ddd"), $AN$2:$AN$8, 0), MATCH(INDEX(Settings!$AI$19:$AI$33, MATCH(M$10, Settings!$Y$19:$Y$33, 0)), $AO$1:$AU$1, 0))), 0))</f>
        <v/>
      </c>
      <c r="AW184" s="119" t="str">
        <f>IF(OR($B184="", N184="", N$10="", AW$9), "", IFERROR($B184+INDEX(Settings!$AF$19:$AF$33, MATCH(N$10, Settings!$Y$19:$Y$33, 0))+IF(INDEX(Settings!$AI$19:$AI$33, MATCH(N$10, Settings!$Y$19:$Y$33, 0))="", 0, INDEX($AO$2:$AU$8, MATCH(TEXT($B184, "ddd"), $AN$2:$AN$8, 0), MATCH(INDEX(Settings!$AI$19:$AI$33, MATCH(N$10, Settings!$Y$19:$Y$33, 0)), $AO$1:$AU$1, 0))), 0))</f>
        <v/>
      </c>
      <c r="AX184" s="119" t="str">
        <f>IF(OR($B184="", O184="", O$10="", AX$9), "", IFERROR($B184+INDEX(Settings!$AF$19:$AF$33, MATCH(O$10, Settings!$Y$19:$Y$33, 0))+IF(INDEX(Settings!$AI$19:$AI$33, MATCH(O$10, Settings!$Y$19:$Y$33, 0))="", 0, INDEX($AO$2:$AU$8, MATCH(TEXT($B184, "ddd"), $AN$2:$AN$8, 0), MATCH(INDEX(Settings!$AI$19:$AI$33, MATCH(O$10, Settings!$Y$19:$Y$33, 0)), $AO$1:$AU$1, 0))), 0))</f>
        <v/>
      </c>
      <c r="AY184" s="119" t="str">
        <f>IF(OR($B184="", P184="", P$10="", AY$9), "", IFERROR($B184+INDEX(Settings!$AF$19:$AF$33, MATCH(P$10, Settings!$Y$19:$Y$33, 0))+IF(INDEX(Settings!$AI$19:$AI$33, MATCH(P$10, Settings!$Y$19:$Y$33, 0))="", 0, INDEX($AO$2:$AU$8, MATCH(TEXT($B184, "ddd"), $AN$2:$AN$8, 0), MATCH(INDEX(Settings!$AI$19:$AI$33, MATCH(P$10, Settings!$Y$19:$Y$33, 0)), $AO$1:$AU$1, 0))), 0))</f>
        <v/>
      </c>
      <c r="AZ184" s="120" t="str">
        <f>IF(OR($B184="", Q184="", Q$10="", AZ$9), "", IFERROR($B184+INDEX(Settings!$AF$19:$AF$33, MATCH(Q$10, Settings!$Y$19:$Y$33, 0))+IF(INDEX(Settings!$AI$19:$AI$33, MATCH(Q$10, Settings!$Y$19:$Y$33, 0))="", 0, INDEX($AO$2:$AU$8, MATCH(TEXT($B184, "ddd"), $AN$2:$AN$8, 0), MATCH(INDEX(Settings!$AI$19:$AI$33, MATCH(Q$10, Settings!$Y$19:$Y$33, 0)), $AO$1:$AU$1, 0))), 0))</f>
        <v/>
      </c>
      <c r="BB184" s="118" t="str">
        <f>IF(OR(C$10="", $B184="", C184="", BB$9=""), "", IFERROR(WORKDAY((DATE(YEAR($B184), MONTH($B184)+INDEX(Settings!$AM$19:$AM$33, MATCH(C$10, Settings!$Y$19:$Y$33, 0)), IF(INDEX(Settings!$AQ$19:$AQ$33, MATCH(C$10, Settings!$Y$19:$Y$33, 0))=0, DAY($B184), INDEX(Settings!$AQ$19:$AQ$33, MATCH(C$10, Settings!$Y$19:$Y$33, 0))))-1), 1, Settings!$AY$23:$AY$38), ""))</f>
        <v/>
      </c>
      <c r="BC184" s="119" t="str">
        <f>IF(OR(D$10="", $B184="", D184="", BC$9=""), "", IFERROR(WORKDAY((DATE(YEAR($B184), MONTH($B184)+INDEX(Settings!$AM$19:$AM$33, MATCH(D$10, Settings!$Y$19:$Y$33, 0)), IF(INDEX(Settings!$AQ$19:$AQ$33, MATCH(D$10, Settings!$Y$19:$Y$33, 0))=0, DAY($B184), INDEX(Settings!$AQ$19:$AQ$33, MATCH(D$10, Settings!$Y$19:$Y$33, 0))))-1), 1, Settings!$AY$23:$AY$38), ""))</f>
        <v/>
      </c>
      <c r="BD184" s="119" t="str">
        <f>IF(OR(E$10="", $B184="", E184="", BD$9=""), "", IFERROR(WORKDAY((DATE(YEAR($B184), MONTH($B184)+INDEX(Settings!$AM$19:$AM$33, MATCH(E$10, Settings!$Y$19:$Y$33, 0)), IF(INDEX(Settings!$AQ$19:$AQ$33, MATCH(E$10, Settings!$Y$19:$Y$33, 0))=0, DAY($B184), INDEX(Settings!$AQ$19:$AQ$33, MATCH(E$10, Settings!$Y$19:$Y$33, 0))))-1), 1, Settings!$AY$23:$AY$38), ""))</f>
        <v/>
      </c>
      <c r="BE184" s="119" t="str">
        <f>IF(OR(F$10="", $B184="", F184="", BE$9=""), "", IFERROR(WORKDAY((DATE(YEAR($B184), MONTH($B184)+INDEX(Settings!$AM$19:$AM$33, MATCH(F$10, Settings!$Y$19:$Y$33, 0)), IF(INDEX(Settings!$AQ$19:$AQ$33, MATCH(F$10, Settings!$Y$19:$Y$33, 0))=0, DAY($B184), INDEX(Settings!$AQ$19:$AQ$33, MATCH(F$10, Settings!$Y$19:$Y$33, 0))))-1), 1, Settings!$AY$23:$AY$38), ""))</f>
        <v/>
      </c>
      <c r="BF184" s="119" t="str">
        <f>IF(OR(G$10="", $B184="", G184="", BF$9=""), "", IFERROR(WORKDAY((DATE(YEAR($B184), MONTH($B184)+INDEX(Settings!$AM$19:$AM$33, MATCH(G$10, Settings!$Y$19:$Y$33, 0)), IF(INDEX(Settings!$AQ$19:$AQ$33, MATCH(G$10, Settings!$Y$19:$Y$33, 0))=0, DAY($B184), INDEX(Settings!$AQ$19:$AQ$33, MATCH(G$10, Settings!$Y$19:$Y$33, 0))))-1), 1, Settings!$AY$23:$AY$38), ""))</f>
        <v/>
      </c>
      <c r="BG184" s="119" t="str">
        <f>IF(OR(H$10="", $B184="", H184="", BG$9=""), "", IFERROR(WORKDAY((DATE(YEAR($B184), MONTH($B184)+INDEX(Settings!$AM$19:$AM$33, MATCH(H$10, Settings!$Y$19:$Y$33, 0)), IF(INDEX(Settings!$AQ$19:$AQ$33, MATCH(H$10, Settings!$Y$19:$Y$33, 0))=0, DAY($B184), INDEX(Settings!$AQ$19:$AQ$33, MATCH(H$10, Settings!$Y$19:$Y$33, 0))))-1), 1, Settings!$AY$23:$AY$38), ""))</f>
        <v/>
      </c>
      <c r="BH184" s="119" t="str">
        <f>IF(OR(I$10="", $B184="", I184="", BH$9=""), "", IFERROR(WORKDAY((DATE(YEAR($B184), MONTH($B184)+INDEX(Settings!$AM$19:$AM$33, MATCH(I$10, Settings!$Y$19:$Y$33, 0)), IF(INDEX(Settings!$AQ$19:$AQ$33, MATCH(I$10, Settings!$Y$19:$Y$33, 0))=0, DAY($B184), INDEX(Settings!$AQ$19:$AQ$33, MATCH(I$10, Settings!$Y$19:$Y$33, 0))))-1), 1, Settings!$AY$23:$AY$38), ""))</f>
        <v/>
      </c>
      <c r="BI184" s="119" t="str">
        <f>IF(OR(J$10="", $B184="", J184="", BI$9=""), "", IFERROR(WORKDAY((DATE(YEAR($B184), MONTH($B184)+INDEX(Settings!$AM$19:$AM$33, MATCH(J$10, Settings!$Y$19:$Y$33, 0)), IF(INDEX(Settings!$AQ$19:$AQ$33, MATCH(J$10, Settings!$Y$19:$Y$33, 0))=0, DAY($B184), INDEX(Settings!$AQ$19:$AQ$33, MATCH(J$10, Settings!$Y$19:$Y$33, 0))))-1), 1, Settings!$AY$23:$AY$38), ""))</f>
        <v/>
      </c>
      <c r="BJ184" s="119" t="str">
        <f>IF(OR(K$10="", $B184="", K184="", BJ$9=""), "", IFERROR(WORKDAY((DATE(YEAR($B184), MONTH($B184)+INDEX(Settings!$AM$19:$AM$33, MATCH(K$10, Settings!$Y$19:$Y$33, 0)), IF(INDEX(Settings!$AQ$19:$AQ$33, MATCH(K$10, Settings!$Y$19:$Y$33, 0))=0, DAY($B184), INDEX(Settings!$AQ$19:$AQ$33, MATCH(K$10, Settings!$Y$19:$Y$33, 0))))-1), 1, Settings!$AY$23:$AY$38), ""))</f>
        <v/>
      </c>
      <c r="BK184" s="119" t="str">
        <f>IF(OR(L$10="", $B184="", L184="", BK$9=""), "", IFERROR(WORKDAY((DATE(YEAR($B184), MONTH($B184)+INDEX(Settings!$AM$19:$AM$33, MATCH(L$10, Settings!$Y$19:$Y$33, 0)), IF(INDEX(Settings!$AQ$19:$AQ$33, MATCH(L$10, Settings!$Y$19:$Y$33, 0))=0, DAY($B184), INDEX(Settings!$AQ$19:$AQ$33, MATCH(L$10, Settings!$Y$19:$Y$33, 0))))-1), 1, Settings!$AY$23:$AY$38), ""))</f>
        <v/>
      </c>
      <c r="BL184" s="119" t="str">
        <f>IF(OR(M$10="", $B184="", M184="", BL$9=""), "", IFERROR(WORKDAY((DATE(YEAR($B184), MONTH($B184)+INDEX(Settings!$AM$19:$AM$33, MATCH(M$10, Settings!$Y$19:$Y$33, 0)), IF(INDEX(Settings!$AQ$19:$AQ$33, MATCH(M$10, Settings!$Y$19:$Y$33, 0))=0, DAY($B184), INDEX(Settings!$AQ$19:$AQ$33, MATCH(M$10, Settings!$Y$19:$Y$33, 0))))-1), 1, Settings!$AY$23:$AY$38), ""))</f>
        <v/>
      </c>
      <c r="BM184" s="119" t="str">
        <f>IF(OR(N$10="", $B184="", N184="", BM$9=""), "", IFERROR(WORKDAY((DATE(YEAR($B184), MONTH($B184)+INDEX(Settings!$AM$19:$AM$33, MATCH(N$10, Settings!$Y$19:$Y$33, 0)), IF(INDEX(Settings!$AQ$19:$AQ$33, MATCH(N$10, Settings!$Y$19:$Y$33, 0))=0, DAY($B184), INDEX(Settings!$AQ$19:$AQ$33, MATCH(N$10, Settings!$Y$19:$Y$33, 0))))-1), 1, Settings!$AY$23:$AY$38), ""))</f>
        <v/>
      </c>
      <c r="BN184" s="119" t="str">
        <f>IF(OR(O$10="", $B184="", O184="", BN$9=""), "", IFERROR(WORKDAY((DATE(YEAR($B184), MONTH($B184)+INDEX(Settings!$AM$19:$AM$33, MATCH(O$10, Settings!$Y$19:$Y$33, 0)), IF(INDEX(Settings!$AQ$19:$AQ$33, MATCH(O$10, Settings!$Y$19:$Y$33, 0))=0, DAY($B184), INDEX(Settings!$AQ$19:$AQ$33, MATCH(O$10, Settings!$Y$19:$Y$33, 0))))-1), 1, Settings!$AY$23:$AY$38), ""))</f>
        <v/>
      </c>
      <c r="BO184" s="119" t="str">
        <f>IF(OR(P$10="", $B184="", P184="", BO$9=""), "", IFERROR(WORKDAY((DATE(YEAR($B184), MONTH($B184)+INDEX(Settings!$AM$19:$AM$33, MATCH(P$10, Settings!$Y$19:$Y$33, 0)), IF(INDEX(Settings!$AQ$19:$AQ$33, MATCH(P$10, Settings!$Y$19:$Y$33, 0))=0, DAY($B184), INDEX(Settings!$AQ$19:$AQ$33, MATCH(P$10, Settings!$Y$19:$Y$33, 0))))-1), 1, Settings!$AY$23:$AY$38), ""))</f>
        <v/>
      </c>
      <c r="BP184" s="120" t="str">
        <f>IF(OR(Q$10="", $B184="", Q184="", BP$9=""), "", IFERROR(WORKDAY((DATE(YEAR($B184), MONTH($B184)+INDEX(Settings!$AM$19:$AM$33, MATCH(Q$10, Settings!$Y$19:$Y$33, 0)), IF(INDEX(Settings!$AQ$19:$AQ$33, MATCH(Q$10, Settings!$Y$19:$Y$33, 0))=0, DAY($B184), INDEX(Settings!$AQ$19:$AQ$33, MATCH(Q$10, Settings!$Y$19:$Y$33, 0))))-1), 1, Settings!$AY$23:$AY$38), ""))</f>
        <v/>
      </c>
      <c r="BR184" s="118" t="str">
        <f>IF(BB184="", "", IF(BB184&lt;=$B184, WORKDAY(DATE(YEAR($BB184), MONTH(BB184)+1, DAY(BB184)-1), 1, Settings!$AY$23:$AY$38), BB184))</f>
        <v/>
      </c>
      <c r="BS184" s="119" t="str">
        <f>IF(BC184="", "", IF(BC184&lt;=$B184, WORKDAY(DATE(YEAR($BB184), MONTH(BC184)+1, DAY(BC184)-1), 1, Settings!$AY$23:$AY$38), BC184))</f>
        <v/>
      </c>
      <c r="BT184" s="119" t="str">
        <f>IF(BD184="", "", IF(BD184&lt;=$B184, WORKDAY(DATE(YEAR($BB184), MONTH(BD184)+1, DAY(BD184)-1), 1, Settings!$AY$23:$AY$38), BD184))</f>
        <v/>
      </c>
      <c r="BU184" s="119" t="str">
        <f>IF(BE184="", "", IF(BE184&lt;=$B184, WORKDAY(DATE(YEAR($BB184), MONTH(BE184)+1, DAY(BE184)-1), 1, Settings!$AY$23:$AY$38), BE184))</f>
        <v/>
      </c>
      <c r="BV184" s="119" t="str">
        <f>IF(BF184="", "", IF(BF184&lt;=$B184, WORKDAY(DATE(YEAR($BB184), MONTH(BF184)+1, DAY(BF184)-1), 1, Settings!$AY$23:$AY$38), BF184))</f>
        <v/>
      </c>
      <c r="BW184" s="119" t="str">
        <f>IF(BG184="", "", IF(BG184&lt;=$B184, WORKDAY(DATE(YEAR($BB184), MONTH(BG184)+1, DAY(BG184)-1), 1, Settings!$AY$23:$AY$38), BG184))</f>
        <v/>
      </c>
      <c r="BX184" s="119" t="str">
        <f>IF(BH184="", "", IF(BH184&lt;=$B184, WORKDAY(DATE(YEAR($BB184), MONTH(BH184)+1, DAY(BH184)-1), 1, Settings!$AY$23:$AY$38), BH184))</f>
        <v/>
      </c>
      <c r="BY184" s="119" t="str">
        <f>IF(BI184="", "", IF(BI184&lt;=$B184, WORKDAY(DATE(YEAR($BB184), MONTH(BI184)+1, DAY(BI184)-1), 1, Settings!$AY$23:$AY$38), BI184))</f>
        <v/>
      </c>
      <c r="BZ184" s="119" t="str">
        <f>IF(BJ184="", "", IF(BJ184&lt;=$B184, WORKDAY(DATE(YEAR($BB184), MONTH(BJ184)+1, DAY(BJ184)-1), 1, Settings!$AY$23:$AY$38), BJ184))</f>
        <v/>
      </c>
      <c r="CA184" s="119" t="str">
        <f>IF(BK184="", "", IF(BK184&lt;=$B184, WORKDAY(DATE(YEAR($BB184), MONTH(BK184)+1, DAY(BK184)-1), 1, Settings!$AY$23:$AY$38), BK184))</f>
        <v/>
      </c>
      <c r="CB184" s="119" t="str">
        <f>IF(BL184="", "", IF(BL184&lt;=$B184, WORKDAY(DATE(YEAR($BB184), MONTH(BL184)+1, DAY(BL184)-1), 1, Settings!$AY$23:$AY$38), BL184))</f>
        <v/>
      </c>
      <c r="CC184" s="119" t="str">
        <f>IF(BM184="", "", IF(BM184&lt;=$B184, WORKDAY(DATE(YEAR($BB184), MONTH(BM184)+1, DAY(BM184)-1), 1, Settings!$AY$23:$AY$38), BM184))</f>
        <v/>
      </c>
      <c r="CD184" s="119" t="str">
        <f>IF(BN184="", "", IF(BN184&lt;=$B184, WORKDAY(DATE(YEAR($BB184), MONTH(BN184)+1, DAY(BN184)-1), 1, Settings!$AY$23:$AY$38), BN184))</f>
        <v/>
      </c>
      <c r="CE184" s="119" t="str">
        <f>IF(BO184="", "", IF(BO184&lt;=$B184, WORKDAY(DATE(YEAR($BB184), MONTH(BO184)+1, DAY(BO184)-1), 1, Settings!$AY$23:$AY$38), BO184))</f>
        <v/>
      </c>
      <c r="CF184" s="120" t="str">
        <f>IF(BP184="", "", IF(BP184&lt;=$B184, WORKDAY(DATE(YEAR($BB184), MONTH(BP184)+1, DAY(BP184)-1), 1, Settings!$AY$23:$AY$38), BP184))</f>
        <v/>
      </c>
      <c r="CH184" s="48" t="str">
        <f t="shared" si="66"/>
        <v/>
      </c>
      <c r="CI184" s="49" t="str">
        <f t="shared" si="67"/>
        <v/>
      </c>
      <c r="CJ184" s="49" t="str">
        <f t="shared" si="68"/>
        <v/>
      </c>
      <c r="CK184" s="49" t="str">
        <f t="shared" si="69"/>
        <v/>
      </c>
      <c r="CL184" s="49" t="str">
        <f t="shared" si="70"/>
        <v/>
      </c>
      <c r="CM184" s="49" t="str">
        <f t="shared" si="71"/>
        <v/>
      </c>
      <c r="CN184" s="49" t="str">
        <f t="shared" si="72"/>
        <v/>
      </c>
      <c r="CO184" s="49" t="str">
        <f t="shared" si="73"/>
        <v/>
      </c>
      <c r="CP184" s="49" t="str">
        <f t="shared" si="74"/>
        <v/>
      </c>
      <c r="CQ184" s="49" t="str">
        <f t="shared" si="75"/>
        <v/>
      </c>
      <c r="CR184" s="49" t="str">
        <f t="shared" si="76"/>
        <v/>
      </c>
      <c r="CS184" s="49" t="str">
        <f t="shared" si="77"/>
        <v/>
      </c>
      <c r="CT184" s="49" t="str">
        <f t="shared" si="78"/>
        <v/>
      </c>
      <c r="CU184" s="49" t="str">
        <f t="shared" si="79"/>
        <v/>
      </c>
      <c r="CV184" s="16" t="str">
        <f t="shared" si="80"/>
        <v/>
      </c>
      <c r="CX184" s="48" t="str">
        <f t="shared" si="81"/>
        <v/>
      </c>
      <c r="CY184" s="49" t="str">
        <f t="shared" si="82"/>
        <v/>
      </c>
      <c r="CZ184" s="49" t="str">
        <f t="shared" si="83"/>
        <v/>
      </c>
      <c r="DA184" s="49" t="str">
        <f t="shared" si="84"/>
        <v/>
      </c>
      <c r="DB184" s="49" t="str">
        <f t="shared" si="85"/>
        <v/>
      </c>
      <c r="DC184" s="49" t="str">
        <f t="shared" si="86"/>
        <v/>
      </c>
      <c r="DD184" s="49" t="str">
        <f t="shared" si="87"/>
        <v/>
      </c>
      <c r="DE184" s="49" t="str">
        <f t="shared" si="88"/>
        <v/>
      </c>
      <c r="DF184" s="49" t="str">
        <f t="shared" si="89"/>
        <v/>
      </c>
      <c r="DG184" s="49" t="str">
        <f t="shared" si="90"/>
        <v/>
      </c>
      <c r="DH184" s="49" t="str">
        <f t="shared" si="91"/>
        <v/>
      </c>
      <c r="DI184" s="49" t="str">
        <f t="shared" si="92"/>
        <v/>
      </c>
      <c r="DJ184" s="49" t="str">
        <f t="shared" si="93"/>
        <v/>
      </c>
      <c r="DK184" s="49" t="str">
        <f t="shared" si="94"/>
        <v/>
      </c>
      <c r="DL184" s="16" t="str">
        <f t="shared" si="95"/>
        <v/>
      </c>
      <c r="DN184" s="17" t="str">
        <f t="shared" si="96"/>
        <v>Dec 2019</v>
      </c>
    </row>
    <row r="185" spans="1:118" x14ac:dyDescent="0.25">
      <c r="A185" s="30"/>
      <c r="B185" s="102">
        <f>IF(B184="", "", IFERROR(IF(B184+1&gt;Settings!$G$25, "", B184+1), ""))</f>
        <v>43821</v>
      </c>
      <c r="C185" s="2"/>
      <c r="D185" s="3"/>
      <c r="E185" s="3"/>
      <c r="F185" s="3"/>
      <c r="G185" s="3"/>
      <c r="H185" s="3"/>
      <c r="I185" s="3"/>
      <c r="J185" s="3"/>
      <c r="K185" s="3"/>
      <c r="L185" s="3"/>
      <c r="M185" s="3"/>
      <c r="N185" s="3"/>
      <c r="O185" s="3"/>
      <c r="P185" s="3"/>
      <c r="Q185" s="4"/>
      <c r="R185" s="30"/>
      <c r="T185" s="17" t="str">
        <f>IF($B185="", "", IF($B185&lt;Settings!$G$23, "Old", "New"))</f>
        <v>Old</v>
      </c>
      <c r="AL185" s="118" t="str">
        <f>IF(OR($B185="", C185="", C$10="", AL$9), "", IFERROR($B185+INDEX(Settings!$AF$19:$AF$33, MATCH(C$10, Settings!$Y$19:$Y$33, 0))+IF(INDEX(Settings!$AI$19:$AI$33, MATCH(C$10, Settings!$Y$19:$Y$33, 0))="", 0, INDEX($AO$2:$AU$8, MATCH(TEXT($B185, "ddd"), $AN$2:$AN$8, 0), MATCH(INDEX(Settings!$AI$19:$AI$33, MATCH(C$10, Settings!$Y$19:$Y$33, 0)), $AO$1:$AU$1, 0))), 0))</f>
        <v/>
      </c>
      <c r="AM185" s="119" t="str">
        <f>IF(OR($B185="", D185="", D$10="", AM$9), "", IFERROR($B185+INDEX(Settings!$AF$19:$AF$33, MATCH(D$10, Settings!$Y$19:$Y$33, 0))+IF(INDEX(Settings!$AI$19:$AI$33, MATCH(D$10, Settings!$Y$19:$Y$33, 0))="", 0, INDEX($AO$2:$AU$8, MATCH(TEXT($B185, "ddd"), $AN$2:$AN$8, 0), MATCH(INDEX(Settings!$AI$19:$AI$33, MATCH(D$10, Settings!$Y$19:$Y$33, 0)), $AO$1:$AU$1, 0))), 0))</f>
        <v/>
      </c>
      <c r="AN185" s="119" t="str">
        <f>IF(OR($B185="", E185="", E$10="", AN$9), "", IFERROR($B185+INDEX(Settings!$AF$19:$AF$33, MATCH(E$10, Settings!$Y$19:$Y$33, 0))+IF(INDEX(Settings!$AI$19:$AI$33, MATCH(E$10, Settings!$Y$19:$Y$33, 0))="", 0, INDEX($AO$2:$AU$8, MATCH(TEXT($B185, "ddd"), $AN$2:$AN$8, 0), MATCH(INDEX(Settings!$AI$19:$AI$33, MATCH(E$10, Settings!$Y$19:$Y$33, 0)), $AO$1:$AU$1, 0))), 0))</f>
        <v/>
      </c>
      <c r="AO185" s="119" t="str">
        <f>IF(OR($B185="", F185="", F$10="", AO$9), "", IFERROR($B185+INDEX(Settings!$AF$19:$AF$33, MATCH(F$10, Settings!$Y$19:$Y$33, 0))+IF(INDEX(Settings!$AI$19:$AI$33, MATCH(F$10, Settings!$Y$19:$Y$33, 0))="", 0, INDEX($AO$2:$AU$8, MATCH(TEXT($B185, "ddd"), $AN$2:$AN$8, 0), MATCH(INDEX(Settings!$AI$19:$AI$33, MATCH(F$10, Settings!$Y$19:$Y$33, 0)), $AO$1:$AU$1, 0))), 0))</f>
        <v/>
      </c>
      <c r="AP185" s="119" t="str">
        <f>IF(OR($B185="", G185="", G$10="", AP$9), "", IFERROR($B185+INDEX(Settings!$AF$19:$AF$33, MATCH(G$10, Settings!$Y$19:$Y$33, 0))+IF(INDEX(Settings!$AI$19:$AI$33, MATCH(G$10, Settings!$Y$19:$Y$33, 0))="", 0, INDEX($AO$2:$AU$8, MATCH(TEXT($B185, "ddd"), $AN$2:$AN$8, 0), MATCH(INDEX(Settings!$AI$19:$AI$33, MATCH(G$10, Settings!$Y$19:$Y$33, 0)), $AO$1:$AU$1, 0))), 0))</f>
        <v/>
      </c>
      <c r="AQ185" s="119" t="str">
        <f>IF(OR($B185="", H185="", H$10="", AQ$9), "", IFERROR($B185+INDEX(Settings!$AF$19:$AF$33, MATCH(H$10, Settings!$Y$19:$Y$33, 0))+IF(INDEX(Settings!$AI$19:$AI$33, MATCH(H$10, Settings!$Y$19:$Y$33, 0))="", 0, INDEX($AO$2:$AU$8, MATCH(TEXT($B185, "ddd"), $AN$2:$AN$8, 0), MATCH(INDEX(Settings!$AI$19:$AI$33, MATCH(H$10, Settings!$Y$19:$Y$33, 0)), $AO$1:$AU$1, 0))), 0))</f>
        <v/>
      </c>
      <c r="AR185" s="119" t="str">
        <f>IF(OR($B185="", I185="", I$10="", AR$9), "", IFERROR($B185+INDEX(Settings!$AF$19:$AF$33, MATCH(I$10, Settings!$Y$19:$Y$33, 0))+IF(INDEX(Settings!$AI$19:$AI$33, MATCH(I$10, Settings!$Y$19:$Y$33, 0))="", 0, INDEX($AO$2:$AU$8, MATCH(TEXT($B185, "ddd"), $AN$2:$AN$8, 0), MATCH(INDEX(Settings!$AI$19:$AI$33, MATCH(I$10, Settings!$Y$19:$Y$33, 0)), $AO$1:$AU$1, 0))), 0))</f>
        <v/>
      </c>
      <c r="AS185" s="119" t="str">
        <f>IF(OR($B185="", J185="", J$10="", AS$9), "", IFERROR($B185+INDEX(Settings!$AF$19:$AF$33, MATCH(J$10, Settings!$Y$19:$Y$33, 0))+IF(INDEX(Settings!$AI$19:$AI$33, MATCH(J$10, Settings!$Y$19:$Y$33, 0))="", 0, INDEX($AO$2:$AU$8, MATCH(TEXT($B185, "ddd"), $AN$2:$AN$8, 0), MATCH(INDEX(Settings!$AI$19:$AI$33, MATCH(J$10, Settings!$Y$19:$Y$33, 0)), $AO$1:$AU$1, 0))), 0))</f>
        <v/>
      </c>
      <c r="AT185" s="119" t="str">
        <f>IF(OR($B185="", K185="", K$10="", AT$9), "", IFERROR($B185+INDEX(Settings!$AF$19:$AF$33, MATCH(K$10, Settings!$Y$19:$Y$33, 0))+IF(INDEX(Settings!$AI$19:$AI$33, MATCH(K$10, Settings!$Y$19:$Y$33, 0))="", 0, INDEX($AO$2:$AU$8, MATCH(TEXT($B185, "ddd"), $AN$2:$AN$8, 0), MATCH(INDEX(Settings!$AI$19:$AI$33, MATCH(K$10, Settings!$Y$19:$Y$33, 0)), $AO$1:$AU$1, 0))), 0))</f>
        <v/>
      </c>
      <c r="AU185" s="119" t="str">
        <f>IF(OR($B185="", L185="", L$10="", AU$9), "", IFERROR($B185+INDEX(Settings!$AF$19:$AF$33, MATCH(L$10, Settings!$Y$19:$Y$33, 0))+IF(INDEX(Settings!$AI$19:$AI$33, MATCH(L$10, Settings!$Y$19:$Y$33, 0))="", 0, INDEX($AO$2:$AU$8, MATCH(TEXT($B185, "ddd"), $AN$2:$AN$8, 0), MATCH(INDEX(Settings!$AI$19:$AI$33, MATCH(L$10, Settings!$Y$19:$Y$33, 0)), $AO$1:$AU$1, 0))), 0))</f>
        <v/>
      </c>
      <c r="AV185" s="119" t="str">
        <f>IF(OR($B185="", M185="", M$10="", AV$9), "", IFERROR($B185+INDEX(Settings!$AF$19:$AF$33, MATCH(M$10, Settings!$Y$19:$Y$33, 0))+IF(INDEX(Settings!$AI$19:$AI$33, MATCH(M$10, Settings!$Y$19:$Y$33, 0))="", 0, INDEX($AO$2:$AU$8, MATCH(TEXT($B185, "ddd"), $AN$2:$AN$8, 0), MATCH(INDEX(Settings!$AI$19:$AI$33, MATCH(M$10, Settings!$Y$19:$Y$33, 0)), $AO$1:$AU$1, 0))), 0))</f>
        <v/>
      </c>
      <c r="AW185" s="119" t="str">
        <f>IF(OR($B185="", N185="", N$10="", AW$9), "", IFERROR($B185+INDEX(Settings!$AF$19:$AF$33, MATCH(N$10, Settings!$Y$19:$Y$33, 0))+IF(INDEX(Settings!$AI$19:$AI$33, MATCH(N$10, Settings!$Y$19:$Y$33, 0))="", 0, INDEX($AO$2:$AU$8, MATCH(TEXT($B185, "ddd"), $AN$2:$AN$8, 0), MATCH(INDEX(Settings!$AI$19:$AI$33, MATCH(N$10, Settings!$Y$19:$Y$33, 0)), $AO$1:$AU$1, 0))), 0))</f>
        <v/>
      </c>
      <c r="AX185" s="119" t="str">
        <f>IF(OR($B185="", O185="", O$10="", AX$9), "", IFERROR($B185+INDEX(Settings!$AF$19:$AF$33, MATCH(O$10, Settings!$Y$19:$Y$33, 0))+IF(INDEX(Settings!$AI$19:$AI$33, MATCH(O$10, Settings!$Y$19:$Y$33, 0))="", 0, INDEX($AO$2:$AU$8, MATCH(TEXT($B185, "ddd"), $AN$2:$AN$8, 0), MATCH(INDEX(Settings!$AI$19:$AI$33, MATCH(O$10, Settings!$Y$19:$Y$33, 0)), $AO$1:$AU$1, 0))), 0))</f>
        <v/>
      </c>
      <c r="AY185" s="119" t="str">
        <f>IF(OR($B185="", P185="", P$10="", AY$9), "", IFERROR($B185+INDEX(Settings!$AF$19:$AF$33, MATCH(P$10, Settings!$Y$19:$Y$33, 0))+IF(INDEX(Settings!$AI$19:$AI$33, MATCH(P$10, Settings!$Y$19:$Y$33, 0))="", 0, INDEX($AO$2:$AU$8, MATCH(TEXT($B185, "ddd"), $AN$2:$AN$8, 0), MATCH(INDEX(Settings!$AI$19:$AI$33, MATCH(P$10, Settings!$Y$19:$Y$33, 0)), $AO$1:$AU$1, 0))), 0))</f>
        <v/>
      </c>
      <c r="AZ185" s="120" t="str">
        <f>IF(OR($B185="", Q185="", Q$10="", AZ$9), "", IFERROR($B185+INDEX(Settings!$AF$19:$AF$33, MATCH(Q$10, Settings!$Y$19:$Y$33, 0))+IF(INDEX(Settings!$AI$19:$AI$33, MATCH(Q$10, Settings!$Y$19:$Y$33, 0))="", 0, INDEX($AO$2:$AU$8, MATCH(TEXT($B185, "ddd"), $AN$2:$AN$8, 0), MATCH(INDEX(Settings!$AI$19:$AI$33, MATCH(Q$10, Settings!$Y$19:$Y$33, 0)), $AO$1:$AU$1, 0))), 0))</f>
        <v/>
      </c>
      <c r="BB185" s="118" t="str">
        <f>IF(OR(C$10="", $B185="", C185="", BB$9=""), "", IFERROR(WORKDAY((DATE(YEAR($B185), MONTH($B185)+INDEX(Settings!$AM$19:$AM$33, MATCH(C$10, Settings!$Y$19:$Y$33, 0)), IF(INDEX(Settings!$AQ$19:$AQ$33, MATCH(C$10, Settings!$Y$19:$Y$33, 0))=0, DAY($B185), INDEX(Settings!$AQ$19:$AQ$33, MATCH(C$10, Settings!$Y$19:$Y$33, 0))))-1), 1, Settings!$AY$23:$AY$38), ""))</f>
        <v/>
      </c>
      <c r="BC185" s="119" t="str">
        <f>IF(OR(D$10="", $B185="", D185="", BC$9=""), "", IFERROR(WORKDAY((DATE(YEAR($B185), MONTH($B185)+INDEX(Settings!$AM$19:$AM$33, MATCH(D$10, Settings!$Y$19:$Y$33, 0)), IF(INDEX(Settings!$AQ$19:$AQ$33, MATCH(D$10, Settings!$Y$19:$Y$33, 0))=0, DAY($B185), INDEX(Settings!$AQ$19:$AQ$33, MATCH(D$10, Settings!$Y$19:$Y$33, 0))))-1), 1, Settings!$AY$23:$AY$38), ""))</f>
        <v/>
      </c>
      <c r="BD185" s="119" t="str">
        <f>IF(OR(E$10="", $B185="", E185="", BD$9=""), "", IFERROR(WORKDAY((DATE(YEAR($B185), MONTH($B185)+INDEX(Settings!$AM$19:$AM$33, MATCH(E$10, Settings!$Y$19:$Y$33, 0)), IF(INDEX(Settings!$AQ$19:$AQ$33, MATCH(E$10, Settings!$Y$19:$Y$33, 0))=0, DAY($B185), INDEX(Settings!$AQ$19:$AQ$33, MATCH(E$10, Settings!$Y$19:$Y$33, 0))))-1), 1, Settings!$AY$23:$AY$38), ""))</f>
        <v/>
      </c>
      <c r="BE185" s="119" t="str">
        <f>IF(OR(F$10="", $B185="", F185="", BE$9=""), "", IFERROR(WORKDAY((DATE(YEAR($B185), MONTH($B185)+INDEX(Settings!$AM$19:$AM$33, MATCH(F$10, Settings!$Y$19:$Y$33, 0)), IF(INDEX(Settings!$AQ$19:$AQ$33, MATCH(F$10, Settings!$Y$19:$Y$33, 0))=0, DAY($B185), INDEX(Settings!$AQ$19:$AQ$33, MATCH(F$10, Settings!$Y$19:$Y$33, 0))))-1), 1, Settings!$AY$23:$AY$38), ""))</f>
        <v/>
      </c>
      <c r="BF185" s="119" t="str">
        <f>IF(OR(G$10="", $B185="", G185="", BF$9=""), "", IFERROR(WORKDAY((DATE(YEAR($B185), MONTH($B185)+INDEX(Settings!$AM$19:$AM$33, MATCH(G$10, Settings!$Y$19:$Y$33, 0)), IF(INDEX(Settings!$AQ$19:$AQ$33, MATCH(G$10, Settings!$Y$19:$Y$33, 0))=0, DAY($B185), INDEX(Settings!$AQ$19:$AQ$33, MATCH(G$10, Settings!$Y$19:$Y$33, 0))))-1), 1, Settings!$AY$23:$AY$38), ""))</f>
        <v/>
      </c>
      <c r="BG185" s="119" t="str">
        <f>IF(OR(H$10="", $B185="", H185="", BG$9=""), "", IFERROR(WORKDAY((DATE(YEAR($B185), MONTH($B185)+INDEX(Settings!$AM$19:$AM$33, MATCH(H$10, Settings!$Y$19:$Y$33, 0)), IF(INDEX(Settings!$AQ$19:$AQ$33, MATCH(H$10, Settings!$Y$19:$Y$33, 0))=0, DAY($B185), INDEX(Settings!$AQ$19:$AQ$33, MATCH(H$10, Settings!$Y$19:$Y$33, 0))))-1), 1, Settings!$AY$23:$AY$38), ""))</f>
        <v/>
      </c>
      <c r="BH185" s="119" t="str">
        <f>IF(OR(I$10="", $B185="", I185="", BH$9=""), "", IFERROR(WORKDAY((DATE(YEAR($B185), MONTH($B185)+INDEX(Settings!$AM$19:$AM$33, MATCH(I$10, Settings!$Y$19:$Y$33, 0)), IF(INDEX(Settings!$AQ$19:$AQ$33, MATCH(I$10, Settings!$Y$19:$Y$33, 0))=0, DAY($B185), INDEX(Settings!$AQ$19:$AQ$33, MATCH(I$10, Settings!$Y$19:$Y$33, 0))))-1), 1, Settings!$AY$23:$AY$38), ""))</f>
        <v/>
      </c>
      <c r="BI185" s="119" t="str">
        <f>IF(OR(J$10="", $B185="", J185="", BI$9=""), "", IFERROR(WORKDAY((DATE(YEAR($B185), MONTH($B185)+INDEX(Settings!$AM$19:$AM$33, MATCH(J$10, Settings!$Y$19:$Y$33, 0)), IF(INDEX(Settings!$AQ$19:$AQ$33, MATCH(J$10, Settings!$Y$19:$Y$33, 0))=0, DAY($B185), INDEX(Settings!$AQ$19:$AQ$33, MATCH(J$10, Settings!$Y$19:$Y$33, 0))))-1), 1, Settings!$AY$23:$AY$38), ""))</f>
        <v/>
      </c>
      <c r="BJ185" s="119" t="str">
        <f>IF(OR(K$10="", $B185="", K185="", BJ$9=""), "", IFERROR(WORKDAY((DATE(YEAR($B185), MONTH($B185)+INDEX(Settings!$AM$19:$AM$33, MATCH(K$10, Settings!$Y$19:$Y$33, 0)), IF(INDEX(Settings!$AQ$19:$AQ$33, MATCH(K$10, Settings!$Y$19:$Y$33, 0))=0, DAY($B185), INDEX(Settings!$AQ$19:$AQ$33, MATCH(K$10, Settings!$Y$19:$Y$33, 0))))-1), 1, Settings!$AY$23:$AY$38), ""))</f>
        <v/>
      </c>
      <c r="BK185" s="119" t="str">
        <f>IF(OR(L$10="", $B185="", L185="", BK$9=""), "", IFERROR(WORKDAY((DATE(YEAR($B185), MONTH($B185)+INDEX(Settings!$AM$19:$AM$33, MATCH(L$10, Settings!$Y$19:$Y$33, 0)), IF(INDEX(Settings!$AQ$19:$AQ$33, MATCH(L$10, Settings!$Y$19:$Y$33, 0))=0, DAY($B185), INDEX(Settings!$AQ$19:$AQ$33, MATCH(L$10, Settings!$Y$19:$Y$33, 0))))-1), 1, Settings!$AY$23:$AY$38), ""))</f>
        <v/>
      </c>
      <c r="BL185" s="119" t="str">
        <f>IF(OR(M$10="", $B185="", M185="", BL$9=""), "", IFERROR(WORKDAY((DATE(YEAR($B185), MONTH($B185)+INDEX(Settings!$AM$19:$AM$33, MATCH(M$10, Settings!$Y$19:$Y$33, 0)), IF(INDEX(Settings!$AQ$19:$AQ$33, MATCH(M$10, Settings!$Y$19:$Y$33, 0))=0, DAY($B185), INDEX(Settings!$AQ$19:$AQ$33, MATCH(M$10, Settings!$Y$19:$Y$33, 0))))-1), 1, Settings!$AY$23:$AY$38), ""))</f>
        <v/>
      </c>
      <c r="BM185" s="119" t="str">
        <f>IF(OR(N$10="", $B185="", N185="", BM$9=""), "", IFERROR(WORKDAY((DATE(YEAR($B185), MONTH($B185)+INDEX(Settings!$AM$19:$AM$33, MATCH(N$10, Settings!$Y$19:$Y$33, 0)), IF(INDEX(Settings!$AQ$19:$AQ$33, MATCH(N$10, Settings!$Y$19:$Y$33, 0))=0, DAY($B185), INDEX(Settings!$AQ$19:$AQ$33, MATCH(N$10, Settings!$Y$19:$Y$33, 0))))-1), 1, Settings!$AY$23:$AY$38), ""))</f>
        <v/>
      </c>
      <c r="BN185" s="119" t="str">
        <f>IF(OR(O$10="", $B185="", O185="", BN$9=""), "", IFERROR(WORKDAY((DATE(YEAR($B185), MONTH($B185)+INDEX(Settings!$AM$19:$AM$33, MATCH(O$10, Settings!$Y$19:$Y$33, 0)), IF(INDEX(Settings!$AQ$19:$AQ$33, MATCH(O$10, Settings!$Y$19:$Y$33, 0))=0, DAY($B185), INDEX(Settings!$AQ$19:$AQ$33, MATCH(O$10, Settings!$Y$19:$Y$33, 0))))-1), 1, Settings!$AY$23:$AY$38), ""))</f>
        <v/>
      </c>
      <c r="BO185" s="119" t="str">
        <f>IF(OR(P$10="", $B185="", P185="", BO$9=""), "", IFERROR(WORKDAY((DATE(YEAR($B185), MONTH($B185)+INDEX(Settings!$AM$19:$AM$33, MATCH(P$10, Settings!$Y$19:$Y$33, 0)), IF(INDEX(Settings!$AQ$19:$AQ$33, MATCH(P$10, Settings!$Y$19:$Y$33, 0))=0, DAY($B185), INDEX(Settings!$AQ$19:$AQ$33, MATCH(P$10, Settings!$Y$19:$Y$33, 0))))-1), 1, Settings!$AY$23:$AY$38), ""))</f>
        <v/>
      </c>
      <c r="BP185" s="120" t="str">
        <f>IF(OR(Q$10="", $B185="", Q185="", BP$9=""), "", IFERROR(WORKDAY((DATE(YEAR($B185), MONTH($B185)+INDEX(Settings!$AM$19:$AM$33, MATCH(Q$10, Settings!$Y$19:$Y$33, 0)), IF(INDEX(Settings!$AQ$19:$AQ$33, MATCH(Q$10, Settings!$Y$19:$Y$33, 0))=0, DAY($B185), INDEX(Settings!$AQ$19:$AQ$33, MATCH(Q$10, Settings!$Y$19:$Y$33, 0))))-1), 1, Settings!$AY$23:$AY$38), ""))</f>
        <v/>
      </c>
      <c r="BR185" s="118" t="str">
        <f>IF(BB185="", "", IF(BB185&lt;=$B185, WORKDAY(DATE(YEAR($BB185), MONTH(BB185)+1, DAY(BB185)-1), 1, Settings!$AY$23:$AY$38), BB185))</f>
        <v/>
      </c>
      <c r="BS185" s="119" t="str">
        <f>IF(BC185="", "", IF(BC185&lt;=$B185, WORKDAY(DATE(YEAR($BB185), MONTH(BC185)+1, DAY(BC185)-1), 1, Settings!$AY$23:$AY$38), BC185))</f>
        <v/>
      </c>
      <c r="BT185" s="119" t="str">
        <f>IF(BD185="", "", IF(BD185&lt;=$B185, WORKDAY(DATE(YEAR($BB185), MONTH(BD185)+1, DAY(BD185)-1), 1, Settings!$AY$23:$AY$38), BD185))</f>
        <v/>
      </c>
      <c r="BU185" s="119" t="str">
        <f>IF(BE185="", "", IF(BE185&lt;=$B185, WORKDAY(DATE(YEAR($BB185), MONTH(BE185)+1, DAY(BE185)-1), 1, Settings!$AY$23:$AY$38), BE185))</f>
        <v/>
      </c>
      <c r="BV185" s="119" t="str">
        <f>IF(BF185="", "", IF(BF185&lt;=$B185, WORKDAY(DATE(YEAR($BB185), MONTH(BF185)+1, DAY(BF185)-1), 1, Settings!$AY$23:$AY$38), BF185))</f>
        <v/>
      </c>
      <c r="BW185" s="119" t="str">
        <f>IF(BG185="", "", IF(BG185&lt;=$B185, WORKDAY(DATE(YEAR($BB185), MONTH(BG185)+1, DAY(BG185)-1), 1, Settings!$AY$23:$AY$38), BG185))</f>
        <v/>
      </c>
      <c r="BX185" s="119" t="str">
        <f>IF(BH185="", "", IF(BH185&lt;=$B185, WORKDAY(DATE(YEAR($BB185), MONTH(BH185)+1, DAY(BH185)-1), 1, Settings!$AY$23:$AY$38), BH185))</f>
        <v/>
      </c>
      <c r="BY185" s="119" t="str">
        <f>IF(BI185="", "", IF(BI185&lt;=$B185, WORKDAY(DATE(YEAR($BB185), MONTH(BI185)+1, DAY(BI185)-1), 1, Settings!$AY$23:$AY$38), BI185))</f>
        <v/>
      </c>
      <c r="BZ185" s="119" t="str">
        <f>IF(BJ185="", "", IF(BJ185&lt;=$B185, WORKDAY(DATE(YEAR($BB185), MONTH(BJ185)+1, DAY(BJ185)-1), 1, Settings!$AY$23:$AY$38), BJ185))</f>
        <v/>
      </c>
      <c r="CA185" s="119" t="str">
        <f>IF(BK185="", "", IF(BK185&lt;=$B185, WORKDAY(DATE(YEAR($BB185), MONTH(BK185)+1, DAY(BK185)-1), 1, Settings!$AY$23:$AY$38), BK185))</f>
        <v/>
      </c>
      <c r="CB185" s="119" t="str">
        <f>IF(BL185="", "", IF(BL185&lt;=$B185, WORKDAY(DATE(YEAR($BB185), MONTH(BL185)+1, DAY(BL185)-1), 1, Settings!$AY$23:$AY$38), BL185))</f>
        <v/>
      </c>
      <c r="CC185" s="119" t="str">
        <f>IF(BM185="", "", IF(BM185&lt;=$B185, WORKDAY(DATE(YEAR($BB185), MONTH(BM185)+1, DAY(BM185)-1), 1, Settings!$AY$23:$AY$38), BM185))</f>
        <v/>
      </c>
      <c r="CD185" s="119" t="str">
        <f>IF(BN185="", "", IF(BN185&lt;=$B185, WORKDAY(DATE(YEAR($BB185), MONTH(BN185)+1, DAY(BN185)-1), 1, Settings!$AY$23:$AY$38), BN185))</f>
        <v/>
      </c>
      <c r="CE185" s="119" t="str">
        <f>IF(BO185="", "", IF(BO185&lt;=$B185, WORKDAY(DATE(YEAR($BB185), MONTH(BO185)+1, DAY(BO185)-1), 1, Settings!$AY$23:$AY$38), BO185))</f>
        <v/>
      </c>
      <c r="CF185" s="120" t="str">
        <f>IF(BP185="", "", IF(BP185&lt;=$B185, WORKDAY(DATE(YEAR($BB185), MONTH(BP185)+1, DAY(BP185)-1), 1, Settings!$AY$23:$AY$38), BP185))</f>
        <v/>
      </c>
      <c r="CH185" s="48" t="str">
        <f t="shared" si="66"/>
        <v/>
      </c>
      <c r="CI185" s="49" t="str">
        <f t="shared" si="67"/>
        <v/>
      </c>
      <c r="CJ185" s="49" t="str">
        <f t="shared" si="68"/>
        <v/>
      </c>
      <c r="CK185" s="49" t="str">
        <f t="shared" si="69"/>
        <v/>
      </c>
      <c r="CL185" s="49" t="str">
        <f t="shared" si="70"/>
        <v/>
      </c>
      <c r="CM185" s="49" t="str">
        <f t="shared" si="71"/>
        <v/>
      </c>
      <c r="CN185" s="49" t="str">
        <f t="shared" si="72"/>
        <v/>
      </c>
      <c r="CO185" s="49" t="str">
        <f t="shared" si="73"/>
        <v/>
      </c>
      <c r="CP185" s="49" t="str">
        <f t="shared" si="74"/>
        <v/>
      </c>
      <c r="CQ185" s="49" t="str">
        <f t="shared" si="75"/>
        <v/>
      </c>
      <c r="CR185" s="49" t="str">
        <f t="shared" si="76"/>
        <v/>
      </c>
      <c r="CS185" s="49" t="str">
        <f t="shared" si="77"/>
        <v/>
      </c>
      <c r="CT185" s="49" t="str">
        <f t="shared" si="78"/>
        <v/>
      </c>
      <c r="CU185" s="49" t="str">
        <f t="shared" si="79"/>
        <v/>
      </c>
      <c r="CV185" s="16" t="str">
        <f t="shared" si="80"/>
        <v/>
      </c>
      <c r="CX185" s="48" t="str">
        <f t="shared" si="81"/>
        <v/>
      </c>
      <c r="CY185" s="49" t="str">
        <f t="shared" si="82"/>
        <v/>
      </c>
      <c r="CZ185" s="49" t="str">
        <f t="shared" si="83"/>
        <v/>
      </c>
      <c r="DA185" s="49" t="str">
        <f t="shared" si="84"/>
        <v/>
      </c>
      <c r="DB185" s="49" t="str">
        <f t="shared" si="85"/>
        <v/>
      </c>
      <c r="DC185" s="49" t="str">
        <f t="shared" si="86"/>
        <v/>
      </c>
      <c r="DD185" s="49" t="str">
        <f t="shared" si="87"/>
        <v/>
      </c>
      <c r="DE185" s="49" t="str">
        <f t="shared" si="88"/>
        <v/>
      </c>
      <c r="DF185" s="49" t="str">
        <f t="shared" si="89"/>
        <v/>
      </c>
      <c r="DG185" s="49" t="str">
        <f t="shared" si="90"/>
        <v/>
      </c>
      <c r="DH185" s="49" t="str">
        <f t="shared" si="91"/>
        <v/>
      </c>
      <c r="DI185" s="49" t="str">
        <f t="shared" si="92"/>
        <v/>
      </c>
      <c r="DJ185" s="49" t="str">
        <f t="shared" si="93"/>
        <v/>
      </c>
      <c r="DK185" s="49" t="str">
        <f t="shared" si="94"/>
        <v/>
      </c>
      <c r="DL185" s="16" t="str">
        <f t="shared" si="95"/>
        <v/>
      </c>
      <c r="DN185" s="17" t="str">
        <f t="shared" si="96"/>
        <v>Dec 2019</v>
      </c>
    </row>
    <row r="186" spans="1:118" x14ac:dyDescent="0.25">
      <c r="A186" s="30"/>
      <c r="B186" s="102">
        <f>IF(B185="", "", IFERROR(IF(B185+1&gt;Settings!$G$25, "", B185+1), ""))</f>
        <v>43822</v>
      </c>
      <c r="C186" s="2"/>
      <c r="D186" s="3"/>
      <c r="E186" s="3"/>
      <c r="F186" s="3"/>
      <c r="G186" s="3"/>
      <c r="H186" s="3"/>
      <c r="I186" s="3"/>
      <c r="J186" s="3"/>
      <c r="K186" s="3"/>
      <c r="L186" s="3"/>
      <c r="M186" s="3"/>
      <c r="N186" s="3"/>
      <c r="O186" s="3"/>
      <c r="P186" s="3"/>
      <c r="Q186" s="4"/>
      <c r="R186" s="30"/>
      <c r="T186" s="17" t="str">
        <f>IF($B186="", "", IF($B186&lt;Settings!$G$23, "Old", "New"))</f>
        <v>Old</v>
      </c>
      <c r="AL186" s="118" t="str">
        <f>IF(OR($B186="", C186="", C$10="", AL$9), "", IFERROR($B186+INDEX(Settings!$AF$19:$AF$33, MATCH(C$10, Settings!$Y$19:$Y$33, 0))+IF(INDEX(Settings!$AI$19:$AI$33, MATCH(C$10, Settings!$Y$19:$Y$33, 0))="", 0, INDEX($AO$2:$AU$8, MATCH(TEXT($B186, "ddd"), $AN$2:$AN$8, 0), MATCH(INDEX(Settings!$AI$19:$AI$33, MATCH(C$10, Settings!$Y$19:$Y$33, 0)), $AO$1:$AU$1, 0))), 0))</f>
        <v/>
      </c>
      <c r="AM186" s="119" t="str">
        <f>IF(OR($B186="", D186="", D$10="", AM$9), "", IFERROR($B186+INDEX(Settings!$AF$19:$AF$33, MATCH(D$10, Settings!$Y$19:$Y$33, 0))+IF(INDEX(Settings!$AI$19:$AI$33, MATCH(D$10, Settings!$Y$19:$Y$33, 0))="", 0, INDEX($AO$2:$AU$8, MATCH(TEXT($B186, "ddd"), $AN$2:$AN$8, 0), MATCH(INDEX(Settings!$AI$19:$AI$33, MATCH(D$10, Settings!$Y$19:$Y$33, 0)), $AO$1:$AU$1, 0))), 0))</f>
        <v/>
      </c>
      <c r="AN186" s="119" t="str">
        <f>IF(OR($B186="", E186="", E$10="", AN$9), "", IFERROR($B186+INDEX(Settings!$AF$19:$AF$33, MATCH(E$10, Settings!$Y$19:$Y$33, 0))+IF(INDEX(Settings!$AI$19:$AI$33, MATCH(E$10, Settings!$Y$19:$Y$33, 0))="", 0, INDEX($AO$2:$AU$8, MATCH(TEXT($B186, "ddd"), $AN$2:$AN$8, 0), MATCH(INDEX(Settings!$AI$19:$AI$33, MATCH(E$10, Settings!$Y$19:$Y$33, 0)), $AO$1:$AU$1, 0))), 0))</f>
        <v/>
      </c>
      <c r="AO186" s="119" t="str">
        <f>IF(OR($B186="", F186="", F$10="", AO$9), "", IFERROR($B186+INDEX(Settings!$AF$19:$AF$33, MATCH(F$10, Settings!$Y$19:$Y$33, 0))+IF(INDEX(Settings!$AI$19:$AI$33, MATCH(F$10, Settings!$Y$19:$Y$33, 0))="", 0, INDEX($AO$2:$AU$8, MATCH(TEXT($B186, "ddd"), $AN$2:$AN$8, 0), MATCH(INDEX(Settings!$AI$19:$AI$33, MATCH(F$10, Settings!$Y$19:$Y$33, 0)), $AO$1:$AU$1, 0))), 0))</f>
        <v/>
      </c>
      <c r="AP186" s="119" t="str">
        <f>IF(OR($B186="", G186="", G$10="", AP$9), "", IFERROR($B186+INDEX(Settings!$AF$19:$AF$33, MATCH(G$10, Settings!$Y$19:$Y$33, 0))+IF(INDEX(Settings!$AI$19:$AI$33, MATCH(G$10, Settings!$Y$19:$Y$33, 0))="", 0, INDEX($AO$2:$AU$8, MATCH(TEXT($B186, "ddd"), $AN$2:$AN$8, 0), MATCH(INDEX(Settings!$AI$19:$AI$33, MATCH(G$10, Settings!$Y$19:$Y$33, 0)), $AO$1:$AU$1, 0))), 0))</f>
        <v/>
      </c>
      <c r="AQ186" s="119" t="str">
        <f>IF(OR($B186="", H186="", H$10="", AQ$9), "", IFERROR($B186+INDEX(Settings!$AF$19:$AF$33, MATCH(H$10, Settings!$Y$19:$Y$33, 0))+IF(INDEX(Settings!$AI$19:$AI$33, MATCH(H$10, Settings!$Y$19:$Y$33, 0))="", 0, INDEX($AO$2:$AU$8, MATCH(TEXT($B186, "ddd"), $AN$2:$AN$8, 0), MATCH(INDEX(Settings!$AI$19:$AI$33, MATCH(H$10, Settings!$Y$19:$Y$33, 0)), $AO$1:$AU$1, 0))), 0))</f>
        <v/>
      </c>
      <c r="AR186" s="119" t="str">
        <f>IF(OR($B186="", I186="", I$10="", AR$9), "", IFERROR($B186+INDEX(Settings!$AF$19:$AF$33, MATCH(I$10, Settings!$Y$19:$Y$33, 0))+IF(INDEX(Settings!$AI$19:$AI$33, MATCH(I$10, Settings!$Y$19:$Y$33, 0))="", 0, INDEX($AO$2:$AU$8, MATCH(TEXT($B186, "ddd"), $AN$2:$AN$8, 0), MATCH(INDEX(Settings!$AI$19:$AI$33, MATCH(I$10, Settings!$Y$19:$Y$33, 0)), $AO$1:$AU$1, 0))), 0))</f>
        <v/>
      </c>
      <c r="AS186" s="119" t="str">
        <f>IF(OR($B186="", J186="", J$10="", AS$9), "", IFERROR($B186+INDEX(Settings!$AF$19:$AF$33, MATCH(J$10, Settings!$Y$19:$Y$33, 0))+IF(INDEX(Settings!$AI$19:$AI$33, MATCH(J$10, Settings!$Y$19:$Y$33, 0))="", 0, INDEX($AO$2:$AU$8, MATCH(TEXT($B186, "ddd"), $AN$2:$AN$8, 0), MATCH(INDEX(Settings!$AI$19:$AI$33, MATCH(J$10, Settings!$Y$19:$Y$33, 0)), $AO$1:$AU$1, 0))), 0))</f>
        <v/>
      </c>
      <c r="AT186" s="119" t="str">
        <f>IF(OR($B186="", K186="", K$10="", AT$9), "", IFERROR($B186+INDEX(Settings!$AF$19:$AF$33, MATCH(K$10, Settings!$Y$19:$Y$33, 0))+IF(INDEX(Settings!$AI$19:$AI$33, MATCH(K$10, Settings!$Y$19:$Y$33, 0))="", 0, INDEX($AO$2:$AU$8, MATCH(TEXT($B186, "ddd"), $AN$2:$AN$8, 0), MATCH(INDEX(Settings!$AI$19:$AI$33, MATCH(K$10, Settings!$Y$19:$Y$33, 0)), $AO$1:$AU$1, 0))), 0))</f>
        <v/>
      </c>
      <c r="AU186" s="119" t="str">
        <f>IF(OR($B186="", L186="", L$10="", AU$9), "", IFERROR($B186+INDEX(Settings!$AF$19:$AF$33, MATCH(L$10, Settings!$Y$19:$Y$33, 0))+IF(INDEX(Settings!$AI$19:$AI$33, MATCH(L$10, Settings!$Y$19:$Y$33, 0))="", 0, INDEX($AO$2:$AU$8, MATCH(TEXT($B186, "ddd"), $AN$2:$AN$8, 0), MATCH(INDEX(Settings!$AI$19:$AI$33, MATCH(L$10, Settings!$Y$19:$Y$33, 0)), $AO$1:$AU$1, 0))), 0))</f>
        <v/>
      </c>
      <c r="AV186" s="119" t="str">
        <f>IF(OR($B186="", M186="", M$10="", AV$9), "", IFERROR($B186+INDEX(Settings!$AF$19:$AF$33, MATCH(M$10, Settings!$Y$19:$Y$33, 0))+IF(INDEX(Settings!$AI$19:$AI$33, MATCH(M$10, Settings!$Y$19:$Y$33, 0))="", 0, INDEX($AO$2:$AU$8, MATCH(TEXT($B186, "ddd"), $AN$2:$AN$8, 0), MATCH(INDEX(Settings!$AI$19:$AI$33, MATCH(M$10, Settings!$Y$19:$Y$33, 0)), $AO$1:$AU$1, 0))), 0))</f>
        <v/>
      </c>
      <c r="AW186" s="119" t="str">
        <f>IF(OR($B186="", N186="", N$10="", AW$9), "", IFERROR($B186+INDEX(Settings!$AF$19:$AF$33, MATCH(N$10, Settings!$Y$19:$Y$33, 0))+IF(INDEX(Settings!$AI$19:$AI$33, MATCH(N$10, Settings!$Y$19:$Y$33, 0))="", 0, INDEX($AO$2:$AU$8, MATCH(TEXT($B186, "ddd"), $AN$2:$AN$8, 0), MATCH(INDEX(Settings!$AI$19:$AI$33, MATCH(N$10, Settings!$Y$19:$Y$33, 0)), $AO$1:$AU$1, 0))), 0))</f>
        <v/>
      </c>
      <c r="AX186" s="119" t="str">
        <f>IF(OR($B186="", O186="", O$10="", AX$9), "", IFERROR($B186+INDEX(Settings!$AF$19:$AF$33, MATCH(O$10, Settings!$Y$19:$Y$33, 0))+IF(INDEX(Settings!$AI$19:$AI$33, MATCH(O$10, Settings!$Y$19:$Y$33, 0))="", 0, INDEX($AO$2:$AU$8, MATCH(TEXT($B186, "ddd"), $AN$2:$AN$8, 0), MATCH(INDEX(Settings!$AI$19:$AI$33, MATCH(O$10, Settings!$Y$19:$Y$33, 0)), $AO$1:$AU$1, 0))), 0))</f>
        <v/>
      </c>
      <c r="AY186" s="119" t="str">
        <f>IF(OR($B186="", P186="", P$10="", AY$9), "", IFERROR($B186+INDEX(Settings!$AF$19:$AF$33, MATCH(P$10, Settings!$Y$19:$Y$33, 0))+IF(INDEX(Settings!$AI$19:$AI$33, MATCH(P$10, Settings!$Y$19:$Y$33, 0))="", 0, INDEX($AO$2:$AU$8, MATCH(TEXT($B186, "ddd"), $AN$2:$AN$8, 0), MATCH(INDEX(Settings!$AI$19:$AI$33, MATCH(P$10, Settings!$Y$19:$Y$33, 0)), $AO$1:$AU$1, 0))), 0))</f>
        <v/>
      </c>
      <c r="AZ186" s="120" t="str">
        <f>IF(OR($B186="", Q186="", Q$10="", AZ$9), "", IFERROR($B186+INDEX(Settings!$AF$19:$AF$33, MATCH(Q$10, Settings!$Y$19:$Y$33, 0))+IF(INDEX(Settings!$AI$19:$AI$33, MATCH(Q$10, Settings!$Y$19:$Y$33, 0))="", 0, INDEX($AO$2:$AU$8, MATCH(TEXT($B186, "ddd"), $AN$2:$AN$8, 0), MATCH(INDEX(Settings!$AI$19:$AI$33, MATCH(Q$10, Settings!$Y$19:$Y$33, 0)), $AO$1:$AU$1, 0))), 0))</f>
        <v/>
      </c>
      <c r="BB186" s="118" t="str">
        <f>IF(OR(C$10="", $B186="", C186="", BB$9=""), "", IFERROR(WORKDAY((DATE(YEAR($B186), MONTH($B186)+INDEX(Settings!$AM$19:$AM$33, MATCH(C$10, Settings!$Y$19:$Y$33, 0)), IF(INDEX(Settings!$AQ$19:$AQ$33, MATCH(C$10, Settings!$Y$19:$Y$33, 0))=0, DAY($B186), INDEX(Settings!$AQ$19:$AQ$33, MATCH(C$10, Settings!$Y$19:$Y$33, 0))))-1), 1, Settings!$AY$23:$AY$38), ""))</f>
        <v/>
      </c>
      <c r="BC186" s="119" t="str">
        <f>IF(OR(D$10="", $B186="", D186="", BC$9=""), "", IFERROR(WORKDAY((DATE(YEAR($B186), MONTH($B186)+INDEX(Settings!$AM$19:$AM$33, MATCH(D$10, Settings!$Y$19:$Y$33, 0)), IF(INDEX(Settings!$AQ$19:$AQ$33, MATCH(D$10, Settings!$Y$19:$Y$33, 0))=0, DAY($B186), INDEX(Settings!$AQ$19:$AQ$33, MATCH(D$10, Settings!$Y$19:$Y$33, 0))))-1), 1, Settings!$AY$23:$AY$38), ""))</f>
        <v/>
      </c>
      <c r="BD186" s="119" t="str">
        <f>IF(OR(E$10="", $B186="", E186="", BD$9=""), "", IFERROR(WORKDAY((DATE(YEAR($B186), MONTH($B186)+INDEX(Settings!$AM$19:$AM$33, MATCH(E$10, Settings!$Y$19:$Y$33, 0)), IF(INDEX(Settings!$AQ$19:$AQ$33, MATCH(E$10, Settings!$Y$19:$Y$33, 0))=0, DAY($B186), INDEX(Settings!$AQ$19:$AQ$33, MATCH(E$10, Settings!$Y$19:$Y$33, 0))))-1), 1, Settings!$AY$23:$AY$38), ""))</f>
        <v/>
      </c>
      <c r="BE186" s="119" t="str">
        <f>IF(OR(F$10="", $B186="", F186="", BE$9=""), "", IFERROR(WORKDAY((DATE(YEAR($B186), MONTH($B186)+INDEX(Settings!$AM$19:$AM$33, MATCH(F$10, Settings!$Y$19:$Y$33, 0)), IF(INDEX(Settings!$AQ$19:$AQ$33, MATCH(F$10, Settings!$Y$19:$Y$33, 0))=0, DAY($B186), INDEX(Settings!$AQ$19:$AQ$33, MATCH(F$10, Settings!$Y$19:$Y$33, 0))))-1), 1, Settings!$AY$23:$AY$38), ""))</f>
        <v/>
      </c>
      <c r="BF186" s="119" t="str">
        <f>IF(OR(G$10="", $B186="", G186="", BF$9=""), "", IFERROR(WORKDAY((DATE(YEAR($B186), MONTH($B186)+INDEX(Settings!$AM$19:$AM$33, MATCH(G$10, Settings!$Y$19:$Y$33, 0)), IF(INDEX(Settings!$AQ$19:$AQ$33, MATCH(G$10, Settings!$Y$19:$Y$33, 0))=0, DAY($B186), INDEX(Settings!$AQ$19:$AQ$33, MATCH(G$10, Settings!$Y$19:$Y$33, 0))))-1), 1, Settings!$AY$23:$AY$38), ""))</f>
        <v/>
      </c>
      <c r="BG186" s="119" t="str">
        <f>IF(OR(H$10="", $B186="", H186="", BG$9=""), "", IFERROR(WORKDAY((DATE(YEAR($B186), MONTH($B186)+INDEX(Settings!$AM$19:$AM$33, MATCH(H$10, Settings!$Y$19:$Y$33, 0)), IF(INDEX(Settings!$AQ$19:$AQ$33, MATCH(H$10, Settings!$Y$19:$Y$33, 0))=0, DAY($B186), INDEX(Settings!$AQ$19:$AQ$33, MATCH(H$10, Settings!$Y$19:$Y$33, 0))))-1), 1, Settings!$AY$23:$AY$38), ""))</f>
        <v/>
      </c>
      <c r="BH186" s="119" t="str">
        <f>IF(OR(I$10="", $B186="", I186="", BH$9=""), "", IFERROR(WORKDAY((DATE(YEAR($B186), MONTH($B186)+INDEX(Settings!$AM$19:$AM$33, MATCH(I$10, Settings!$Y$19:$Y$33, 0)), IF(INDEX(Settings!$AQ$19:$AQ$33, MATCH(I$10, Settings!$Y$19:$Y$33, 0))=0, DAY($B186), INDEX(Settings!$AQ$19:$AQ$33, MATCH(I$10, Settings!$Y$19:$Y$33, 0))))-1), 1, Settings!$AY$23:$AY$38), ""))</f>
        <v/>
      </c>
      <c r="BI186" s="119" t="str">
        <f>IF(OR(J$10="", $B186="", J186="", BI$9=""), "", IFERROR(WORKDAY((DATE(YEAR($B186), MONTH($B186)+INDEX(Settings!$AM$19:$AM$33, MATCH(J$10, Settings!$Y$19:$Y$33, 0)), IF(INDEX(Settings!$AQ$19:$AQ$33, MATCH(J$10, Settings!$Y$19:$Y$33, 0))=0, DAY($B186), INDEX(Settings!$AQ$19:$AQ$33, MATCH(J$10, Settings!$Y$19:$Y$33, 0))))-1), 1, Settings!$AY$23:$AY$38), ""))</f>
        <v/>
      </c>
      <c r="BJ186" s="119" t="str">
        <f>IF(OR(K$10="", $B186="", K186="", BJ$9=""), "", IFERROR(WORKDAY((DATE(YEAR($B186), MONTH($B186)+INDEX(Settings!$AM$19:$AM$33, MATCH(K$10, Settings!$Y$19:$Y$33, 0)), IF(INDEX(Settings!$AQ$19:$AQ$33, MATCH(K$10, Settings!$Y$19:$Y$33, 0))=0, DAY($B186), INDEX(Settings!$AQ$19:$AQ$33, MATCH(K$10, Settings!$Y$19:$Y$33, 0))))-1), 1, Settings!$AY$23:$AY$38), ""))</f>
        <v/>
      </c>
      <c r="BK186" s="119" t="str">
        <f>IF(OR(L$10="", $B186="", L186="", BK$9=""), "", IFERROR(WORKDAY((DATE(YEAR($B186), MONTH($B186)+INDEX(Settings!$AM$19:$AM$33, MATCH(L$10, Settings!$Y$19:$Y$33, 0)), IF(INDEX(Settings!$AQ$19:$AQ$33, MATCH(L$10, Settings!$Y$19:$Y$33, 0))=0, DAY($B186), INDEX(Settings!$AQ$19:$AQ$33, MATCH(L$10, Settings!$Y$19:$Y$33, 0))))-1), 1, Settings!$AY$23:$AY$38), ""))</f>
        <v/>
      </c>
      <c r="BL186" s="119" t="str">
        <f>IF(OR(M$10="", $B186="", M186="", BL$9=""), "", IFERROR(WORKDAY((DATE(YEAR($B186), MONTH($B186)+INDEX(Settings!$AM$19:$AM$33, MATCH(M$10, Settings!$Y$19:$Y$33, 0)), IF(INDEX(Settings!$AQ$19:$AQ$33, MATCH(M$10, Settings!$Y$19:$Y$33, 0))=0, DAY($B186), INDEX(Settings!$AQ$19:$AQ$33, MATCH(M$10, Settings!$Y$19:$Y$33, 0))))-1), 1, Settings!$AY$23:$AY$38), ""))</f>
        <v/>
      </c>
      <c r="BM186" s="119" t="str">
        <f>IF(OR(N$10="", $B186="", N186="", BM$9=""), "", IFERROR(WORKDAY((DATE(YEAR($B186), MONTH($B186)+INDEX(Settings!$AM$19:$AM$33, MATCH(N$10, Settings!$Y$19:$Y$33, 0)), IF(INDEX(Settings!$AQ$19:$AQ$33, MATCH(N$10, Settings!$Y$19:$Y$33, 0))=0, DAY($B186), INDEX(Settings!$AQ$19:$AQ$33, MATCH(N$10, Settings!$Y$19:$Y$33, 0))))-1), 1, Settings!$AY$23:$AY$38), ""))</f>
        <v/>
      </c>
      <c r="BN186" s="119" t="str">
        <f>IF(OR(O$10="", $B186="", O186="", BN$9=""), "", IFERROR(WORKDAY((DATE(YEAR($B186), MONTH($B186)+INDEX(Settings!$AM$19:$AM$33, MATCH(O$10, Settings!$Y$19:$Y$33, 0)), IF(INDEX(Settings!$AQ$19:$AQ$33, MATCH(O$10, Settings!$Y$19:$Y$33, 0))=0, DAY($B186), INDEX(Settings!$AQ$19:$AQ$33, MATCH(O$10, Settings!$Y$19:$Y$33, 0))))-1), 1, Settings!$AY$23:$AY$38), ""))</f>
        <v/>
      </c>
      <c r="BO186" s="119" t="str">
        <f>IF(OR(P$10="", $B186="", P186="", BO$9=""), "", IFERROR(WORKDAY((DATE(YEAR($B186), MONTH($B186)+INDEX(Settings!$AM$19:$AM$33, MATCH(P$10, Settings!$Y$19:$Y$33, 0)), IF(INDEX(Settings!$AQ$19:$AQ$33, MATCH(P$10, Settings!$Y$19:$Y$33, 0))=0, DAY($B186), INDEX(Settings!$AQ$19:$AQ$33, MATCH(P$10, Settings!$Y$19:$Y$33, 0))))-1), 1, Settings!$AY$23:$AY$38), ""))</f>
        <v/>
      </c>
      <c r="BP186" s="120" t="str">
        <f>IF(OR(Q$10="", $B186="", Q186="", BP$9=""), "", IFERROR(WORKDAY((DATE(YEAR($B186), MONTH($B186)+INDEX(Settings!$AM$19:$AM$33, MATCH(Q$10, Settings!$Y$19:$Y$33, 0)), IF(INDEX(Settings!$AQ$19:$AQ$33, MATCH(Q$10, Settings!$Y$19:$Y$33, 0))=0, DAY($B186), INDEX(Settings!$AQ$19:$AQ$33, MATCH(Q$10, Settings!$Y$19:$Y$33, 0))))-1), 1, Settings!$AY$23:$AY$38), ""))</f>
        <v/>
      </c>
      <c r="BR186" s="118" t="str">
        <f>IF(BB186="", "", IF(BB186&lt;=$B186, WORKDAY(DATE(YEAR($BB186), MONTH(BB186)+1, DAY(BB186)-1), 1, Settings!$AY$23:$AY$38), BB186))</f>
        <v/>
      </c>
      <c r="BS186" s="119" t="str">
        <f>IF(BC186="", "", IF(BC186&lt;=$B186, WORKDAY(DATE(YEAR($BB186), MONTH(BC186)+1, DAY(BC186)-1), 1, Settings!$AY$23:$AY$38), BC186))</f>
        <v/>
      </c>
      <c r="BT186" s="119" t="str">
        <f>IF(BD186="", "", IF(BD186&lt;=$B186, WORKDAY(DATE(YEAR($BB186), MONTH(BD186)+1, DAY(BD186)-1), 1, Settings!$AY$23:$AY$38), BD186))</f>
        <v/>
      </c>
      <c r="BU186" s="119" t="str">
        <f>IF(BE186="", "", IF(BE186&lt;=$B186, WORKDAY(DATE(YEAR($BB186), MONTH(BE186)+1, DAY(BE186)-1), 1, Settings!$AY$23:$AY$38), BE186))</f>
        <v/>
      </c>
      <c r="BV186" s="119" t="str">
        <f>IF(BF186="", "", IF(BF186&lt;=$B186, WORKDAY(DATE(YEAR($BB186), MONTH(BF186)+1, DAY(BF186)-1), 1, Settings!$AY$23:$AY$38), BF186))</f>
        <v/>
      </c>
      <c r="BW186" s="119" t="str">
        <f>IF(BG186="", "", IF(BG186&lt;=$B186, WORKDAY(DATE(YEAR($BB186), MONTH(BG186)+1, DAY(BG186)-1), 1, Settings!$AY$23:$AY$38), BG186))</f>
        <v/>
      </c>
      <c r="BX186" s="119" t="str">
        <f>IF(BH186="", "", IF(BH186&lt;=$B186, WORKDAY(DATE(YEAR($BB186), MONTH(BH186)+1, DAY(BH186)-1), 1, Settings!$AY$23:$AY$38), BH186))</f>
        <v/>
      </c>
      <c r="BY186" s="119" t="str">
        <f>IF(BI186="", "", IF(BI186&lt;=$B186, WORKDAY(DATE(YEAR($BB186), MONTH(BI186)+1, DAY(BI186)-1), 1, Settings!$AY$23:$AY$38), BI186))</f>
        <v/>
      </c>
      <c r="BZ186" s="119" t="str">
        <f>IF(BJ186="", "", IF(BJ186&lt;=$B186, WORKDAY(DATE(YEAR($BB186), MONTH(BJ186)+1, DAY(BJ186)-1), 1, Settings!$AY$23:$AY$38), BJ186))</f>
        <v/>
      </c>
      <c r="CA186" s="119" t="str">
        <f>IF(BK186="", "", IF(BK186&lt;=$B186, WORKDAY(DATE(YEAR($BB186), MONTH(BK186)+1, DAY(BK186)-1), 1, Settings!$AY$23:$AY$38), BK186))</f>
        <v/>
      </c>
      <c r="CB186" s="119" t="str">
        <f>IF(BL186="", "", IF(BL186&lt;=$B186, WORKDAY(DATE(YEAR($BB186), MONTH(BL186)+1, DAY(BL186)-1), 1, Settings!$AY$23:$AY$38), BL186))</f>
        <v/>
      </c>
      <c r="CC186" s="119" t="str">
        <f>IF(BM186="", "", IF(BM186&lt;=$B186, WORKDAY(DATE(YEAR($BB186), MONTH(BM186)+1, DAY(BM186)-1), 1, Settings!$AY$23:$AY$38), BM186))</f>
        <v/>
      </c>
      <c r="CD186" s="119" t="str">
        <f>IF(BN186="", "", IF(BN186&lt;=$B186, WORKDAY(DATE(YEAR($BB186), MONTH(BN186)+1, DAY(BN186)-1), 1, Settings!$AY$23:$AY$38), BN186))</f>
        <v/>
      </c>
      <c r="CE186" s="119" t="str">
        <f>IF(BO186="", "", IF(BO186&lt;=$B186, WORKDAY(DATE(YEAR($BB186), MONTH(BO186)+1, DAY(BO186)-1), 1, Settings!$AY$23:$AY$38), BO186))</f>
        <v/>
      </c>
      <c r="CF186" s="120" t="str">
        <f>IF(BP186="", "", IF(BP186&lt;=$B186, WORKDAY(DATE(YEAR($BB186), MONTH(BP186)+1, DAY(BP186)-1), 1, Settings!$AY$23:$AY$38), BP186))</f>
        <v/>
      </c>
      <c r="CH186" s="48" t="str">
        <f t="shared" si="66"/>
        <v/>
      </c>
      <c r="CI186" s="49" t="str">
        <f t="shared" si="67"/>
        <v/>
      </c>
      <c r="CJ186" s="49" t="str">
        <f t="shared" si="68"/>
        <v/>
      </c>
      <c r="CK186" s="49" t="str">
        <f t="shared" si="69"/>
        <v/>
      </c>
      <c r="CL186" s="49" t="str">
        <f t="shared" si="70"/>
        <v/>
      </c>
      <c r="CM186" s="49" t="str">
        <f t="shared" si="71"/>
        <v/>
      </c>
      <c r="CN186" s="49" t="str">
        <f t="shared" si="72"/>
        <v/>
      </c>
      <c r="CO186" s="49" t="str">
        <f t="shared" si="73"/>
        <v/>
      </c>
      <c r="CP186" s="49" t="str">
        <f t="shared" si="74"/>
        <v/>
      </c>
      <c r="CQ186" s="49" t="str">
        <f t="shared" si="75"/>
        <v/>
      </c>
      <c r="CR186" s="49" t="str">
        <f t="shared" si="76"/>
        <v/>
      </c>
      <c r="CS186" s="49" t="str">
        <f t="shared" si="77"/>
        <v/>
      </c>
      <c r="CT186" s="49" t="str">
        <f t="shared" si="78"/>
        <v/>
      </c>
      <c r="CU186" s="49" t="str">
        <f t="shared" si="79"/>
        <v/>
      </c>
      <c r="CV186" s="16" t="str">
        <f t="shared" si="80"/>
        <v/>
      </c>
      <c r="CX186" s="48" t="str">
        <f t="shared" si="81"/>
        <v/>
      </c>
      <c r="CY186" s="49" t="str">
        <f t="shared" si="82"/>
        <v/>
      </c>
      <c r="CZ186" s="49" t="str">
        <f t="shared" si="83"/>
        <v/>
      </c>
      <c r="DA186" s="49" t="str">
        <f t="shared" si="84"/>
        <v/>
      </c>
      <c r="DB186" s="49" t="str">
        <f t="shared" si="85"/>
        <v/>
      </c>
      <c r="DC186" s="49" t="str">
        <f t="shared" si="86"/>
        <v/>
      </c>
      <c r="DD186" s="49" t="str">
        <f t="shared" si="87"/>
        <v/>
      </c>
      <c r="DE186" s="49" t="str">
        <f t="shared" si="88"/>
        <v/>
      </c>
      <c r="DF186" s="49" t="str">
        <f t="shared" si="89"/>
        <v/>
      </c>
      <c r="DG186" s="49" t="str">
        <f t="shared" si="90"/>
        <v/>
      </c>
      <c r="DH186" s="49" t="str">
        <f t="shared" si="91"/>
        <v/>
      </c>
      <c r="DI186" s="49" t="str">
        <f t="shared" si="92"/>
        <v/>
      </c>
      <c r="DJ186" s="49" t="str">
        <f t="shared" si="93"/>
        <v/>
      </c>
      <c r="DK186" s="49" t="str">
        <f t="shared" si="94"/>
        <v/>
      </c>
      <c r="DL186" s="16" t="str">
        <f t="shared" si="95"/>
        <v/>
      </c>
      <c r="DN186" s="17" t="str">
        <f t="shared" si="96"/>
        <v>Dec 2019</v>
      </c>
    </row>
    <row r="187" spans="1:118" x14ac:dyDescent="0.25">
      <c r="A187" s="30"/>
      <c r="B187" s="102">
        <f>IF(B186="", "", IFERROR(IF(B186+1&gt;Settings!$G$25, "", B186+1), ""))</f>
        <v>43823</v>
      </c>
      <c r="C187" s="2"/>
      <c r="D187" s="3"/>
      <c r="E187" s="3"/>
      <c r="F187" s="3"/>
      <c r="G187" s="3"/>
      <c r="H187" s="3"/>
      <c r="I187" s="3"/>
      <c r="J187" s="3"/>
      <c r="K187" s="3"/>
      <c r="L187" s="3"/>
      <c r="M187" s="3"/>
      <c r="N187" s="3"/>
      <c r="O187" s="3"/>
      <c r="P187" s="3"/>
      <c r="Q187" s="4"/>
      <c r="R187" s="30"/>
      <c r="T187" s="17" t="str">
        <f>IF($B187="", "", IF($B187&lt;Settings!$G$23, "Old", "New"))</f>
        <v>Old</v>
      </c>
      <c r="AL187" s="118" t="str">
        <f>IF(OR($B187="", C187="", C$10="", AL$9), "", IFERROR($B187+INDEX(Settings!$AF$19:$AF$33, MATCH(C$10, Settings!$Y$19:$Y$33, 0))+IF(INDEX(Settings!$AI$19:$AI$33, MATCH(C$10, Settings!$Y$19:$Y$33, 0))="", 0, INDEX($AO$2:$AU$8, MATCH(TEXT($B187, "ddd"), $AN$2:$AN$8, 0), MATCH(INDEX(Settings!$AI$19:$AI$33, MATCH(C$10, Settings!$Y$19:$Y$33, 0)), $AO$1:$AU$1, 0))), 0))</f>
        <v/>
      </c>
      <c r="AM187" s="119" t="str">
        <f>IF(OR($B187="", D187="", D$10="", AM$9), "", IFERROR($B187+INDEX(Settings!$AF$19:$AF$33, MATCH(D$10, Settings!$Y$19:$Y$33, 0))+IF(INDEX(Settings!$AI$19:$AI$33, MATCH(D$10, Settings!$Y$19:$Y$33, 0))="", 0, INDEX($AO$2:$AU$8, MATCH(TEXT($B187, "ddd"), $AN$2:$AN$8, 0), MATCH(INDEX(Settings!$AI$19:$AI$33, MATCH(D$10, Settings!$Y$19:$Y$33, 0)), $AO$1:$AU$1, 0))), 0))</f>
        <v/>
      </c>
      <c r="AN187" s="119" t="str">
        <f>IF(OR($B187="", E187="", E$10="", AN$9), "", IFERROR($B187+INDEX(Settings!$AF$19:$AF$33, MATCH(E$10, Settings!$Y$19:$Y$33, 0))+IF(INDEX(Settings!$AI$19:$AI$33, MATCH(E$10, Settings!$Y$19:$Y$33, 0))="", 0, INDEX($AO$2:$AU$8, MATCH(TEXT($B187, "ddd"), $AN$2:$AN$8, 0), MATCH(INDEX(Settings!$AI$19:$AI$33, MATCH(E$10, Settings!$Y$19:$Y$33, 0)), $AO$1:$AU$1, 0))), 0))</f>
        <v/>
      </c>
      <c r="AO187" s="119" t="str">
        <f>IF(OR($B187="", F187="", F$10="", AO$9), "", IFERROR($B187+INDEX(Settings!$AF$19:$AF$33, MATCH(F$10, Settings!$Y$19:$Y$33, 0))+IF(INDEX(Settings!$AI$19:$AI$33, MATCH(F$10, Settings!$Y$19:$Y$33, 0))="", 0, INDEX($AO$2:$AU$8, MATCH(TEXT($B187, "ddd"), $AN$2:$AN$8, 0), MATCH(INDEX(Settings!$AI$19:$AI$33, MATCH(F$10, Settings!$Y$19:$Y$33, 0)), $AO$1:$AU$1, 0))), 0))</f>
        <v/>
      </c>
      <c r="AP187" s="119" t="str">
        <f>IF(OR($B187="", G187="", G$10="", AP$9), "", IFERROR($B187+INDEX(Settings!$AF$19:$AF$33, MATCH(G$10, Settings!$Y$19:$Y$33, 0))+IF(INDEX(Settings!$AI$19:$AI$33, MATCH(G$10, Settings!$Y$19:$Y$33, 0))="", 0, INDEX($AO$2:$AU$8, MATCH(TEXT($B187, "ddd"), $AN$2:$AN$8, 0), MATCH(INDEX(Settings!$AI$19:$AI$33, MATCH(G$10, Settings!$Y$19:$Y$33, 0)), $AO$1:$AU$1, 0))), 0))</f>
        <v/>
      </c>
      <c r="AQ187" s="119" t="str">
        <f>IF(OR($B187="", H187="", H$10="", AQ$9), "", IFERROR($B187+INDEX(Settings!$AF$19:$AF$33, MATCH(H$10, Settings!$Y$19:$Y$33, 0))+IF(INDEX(Settings!$AI$19:$AI$33, MATCH(H$10, Settings!$Y$19:$Y$33, 0))="", 0, INDEX($AO$2:$AU$8, MATCH(TEXT($B187, "ddd"), $AN$2:$AN$8, 0), MATCH(INDEX(Settings!$AI$19:$AI$33, MATCH(H$10, Settings!$Y$19:$Y$33, 0)), $AO$1:$AU$1, 0))), 0))</f>
        <v/>
      </c>
      <c r="AR187" s="119" t="str">
        <f>IF(OR($B187="", I187="", I$10="", AR$9), "", IFERROR($B187+INDEX(Settings!$AF$19:$AF$33, MATCH(I$10, Settings!$Y$19:$Y$33, 0))+IF(INDEX(Settings!$AI$19:$AI$33, MATCH(I$10, Settings!$Y$19:$Y$33, 0))="", 0, INDEX($AO$2:$AU$8, MATCH(TEXT($B187, "ddd"), $AN$2:$AN$8, 0), MATCH(INDEX(Settings!$AI$19:$AI$33, MATCH(I$10, Settings!$Y$19:$Y$33, 0)), $AO$1:$AU$1, 0))), 0))</f>
        <v/>
      </c>
      <c r="AS187" s="119" t="str">
        <f>IF(OR($B187="", J187="", J$10="", AS$9), "", IFERROR($B187+INDEX(Settings!$AF$19:$AF$33, MATCH(J$10, Settings!$Y$19:$Y$33, 0))+IF(INDEX(Settings!$AI$19:$AI$33, MATCH(J$10, Settings!$Y$19:$Y$33, 0))="", 0, INDEX($AO$2:$AU$8, MATCH(TEXT($B187, "ddd"), $AN$2:$AN$8, 0), MATCH(INDEX(Settings!$AI$19:$AI$33, MATCH(J$10, Settings!$Y$19:$Y$33, 0)), $AO$1:$AU$1, 0))), 0))</f>
        <v/>
      </c>
      <c r="AT187" s="119" t="str">
        <f>IF(OR($B187="", K187="", K$10="", AT$9), "", IFERROR($B187+INDEX(Settings!$AF$19:$AF$33, MATCH(K$10, Settings!$Y$19:$Y$33, 0))+IF(INDEX(Settings!$AI$19:$AI$33, MATCH(K$10, Settings!$Y$19:$Y$33, 0))="", 0, INDEX($AO$2:$AU$8, MATCH(TEXT($B187, "ddd"), $AN$2:$AN$8, 0), MATCH(INDEX(Settings!$AI$19:$AI$33, MATCH(K$10, Settings!$Y$19:$Y$33, 0)), $AO$1:$AU$1, 0))), 0))</f>
        <v/>
      </c>
      <c r="AU187" s="119" t="str">
        <f>IF(OR($B187="", L187="", L$10="", AU$9), "", IFERROR($B187+INDEX(Settings!$AF$19:$AF$33, MATCH(L$10, Settings!$Y$19:$Y$33, 0))+IF(INDEX(Settings!$AI$19:$AI$33, MATCH(L$10, Settings!$Y$19:$Y$33, 0))="", 0, INDEX($AO$2:$AU$8, MATCH(TEXT($B187, "ddd"), $AN$2:$AN$8, 0), MATCH(INDEX(Settings!$AI$19:$AI$33, MATCH(L$10, Settings!$Y$19:$Y$33, 0)), $AO$1:$AU$1, 0))), 0))</f>
        <v/>
      </c>
      <c r="AV187" s="119" t="str">
        <f>IF(OR($B187="", M187="", M$10="", AV$9), "", IFERROR($B187+INDEX(Settings!$AF$19:$AF$33, MATCH(M$10, Settings!$Y$19:$Y$33, 0))+IF(INDEX(Settings!$AI$19:$AI$33, MATCH(M$10, Settings!$Y$19:$Y$33, 0))="", 0, INDEX($AO$2:$AU$8, MATCH(TEXT($B187, "ddd"), $AN$2:$AN$8, 0), MATCH(INDEX(Settings!$AI$19:$AI$33, MATCH(M$10, Settings!$Y$19:$Y$33, 0)), $AO$1:$AU$1, 0))), 0))</f>
        <v/>
      </c>
      <c r="AW187" s="119" t="str">
        <f>IF(OR($B187="", N187="", N$10="", AW$9), "", IFERROR($B187+INDEX(Settings!$AF$19:$AF$33, MATCH(N$10, Settings!$Y$19:$Y$33, 0))+IF(INDEX(Settings!$AI$19:$AI$33, MATCH(N$10, Settings!$Y$19:$Y$33, 0))="", 0, INDEX($AO$2:$AU$8, MATCH(TEXT($B187, "ddd"), $AN$2:$AN$8, 0), MATCH(INDEX(Settings!$AI$19:$AI$33, MATCH(N$10, Settings!$Y$19:$Y$33, 0)), $AO$1:$AU$1, 0))), 0))</f>
        <v/>
      </c>
      <c r="AX187" s="119" t="str">
        <f>IF(OR($B187="", O187="", O$10="", AX$9), "", IFERROR($B187+INDEX(Settings!$AF$19:$AF$33, MATCH(O$10, Settings!$Y$19:$Y$33, 0))+IF(INDEX(Settings!$AI$19:$AI$33, MATCH(O$10, Settings!$Y$19:$Y$33, 0))="", 0, INDEX($AO$2:$AU$8, MATCH(TEXT($B187, "ddd"), $AN$2:$AN$8, 0), MATCH(INDEX(Settings!$AI$19:$AI$33, MATCH(O$10, Settings!$Y$19:$Y$33, 0)), $AO$1:$AU$1, 0))), 0))</f>
        <v/>
      </c>
      <c r="AY187" s="119" t="str">
        <f>IF(OR($B187="", P187="", P$10="", AY$9), "", IFERROR($B187+INDEX(Settings!$AF$19:$AF$33, MATCH(P$10, Settings!$Y$19:$Y$33, 0))+IF(INDEX(Settings!$AI$19:$AI$33, MATCH(P$10, Settings!$Y$19:$Y$33, 0))="", 0, INDEX($AO$2:$AU$8, MATCH(TEXT($B187, "ddd"), $AN$2:$AN$8, 0), MATCH(INDEX(Settings!$AI$19:$AI$33, MATCH(P$10, Settings!$Y$19:$Y$33, 0)), $AO$1:$AU$1, 0))), 0))</f>
        <v/>
      </c>
      <c r="AZ187" s="120" t="str">
        <f>IF(OR($B187="", Q187="", Q$10="", AZ$9), "", IFERROR($B187+INDEX(Settings!$AF$19:$AF$33, MATCH(Q$10, Settings!$Y$19:$Y$33, 0))+IF(INDEX(Settings!$AI$19:$AI$33, MATCH(Q$10, Settings!$Y$19:$Y$33, 0))="", 0, INDEX($AO$2:$AU$8, MATCH(TEXT($B187, "ddd"), $AN$2:$AN$8, 0), MATCH(INDEX(Settings!$AI$19:$AI$33, MATCH(Q$10, Settings!$Y$19:$Y$33, 0)), $AO$1:$AU$1, 0))), 0))</f>
        <v/>
      </c>
      <c r="BB187" s="118" t="str">
        <f>IF(OR(C$10="", $B187="", C187="", BB$9=""), "", IFERROR(WORKDAY((DATE(YEAR($B187), MONTH($B187)+INDEX(Settings!$AM$19:$AM$33, MATCH(C$10, Settings!$Y$19:$Y$33, 0)), IF(INDEX(Settings!$AQ$19:$AQ$33, MATCH(C$10, Settings!$Y$19:$Y$33, 0))=0, DAY($B187), INDEX(Settings!$AQ$19:$AQ$33, MATCH(C$10, Settings!$Y$19:$Y$33, 0))))-1), 1, Settings!$AY$23:$AY$38), ""))</f>
        <v/>
      </c>
      <c r="BC187" s="119" t="str">
        <f>IF(OR(D$10="", $B187="", D187="", BC$9=""), "", IFERROR(WORKDAY((DATE(YEAR($B187), MONTH($B187)+INDEX(Settings!$AM$19:$AM$33, MATCH(D$10, Settings!$Y$19:$Y$33, 0)), IF(INDEX(Settings!$AQ$19:$AQ$33, MATCH(D$10, Settings!$Y$19:$Y$33, 0))=0, DAY($B187), INDEX(Settings!$AQ$19:$AQ$33, MATCH(D$10, Settings!$Y$19:$Y$33, 0))))-1), 1, Settings!$AY$23:$AY$38), ""))</f>
        <v/>
      </c>
      <c r="BD187" s="119" t="str">
        <f>IF(OR(E$10="", $B187="", E187="", BD$9=""), "", IFERROR(WORKDAY((DATE(YEAR($B187), MONTH($B187)+INDEX(Settings!$AM$19:$AM$33, MATCH(E$10, Settings!$Y$19:$Y$33, 0)), IF(INDEX(Settings!$AQ$19:$AQ$33, MATCH(E$10, Settings!$Y$19:$Y$33, 0))=0, DAY($B187), INDEX(Settings!$AQ$19:$AQ$33, MATCH(E$10, Settings!$Y$19:$Y$33, 0))))-1), 1, Settings!$AY$23:$AY$38), ""))</f>
        <v/>
      </c>
      <c r="BE187" s="119" t="str">
        <f>IF(OR(F$10="", $B187="", F187="", BE$9=""), "", IFERROR(WORKDAY((DATE(YEAR($B187), MONTH($B187)+INDEX(Settings!$AM$19:$AM$33, MATCH(F$10, Settings!$Y$19:$Y$33, 0)), IF(INDEX(Settings!$AQ$19:$AQ$33, MATCH(F$10, Settings!$Y$19:$Y$33, 0))=0, DAY($B187), INDEX(Settings!$AQ$19:$AQ$33, MATCH(F$10, Settings!$Y$19:$Y$33, 0))))-1), 1, Settings!$AY$23:$AY$38), ""))</f>
        <v/>
      </c>
      <c r="BF187" s="119" t="str">
        <f>IF(OR(G$10="", $B187="", G187="", BF$9=""), "", IFERROR(WORKDAY((DATE(YEAR($B187), MONTH($B187)+INDEX(Settings!$AM$19:$AM$33, MATCH(G$10, Settings!$Y$19:$Y$33, 0)), IF(INDEX(Settings!$AQ$19:$AQ$33, MATCH(G$10, Settings!$Y$19:$Y$33, 0))=0, DAY($B187), INDEX(Settings!$AQ$19:$AQ$33, MATCH(G$10, Settings!$Y$19:$Y$33, 0))))-1), 1, Settings!$AY$23:$AY$38), ""))</f>
        <v/>
      </c>
      <c r="BG187" s="119" t="str">
        <f>IF(OR(H$10="", $B187="", H187="", BG$9=""), "", IFERROR(WORKDAY((DATE(YEAR($B187), MONTH($B187)+INDEX(Settings!$AM$19:$AM$33, MATCH(H$10, Settings!$Y$19:$Y$33, 0)), IF(INDEX(Settings!$AQ$19:$AQ$33, MATCH(H$10, Settings!$Y$19:$Y$33, 0))=0, DAY($B187), INDEX(Settings!$AQ$19:$AQ$33, MATCH(H$10, Settings!$Y$19:$Y$33, 0))))-1), 1, Settings!$AY$23:$AY$38), ""))</f>
        <v/>
      </c>
      <c r="BH187" s="119" t="str">
        <f>IF(OR(I$10="", $B187="", I187="", BH$9=""), "", IFERROR(WORKDAY((DATE(YEAR($B187), MONTH($B187)+INDEX(Settings!$AM$19:$AM$33, MATCH(I$10, Settings!$Y$19:$Y$33, 0)), IF(INDEX(Settings!$AQ$19:$AQ$33, MATCH(I$10, Settings!$Y$19:$Y$33, 0))=0, DAY($B187), INDEX(Settings!$AQ$19:$AQ$33, MATCH(I$10, Settings!$Y$19:$Y$33, 0))))-1), 1, Settings!$AY$23:$AY$38), ""))</f>
        <v/>
      </c>
      <c r="BI187" s="119" t="str">
        <f>IF(OR(J$10="", $B187="", J187="", BI$9=""), "", IFERROR(WORKDAY((DATE(YEAR($B187), MONTH($B187)+INDEX(Settings!$AM$19:$AM$33, MATCH(J$10, Settings!$Y$19:$Y$33, 0)), IF(INDEX(Settings!$AQ$19:$AQ$33, MATCH(J$10, Settings!$Y$19:$Y$33, 0))=0, DAY($B187), INDEX(Settings!$AQ$19:$AQ$33, MATCH(J$10, Settings!$Y$19:$Y$33, 0))))-1), 1, Settings!$AY$23:$AY$38), ""))</f>
        <v/>
      </c>
      <c r="BJ187" s="119" t="str">
        <f>IF(OR(K$10="", $B187="", K187="", BJ$9=""), "", IFERROR(WORKDAY((DATE(YEAR($B187), MONTH($B187)+INDEX(Settings!$AM$19:$AM$33, MATCH(K$10, Settings!$Y$19:$Y$33, 0)), IF(INDEX(Settings!$AQ$19:$AQ$33, MATCH(K$10, Settings!$Y$19:$Y$33, 0))=0, DAY($B187), INDEX(Settings!$AQ$19:$AQ$33, MATCH(K$10, Settings!$Y$19:$Y$33, 0))))-1), 1, Settings!$AY$23:$AY$38), ""))</f>
        <v/>
      </c>
      <c r="BK187" s="119" t="str">
        <f>IF(OR(L$10="", $B187="", L187="", BK$9=""), "", IFERROR(WORKDAY((DATE(YEAR($B187), MONTH($B187)+INDEX(Settings!$AM$19:$AM$33, MATCH(L$10, Settings!$Y$19:$Y$33, 0)), IF(INDEX(Settings!$AQ$19:$AQ$33, MATCH(L$10, Settings!$Y$19:$Y$33, 0))=0, DAY($B187), INDEX(Settings!$AQ$19:$AQ$33, MATCH(L$10, Settings!$Y$19:$Y$33, 0))))-1), 1, Settings!$AY$23:$AY$38), ""))</f>
        <v/>
      </c>
      <c r="BL187" s="119" t="str">
        <f>IF(OR(M$10="", $B187="", M187="", BL$9=""), "", IFERROR(WORKDAY((DATE(YEAR($B187), MONTH($B187)+INDEX(Settings!$AM$19:$AM$33, MATCH(M$10, Settings!$Y$19:$Y$33, 0)), IF(INDEX(Settings!$AQ$19:$AQ$33, MATCH(M$10, Settings!$Y$19:$Y$33, 0))=0, DAY($B187), INDEX(Settings!$AQ$19:$AQ$33, MATCH(M$10, Settings!$Y$19:$Y$33, 0))))-1), 1, Settings!$AY$23:$AY$38), ""))</f>
        <v/>
      </c>
      <c r="BM187" s="119" t="str">
        <f>IF(OR(N$10="", $B187="", N187="", BM$9=""), "", IFERROR(WORKDAY((DATE(YEAR($B187), MONTH($B187)+INDEX(Settings!$AM$19:$AM$33, MATCH(N$10, Settings!$Y$19:$Y$33, 0)), IF(INDEX(Settings!$AQ$19:$AQ$33, MATCH(N$10, Settings!$Y$19:$Y$33, 0))=0, DAY($B187), INDEX(Settings!$AQ$19:$AQ$33, MATCH(N$10, Settings!$Y$19:$Y$33, 0))))-1), 1, Settings!$AY$23:$AY$38), ""))</f>
        <v/>
      </c>
      <c r="BN187" s="119" t="str">
        <f>IF(OR(O$10="", $B187="", O187="", BN$9=""), "", IFERROR(WORKDAY((DATE(YEAR($B187), MONTH($B187)+INDEX(Settings!$AM$19:$AM$33, MATCH(O$10, Settings!$Y$19:$Y$33, 0)), IF(INDEX(Settings!$AQ$19:$AQ$33, MATCH(O$10, Settings!$Y$19:$Y$33, 0))=0, DAY($B187), INDEX(Settings!$AQ$19:$AQ$33, MATCH(O$10, Settings!$Y$19:$Y$33, 0))))-1), 1, Settings!$AY$23:$AY$38), ""))</f>
        <v/>
      </c>
      <c r="BO187" s="119" t="str">
        <f>IF(OR(P$10="", $B187="", P187="", BO$9=""), "", IFERROR(WORKDAY((DATE(YEAR($B187), MONTH($B187)+INDEX(Settings!$AM$19:$AM$33, MATCH(P$10, Settings!$Y$19:$Y$33, 0)), IF(INDEX(Settings!$AQ$19:$AQ$33, MATCH(P$10, Settings!$Y$19:$Y$33, 0))=0, DAY($B187), INDEX(Settings!$AQ$19:$AQ$33, MATCH(P$10, Settings!$Y$19:$Y$33, 0))))-1), 1, Settings!$AY$23:$AY$38), ""))</f>
        <v/>
      </c>
      <c r="BP187" s="120" t="str">
        <f>IF(OR(Q$10="", $B187="", Q187="", BP$9=""), "", IFERROR(WORKDAY((DATE(YEAR($B187), MONTH($B187)+INDEX(Settings!$AM$19:$AM$33, MATCH(Q$10, Settings!$Y$19:$Y$33, 0)), IF(INDEX(Settings!$AQ$19:$AQ$33, MATCH(Q$10, Settings!$Y$19:$Y$33, 0))=0, DAY($B187), INDEX(Settings!$AQ$19:$AQ$33, MATCH(Q$10, Settings!$Y$19:$Y$33, 0))))-1), 1, Settings!$AY$23:$AY$38), ""))</f>
        <v/>
      </c>
      <c r="BR187" s="118" t="str">
        <f>IF(BB187="", "", IF(BB187&lt;=$B187, WORKDAY(DATE(YEAR($BB187), MONTH(BB187)+1, DAY(BB187)-1), 1, Settings!$AY$23:$AY$38), BB187))</f>
        <v/>
      </c>
      <c r="BS187" s="119" t="str">
        <f>IF(BC187="", "", IF(BC187&lt;=$B187, WORKDAY(DATE(YEAR($BB187), MONTH(BC187)+1, DAY(BC187)-1), 1, Settings!$AY$23:$AY$38), BC187))</f>
        <v/>
      </c>
      <c r="BT187" s="119" t="str">
        <f>IF(BD187="", "", IF(BD187&lt;=$B187, WORKDAY(DATE(YEAR($BB187), MONTH(BD187)+1, DAY(BD187)-1), 1, Settings!$AY$23:$AY$38), BD187))</f>
        <v/>
      </c>
      <c r="BU187" s="119" t="str">
        <f>IF(BE187="", "", IF(BE187&lt;=$B187, WORKDAY(DATE(YEAR($BB187), MONTH(BE187)+1, DAY(BE187)-1), 1, Settings!$AY$23:$AY$38), BE187))</f>
        <v/>
      </c>
      <c r="BV187" s="119" t="str">
        <f>IF(BF187="", "", IF(BF187&lt;=$B187, WORKDAY(DATE(YEAR($BB187), MONTH(BF187)+1, DAY(BF187)-1), 1, Settings!$AY$23:$AY$38), BF187))</f>
        <v/>
      </c>
      <c r="BW187" s="119" t="str">
        <f>IF(BG187="", "", IF(BG187&lt;=$B187, WORKDAY(DATE(YEAR($BB187), MONTH(BG187)+1, DAY(BG187)-1), 1, Settings!$AY$23:$AY$38), BG187))</f>
        <v/>
      </c>
      <c r="BX187" s="119" t="str">
        <f>IF(BH187="", "", IF(BH187&lt;=$B187, WORKDAY(DATE(YEAR($BB187), MONTH(BH187)+1, DAY(BH187)-1), 1, Settings!$AY$23:$AY$38), BH187))</f>
        <v/>
      </c>
      <c r="BY187" s="119" t="str">
        <f>IF(BI187="", "", IF(BI187&lt;=$B187, WORKDAY(DATE(YEAR($BB187), MONTH(BI187)+1, DAY(BI187)-1), 1, Settings!$AY$23:$AY$38), BI187))</f>
        <v/>
      </c>
      <c r="BZ187" s="119" t="str">
        <f>IF(BJ187="", "", IF(BJ187&lt;=$B187, WORKDAY(DATE(YEAR($BB187), MONTH(BJ187)+1, DAY(BJ187)-1), 1, Settings!$AY$23:$AY$38), BJ187))</f>
        <v/>
      </c>
      <c r="CA187" s="119" t="str">
        <f>IF(BK187="", "", IF(BK187&lt;=$B187, WORKDAY(DATE(YEAR($BB187), MONTH(BK187)+1, DAY(BK187)-1), 1, Settings!$AY$23:$AY$38), BK187))</f>
        <v/>
      </c>
      <c r="CB187" s="119" t="str">
        <f>IF(BL187="", "", IF(BL187&lt;=$B187, WORKDAY(DATE(YEAR($BB187), MONTH(BL187)+1, DAY(BL187)-1), 1, Settings!$AY$23:$AY$38), BL187))</f>
        <v/>
      </c>
      <c r="CC187" s="119" t="str">
        <f>IF(BM187="", "", IF(BM187&lt;=$B187, WORKDAY(DATE(YEAR($BB187), MONTH(BM187)+1, DAY(BM187)-1), 1, Settings!$AY$23:$AY$38), BM187))</f>
        <v/>
      </c>
      <c r="CD187" s="119" t="str">
        <f>IF(BN187="", "", IF(BN187&lt;=$B187, WORKDAY(DATE(YEAR($BB187), MONTH(BN187)+1, DAY(BN187)-1), 1, Settings!$AY$23:$AY$38), BN187))</f>
        <v/>
      </c>
      <c r="CE187" s="119" t="str">
        <f>IF(BO187="", "", IF(BO187&lt;=$B187, WORKDAY(DATE(YEAR($BB187), MONTH(BO187)+1, DAY(BO187)-1), 1, Settings!$AY$23:$AY$38), BO187))</f>
        <v/>
      </c>
      <c r="CF187" s="120" t="str">
        <f>IF(BP187="", "", IF(BP187&lt;=$B187, WORKDAY(DATE(YEAR($BB187), MONTH(BP187)+1, DAY(BP187)-1), 1, Settings!$AY$23:$AY$38), BP187))</f>
        <v/>
      </c>
      <c r="CH187" s="48" t="str">
        <f t="shared" si="66"/>
        <v/>
      </c>
      <c r="CI187" s="49" t="str">
        <f t="shared" si="67"/>
        <v/>
      </c>
      <c r="CJ187" s="49" t="str">
        <f t="shared" si="68"/>
        <v/>
      </c>
      <c r="CK187" s="49" t="str">
        <f t="shared" si="69"/>
        <v/>
      </c>
      <c r="CL187" s="49" t="str">
        <f t="shared" si="70"/>
        <v/>
      </c>
      <c r="CM187" s="49" t="str">
        <f t="shared" si="71"/>
        <v/>
      </c>
      <c r="CN187" s="49" t="str">
        <f t="shared" si="72"/>
        <v/>
      </c>
      <c r="CO187" s="49" t="str">
        <f t="shared" si="73"/>
        <v/>
      </c>
      <c r="CP187" s="49" t="str">
        <f t="shared" si="74"/>
        <v/>
      </c>
      <c r="CQ187" s="49" t="str">
        <f t="shared" si="75"/>
        <v/>
      </c>
      <c r="CR187" s="49" t="str">
        <f t="shared" si="76"/>
        <v/>
      </c>
      <c r="CS187" s="49" t="str">
        <f t="shared" si="77"/>
        <v/>
      </c>
      <c r="CT187" s="49" t="str">
        <f t="shared" si="78"/>
        <v/>
      </c>
      <c r="CU187" s="49" t="str">
        <f t="shared" si="79"/>
        <v/>
      </c>
      <c r="CV187" s="16" t="str">
        <f t="shared" si="80"/>
        <v/>
      </c>
      <c r="CX187" s="48" t="str">
        <f t="shared" si="81"/>
        <v/>
      </c>
      <c r="CY187" s="49" t="str">
        <f t="shared" si="82"/>
        <v/>
      </c>
      <c r="CZ187" s="49" t="str">
        <f t="shared" si="83"/>
        <v/>
      </c>
      <c r="DA187" s="49" t="str">
        <f t="shared" si="84"/>
        <v/>
      </c>
      <c r="DB187" s="49" t="str">
        <f t="shared" si="85"/>
        <v/>
      </c>
      <c r="DC187" s="49" t="str">
        <f t="shared" si="86"/>
        <v/>
      </c>
      <c r="DD187" s="49" t="str">
        <f t="shared" si="87"/>
        <v/>
      </c>
      <c r="DE187" s="49" t="str">
        <f t="shared" si="88"/>
        <v/>
      </c>
      <c r="DF187" s="49" t="str">
        <f t="shared" si="89"/>
        <v/>
      </c>
      <c r="DG187" s="49" t="str">
        <f t="shared" si="90"/>
        <v/>
      </c>
      <c r="DH187" s="49" t="str">
        <f t="shared" si="91"/>
        <v/>
      </c>
      <c r="DI187" s="49" t="str">
        <f t="shared" si="92"/>
        <v/>
      </c>
      <c r="DJ187" s="49" t="str">
        <f t="shared" si="93"/>
        <v/>
      </c>
      <c r="DK187" s="49" t="str">
        <f t="shared" si="94"/>
        <v/>
      </c>
      <c r="DL187" s="16" t="str">
        <f t="shared" si="95"/>
        <v/>
      </c>
      <c r="DN187" s="17" t="str">
        <f t="shared" si="96"/>
        <v>Dec 2019</v>
      </c>
    </row>
    <row r="188" spans="1:118" x14ac:dyDescent="0.25">
      <c r="A188" s="30"/>
      <c r="B188" s="102">
        <f>IF(B187="", "", IFERROR(IF(B187+1&gt;Settings!$G$25, "", B187+1), ""))</f>
        <v>43824</v>
      </c>
      <c r="C188" s="2"/>
      <c r="D188" s="3"/>
      <c r="E188" s="3"/>
      <c r="F188" s="3"/>
      <c r="G188" s="3"/>
      <c r="H188" s="3"/>
      <c r="I188" s="3"/>
      <c r="J188" s="3"/>
      <c r="K188" s="3"/>
      <c r="L188" s="3"/>
      <c r="M188" s="3"/>
      <c r="N188" s="3"/>
      <c r="O188" s="3"/>
      <c r="P188" s="3"/>
      <c r="Q188" s="4"/>
      <c r="R188" s="30"/>
      <c r="T188" s="17" t="str">
        <f>IF($B188="", "", IF($B188&lt;Settings!$G$23, "Old", "New"))</f>
        <v>Old</v>
      </c>
      <c r="AL188" s="118" t="str">
        <f>IF(OR($B188="", C188="", C$10="", AL$9), "", IFERROR($B188+INDEX(Settings!$AF$19:$AF$33, MATCH(C$10, Settings!$Y$19:$Y$33, 0))+IF(INDEX(Settings!$AI$19:$AI$33, MATCH(C$10, Settings!$Y$19:$Y$33, 0))="", 0, INDEX($AO$2:$AU$8, MATCH(TEXT($B188, "ddd"), $AN$2:$AN$8, 0), MATCH(INDEX(Settings!$AI$19:$AI$33, MATCH(C$10, Settings!$Y$19:$Y$33, 0)), $AO$1:$AU$1, 0))), 0))</f>
        <v/>
      </c>
      <c r="AM188" s="119" t="str">
        <f>IF(OR($B188="", D188="", D$10="", AM$9), "", IFERROR($B188+INDEX(Settings!$AF$19:$AF$33, MATCH(D$10, Settings!$Y$19:$Y$33, 0))+IF(INDEX(Settings!$AI$19:$AI$33, MATCH(D$10, Settings!$Y$19:$Y$33, 0))="", 0, INDEX($AO$2:$AU$8, MATCH(TEXT($B188, "ddd"), $AN$2:$AN$8, 0), MATCH(INDEX(Settings!$AI$19:$AI$33, MATCH(D$10, Settings!$Y$19:$Y$33, 0)), $AO$1:$AU$1, 0))), 0))</f>
        <v/>
      </c>
      <c r="AN188" s="119" t="str">
        <f>IF(OR($B188="", E188="", E$10="", AN$9), "", IFERROR($B188+INDEX(Settings!$AF$19:$AF$33, MATCH(E$10, Settings!$Y$19:$Y$33, 0))+IF(INDEX(Settings!$AI$19:$AI$33, MATCH(E$10, Settings!$Y$19:$Y$33, 0))="", 0, INDEX($AO$2:$AU$8, MATCH(TEXT($B188, "ddd"), $AN$2:$AN$8, 0), MATCH(INDEX(Settings!$AI$19:$AI$33, MATCH(E$10, Settings!$Y$19:$Y$33, 0)), $AO$1:$AU$1, 0))), 0))</f>
        <v/>
      </c>
      <c r="AO188" s="119" t="str">
        <f>IF(OR($B188="", F188="", F$10="", AO$9), "", IFERROR($B188+INDEX(Settings!$AF$19:$AF$33, MATCH(F$10, Settings!$Y$19:$Y$33, 0))+IF(INDEX(Settings!$AI$19:$AI$33, MATCH(F$10, Settings!$Y$19:$Y$33, 0))="", 0, INDEX($AO$2:$AU$8, MATCH(TEXT($B188, "ddd"), $AN$2:$AN$8, 0), MATCH(INDEX(Settings!$AI$19:$AI$33, MATCH(F$10, Settings!$Y$19:$Y$33, 0)), $AO$1:$AU$1, 0))), 0))</f>
        <v/>
      </c>
      <c r="AP188" s="119" t="str">
        <f>IF(OR($B188="", G188="", G$10="", AP$9), "", IFERROR($B188+INDEX(Settings!$AF$19:$AF$33, MATCH(G$10, Settings!$Y$19:$Y$33, 0))+IF(INDEX(Settings!$AI$19:$AI$33, MATCH(G$10, Settings!$Y$19:$Y$33, 0))="", 0, INDEX($AO$2:$AU$8, MATCH(TEXT($B188, "ddd"), $AN$2:$AN$8, 0), MATCH(INDEX(Settings!$AI$19:$AI$33, MATCH(G$10, Settings!$Y$19:$Y$33, 0)), $AO$1:$AU$1, 0))), 0))</f>
        <v/>
      </c>
      <c r="AQ188" s="119" t="str">
        <f>IF(OR($B188="", H188="", H$10="", AQ$9), "", IFERROR($B188+INDEX(Settings!$AF$19:$AF$33, MATCH(H$10, Settings!$Y$19:$Y$33, 0))+IF(INDEX(Settings!$AI$19:$AI$33, MATCH(H$10, Settings!$Y$19:$Y$33, 0))="", 0, INDEX($AO$2:$AU$8, MATCH(TEXT($B188, "ddd"), $AN$2:$AN$8, 0), MATCH(INDEX(Settings!$AI$19:$AI$33, MATCH(H$10, Settings!$Y$19:$Y$33, 0)), $AO$1:$AU$1, 0))), 0))</f>
        <v/>
      </c>
      <c r="AR188" s="119" t="str">
        <f>IF(OR($B188="", I188="", I$10="", AR$9), "", IFERROR($B188+INDEX(Settings!$AF$19:$AF$33, MATCH(I$10, Settings!$Y$19:$Y$33, 0))+IF(INDEX(Settings!$AI$19:$AI$33, MATCH(I$10, Settings!$Y$19:$Y$33, 0))="", 0, INDEX($AO$2:$AU$8, MATCH(TEXT($B188, "ddd"), $AN$2:$AN$8, 0), MATCH(INDEX(Settings!$AI$19:$AI$33, MATCH(I$10, Settings!$Y$19:$Y$33, 0)), $AO$1:$AU$1, 0))), 0))</f>
        <v/>
      </c>
      <c r="AS188" s="119" t="str">
        <f>IF(OR($B188="", J188="", J$10="", AS$9), "", IFERROR($B188+INDEX(Settings!$AF$19:$AF$33, MATCH(J$10, Settings!$Y$19:$Y$33, 0))+IF(INDEX(Settings!$AI$19:$AI$33, MATCH(J$10, Settings!$Y$19:$Y$33, 0))="", 0, INDEX($AO$2:$AU$8, MATCH(TEXT($B188, "ddd"), $AN$2:$AN$8, 0), MATCH(INDEX(Settings!$AI$19:$AI$33, MATCH(J$10, Settings!$Y$19:$Y$33, 0)), $AO$1:$AU$1, 0))), 0))</f>
        <v/>
      </c>
      <c r="AT188" s="119" t="str">
        <f>IF(OR($B188="", K188="", K$10="", AT$9), "", IFERROR($B188+INDEX(Settings!$AF$19:$AF$33, MATCH(K$10, Settings!$Y$19:$Y$33, 0))+IF(INDEX(Settings!$AI$19:$AI$33, MATCH(K$10, Settings!$Y$19:$Y$33, 0))="", 0, INDEX($AO$2:$AU$8, MATCH(TEXT($B188, "ddd"), $AN$2:$AN$8, 0), MATCH(INDEX(Settings!$AI$19:$AI$33, MATCH(K$10, Settings!$Y$19:$Y$33, 0)), $AO$1:$AU$1, 0))), 0))</f>
        <v/>
      </c>
      <c r="AU188" s="119" t="str">
        <f>IF(OR($B188="", L188="", L$10="", AU$9), "", IFERROR($B188+INDEX(Settings!$AF$19:$AF$33, MATCH(L$10, Settings!$Y$19:$Y$33, 0))+IF(INDEX(Settings!$AI$19:$AI$33, MATCH(L$10, Settings!$Y$19:$Y$33, 0))="", 0, INDEX($AO$2:$AU$8, MATCH(TEXT($B188, "ddd"), $AN$2:$AN$8, 0), MATCH(INDEX(Settings!$AI$19:$AI$33, MATCH(L$10, Settings!$Y$19:$Y$33, 0)), $AO$1:$AU$1, 0))), 0))</f>
        <v/>
      </c>
      <c r="AV188" s="119" t="str">
        <f>IF(OR($B188="", M188="", M$10="", AV$9), "", IFERROR($B188+INDEX(Settings!$AF$19:$AF$33, MATCH(M$10, Settings!$Y$19:$Y$33, 0))+IF(INDEX(Settings!$AI$19:$AI$33, MATCH(M$10, Settings!$Y$19:$Y$33, 0))="", 0, INDEX($AO$2:$AU$8, MATCH(TEXT($B188, "ddd"), $AN$2:$AN$8, 0), MATCH(INDEX(Settings!$AI$19:$AI$33, MATCH(M$10, Settings!$Y$19:$Y$33, 0)), $AO$1:$AU$1, 0))), 0))</f>
        <v/>
      </c>
      <c r="AW188" s="119" t="str">
        <f>IF(OR($B188="", N188="", N$10="", AW$9), "", IFERROR($B188+INDEX(Settings!$AF$19:$AF$33, MATCH(N$10, Settings!$Y$19:$Y$33, 0))+IF(INDEX(Settings!$AI$19:$AI$33, MATCH(N$10, Settings!$Y$19:$Y$33, 0))="", 0, INDEX($AO$2:$AU$8, MATCH(TEXT($B188, "ddd"), $AN$2:$AN$8, 0), MATCH(INDEX(Settings!$AI$19:$AI$33, MATCH(N$10, Settings!$Y$19:$Y$33, 0)), $AO$1:$AU$1, 0))), 0))</f>
        <v/>
      </c>
      <c r="AX188" s="119" t="str">
        <f>IF(OR($B188="", O188="", O$10="", AX$9), "", IFERROR($B188+INDEX(Settings!$AF$19:$AF$33, MATCH(O$10, Settings!$Y$19:$Y$33, 0))+IF(INDEX(Settings!$AI$19:$AI$33, MATCH(O$10, Settings!$Y$19:$Y$33, 0))="", 0, INDEX($AO$2:$AU$8, MATCH(TEXT($B188, "ddd"), $AN$2:$AN$8, 0), MATCH(INDEX(Settings!$AI$19:$AI$33, MATCH(O$10, Settings!$Y$19:$Y$33, 0)), $AO$1:$AU$1, 0))), 0))</f>
        <v/>
      </c>
      <c r="AY188" s="119" t="str">
        <f>IF(OR($B188="", P188="", P$10="", AY$9), "", IFERROR($B188+INDEX(Settings!$AF$19:$AF$33, MATCH(P$10, Settings!$Y$19:$Y$33, 0))+IF(INDEX(Settings!$AI$19:$AI$33, MATCH(P$10, Settings!$Y$19:$Y$33, 0))="", 0, INDEX($AO$2:$AU$8, MATCH(TEXT($B188, "ddd"), $AN$2:$AN$8, 0), MATCH(INDEX(Settings!$AI$19:$AI$33, MATCH(P$10, Settings!$Y$19:$Y$33, 0)), $AO$1:$AU$1, 0))), 0))</f>
        <v/>
      </c>
      <c r="AZ188" s="120" t="str">
        <f>IF(OR($B188="", Q188="", Q$10="", AZ$9), "", IFERROR($B188+INDEX(Settings!$AF$19:$AF$33, MATCH(Q$10, Settings!$Y$19:$Y$33, 0))+IF(INDEX(Settings!$AI$19:$AI$33, MATCH(Q$10, Settings!$Y$19:$Y$33, 0))="", 0, INDEX($AO$2:$AU$8, MATCH(TEXT($B188, "ddd"), $AN$2:$AN$8, 0), MATCH(INDEX(Settings!$AI$19:$AI$33, MATCH(Q$10, Settings!$Y$19:$Y$33, 0)), $AO$1:$AU$1, 0))), 0))</f>
        <v/>
      </c>
      <c r="BB188" s="118" t="str">
        <f>IF(OR(C$10="", $B188="", C188="", BB$9=""), "", IFERROR(WORKDAY((DATE(YEAR($B188), MONTH($B188)+INDEX(Settings!$AM$19:$AM$33, MATCH(C$10, Settings!$Y$19:$Y$33, 0)), IF(INDEX(Settings!$AQ$19:$AQ$33, MATCH(C$10, Settings!$Y$19:$Y$33, 0))=0, DAY($B188), INDEX(Settings!$AQ$19:$AQ$33, MATCH(C$10, Settings!$Y$19:$Y$33, 0))))-1), 1, Settings!$AY$23:$AY$38), ""))</f>
        <v/>
      </c>
      <c r="BC188" s="119" t="str">
        <f>IF(OR(D$10="", $B188="", D188="", BC$9=""), "", IFERROR(WORKDAY((DATE(YEAR($B188), MONTH($B188)+INDEX(Settings!$AM$19:$AM$33, MATCH(D$10, Settings!$Y$19:$Y$33, 0)), IF(INDEX(Settings!$AQ$19:$AQ$33, MATCH(D$10, Settings!$Y$19:$Y$33, 0))=0, DAY($B188), INDEX(Settings!$AQ$19:$AQ$33, MATCH(D$10, Settings!$Y$19:$Y$33, 0))))-1), 1, Settings!$AY$23:$AY$38), ""))</f>
        <v/>
      </c>
      <c r="BD188" s="119" t="str">
        <f>IF(OR(E$10="", $B188="", E188="", BD$9=""), "", IFERROR(WORKDAY((DATE(YEAR($B188), MONTH($B188)+INDEX(Settings!$AM$19:$AM$33, MATCH(E$10, Settings!$Y$19:$Y$33, 0)), IF(INDEX(Settings!$AQ$19:$AQ$33, MATCH(E$10, Settings!$Y$19:$Y$33, 0))=0, DAY($B188), INDEX(Settings!$AQ$19:$AQ$33, MATCH(E$10, Settings!$Y$19:$Y$33, 0))))-1), 1, Settings!$AY$23:$AY$38), ""))</f>
        <v/>
      </c>
      <c r="BE188" s="119" t="str">
        <f>IF(OR(F$10="", $B188="", F188="", BE$9=""), "", IFERROR(WORKDAY((DATE(YEAR($B188), MONTH($B188)+INDEX(Settings!$AM$19:$AM$33, MATCH(F$10, Settings!$Y$19:$Y$33, 0)), IF(INDEX(Settings!$AQ$19:$AQ$33, MATCH(F$10, Settings!$Y$19:$Y$33, 0))=0, DAY($B188), INDEX(Settings!$AQ$19:$AQ$33, MATCH(F$10, Settings!$Y$19:$Y$33, 0))))-1), 1, Settings!$AY$23:$AY$38), ""))</f>
        <v/>
      </c>
      <c r="BF188" s="119" t="str">
        <f>IF(OR(G$10="", $B188="", G188="", BF$9=""), "", IFERROR(WORKDAY((DATE(YEAR($B188), MONTH($B188)+INDEX(Settings!$AM$19:$AM$33, MATCH(G$10, Settings!$Y$19:$Y$33, 0)), IF(INDEX(Settings!$AQ$19:$AQ$33, MATCH(G$10, Settings!$Y$19:$Y$33, 0))=0, DAY($B188), INDEX(Settings!$AQ$19:$AQ$33, MATCH(G$10, Settings!$Y$19:$Y$33, 0))))-1), 1, Settings!$AY$23:$AY$38), ""))</f>
        <v/>
      </c>
      <c r="BG188" s="119" t="str">
        <f>IF(OR(H$10="", $B188="", H188="", BG$9=""), "", IFERROR(WORKDAY((DATE(YEAR($B188), MONTH($B188)+INDEX(Settings!$AM$19:$AM$33, MATCH(H$10, Settings!$Y$19:$Y$33, 0)), IF(INDEX(Settings!$AQ$19:$AQ$33, MATCH(H$10, Settings!$Y$19:$Y$33, 0))=0, DAY($B188), INDEX(Settings!$AQ$19:$AQ$33, MATCH(H$10, Settings!$Y$19:$Y$33, 0))))-1), 1, Settings!$AY$23:$AY$38), ""))</f>
        <v/>
      </c>
      <c r="BH188" s="119" t="str">
        <f>IF(OR(I$10="", $B188="", I188="", BH$9=""), "", IFERROR(WORKDAY((DATE(YEAR($B188), MONTH($B188)+INDEX(Settings!$AM$19:$AM$33, MATCH(I$10, Settings!$Y$19:$Y$33, 0)), IF(INDEX(Settings!$AQ$19:$AQ$33, MATCH(I$10, Settings!$Y$19:$Y$33, 0))=0, DAY($B188), INDEX(Settings!$AQ$19:$AQ$33, MATCH(I$10, Settings!$Y$19:$Y$33, 0))))-1), 1, Settings!$AY$23:$AY$38), ""))</f>
        <v/>
      </c>
      <c r="BI188" s="119" t="str">
        <f>IF(OR(J$10="", $B188="", J188="", BI$9=""), "", IFERROR(WORKDAY((DATE(YEAR($B188), MONTH($B188)+INDEX(Settings!$AM$19:$AM$33, MATCH(J$10, Settings!$Y$19:$Y$33, 0)), IF(INDEX(Settings!$AQ$19:$AQ$33, MATCH(J$10, Settings!$Y$19:$Y$33, 0))=0, DAY($B188), INDEX(Settings!$AQ$19:$AQ$33, MATCH(J$10, Settings!$Y$19:$Y$33, 0))))-1), 1, Settings!$AY$23:$AY$38), ""))</f>
        <v/>
      </c>
      <c r="BJ188" s="119" t="str">
        <f>IF(OR(K$10="", $B188="", K188="", BJ$9=""), "", IFERROR(WORKDAY((DATE(YEAR($B188), MONTH($B188)+INDEX(Settings!$AM$19:$AM$33, MATCH(K$10, Settings!$Y$19:$Y$33, 0)), IF(INDEX(Settings!$AQ$19:$AQ$33, MATCH(K$10, Settings!$Y$19:$Y$33, 0))=0, DAY($B188), INDEX(Settings!$AQ$19:$AQ$33, MATCH(K$10, Settings!$Y$19:$Y$33, 0))))-1), 1, Settings!$AY$23:$AY$38), ""))</f>
        <v/>
      </c>
      <c r="BK188" s="119" t="str">
        <f>IF(OR(L$10="", $B188="", L188="", BK$9=""), "", IFERROR(WORKDAY((DATE(YEAR($B188), MONTH($B188)+INDEX(Settings!$AM$19:$AM$33, MATCH(L$10, Settings!$Y$19:$Y$33, 0)), IF(INDEX(Settings!$AQ$19:$AQ$33, MATCH(L$10, Settings!$Y$19:$Y$33, 0))=0, DAY($B188), INDEX(Settings!$AQ$19:$AQ$33, MATCH(L$10, Settings!$Y$19:$Y$33, 0))))-1), 1, Settings!$AY$23:$AY$38), ""))</f>
        <v/>
      </c>
      <c r="BL188" s="119" t="str">
        <f>IF(OR(M$10="", $B188="", M188="", BL$9=""), "", IFERROR(WORKDAY((DATE(YEAR($B188), MONTH($B188)+INDEX(Settings!$AM$19:$AM$33, MATCH(M$10, Settings!$Y$19:$Y$33, 0)), IF(INDEX(Settings!$AQ$19:$AQ$33, MATCH(M$10, Settings!$Y$19:$Y$33, 0))=0, DAY($B188), INDEX(Settings!$AQ$19:$AQ$33, MATCH(M$10, Settings!$Y$19:$Y$33, 0))))-1), 1, Settings!$AY$23:$AY$38), ""))</f>
        <v/>
      </c>
      <c r="BM188" s="119" t="str">
        <f>IF(OR(N$10="", $B188="", N188="", BM$9=""), "", IFERROR(WORKDAY((DATE(YEAR($B188), MONTH($B188)+INDEX(Settings!$AM$19:$AM$33, MATCH(N$10, Settings!$Y$19:$Y$33, 0)), IF(INDEX(Settings!$AQ$19:$AQ$33, MATCH(N$10, Settings!$Y$19:$Y$33, 0))=0, DAY($B188), INDEX(Settings!$AQ$19:$AQ$33, MATCH(N$10, Settings!$Y$19:$Y$33, 0))))-1), 1, Settings!$AY$23:$AY$38), ""))</f>
        <v/>
      </c>
      <c r="BN188" s="119" t="str">
        <f>IF(OR(O$10="", $B188="", O188="", BN$9=""), "", IFERROR(WORKDAY((DATE(YEAR($B188), MONTH($B188)+INDEX(Settings!$AM$19:$AM$33, MATCH(O$10, Settings!$Y$19:$Y$33, 0)), IF(INDEX(Settings!$AQ$19:$AQ$33, MATCH(O$10, Settings!$Y$19:$Y$33, 0))=0, DAY($B188), INDEX(Settings!$AQ$19:$AQ$33, MATCH(O$10, Settings!$Y$19:$Y$33, 0))))-1), 1, Settings!$AY$23:$AY$38), ""))</f>
        <v/>
      </c>
      <c r="BO188" s="119" t="str">
        <f>IF(OR(P$10="", $B188="", P188="", BO$9=""), "", IFERROR(WORKDAY((DATE(YEAR($B188), MONTH($B188)+INDEX(Settings!$AM$19:$AM$33, MATCH(P$10, Settings!$Y$19:$Y$33, 0)), IF(INDEX(Settings!$AQ$19:$AQ$33, MATCH(P$10, Settings!$Y$19:$Y$33, 0))=0, DAY($B188), INDEX(Settings!$AQ$19:$AQ$33, MATCH(P$10, Settings!$Y$19:$Y$33, 0))))-1), 1, Settings!$AY$23:$AY$38), ""))</f>
        <v/>
      </c>
      <c r="BP188" s="120" t="str">
        <f>IF(OR(Q$10="", $B188="", Q188="", BP$9=""), "", IFERROR(WORKDAY((DATE(YEAR($B188), MONTH($B188)+INDEX(Settings!$AM$19:$AM$33, MATCH(Q$10, Settings!$Y$19:$Y$33, 0)), IF(INDEX(Settings!$AQ$19:$AQ$33, MATCH(Q$10, Settings!$Y$19:$Y$33, 0))=0, DAY($B188), INDEX(Settings!$AQ$19:$AQ$33, MATCH(Q$10, Settings!$Y$19:$Y$33, 0))))-1), 1, Settings!$AY$23:$AY$38), ""))</f>
        <v/>
      </c>
      <c r="BR188" s="118" t="str">
        <f>IF(BB188="", "", IF(BB188&lt;=$B188, WORKDAY(DATE(YEAR($BB188), MONTH(BB188)+1, DAY(BB188)-1), 1, Settings!$AY$23:$AY$38), BB188))</f>
        <v/>
      </c>
      <c r="BS188" s="119" t="str">
        <f>IF(BC188="", "", IF(BC188&lt;=$B188, WORKDAY(DATE(YEAR($BB188), MONTH(BC188)+1, DAY(BC188)-1), 1, Settings!$AY$23:$AY$38), BC188))</f>
        <v/>
      </c>
      <c r="BT188" s="119" t="str">
        <f>IF(BD188="", "", IF(BD188&lt;=$B188, WORKDAY(DATE(YEAR($BB188), MONTH(BD188)+1, DAY(BD188)-1), 1, Settings!$AY$23:$AY$38), BD188))</f>
        <v/>
      </c>
      <c r="BU188" s="119" t="str">
        <f>IF(BE188="", "", IF(BE188&lt;=$B188, WORKDAY(DATE(YEAR($BB188), MONTH(BE188)+1, DAY(BE188)-1), 1, Settings!$AY$23:$AY$38), BE188))</f>
        <v/>
      </c>
      <c r="BV188" s="119" t="str">
        <f>IF(BF188="", "", IF(BF188&lt;=$B188, WORKDAY(DATE(YEAR($BB188), MONTH(BF188)+1, DAY(BF188)-1), 1, Settings!$AY$23:$AY$38), BF188))</f>
        <v/>
      </c>
      <c r="BW188" s="119" t="str">
        <f>IF(BG188="", "", IF(BG188&lt;=$B188, WORKDAY(DATE(YEAR($BB188), MONTH(BG188)+1, DAY(BG188)-1), 1, Settings!$AY$23:$AY$38), BG188))</f>
        <v/>
      </c>
      <c r="BX188" s="119" t="str">
        <f>IF(BH188="", "", IF(BH188&lt;=$B188, WORKDAY(DATE(YEAR($BB188), MONTH(BH188)+1, DAY(BH188)-1), 1, Settings!$AY$23:$AY$38), BH188))</f>
        <v/>
      </c>
      <c r="BY188" s="119" t="str">
        <f>IF(BI188="", "", IF(BI188&lt;=$B188, WORKDAY(DATE(YEAR($BB188), MONTH(BI188)+1, DAY(BI188)-1), 1, Settings!$AY$23:$AY$38), BI188))</f>
        <v/>
      </c>
      <c r="BZ188" s="119" t="str">
        <f>IF(BJ188="", "", IF(BJ188&lt;=$B188, WORKDAY(DATE(YEAR($BB188), MONTH(BJ188)+1, DAY(BJ188)-1), 1, Settings!$AY$23:$AY$38), BJ188))</f>
        <v/>
      </c>
      <c r="CA188" s="119" t="str">
        <f>IF(BK188="", "", IF(BK188&lt;=$B188, WORKDAY(DATE(YEAR($BB188), MONTH(BK188)+1, DAY(BK188)-1), 1, Settings!$AY$23:$AY$38), BK188))</f>
        <v/>
      </c>
      <c r="CB188" s="119" t="str">
        <f>IF(BL188="", "", IF(BL188&lt;=$B188, WORKDAY(DATE(YEAR($BB188), MONTH(BL188)+1, DAY(BL188)-1), 1, Settings!$AY$23:$AY$38), BL188))</f>
        <v/>
      </c>
      <c r="CC188" s="119" t="str">
        <f>IF(BM188="", "", IF(BM188&lt;=$B188, WORKDAY(DATE(YEAR($BB188), MONTH(BM188)+1, DAY(BM188)-1), 1, Settings!$AY$23:$AY$38), BM188))</f>
        <v/>
      </c>
      <c r="CD188" s="119" t="str">
        <f>IF(BN188="", "", IF(BN188&lt;=$B188, WORKDAY(DATE(YEAR($BB188), MONTH(BN188)+1, DAY(BN188)-1), 1, Settings!$AY$23:$AY$38), BN188))</f>
        <v/>
      </c>
      <c r="CE188" s="119" t="str">
        <f>IF(BO188="", "", IF(BO188&lt;=$B188, WORKDAY(DATE(YEAR($BB188), MONTH(BO188)+1, DAY(BO188)-1), 1, Settings!$AY$23:$AY$38), BO188))</f>
        <v/>
      </c>
      <c r="CF188" s="120" t="str">
        <f>IF(BP188="", "", IF(BP188&lt;=$B188, WORKDAY(DATE(YEAR($BB188), MONTH(BP188)+1, DAY(BP188)-1), 1, Settings!$AY$23:$AY$38), BP188))</f>
        <v/>
      </c>
      <c r="CH188" s="48" t="str">
        <f t="shared" si="66"/>
        <v/>
      </c>
      <c r="CI188" s="49" t="str">
        <f t="shared" si="67"/>
        <v/>
      </c>
      <c r="CJ188" s="49" t="str">
        <f t="shared" si="68"/>
        <v/>
      </c>
      <c r="CK188" s="49" t="str">
        <f t="shared" si="69"/>
        <v/>
      </c>
      <c r="CL188" s="49" t="str">
        <f t="shared" si="70"/>
        <v/>
      </c>
      <c r="CM188" s="49" t="str">
        <f t="shared" si="71"/>
        <v/>
      </c>
      <c r="CN188" s="49" t="str">
        <f t="shared" si="72"/>
        <v/>
      </c>
      <c r="CO188" s="49" t="str">
        <f t="shared" si="73"/>
        <v/>
      </c>
      <c r="CP188" s="49" t="str">
        <f t="shared" si="74"/>
        <v/>
      </c>
      <c r="CQ188" s="49" t="str">
        <f t="shared" si="75"/>
        <v/>
      </c>
      <c r="CR188" s="49" t="str">
        <f t="shared" si="76"/>
        <v/>
      </c>
      <c r="CS188" s="49" t="str">
        <f t="shared" si="77"/>
        <v/>
      </c>
      <c r="CT188" s="49" t="str">
        <f t="shared" si="78"/>
        <v/>
      </c>
      <c r="CU188" s="49" t="str">
        <f t="shared" si="79"/>
        <v/>
      </c>
      <c r="CV188" s="16" t="str">
        <f t="shared" si="80"/>
        <v/>
      </c>
      <c r="CX188" s="48" t="str">
        <f t="shared" si="81"/>
        <v/>
      </c>
      <c r="CY188" s="49" t="str">
        <f t="shared" si="82"/>
        <v/>
      </c>
      <c r="CZ188" s="49" t="str">
        <f t="shared" si="83"/>
        <v/>
      </c>
      <c r="DA188" s="49" t="str">
        <f t="shared" si="84"/>
        <v/>
      </c>
      <c r="DB188" s="49" t="str">
        <f t="shared" si="85"/>
        <v/>
      </c>
      <c r="DC188" s="49" t="str">
        <f t="shared" si="86"/>
        <v/>
      </c>
      <c r="DD188" s="49" t="str">
        <f t="shared" si="87"/>
        <v/>
      </c>
      <c r="DE188" s="49" t="str">
        <f t="shared" si="88"/>
        <v/>
      </c>
      <c r="DF188" s="49" t="str">
        <f t="shared" si="89"/>
        <v/>
      </c>
      <c r="DG188" s="49" t="str">
        <f t="shared" si="90"/>
        <v/>
      </c>
      <c r="DH188" s="49" t="str">
        <f t="shared" si="91"/>
        <v/>
      </c>
      <c r="DI188" s="49" t="str">
        <f t="shared" si="92"/>
        <v/>
      </c>
      <c r="DJ188" s="49" t="str">
        <f t="shared" si="93"/>
        <v/>
      </c>
      <c r="DK188" s="49" t="str">
        <f t="shared" si="94"/>
        <v/>
      </c>
      <c r="DL188" s="16" t="str">
        <f t="shared" si="95"/>
        <v/>
      </c>
      <c r="DN188" s="17" t="str">
        <f t="shared" si="96"/>
        <v>Dec 2019</v>
      </c>
    </row>
    <row r="189" spans="1:118" x14ac:dyDescent="0.25">
      <c r="A189" s="30"/>
      <c r="B189" s="102">
        <f>IF(B188="", "", IFERROR(IF(B188+1&gt;Settings!$G$25, "", B188+1), ""))</f>
        <v>43825</v>
      </c>
      <c r="C189" s="2"/>
      <c r="D189" s="3"/>
      <c r="E189" s="3"/>
      <c r="F189" s="3"/>
      <c r="G189" s="3"/>
      <c r="H189" s="3"/>
      <c r="I189" s="3"/>
      <c r="J189" s="3"/>
      <c r="K189" s="3"/>
      <c r="L189" s="3"/>
      <c r="M189" s="3"/>
      <c r="N189" s="3"/>
      <c r="O189" s="3"/>
      <c r="P189" s="3"/>
      <c r="Q189" s="4"/>
      <c r="R189" s="30"/>
      <c r="T189" s="17" t="str">
        <f>IF($B189="", "", IF($B189&lt;Settings!$G$23, "Old", "New"))</f>
        <v>Old</v>
      </c>
      <c r="AL189" s="118" t="str">
        <f>IF(OR($B189="", C189="", C$10="", AL$9), "", IFERROR($B189+INDEX(Settings!$AF$19:$AF$33, MATCH(C$10, Settings!$Y$19:$Y$33, 0))+IF(INDEX(Settings!$AI$19:$AI$33, MATCH(C$10, Settings!$Y$19:$Y$33, 0))="", 0, INDEX($AO$2:$AU$8, MATCH(TEXT($B189, "ddd"), $AN$2:$AN$8, 0), MATCH(INDEX(Settings!$AI$19:$AI$33, MATCH(C$10, Settings!$Y$19:$Y$33, 0)), $AO$1:$AU$1, 0))), 0))</f>
        <v/>
      </c>
      <c r="AM189" s="119" t="str">
        <f>IF(OR($B189="", D189="", D$10="", AM$9), "", IFERROR($B189+INDEX(Settings!$AF$19:$AF$33, MATCH(D$10, Settings!$Y$19:$Y$33, 0))+IF(INDEX(Settings!$AI$19:$AI$33, MATCH(D$10, Settings!$Y$19:$Y$33, 0))="", 0, INDEX($AO$2:$AU$8, MATCH(TEXT($B189, "ddd"), $AN$2:$AN$8, 0), MATCH(INDEX(Settings!$AI$19:$AI$33, MATCH(D$10, Settings!$Y$19:$Y$33, 0)), $AO$1:$AU$1, 0))), 0))</f>
        <v/>
      </c>
      <c r="AN189" s="119" t="str">
        <f>IF(OR($B189="", E189="", E$10="", AN$9), "", IFERROR($B189+INDEX(Settings!$AF$19:$AF$33, MATCH(E$10, Settings!$Y$19:$Y$33, 0))+IF(INDEX(Settings!$AI$19:$AI$33, MATCH(E$10, Settings!$Y$19:$Y$33, 0))="", 0, INDEX($AO$2:$AU$8, MATCH(TEXT($B189, "ddd"), $AN$2:$AN$8, 0), MATCH(INDEX(Settings!$AI$19:$AI$33, MATCH(E$10, Settings!$Y$19:$Y$33, 0)), $AO$1:$AU$1, 0))), 0))</f>
        <v/>
      </c>
      <c r="AO189" s="119" t="str">
        <f>IF(OR($B189="", F189="", F$10="", AO$9), "", IFERROR($B189+INDEX(Settings!$AF$19:$AF$33, MATCH(F$10, Settings!$Y$19:$Y$33, 0))+IF(INDEX(Settings!$AI$19:$AI$33, MATCH(F$10, Settings!$Y$19:$Y$33, 0))="", 0, INDEX($AO$2:$AU$8, MATCH(TEXT($B189, "ddd"), $AN$2:$AN$8, 0), MATCH(INDEX(Settings!$AI$19:$AI$33, MATCH(F$10, Settings!$Y$19:$Y$33, 0)), $AO$1:$AU$1, 0))), 0))</f>
        <v/>
      </c>
      <c r="AP189" s="119" t="str">
        <f>IF(OR($B189="", G189="", G$10="", AP$9), "", IFERROR($B189+INDEX(Settings!$AF$19:$AF$33, MATCH(G$10, Settings!$Y$19:$Y$33, 0))+IF(INDEX(Settings!$AI$19:$AI$33, MATCH(G$10, Settings!$Y$19:$Y$33, 0))="", 0, INDEX($AO$2:$AU$8, MATCH(TEXT($B189, "ddd"), $AN$2:$AN$8, 0), MATCH(INDEX(Settings!$AI$19:$AI$33, MATCH(G$10, Settings!$Y$19:$Y$33, 0)), $AO$1:$AU$1, 0))), 0))</f>
        <v/>
      </c>
      <c r="AQ189" s="119" t="str">
        <f>IF(OR($B189="", H189="", H$10="", AQ$9), "", IFERROR($B189+INDEX(Settings!$AF$19:$AF$33, MATCH(H$10, Settings!$Y$19:$Y$33, 0))+IF(INDEX(Settings!$AI$19:$AI$33, MATCH(H$10, Settings!$Y$19:$Y$33, 0))="", 0, INDEX($AO$2:$AU$8, MATCH(TEXT($B189, "ddd"), $AN$2:$AN$8, 0), MATCH(INDEX(Settings!$AI$19:$AI$33, MATCH(H$10, Settings!$Y$19:$Y$33, 0)), $AO$1:$AU$1, 0))), 0))</f>
        <v/>
      </c>
      <c r="AR189" s="119" t="str">
        <f>IF(OR($B189="", I189="", I$10="", AR$9), "", IFERROR($B189+INDEX(Settings!$AF$19:$AF$33, MATCH(I$10, Settings!$Y$19:$Y$33, 0))+IF(INDEX(Settings!$AI$19:$AI$33, MATCH(I$10, Settings!$Y$19:$Y$33, 0))="", 0, INDEX($AO$2:$AU$8, MATCH(TEXT($B189, "ddd"), $AN$2:$AN$8, 0), MATCH(INDEX(Settings!$AI$19:$AI$33, MATCH(I$10, Settings!$Y$19:$Y$33, 0)), $AO$1:$AU$1, 0))), 0))</f>
        <v/>
      </c>
      <c r="AS189" s="119" t="str">
        <f>IF(OR($B189="", J189="", J$10="", AS$9), "", IFERROR($B189+INDEX(Settings!$AF$19:$AF$33, MATCH(J$10, Settings!$Y$19:$Y$33, 0))+IF(INDEX(Settings!$AI$19:$AI$33, MATCH(J$10, Settings!$Y$19:$Y$33, 0))="", 0, INDEX($AO$2:$AU$8, MATCH(TEXT($B189, "ddd"), $AN$2:$AN$8, 0), MATCH(INDEX(Settings!$AI$19:$AI$33, MATCH(J$10, Settings!$Y$19:$Y$33, 0)), $AO$1:$AU$1, 0))), 0))</f>
        <v/>
      </c>
      <c r="AT189" s="119" t="str">
        <f>IF(OR($B189="", K189="", K$10="", AT$9), "", IFERROR($B189+INDEX(Settings!$AF$19:$AF$33, MATCH(K$10, Settings!$Y$19:$Y$33, 0))+IF(INDEX(Settings!$AI$19:$AI$33, MATCH(K$10, Settings!$Y$19:$Y$33, 0))="", 0, INDEX($AO$2:$AU$8, MATCH(TEXT($B189, "ddd"), $AN$2:$AN$8, 0), MATCH(INDEX(Settings!$AI$19:$AI$33, MATCH(K$10, Settings!$Y$19:$Y$33, 0)), $AO$1:$AU$1, 0))), 0))</f>
        <v/>
      </c>
      <c r="AU189" s="119" t="str">
        <f>IF(OR($B189="", L189="", L$10="", AU$9), "", IFERROR($B189+INDEX(Settings!$AF$19:$AF$33, MATCH(L$10, Settings!$Y$19:$Y$33, 0))+IF(INDEX(Settings!$AI$19:$AI$33, MATCH(L$10, Settings!$Y$19:$Y$33, 0))="", 0, INDEX($AO$2:$AU$8, MATCH(TEXT($B189, "ddd"), $AN$2:$AN$8, 0), MATCH(INDEX(Settings!$AI$19:$AI$33, MATCH(L$10, Settings!$Y$19:$Y$33, 0)), $AO$1:$AU$1, 0))), 0))</f>
        <v/>
      </c>
      <c r="AV189" s="119" t="str">
        <f>IF(OR($B189="", M189="", M$10="", AV$9), "", IFERROR($B189+INDEX(Settings!$AF$19:$AF$33, MATCH(M$10, Settings!$Y$19:$Y$33, 0))+IF(INDEX(Settings!$AI$19:$AI$33, MATCH(M$10, Settings!$Y$19:$Y$33, 0))="", 0, INDEX($AO$2:$AU$8, MATCH(TEXT($B189, "ddd"), $AN$2:$AN$8, 0), MATCH(INDEX(Settings!$AI$19:$AI$33, MATCH(M$10, Settings!$Y$19:$Y$33, 0)), $AO$1:$AU$1, 0))), 0))</f>
        <v/>
      </c>
      <c r="AW189" s="119" t="str">
        <f>IF(OR($B189="", N189="", N$10="", AW$9), "", IFERROR($B189+INDEX(Settings!$AF$19:$AF$33, MATCH(N$10, Settings!$Y$19:$Y$33, 0))+IF(INDEX(Settings!$AI$19:$AI$33, MATCH(N$10, Settings!$Y$19:$Y$33, 0))="", 0, INDEX($AO$2:$AU$8, MATCH(TEXT($B189, "ddd"), $AN$2:$AN$8, 0), MATCH(INDEX(Settings!$AI$19:$AI$33, MATCH(N$10, Settings!$Y$19:$Y$33, 0)), $AO$1:$AU$1, 0))), 0))</f>
        <v/>
      </c>
      <c r="AX189" s="119" t="str">
        <f>IF(OR($B189="", O189="", O$10="", AX$9), "", IFERROR($B189+INDEX(Settings!$AF$19:$AF$33, MATCH(O$10, Settings!$Y$19:$Y$33, 0))+IF(INDEX(Settings!$AI$19:$AI$33, MATCH(O$10, Settings!$Y$19:$Y$33, 0))="", 0, INDEX($AO$2:$AU$8, MATCH(TEXT($B189, "ddd"), $AN$2:$AN$8, 0), MATCH(INDEX(Settings!$AI$19:$AI$33, MATCH(O$10, Settings!$Y$19:$Y$33, 0)), $AO$1:$AU$1, 0))), 0))</f>
        <v/>
      </c>
      <c r="AY189" s="119" t="str">
        <f>IF(OR($B189="", P189="", P$10="", AY$9), "", IFERROR($B189+INDEX(Settings!$AF$19:$AF$33, MATCH(P$10, Settings!$Y$19:$Y$33, 0))+IF(INDEX(Settings!$AI$19:$AI$33, MATCH(P$10, Settings!$Y$19:$Y$33, 0))="", 0, INDEX($AO$2:$AU$8, MATCH(TEXT($B189, "ddd"), $AN$2:$AN$8, 0), MATCH(INDEX(Settings!$AI$19:$AI$33, MATCH(P$10, Settings!$Y$19:$Y$33, 0)), $AO$1:$AU$1, 0))), 0))</f>
        <v/>
      </c>
      <c r="AZ189" s="120" t="str">
        <f>IF(OR($B189="", Q189="", Q$10="", AZ$9), "", IFERROR($B189+INDEX(Settings!$AF$19:$AF$33, MATCH(Q$10, Settings!$Y$19:$Y$33, 0))+IF(INDEX(Settings!$AI$19:$AI$33, MATCH(Q$10, Settings!$Y$19:$Y$33, 0))="", 0, INDEX($AO$2:$AU$8, MATCH(TEXT($B189, "ddd"), $AN$2:$AN$8, 0), MATCH(INDEX(Settings!$AI$19:$AI$33, MATCH(Q$10, Settings!$Y$19:$Y$33, 0)), $AO$1:$AU$1, 0))), 0))</f>
        <v/>
      </c>
      <c r="BB189" s="118" t="str">
        <f>IF(OR(C$10="", $B189="", C189="", BB$9=""), "", IFERROR(WORKDAY((DATE(YEAR($B189), MONTH($B189)+INDEX(Settings!$AM$19:$AM$33, MATCH(C$10, Settings!$Y$19:$Y$33, 0)), IF(INDEX(Settings!$AQ$19:$AQ$33, MATCH(C$10, Settings!$Y$19:$Y$33, 0))=0, DAY($B189), INDEX(Settings!$AQ$19:$AQ$33, MATCH(C$10, Settings!$Y$19:$Y$33, 0))))-1), 1, Settings!$AY$23:$AY$38), ""))</f>
        <v/>
      </c>
      <c r="BC189" s="119" t="str">
        <f>IF(OR(D$10="", $B189="", D189="", BC$9=""), "", IFERROR(WORKDAY((DATE(YEAR($B189), MONTH($B189)+INDEX(Settings!$AM$19:$AM$33, MATCH(D$10, Settings!$Y$19:$Y$33, 0)), IF(INDEX(Settings!$AQ$19:$AQ$33, MATCH(D$10, Settings!$Y$19:$Y$33, 0))=0, DAY($B189), INDEX(Settings!$AQ$19:$AQ$33, MATCH(D$10, Settings!$Y$19:$Y$33, 0))))-1), 1, Settings!$AY$23:$AY$38), ""))</f>
        <v/>
      </c>
      <c r="BD189" s="119" t="str">
        <f>IF(OR(E$10="", $B189="", E189="", BD$9=""), "", IFERROR(WORKDAY((DATE(YEAR($B189), MONTH($B189)+INDEX(Settings!$AM$19:$AM$33, MATCH(E$10, Settings!$Y$19:$Y$33, 0)), IF(INDEX(Settings!$AQ$19:$AQ$33, MATCH(E$10, Settings!$Y$19:$Y$33, 0))=0, DAY($B189), INDEX(Settings!$AQ$19:$AQ$33, MATCH(E$10, Settings!$Y$19:$Y$33, 0))))-1), 1, Settings!$AY$23:$AY$38), ""))</f>
        <v/>
      </c>
      <c r="BE189" s="119" t="str">
        <f>IF(OR(F$10="", $B189="", F189="", BE$9=""), "", IFERROR(WORKDAY((DATE(YEAR($B189), MONTH($B189)+INDEX(Settings!$AM$19:$AM$33, MATCH(F$10, Settings!$Y$19:$Y$33, 0)), IF(INDEX(Settings!$AQ$19:$AQ$33, MATCH(F$10, Settings!$Y$19:$Y$33, 0))=0, DAY($B189), INDEX(Settings!$AQ$19:$AQ$33, MATCH(F$10, Settings!$Y$19:$Y$33, 0))))-1), 1, Settings!$AY$23:$AY$38), ""))</f>
        <v/>
      </c>
      <c r="BF189" s="119" t="str">
        <f>IF(OR(G$10="", $B189="", G189="", BF$9=""), "", IFERROR(WORKDAY((DATE(YEAR($B189), MONTH($B189)+INDEX(Settings!$AM$19:$AM$33, MATCH(G$10, Settings!$Y$19:$Y$33, 0)), IF(INDEX(Settings!$AQ$19:$AQ$33, MATCH(G$10, Settings!$Y$19:$Y$33, 0))=0, DAY($B189), INDEX(Settings!$AQ$19:$AQ$33, MATCH(G$10, Settings!$Y$19:$Y$33, 0))))-1), 1, Settings!$AY$23:$AY$38), ""))</f>
        <v/>
      </c>
      <c r="BG189" s="119" t="str">
        <f>IF(OR(H$10="", $B189="", H189="", BG$9=""), "", IFERROR(WORKDAY((DATE(YEAR($B189), MONTH($B189)+INDEX(Settings!$AM$19:$AM$33, MATCH(H$10, Settings!$Y$19:$Y$33, 0)), IF(INDEX(Settings!$AQ$19:$AQ$33, MATCH(H$10, Settings!$Y$19:$Y$33, 0))=0, DAY($B189), INDEX(Settings!$AQ$19:$AQ$33, MATCH(H$10, Settings!$Y$19:$Y$33, 0))))-1), 1, Settings!$AY$23:$AY$38), ""))</f>
        <v/>
      </c>
      <c r="BH189" s="119" t="str">
        <f>IF(OR(I$10="", $B189="", I189="", BH$9=""), "", IFERROR(WORKDAY((DATE(YEAR($B189), MONTH($B189)+INDEX(Settings!$AM$19:$AM$33, MATCH(I$10, Settings!$Y$19:$Y$33, 0)), IF(INDEX(Settings!$AQ$19:$AQ$33, MATCH(I$10, Settings!$Y$19:$Y$33, 0))=0, DAY($B189), INDEX(Settings!$AQ$19:$AQ$33, MATCH(I$10, Settings!$Y$19:$Y$33, 0))))-1), 1, Settings!$AY$23:$AY$38), ""))</f>
        <v/>
      </c>
      <c r="BI189" s="119" t="str">
        <f>IF(OR(J$10="", $B189="", J189="", BI$9=""), "", IFERROR(WORKDAY((DATE(YEAR($B189), MONTH($B189)+INDEX(Settings!$AM$19:$AM$33, MATCH(J$10, Settings!$Y$19:$Y$33, 0)), IF(INDEX(Settings!$AQ$19:$AQ$33, MATCH(J$10, Settings!$Y$19:$Y$33, 0))=0, DAY($B189), INDEX(Settings!$AQ$19:$AQ$33, MATCH(J$10, Settings!$Y$19:$Y$33, 0))))-1), 1, Settings!$AY$23:$AY$38), ""))</f>
        <v/>
      </c>
      <c r="BJ189" s="119" t="str">
        <f>IF(OR(K$10="", $B189="", K189="", BJ$9=""), "", IFERROR(WORKDAY((DATE(YEAR($B189), MONTH($B189)+INDEX(Settings!$AM$19:$AM$33, MATCH(K$10, Settings!$Y$19:$Y$33, 0)), IF(INDEX(Settings!$AQ$19:$AQ$33, MATCH(K$10, Settings!$Y$19:$Y$33, 0))=0, DAY($B189), INDEX(Settings!$AQ$19:$AQ$33, MATCH(K$10, Settings!$Y$19:$Y$33, 0))))-1), 1, Settings!$AY$23:$AY$38), ""))</f>
        <v/>
      </c>
      <c r="BK189" s="119" t="str">
        <f>IF(OR(L$10="", $B189="", L189="", BK$9=""), "", IFERROR(WORKDAY((DATE(YEAR($B189), MONTH($B189)+INDEX(Settings!$AM$19:$AM$33, MATCH(L$10, Settings!$Y$19:$Y$33, 0)), IF(INDEX(Settings!$AQ$19:$AQ$33, MATCH(L$10, Settings!$Y$19:$Y$33, 0))=0, DAY($B189), INDEX(Settings!$AQ$19:$AQ$33, MATCH(L$10, Settings!$Y$19:$Y$33, 0))))-1), 1, Settings!$AY$23:$AY$38), ""))</f>
        <v/>
      </c>
      <c r="BL189" s="119" t="str">
        <f>IF(OR(M$10="", $B189="", M189="", BL$9=""), "", IFERROR(WORKDAY((DATE(YEAR($B189), MONTH($B189)+INDEX(Settings!$AM$19:$AM$33, MATCH(M$10, Settings!$Y$19:$Y$33, 0)), IF(INDEX(Settings!$AQ$19:$AQ$33, MATCH(M$10, Settings!$Y$19:$Y$33, 0))=0, DAY($B189), INDEX(Settings!$AQ$19:$AQ$33, MATCH(M$10, Settings!$Y$19:$Y$33, 0))))-1), 1, Settings!$AY$23:$AY$38), ""))</f>
        <v/>
      </c>
      <c r="BM189" s="119" t="str">
        <f>IF(OR(N$10="", $B189="", N189="", BM$9=""), "", IFERROR(WORKDAY((DATE(YEAR($B189), MONTH($B189)+INDEX(Settings!$AM$19:$AM$33, MATCH(N$10, Settings!$Y$19:$Y$33, 0)), IF(INDEX(Settings!$AQ$19:$AQ$33, MATCH(N$10, Settings!$Y$19:$Y$33, 0))=0, DAY($B189), INDEX(Settings!$AQ$19:$AQ$33, MATCH(N$10, Settings!$Y$19:$Y$33, 0))))-1), 1, Settings!$AY$23:$AY$38), ""))</f>
        <v/>
      </c>
      <c r="BN189" s="119" t="str">
        <f>IF(OR(O$10="", $B189="", O189="", BN$9=""), "", IFERROR(WORKDAY((DATE(YEAR($B189), MONTH($B189)+INDEX(Settings!$AM$19:$AM$33, MATCH(O$10, Settings!$Y$19:$Y$33, 0)), IF(INDEX(Settings!$AQ$19:$AQ$33, MATCH(O$10, Settings!$Y$19:$Y$33, 0))=0, DAY($B189), INDEX(Settings!$AQ$19:$AQ$33, MATCH(O$10, Settings!$Y$19:$Y$33, 0))))-1), 1, Settings!$AY$23:$AY$38), ""))</f>
        <v/>
      </c>
      <c r="BO189" s="119" t="str">
        <f>IF(OR(P$10="", $B189="", P189="", BO$9=""), "", IFERROR(WORKDAY((DATE(YEAR($B189), MONTH($B189)+INDEX(Settings!$AM$19:$AM$33, MATCH(P$10, Settings!$Y$19:$Y$33, 0)), IF(INDEX(Settings!$AQ$19:$AQ$33, MATCH(P$10, Settings!$Y$19:$Y$33, 0))=0, DAY($B189), INDEX(Settings!$AQ$19:$AQ$33, MATCH(P$10, Settings!$Y$19:$Y$33, 0))))-1), 1, Settings!$AY$23:$AY$38), ""))</f>
        <v/>
      </c>
      <c r="BP189" s="120" t="str">
        <f>IF(OR(Q$10="", $B189="", Q189="", BP$9=""), "", IFERROR(WORKDAY((DATE(YEAR($B189), MONTH($B189)+INDEX(Settings!$AM$19:$AM$33, MATCH(Q$10, Settings!$Y$19:$Y$33, 0)), IF(INDEX(Settings!$AQ$19:$AQ$33, MATCH(Q$10, Settings!$Y$19:$Y$33, 0))=0, DAY($B189), INDEX(Settings!$AQ$19:$AQ$33, MATCH(Q$10, Settings!$Y$19:$Y$33, 0))))-1), 1, Settings!$AY$23:$AY$38), ""))</f>
        <v/>
      </c>
      <c r="BR189" s="118" t="str">
        <f>IF(BB189="", "", IF(BB189&lt;=$B189, WORKDAY(DATE(YEAR($BB189), MONTH(BB189)+1, DAY(BB189)-1), 1, Settings!$AY$23:$AY$38), BB189))</f>
        <v/>
      </c>
      <c r="BS189" s="119" t="str">
        <f>IF(BC189="", "", IF(BC189&lt;=$B189, WORKDAY(DATE(YEAR($BB189), MONTH(BC189)+1, DAY(BC189)-1), 1, Settings!$AY$23:$AY$38), BC189))</f>
        <v/>
      </c>
      <c r="BT189" s="119" t="str">
        <f>IF(BD189="", "", IF(BD189&lt;=$B189, WORKDAY(DATE(YEAR($BB189), MONTH(BD189)+1, DAY(BD189)-1), 1, Settings!$AY$23:$AY$38), BD189))</f>
        <v/>
      </c>
      <c r="BU189" s="119" t="str">
        <f>IF(BE189="", "", IF(BE189&lt;=$B189, WORKDAY(DATE(YEAR($BB189), MONTH(BE189)+1, DAY(BE189)-1), 1, Settings!$AY$23:$AY$38), BE189))</f>
        <v/>
      </c>
      <c r="BV189" s="119" t="str">
        <f>IF(BF189="", "", IF(BF189&lt;=$B189, WORKDAY(DATE(YEAR($BB189), MONTH(BF189)+1, DAY(BF189)-1), 1, Settings!$AY$23:$AY$38), BF189))</f>
        <v/>
      </c>
      <c r="BW189" s="119" t="str">
        <f>IF(BG189="", "", IF(BG189&lt;=$B189, WORKDAY(DATE(YEAR($BB189), MONTH(BG189)+1, DAY(BG189)-1), 1, Settings!$AY$23:$AY$38), BG189))</f>
        <v/>
      </c>
      <c r="BX189" s="119" t="str">
        <f>IF(BH189="", "", IF(BH189&lt;=$B189, WORKDAY(DATE(YEAR($BB189), MONTH(BH189)+1, DAY(BH189)-1), 1, Settings!$AY$23:$AY$38), BH189))</f>
        <v/>
      </c>
      <c r="BY189" s="119" t="str">
        <f>IF(BI189="", "", IF(BI189&lt;=$B189, WORKDAY(DATE(YEAR($BB189), MONTH(BI189)+1, DAY(BI189)-1), 1, Settings!$AY$23:$AY$38), BI189))</f>
        <v/>
      </c>
      <c r="BZ189" s="119" t="str">
        <f>IF(BJ189="", "", IF(BJ189&lt;=$B189, WORKDAY(DATE(YEAR($BB189), MONTH(BJ189)+1, DAY(BJ189)-1), 1, Settings!$AY$23:$AY$38), BJ189))</f>
        <v/>
      </c>
      <c r="CA189" s="119" t="str">
        <f>IF(BK189="", "", IF(BK189&lt;=$B189, WORKDAY(DATE(YEAR($BB189), MONTH(BK189)+1, DAY(BK189)-1), 1, Settings!$AY$23:$AY$38), BK189))</f>
        <v/>
      </c>
      <c r="CB189" s="119" t="str">
        <f>IF(BL189="", "", IF(BL189&lt;=$B189, WORKDAY(DATE(YEAR($BB189), MONTH(BL189)+1, DAY(BL189)-1), 1, Settings!$AY$23:$AY$38), BL189))</f>
        <v/>
      </c>
      <c r="CC189" s="119" t="str">
        <f>IF(BM189="", "", IF(BM189&lt;=$B189, WORKDAY(DATE(YEAR($BB189), MONTH(BM189)+1, DAY(BM189)-1), 1, Settings!$AY$23:$AY$38), BM189))</f>
        <v/>
      </c>
      <c r="CD189" s="119" t="str">
        <f>IF(BN189="", "", IF(BN189&lt;=$B189, WORKDAY(DATE(YEAR($BB189), MONTH(BN189)+1, DAY(BN189)-1), 1, Settings!$AY$23:$AY$38), BN189))</f>
        <v/>
      </c>
      <c r="CE189" s="119" t="str">
        <f>IF(BO189="", "", IF(BO189&lt;=$B189, WORKDAY(DATE(YEAR($BB189), MONTH(BO189)+1, DAY(BO189)-1), 1, Settings!$AY$23:$AY$38), BO189))</f>
        <v/>
      </c>
      <c r="CF189" s="120" t="str">
        <f>IF(BP189="", "", IF(BP189&lt;=$B189, WORKDAY(DATE(YEAR($BB189), MONTH(BP189)+1, DAY(BP189)-1), 1, Settings!$AY$23:$AY$38), BP189))</f>
        <v/>
      </c>
      <c r="CH189" s="48" t="str">
        <f t="shared" si="66"/>
        <v/>
      </c>
      <c r="CI189" s="49" t="str">
        <f t="shared" si="67"/>
        <v/>
      </c>
      <c r="CJ189" s="49" t="str">
        <f t="shared" si="68"/>
        <v/>
      </c>
      <c r="CK189" s="49" t="str">
        <f t="shared" si="69"/>
        <v/>
      </c>
      <c r="CL189" s="49" t="str">
        <f t="shared" si="70"/>
        <v/>
      </c>
      <c r="CM189" s="49" t="str">
        <f t="shared" si="71"/>
        <v/>
      </c>
      <c r="CN189" s="49" t="str">
        <f t="shared" si="72"/>
        <v/>
      </c>
      <c r="CO189" s="49" t="str">
        <f t="shared" si="73"/>
        <v/>
      </c>
      <c r="CP189" s="49" t="str">
        <f t="shared" si="74"/>
        <v/>
      </c>
      <c r="CQ189" s="49" t="str">
        <f t="shared" si="75"/>
        <v/>
      </c>
      <c r="CR189" s="49" t="str">
        <f t="shared" si="76"/>
        <v/>
      </c>
      <c r="CS189" s="49" t="str">
        <f t="shared" si="77"/>
        <v/>
      </c>
      <c r="CT189" s="49" t="str">
        <f t="shared" si="78"/>
        <v/>
      </c>
      <c r="CU189" s="49" t="str">
        <f t="shared" si="79"/>
        <v/>
      </c>
      <c r="CV189" s="16" t="str">
        <f t="shared" si="80"/>
        <v/>
      </c>
      <c r="CX189" s="48" t="str">
        <f t="shared" si="81"/>
        <v/>
      </c>
      <c r="CY189" s="49" t="str">
        <f t="shared" si="82"/>
        <v/>
      </c>
      <c r="CZ189" s="49" t="str">
        <f t="shared" si="83"/>
        <v/>
      </c>
      <c r="DA189" s="49" t="str">
        <f t="shared" si="84"/>
        <v/>
      </c>
      <c r="DB189" s="49" t="str">
        <f t="shared" si="85"/>
        <v/>
      </c>
      <c r="DC189" s="49" t="str">
        <f t="shared" si="86"/>
        <v/>
      </c>
      <c r="DD189" s="49" t="str">
        <f t="shared" si="87"/>
        <v/>
      </c>
      <c r="DE189" s="49" t="str">
        <f t="shared" si="88"/>
        <v/>
      </c>
      <c r="DF189" s="49" t="str">
        <f t="shared" si="89"/>
        <v/>
      </c>
      <c r="DG189" s="49" t="str">
        <f t="shared" si="90"/>
        <v/>
      </c>
      <c r="DH189" s="49" t="str">
        <f t="shared" si="91"/>
        <v/>
      </c>
      <c r="DI189" s="49" t="str">
        <f t="shared" si="92"/>
        <v/>
      </c>
      <c r="DJ189" s="49" t="str">
        <f t="shared" si="93"/>
        <v/>
      </c>
      <c r="DK189" s="49" t="str">
        <f t="shared" si="94"/>
        <v/>
      </c>
      <c r="DL189" s="16" t="str">
        <f t="shared" si="95"/>
        <v/>
      </c>
      <c r="DN189" s="17" t="str">
        <f t="shared" si="96"/>
        <v>Dec 2019</v>
      </c>
    </row>
    <row r="190" spans="1:118" x14ac:dyDescent="0.25">
      <c r="A190" s="30"/>
      <c r="B190" s="102">
        <f>IF(B189="", "", IFERROR(IF(B189+1&gt;Settings!$G$25, "", B189+1), ""))</f>
        <v>43826</v>
      </c>
      <c r="C190" s="2"/>
      <c r="D190" s="3"/>
      <c r="E190" s="3"/>
      <c r="F190" s="3"/>
      <c r="G190" s="3"/>
      <c r="H190" s="3"/>
      <c r="I190" s="3"/>
      <c r="J190" s="3"/>
      <c r="K190" s="3"/>
      <c r="L190" s="3"/>
      <c r="M190" s="3"/>
      <c r="N190" s="3"/>
      <c r="O190" s="3"/>
      <c r="P190" s="3"/>
      <c r="Q190" s="4"/>
      <c r="R190" s="30"/>
      <c r="T190" s="17" t="str">
        <f>IF($B190="", "", IF($B190&lt;Settings!$G$23, "Old", "New"))</f>
        <v>Old</v>
      </c>
      <c r="AL190" s="118" t="str">
        <f>IF(OR($B190="", C190="", C$10="", AL$9), "", IFERROR($B190+INDEX(Settings!$AF$19:$AF$33, MATCH(C$10, Settings!$Y$19:$Y$33, 0))+IF(INDEX(Settings!$AI$19:$AI$33, MATCH(C$10, Settings!$Y$19:$Y$33, 0))="", 0, INDEX($AO$2:$AU$8, MATCH(TEXT($B190, "ddd"), $AN$2:$AN$8, 0), MATCH(INDEX(Settings!$AI$19:$AI$33, MATCH(C$10, Settings!$Y$19:$Y$33, 0)), $AO$1:$AU$1, 0))), 0))</f>
        <v/>
      </c>
      <c r="AM190" s="119" t="str">
        <f>IF(OR($B190="", D190="", D$10="", AM$9), "", IFERROR($B190+INDEX(Settings!$AF$19:$AF$33, MATCH(D$10, Settings!$Y$19:$Y$33, 0))+IF(INDEX(Settings!$AI$19:$AI$33, MATCH(D$10, Settings!$Y$19:$Y$33, 0))="", 0, INDEX($AO$2:$AU$8, MATCH(TEXT($B190, "ddd"), $AN$2:$AN$8, 0), MATCH(INDEX(Settings!$AI$19:$AI$33, MATCH(D$10, Settings!$Y$19:$Y$33, 0)), $AO$1:$AU$1, 0))), 0))</f>
        <v/>
      </c>
      <c r="AN190" s="119" t="str">
        <f>IF(OR($B190="", E190="", E$10="", AN$9), "", IFERROR($B190+INDEX(Settings!$AF$19:$AF$33, MATCH(E$10, Settings!$Y$19:$Y$33, 0))+IF(INDEX(Settings!$AI$19:$AI$33, MATCH(E$10, Settings!$Y$19:$Y$33, 0))="", 0, INDEX($AO$2:$AU$8, MATCH(TEXT($B190, "ddd"), $AN$2:$AN$8, 0), MATCH(INDEX(Settings!$AI$19:$AI$33, MATCH(E$10, Settings!$Y$19:$Y$33, 0)), $AO$1:$AU$1, 0))), 0))</f>
        <v/>
      </c>
      <c r="AO190" s="119" t="str">
        <f>IF(OR($B190="", F190="", F$10="", AO$9), "", IFERROR($B190+INDEX(Settings!$AF$19:$AF$33, MATCH(F$10, Settings!$Y$19:$Y$33, 0))+IF(INDEX(Settings!$AI$19:$AI$33, MATCH(F$10, Settings!$Y$19:$Y$33, 0))="", 0, INDEX($AO$2:$AU$8, MATCH(TEXT($B190, "ddd"), $AN$2:$AN$8, 0), MATCH(INDEX(Settings!$AI$19:$AI$33, MATCH(F$10, Settings!$Y$19:$Y$33, 0)), $AO$1:$AU$1, 0))), 0))</f>
        <v/>
      </c>
      <c r="AP190" s="119" t="str">
        <f>IF(OR($B190="", G190="", G$10="", AP$9), "", IFERROR($B190+INDEX(Settings!$AF$19:$AF$33, MATCH(G$10, Settings!$Y$19:$Y$33, 0))+IF(INDEX(Settings!$AI$19:$AI$33, MATCH(G$10, Settings!$Y$19:$Y$33, 0))="", 0, INDEX($AO$2:$AU$8, MATCH(TEXT($B190, "ddd"), $AN$2:$AN$8, 0), MATCH(INDEX(Settings!$AI$19:$AI$33, MATCH(G$10, Settings!$Y$19:$Y$33, 0)), $AO$1:$AU$1, 0))), 0))</f>
        <v/>
      </c>
      <c r="AQ190" s="119" t="str">
        <f>IF(OR($B190="", H190="", H$10="", AQ$9), "", IFERROR($B190+INDEX(Settings!$AF$19:$AF$33, MATCH(H$10, Settings!$Y$19:$Y$33, 0))+IF(INDEX(Settings!$AI$19:$AI$33, MATCH(H$10, Settings!$Y$19:$Y$33, 0))="", 0, INDEX($AO$2:$AU$8, MATCH(TEXT($B190, "ddd"), $AN$2:$AN$8, 0), MATCH(INDEX(Settings!$AI$19:$AI$33, MATCH(H$10, Settings!$Y$19:$Y$33, 0)), $AO$1:$AU$1, 0))), 0))</f>
        <v/>
      </c>
      <c r="AR190" s="119" t="str">
        <f>IF(OR($B190="", I190="", I$10="", AR$9), "", IFERROR($B190+INDEX(Settings!$AF$19:$AF$33, MATCH(I$10, Settings!$Y$19:$Y$33, 0))+IF(INDEX(Settings!$AI$19:$AI$33, MATCH(I$10, Settings!$Y$19:$Y$33, 0))="", 0, INDEX($AO$2:$AU$8, MATCH(TEXT($B190, "ddd"), $AN$2:$AN$8, 0), MATCH(INDEX(Settings!$AI$19:$AI$33, MATCH(I$10, Settings!$Y$19:$Y$33, 0)), $AO$1:$AU$1, 0))), 0))</f>
        <v/>
      </c>
      <c r="AS190" s="119" t="str">
        <f>IF(OR($B190="", J190="", J$10="", AS$9), "", IFERROR($B190+INDEX(Settings!$AF$19:$AF$33, MATCH(J$10, Settings!$Y$19:$Y$33, 0))+IF(INDEX(Settings!$AI$19:$AI$33, MATCH(J$10, Settings!$Y$19:$Y$33, 0))="", 0, INDEX($AO$2:$AU$8, MATCH(TEXT($B190, "ddd"), $AN$2:$AN$8, 0), MATCH(INDEX(Settings!$AI$19:$AI$33, MATCH(J$10, Settings!$Y$19:$Y$33, 0)), $AO$1:$AU$1, 0))), 0))</f>
        <v/>
      </c>
      <c r="AT190" s="119" t="str">
        <f>IF(OR($B190="", K190="", K$10="", AT$9), "", IFERROR($B190+INDEX(Settings!$AF$19:$AF$33, MATCH(K$10, Settings!$Y$19:$Y$33, 0))+IF(INDEX(Settings!$AI$19:$AI$33, MATCH(K$10, Settings!$Y$19:$Y$33, 0))="", 0, INDEX($AO$2:$AU$8, MATCH(TEXT($B190, "ddd"), $AN$2:$AN$8, 0), MATCH(INDEX(Settings!$AI$19:$AI$33, MATCH(K$10, Settings!$Y$19:$Y$33, 0)), $AO$1:$AU$1, 0))), 0))</f>
        <v/>
      </c>
      <c r="AU190" s="119" t="str">
        <f>IF(OR($B190="", L190="", L$10="", AU$9), "", IFERROR($B190+INDEX(Settings!$AF$19:$AF$33, MATCH(L$10, Settings!$Y$19:$Y$33, 0))+IF(INDEX(Settings!$AI$19:$AI$33, MATCH(L$10, Settings!$Y$19:$Y$33, 0))="", 0, INDEX($AO$2:$AU$8, MATCH(TEXT($B190, "ddd"), $AN$2:$AN$8, 0), MATCH(INDEX(Settings!$AI$19:$AI$33, MATCH(L$10, Settings!$Y$19:$Y$33, 0)), $AO$1:$AU$1, 0))), 0))</f>
        <v/>
      </c>
      <c r="AV190" s="119" t="str">
        <f>IF(OR($B190="", M190="", M$10="", AV$9), "", IFERROR($B190+INDEX(Settings!$AF$19:$AF$33, MATCH(M$10, Settings!$Y$19:$Y$33, 0))+IF(INDEX(Settings!$AI$19:$AI$33, MATCH(M$10, Settings!$Y$19:$Y$33, 0))="", 0, INDEX($AO$2:$AU$8, MATCH(TEXT($B190, "ddd"), $AN$2:$AN$8, 0), MATCH(INDEX(Settings!$AI$19:$AI$33, MATCH(M$10, Settings!$Y$19:$Y$33, 0)), $AO$1:$AU$1, 0))), 0))</f>
        <v/>
      </c>
      <c r="AW190" s="119" t="str">
        <f>IF(OR($B190="", N190="", N$10="", AW$9), "", IFERROR($B190+INDEX(Settings!$AF$19:$AF$33, MATCH(N$10, Settings!$Y$19:$Y$33, 0))+IF(INDEX(Settings!$AI$19:$AI$33, MATCH(N$10, Settings!$Y$19:$Y$33, 0))="", 0, INDEX($AO$2:$AU$8, MATCH(TEXT($B190, "ddd"), $AN$2:$AN$8, 0), MATCH(INDEX(Settings!$AI$19:$AI$33, MATCH(N$10, Settings!$Y$19:$Y$33, 0)), $AO$1:$AU$1, 0))), 0))</f>
        <v/>
      </c>
      <c r="AX190" s="119" t="str">
        <f>IF(OR($B190="", O190="", O$10="", AX$9), "", IFERROR($B190+INDEX(Settings!$AF$19:$AF$33, MATCH(O$10, Settings!$Y$19:$Y$33, 0))+IF(INDEX(Settings!$AI$19:$AI$33, MATCH(O$10, Settings!$Y$19:$Y$33, 0))="", 0, INDEX($AO$2:$AU$8, MATCH(TEXT($B190, "ddd"), $AN$2:$AN$8, 0), MATCH(INDEX(Settings!$AI$19:$AI$33, MATCH(O$10, Settings!$Y$19:$Y$33, 0)), $AO$1:$AU$1, 0))), 0))</f>
        <v/>
      </c>
      <c r="AY190" s="119" t="str">
        <f>IF(OR($B190="", P190="", P$10="", AY$9), "", IFERROR($B190+INDEX(Settings!$AF$19:$AF$33, MATCH(P$10, Settings!$Y$19:$Y$33, 0))+IF(INDEX(Settings!$AI$19:$AI$33, MATCH(P$10, Settings!$Y$19:$Y$33, 0))="", 0, INDEX($AO$2:$AU$8, MATCH(TEXT($B190, "ddd"), $AN$2:$AN$8, 0), MATCH(INDEX(Settings!$AI$19:$AI$33, MATCH(P$10, Settings!$Y$19:$Y$33, 0)), $AO$1:$AU$1, 0))), 0))</f>
        <v/>
      </c>
      <c r="AZ190" s="120" t="str">
        <f>IF(OR($B190="", Q190="", Q$10="", AZ$9), "", IFERROR($B190+INDEX(Settings!$AF$19:$AF$33, MATCH(Q$10, Settings!$Y$19:$Y$33, 0))+IF(INDEX(Settings!$AI$19:$AI$33, MATCH(Q$10, Settings!$Y$19:$Y$33, 0))="", 0, INDEX($AO$2:$AU$8, MATCH(TEXT($B190, "ddd"), $AN$2:$AN$8, 0), MATCH(INDEX(Settings!$AI$19:$AI$33, MATCH(Q$10, Settings!$Y$19:$Y$33, 0)), $AO$1:$AU$1, 0))), 0))</f>
        <v/>
      </c>
      <c r="BB190" s="118" t="str">
        <f>IF(OR(C$10="", $B190="", C190="", BB$9=""), "", IFERROR(WORKDAY((DATE(YEAR($B190), MONTH($B190)+INDEX(Settings!$AM$19:$AM$33, MATCH(C$10, Settings!$Y$19:$Y$33, 0)), IF(INDEX(Settings!$AQ$19:$AQ$33, MATCH(C$10, Settings!$Y$19:$Y$33, 0))=0, DAY($B190), INDEX(Settings!$AQ$19:$AQ$33, MATCH(C$10, Settings!$Y$19:$Y$33, 0))))-1), 1, Settings!$AY$23:$AY$38), ""))</f>
        <v/>
      </c>
      <c r="BC190" s="119" t="str">
        <f>IF(OR(D$10="", $B190="", D190="", BC$9=""), "", IFERROR(WORKDAY((DATE(YEAR($B190), MONTH($B190)+INDEX(Settings!$AM$19:$AM$33, MATCH(D$10, Settings!$Y$19:$Y$33, 0)), IF(INDEX(Settings!$AQ$19:$AQ$33, MATCH(D$10, Settings!$Y$19:$Y$33, 0))=0, DAY($B190), INDEX(Settings!$AQ$19:$AQ$33, MATCH(D$10, Settings!$Y$19:$Y$33, 0))))-1), 1, Settings!$AY$23:$AY$38), ""))</f>
        <v/>
      </c>
      <c r="BD190" s="119" t="str">
        <f>IF(OR(E$10="", $B190="", E190="", BD$9=""), "", IFERROR(WORKDAY((DATE(YEAR($B190), MONTH($B190)+INDEX(Settings!$AM$19:$AM$33, MATCH(E$10, Settings!$Y$19:$Y$33, 0)), IF(INDEX(Settings!$AQ$19:$AQ$33, MATCH(E$10, Settings!$Y$19:$Y$33, 0))=0, DAY($B190), INDEX(Settings!$AQ$19:$AQ$33, MATCH(E$10, Settings!$Y$19:$Y$33, 0))))-1), 1, Settings!$AY$23:$AY$38), ""))</f>
        <v/>
      </c>
      <c r="BE190" s="119" t="str">
        <f>IF(OR(F$10="", $B190="", F190="", BE$9=""), "", IFERROR(WORKDAY((DATE(YEAR($B190), MONTH($B190)+INDEX(Settings!$AM$19:$AM$33, MATCH(F$10, Settings!$Y$19:$Y$33, 0)), IF(INDEX(Settings!$AQ$19:$AQ$33, MATCH(F$10, Settings!$Y$19:$Y$33, 0))=0, DAY($B190), INDEX(Settings!$AQ$19:$AQ$33, MATCH(F$10, Settings!$Y$19:$Y$33, 0))))-1), 1, Settings!$AY$23:$AY$38), ""))</f>
        <v/>
      </c>
      <c r="BF190" s="119" t="str">
        <f>IF(OR(G$10="", $B190="", G190="", BF$9=""), "", IFERROR(WORKDAY((DATE(YEAR($B190), MONTH($B190)+INDEX(Settings!$AM$19:$AM$33, MATCH(G$10, Settings!$Y$19:$Y$33, 0)), IF(INDEX(Settings!$AQ$19:$AQ$33, MATCH(G$10, Settings!$Y$19:$Y$33, 0))=0, DAY($B190), INDEX(Settings!$AQ$19:$AQ$33, MATCH(G$10, Settings!$Y$19:$Y$33, 0))))-1), 1, Settings!$AY$23:$AY$38), ""))</f>
        <v/>
      </c>
      <c r="BG190" s="119" t="str">
        <f>IF(OR(H$10="", $B190="", H190="", BG$9=""), "", IFERROR(WORKDAY((DATE(YEAR($B190), MONTH($B190)+INDEX(Settings!$AM$19:$AM$33, MATCH(H$10, Settings!$Y$19:$Y$33, 0)), IF(INDEX(Settings!$AQ$19:$AQ$33, MATCH(H$10, Settings!$Y$19:$Y$33, 0))=0, DAY($B190), INDEX(Settings!$AQ$19:$AQ$33, MATCH(H$10, Settings!$Y$19:$Y$33, 0))))-1), 1, Settings!$AY$23:$AY$38), ""))</f>
        <v/>
      </c>
      <c r="BH190" s="119" t="str">
        <f>IF(OR(I$10="", $B190="", I190="", BH$9=""), "", IFERROR(WORKDAY((DATE(YEAR($B190), MONTH($B190)+INDEX(Settings!$AM$19:$AM$33, MATCH(I$10, Settings!$Y$19:$Y$33, 0)), IF(INDEX(Settings!$AQ$19:$AQ$33, MATCH(I$10, Settings!$Y$19:$Y$33, 0))=0, DAY($B190), INDEX(Settings!$AQ$19:$AQ$33, MATCH(I$10, Settings!$Y$19:$Y$33, 0))))-1), 1, Settings!$AY$23:$AY$38), ""))</f>
        <v/>
      </c>
      <c r="BI190" s="119" t="str">
        <f>IF(OR(J$10="", $B190="", J190="", BI$9=""), "", IFERROR(WORKDAY((DATE(YEAR($B190), MONTH($B190)+INDEX(Settings!$AM$19:$AM$33, MATCH(J$10, Settings!$Y$19:$Y$33, 0)), IF(INDEX(Settings!$AQ$19:$AQ$33, MATCH(J$10, Settings!$Y$19:$Y$33, 0))=0, DAY($B190), INDEX(Settings!$AQ$19:$AQ$33, MATCH(J$10, Settings!$Y$19:$Y$33, 0))))-1), 1, Settings!$AY$23:$AY$38), ""))</f>
        <v/>
      </c>
      <c r="BJ190" s="119" t="str">
        <f>IF(OR(K$10="", $B190="", K190="", BJ$9=""), "", IFERROR(WORKDAY((DATE(YEAR($B190), MONTH($B190)+INDEX(Settings!$AM$19:$AM$33, MATCH(K$10, Settings!$Y$19:$Y$33, 0)), IF(INDEX(Settings!$AQ$19:$AQ$33, MATCH(K$10, Settings!$Y$19:$Y$33, 0))=0, DAY($B190), INDEX(Settings!$AQ$19:$AQ$33, MATCH(K$10, Settings!$Y$19:$Y$33, 0))))-1), 1, Settings!$AY$23:$AY$38), ""))</f>
        <v/>
      </c>
      <c r="BK190" s="119" t="str">
        <f>IF(OR(L$10="", $B190="", L190="", BK$9=""), "", IFERROR(WORKDAY((DATE(YEAR($B190), MONTH($B190)+INDEX(Settings!$AM$19:$AM$33, MATCH(L$10, Settings!$Y$19:$Y$33, 0)), IF(INDEX(Settings!$AQ$19:$AQ$33, MATCH(L$10, Settings!$Y$19:$Y$33, 0))=0, DAY($B190), INDEX(Settings!$AQ$19:$AQ$33, MATCH(L$10, Settings!$Y$19:$Y$33, 0))))-1), 1, Settings!$AY$23:$AY$38), ""))</f>
        <v/>
      </c>
      <c r="BL190" s="119" t="str">
        <f>IF(OR(M$10="", $B190="", M190="", BL$9=""), "", IFERROR(WORKDAY((DATE(YEAR($B190), MONTH($B190)+INDEX(Settings!$AM$19:$AM$33, MATCH(M$10, Settings!$Y$19:$Y$33, 0)), IF(INDEX(Settings!$AQ$19:$AQ$33, MATCH(M$10, Settings!$Y$19:$Y$33, 0))=0, DAY($B190), INDEX(Settings!$AQ$19:$AQ$33, MATCH(M$10, Settings!$Y$19:$Y$33, 0))))-1), 1, Settings!$AY$23:$AY$38), ""))</f>
        <v/>
      </c>
      <c r="BM190" s="119" t="str">
        <f>IF(OR(N$10="", $B190="", N190="", BM$9=""), "", IFERROR(WORKDAY((DATE(YEAR($B190), MONTH($B190)+INDEX(Settings!$AM$19:$AM$33, MATCH(N$10, Settings!$Y$19:$Y$33, 0)), IF(INDEX(Settings!$AQ$19:$AQ$33, MATCH(N$10, Settings!$Y$19:$Y$33, 0))=0, DAY($B190), INDEX(Settings!$AQ$19:$AQ$33, MATCH(N$10, Settings!$Y$19:$Y$33, 0))))-1), 1, Settings!$AY$23:$AY$38), ""))</f>
        <v/>
      </c>
      <c r="BN190" s="119" t="str">
        <f>IF(OR(O$10="", $B190="", O190="", BN$9=""), "", IFERROR(WORKDAY((DATE(YEAR($B190), MONTH($B190)+INDEX(Settings!$AM$19:$AM$33, MATCH(O$10, Settings!$Y$19:$Y$33, 0)), IF(INDEX(Settings!$AQ$19:$AQ$33, MATCH(O$10, Settings!$Y$19:$Y$33, 0))=0, DAY($B190), INDEX(Settings!$AQ$19:$AQ$33, MATCH(O$10, Settings!$Y$19:$Y$33, 0))))-1), 1, Settings!$AY$23:$AY$38), ""))</f>
        <v/>
      </c>
      <c r="BO190" s="119" t="str">
        <f>IF(OR(P$10="", $B190="", P190="", BO$9=""), "", IFERROR(WORKDAY((DATE(YEAR($B190), MONTH($B190)+INDEX(Settings!$AM$19:$AM$33, MATCH(P$10, Settings!$Y$19:$Y$33, 0)), IF(INDEX(Settings!$AQ$19:$AQ$33, MATCH(P$10, Settings!$Y$19:$Y$33, 0))=0, DAY($B190), INDEX(Settings!$AQ$19:$AQ$33, MATCH(P$10, Settings!$Y$19:$Y$33, 0))))-1), 1, Settings!$AY$23:$AY$38), ""))</f>
        <v/>
      </c>
      <c r="BP190" s="120" t="str">
        <f>IF(OR(Q$10="", $B190="", Q190="", BP$9=""), "", IFERROR(WORKDAY((DATE(YEAR($B190), MONTH($B190)+INDEX(Settings!$AM$19:$AM$33, MATCH(Q$10, Settings!$Y$19:$Y$33, 0)), IF(INDEX(Settings!$AQ$19:$AQ$33, MATCH(Q$10, Settings!$Y$19:$Y$33, 0))=0, DAY($B190), INDEX(Settings!$AQ$19:$AQ$33, MATCH(Q$10, Settings!$Y$19:$Y$33, 0))))-1), 1, Settings!$AY$23:$AY$38), ""))</f>
        <v/>
      </c>
      <c r="BR190" s="118" t="str">
        <f>IF(BB190="", "", IF(BB190&lt;=$B190, WORKDAY(DATE(YEAR($BB190), MONTH(BB190)+1, DAY(BB190)-1), 1, Settings!$AY$23:$AY$38), BB190))</f>
        <v/>
      </c>
      <c r="BS190" s="119" t="str">
        <f>IF(BC190="", "", IF(BC190&lt;=$B190, WORKDAY(DATE(YEAR($BB190), MONTH(BC190)+1, DAY(BC190)-1), 1, Settings!$AY$23:$AY$38), BC190))</f>
        <v/>
      </c>
      <c r="BT190" s="119" t="str">
        <f>IF(BD190="", "", IF(BD190&lt;=$B190, WORKDAY(DATE(YEAR($BB190), MONTH(BD190)+1, DAY(BD190)-1), 1, Settings!$AY$23:$AY$38), BD190))</f>
        <v/>
      </c>
      <c r="BU190" s="119" t="str">
        <f>IF(BE190="", "", IF(BE190&lt;=$B190, WORKDAY(DATE(YEAR($BB190), MONTH(BE190)+1, DAY(BE190)-1), 1, Settings!$AY$23:$AY$38), BE190))</f>
        <v/>
      </c>
      <c r="BV190" s="119" t="str">
        <f>IF(BF190="", "", IF(BF190&lt;=$B190, WORKDAY(DATE(YEAR($BB190), MONTH(BF190)+1, DAY(BF190)-1), 1, Settings!$AY$23:$AY$38), BF190))</f>
        <v/>
      </c>
      <c r="BW190" s="119" t="str">
        <f>IF(BG190="", "", IF(BG190&lt;=$B190, WORKDAY(DATE(YEAR($BB190), MONTH(BG190)+1, DAY(BG190)-1), 1, Settings!$AY$23:$AY$38), BG190))</f>
        <v/>
      </c>
      <c r="BX190" s="119" t="str">
        <f>IF(BH190="", "", IF(BH190&lt;=$B190, WORKDAY(DATE(YEAR($BB190), MONTH(BH190)+1, DAY(BH190)-1), 1, Settings!$AY$23:$AY$38), BH190))</f>
        <v/>
      </c>
      <c r="BY190" s="119" t="str">
        <f>IF(BI190="", "", IF(BI190&lt;=$B190, WORKDAY(DATE(YEAR($BB190), MONTH(BI190)+1, DAY(BI190)-1), 1, Settings!$AY$23:$AY$38), BI190))</f>
        <v/>
      </c>
      <c r="BZ190" s="119" t="str">
        <f>IF(BJ190="", "", IF(BJ190&lt;=$B190, WORKDAY(DATE(YEAR($BB190), MONTH(BJ190)+1, DAY(BJ190)-1), 1, Settings!$AY$23:$AY$38), BJ190))</f>
        <v/>
      </c>
      <c r="CA190" s="119" t="str">
        <f>IF(BK190="", "", IF(BK190&lt;=$B190, WORKDAY(DATE(YEAR($BB190), MONTH(BK190)+1, DAY(BK190)-1), 1, Settings!$AY$23:$AY$38), BK190))</f>
        <v/>
      </c>
      <c r="CB190" s="119" t="str">
        <f>IF(BL190="", "", IF(BL190&lt;=$B190, WORKDAY(DATE(YEAR($BB190), MONTH(BL190)+1, DAY(BL190)-1), 1, Settings!$AY$23:$AY$38), BL190))</f>
        <v/>
      </c>
      <c r="CC190" s="119" t="str">
        <f>IF(BM190="", "", IF(BM190&lt;=$B190, WORKDAY(DATE(YEAR($BB190), MONTH(BM190)+1, DAY(BM190)-1), 1, Settings!$AY$23:$AY$38), BM190))</f>
        <v/>
      </c>
      <c r="CD190" s="119" t="str">
        <f>IF(BN190="", "", IF(BN190&lt;=$B190, WORKDAY(DATE(YEAR($BB190), MONTH(BN190)+1, DAY(BN190)-1), 1, Settings!$AY$23:$AY$38), BN190))</f>
        <v/>
      </c>
      <c r="CE190" s="119" t="str">
        <f>IF(BO190="", "", IF(BO190&lt;=$B190, WORKDAY(DATE(YEAR($BB190), MONTH(BO190)+1, DAY(BO190)-1), 1, Settings!$AY$23:$AY$38), BO190))</f>
        <v/>
      </c>
      <c r="CF190" s="120" t="str">
        <f>IF(BP190="", "", IF(BP190&lt;=$B190, WORKDAY(DATE(YEAR($BB190), MONTH(BP190)+1, DAY(BP190)-1), 1, Settings!$AY$23:$AY$38), BP190))</f>
        <v/>
      </c>
      <c r="CH190" s="48" t="str">
        <f t="shared" si="66"/>
        <v/>
      </c>
      <c r="CI190" s="49" t="str">
        <f t="shared" si="67"/>
        <v/>
      </c>
      <c r="CJ190" s="49" t="str">
        <f t="shared" si="68"/>
        <v/>
      </c>
      <c r="CK190" s="49" t="str">
        <f t="shared" si="69"/>
        <v/>
      </c>
      <c r="CL190" s="49" t="str">
        <f t="shared" si="70"/>
        <v/>
      </c>
      <c r="CM190" s="49" t="str">
        <f t="shared" si="71"/>
        <v/>
      </c>
      <c r="CN190" s="49" t="str">
        <f t="shared" si="72"/>
        <v/>
      </c>
      <c r="CO190" s="49" t="str">
        <f t="shared" si="73"/>
        <v/>
      </c>
      <c r="CP190" s="49" t="str">
        <f t="shared" si="74"/>
        <v/>
      </c>
      <c r="CQ190" s="49" t="str">
        <f t="shared" si="75"/>
        <v/>
      </c>
      <c r="CR190" s="49" t="str">
        <f t="shared" si="76"/>
        <v/>
      </c>
      <c r="CS190" s="49" t="str">
        <f t="shared" si="77"/>
        <v/>
      </c>
      <c r="CT190" s="49" t="str">
        <f t="shared" si="78"/>
        <v/>
      </c>
      <c r="CU190" s="49" t="str">
        <f t="shared" si="79"/>
        <v/>
      </c>
      <c r="CV190" s="16" t="str">
        <f t="shared" si="80"/>
        <v/>
      </c>
      <c r="CX190" s="48" t="str">
        <f t="shared" si="81"/>
        <v/>
      </c>
      <c r="CY190" s="49" t="str">
        <f t="shared" si="82"/>
        <v/>
      </c>
      <c r="CZ190" s="49" t="str">
        <f t="shared" si="83"/>
        <v/>
      </c>
      <c r="DA190" s="49" t="str">
        <f t="shared" si="84"/>
        <v/>
      </c>
      <c r="DB190" s="49" t="str">
        <f t="shared" si="85"/>
        <v/>
      </c>
      <c r="DC190" s="49" t="str">
        <f t="shared" si="86"/>
        <v/>
      </c>
      <c r="DD190" s="49" t="str">
        <f t="shared" si="87"/>
        <v/>
      </c>
      <c r="DE190" s="49" t="str">
        <f t="shared" si="88"/>
        <v/>
      </c>
      <c r="DF190" s="49" t="str">
        <f t="shared" si="89"/>
        <v/>
      </c>
      <c r="DG190" s="49" t="str">
        <f t="shared" si="90"/>
        <v/>
      </c>
      <c r="DH190" s="49" t="str">
        <f t="shared" si="91"/>
        <v/>
      </c>
      <c r="DI190" s="49" t="str">
        <f t="shared" si="92"/>
        <v/>
      </c>
      <c r="DJ190" s="49" t="str">
        <f t="shared" si="93"/>
        <v/>
      </c>
      <c r="DK190" s="49" t="str">
        <f t="shared" si="94"/>
        <v/>
      </c>
      <c r="DL190" s="16" t="str">
        <f t="shared" si="95"/>
        <v/>
      </c>
      <c r="DN190" s="17" t="str">
        <f t="shared" si="96"/>
        <v>Dec 2019</v>
      </c>
    </row>
    <row r="191" spans="1:118" x14ac:dyDescent="0.25">
      <c r="A191" s="30"/>
      <c r="B191" s="102">
        <f>IF(B190="", "", IFERROR(IF(B190+1&gt;Settings!$G$25, "", B190+1), ""))</f>
        <v>43827</v>
      </c>
      <c r="C191" s="2"/>
      <c r="D191" s="3"/>
      <c r="E191" s="3"/>
      <c r="F191" s="3"/>
      <c r="G191" s="3"/>
      <c r="H191" s="3"/>
      <c r="I191" s="3"/>
      <c r="J191" s="3"/>
      <c r="K191" s="3"/>
      <c r="L191" s="3"/>
      <c r="M191" s="3"/>
      <c r="N191" s="3"/>
      <c r="O191" s="3"/>
      <c r="P191" s="3"/>
      <c r="Q191" s="4"/>
      <c r="R191" s="30"/>
      <c r="T191" s="17" t="str">
        <f>IF($B191="", "", IF($B191&lt;Settings!$G$23, "Old", "New"))</f>
        <v>Old</v>
      </c>
      <c r="AL191" s="118" t="str">
        <f>IF(OR($B191="", C191="", C$10="", AL$9), "", IFERROR($B191+INDEX(Settings!$AF$19:$AF$33, MATCH(C$10, Settings!$Y$19:$Y$33, 0))+IF(INDEX(Settings!$AI$19:$AI$33, MATCH(C$10, Settings!$Y$19:$Y$33, 0))="", 0, INDEX($AO$2:$AU$8, MATCH(TEXT($B191, "ddd"), $AN$2:$AN$8, 0), MATCH(INDEX(Settings!$AI$19:$AI$33, MATCH(C$10, Settings!$Y$19:$Y$33, 0)), $AO$1:$AU$1, 0))), 0))</f>
        <v/>
      </c>
      <c r="AM191" s="119" t="str">
        <f>IF(OR($B191="", D191="", D$10="", AM$9), "", IFERROR($B191+INDEX(Settings!$AF$19:$AF$33, MATCH(D$10, Settings!$Y$19:$Y$33, 0))+IF(INDEX(Settings!$AI$19:$AI$33, MATCH(D$10, Settings!$Y$19:$Y$33, 0))="", 0, INDEX($AO$2:$AU$8, MATCH(TEXT($B191, "ddd"), $AN$2:$AN$8, 0), MATCH(INDEX(Settings!$AI$19:$AI$33, MATCH(D$10, Settings!$Y$19:$Y$33, 0)), $AO$1:$AU$1, 0))), 0))</f>
        <v/>
      </c>
      <c r="AN191" s="119" t="str">
        <f>IF(OR($B191="", E191="", E$10="", AN$9), "", IFERROR($B191+INDEX(Settings!$AF$19:$AF$33, MATCH(E$10, Settings!$Y$19:$Y$33, 0))+IF(INDEX(Settings!$AI$19:$AI$33, MATCH(E$10, Settings!$Y$19:$Y$33, 0))="", 0, INDEX($AO$2:$AU$8, MATCH(TEXT($B191, "ddd"), $AN$2:$AN$8, 0), MATCH(INDEX(Settings!$AI$19:$AI$33, MATCH(E$10, Settings!$Y$19:$Y$33, 0)), $AO$1:$AU$1, 0))), 0))</f>
        <v/>
      </c>
      <c r="AO191" s="119" t="str">
        <f>IF(OR($B191="", F191="", F$10="", AO$9), "", IFERROR($B191+INDEX(Settings!$AF$19:$AF$33, MATCH(F$10, Settings!$Y$19:$Y$33, 0))+IF(INDEX(Settings!$AI$19:$AI$33, MATCH(F$10, Settings!$Y$19:$Y$33, 0))="", 0, INDEX($AO$2:$AU$8, MATCH(TEXT($B191, "ddd"), $AN$2:$AN$8, 0), MATCH(INDEX(Settings!$AI$19:$AI$33, MATCH(F$10, Settings!$Y$19:$Y$33, 0)), $AO$1:$AU$1, 0))), 0))</f>
        <v/>
      </c>
      <c r="AP191" s="119" t="str">
        <f>IF(OR($B191="", G191="", G$10="", AP$9), "", IFERROR($B191+INDEX(Settings!$AF$19:$AF$33, MATCH(G$10, Settings!$Y$19:$Y$33, 0))+IF(INDEX(Settings!$AI$19:$AI$33, MATCH(G$10, Settings!$Y$19:$Y$33, 0))="", 0, INDEX($AO$2:$AU$8, MATCH(TEXT($B191, "ddd"), $AN$2:$AN$8, 0), MATCH(INDEX(Settings!$AI$19:$AI$33, MATCH(G$10, Settings!$Y$19:$Y$33, 0)), $AO$1:$AU$1, 0))), 0))</f>
        <v/>
      </c>
      <c r="AQ191" s="119" t="str">
        <f>IF(OR($B191="", H191="", H$10="", AQ$9), "", IFERROR($B191+INDEX(Settings!$AF$19:$AF$33, MATCH(H$10, Settings!$Y$19:$Y$33, 0))+IF(INDEX(Settings!$AI$19:$AI$33, MATCH(H$10, Settings!$Y$19:$Y$33, 0))="", 0, INDEX($AO$2:$AU$8, MATCH(TEXT($B191, "ddd"), $AN$2:$AN$8, 0), MATCH(INDEX(Settings!$AI$19:$AI$33, MATCH(H$10, Settings!$Y$19:$Y$33, 0)), $AO$1:$AU$1, 0))), 0))</f>
        <v/>
      </c>
      <c r="AR191" s="119" t="str">
        <f>IF(OR($B191="", I191="", I$10="", AR$9), "", IFERROR($B191+INDEX(Settings!$AF$19:$AF$33, MATCH(I$10, Settings!$Y$19:$Y$33, 0))+IF(INDEX(Settings!$AI$19:$AI$33, MATCH(I$10, Settings!$Y$19:$Y$33, 0))="", 0, INDEX($AO$2:$AU$8, MATCH(TEXT($B191, "ddd"), $AN$2:$AN$8, 0), MATCH(INDEX(Settings!$AI$19:$AI$33, MATCH(I$10, Settings!$Y$19:$Y$33, 0)), $AO$1:$AU$1, 0))), 0))</f>
        <v/>
      </c>
      <c r="AS191" s="119" t="str">
        <f>IF(OR($B191="", J191="", J$10="", AS$9), "", IFERROR($B191+INDEX(Settings!$AF$19:$AF$33, MATCH(J$10, Settings!$Y$19:$Y$33, 0))+IF(INDEX(Settings!$AI$19:$AI$33, MATCH(J$10, Settings!$Y$19:$Y$33, 0))="", 0, INDEX($AO$2:$AU$8, MATCH(TEXT($B191, "ddd"), $AN$2:$AN$8, 0), MATCH(INDEX(Settings!$AI$19:$AI$33, MATCH(J$10, Settings!$Y$19:$Y$33, 0)), $AO$1:$AU$1, 0))), 0))</f>
        <v/>
      </c>
      <c r="AT191" s="119" t="str">
        <f>IF(OR($B191="", K191="", K$10="", AT$9), "", IFERROR($B191+INDEX(Settings!$AF$19:$AF$33, MATCH(K$10, Settings!$Y$19:$Y$33, 0))+IF(INDEX(Settings!$AI$19:$AI$33, MATCH(K$10, Settings!$Y$19:$Y$33, 0))="", 0, INDEX($AO$2:$AU$8, MATCH(TEXT($B191, "ddd"), $AN$2:$AN$8, 0), MATCH(INDEX(Settings!$AI$19:$AI$33, MATCH(K$10, Settings!$Y$19:$Y$33, 0)), $AO$1:$AU$1, 0))), 0))</f>
        <v/>
      </c>
      <c r="AU191" s="119" t="str">
        <f>IF(OR($B191="", L191="", L$10="", AU$9), "", IFERROR($B191+INDEX(Settings!$AF$19:$AF$33, MATCH(L$10, Settings!$Y$19:$Y$33, 0))+IF(INDEX(Settings!$AI$19:$AI$33, MATCH(L$10, Settings!$Y$19:$Y$33, 0))="", 0, INDEX($AO$2:$AU$8, MATCH(TEXT($B191, "ddd"), $AN$2:$AN$8, 0), MATCH(INDEX(Settings!$AI$19:$AI$33, MATCH(L$10, Settings!$Y$19:$Y$33, 0)), $AO$1:$AU$1, 0))), 0))</f>
        <v/>
      </c>
      <c r="AV191" s="119" t="str">
        <f>IF(OR($B191="", M191="", M$10="", AV$9), "", IFERROR($B191+INDEX(Settings!$AF$19:$AF$33, MATCH(M$10, Settings!$Y$19:$Y$33, 0))+IF(INDEX(Settings!$AI$19:$AI$33, MATCH(M$10, Settings!$Y$19:$Y$33, 0))="", 0, INDEX($AO$2:$AU$8, MATCH(TEXT($B191, "ddd"), $AN$2:$AN$8, 0), MATCH(INDEX(Settings!$AI$19:$AI$33, MATCH(M$10, Settings!$Y$19:$Y$33, 0)), $AO$1:$AU$1, 0))), 0))</f>
        <v/>
      </c>
      <c r="AW191" s="119" t="str">
        <f>IF(OR($B191="", N191="", N$10="", AW$9), "", IFERROR($B191+INDEX(Settings!$AF$19:$AF$33, MATCH(N$10, Settings!$Y$19:$Y$33, 0))+IF(INDEX(Settings!$AI$19:$AI$33, MATCH(N$10, Settings!$Y$19:$Y$33, 0))="", 0, INDEX($AO$2:$AU$8, MATCH(TEXT($B191, "ddd"), $AN$2:$AN$8, 0), MATCH(INDEX(Settings!$AI$19:$AI$33, MATCH(N$10, Settings!$Y$19:$Y$33, 0)), $AO$1:$AU$1, 0))), 0))</f>
        <v/>
      </c>
      <c r="AX191" s="119" t="str">
        <f>IF(OR($B191="", O191="", O$10="", AX$9), "", IFERROR($B191+INDEX(Settings!$AF$19:$AF$33, MATCH(O$10, Settings!$Y$19:$Y$33, 0))+IF(INDEX(Settings!$AI$19:$AI$33, MATCH(O$10, Settings!$Y$19:$Y$33, 0))="", 0, INDEX($AO$2:$AU$8, MATCH(TEXT($B191, "ddd"), $AN$2:$AN$8, 0), MATCH(INDEX(Settings!$AI$19:$AI$33, MATCH(O$10, Settings!$Y$19:$Y$33, 0)), $AO$1:$AU$1, 0))), 0))</f>
        <v/>
      </c>
      <c r="AY191" s="119" t="str">
        <f>IF(OR($B191="", P191="", P$10="", AY$9), "", IFERROR($B191+INDEX(Settings!$AF$19:$AF$33, MATCH(P$10, Settings!$Y$19:$Y$33, 0))+IF(INDEX(Settings!$AI$19:$AI$33, MATCH(P$10, Settings!$Y$19:$Y$33, 0))="", 0, INDEX($AO$2:$AU$8, MATCH(TEXT($B191, "ddd"), $AN$2:$AN$8, 0), MATCH(INDEX(Settings!$AI$19:$AI$33, MATCH(P$10, Settings!$Y$19:$Y$33, 0)), $AO$1:$AU$1, 0))), 0))</f>
        <v/>
      </c>
      <c r="AZ191" s="120" t="str">
        <f>IF(OR($B191="", Q191="", Q$10="", AZ$9), "", IFERROR($B191+INDEX(Settings!$AF$19:$AF$33, MATCH(Q$10, Settings!$Y$19:$Y$33, 0))+IF(INDEX(Settings!$AI$19:$AI$33, MATCH(Q$10, Settings!$Y$19:$Y$33, 0))="", 0, INDEX($AO$2:$AU$8, MATCH(TEXT($B191, "ddd"), $AN$2:$AN$8, 0), MATCH(INDEX(Settings!$AI$19:$AI$33, MATCH(Q$10, Settings!$Y$19:$Y$33, 0)), $AO$1:$AU$1, 0))), 0))</f>
        <v/>
      </c>
      <c r="BB191" s="118" t="str">
        <f>IF(OR(C$10="", $B191="", C191="", BB$9=""), "", IFERROR(WORKDAY((DATE(YEAR($B191), MONTH($B191)+INDEX(Settings!$AM$19:$AM$33, MATCH(C$10, Settings!$Y$19:$Y$33, 0)), IF(INDEX(Settings!$AQ$19:$AQ$33, MATCH(C$10, Settings!$Y$19:$Y$33, 0))=0, DAY($B191), INDEX(Settings!$AQ$19:$AQ$33, MATCH(C$10, Settings!$Y$19:$Y$33, 0))))-1), 1, Settings!$AY$23:$AY$38), ""))</f>
        <v/>
      </c>
      <c r="BC191" s="119" t="str">
        <f>IF(OR(D$10="", $B191="", D191="", BC$9=""), "", IFERROR(WORKDAY((DATE(YEAR($B191), MONTH($B191)+INDEX(Settings!$AM$19:$AM$33, MATCH(D$10, Settings!$Y$19:$Y$33, 0)), IF(INDEX(Settings!$AQ$19:$AQ$33, MATCH(D$10, Settings!$Y$19:$Y$33, 0))=0, DAY($B191), INDEX(Settings!$AQ$19:$AQ$33, MATCH(D$10, Settings!$Y$19:$Y$33, 0))))-1), 1, Settings!$AY$23:$AY$38), ""))</f>
        <v/>
      </c>
      <c r="BD191" s="119" t="str">
        <f>IF(OR(E$10="", $B191="", E191="", BD$9=""), "", IFERROR(WORKDAY((DATE(YEAR($B191), MONTH($B191)+INDEX(Settings!$AM$19:$AM$33, MATCH(E$10, Settings!$Y$19:$Y$33, 0)), IF(INDEX(Settings!$AQ$19:$AQ$33, MATCH(E$10, Settings!$Y$19:$Y$33, 0))=0, DAY($B191), INDEX(Settings!$AQ$19:$AQ$33, MATCH(E$10, Settings!$Y$19:$Y$33, 0))))-1), 1, Settings!$AY$23:$AY$38), ""))</f>
        <v/>
      </c>
      <c r="BE191" s="119" t="str">
        <f>IF(OR(F$10="", $B191="", F191="", BE$9=""), "", IFERROR(WORKDAY((DATE(YEAR($B191), MONTH($B191)+INDEX(Settings!$AM$19:$AM$33, MATCH(F$10, Settings!$Y$19:$Y$33, 0)), IF(INDEX(Settings!$AQ$19:$AQ$33, MATCH(F$10, Settings!$Y$19:$Y$33, 0))=0, DAY($B191), INDEX(Settings!$AQ$19:$AQ$33, MATCH(F$10, Settings!$Y$19:$Y$33, 0))))-1), 1, Settings!$AY$23:$AY$38), ""))</f>
        <v/>
      </c>
      <c r="BF191" s="119" t="str">
        <f>IF(OR(G$10="", $B191="", G191="", BF$9=""), "", IFERROR(WORKDAY((DATE(YEAR($B191), MONTH($B191)+INDEX(Settings!$AM$19:$AM$33, MATCH(G$10, Settings!$Y$19:$Y$33, 0)), IF(INDEX(Settings!$AQ$19:$AQ$33, MATCH(G$10, Settings!$Y$19:$Y$33, 0))=0, DAY($B191), INDEX(Settings!$AQ$19:$AQ$33, MATCH(G$10, Settings!$Y$19:$Y$33, 0))))-1), 1, Settings!$AY$23:$AY$38), ""))</f>
        <v/>
      </c>
      <c r="BG191" s="119" t="str">
        <f>IF(OR(H$10="", $B191="", H191="", BG$9=""), "", IFERROR(WORKDAY((DATE(YEAR($B191), MONTH($B191)+INDEX(Settings!$AM$19:$AM$33, MATCH(H$10, Settings!$Y$19:$Y$33, 0)), IF(INDEX(Settings!$AQ$19:$AQ$33, MATCH(H$10, Settings!$Y$19:$Y$33, 0))=0, DAY($B191), INDEX(Settings!$AQ$19:$AQ$33, MATCH(H$10, Settings!$Y$19:$Y$33, 0))))-1), 1, Settings!$AY$23:$AY$38), ""))</f>
        <v/>
      </c>
      <c r="BH191" s="119" t="str">
        <f>IF(OR(I$10="", $B191="", I191="", BH$9=""), "", IFERROR(WORKDAY((DATE(YEAR($B191), MONTH($B191)+INDEX(Settings!$AM$19:$AM$33, MATCH(I$10, Settings!$Y$19:$Y$33, 0)), IF(INDEX(Settings!$AQ$19:$AQ$33, MATCH(I$10, Settings!$Y$19:$Y$33, 0))=0, DAY($B191), INDEX(Settings!$AQ$19:$AQ$33, MATCH(I$10, Settings!$Y$19:$Y$33, 0))))-1), 1, Settings!$AY$23:$AY$38), ""))</f>
        <v/>
      </c>
      <c r="BI191" s="119" t="str">
        <f>IF(OR(J$10="", $B191="", J191="", BI$9=""), "", IFERROR(WORKDAY((DATE(YEAR($B191), MONTH($B191)+INDEX(Settings!$AM$19:$AM$33, MATCH(J$10, Settings!$Y$19:$Y$33, 0)), IF(INDEX(Settings!$AQ$19:$AQ$33, MATCH(J$10, Settings!$Y$19:$Y$33, 0))=0, DAY($B191), INDEX(Settings!$AQ$19:$AQ$33, MATCH(J$10, Settings!$Y$19:$Y$33, 0))))-1), 1, Settings!$AY$23:$AY$38), ""))</f>
        <v/>
      </c>
      <c r="BJ191" s="119" t="str">
        <f>IF(OR(K$10="", $B191="", K191="", BJ$9=""), "", IFERROR(WORKDAY((DATE(YEAR($B191), MONTH($B191)+INDEX(Settings!$AM$19:$AM$33, MATCH(K$10, Settings!$Y$19:$Y$33, 0)), IF(INDEX(Settings!$AQ$19:$AQ$33, MATCH(K$10, Settings!$Y$19:$Y$33, 0))=0, DAY($B191), INDEX(Settings!$AQ$19:$AQ$33, MATCH(K$10, Settings!$Y$19:$Y$33, 0))))-1), 1, Settings!$AY$23:$AY$38), ""))</f>
        <v/>
      </c>
      <c r="BK191" s="119" t="str">
        <f>IF(OR(L$10="", $B191="", L191="", BK$9=""), "", IFERROR(WORKDAY((DATE(YEAR($B191), MONTH($B191)+INDEX(Settings!$AM$19:$AM$33, MATCH(L$10, Settings!$Y$19:$Y$33, 0)), IF(INDEX(Settings!$AQ$19:$AQ$33, MATCH(L$10, Settings!$Y$19:$Y$33, 0))=0, DAY($B191), INDEX(Settings!$AQ$19:$AQ$33, MATCH(L$10, Settings!$Y$19:$Y$33, 0))))-1), 1, Settings!$AY$23:$AY$38), ""))</f>
        <v/>
      </c>
      <c r="BL191" s="119" t="str">
        <f>IF(OR(M$10="", $B191="", M191="", BL$9=""), "", IFERROR(WORKDAY((DATE(YEAR($B191), MONTH($B191)+INDEX(Settings!$AM$19:$AM$33, MATCH(M$10, Settings!$Y$19:$Y$33, 0)), IF(INDEX(Settings!$AQ$19:$AQ$33, MATCH(M$10, Settings!$Y$19:$Y$33, 0))=0, DAY($B191), INDEX(Settings!$AQ$19:$AQ$33, MATCH(M$10, Settings!$Y$19:$Y$33, 0))))-1), 1, Settings!$AY$23:$AY$38), ""))</f>
        <v/>
      </c>
      <c r="BM191" s="119" t="str">
        <f>IF(OR(N$10="", $B191="", N191="", BM$9=""), "", IFERROR(WORKDAY((DATE(YEAR($B191), MONTH($B191)+INDEX(Settings!$AM$19:$AM$33, MATCH(N$10, Settings!$Y$19:$Y$33, 0)), IF(INDEX(Settings!$AQ$19:$AQ$33, MATCH(N$10, Settings!$Y$19:$Y$33, 0))=0, DAY($B191), INDEX(Settings!$AQ$19:$AQ$33, MATCH(N$10, Settings!$Y$19:$Y$33, 0))))-1), 1, Settings!$AY$23:$AY$38), ""))</f>
        <v/>
      </c>
      <c r="BN191" s="119" t="str">
        <f>IF(OR(O$10="", $B191="", O191="", BN$9=""), "", IFERROR(WORKDAY((DATE(YEAR($B191), MONTH($B191)+INDEX(Settings!$AM$19:$AM$33, MATCH(O$10, Settings!$Y$19:$Y$33, 0)), IF(INDEX(Settings!$AQ$19:$AQ$33, MATCH(O$10, Settings!$Y$19:$Y$33, 0))=0, DAY($B191), INDEX(Settings!$AQ$19:$AQ$33, MATCH(O$10, Settings!$Y$19:$Y$33, 0))))-1), 1, Settings!$AY$23:$AY$38), ""))</f>
        <v/>
      </c>
      <c r="BO191" s="119" t="str">
        <f>IF(OR(P$10="", $B191="", P191="", BO$9=""), "", IFERROR(WORKDAY((DATE(YEAR($B191), MONTH($B191)+INDEX(Settings!$AM$19:$AM$33, MATCH(P$10, Settings!$Y$19:$Y$33, 0)), IF(INDEX(Settings!$AQ$19:$AQ$33, MATCH(P$10, Settings!$Y$19:$Y$33, 0))=0, DAY($B191), INDEX(Settings!$AQ$19:$AQ$33, MATCH(P$10, Settings!$Y$19:$Y$33, 0))))-1), 1, Settings!$AY$23:$AY$38), ""))</f>
        <v/>
      </c>
      <c r="BP191" s="120" t="str">
        <f>IF(OR(Q$10="", $B191="", Q191="", BP$9=""), "", IFERROR(WORKDAY((DATE(YEAR($B191), MONTH($B191)+INDEX(Settings!$AM$19:$AM$33, MATCH(Q$10, Settings!$Y$19:$Y$33, 0)), IF(INDEX(Settings!$AQ$19:$AQ$33, MATCH(Q$10, Settings!$Y$19:$Y$33, 0))=0, DAY($B191), INDEX(Settings!$AQ$19:$AQ$33, MATCH(Q$10, Settings!$Y$19:$Y$33, 0))))-1), 1, Settings!$AY$23:$AY$38), ""))</f>
        <v/>
      </c>
      <c r="BR191" s="118" t="str">
        <f>IF(BB191="", "", IF(BB191&lt;=$B191, WORKDAY(DATE(YEAR($BB191), MONTH(BB191)+1, DAY(BB191)-1), 1, Settings!$AY$23:$AY$38), BB191))</f>
        <v/>
      </c>
      <c r="BS191" s="119" t="str">
        <f>IF(BC191="", "", IF(BC191&lt;=$B191, WORKDAY(DATE(YEAR($BB191), MONTH(BC191)+1, DAY(BC191)-1), 1, Settings!$AY$23:$AY$38), BC191))</f>
        <v/>
      </c>
      <c r="BT191" s="119" t="str">
        <f>IF(BD191="", "", IF(BD191&lt;=$B191, WORKDAY(DATE(YEAR($BB191), MONTH(BD191)+1, DAY(BD191)-1), 1, Settings!$AY$23:$AY$38), BD191))</f>
        <v/>
      </c>
      <c r="BU191" s="119" t="str">
        <f>IF(BE191="", "", IF(BE191&lt;=$B191, WORKDAY(DATE(YEAR($BB191), MONTH(BE191)+1, DAY(BE191)-1), 1, Settings!$AY$23:$AY$38), BE191))</f>
        <v/>
      </c>
      <c r="BV191" s="119" t="str">
        <f>IF(BF191="", "", IF(BF191&lt;=$B191, WORKDAY(DATE(YEAR($BB191), MONTH(BF191)+1, DAY(BF191)-1), 1, Settings!$AY$23:$AY$38), BF191))</f>
        <v/>
      </c>
      <c r="BW191" s="119" t="str">
        <f>IF(BG191="", "", IF(BG191&lt;=$B191, WORKDAY(DATE(YEAR($BB191), MONTH(BG191)+1, DAY(BG191)-1), 1, Settings!$AY$23:$AY$38), BG191))</f>
        <v/>
      </c>
      <c r="BX191" s="119" t="str">
        <f>IF(BH191="", "", IF(BH191&lt;=$B191, WORKDAY(DATE(YEAR($BB191), MONTH(BH191)+1, DAY(BH191)-1), 1, Settings!$AY$23:$AY$38), BH191))</f>
        <v/>
      </c>
      <c r="BY191" s="119" t="str">
        <f>IF(BI191="", "", IF(BI191&lt;=$B191, WORKDAY(DATE(YEAR($BB191), MONTH(BI191)+1, DAY(BI191)-1), 1, Settings!$AY$23:$AY$38), BI191))</f>
        <v/>
      </c>
      <c r="BZ191" s="119" t="str">
        <f>IF(BJ191="", "", IF(BJ191&lt;=$B191, WORKDAY(DATE(YEAR($BB191), MONTH(BJ191)+1, DAY(BJ191)-1), 1, Settings!$AY$23:$AY$38), BJ191))</f>
        <v/>
      </c>
      <c r="CA191" s="119" t="str">
        <f>IF(BK191="", "", IF(BK191&lt;=$B191, WORKDAY(DATE(YEAR($BB191), MONTH(BK191)+1, DAY(BK191)-1), 1, Settings!$AY$23:$AY$38), BK191))</f>
        <v/>
      </c>
      <c r="CB191" s="119" t="str">
        <f>IF(BL191="", "", IF(BL191&lt;=$B191, WORKDAY(DATE(YEAR($BB191), MONTH(BL191)+1, DAY(BL191)-1), 1, Settings!$AY$23:$AY$38), BL191))</f>
        <v/>
      </c>
      <c r="CC191" s="119" t="str">
        <f>IF(BM191="", "", IF(BM191&lt;=$B191, WORKDAY(DATE(YEAR($BB191), MONTH(BM191)+1, DAY(BM191)-1), 1, Settings!$AY$23:$AY$38), BM191))</f>
        <v/>
      </c>
      <c r="CD191" s="119" t="str">
        <f>IF(BN191="", "", IF(BN191&lt;=$B191, WORKDAY(DATE(YEAR($BB191), MONTH(BN191)+1, DAY(BN191)-1), 1, Settings!$AY$23:$AY$38), BN191))</f>
        <v/>
      </c>
      <c r="CE191" s="119" t="str">
        <f>IF(BO191="", "", IF(BO191&lt;=$B191, WORKDAY(DATE(YEAR($BB191), MONTH(BO191)+1, DAY(BO191)-1), 1, Settings!$AY$23:$AY$38), BO191))</f>
        <v/>
      </c>
      <c r="CF191" s="120" t="str">
        <f>IF(BP191="", "", IF(BP191&lt;=$B191, WORKDAY(DATE(YEAR($BB191), MONTH(BP191)+1, DAY(BP191)-1), 1, Settings!$AY$23:$AY$38), BP191))</f>
        <v/>
      </c>
      <c r="CH191" s="48" t="str">
        <f t="shared" si="66"/>
        <v/>
      </c>
      <c r="CI191" s="49" t="str">
        <f t="shared" si="67"/>
        <v/>
      </c>
      <c r="CJ191" s="49" t="str">
        <f t="shared" si="68"/>
        <v/>
      </c>
      <c r="CK191" s="49" t="str">
        <f t="shared" si="69"/>
        <v/>
      </c>
      <c r="CL191" s="49" t="str">
        <f t="shared" si="70"/>
        <v/>
      </c>
      <c r="CM191" s="49" t="str">
        <f t="shared" si="71"/>
        <v/>
      </c>
      <c r="CN191" s="49" t="str">
        <f t="shared" si="72"/>
        <v/>
      </c>
      <c r="CO191" s="49" t="str">
        <f t="shared" si="73"/>
        <v/>
      </c>
      <c r="CP191" s="49" t="str">
        <f t="shared" si="74"/>
        <v/>
      </c>
      <c r="CQ191" s="49" t="str">
        <f t="shared" si="75"/>
        <v/>
      </c>
      <c r="CR191" s="49" t="str">
        <f t="shared" si="76"/>
        <v/>
      </c>
      <c r="CS191" s="49" t="str">
        <f t="shared" si="77"/>
        <v/>
      </c>
      <c r="CT191" s="49" t="str">
        <f t="shared" si="78"/>
        <v/>
      </c>
      <c r="CU191" s="49" t="str">
        <f t="shared" si="79"/>
        <v/>
      </c>
      <c r="CV191" s="16" t="str">
        <f t="shared" si="80"/>
        <v/>
      </c>
      <c r="CX191" s="48" t="str">
        <f t="shared" si="81"/>
        <v/>
      </c>
      <c r="CY191" s="49" t="str">
        <f t="shared" si="82"/>
        <v/>
      </c>
      <c r="CZ191" s="49" t="str">
        <f t="shared" si="83"/>
        <v/>
      </c>
      <c r="DA191" s="49" t="str">
        <f t="shared" si="84"/>
        <v/>
      </c>
      <c r="DB191" s="49" t="str">
        <f t="shared" si="85"/>
        <v/>
      </c>
      <c r="DC191" s="49" t="str">
        <f t="shared" si="86"/>
        <v/>
      </c>
      <c r="DD191" s="49" t="str">
        <f t="shared" si="87"/>
        <v/>
      </c>
      <c r="DE191" s="49" t="str">
        <f t="shared" si="88"/>
        <v/>
      </c>
      <c r="DF191" s="49" t="str">
        <f t="shared" si="89"/>
        <v/>
      </c>
      <c r="DG191" s="49" t="str">
        <f t="shared" si="90"/>
        <v/>
      </c>
      <c r="DH191" s="49" t="str">
        <f t="shared" si="91"/>
        <v/>
      </c>
      <c r="DI191" s="49" t="str">
        <f t="shared" si="92"/>
        <v/>
      </c>
      <c r="DJ191" s="49" t="str">
        <f t="shared" si="93"/>
        <v/>
      </c>
      <c r="DK191" s="49" t="str">
        <f t="shared" si="94"/>
        <v/>
      </c>
      <c r="DL191" s="16" t="str">
        <f t="shared" si="95"/>
        <v/>
      </c>
      <c r="DN191" s="17" t="str">
        <f t="shared" si="96"/>
        <v>Dec 2019</v>
      </c>
    </row>
    <row r="192" spans="1:118" x14ac:dyDescent="0.25">
      <c r="A192" s="30"/>
      <c r="B192" s="102">
        <f>IF(B191="", "", IFERROR(IF(B191+1&gt;Settings!$G$25, "", B191+1), ""))</f>
        <v>43828</v>
      </c>
      <c r="C192" s="2"/>
      <c r="D192" s="3"/>
      <c r="E192" s="3"/>
      <c r="F192" s="3"/>
      <c r="G192" s="3"/>
      <c r="H192" s="3"/>
      <c r="I192" s="3"/>
      <c r="J192" s="3"/>
      <c r="K192" s="3"/>
      <c r="L192" s="3"/>
      <c r="M192" s="3"/>
      <c r="N192" s="3"/>
      <c r="O192" s="3"/>
      <c r="P192" s="3"/>
      <c r="Q192" s="4"/>
      <c r="R192" s="30"/>
      <c r="T192" s="17" t="str">
        <f>IF($B192="", "", IF($B192&lt;Settings!$G$23, "Old", "New"))</f>
        <v>Old</v>
      </c>
      <c r="AL192" s="118" t="str">
        <f>IF(OR($B192="", C192="", C$10="", AL$9), "", IFERROR($B192+INDEX(Settings!$AF$19:$AF$33, MATCH(C$10, Settings!$Y$19:$Y$33, 0))+IF(INDEX(Settings!$AI$19:$AI$33, MATCH(C$10, Settings!$Y$19:$Y$33, 0))="", 0, INDEX($AO$2:$AU$8, MATCH(TEXT($B192, "ddd"), $AN$2:$AN$8, 0), MATCH(INDEX(Settings!$AI$19:$AI$33, MATCH(C$10, Settings!$Y$19:$Y$33, 0)), $AO$1:$AU$1, 0))), 0))</f>
        <v/>
      </c>
      <c r="AM192" s="119" t="str">
        <f>IF(OR($B192="", D192="", D$10="", AM$9), "", IFERROR($B192+INDEX(Settings!$AF$19:$AF$33, MATCH(D$10, Settings!$Y$19:$Y$33, 0))+IF(INDEX(Settings!$AI$19:$AI$33, MATCH(D$10, Settings!$Y$19:$Y$33, 0))="", 0, INDEX($AO$2:$AU$8, MATCH(TEXT($B192, "ddd"), $AN$2:$AN$8, 0), MATCH(INDEX(Settings!$AI$19:$AI$33, MATCH(D$10, Settings!$Y$19:$Y$33, 0)), $AO$1:$AU$1, 0))), 0))</f>
        <v/>
      </c>
      <c r="AN192" s="119" t="str">
        <f>IF(OR($B192="", E192="", E$10="", AN$9), "", IFERROR($B192+INDEX(Settings!$AF$19:$AF$33, MATCH(E$10, Settings!$Y$19:$Y$33, 0))+IF(INDEX(Settings!$AI$19:$AI$33, MATCH(E$10, Settings!$Y$19:$Y$33, 0))="", 0, INDEX($AO$2:$AU$8, MATCH(TEXT($B192, "ddd"), $AN$2:$AN$8, 0), MATCH(INDEX(Settings!$AI$19:$AI$33, MATCH(E$10, Settings!$Y$19:$Y$33, 0)), $AO$1:$AU$1, 0))), 0))</f>
        <v/>
      </c>
      <c r="AO192" s="119" t="str">
        <f>IF(OR($B192="", F192="", F$10="", AO$9), "", IFERROR($B192+INDEX(Settings!$AF$19:$AF$33, MATCH(F$10, Settings!$Y$19:$Y$33, 0))+IF(INDEX(Settings!$AI$19:$AI$33, MATCH(F$10, Settings!$Y$19:$Y$33, 0))="", 0, INDEX($AO$2:$AU$8, MATCH(TEXT($B192, "ddd"), $AN$2:$AN$8, 0), MATCH(INDEX(Settings!$AI$19:$AI$33, MATCH(F$10, Settings!$Y$19:$Y$33, 0)), $AO$1:$AU$1, 0))), 0))</f>
        <v/>
      </c>
      <c r="AP192" s="119" t="str">
        <f>IF(OR($B192="", G192="", G$10="", AP$9), "", IFERROR($B192+INDEX(Settings!$AF$19:$AF$33, MATCH(G$10, Settings!$Y$19:$Y$33, 0))+IF(INDEX(Settings!$AI$19:$AI$33, MATCH(G$10, Settings!$Y$19:$Y$33, 0))="", 0, INDEX($AO$2:$AU$8, MATCH(TEXT($B192, "ddd"), $AN$2:$AN$8, 0), MATCH(INDEX(Settings!$AI$19:$AI$33, MATCH(G$10, Settings!$Y$19:$Y$33, 0)), $AO$1:$AU$1, 0))), 0))</f>
        <v/>
      </c>
      <c r="AQ192" s="119" t="str">
        <f>IF(OR($B192="", H192="", H$10="", AQ$9), "", IFERROR($B192+INDEX(Settings!$AF$19:$AF$33, MATCH(H$10, Settings!$Y$19:$Y$33, 0))+IF(INDEX(Settings!$AI$19:$AI$33, MATCH(H$10, Settings!$Y$19:$Y$33, 0))="", 0, INDEX($AO$2:$AU$8, MATCH(TEXT($B192, "ddd"), $AN$2:$AN$8, 0), MATCH(INDEX(Settings!$AI$19:$AI$33, MATCH(H$10, Settings!$Y$19:$Y$33, 0)), $AO$1:$AU$1, 0))), 0))</f>
        <v/>
      </c>
      <c r="AR192" s="119" t="str">
        <f>IF(OR($B192="", I192="", I$10="", AR$9), "", IFERROR($B192+INDEX(Settings!$AF$19:$AF$33, MATCH(I$10, Settings!$Y$19:$Y$33, 0))+IF(INDEX(Settings!$AI$19:$AI$33, MATCH(I$10, Settings!$Y$19:$Y$33, 0))="", 0, INDEX($AO$2:$AU$8, MATCH(TEXT($B192, "ddd"), $AN$2:$AN$8, 0), MATCH(INDEX(Settings!$AI$19:$AI$33, MATCH(I$10, Settings!$Y$19:$Y$33, 0)), $AO$1:$AU$1, 0))), 0))</f>
        <v/>
      </c>
      <c r="AS192" s="119" t="str">
        <f>IF(OR($B192="", J192="", J$10="", AS$9), "", IFERROR($B192+INDEX(Settings!$AF$19:$AF$33, MATCH(J$10, Settings!$Y$19:$Y$33, 0))+IF(INDEX(Settings!$AI$19:$AI$33, MATCH(J$10, Settings!$Y$19:$Y$33, 0))="", 0, INDEX($AO$2:$AU$8, MATCH(TEXT($B192, "ddd"), $AN$2:$AN$8, 0), MATCH(INDEX(Settings!$AI$19:$AI$33, MATCH(J$10, Settings!$Y$19:$Y$33, 0)), $AO$1:$AU$1, 0))), 0))</f>
        <v/>
      </c>
      <c r="AT192" s="119" t="str">
        <f>IF(OR($B192="", K192="", K$10="", AT$9), "", IFERROR($B192+INDEX(Settings!$AF$19:$AF$33, MATCH(K$10, Settings!$Y$19:$Y$33, 0))+IF(INDEX(Settings!$AI$19:$AI$33, MATCH(K$10, Settings!$Y$19:$Y$33, 0))="", 0, INDEX($AO$2:$AU$8, MATCH(TEXT($B192, "ddd"), $AN$2:$AN$8, 0), MATCH(INDEX(Settings!$AI$19:$AI$33, MATCH(K$10, Settings!$Y$19:$Y$33, 0)), $AO$1:$AU$1, 0))), 0))</f>
        <v/>
      </c>
      <c r="AU192" s="119" t="str">
        <f>IF(OR($B192="", L192="", L$10="", AU$9), "", IFERROR($B192+INDEX(Settings!$AF$19:$AF$33, MATCH(L$10, Settings!$Y$19:$Y$33, 0))+IF(INDEX(Settings!$AI$19:$AI$33, MATCH(L$10, Settings!$Y$19:$Y$33, 0))="", 0, INDEX($AO$2:$AU$8, MATCH(TEXT($B192, "ddd"), $AN$2:$AN$8, 0), MATCH(INDEX(Settings!$AI$19:$AI$33, MATCH(L$10, Settings!$Y$19:$Y$33, 0)), $AO$1:$AU$1, 0))), 0))</f>
        <v/>
      </c>
      <c r="AV192" s="119" t="str">
        <f>IF(OR($B192="", M192="", M$10="", AV$9), "", IFERROR($B192+INDEX(Settings!$AF$19:$AF$33, MATCH(M$10, Settings!$Y$19:$Y$33, 0))+IF(INDEX(Settings!$AI$19:$AI$33, MATCH(M$10, Settings!$Y$19:$Y$33, 0))="", 0, INDEX($AO$2:$AU$8, MATCH(TEXT($B192, "ddd"), $AN$2:$AN$8, 0), MATCH(INDEX(Settings!$AI$19:$AI$33, MATCH(M$10, Settings!$Y$19:$Y$33, 0)), $AO$1:$AU$1, 0))), 0))</f>
        <v/>
      </c>
      <c r="AW192" s="119" t="str">
        <f>IF(OR($B192="", N192="", N$10="", AW$9), "", IFERROR($B192+INDEX(Settings!$AF$19:$AF$33, MATCH(N$10, Settings!$Y$19:$Y$33, 0))+IF(INDEX(Settings!$AI$19:$AI$33, MATCH(N$10, Settings!$Y$19:$Y$33, 0))="", 0, INDEX($AO$2:$AU$8, MATCH(TEXT($B192, "ddd"), $AN$2:$AN$8, 0), MATCH(INDEX(Settings!$AI$19:$AI$33, MATCH(N$10, Settings!$Y$19:$Y$33, 0)), $AO$1:$AU$1, 0))), 0))</f>
        <v/>
      </c>
      <c r="AX192" s="119" t="str">
        <f>IF(OR($B192="", O192="", O$10="", AX$9), "", IFERROR($B192+INDEX(Settings!$AF$19:$AF$33, MATCH(O$10, Settings!$Y$19:$Y$33, 0))+IF(INDEX(Settings!$AI$19:$AI$33, MATCH(O$10, Settings!$Y$19:$Y$33, 0))="", 0, INDEX($AO$2:$AU$8, MATCH(TEXT($B192, "ddd"), $AN$2:$AN$8, 0), MATCH(INDEX(Settings!$AI$19:$AI$33, MATCH(O$10, Settings!$Y$19:$Y$33, 0)), $AO$1:$AU$1, 0))), 0))</f>
        <v/>
      </c>
      <c r="AY192" s="119" t="str">
        <f>IF(OR($B192="", P192="", P$10="", AY$9), "", IFERROR($B192+INDEX(Settings!$AF$19:$AF$33, MATCH(P$10, Settings!$Y$19:$Y$33, 0))+IF(INDEX(Settings!$AI$19:$AI$33, MATCH(P$10, Settings!$Y$19:$Y$33, 0))="", 0, INDEX($AO$2:$AU$8, MATCH(TEXT($B192, "ddd"), $AN$2:$AN$8, 0), MATCH(INDEX(Settings!$AI$19:$AI$33, MATCH(P$10, Settings!$Y$19:$Y$33, 0)), $AO$1:$AU$1, 0))), 0))</f>
        <v/>
      </c>
      <c r="AZ192" s="120" t="str">
        <f>IF(OR($B192="", Q192="", Q$10="", AZ$9), "", IFERROR($B192+INDEX(Settings!$AF$19:$AF$33, MATCH(Q$10, Settings!$Y$19:$Y$33, 0))+IF(INDEX(Settings!$AI$19:$AI$33, MATCH(Q$10, Settings!$Y$19:$Y$33, 0))="", 0, INDEX($AO$2:$AU$8, MATCH(TEXT($B192, "ddd"), $AN$2:$AN$8, 0), MATCH(INDEX(Settings!$AI$19:$AI$33, MATCH(Q$10, Settings!$Y$19:$Y$33, 0)), $AO$1:$AU$1, 0))), 0))</f>
        <v/>
      </c>
      <c r="BB192" s="118" t="str">
        <f>IF(OR(C$10="", $B192="", C192="", BB$9=""), "", IFERROR(WORKDAY((DATE(YEAR($B192), MONTH($B192)+INDEX(Settings!$AM$19:$AM$33, MATCH(C$10, Settings!$Y$19:$Y$33, 0)), IF(INDEX(Settings!$AQ$19:$AQ$33, MATCH(C$10, Settings!$Y$19:$Y$33, 0))=0, DAY($B192), INDEX(Settings!$AQ$19:$AQ$33, MATCH(C$10, Settings!$Y$19:$Y$33, 0))))-1), 1, Settings!$AY$23:$AY$38), ""))</f>
        <v/>
      </c>
      <c r="BC192" s="119" t="str">
        <f>IF(OR(D$10="", $B192="", D192="", BC$9=""), "", IFERROR(WORKDAY((DATE(YEAR($B192), MONTH($B192)+INDEX(Settings!$AM$19:$AM$33, MATCH(D$10, Settings!$Y$19:$Y$33, 0)), IF(INDEX(Settings!$AQ$19:$AQ$33, MATCH(D$10, Settings!$Y$19:$Y$33, 0))=0, DAY($B192), INDEX(Settings!$AQ$19:$AQ$33, MATCH(D$10, Settings!$Y$19:$Y$33, 0))))-1), 1, Settings!$AY$23:$AY$38), ""))</f>
        <v/>
      </c>
      <c r="BD192" s="119" t="str">
        <f>IF(OR(E$10="", $B192="", E192="", BD$9=""), "", IFERROR(WORKDAY((DATE(YEAR($B192), MONTH($B192)+INDEX(Settings!$AM$19:$AM$33, MATCH(E$10, Settings!$Y$19:$Y$33, 0)), IF(INDEX(Settings!$AQ$19:$AQ$33, MATCH(E$10, Settings!$Y$19:$Y$33, 0))=0, DAY($B192), INDEX(Settings!$AQ$19:$AQ$33, MATCH(E$10, Settings!$Y$19:$Y$33, 0))))-1), 1, Settings!$AY$23:$AY$38), ""))</f>
        <v/>
      </c>
      <c r="BE192" s="119" t="str">
        <f>IF(OR(F$10="", $B192="", F192="", BE$9=""), "", IFERROR(WORKDAY((DATE(YEAR($B192), MONTH($B192)+INDEX(Settings!$AM$19:$AM$33, MATCH(F$10, Settings!$Y$19:$Y$33, 0)), IF(INDEX(Settings!$AQ$19:$AQ$33, MATCH(F$10, Settings!$Y$19:$Y$33, 0))=0, DAY($B192), INDEX(Settings!$AQ$19:$AQ$33, MATCH(F$10, Settings!$Y$19:$Y$33, 0))))-1), 1, Settings!$AY$23:$AY$38), ""))</f>
        <v/>
      </c>
      <c r="BF192" s="119" t="str">
        <f>IF(OR(G$10="", $B192="", G192="", BF$9=""), "", IFERROR(WORKDAY((DATE(YEAR($B192), MONTH($B192)+INDEX(Settings!$AM$19:$AM$33, MATCH(G$10, Settings!$Y$19:$Y$33, 0)), IF(INDEX(Settings!$AQ$19:$AQ$33, MATCH(G$10, Settings!$Y$19:$Y$33, 0))=0, DAY($B192), INDEX(Settings!$AQ$19:$AQ$33, MATCH(G$10, Settings!$Y$19:$Y$33, 0))))-1), 1, Settings!$AY$23:$AY$38), ""))</f>
        <v/>
      </c>
      <c r="BG192" s="119" t="str">
        <f>IF(OR(H$10="", $B192="", H192="", BG$9=""), "", IFERROR(WORKDAY((DATE(YEAR($B192), MONTH($B192)+INDEX(Settings!$AM$19:$AM$33, MATCH(H$10, Settings!$Y$19:$Y$33, 0)), IF(INDEX(Settings!$AQ$19:$AQ$33, MATCH(H$10, Settings!$Y$19:$Y$33, 0))=0, DAY($B192), INDEX(Settings!$AQ$19:$AQ$33, MATCH(H$10, Settings!$Y$19:$Y$33, 0))))-1), 1, Settings!$AY$23:$AY$38), ""))</f>
        <v/>
      </c>
      <c r="BH192" s="119" t="str">
        <f>IF(OR(I$10="", $B192="", I192="", BH$9=""), "", IFERROR(WORKDAY((DATE(YEAR($B192), MONTH($B192)+INDEX(Settings!$AM$19:$AM$33, MATCH(I$10, Settings!$Y$19:$Y$33, 0)), IF(INDEX(Settings!$AQ$19:$AQ$33, MATCH(I$10, Settings!$Y$19:$Y$33, 0))=0, DAY($B192), INDEX(Settings!$AQ$19:$AQ$33, MATCH(I$10, Settings!$Y$19:$Y$33, 0))))-1), 1, Settings!$AY$23:$AY$38), ""))</f>
        <v/>
      </c>
      <c r="BI192" s="119" t="str">
        <f>IF(OR(J$10="", $B192="", J192="", BI$9=""), "", IFERROR(WORKDAY((DATE(YEAR($B192), MONTH($B192)+INDEX(Settings!$AM$19:$AM$33, MATCH(J$10, Settings!$Y$19:$Y$33, 0)), IF(INDEX(Settings!$AQ$19:$AQ$33, MATCH(J$10, Settings!$Y$19:$Y$33, 0))=0, DAY($B192), INDEX(Settings!$AQ$19:$AQ$33, MATCH(J$10, Settings!$Y$19:$Y$33, 0))))-1), 1, Settings!$AY$23:$AY$38), ""))</f>
        <v/>
      </c>
      <c r="BJ192" s="119" t="str">
        <f>IF(OR(K$10="", $B192="", K192="", BJ$9=""), "", IFERROR(WORKDAY((DATE(YEAR($B192), MONTH($B192)+INDEX(Settings!$AM$19:$AM$33, MATCH(K$10, Settings!$Y$19:$Y$33, 0)), IF(INDEX(Settings!$AQ$19:$AQ$33, MATCH(K$10, Settings!$Y$19:$Y$33, 0))=0, DAY($B192), INDEX(Settings!$AQ$19:$AQ$33, MATCH(K$10, Settings!$Y$19:$Y$33, 0))))-1), 1, Settings!$AY$23:$AY$38), ""))</f>
        <v/>
      </c>
      <c r="BK192" s="119" t="str">
        <f>IF(OR(L$10="", $B192="", L192="", BK$9=""), "", IFERROR(WORKDAY((DATE(YEAR($B192), MONTH($B192)+INDEX(Settings!$AM$19:$AM$33, MATCH(L$10, Settings!$Y$19:$Y$33, 0)), IF(INDEX(Settings!$AQ$19:$AQ$33, MATCH(L$10, Settings!$Y$19:$Y$33, 0))=0, DAY($B192), INDEX(Settings!$AQ$19:$AQ$33, MATCH(L$10, Settings!$Y$19:$Y$33, 0))))-1), 1, Settings!$AY$23:$AY$38), ""))</f>
        <v/>
      </c>
      <c r="BL192" s="119" t="str">
        <f>IF(OR(M$10="", $B192="", M192="", BL$9=""), "", IFERROR(WORKDAY((DATE(YEAR($B192), MONTH($B192)+INDEX(Settings!$AM$19:$AM$33, MATCH(M$10, Settings!$Y$19:$Y$33, 0)), IF(INDEX(Settings!$AQ$19:$AQ$33, MATCH(M$10, Settings!$Y$19:$Y$33, 0))=0, DAY($B192), INDEX(Settings!$AQ$19:$AQ$33, MATCH(M$10, Settings!$Y$19:$Y$33, 0))))-1), 1, Settings!$AY$23:$AY$38), ""))</f>
        <v/>
      </c>
      <c r="BM192" s="119" t="str">
        <f>IF(OR(N$10="", $B192="", N192="", BM$9=""), "", IFERROR(WORKDAY((DATE(YEAR($B192), MONTH($B192)+INDEX(Settings!$AM$19:$AM$33, MATCH(N$10, Settings!$Y$19:$Y$33, 0)), IF(INDEX(Settings!$AQ$19:$AQ$33, MATCH(N$10, Settings!$Y$19:$Y$33, 0))=0, DAY($B192), INDEX(Settings!$AQ$19:$AQ$33, MATCH(N$10, Settings!$Y$19:$Y$33, 0))))-1), 1, Settings!$AY$23:$AY$38), ""))</f>
        <v/>
      </c>
      <c r="BN192" s="119" t="str">
        <f>IF(OR(O$10="", $B192="", O192="", BN$9=""), "", IFERROR(WORKDAY((DATE(YEAR($B192), MONTH($B192)+INDEX(Settings!$AM$19:$AM$33, MATCH(O$10, Settings!$Y$19:$Y$33, 0)), IF(INDEX(Settings!$AQ$19:$AQ$33, MATCH(O$10, Settings!$Y$19:$Y$33, 0))=0, DAY($B192), INDEX(Settings!$AQ$19:$AQ$33, MATCH(O$10, Settings!$Y$19:$Y$33, 0))))-1), 1, Settings!$AY$23:$AY$38), ""))</f>
        <v/>
      </c>
      <c r="BO192" s="119" t="str">
        <f>IF(OR(P$10="", $B192="", P192="", BO$9=""), "", IFERROR(WORKDAY((DATE(YEAR($B192), MONTH($B192)+INDEX(Settings!$AM$19:$AM$33, MATCH(P$10, Settings!$Y$19:$Y$33, 0)), IF(INDEX(Settings!$AQ$19:$AQ$33, MATCH(P$10, Settings!$Y$19:$Y$33, 0))=0, DAY($B192), INDEX(Settings!$AQ$19:$AQ$33, MATCH(P$10, Settings!$Y$19:$Y$33, 0))))-1), 1, Settings!$AY$23:$AY$38), ""))</f>
        <v/>
      </c>
      <c r="BP192" s="120" t="str">
        <f>IF(OR(Q$10="", $B192="", Q192="", BP$9=""), "", IFERROR(WORKDAY((DATE(YEAR($B192), MONTH($B192)+INDEX(Settings!$AM$19:$AM$33, MATCH(Q$10, Settings!$Y$19:$Y$33, 0)), IF(INDEX(Settings!$AQ$19:$AQ$33, MATCH(Q$10, Settings!$Y$19:$Y$33, 0))=0, DAY($B192), INDEX(Settings!$AQ$19:$AQ$33, MATCH(Q$10, Settings!$Y$19:$Y$33, 0))))-1), 1, Settings!$AY$23:$AY$38), ""))</f>
        <v/>
      </c>
      <c r="BR192" s="118" t="str">
        <f>IF(BB192="", "", IF(BB192&lt;=$B192, WORKDAY(DATE(YEAR($BB192), MONTH(BB192)+1, DAY(BB192)-1), 1, Settings!$AY$23:$AY$38), BB192))</f>
        <v/>
      </c>
      <c r="BS192" s="119" t="str">
        <f>IF(BC192="", "", IF(BC192&lt;=$B192, WORKDAY(DATE(YEAR($BB192), MONTH(BC192)+1, DAY(BC192)-1), 1, Settings!$AY$23:$AY$38), BC192))</f>
        <v/>
      </c>
      <c r="BT192" s="119" t="str">
        <f>IF(BD192="", "", IF(BD192&lt;=$B192, WORKDAY(DATE(YEAR($BB192), MONTH(BD192)+1, DAY(BD192)-1), 1, Settings!$AY$23:$AY$38), BD192))</f>
        <v/>
      </c>
      <c r="BU192" s="119" t="str">
        <f>IF(BE192="", "", IF(BE192&lt;=$B192, WORKDAY(DATE(YEAR($BB192), MONTH(BE192)+1, DAY(BE192)-1), 1, Settings!$AY$23:$AY$38), BE192))</f>
        <v/>
      </c>
      <c r="BV192" s="119" t="str">
        <f>IF(BF192="", "", IF(BF192&lt;=$B192, WORKDAY(DATE(YEAR($BB192), MONTH(BF192)+1, DAY(BF192)-1), 1, Settings!$AY$23:$AY$38), BF192))</f>
        <v/>
      </c>
      <c r="BW192" s="119" t="str">
        <f>IF(BG192="", "", IF(BG192&lt;=$B192, WORKDAY(DATE(YEAR($BB192), MONTH(BG192)+1, DAY(BG192)-1), 1, Settings!$AY$23:$AY$38), BG192))</f>
        <v/>
      </c>
      <c r="BX192" s="119" t="str">
        <f>IF(BH192="", "", IF(BH192&lt;=$B192, WORKDAY(DATE(YEAR($BB192), MONTH(BH192)+1, DAY(BH192)-1), 1, Settings!$AY$23:$AY$38), BH192))</f>
        <v/>
      </c>
      <c r="BY192" s="119" t="str">
        <f>IF(BI192="", "", IF(BI192&lt;=$B192, WORKDAY(DATE(YEAR($BB192), MONTH(BI192)+1, DAY(BI192)-1), 1, Settings!$AY$23:$AY$38), BI192))</f>
        <v/>
      </c>
      <c r="BZ192" s="119" t="str">
        <f>IF(BJ192="", "", IF(BJ192&lt;=$B192, WORKDAY(DATE(YEAR($BB192), MONTH(BJ192)+1, DAY(BJ192)-1), 1, Settings!$AY$23:$AY$38), BJ192))</f>
        <v/>
      </c>
      <c r="CA192" s="119" t="str">
        <f>IF(BK192="", "", IF(BK192&lt;=$B192, WORKDAY(DATE(YEAR($BB192), MONTH(BK192)+1, DAY(BK192)-1), 1, Settings!$AY$23:$AY$38), BK192))</f>
        <v/>
      </c>
      <c r="CB192" s="119" t="str">
        <f>IF(BL192="", "", IF(BL192&lt;=$B192, WORKDAY(DATE(YEAR($BB192), MONTH(BL192)+1, DAY(BL192)-1), 1, Settings!$AY$23:$AY$38), BL192))</f>
        <v/>
      </c>
      <c r="CC192" s="119" t="str">
        <f>IF(BM192="", "", IF(BM192&lt;=$B192, WORKDAY(DATE(YEAR($BB192), MONTH(BM192)+1, DAY(BM192)-1), 1, Settings!$AY$23:$AY$38), BM192))</f>
        <v/>
      </c>
      <c r="CD192" s="119" t="str">
        <f>IF(BN192="", "", IF(BN192&lt;=$B192, WORKDAY(DATE(YEAR($BB192), MONTH(BN192)+1, DAY(BN192)-1), 1, Settings!$AY$23:$AY$38), BN192))</f>
        <v/>
      </c>
      <c r="CE192" s="119" t="str">
        <f>IF(BO192="", "", IF(BO192&lt;=$B192, WORKDAY(DATE(YEAR($BB192), MONTH(BO192)+1, DAY(BO192)-1), 1, Settings!$AY$23:$AY$38), BO192))</f>
        <v/>
      </c>
      <c r="CF192" s="120" t="str">
        <f>IF(BP192="", "", IF(BP192&lt;=$B192, WORKDAY(DATE(YEAR($BB192), MONTH(BP192)+1, DAY(BP192)-1), 1, Settings!$AY$23:$AY$38), BP192))</f>
        <v/>
      </c>
      <c r="CH192" s="48" t="str">
        <f t="shared" si="66"/>
        <v/>
      </c>
      <c r="CI192" s="49" t="str">
        <f t="shared" si="67"/>
        <v/>
      </c>
      <c r="CJ192" s="49" t="str">
        <f t="shared" si="68"/>
        <v/>
      </c>
      <c r="CK192" s="49" t="str">
        <f t="shared" si="69"/>
        <v/>
      </c>
      <c r="CL192" s="49" t="str">
        <f t="shared" si="70"/>
        <v/>
      </c>
      <c r="CM192" s="49" t="str">
        <f t="shared" si="71"/>
        <v/>
      </c>
      <c r="CN192" s="49" t="str">
        <f t="shared" si="72"/>
        <v/>
      </c>
      <c r="CO192" s="49" t="str">
        <f t="shared" si="73"/>
        <v/>
      </c>
      <c r="CP192" s="49" t="str">
        <f t="shared" si="74"/>
        <v/>
      </c>
      <c r="CQ192" s="49" t="str">
        <f t="shared" si="75"/>
        <v/>
      </c>
      <c r="CR192" s="49" t="str">
        <f t="shared" si="76"/>
        <v/>
      </c>
      <c r="CS192" s="49" t="str">
        <f t="shared" si="77"/>
        <v/>
      </c>
      <c r="CT192" s="49" t="str">
        <f t="shared" si="78"/>
        <v/>
      </c>
      <c r="CU192" s="49" t="str">
        <f t="shared" si="79"/>
        <v/>
      </c>
      <c r="CV192" s="16" t="str">
        <f t="shared" si="80"/>
        <v/>
      </c>
      <c r="CX192" s="48" t="str">
        <f t="shared" si="81"/>
        <v/>
      </c>
      <c r="CY192" s="49" t="str">
        <f t="shared" si="82"/>
        <v/>
      </c>
      <c r="CZ192" s="49" t="str">
        <f t="shared" si="83"/>
        <v/>
      </c>
      <c r="DA192" s="49" t="str">
        <f t="shared" si="84"/>
        <v/>
      </c>
      <c r="DB192" s="49" t="str">
        <f t="shared" si="85"/>
        <v/>
      </c>
      <c r="DC192" s="49" t="str">
        <f t="shared" si="86"/>
        <v/>
      </c>
      <c r="DD192" s="49" t="str">
        <f t="shared" si="87"/>
        <v/>
      </c>
      <c r="DE192" s="49" t="str">
        <f t="shared" si="88"/>
        <v/>
      </c>
      <c r="DF192" s="49" t="str">
        <f t="shared" si="89"/>
        <v/>
      </c>
      <c r="DG192" s="49" t="str">
        <f t="shared" si="90"/>
        <v/>
      </c>
      <c r="DH192" s="49" t="str">
        <f t="shared" si="91"/>
        <v/>
      </c>
      <c r="DI192" s="49" t="str">
        <f t="shared" si="92"/>
        <v/>
      </c>
      <c r="DJ192" s="49" t="str">
        <f t="shared" si="93"/>
        <v/>
      </c>
      <c r="DK192" s="49" t="str">
        <f t="shared" si="94"/>
        <v/>
      </c>
      <c r="DL192" s="16" t="str">
        <f t="shared" si="95"/>
        <v/>
      </c>
      <c r="DN192" s="17" t="str">
        <f t="shared" si="96"/>
        <v>Dec 2019</v>
      </c>
    </row>
    <row r="193" spans="1:118" x14ac:dyDescent="0.25">
      <c r="A193" s="30"/>
      <c r="B193" s="102">
        <f>IF(B192="", "", IFERROR(IF(B192+1&gt;Settings!$G$25, "", B192+1), ""))</f>
        <v>43829</v>
      </c>
      <c r="C193" s="2"/>
      <c r="D193" s="3"/>
      <c r="E193" s="3"/>
      <c r="F193" s="3"/>
      <c r="G193" s="3"/>
      <c r="H193" s="3"/>
      <c r="I193" s="3"/>
      <c r="J193" s="3"/>
      <c r="K193" s="3"/>
      <c r="L193" s="3"/>
      <c r="M193" s="3"/>
      <c r="N193" s="3"/>
      <c r="O193" s="3"/>
      <c r="P193" s="3"/>
      <c r="Q193" s="4"/>
      <c r="R193" s="30"/>
      <c r="T193" s="17" t="str">
        <f>IF($B193="", "", IF($B193&lt;Settings!$G$23, "Old", "New"))</f>
        <v>Old</v>
      </c>
      <c r="AL193" s="118" t="str">
        <f>IF(OR($B193="", C193="", C$10="", AL$9), "", IFERROR($B193+INDEX(Settings!$AF$19:$AF$33, MATCH(C$10, Settings!$Y$19:$Y$33, 0))+IF(INDEX(Settings!$AI$19:$AI$33, MATCH(C$10, Settings!$Y$19:$Y$33, 0))="", 0, INDEX($AO$2:$AU$8, MATCH(TEXT($B193, "ddd"), $AN$2:$AN$8, 0), MATCH(INDEX(Settings!$AI$19:$AI$33, MATCH(C$10, Settings!$Y$19:$Y$33, 0)), $AO$1:$AU$1, 0))), 0))</f>
        <v/>
      </c>
      <c r="AM193" s="119" t="str">
        <f>IF(OR($B193="", D193="", D$10="", AM$9), "", IFERROR($B193+INDEX(Settings!$AF$19:$AF$33, MATCH(D$10, Settings!$Y$19:$Y$33, 0))+IF(INDEX(Settings!$AI$19:$AI$33, MATCH(D$10, Settings!$Y$19:$Y$33, 0))="", 0, INDEX($AO$2:$AU$8, MATCH(TEXT($B193, "ddd"), $AN$2:$AN$8, 0), MATCH(INDEX(Settings!$AI$19:$AI$33, MATCH(D$10, Settings!$Y$19:$Y$33, 0)), $AO$1:$AU$1, 0))), 0))</f>
        <v/>
      </c>
      <c r="AN193" s="119" t="str">
        <f>IF(OR($B193="", E193="", E$10="", AN$9), "", IFERROR($B193+INDEX(Settings!$AF$19:$AF$33, MATCH(E$10, Settings!$Y$19:$Y$33, 0))+IF(INDEX(Settings!$AI$19:$AI$33, MATCH(E$10, Settings!$Y$19:$Y$33, 0))="", 0, INDEX($AO$2:$AU$8, MATCH(TEXT($B193, "ddd"), $AN$2:$AN$8, 0), MATCH(INDEX(Settings!$AI$19:$AI$33, MATCH(E$10, Settings!$Y$19:$Y$33, 0)), $AO$1:$AU$1, 0))), 0))</f>
        <v/>
      </c>
      <c r="AO193" s="119" t="str">
        <f>IF(OR($B193="", F193="", F$10="", AO$9), "", IFERROR($B193+INDEX(Settings!$AF$19:$AF$33, MATCH(F$10, Settings!$Y$19:$Y$33, 0))+IF(INDEX(Settings!$AI$19:$AI$33, MATCH(F$10, Settings!$Y$19:$Y$33, 0))="", 0, INDEX($AO$2:$AU$8, MATCH(TEXT($B193, "ddd"), $AN$2:$AN$8, 0), MATCH(INDEX(Settings!$AI$19:$AI$33, MATCH(F$10, Settings!$Y$19:$Y$33, 0)), $AO$1:$AU$1, 0))), 0))</f>
        <v/>
      </c>
      <c r="AP193" s="119" t="str">
        <f>IF(OR($B193="", G193="", G$10="", AP$9), "", IFERROR($B193+INDEX(Settings!$AF$19:$AF$33, MATCH(G$10, Settings!$Y$19:$Y$33, 0))+IF(INDEX(Settings!$AI$19:$AI$33, MATCH(G$10, Settings!$Y$19:$Y$33, 0))="", 0, INDEX($AO$2:$AU$8, MATCH(TEXT($B193, "ddd"), $AN$2:$AN$8, 0), MATCH(INDEX(Settings!$AI$19:$AI$33, MATCH(G$10, Settings!$Y$19:$Y$33, 0)), $AO$1:$AU$1, 0))), 0))</f>
        <v/>
      </c>
      <c r="AQ193" s="119" t="str">
        <f>IF(OR($B193="", H193="", H$10="", AQ$9), "", IFERROR($B193+INDEX(Settings!$AF$19:$AF$33, MATCH(H$10, Settings!$Y$19:$Y$33, 0))+IF(INDEX(Settings!$AI$19:$AI$33, MATCH(H$10, Settings!$Y$19:$Y$33, 0))="", 0, INDEX($AO$2:$AU$8, MATCH(TEXT($B193, "ddd"), $AN$2:$AN$8, 0), MATCH(INDEX(Settings!$AI$19:$AI$33, MATCH(H$10, Settings!$Y$19:$Y$33, 0)), $AO$1:$AU$1, 0))), 0))</f>
        <v/>
      </c>
      <c r="AR193" s="119" t="str">
        <f>IF(OR($B193="", I193="", I$10="", AR$9), "", IFERROR($B193+INDEX(Settings!$AF$19:$AF$33, MATCH(I$10, Settings!$Y$19:$Y$33, 0))+IF(INDEX(Settings!$AI$19:$AI$33, MATCH(I$10, Settings!$Y$19:$Y$33, 0))="", 0, INDEX($AO$2:$AU$8, MATCH(TEXT($B193, "ddd"), $AN$2:$AN$8, 0), MATCH(INDEX(Settings!$AI$19:$AI$33, MATCH(I$10, Settings!$Y$19:$Y$33, 0)), $AO$1:$AU$1, 0))), 0))</f>
        <v/>
      </c>
      <c r="AS193" s="119" t="str">
        <f>IF(OR($B193="", J193="", J$10="", AS$9), "", IFERROR($B193+INDEX(Settings!$AF$19:$AF$33, MATCH(J$10, Settings!$Y$19:$Y$33, 0))+IF(INDEX(Settings!$AI$19:$AI$33, MATCH(J$10, Settings!$Y$19:$Y$33, 0))="", 0, INDEX($AO$2:$AU$8, MATCH(TEXT($B193, "ddd"), $AN$2:$AN$8, 0), MATCH(INDEX(Settings!$AI$19:$AI$33, MATCH(J$10, Settings!$Y$19:$Y$33, 0)), $AO$1:$AU$1, 0))), 0))</f>
        <v/>
      </c>
      <c r="AT193" s="119" t="str">
        <f>IF(OR($B193="", K193="", K$10="", AT$9), "", IFERROR($B193+INDEX(Settings!$AF$19:$AF$33, MATCH(K$10, Settings!$Y$19:$Y$33, 0))+IF(INDEX(Settings!$AI$19:$AI$33, MATCH(K$10, Settings!$Y$19:$Y$33, 0))="", 0, INDEX($AO$2:$AU$8, MATCH(TEXT($B193, "ddd"), $AN$2:$AN$8, 0), MATCH(INDEX(Settings!$AI$19:$AI$33, MATCH(K$10, Settings!$Y$19:$Y$33, 0)), $AO$1:$AU$1, 0))), 0))</f>
        <v/>
      </c>
      <c r="AU193" s="119" t="str">
        <f>IF(OR($B193="", L193="", L$10="", AU$9), "", IFERROR($B193+INDEX(Settings!$AF$19:$AF$33, MATCH(L$10, Settings!$Y$19:$Y$33, 0))+IF(INDEX(Settings!$AI$19:$AI$33, MATCH(L$10, Settings!$Y$19:$Y$33, 0))="", 0, INDEX($AO$2:$AU$8, MATCH(TEXT($B193, "ddd"), $AN$2:$AN$8, 0), MATCH(INDEX(Settings!$AI$19:$AI$33, MATCH(L$10, Settings!$Y$19:$Y$33, 0)), $AO$1:$AU$1, 0))), 0))</f>
        <v/>
      </c>
      <c r="AV193" s="119" t="str">
        <f>IF(OR($B193="", M193="", M$10="", AV$9), "", IFERROR($B193+INDEX(Settings!$AF$19:$AF$33, MATCH(M$10, Settings!$Y$19:$Y$33, 0))+IF(INDEX(Settings!$AI$19:$AI$33, MATCH(M$10, Settings!$Y$19:$Y$33, 0))="", 0, INDEX($AO$2:$AU$8, MATCH(TEXT($B193, "ddd"), $AN$2:$AN$8, 0), MATCH(INDEX(Settings!$AI$19:$AI$33, MATCH(M$10, Settings!$Y$19:$Y$33, 0)), $AO$1:$AU$1, 0))), 0))</f>
        <v/>
      </c>
      <c r="AW193" s="119" t="str">
        <f>IF(OR($B193="", N193="", N$10="", AW$9), "", IFERROR($B193+INDEX(Settings!$AF$19:$AF$33, MATCH(N$10, Settings!$Y$19:$Y$33, 0))+IF(INDEX(Settings!$AI$19:$AI$33, MATCH(N$10, Settings!$Y$19:$Y$33, 0))="", 0, INDEX($AO$2:$AU$8, MATCH(TEXT($B193, "ddd"), $AN$2:$AN$8, 0), MATCH(INDEX(Settings!$AI$19:$AI$33, MATCH(N$10, Settings!$Y$19:$Y$33, 0)), $AO$1:$AU$1, 0))), 0))</f>
        <v/>
      </c>
      <c r="AX193" s="119" t="str">
        <f>IF(OR($B193="", O193="", O$10="", AX$9), "", IFERROR($B193+INDEX(Settings!$AF$19:$AF$33, MATCH(O$10, Settings!$Y$19:$Y$33, 0))+IF(INDEX(Settings!$AI$19:$AI$33, MATCH(O$10, Settings!$Y$19:$Y$33, 0))="", 0, INDEX($AO$2:$AU$8, MATCH(TEXT($B193, "ddd"), $AN$2:$AN$8, 0), MATCH(INDEX(Settings!$AI$19:$AI$33, MATCH(O$10, Settings!$Y$19:$Y$33, 0)), $AO$1:$AU$1, 0))), 0))</f>
        <v/>
      </c>
      <c r="AY193" s="119" t="str">
        <f>IF(OR($B193="", P193="", P$10="", AY$9), "", IFERROR($B193+INDEX(Settings!$AF$19:$AF$33, MATCH(P$10, Settings!$Y$19:$Y$33, 0))+IF(INDEX(Settings!$AI$19:$AI$33, MATCH(P$10, Settings!$Y$19:$Y$33, 0))="", 0, INDEX($AO$2:$AU$8, MATCH(TEXT($B193, "ddd"), $AN$2:$AN$8, 0), MATCH(INDEX(Settings!$AI$19:$AI$33, MATCH(P$10, Settings!$Y$19:$Y$33, 0)), $AO$1:$AU$1, 0))), 0))</f>
        <v/>
      </c>
      <c r="AZ193" s="120" t="str">
        <f>IF(OR($B193="", Q193="", Q$10="", AZ$9), "", IFERROR($B193+INDEX(Settings!$AF$19:$AF$33, MATCH(Q$10, Settings!$Y$19:$Y$33, 0))+IF(INDEX(Settings!$AI$19:$AI$33, MATCH(Q$10, Settings!$Y$19:$Y$33, 0))="", 0, INDEX($AO$2:$AU$8, MATCH(TEXT($B193, "ddd"), $AN$2:$AN$8, 0), MATCH(INDEX(Settings!$AI$19:$AI$33, MATCH(Q$10, Settings!$Y$19:$Y$33, 0)), $AO$1:$AU$1, 0))), 0))</f>
        <v/>
      </c>
      <c r="BB193" s="118" t="str">
        <f>IF(OR(C$10="", $B193="", C193="", BB$9=""), "", IFERROR(WORKDAY((DATE(YEAR($B193), MONTH($B193)+INDEX(Settings!$AM$19:$AM$33, MATCH(C$10, Settings!$Y$19:$Y$33, 0)), IF(INDEX(Settings!$AQ$19:$AQ$33, MATCH(C$10, Settings!$Y$19:$Y$33, 0))=0, DAY($B193), INDEX(Settings!$AQ$19:$AQ$33, MATCH(C$10, Settings!$Y$19:$Y$33, 0))))-1), 1, Settings!$AY$23:$AY$38), ""))</f>
        <v/>
      </c>
      <c r="BC193" s="119" t="str">
        <f>IF(OR(D$10="", $B193="", D193="", BC$9=""), "", IFERROR(WORKDAY((DATE(YEAR($B193), MONTH($B193)+INDEX(Settings!$AM$19:$AM$33, MATCH(D$10, Settings!$Y$19:$Y$33, 0)), IF(INDEX(Settings!$AQ$19:$AQ$33, MATCH(D$10, Settings!$Y$19:$Y$33, 0))=0, DAY($B193), INDEX(Settings!$AQ$19:$AQ$33, MATCH(D$10, Settings!$Y$19:$Y$33, 0))))-1), 1, Settings!$AY$23:$AY$38), ""))</f>
        <v/>
      </c>
      <c r="BD193" s="119" t="str">
        <f>IF(OR(E$10="", $B193="", E193="", BD$9=""), "", IFERROR(WORKDAY((DATE(YEAR($B193), MONTH($B193)+INDEX(Settings!$AM$19:$AM$33, MATCH(E$10, Settings!$Y$19:$Y$33, 0)), IF(INDEX(Settings!$AQ$19:$AQ$33, MATCH(E$10, Settings!$Y$19:$Y$33, 0))=0, DAY($B193), INDEX(Settings!$AQ$19:$AQ$33, MATCH(E$10, Settings!$Y$19:$Y$33, 0))))-1), 1, Settings!$AY$23:$AY$38), ""))</f>
        <v/>
      </c>
      <c r="BE193" s="119" t="str">
        <f>IF(OR(F$10="", $B193="", F193="", BE$9=""), "", IFERROR(WORKDAY((DATE(YEAR($B193), MONTH($B193)+INDEX(Settings!$AM$19:$AM$33, MATCH(F$10, Settings!$Y$19:$Y$33, 0)), IF(INDEX(Settings!$AQ$19:$AQ$33, MATCH(F$10, Settings!$Y$19:$Y$33, 0))=0, DAY($B193), INDEX(Settings!$AQ$19:$AQ$33, MATCH(F$10, Settings!$Y$19:$Y$33, 0))))-1), 1, Settings!$AY$23:$AY$38), ""))</f>
        <v/>
      </c>
      <c r="BF193" s="119" t="str">
        <f>IF(OR(G$10="", $B193="", G193="", BF$9=""), "", IFERROR(WORKDAY((DATE(YEAR($B193), MONTH($B193)+INDEX(Settings!$AM$19:$AM$33, MATCH(G$10, Settings!$Y$19:$Y$33, 0)), IF(INDEX(Settings!$AQ$19:$AQ$33, MATCH(G$10, Settings!$Y$19:$Y$33, 0))=0, DAY($B193), INDEX(Settings!$AQ$19:$AQ$33, MATCH(G$10, Settings!$Y$19:$Y$33, 0))))-1), 1, Settings!$AY$23:$AY$38), ""))</f>
        <v/>
      </c>
      <c r="BG193" s="119" t="str">
        <f>IF(OR(H$10="", $B193="", H193="", BG$9=""), "", IFERROR(WORKDAY((DATE(YEAR($B193), MONTH($B193)+INDEX(Settings!$AM$19:$AM$33, MATCH(H$10, Settings!$Y$19:$Y$33, 0)), IF(INDEX(Settings!$AQ$19:$AQ$33, MATCH(H$10, Settings!$Y$19:$Y$33, 0))=0, DAY($B193), INDEX(Settings!$AQ$19:$AQ$33, MATCH(H$10, Settings!$Y$19:$Y$33, 0))))-1), 1, Settings!$AY$23:$AY$38), ""))</f>
        <v/>
      </c>
      <c r="BH193" s="119" t="str">
        <f>IF(OR(I$10="", $B193="", I193="", BH$9=""), "", IFERROR(WORKDAY((DATE(YEAR($B193), MONTH($B193)+INDEX(Settings!$AM$19:$AM$33, MATCH(I$10, Settings!$Y$19:$Y$33, 0)), IF(INDEX(Settings!$AQ$19:$AQ$33, MATCH(I$10, Settings!$Y$19:$Y$33, 0))=0, DAY($B193), INDEX(Settings!$AQ$19:$AQ$33, MATCH(I$10, Settings!$Y$19:$Y$33, 0))))-1), 1, Settings!$AY$23:$AY$38), ""))</f>
        <v/>
      </c>
      <c r="BI193" s="119" t="str">
        <f>IF(OR(J$10="", $B193="", J193="", BI$9=""), "", IFERROR(WORKDAY((DATE(YEAR($B193), MONTH($B193)+INDEX(Settings!$AM$19:$AM$33, MATCH(J$10, Settings!$Y$19:$Y$33, 0)), IF(INDEX(Settings!$AQ$19:$AQ$33, MATCH(J$10, Settings!$Y$19:$Y$33, 0))=0, DAY($B193), INDEX(Settings!$AQ$19:$AQ$33, MATCH(J$10, Settings!$Y$19:$Y$33, 0))))-1), 1, Settings!$AY$23:$AY$38), ""))</f>
        <v/>
      </c>
      <c r="BJ193" s="119" t="str">
        <f>IF(OR(K$10="", $B193="", K193="", BJ$9=""), "", IFERROR(WORKDAY((DATE(YEAR($B193), MONTH($B193)+INDEX(Settings!$AM$19:$AM$33, MATCH(K$10, Settings!$Y$19:$Y$33, 0)), IF(INDEX(Settings!$AQ$19:$AQ$33, MATCH(K$10, Settings!$Y$19:$Y$33, 0))=0, DAY($B193), INDEX(Settings!$AQ$19:$AQ$33, MATCH(K$10, Settings!$Y$19:$Y$33, 0))))-1), 1, Settings!$AY$23:$AY$38), ""))</f>
        <v/>
      </c>
      <c r="BK193" s="119" t="str">
        <f>IF(OR(L$10="", $B193="", L193="", BK$9=""), "", IFERROR(WORKDAY((DATE(YEAR($B193), MONTH($B193)+INDEX(Settings!$AM$19:$AM$33, MATCH(L$10, Settings!$Y$19:$Y$33, 0)), IF(INDEX(Settings!$AQ$19:$AQ$33, MATCH(L$10, Settings!$Y$19:$Y$33, 0))=0, DAY($B193), INDEX(Settings!$AQ$19:$AQ$33, MATCH(L$10, Settings!$Y$19:$Y$33, 0))))-1), 1, Settings!$AY$23:$AY$38), ""))</f>
        <v/>
      </c>
      <c r="BL193" s="119" t="str">
        <f>IF(OR(M$10="", $B193="", M193="", BL$9=""), "", IFERROR(WORKDAY((DATE(YEAR($B193), MONTH($B193)+INDEX(Settings!$AM$19:$AM$33, MATCH(M$10, Settings!$Y$19:$Y$33, 0)), IF(INDEX(Settings!$AQ$19:$AQ$33, MATCH(M$10, Settings!$Y$19:$Y$33, 0))=0, DAY($B193), INDEX(Settings!$AQ$19:$AQ$33, MATCH(M$10, Settings!$Y$19:$Y$33, 0))))-1), 1, Settings!$AY$23:$AY$38), ""))</f>
        <v/>
      </c>
      <c r="BM193" s="119" t="str">
        <f>IF(OR(N$10="", $B193="", N193="", BM$9=""), "", IFERROR(WORKDAY((DATE(YEAR($B193), MONTH($B193)+INDEX(Settings!$AM$19:$AM$33, MATCH(N$10, Settings!$Y$19:$Y$33, 0)), IF(INDEX(Settings!$AQ$19:$AQ$33, MATCH(N$10, Settings!$Y$19:$Y$33, 0))=0, DAY($B193), INDEX(Settings!$AQ$19:$AQ$33, MATCH(N$10, Settings!$Y$19:$Y$33, 0))))-1), 1, Settings!$AY$23:$AY$38), ""))</f>
        <v/>
      </c>
      <c r="BN193" s="119" t="str">
        <f>IF(OR(O$10="", $B193="", O193="", BN$9=""), "", IFERROR(WORKDAY((DATE(YEAR($B193), MONTH($B193)+INDEX(Settings!$AM$19:$AM$33, MATCH(O$10, Settings!$Y$19:$Y$33, 0)), IF(INDEX(Settings!$AQ$19:$AQ$33, MATCH(O$10, Settings!$Y$19:$Y$33, 0))=0, DAY($B193), INDEX(Settings!$AQ$19:$AQ$33, MATCH(O$10, Settings!$Y$19:$Y$33, 0))))-1), 1, Settings!$AY$23:$AY$38), ""))</f>
        <v/>
      </c>
      <c r="BO193" s="119" t="str">
        <f>IF(OR(P$10="", $B193="", P193="", BO$9=""), "", IFERROR(WORKDAY((DATE(YEAR($B193), MONTH($B193)+INDEX(Settings!$AM$19:$AM$33, MATCH(P$10, Settings!$Y$19:$Y$33, 0)), IF(INDEX(Settings!$AQ$19:$AQ$33, MATCH(P$10, Settings!$Y$19:$Y$33, 0))=0, DAY($B193), INDEX(Settings!$AQ$19:$AQ$33, MATCH(P$10, Settings!$Y$19:$Y$33, 0))))-1), 1, Settings!$AY$23:$AY$38), ""))</f>
        <v/>
      </c>
      <c r="BP193" s="120" t="str">
        <f>IF(OR(Q$10="", $B193="", Q193="", BP$9=""), "", IFERROR(WORKDAY((DATE(YEAR($B193), MONTH($B193)+INDEX(Settings!$AM$19:$AM$33, MATCH(Q$10, Settings!$Y$19:$Y$33, 0)), IF(INDEX(Settings!$AQ$19:$AQ$33, MATCH(Q$10, Settings!$Y$19:$Y$33, 0))=0, DAY($B193), INDEX(Settings!$AQ$19:$AQ$33, MATCH(Q$10, Settings!$Y$19:$Y$33, 0))))-1), 1, Settings!$AY$23:$AY$38), ""))</f>
        <v/>
      </c>
      <c r="BR193" s="118" t="str">
        <f>IF(BB193="", "", IF(BB193&lt;=$B193, WORKDAY(DATE(YEAR($BB193), MONTH(BB193)+1, DAY(BB193)-1), 1, Settings!$AY$23:$AY$38), BB193))</f>
        <v/>
      </c>
      <c r="BS193" s="119" t="str">
        <f>IF(BC193="", "", IF(BC193&lt;=$B193, WORKDAY(DATE(YEAR($BB193), MONTH(BC193)+1, DAY(BC193)-1), 1, Settings!$AY$23:$AY$38), BC193))</f>
        <v/>
      </c>
      <c r="BT193" s="119" t="str">
        <f>IF(BD193="", "", IF(BD193&lt;=$B193, WORKDAY(DATE(YEAR($BB193), MONTH(BD193)+1, DAY(BD193)-1), 1, Settings!$AY$23:$AY$38), BD193))</f>
        <v/>
      </c>
      <c r="BU193" s="119" t="str">
        <f>IF(BE193="", "", IF(BE193&lt;=$B193, WORKDAY(DATE(YEAR($BB193), MONTH(BE193)+1, DAY(BE193)-1), 1, Settings!$AY$23:$AY$38), BE193))</f>
        <v/>
      </c>
      <c r="BV193" s="119" t="str">
        <f>IF(BF193="", "", IF(BF193&lt;=$B193, WORKDAY(DATE(YEAR($BB193), MONTH(BF193)+1, DAY(BF193)-1), 1, Settings!$AY$23:$AY$38), BF193))</f>
        <v/>
      </c>
      <c r="BW193" s="119" t="str">
        <f>IF(BG193="", "", IF(BG193&lt;=$B193, WORKDAY(DATE(YEAR($BB193), MONTH(BG193)+1, DAY(BG193)-1), 1, Settings!$AY$23:$AY$38), BG193))</f>
        <v/>
      </c>
      <c r="BX193" s="119" t="str">
        <f>IF(BH193="", "", IF(BH193&lt;=$B193, WORKDAY(DATE(YEAR($BB193), MONTH(BH193)+1, DAY(BH193)-1), 1, Settings!$AY$23:$AY$38), BH193))</f>
        <v/>
      </c>
      <c r="BY193" s="119" t="str">
        <f>IF(BI193="", "", IF(BI193&lt;=$B193, WORKDAY(DATE(YEAR($BB193), MONTH(BI193)+1, DAY(BI193)-1), 1, Settings!$AY$23:$AY$38), BI193))</f>
        <v/>
      </c>
      <c r="BZ193" s="119" t="str">
        <f>IF(BJ193="", "", IF(BJ193&lt;=$B193, WORKDAY(DATE(YEAR($BB193), MONTH(BJ193)+1, DAY(BJ193)-1), 1, Settings!$AY$23:$AY$38), BJ193))</f>
        <v/>
      </c>
      <c r="CA193" s="119" t="str">
        <f>IF(BK193="", "", IF(BK193&lt;=$B193, WORKDAY(DATE(YEAR($BB193), MONTH(BK193)+1, DAY(BK193)-1), 1, Settings!$AY$23:$AY$38), BK193))</f>
        <v/>
      </c>
      <c r="CB193" s="119" t="str">
        <f>IF(BL193="", "", IF(BL193&lt;=$B193, WORKDAY(DATE(YEAR($BB193), MONTH(BL193)+1, DAY(BL193)-1), 1, Settings!$AY$23:$AY$38), BL193))</f>
        <v/>
      </c>
      <c r="CC193" s="119" t="str">
        <f>IF(BM193="", "", IF(BM193&lt;=$B193, WORKDAY(DATE(YEAR($BB193), MONTH(BM193)+1, DAY(BM193)-1), 1, Settings!$AY$23:$AY$38), BM193))</f>
        <v/>
      </c>
      <c r="CD193" s="119" t="str">
        <f>IF(BN193="", "", IF(BN193&lt;=$B193, WORKDAY(DATE(YEAR($BB193), MONTH(BN193)+1, DAY(BN193)-1), 1, Settings!$AY$23:$AY$38), BN193))</f>
        <v/>
      </c>
      <c r="CE193" s="119" t="str">
        <f>IF(BO193="", "", IF(BO193&lt;=$B193, WORKDAY(DATE(YEAR($BB193), MONTH(BO193)+1, DAY(BO193)-1), 1, Settings!$AY$23:$AY$38), BO193))</f>
        <v/>
      </c>
      <c r="CF193" s="120" t="str">
        <f>IF(BP193="", "", IF(BP193&lt;=$B193, WORKDAY(DATE(YEAR($BB193), MONTH(BP193)+1, DAY(BP193)-1), 1, Settings!$AY$23:$AY$38), BP193))</f>
        <v/>
      </c>
      <c r="CH193" s="48" t="str">
        <f t="shared" si="66"/>
        <v/>
      </c>
      <c r="CI193" s="49" t="str">
        <f t="shared" si="67"/>
        <v/>
      </c>
      <c r="CJ193" s="49" t="str">
        <f t="shared" si="68"/>
        <v/>
      </c>
      <c r="CK193" s="49" t="str">
        <f t="shared" si="69"/>
        <v/>
      </c>
      <c r="CL193" s="49" t="str">
        <f t="shared" si="70"/>
        <v/>
      </c>
      <c r="CM193" s="49" t="str">
        <f t="shared" si="71"/>
        <v/>
      </c>
      <c r="CN193" s="49" t="str">
        <f t="shared" si="72"/>
        <v/>
      </c>
      <c r="CO193" s="49" t="str">
        <f t="shared" si="73"/>
        <v/>
      </c>
      <c r="CP193" s="49" t="str">
        <f t="shared" si="74"/>
        <v/>
      </c>
      <c r="CQ193" s="49" t="str">
        <f t="shared" si="75"/>
        <v/>
      </c>
      <c r="CR193" s="49" t="str">
        <f t="shared" si="76"/>
        <v/>
      </c>
      <c r="CS193" s="49" t="str">
        <f t="shared" si="77"/>
        <v/>
      </c>
      <c r="CT193" s="49" t="str">
        <f t="shared" si="78"/>
        <v/>
      </c>
      <c r="CU193" s="49" t="str">
        <f t="shared" si="79"/>
        <v/>
      </c>
      <c r="CV193" s="16" t="str">
        <f t="shared" si="80"/>
        <v/>
      </c>
      <c r="CX193" s="48" t="str">
        <f t="shared" si="81"/>
        <v/>
      </c>
      <c r="CY193" s="49" t="str">
        <f t="shared" si="82"/>
        <v/>
      </c>
      <c r="CZ193" s="49" t="str">
        <f t="shared" si="83"/>
        <v/>
      </c>
      <c r="DA193" s="49" t="str">
        <f t="shared" si="84"/>
        <v/>
      </c>
      <c r="DB193" s="49" t="str">
        <f t="shared" si="85"/>
        <v/>
      </c>
      <c r="DC193" s="49" t="str">
        <f t="shared" si="86"/>
        <v/>
      </c>
      <c r="DD193" s="49" t="str">
        <f t="shared" si="87"/>
        <v/>
      </c>
      <c r="DE193" s="49" t="str">
        <f t="shared" si="88"/>
        <v/>
      </c>
      <c r="DF193" s="49" t="str">
        <f t="shared" si="89"/>
        <v/>
      </c>
      <c r="DG193" s="49" t="str">
        <f t="shared" si="90"/>
        <v/>
      </c>
      <c r="DH193" s="49" t="str">
        <f t="shared" si="91"/>
        <v/>
      </c>
      <c r="DI193" s="49" t="str">
        <f t="shared" si="92"/>
        <v/>
      </c>
      <c r="DJ193" s="49" t="str">
        <f t="shared" si="93"/>
        <v/>
      </c>
      <c r="DK193" s="49" t="str">
        <f t="shared" si="94"/>
        <v/>
      </c>
      <c r="DL193" s="16" t="str">
        <f t="shared" si="95"/>
        <v/>
      </c>
      <c r="DN193" s="17" t="str">
        <f t="shared" si="96"/>
        <v>Dec 2019</v>
      </c>
    </row>
    <row r="194" spans="1:118" x14ac:dyDescent="0.25">
      <c r="A194" s="30"/>
      <c r="B194" s="102">
        <f>IF(B193="", "", IFERROR(IF(B193+1&gt;Settings!$G$25, "", B193+1), ""))</f>
        <v>43830</v>
      </c>
      <c r="C194" s="2"/>
      <c r="D194" s="3"/>
      <c r="E194" s="3"/>
      <c r="F194" s="3"/>
      <c r="G194" s="3"/>
      <c r="H194" s="3"/>
      <c r="I194" s="3"/>
      <c r="J194" s="3"/>
      <c r="K194" s="3"/>
      <c r="L194" s="3"/>
      <c r="M194" s="3"/>
      <c r="N194" s="3"/>
      <c r="O194" s="3"/>
      <c r="P194" s="3"/>
      <c r="Q194" s="4"/>
      <c r="R194" s="30"/>
      <c r="T194" s="17" t="str">
        <f>IF($B194="", "", IF($B194&lt;Settings!$G$23, "Old", "New"))</f>
        <v>Old</v>
      </c>
      <c r="AL194" s="118" t="str">
        <f>IF(OR($B194="", C194="", C$10="", AL$9), "", IFERROR($B194+INDEX(Settings!$AF$19:$AF$33, MATCH(C$10, Settings!$Y$19:$Y$33, 0))+IF(INDEX(Settings!$AI$19:$AI$33, MATCH(C$10, Settings!$Y$19:$Y$33, 0))="", 0, INDEX($AO$2:$AU$8, MATCH(TEXT($B194, "ddd"), $AN$2:$AN$8, 0), MATCH(INDEX(Settings!$AI$19:$AI$33, MATCH(C$10, Settings!$Y$19:$Y$33, 0)), $AO$1:$AU$1, 0))), 0))</f>
        <v/>
      </c>
      <c r="AM194" s="119" t="str">
        <f>IF(OR($B194="", D194="", D$10="", AM$9), "", IFERROR($B194+INDEX(Settings!$AF$19:$AF$33, MATCH(D$10, Settings!$Y$19:$Y$33, 0))+IF(INDEX(Settings!$AI$19:$AI$33, MATCH(D$10, Settings!$Y$19:$Y$33, 0))="", 0, INDEX($AO$2:$AU$8, MATCH(TEXT($B194, "ddd"), $AN$2:$AN$8, 0), MATCH(INDEX(Settings!$AI$19:$AI$33, MATCH(D$10, Settings!$Y$19:$Y$33, 0)), $AO$1:$AU$1, 0))), 0))</f>
        <v/>
      </c>
      <c r="AN194" s="119" t="str">
        <f>IF(OR($B194="", E194="", E$10="", AN$9), "", IFERROR($B194+INDEX(Settings!$AF$19:$AF$33, MATCH(E$10, Settings!$Y$19:$Y$33, 0))+IF(INDEX(Settings!$AI$19:$AI$33, MATCH(E$10, Settings!$Y$19:$Y$33, 0))="", 0, INDEX($AO$2:$AU$8, MATCH(TEXT($B194, "ddd"), $AN$2:$AN$8, 0), MATCH(INDEX(Settings!$AI$19:$AI$33, MATCH(E$10, Settings!$Y$19:$Y$33, 0)), $AO$1:$AU$1, 0))), 0))</f>
        <v/>
      </c>
      <c r="AO194" s="119" t="str">
        <f>IF(OR($B194="", F194="", F$10="", AO$9), "", IFERROR($B194+INDEX(Settings!$AF$19:$AF$33, MATCH(F$10, Settings!$Y$19:$Y$33, 0))+IF(INDEX(Settings!$AI$19:$AI$33, MATCH(F$10, Settings!$Y$19:$Y$33, 0))="", 0, INDEX($AO$2:$AU$8, MATCH(TEXT($B194, "ddd"), $AN$2:$AN$8, 0), MATCH(INDEX(Settings!$AI$19:$AI$33, MATCH(F$10, Settings!$Y$19:$Y$33, 0)), $AO$1:$AU$1, 0))), 0))</f>
        <v/>
      </c>
      <c r="AP194" s="119" t="str">
        <f>IF(OR($B194="", G194="", G$10="", AP$9), "", IFERROR($B194+INDEX(Settings!$AF$19:$AF$33, MATCH(G$10, Settings!$Y$19:$Y$33, 0))+IF(INDEX(Settings!$AI$19:$AI$33, MATCH(G$10, Settings!$Y$19:$Y$33, 0))="", 0, INDEX($AO$2:$AU$8, MATCH(TEXT($B194, "ddd"), $AN$2:$AN$8, 0), MATCH(INDEX(Settings!$AI$19:$AI$33, MATCH(G$10, Settings!$Y$19:$Y$33, 0)), $AO$1:$AU$1, 0))), 0))</f>
        <v/>
      </c>
      <c r="AQ194" s="119" t="str">
        <f>IF(OR($B194="", H194="", H$10="", AQ$9), "", IFERROR($B194+INDEX(Settings!$AF$19:$AF$33, MATCH(H$10, Settings!$Y$19:$Y$33, 0))+IF(INDEX(Settings!$AI$19:$AI$33, MATCH(H$10, Settings!$Y$19:$Y$33, 0))="", 0, INDEX($AO$2:$AU$8, MATCH(TEXT($B194, "ddd"), $AN$2:$AN$8, 0), MATCH(INDEX(Settings!$AI$19:$AI$33, MATCH(H$10, Settings!$Y$19:$Y$33, 0)), $AO$1:$AU$1, 0))), 0))</f>
        <v/>
      </c>
      <c r="AR194" s="119" t="str">
        <f>IF(OR($B194="", I194="", I$10="", AR$9), "", IFERROR($B194+INDEX(Settings!$AF$19:$AF$33, MATCH(I$10, Settings!$Y$19:$Y$33, 0))+IF(INDEX(Settings!$AI$19:$AI$33, MATCH(I$10, Settings!$Y$19:$Y$33, 0))="", 0, INDEX($AO$2:$AU$8, MATCH(TEXT($B194, "ddd"), $AN$2:$AN$8, 0), MATCH(INDEX(Settings!$AI$19:$AI$33, MATCH(I$10, Settings!$Y$19:$Y$33, 0)), $AO$1:$AU$1, 0))), 0))</f>
        <v/>
      </c>
      <c r="AS194" s="119" t="str">
        <f>IF(OR($B194="", J194="", J$10="", AS$9), "", IFERROR($B194+INDEX(Settings!$AF$19:$AF$33, MATCH(J$10, Settings!$Y$19:$Y$33, 0))+IF(INDEX(Settings!$AI$19:$AI$33, MATCH(J$10, Settings!$Y$19:$Y$33, 0))="", 0, INDEX($AO$2:$AU$8, MATCH(TEXT($B194, "ddd"), $AN$2:$AN$8, 0), MATCH(INDEX(Settings!$AI$19:$AI$33, MATCH(J$10, Settings!$Y$19:$Y$33, 0)), $AO$1:$AU$1, 0))), 0))</f>
        <v/>
      </c>
      <c r="AT194" s="119" t="str">
        <f>IF(OR($B194="", K194="", K$10="", AT$9), "", IFERROR($B194+INDEX(Settings!$AF$19:$AF$33, MATCH(K$10, Settings!$Y$19:$Y$33, 0))+IF(INDEX(Settings!$AI$19:$AI$33, MATCH(K$10, Settings!$Y$19:$Y$33, 0))="", 0, INDEX($AO$2:$AU$8, MATCH(TEXT($B194, "ddd"), $AN$2:$AN$8, 0), MATCH(INDEX(Settings!$AI$19:$AI$33, MATCH(K$10, Settings!$Y$19:$Y$33, 0)), $AO$1:$AU$1, 0))), 0))</f>
        <v/>
      </c>
      <c r="AU194" s="119" t="str">
        <f>IF(OR($B194="", L194="", L$10="", AU$9), "", IFERROR($B194+INDEX(Settings!$AF$19:$AF$33, MATCH(L$10, Settings!$Y$19:$Y$33, 0))+IF(INDEX(Settings!$AI$19:$AI$33, MATCH(L$10, Settings!$Y$19:$Y$33, 0))="", 0, INDEX($AO$2:$AU$8, MATCH(TEXT($B194, "ddd"), $AN$2:$AN$8, 0), MATCH(INDEX(Settings!$AI$19:$AI$33, MATCH(L$10, Settings!$Y$19:$Y$33, 0)), $AO$1:$AU$1, 0))), 0))</f>
        <v/>
      </c>
      <c r="AV194" s="119" t="str">
        <f>IF(OR($B194="", M194="", M$10="", AV$9), "", IFERROR($B194+INDEX(Settings!$AF$19:$AF$33, MATCH(M$10, Settings!$Y$19:$Y$33, 0))+IF(INDEX(Settings!$AI$19:$AI$33, MATCH(M$10, Settings!$Y$19:$Y$33, 0))="", 0, INDEX($AO$2:$AU$8, MATCH(TEXT($B194, "ddd"), $AN$2:$AN$8, 0), MATCH(INDEX(Settings!$AI$19:$AI$33, MATCH(M$10, Settings!$Y$19:$Y$33, 0)), $AO$1:$AU$1, 0))), 0))</f>
        <v/>
      </c>
      <c r="AW194" s="119" t="str">
        <f>IF(OR($B194="", N194="", N$10="", AW$9), "", IFERROR($B194+INDEX(Settings!$AF$19:$AF$33, MATCH(N$10, Settings!$Y$19:$Y$33, 0))+IF(INDEX(Settings!$AI$19:$AI$33, MATCH(N$10, Settings!$Y$19:$Y$33, 0))="", 0, INDEX($AO$2:$AU$8, MATCH(TEXT($B194, "ddd"), $AN$2:$AN$8, 0), MATCH(INDEX(Settings!$AI$19:$AI$33, MATCH(N$10, Settings!$Y$19:$Y$33, 0)), $AO$1:$AU$1, 0))), 0))</f>
        <v/>
      </c>
      <c r="AX194" s="119" t="str">
        <f>IF(OR($B194="", O194="", O$10="", AX$9), "", IFERROR($B194+INDEX(Settings!$AF$19:$AF$33, MATCH(O$10, Settings!$Y$19:$Y$33, 0))+IF(INDEX(Settings!$AI$19:$AI$33, MATCH(O$10, Settings!$Y$19:$Y$33, 0))="", 0, INDEX($AO$2:$AU$8, MATCH(TEXT($B194, "ddd"), $AN$2:$AN$8, 0), MATCH(INDEX(Settings!$AI$19:$AI$33, MATCH(O$10, Settings!$Y$19:$Y$33, 0)), $AO$1:$AU$1, 0))), 0))</f>
        <v/>
      </c>
      <c r="AY194" s="119" t="str">
        <f>IF(OR($B194="", P194="", P$10="", AY$9), "", IFERROR($B194+INDEX(Settings!$AF$19:$AF$33, MATCH(P$10, Settings!$Y$19:$Y$33, 0))+IF(INDEX(Settings!$AI$19:$AI$33, MATCH(P$10, Settings!$Y$19:$Y$33, 0))="", 0, INDEX($AO$2:$AU$8, MATCH(TEXT($B194, "ddd"), $AN$2:$AN$8, 0), MATCH(INDEX(Settings!$AI$19:$AI$33, MATCH(P$10, Settings!$Y$19:$Y$33, 0)), $AO$1:$AU$1, 0))), 0))</f>
        <v/>
      </c>
      <c r="AZ194" s="120" t="str">
        <f>IF(OR($B194="", Q194="", Q$10="", AZ$9), "", IFERROR($B194+INDEX(Settings!$AF$19:$AF$33, MATCH(Q$10, Settings!$Y$19:$Y$33, 0))+IF(INDEX(Settings!$AI$19:$AI$33, MATCH(Q$10, Settings!$Y$19:$Y$33, 0))="", 0, INDEX($AO$2:$AU$8, MATCH(TEXT($B194, "ddd"), $AN$2:$AN$8, 0), MATCH(INDEX(Settings!$AI$19:$AI$33, MATCH(Q$10, Settings!$Y$19:$Y$33, 0)), $AO$1:$AU$1, 0))), 0))</f>
        <v/>
      </c>
      <c r="BB194" s="118" t="str">
        <f>IF(OR(C$10="", $B194="", C194="", BB$9=""), "", IFERROR(WORKDAY((DATE(YEAR($B194), MONTH($B194)+INDEX(Settings!$AM$19:$AM$33, MATCH(C$10, Settings!$Y$19:$Y$33, 0)), IF(INDEX(Settings!$AQ$19:$AQ$33, MATCH(C$10, Settings!$Y$19:$Y$33, 0))=0, DAY($B194), INDEX(Settings!$AQ$19:$AQ$33, MATCH(C$10, Settings!$Y$19:$Y$33, 0))))-1), 1, Settings!$AY$23:$AY$38), ""))</f>
        <v/>
      </c>
      <c r="BC194" s="119" t="str">
        <f>IF(OR(D$10="", $B194="", D194="", BC$9=""), "", IFERROR(WORKDAY((DATE(YEAR($B194), MONTH($B194)+INDEX(Settings!$AM$19:$AM$33, MATCH(D$10, Settings!$Y$19:$Y$33, 0)), IF(INDEX(Settings!$AQ$19:$AQ$33, MATCH(D$10, Settings!$Y$19:$Y$33, 0))=0, DAY($B194), INDEX(Settings!$AQ$19:$AQ$33, MATCH(D$10, Settings!$Y$19:$Y$33, 0))))-1), 1, Settings!$AY$23:$AY$38), ""))</f>
        <v/>
      </c>
      <c r="BD194" s="119" t="str">
        <f>IF(OR(E$10="", $B194="", E194="", BD$9=""), "", IFERROR(WORKDAY((DATE(YEAR($B194), MONTH($B194)+INDEX(Settings!$AM$19:$AM$33, MATCH(E$10, Settings!$Y$19:$Y$33, 0)), IF(INDEX(Settings!$AQ$19:$AQ$33, MATCH(E$10, Settings!$Y$19:$Y$33, 0))=0, DAY($B194), INDEX(Settings!$AQ$19:$AQ$33, MATCH(E$10, Settings!$Y$19:$Y$33, 0))))-1), 1, Settings!$AY$23:$AY$38), ""))</f>
        <v/>
      </c>
      <c r="BE194" s="119" t="str">
        <f>IF(OR(F$10="", $B194="", F194="", BE$9=""), "", IFERROR(WORKDAY((DATE(YEAR($B194), MONTH($B194)+INDEX(Settings!$AM$19:$AM$33, MATCH(F$10, Settings!$Y$19:$Y$33, 0)), IF(INDEX(Settings!$AQ$19:$AQ$33, MATCH(F$10, Settings!$Y$19:$Y$33, 0))=0, DAY($B194), INDEX(Settings!$AQ$19:$AQ$33, MATCH(F$10, Settings!$Y$19:$Y$33, 0))))-1), 1, Settings!$AY$23:$AY$38), ""))</f>
        <v/>
      </c>
      <c r="BF194" s="119" t="str">
        <f>IF(OR(G$10="", $B194="", G194="", BF$9=""), "", IFERROR(WORKDAY((DATE(YEAR($B194), MONTH($B194)+INDEX(Settings!$AM$19:$AM$33, MATCH(G$10, Settings!$Y$19:$Y$33, 0)), IF(INDEX(Settings!$AQ$19:$AQ$33, MATCH(G$10, Settings!$Y$19:$Y$33, 0))=0, DAY($B194), INDEX(Settings!$AQ$19:$AQ$33, MATCH(G$10, Settings!$Y$19:$Y$33, 0))))-1), 1, Settings!$AY$23:$AY$38), ""))</f>
        <v/>
      </c>
      <c r="BG194" s="119" t="str">
        <f>IF(OR(H$10="", $B194="", H194="", BG$9=""), "", IFERROR(WORKDAY((DATE(YEAR($B194), MONTH($B194)+INDEX(Settings!$AM$19:$AM$33, MATCH(H$10, Settings!$Y$19:$Y$33, 0)), IF(INDEX(Settings!$AQ$19:$AQ$33, MATCH(H$10, Settings!$Y$19:$Y$33, 0))=0, DAY($B194), INDEX(Settings!$AQ$19:$AQ$33, MATCH(H$10, Settings!$Y$19:$Y$33, 0))))-1), 1, Settings!$AY$23:$AY$38), ""))</f>
        <v/>
      </c>
      <c r="BH194" s="119" t="str">
        <f>IF(OR(I$10="", $B194="", I194="", BH$9=""), "", IFERROR(WORKDAY((DATE(YEAR($B194), MONTH($B194)+INDEX(Settings!$AM$19:$AM$33, MATCH(I$10, Settings!$Y$19:$Y$33, 0)), IF(INDEX(Settings!$AQ$19:$AQ$33, MATCH(I$10, Settings!$Y$19:$Y$33, 0))=0, DAY($B194), INDEX(Settings!$AQ$19:$AQ$33, MATCH(I$10, Settings!$Y$19:$Y$33, 0))))-1), 1, Settings!$AY$23:$AY$38), ""))</f>
        <v/>
      </c>
      <c r="BI194" s="119" t="str">
        <f>IF(OR(J$10="", $B194="", J194="", BI$9=""), "", IFERROR(WORKDAY((DATE(YEAR($B194), MONTH($B194)+INDEX(Settings!$AM$19:$AM$33, MATCH(J$10, Settings!$Y$19:$Y$33, 0)), IF(INDEX(Settings!$AQ$19:$AQ$33, MATCH(J$10, Settings!$Y$19:$Y$33, 0))=0, DAY($B194), INDEX(Settings!$AQ$19:$AQ$33, MATCH(J$10, Settings!$Y$19:$Y$33, 0))))-1), 1, Settings!$AY$23:$AY$38), ""))</f>
        <v/>
      </c>
      <c r="BJ194" s="119" t="str">
        <f>IF(OR(K$10="", $B194="", K194="", BJ$9=""), "", IFERROR(WORKDAY((DATE(YEAR($B194), MONTH($B194)+INDEX(Settings!$AM$19:$AM$33, MATCH(K$10, Settings!$Y$19:$Y$33, 0)), IF(INDEX(Settings!$AQ$19:$AQ$33, MATCH(K$10, Settings!$Y$19:$Y$33, 0))=0, DAY($B194), INDEX(Settings!$AQ$19:$AQ$33, MATCH(K$10, Settings!$Y$19:$Y$33, 0))))-1), 1, Settings!$AY$23:$AY$38), ""))</f>
        <v/>
      </c>
      <c r="BK194" s="119" t="str">
        <f>IF(OR(L$10="", $B194="", L194="", BK$9=""), "", IFERROR(WORKDAY((DATE(YEAR($B194), MONTH($B194)+INDEX(Settings!$AM$19:$AM$33, MATCH(L$10, Settings!$Y$19:$Y$33, 0)), IF(INDEX(Settings!$AQ$19:$AQ$33, MATCH(L$10, Settings!$Y$19:$Y$33, 0))=0, DAY($B194), INDEX(Settings!$AQ$19:$AQ$33, MATCH(L$10, Settings!$Y$19:$Y$33, 0))))-1), 1, Settings!$AY$23:$AY$38), ""))</f>
        <v/>
      </c>
      <c r="BL194" s="119" t="str">
        <f>IF(OR(M$10="", $B194="", M194="", BL$9=""), "", IFERROR(WORKDAY((DATE(YEAR($B194), MONTH($B194)+INDEX(Settings!$AM$19:$AM$33, MATCH(M$10, Settings!$Y$19:$Y$33, 0)), IF(INDEX(Settings!$AQ$19:$AQ$33, MATCH(M$10, Settings!$Y$19:$Y$33, 0))=0, DAY($B194), INDEX(Settings!$AQ$19:$AQ$33, MATCH(M$10, Settings!$Y$19:$Y$33, 0))))-1), 1, Settings!$AY$23:$AY$38), ""))</f>
        <v/>
      </c>
      <c r="BM194" s="119" t="str">
        <f>IF(OR(N$10="", $B194="", N194="", BM$9=""), "", IFERROR(WORKDAY((DATE(YEAR($B194), MONTH($B194)+INDEX(Settings!$AM$19:$AM$33, MATCH(N$10, Settings!$Y$19:$Y$33, 0)), IF(INDEX(Settings!$AQ$19:$AQ$33, MATCH(N$10, Settings!$Y$19:$Y$33, 0))=0, DAY($B194), INDEX(Settings!$AQ$19:$AQ$33, MATCH(N$10, Settings!$Y$19:$Y$33, 0))))-1), 1, Settings!$AY$23:$AY$38), ""))</f>
        <v/>
      </c>
      <c r="BN194" s="119" t="str">
        <f>IF(OR(O$10="", $B194="", O194="", BN$9=""), "", IFERROR(WORKDAY((DATE(YEAR($B194), MONTH($B194)+INDEX(Settings!$AM$19:$AM$33, MATCH(O$10, Settings!$Y$19:$Y$33, 0)), IF(INDEX(Settings!$AQ$19:$AQ$33, MATCH(O$10, Settings!$Y$19:$Y$33, 0))=0, DAY($B194), INDEX(Settings!$AQ$19:$AQ$33, MATCH(O$10, Settings!$Y$19:$Y$33, 0))))-1), 1, Settings!$AY$23:$AY$38), ""))</f>
        <v/>
      </c>
      <c r="BO194" s="119" t="str">
        <f>IF(OR(P$10="", $B194="", P194="", BO$9=""), "", IFERROR(WORKDAY((DATE(YEAR($B194), MONTH($B194)+INDEX(Settings!$AM$19:$AM$33, MATCH(P$10, Settings!$Y$19:$Y$33, 0)), IF(INDEX(Settings!$AQ$19:$AQ$33, MATCH(P$10, Settings!$Y$19:$Y$33, 0))=0, DAY($B194), INDEX(Settings!$AQ$19:$AQ$33, MATCH(P$10, Settings!$Y$19:$Y$33, 0))))-1), 1, Settings!$AY$23:$AY$38), ""))</f>
        <v/>
      </c>
      <c r="BP194" s="120" t="str">
        <f>IF(OR(Q$10="", $B194="", Q194="", BP$9=""), "", IFERROR(WORKDAY((DATE(YEAR($B194), MONTH($B194)+INDEX(Settings!$AM$19:$AM$33, MATCH(Q$10, Settings!$Y$19:$Y$33, 0)), IF(INDEX(Settings!$AQ$19:$AQ$33, MATCH(Q$10, Settings!$Y$19:$Y$33, 0))=0, DAY($B194), INDEX(Settings!$AQ$19:$AQ$33, MATCH(Q$10, Settings!$Y$19:$Y$33, 0))))-1), 1, Settings!$AY$23:$AY$38), ""))</f>
        <v/>
      </c>
      <c r="BR194" s="118" t="str">
        <f>IF(BB194="", "", IF(BB194&lt;=$B194, WORKDAY(DATE(YEAR($BB194), MONTH(BB194)+1, DAY(BB194)-1), 1, Settings!$AY$23:$AY$38), BB194))</f>
        <v/>
      </c>
      <c r="BS194" s="119" t="str">
        <f>IF(BC194="", "", IF(BC194&lt;=$B194, WORKDAY(DATE(YEAR($BB194), MONTH(BC194)+1, DAY(BC194)-1), 1, Settings!$AY$23:$AY$38), BC194))</f>
        <v/>
      </c>
      <c r="BT194" s="119" t="str">
        <f>IF(BD194="", "", IF(BD194&lt;=$B194, WORKDAY(DATE(YEAR($BB194), MONTH(BD194)+1, DAY(BD194)-1), 1, Settings!$AY$23:$AY$38), BD194))</f>
        <v/>
      </c>
      <c r="BU194" s="119" t="str">
        <f>IF(BE194="", "", IF(BE194&lt;=$B194, WORKDAY(DATE(YEAR($BB194), MONTH(BE194)+1, DAY(BE194)-1), 1, Settings!$AY$23:$AY$38), BE194))</f>
        <v/>
      </c>
      <c r="BV194" s="119" t="str">
        <f>IF(BF194="", "", IF(BF194&lt;=$B194, WORKDAY(DATE(YEAR($BB194), MONTH(BF194)+1, DAY(BF194)-1), 1, Settings!$AY$23:$AY$38), BF194))</f>
        <v/>
      </c>
      <c r="BW194" s="119" t="str">
        <f>IF(BG194="", "", IF(BG194&lt;=$B194, WORKDAY(DATE(YEAR($BB194), MONTH(BG194)+1, DAY(BG194)-1), 1, Settings!$AY$23:$AY$38), BG194))</f>
        <v/>
      </c>
      <c r="BX194" s="119" t="str">
        <f>IF(BH194="", "", IF(BH194&lt;=$B194, WORKDAY(DATE(YEAR($BB194), MONTH(BH194)+1, DAY(BH194)-1), 1, Settings!$AY$23:$AY$38), BH194))</f>
        <v/>
      </c>
      <c r="BY194" s="119" t="str">
        <f>IF(BI194="", "", IF(BI194&lt;=$B194, WORKDAY(DATE(YEAR($BB194), MONTH(BI194)+1, DAY(BI194)-1), 1, Settings!$AY$23:$AY$38), BI194))</f>
        <v/>
      </c>
      <c r="BZ194" s="119" t="str">
        <f>IF(BJ194="", "", IF(BJ194&lt;=$B194, WORKDAY(DATE(YEAR($BB194), MONTH(BJ194)+1, DAY(BJ194)-1), 1, Settings!$AY$23:$AY$38), BJ194))</f>
        <v/>
      </c>
      <c r="CA194" s="119" t="str">
        <f>IF(BK194="", "", IF(BK194&lt;=$B194, WORKDAY(DATE(YEAR($BB194), MONTH(BK194)+1, DAY(BK194)-1), 1, Settings!$AY$23:$AY$38), BK194))</f>
        <v/>
      </c>
      <c r="CB194" s="119" t="str">
        <f>IF(BL194="", "", IF(BL194&lt;=$B194, WORKDAY(DATE(YEAR($BB194), MONTH(BL194)+1, DAY(BL194)-1), 1, Settings!$AY$23:$AY$38), BL194))</f>
        <v/>
      </c>
      <c r="CC194" s="119" t="str">
        <f>IF(BM194="", "", IF(BM194&lt;=$B194, WORKDAY(DATE(YEAR($BB194), MONTH(BM194)+1, DAY(BM194)-1), 1, Settings!$AY$23:$AY$38), BM194))</f>
        <v/>
      </c>
      <c r="CD194" s="119" t="str">
        <f>IF(BN194="", "", IF(BN194&lt;=$B194, WORKDAY(DATE(YEAR($BB194), MONTH(BN194)+1, DAY(BN194)-1), 1, Settings!$AY$23:$AY$38), BN194))</f>
        <v/>
      </c>
      <c r="CE194" s="119" t="str">
        <f>IF(BO194="", "", IF(BO194&lt;=$B194, WORKDAY(DATE(YEAR($BB194), MONTH(BO194)+1, DAY(BO194)-1), 1, Settings!$AY$23:$AY$38), BO194))</f>
        <v/>
      </c>
      <c r="CF194" s="120" t="str">
        <f>IF(BP194="", "", IF(BP194&lt;=$B194, WORKDAY(DATE(YEAR($BB194), MONTH(BP194)+1, DAY(BP194)-1), 1, Settings!$AY$23:$AY$38), BP194))</f>
        <v/>
      </c>
      <c r="CH194" s="48" t="str">
        <f t="shared" si="66"/>
        <v/>
      </c>
      <c r="CI194" s="49" t="str">
        <f t="shared" si="67"/>
        <v/>
      </c>
      <c r="CJ194" s="49" t="str">
        <f t="shared" si="68"/>
        <v/>
      </c>
      <c r="CK194" s="49" t="str">
        <f t="shared" si="69"/>
        <v/>
      </c>
      <c r="CL194" s="49" t="str">
        <f t="shared" si="70"/>
        <v/>
      </c>
      <c r="CM194" s="49" t="str">
        <f t="shared" si="71"/>
        <v/>
      </c>
      <c r="CN194" s="49" t="str">
        <f t="shared" si="72"/>
        <v/>
      </c>
      <c r="CO194" s="49" t="str">
        <f t="shared" si="73"/>
        <v/>
      </c>
      <c r="CP194" s="49" t="str">
        <f t="shared" si="74"/>
        <v/>
      </c>
      <c r="CQ194" s="49" t="str">
        <f t="shared" si="75"/>
        <v/>
      </c>
      <c r="CR194" s="49" t="str">
        <f t="shared" si="76"/>
        <v/>
      </c>
      <c r="CS194" s="49" t="str">
        <f t="shared" si="77"/>
        <v/>
      </c>
      <c r="CT194" s="49" t="str">
        <f t="shared" si="78"/>
        <v/>
      </c>
      <c r="CU194" s="49" t="str">
        <f t="shared" si="79"/>
        <v/>
      </c>
      <c r="CV194" s="16" t="str">
        <f t="shared" si="80"/>
        <v/>
      </c>
      <c r="CX194" s="48" t="str">
        <f t="shared" si="81"/>
        <v/>
      </c>
      <c r="CY194" s="49" t="str">
        <f t="shared" si="82"/>
        <v/>
      </c>
      <c r="CZ194" s="49" t="str">
        <f t="shared" si="83"/>
        <v/>
      </c>
      <c r="DA194" s="49" t="str">
        <f t="shared" si="84"/>
        <v/>
      </c>
      <c r="DB194" s="49" t="str">
        <f t="shared" si="85"/>
        <v/>
      </c>
      <c r="DC194" s="49" t="str">
        <f t="shared" si="86"/>
        <v/>
      </c>
      <c r="DD194" s="49" t="str">
        <f t="shared" si="87"/>
        <v/>
      </c>
      <c r="DE194" s="49" t="str">
        <f t="shared" si="88"/>
        <v/>
      </c>
      <c r="DF194" s="49" t="str">
        <f t="shared" si="89"/>
        <v/>
      </c>
      <c r="DG194" s="49" t="str">
        <f t="shared" si="90"/>
        <v/>
      </c>
      <c r="DH194" s="49" t="str">
        <f t="shared" si="91"/>
        <v/>
      </c>
      <c r="DI194" s="49" t="str">
        <f t="shared" si="92"/>
        <v/>
      </c>
      <c r="DJ194" s="49" t="str">
        <f t="shared" si="93"/>
        <v/>
      </c>
      <c r="DK194" s="49" t="str">
        <f t="shared" si="94"/>
        <v/>
      </c>
      <c r="DL194" s="16" t="str">
        <f t="shared" si="95"/>
        <v/>
      </c>
      <c r="DN194" s="17" t="str">
        <f t="shared" si="96"/>
        <v>Dec 2019</v>
      </c>
    </row>
    <row r="195" spans="1:118" x14ac:dyDescent="0.25">
      <c r="A195" s="30"/>
      <c r="B195" s="102">
        <f>IF(B194="", "", IFERROR(IF(B194+1&gt;Settings!$G$25, "", B194+1), ""))</f>
        <v>43831</v>
      </c>
      <c r="C195" s="2">
        <v>100</v>
      </c>
      <c r="D195" s="3">
        <v>80</v>
      </c>
      <c r="E195" s="3">
        <v>65</v>
      </c>
      <c r="F195" s="3">
        <v>120</v>
      </c>
      <c r="G195" s="3">
        <v>85</v>
      </c>
      <c r="H195" s="3"/>
      <c r="I195" s="3"/>
      <c r="J195" s="3"/>
      <c r="K195" s="3"/>
      <c r="L195" s="3"/>
      <c r="M195" s="3"/>
      <c r="N195" s="3"/>
      <c r="O195" s="3"/>
      <c r="P195" s="3"/>
      <c r="Q195" s="4"/>
      <c r="R195" s="30"/>
      <c r="T195" s="17" t="str">
        <f>IF($B195="", "", IF($B195&lt;Settings!$G$23, "Old", "New"))</f>
        <v>New</v>
      </c>
      <c r="AL195" s="118">
        <f>IF(OR($B195="", C195="", C$10="", AL$9), "", IFERROR($B195+INDEX(Settings!$AF$19:$AF$33, MATCH(C$10, Settings!$Y$19:$Y$33, 0))+IF(INDEX(Settings!$AI$19:$AI$33, MATCH(C$10, Settings!$Y$19:$Y$33, 0))="", 0, INDEX($AO$2:$AU$8, MATCH(TEXT($B195, "ddd"), $AN$2:$AN$8, 0), MATCH(INDEX(Settings!$AI$19:$AI$33, MATCH(C$10, Settings!$Y$19:$Y$33, 0)), $AO$1:$AU$1, 0))), 0))</f>
        <v>43838</v>
      </c>
      <c r="AM195" s="119">
        <f>IF(OR($B195="", D195="", D$10="", AM$9), "", IFERROR($B195+INDEX(Settings!$AF$19:$AF$33, MATCH(D$10, Settings!$Y$19:$Y$33, 0))+IF(INDEX(Settings!$AI$19:$AI$33, MATCH(D$10, Settings!$Y$19:$Y$33, 0))="", 0, INDEX($AO$2:$AU$8, MATCH(TEXT($B195, "ddd"), $AN$2:$AN$8, 0), MATCH(INDEX(Settings!$AI$19:$AI$33, MATCH(D$10, Settings!$Y$19:$Y$33, 0)), $AO$1:$AU$1, 0))), 0))</f>
        <v>43838</v>
      </c>
      <c r="AN195" s="119">
        <f>IF(OR($B195="", E195="", E$10="", AN$9), "", IFERROR($B195+INDEX(Settings!$AF$19:$AF$33, MATCH(E$10, Settings!$Y$19:$Y$33, 0))+IF(INDEX(Settings!$AI$19:$AI$33, MATCH(E$10, Settings!$Y$19:$Y$33, 0))="", 0, INDEX($AO$2:$AU$8, MATCH(TEXT($B195, "ddd"), $AN$2:$AN$8, 0), MATCH(INDEX(Settings!$AI$19:$AI$33, MATCH(E$10, Settings!$Y$19:$Y$33, 0)), $AO$1:$AU$1, 0))), 0))</f>
        <v>43831</v>
      </c>
      <c r="AO195" s="119">
        <f>IF(OR($B195="", F195="", F$10="", AO$9), "", IFERROR($B195+INDEX(Settings!$AF$19:$AF$33, MATCH(F$10, Settings!$Y$19:$Y$33, 0))+IF(INDEX(Settings!$AI$19:$AI$33, MATCH(F$10, Settings!$Y$19:$Y$33, 0))="", 0, INDEX($AO$2:$AU$8, MATCH(TEXT($B195, "ddd"), $AN$2:$AN$8, 0), MATCH(INDEX(Settings!$AI$19:$AI$33, MATCH(F$10, Settings!$Y$19:$Y$33, 0)), $AO$1:$AU$1, 0))), 0))</f>
        <v>43838</v>
      </c>
      <c r="AP195" s="119">
        <f>IF(OR($B195="", G195="", G$10="", AP$9), "", IFERROR($B195+INDEX(Settings!$AF$19:$AF$33, MATCH(G$10, Settings!$Y$19:$Y$33, 0))+IF(INDEX(Settings!$AI$19:$AI$33, MATCH(G$10, Settings!$Y$19:$Y$33, 0))="", 0, INDEX($AO$2:$AU$8, MATCH(TEXT($B195, "ddd"), $AN$2:$AN$8, 0), MATCH(INDEX(Settings!$AI$19:$AI$33, MATCH(G$10, Settings!$Y$19:$Y$33, 0)), $AO$1:$AU$1, 0))), 0))</f>
        <v>43831</v>
      </c>
      <c r="AQ195" s="119" t="str">
        <f>IF(OR($B195="", H195="", H$10="", AQ$9), "", IFERROR($B195+INDEX(Settings!$AF$19:$AF$33, MATCH(H$10, Settings!$Y$19:$Y$33, 0))+IF(INDEX(Settings!$AI$19:$AI$33, MATCH(H$10, Settings!$Y$19:$Y$33, 0))="", 0, INDEX($AO$2:$AU$8, MATCH(TEXT($B195, "ddd"), $AN$2:$AN$8, 0), MATCH(INDEX(Settings!$AI$19:$AI$33, MATCH(H$10, Settings!$Y$19:$Y$33, 0)), $AO$1:$AU$1, 0))), 0))</f>
        <v/>
      </c>
      <c r="AR195" s="119" t="str">
        <f>IF(OR($B195="", I195="", I$10="", AR$9), "", IFERROR($B195+INDEX(Settings!$AF$19:$AF$33, MATCH(I$10, Settings!$Y$19:$Y$33, 0))+IF(INDEX(Settings!$AI$19:$AI$33, MATCH(I$10, Settings!$Y$19:$Y$33, 0))="", 0, INDEX($AO$2:$AU$8, MATCH(TEXT($B195, "ddd"), $AN$2:$AN$8, 0), MATCH(INDEX(Settings!$AI$19:$AI$33, MATCH(I$10, Settings!$Y$19:$Y$33, 0)), $AO$1:$AU$1, 0))), 0))</f>
        <v/>
      </c>
      <c r="AS195" s="119" t="str">
        <f>IF(OR($B195="", J195="", J$10="", AS$9), "", IFERROR($B195+INDEX(Settings!$AF$19:$AF$33, MATCH(J$10, Settings!$Y$19:$Y$33, 0))+IF(INDEX(Settings!$AI$19:$AI$33, MATCH(J$10, Settings!$Y$19:$Y$33, 0))="", 0, INDEX($AO$2:$AU$8, MATCH(TEXT($B195, "ddd"), $AN$2:$AN$8, 0), MATCH(INDEX(Settings!$AI$19:$AI$33, MATCH(J$10, Settings!$Y$19:$Y$33, 0)), $AO$1:$AU$1, 0))), 0))</f>
        <v/>
      </c>
      <c r="AT195" s="119" t="str">
        <f>IF(OR($B195="", K195="", K$10="", AT$9), "", IFERROR($B195+INDEX(Settings!$AF$19:$AF$33, MATCH(K$10, Settings!$Y$19:$Y$33, 0))+IF(INDEX(Settings!$AI$19:$AI$33, MATCH(K$10, Settings!$Y$19:$Y$33, 0))="", 0, INDEX($AO$2:$AU$8, MATCH(TEXT($B195, "ddd"), $AN$2:$AN$8, 0), MATCH(INDEX(Settings!$AI$19:$AI$33, MATCH(K$10, Settings!$Y$19:$Y$33, 0)), $AO$1:$AU$1, 0))), 0))</f>
        <v/>
      </c>
      <c r="AU195" s="119" t="str">
        <f>IF(OR($B195="", L195="", L$10="", AU$9), "", IFERROR($B195+INDEX(Settings!$AF$19:$AF$33, MATCH(L$10, Settings!$Y$19:$Y$33, 0))+IF(INDEX(Settings!$AI$19:$AI$33, MATCH(L$10, Settings!$Y$19:$Y$33, 0))="", 0, INDEX($AO$2:$AU$8, MATCH(TEXT($B195, "ddd"), $AN$2:$AN$8, 0), MATCH(INDEX(Settings!$AI$19:$AI$33, MATCH(L$10, Settings!$Y$19:$Y$33, 0)), $AO$1:$AU$1, 0))), 0))</f>
        <v/>
      </c>
      <c r="AV195" s="119" t="str">
        <f>IF(OR($B195="", M195="", M$10="", AV$9), "", IFERROR($B195+INDEX(Settings!$AF$19:$AF$33, MATCH(M$10, Settings!$Y$19:$Y$33, 0))+IF(INDEX(Settings!$AI$19:$AI$33, MATCH(M$10, Settings!$Y$19:$Y$33, 0))="", 0, INDEX($AO$2:$AU$8, MATCH(TEXT($B195, "ddd"), $AN$2:$AN$8, 0), MATCH(INDEX(Settings!$AI$19:$AI$33, MATCH(M$10, Settings!$Y$19:$Y$33, 0)), $AO$1:$AU$1, 0))), 0))</f>
        <v/>
      </c>
      <c r="AW195" s="119" t="str">
        <f>IF(OR($B195="", N195="", N$10="", AW$9), "", IFERROR($B195+INDEX(Settings!$AF$19:$AF$33, MATCH(N$10, Settings!$Y$19:$Y$33, 0))+IF(INDEX(Settings!$AI$19:$AI$33, MATCH(N$10, Settings!$Y$19:$Y$33, 0))="", 0, INDEX($AO$2:$AU$8, MATCH(TEXT($B195, "ddd"), $AN$2:$AN$8, 0), MATCH(INDEX(Settings!$AI$19:$AI$33, MATCH(N$10, Settings!$Y$19:$Y$33, 0)), $AO$1:$AU$1, 0))), 0))</f>
        <v/>
      </c>
      <c r="AX195" s="119" t="str">
        <f>IF(OR($B195="", O195="", O$10="", AX$9), "", IFERROR($B195+INDEX(Settings!$AF$19:$AF$33, MATCH(O$10, Settings!$Y$19:$Y$33, 0))+IF(INDEX(Settings!$AI$19:$AI$33, MATCH(O$10, Settings!$Y$19:$Y$33, 0))="", 0, INDEX($AO$2:$AU$8, MATCH(TEXT($B195, "ddd"), $AN$2:$AN$8, 0), MATCH(INDEX(Settings!$AI$19:$AI$33, MATCH(O$10, Settings!$Y$19:$Y$33, 0)), $AO$1:$AU$1, 0))), 0))</f>
        <v/>
      </c>
      <c r="AY195" s="119" t="str">
        <f>IF(OR($B195="", P195="", P$10="", AY$9), "", IFERROR($B195+INDEX(Settings!$AF$19:$AF$33, MATCH(P$10, Settings!$Y$19:$Y$33, 0))+IF(INDEX(Settings!$AI$19:$AI$33, MATCH(P$10, Settings!$Y$19:$Y$33, 0))="", 0, INDEX($AO$2:$AU$8, MATCH(TEXT($B195, "ddd"), $AN$2:$AN$8, 0), MATCH(INDEX(Settings!$AI$19:$AI$33, MATCH(P$10, Settings!$Y$19:$Y$33, 0)), $AO$1:$AU$1, 0))), 0))</f>
        <v/>
      </c>
      <c r="AZ195" s="120" t="str">
        <f>IF(OR($B195="", Q195="", Q$10="", AZ$9), "", IFERROR($B195+INDEX(Settings!$AF$19:$AF$33, MATCH(Q$10, Settings!$Y$19:$Y$33, 0))+IF(INDEX(Settings!$AI$19:$AI$33, MATCH(Q$10, Settings!$Y$19:$Y$33, 0))="", 0, INDEX($AO$2:$AU$8, MATCH(TEXT($B195, "ddd"), $AN$2:$AN$8, 0), MATCH(INDEX(Settings!$AI$19:$AI$33, MATCH(Q$10, Settings!$Y$19:$Y$33, 0)), $AO$1:$AU$1, 0))), 0))</f>
        <v/>
      </c>
      <c r="BB195" s="118" t="str">
        <f>IF(OR(C$10="", $B195="", C195="", BB$9=""), "", IFERROR(WORKDAY((DATE(YEAR($B195), MONTH($B195)+INDEX(Settings!$AM$19:$AM$33, MATCH(C$10, Settings!$Y$19:$Y$33, 0)), IF(INDEX(Settings!$AQ$19:$AQ$33, MATCH(C$10, Settings!$Y$19:$Y$33, 0))=0, DAY($B195), INDEX(Settings!$AQ$19:$AQ$33, MATCH(C$10, Settings!$Y$19:$Y$33, 0))))-1), 1, Settings!$AY$23:$AY$38), ""))</f>
        <v/>
      </c>
      <c r="BC195" s="119" t="str">
        <f>IF(OR(D$10="", $B195="", D195="", BC$9=""), "", IFERROR(WORKDAY((DATE(YEAR($B195), MONTH($B195)+INDEX(Settings!$AM$19:$AM$33, MATCH(D$10, Settings!$Y$19:$Y$33, 0)), IF(INDEX(Settings!$AQ$19:$AQ$33, MATCH(D$10, Settings!$Y$19:$Y$33, 0))=0, DAY($B195), INDEX(Settings!$AQ$19:$AQ$33, MATCH(D$10, Settings!$Y$19:$Y$33, 0))))-1), 1, Settings!$AY$23:$AY$38), ""))</f>
        <v/>
      </c>
      <c r="BD195" s="119">
        <f>IF(OR(E$10="", $B195="", E195="", BD$9=""), "", IFERROR(WORKDAY((DATE(YEAR($B195), MONTH($B195)+INDEX(Settings!$AM$19:$AM$33, MATCH(E$10, Settings!$Y$19:$Y$33, 0)), IF(INDEX(Settings!$AQ$19:$AQ$33, MATCH(E$10, Settings!$Y$19:$Y$33, 0))=0, DAY($B195), INDEX(Settings!$AQ$19:$AQ$33, MATCH(E$10, Settings!$Y$19:$Y$33, 0))))-1), 1, Settings!$AY$23:$AY$38), ""))</f>
        <v>43864</v>
      </c>
      <c r="BE195" s="119" t="str">
        <f>IF(OR(F$10="", $B195="", F195="", BE$9=""), "", IFERROR(WORKDAY((DATE(YEAR($B195), MONTH($B195)+INDEX(Settings!$AM$19:$AM$33, MATCH(F$10, Settings!$Y$19:$Y$33, 0)), IF(INDEX(Settings!$AQ$19:$AQ$33, MATCH(F$10, Settings!$Y$19:$Y$33, 0))=0, DAY($B195), INDEX(Settings!$AQ$19:$AQ$33, MATCH(F$10, Settings!$Y$19:$Y$33, 0))))-1), 1, Settings!$AY$23:$AY$38), ""))</f>
        <v/>
      </c>
      <c r="BF195" s="119">
        <f>IF(OR(G$10="", $B195="", G195="", BF$9=""), "", IFERROR(WORKDAY((DATE(YEAR($B195), MONTH($B195)+INDEX(Settings!$AM$19:$AM$33, MATCH(G$10, Settings!$Y$19:$Y$33, 0)), IF(INDEX(Settings!$AQ$19:$AQ$33, MATCH(G$10, Settings!$Y$19:$Y$33, 0))=0, DAY($B195), INDEX(Settings!$AQ$19:$AQ$33, MATCH(G$10, Settings!$Y$19:$Y$33, 0))))-1), 1, Settings!$AY$23:$AY$38), ""))</f>
        <v>43892</v>
      </c>
      <c r="BG195" s="119" t="str">
        <f>IF(OR(H$10="", $B195="", H195="", BG$9=""), "", IFERROR(WORKDAY((DATE(YEAR($B195), MONTH($B195)+INDEX(Settings!$AM$19:$AM$33, MATCH(H$10, Settings!$Y$19:$Y$33, 0)), IF(INDEX(Settings!$AQ$19:$AQ$33, MATCH(H$10, Settings!$Y$19:$Y$33, 0))=0, DAY($B195), INDEX(Settings!$AQ$19:$AQ$33, MATCH(H$10, Settings!$Y$19:$Y$33, 0))))-1), 1, Settings!$AY$23:$AY$38), ""))</f>
        <v/>
      </c>
      <c r="BH195" s="119" t="str">
        <f>IF(OR(I$10="", $B195="", I195="", BH$9=""), "", IFERROR(WORKDAY((DATE(YEAR($B195), MONTH($B195)+INDEX(Settings!$AM$19:$AM$33, MATCH(I$10, Settings!$Y$19:$Y$33, 0)), IF(INDEX(Settings!$AQ$19:$AQ$33, MATCH(I$10, Settings!$Y$19:$Y$33, 0))=0, DAY($B195), INDEX(Settings!$AQ$19:$AQ$33, MATCH(I$10, Settings!$Y$19:$Y$33, 0))))-1), 1, Settings!$AY$23:$AY$38), ""))</f>
        <v/>
      </c>
      <c r="BI195" s="119" t="str">
        <f>IF(OR(J$10="", $B195="", J195="", BI$9=""), "", IFERROR(WORKDAY((DATE(YEAR($B195), MONTH($B195)+INDEX(Settings!$AM$19:$AM$33, MATCH(J$10, Settings!$Y$19:$Y$33, 0)), IF(INDEX(Settings!$AQ$19:$AQ$33, MATCH(J$10, Settings!$Y$19:$Y$33, 0))=0, DAY($B195), INDEX(Settings!$AQ$19:$AQ$33, MATCH(J$10, Settings!$Y$19:$Y$33, 0))))-1), 1, Settings!$AY$23:$AY$38), ""))</f>
        <v/>
      </c>
      <c r="BJ195" s="119" t="str">
        <f>IF(OR(K$10="", $B195="", K195="", BJ$9=""), "", IFERROR(WORKDAY((DATE(YEAR($B195), MONTH($B195)+INDEX(Settings!$AM$19:$AM$33, MATCH(K$10, Settings!$Y$19:$Y$33, 0)), IF(INDEX(Settings!$AQ$19:$AQ$33, MATCH(K$10, Settings!$Y$19:$Y$33, 0))=0, DAY($B195), INDEX(Settings!$AQ$19:$AQ$33, MATCH(K$10, Settings!$Y$19:$Y$33, 0))))-1), 1, Settings!$AY$23:$AY$38), ""))</f>
        <v/>
      </c>
      <c r="BK195" s="119" t="str">
        <f>IF(OR(L$10="", $B195="", L195="", BK$9=""), "", IFERROR(WORKDAY((DATE(YEAR($B195), MONTH($B195)+INDEX(Settings!$AM$19:$AM$33, MATCH(L$10, Settings!$Y$19:$Y$33, 0)), IF(INDEX(Settings!$AQ$19:$AQ$33, MATCH(L$10, Settings!$Y$19:$Y$33, 0))=0, DAY($B195), INDEX(Settings!$AQ$19:$AQ$33, MATCH(L$10, Settings!$Y$19:$Y$33, 0))))-1), 1, Settings!$AY$23:$AY$38), ""))</f>
        <v/>
      </c>
      <c r="BL195" s="119" t="str">
        <f>IF(OR(M$10="", $B195="", M195="", BL$9=""), "", IFERROR(WORKDAY((DATE(YEAR($B195), MONTH($B195)+INDEX(Settings!$AM$19:$AM$33, MATCH(M$10, Settings!$Y$19:$Y$33, 0)), IF(INDEX(Settings!$AQ$19:$AQ$33, MATCH(M$10, Settings!$Y$19:$Y$33, 0))=0, DAY($B195), INDEX(Settings!$AQ$19:$AQ$33, MATCH(M$10, Settings!$Y$19:$Y$33, 0))))-1), 1, Settings!$AY$23:$AY$38), ""))</f>
        <v/>
      </c>
      <c r="BM195" s="119" t="str">
        <f>IF(OR(N$10="", $B195="", N195="", BM$9=""), "", IFERROR(WORKDAY((DATE(YEAR($B195), MONTH($B195)+INDEX(Settings!$AM$19:$AM$33, MATCH(N$10, Settings!$Y$19:$Y$33, 0)), IF(INDEX(Settings!$AQ$19:$AQ$33, MATCH(N$10, Settings!$Y$19:$Y$33, 0))=0, DAY($B195), INDEX(Settings!$AQ$19:$AQ$33, MATCH(N$10, Settings!$Y$19:$Y$33, 0))))-1), 1, Settings!$AY$23:$AY$38), ""))</f>
        <v/>
      </c>
      <c r="BN195" s="119" t="str">
        <f>IF(OR(O$10="", $B195="", O195="", BN$9=""), "", IFERROR(WORKDAY((DATE(YEAR($B195), MONTH($B195)+INDEX(Settings!$AM$19:$AM$33, MATCH(O$10, Settings!$Y$19:$Y$33, 0)), IF(INDEX(Settings!$AQ$19:$AQ$33, MATCH(O$10, Settings!$Y$19:$Y$33, 0))=0, DAY($B195), INDEX(Settings!$AQ$19:$AQ$33, MATCH(O$10, Settings!$Y$19:$Y$33, 0))))-1), 1, Settings!$AY$23:$AY$38), ""))</f>
        <v/>
      </c>
      <c r="BO195" s="119" t="str">
        <f>IF(OR(P$10="", $B195="", P195="", BO$9=""), "", IFERROR(WORKDAY((DATE(YEAR($B195), MONTH($B195)+INDEX(Settings!$AM$19:$AM$33, MATCH(P$10, Settings!$Y$19:$Y$33, 0)), IF(INDEX(Settings!$AQ$19:$AQ$33, MATCH(P$10, Settings!$Y$19:$Y$33, 0))=0, DAY($B195), INDEX(Settings!$AQ$19:$AQ$33, MATCH(P$10, Settings!$Y$19:$Y$33, 0))))-1), 1, Settings!$AY$23:$AY$38), ""))</f>
        <v/>
      </c>
      <c r="BP195" s="120" t="str">
        <f>IF(OR(Q$10="", $B195="", Q195="", BP$9=""), "", IFERROR(WORKDAY((DATE(YEAR($B195), MONTH($B195)+INDEX(Settings!$AM$19:$AM$33, MATCH(Q$10, Settings!$Y$19:$Y$33, 0)), IF(INDEX(Settings!$AQ$19:$AQ$33, MATCH(Q$10, Settings!$Y$19:$Y$33, 0))=0, DAY($B195), INDEX(Settings!$AQ$19:$AQ$33, MATCH(Q$10, Settings!$Y$19:$Y$33, 0))))-1), 1, Settings!$AY$23:$AY$38), ""))</f>
        <v/>
      </c>
      <c r="BR195" s="118" t="str">
        <f>IF(BB195="", "", IF(BB195&lt;=$B195, WORKDAY(DATE(YEAR($BB195), MONTH(BB195)+1, DAY(BB195)-1), 1, Settings!$AY$23:$AY$38), BB195))</f>
        <v/>
      </c>
      <c r="BS195" s="119" t="str">
        <f>IF(BC195="", "", IF(BC195&lt;=$B195, WORKDAY(DATE(YEAR($BB195), MONTH(BC195)+1, DAY(BC195)-1), 1, Settings!$AY$23:$AY$38), BC195))</f>
        <v/>
      </c>
      <c r="BT195" s="119">
        <f>IF(BD195="", "", IF(BD195&lt;=$B195, WORKDAY(DATE(YEAR($BB195), MONTH(BD195)+1, DAY(BD195)-1), 1, Settings!$AY$23:$AY$38), BD195))</f>
        <v>43864</v>
      </c>
      <c r="BU195" s="119" t="str">
        <f>IF(BE195="", "", IF(BE195&lt;=$B195, WORKDAY(DATE(YEAR($BB195), MONTH(BE195)+1, DAY(BE195)-1), 1, Settings!$AY$23:$AY$38), BE195))</f>
        <v/>
      </c>
      <c r="BV195" s="119">
        <f>IF(BF195="", "", IF(BF195&lt;=$B195, WORKDAY(DATE(YEAR($BB195), MONTH(BF195)+1, DAY(BF195)-1), 1, Settings!$AY$23:$AY$38), BF195))</f>
        <v>43892</v>
      </c>
      <c r="BW195" s="119" t="str">
        <f>IF(BG195="", "", IF(BG195&lt;=$B195, WORKDAY(DATE(YEAR($BB195), MONTH(BG195)+1, DAY(BG195)-1), 1, Settings!$AY$23:$AY$38), BG195))</f>
        <v/>
      </c>
      <c r="BX195" s="119" t="str">
        <f>IF(BH195="", "", IF(BH195&lt;=$B195, WORKDAY(DATE(YEAR($BB195), MONTH(BH195)+1, DAY(BH195)-1), 1, Settings!$AY$23:$AY$38), BH195))</f>
        <v/>
      </c>
      <c r="BY195" s="119" t="str">
        <f>IF(BI195="", "", IF(BI195&lt;=$B195, WORKDAY(DATE(YEAR($BB195), MONTH(BI195)+1, DAY(BI195)-1), 1, Settings!$AY$23:$AY$38), BI195))</f>
        <v/>
      </c>
      <c r="BZ195" s="119" t="str">
        <f>IF(BJ195="", "", IF(BJ195&lt;=$B195, WORKDAY(DATE(YEAR($BB195), MONTH(BJ195)+1, DAY(BJ195)-1), 1, Settings!$AY$23:$AY$38), BJ195))</f>
        <v/>
      </c>
      <c r="CA195" s="119" t="str">
        <f>IF(BK195="", "", IF(BK195&lt;=$B195, WORKDAY(DATE(YEAR($BB195), MONTH(BK195)+1, DAY(BK195)-1), 1, Settings!$AY$23:$AY$38), BK195))</f>
        <v/>
      </c>
      <c r="CB195" s="119" t="str">
        <f>IF(BL195="", "", IF(BL195&lt;=$B195, WORKDAY(DATE(YEAR($BB195), MONTH(BL195)+1, DAY(BL195)-1), 1, Settings!$AY$23:$AY$38), BL195))</f>
        <v/>
      </c>
      <c r="CC195" s="119" t="str">
        <f>IF(BM195="", "", IF(BM195&lt;=$B195, WORKDAY(DATE(YEAR($BB195), MONTH(BM195)+1, DAY(BM195)-1), 1, Settings!$AY$23:$AY$38), BM195))</f>
        <v/>
      </c>
      <c r="CD195" s="119" t="str">
        <f>IF(BN195="", "", IF(BN195&lt;=$B195, WORKDAY(DATE(YEAR($BB195), MONTH(BN195)+1, DAY(BN195)-1), 1, Settings!$AY$23:$AY$38), BN195))</f>
        <v/>
      </c>
      <c r="CE195" s="119" t="str">
        <f>IF(BO195="", "", IF(BO195&lt;=$B195, WORKDAY(DATE(YEAR($BB195), MONTH(BO195)+1, DAY(BO195)-1), 1, Settings!$AY$23:$AY$38), BO195))</f>
        <v/>
      </c>
      <c r="CF195" s="120" t="str">
        <f>IF(BP195="", "", IF(BP195&lt;=$B195, WORKDAY(DATE(YEAR($BB195), MONTH(BP195)+1, DAY(BP195)-1), 1, Settings!$AY$23:$AY$38), BP195))</f>
        <v/>
      </c>
      <c r="CH195" s="48">
        <f>IF(AND(AL195="", BR195=""), "", IF(AL195="", BR195, IF(BR195="", AL195, IF(AL195&gt;BR195, AL195, IF(BR195&gt;AL195, BR195, AL195)))))</f>
        <v>43838</v>
      </c>
      <c r="CI195" s="49">
        <f t="shared" si="67"/>
        <v>43838</v>
      </c>
      <c r="CJ195" s="49">
        <f t="shared" si="68"/>
        <v>43864</v>
      </c>
      <c r="CK195" s="49">
        <f t="shared" si="69"/>
        <v>43838</v>
      </c>
      <c r="CL195" s="49">
        <f t="shared" si="70"/>
        <v>43892</v>
      </c>
      <c r="CM195" s="49" t="str">
        <f t="shared" si="71"/>
        <v/>
      </c>
      <c r="CN195" s="49" t="str">
        <f t="shared" si="72"/>
        <v/>
      </c>
      <c r="CO195" s="49" t="str">
        <f t="shared" si="73"/>
        <v/>
      </c>
      <c r="CP195" s="49" t="str">
        <f t="shared" si="74"/>
        <v/>
      </c>
      <c r="CQ195" s="49" t="str">
        <f t="shared" si="75"/>
        <v/>
      </c>
      <c r="CR195" s="49" t="str">
        <f t="shared" si="76"/>
        <v/>
      </c>
      <c r="CS195" s="49" t="str">
        <f t="shared" si="77"/>
        <v/>
      </c>
      <c r="CT195" s="49" t="str">
        <f t="shared" si="78"/>
        <v/>
      </c>
      <c r="CU195" s="49" t="str">
        <f t="shared" si="79"/>
        <v/>
      </c>
      <c r="CV195" s="16" t="str">
        <f t="shared" si="80"/>
        <v/>
      </c>
      <c r="CX195" s="48" t="str">
        <f t="shared" si="81"/>
        <v>Jan 2020</v>
      </c>
      <c r="CY195" s="49" t="str">
        <f t="shared" si="82"/>
        <v>Jan 2020</v>
      </c>
      <c r="CZ195" s="49" t="str">
        <f t="shared" si="83"/>
        <v>Feb 2020</v>
      </c>
      <c r="DA195" s="49" t="str">
        <f t="shared" si="84"/>
        <v>Jan 2020</v>
      </c>
      <c r="DB195" s="49" t="str">
        <f t="shared" si="85"/>
        <v>Mar 2020</v>
      </c>
      <c r="DC195" s="49" t="str">
        <f t="shared" si="86"/>
        <v/>
      </c>
      <c r="DD195" s="49" t="str">
        <f t="shared" si="87"/>
        <v/>
      </c>
      <c r="DE195" s="49" t="str">
        <f t="shared" si="88"/>
        <v/>
      </c>
      <c r="DF195" s="49" t="str">
        <f t="shared" si="89"/>
        <v/>
      </c>
      <c r="DG195" s="49" t="str">
        <f t="shared" si="90"/>
        <v/>
      </c>
      <c r="DH195" s="49" t="str">
        <f t="shared" si="91"/>
        <v/>
      </c>
      <c r="DI195" s="49" t="str">
        <f t="shared" si="92"/>
        <v/>
      </c>
      <c r="DJ195" s="49" t="str">
        <f t="shared" si="93"/>
        <v/>
      </c>
      <c r="DK195" s="49" t="str">
        <f t="shared" si="94"/>
        <v/>
      </c>
      <c r="DL195" s="16" t="str">
        <f t="shared" si="95"/>
        <v/>
      </c>
      <c r="DN195" s="17" t="str">
        <f t="shared" si="96"/>
        <v>Jan 2020</v>
      </c>
    </row>
    <row r="196" spans="1:118" x14ac:dyDescent="0.25">
      <c r="A196" s="30"/>
      <c r="B196" s="102">
        <f>IF(B195="", "", IFERROR(IF(B195+1&gt;Settings!$G$25, "", B195+1), ""))</f>
        <v>43832</v>
      </c>
      <c r="C196" s="2">
        <v>80</v>
      </c>
      <c r="D196" s="3">
        <v>90</v>
      </c>
      <c r="E196" s="3">
        <v>120</v>
      </c>
      <c r="F196" s="3">
        <v>85</v>
      </c>
      <c r="G196" s="3">
        <v>60</v>
      </c>
      <c r="H196" s="3"/>
      <c r="I196" s="3"/>
      <c r="J196" s="3"/>
      <c r="K196" s="3"/>
      <c r="L196" s="3"/>
      <c r="M196" s="3"/>
      <c r="N196" s="3"/>
      <c r="O196" s="3"/>
      <c r="P196" s="3"/>
      <c r="Q196" s="4"/>
      <c r="R196" s="30"/>
      <c r="T196" s="17" t="str">
        <f>IF($B196="", "", IF($B196&lt;Settings!$G$23, "Old", "New"))</f>
        <v>New</v>
      </c>
      <c r="AL196" s="118">
        <f>IF(OR($B196="", C196="", C$10="", AL$9), "", IFERROR($B196+INDEX(Settings!$AF$19:$AF$33, MATCH(C$10, Settings!$Y$19:$Y$33, 0))+IF(INDEX(Settings!$AI$19:$AI$33, MATCH(C$10, Settings!$Y$19:$Y$33, 0))="", 0, INDEX($AO$2:$AU$8, MATCH(TEXT($B196, "ddd"), $AN$2:$AN$8, 0), MATCH(INDEX(Settings!$AI$19:$AI$33, MATCH(C$10, Settings!$Y$19:$Y$33, 0)), $AO$1:$AU$1, 0))), 0))</f>
        <v>43838</v>
      </c>
      <c r="AM196" s="119">
        <f>IF(OR($B196="", D196="", D$10="", AM$9), "", IFERROR($B196+INDEX(Settings!$AF$19:$AF$33, MATCH(D$10, Settings!$Y$19:$Y$33, 0))+IF(INDEX(Settings!$AI$19:$AI$33, MATCH(D$10, Settings!$Y$19:$Y$33, 0))="", 0, INDEX($AO$2:$AU$8, MATCH(TEXT($B196, "ddd"), $AN$2:$AN$8, 0), MATCH(INDEX(Settings!$AI$19:$AI$33, MATCH(D$10, Settings!$Y$19:$Y$33, 0)), $AO$1:$AU$1, 0))), 0))</f>
        <v>43839</v>
      </c>
      <c r="AN196" s="119">
        <f>IF(OR($B196="", E196="", E$10="", AN$9), "", IFERROR($B196+INDEX(Settings!$AF$19:$AF$33, MATCH(E$10, Settings!$Y$19:$Y$33, 0))+IF(INDEX(Settings!$AI$19:$AI$33, MATCH(E$10, Settings!$Y$19:$Y$33, 0))="", 0, INDEX($AO$2:$AU$8, MATCH(TEXT($B196, "ddd"), $AN$2:$AN$8, 0), MATCH(INDEX(Settings!$AI$19:$AI$33, MATCH(E$10, Settings!$Y$19:$Y$33, 0)), $AO$1:$AU$1, 0))), 0))</f>
        <v>43832</v>
      </c>
      <c r="AO196" s="119">
        <f>IF(OR($B196="", F196="", F$10="", AO$9), "", IFERROR($B196+INDEX(Settings!$AF$19:$AF$33, MATCH(F$10, Settings!$Y$19:$Y$33, 0))+IF(INDEX(Settings!$AI$19:$AI$33, MATCH(F$10, Settings!$Y$19:$Y$33, 0))="", 0, INDEX($AO$2:$AU$8, MATCH(TEXT($B196, "ddd"), $AN$2:$AN$8, 0), MATCH(INDEX(Settings!$AI$19:$AI$33, MATCH(F$10, Settings!$Y$19:$Y$33, 0)), $AO$1:$AU$1, 0))), 0))</f>
        <v>43838</v>
      </c>
      <c r="AP196" s="119">
        <f>IF(OR($B196="", G196="", G$10="", AP$9), "", IFERROR($B196+INDEX(Settings!$AF$19:$AF$33, MATCH(G$10, Settings!$Y$19:$Y$33, 0))+IF(INDEX(Settings!$AI$19:$AI$33, MATCH(G$10, Settings!$Y$19:$Y$33, 0))="", 0, INDEX($AO$2:$AU$8, MATCH(TEXT($B196, "ddd"), $AN$2:$AN$8, 0), MATCH(INDEX(Settings!$AI$19:$AI$33, MATCH(G$10, Settings!$Y$19:$Y$33, 0)), $AO$1:$AU$1, 0))), 0))</f>
        <v>43832</v>
      </c>
      <c r="AQ196" s="119" t="str">
        <f>IF(OR($B196="", H196="", H$10="", AQ$9), "", IFERROR($B196+INDEX(Settings!$AF$19:$AF$33, MATCH(H$10, Settings!$Y$19:$Y$33, 0))+IF(INDEX(Settings!$AI$19:$AI$33, MATCH(H$10, Settings!$Y$19:$Y$33, 0))="", 0, INDEX($AO$2:$AU$8, MATCH(TEXT($B196, "ddd"), $AN$2:$AN$8, 0), MATCH(INDEX(Settings!$AI$19:$AI$33, MATCH(H$10, Settings!$Y$19:$Y$33, 0)), $AO$1:$AU$1, 0))), 0))</f>
        <v/>
      </c>
      <c r="AR196" s="119" t="str">
        <f>IF(OR($B196="", I196="", I$10="", AR$9), "", IFERROR($B196+INDEX(Settings!$AF$19:$AF$33, MATCH(I$10, Settings!$Y$19:$Y$33, 0))+IF(INDEX(Settings!$AI$19:$AI$33, MATCH(I$10, Settings!$Y$19:$Y$33, 0))="", 0, INDEX($AO$2:$AU$8, MATCH(TEXT($B196, "ddd"), $AN$2:$AN$8, 0), MATCH(INDEX(Settings!$AI$19:$AI$33, MATCH(I$10, Settings!$Y$19:$Y$33, 0)), $AO$1:$AU$1, 0))), 0))</f>
        <v/>
      </c>
      <c r="AS196" s="119" t="str">
        <f>IF(OR($B196="", J196="", J$10="", AS$9), "", IFERROR($B196+INDEX(Settings!$AF$19:$AF$33, MATCH(J$10, Settings!$Y$19:$Y$33, 0))+IF(INDEX(Settings!$AI$19:$AI$33, MATCH(J$10, Settings!$Y$19:$Y$33, 0))="", 0, INDEX($AO$2:$AU$8, MATCH(TEXT($B196, "ddd"), $AN$2:$AN$8, 0), MATCH(INDEX(Settings!$AI$19:$AI$33, MATCH(J$10, Settings!$Y$19:$Y$33, 0)), $AO$1:$AU$1, 0))), 0))</f>
        <v/>
      </c>
      <c r="AT196" s="119" t="str">
        <f>IF(OR($B196="", K196="", K$10="", AT$9), "", IFERROR($B196+INDEX(Settings!$AF$19:$AF$33, MATCH(K$10, Settings!$Y$19:$Y$33, 0))+IF(INDEX(Settings!$AI$19:$AI$33, MATCH(K$10, Settings!$Y$19:$Y$33, 0))="", 0, INDEX($AO$2:$AU$8, MATCH(TEXT($B196, "ddd"), $AN$2:$AN$8, 0), MATCH(INDEX(Settings!$AI$19:$AI$33, MATCH(K$10, Settings!$Y$19:$Y$33, 0)), $AO$1:$AU$1, 0))), 0))</f>
        <v/>
      </c>
      <c r="AU196" s="119" t="str">
        <f>IF(OR($B196="", L196="", L$10="", AU$9), "", IFERROR($B196+INDEX(Settings!$AF$19:$AF$33, MATCH(L$10, Settings!$Y$19:$Y$33, 0))+IF(INDEX(Settings!$AI$19:$AI$33, MATCH(L$10, Settings!$Y$19:$Y$33, 0))="", 0, INDEX($AO$2:$AU$8, MATCH(TEXT($B196, "ddd"), $AN$2:$AN$8, 0), MATCH(INDEX(Settings!$AI$19:$AI$33, MATCH(L$10, Settings!$Y$19:$Y$33, 0)), $AO$1:$AU$1, 0))), 0))</f>
        <v/>
      </c>
      <c r="AV196" s="119" t="str">
        <f>IF(OR($B196="", M196="", M$10="", AV$9), "", IFERROR($B196+INDEX(Settings!$AF$19:$AF$33, MATCH(M$10, Settings!$Y$19:$Y$33, 0))+IF(INDEX(Settings!$AI$19:$AI$33, MATCH(M$10, Settings!$Y$19:$Y$33, 0))="", 0, INDEX($AO$2:$AU$8, MATCH(TEXT($B196, "ddd"), $AN$2:$AN$8, 0), MATCH(INDEX(Settings!$AI$19:$AI$33, MATCH(M$10, Settings!$Y$19:$Y$33, 0)), $AO$1:$AU$1, 0))), 0))</f>
        <v/>
      </c>
      <c r="AW196" s="119" t="str">
        <f>IF(OR($B196="", N196="", N$10="", AW$9), "", IFERROR($B196+INDEX(Settings!$AF$19:$AF$33, MATCH(N$10, Settings!$Y$19:$Y$33, 0))+IF(INDEX(Settings!$AI$19:$AI$33, MATCH(N$10, Settings!$Y$19:$Y$33, 0))="", 0, INDEX($AO$2:$AU$8, MATCH(TEXT($B196, "ddd"), $AN$2:$AN$8, 0), MATCH(INDEX(Settings!$AI$19:$AI$33, MATCH(N$10, Settings!$Y$19:$Y$33, 0)), $AO$1:$AU$1, 0))), 0))</f>
        <v/>
      </c>
      <c r="AX196" s="119" t="str">
        <f>IF(OR($B196="", O196="", O$10="", AX$9), "", IFERROR($B196+INDEX(Settings!$AF$19:$AF$33, MATCH(O$10, Settings!$Y$19:$Y$33, 0))+IF(INDEX(Settings!$AI$19:$AI$33, MATCH(O$10, Settings!$Y$19:$Y$33, 0))="", 0, INDEX($AO$2:$AU$8, MATCH(TEXT($B196, "ddd"), $AN$2:$AN$8, 0), MATCH(INDEX(Settings!$AI$19:$AI$33, MATCH(O$10, Settings!$Y$19:$Y$33, 0)), $AO$1:$AU$1, 0))), 0))</f>
        <v/>
      </c>
      <c r="AY196" s="119" t="str">
        <f>IF(OR($B196="", P196="", P$10="", AY$9), "", IFERROR($B196+INDEX(Settings!$AF$19:$AF$33, MATCH(P$10, Settings!$Y$19:$Y$33, 0))+IF(INDEX(Settings!$AI$19:$AI$33, MATCH(P$10, Settings!$Y$19:$Y$33, 0))="", 0, INDEX($AO$2:$AU$8, MATCH(TEXT($B196, "ddd"), $AN$2:$AN$8, 0), MATCH(INDEX(Settings!$AI$19:$AI$33, MATCH(P$10, Settings!$Y$19:$Y$33, 0)), $AO$1:$AU$1, 0))), 0))</f>
        <v/>
      </c>
      <c r="AZ196" s="120" t="str">
        <f>IF(OR($B196="", Q196="", Q$10="", AZ$9), "", IFERROR($B196+INDEX(Settings!$AF$19:$AF$33, MATCH(Q$10, Settings!$Y$19:$Y$33, 0))+IF(INDEX(Settings!$AI$19:$AI$33, MATCH(Q$10, Settings!$Y$19:$Y$33, 0))="", 0, INDEX($AO$2:$AU$8, MATCH(TEXT($B196, "ddd"), $AN$2:$AN$8, 0), MATCH(INDEX(Settings!$AI$19:$AI$33, MATCH(Q$10, Settings!$Y$19:$Y$33, 0)), $AO$1:$AU$1, 0))), 0))</f>
        <v/>
      </c>
      <c r="BB196" s="118" t="str">
        <f>IF(OR(C$10="", $B196="", C196="", BB$9=""), "", IFERROR(WORKDAY((DATE(YEAR($B196), MONTH($B196)+INDEX(Settings!$AM$19:$AM$33, MATCH(C$10, Settings!$Y$19:$Y$33, 0)), IF(INDEX(Settings!$AQ$19:$AQ$33, MATCH(C$10, Settings!$Y$19:$Y$33, 0))=0, DAY($B196), INDEX(Settings!$AQ$19:$AQ$33, MATCH(C$10, Settings!$Y$19:$Y$33, 0))))-1), 1, Settings!$AY$23:$AY$38), ""))</f>
        <v/>
      </c>
      <c r="BC196" s="119" t="str">
        <f>IF(OR(D$10="", $B196="", D196="", BC$9=""), "", IFERROR(WORKDAY((DATE(YEAR($B196), MONTH($B196)+INDEX(Settings!$AM$19:$AM$33, MATCH(D$10, Settings!$Y$19:$Y$33, 0)), IF(INDEX(Settings!$AQ$19:$AQ$33, MATCH(D$10, Settings!$Y$19:$Y$33, 0))=0, DAY($B196), INDEX(Settings!$AQ$19:$AQ$33, MATCH(D$10, Settings!$Y$19:$Y$33, 0))))-1), 1, Settings!$AY$23:$AY$38), ""))</f>
        <v/>
      </c>
      <c r="BD196" s="119">
        <f>IF(OR(E$10="", $B196="", E196="", BD$9=""), "", IFERROR(WORKDAY((DATE(YEAR($B196), MONTH($B196)+INDEX(Settings!$AM$19:$AM$33, MATCH(E$10, Settings!$Y$19:$Y$33, 0)), IF(INDEX(Settings!$AQ$19:$AQ$33, MATCH(E$10, Settings!$Y$19:$Y$33, 0))=0, DAY($B196), INDEX(Settings!$AQ$19:$AQ$33, MATCH(E$10, Settings!$Y$19:$Y$33, 0))))-1), 1, Settings!$AY$23:$AY$38), ""))</f>
        <v>43864</v>
      </c>
      <c r="BE196" s="119" t="str">
        <f>IF(OR(F$10="", $B196="", F196="", BE$9=""), "", IFERROR(WORKDAY((DATE(YEAR($B196), MONTH($B196)+INDEX(Settings!$AM$19:$AM$33, MATCH(F$10, Settings!$Y$19:$Y$33, 0)), IF(INDEX(Settings!$AQ$19:$AQ$33, MATCH(F$10, Settings!$Y$19:$Y$33, 0))=0, DAY($B196), INDEX(Settings!$AQ$19:$AQ$33, MATCH(F$10, Settings!$Y$19:$Y$33, 0))))-1), 1, Settings!$AY$23:$AY$38), ""))</f>
        <v/>
      </c>
      <c r="BF196" s="119">
        <f>IF(OR(G$10="", $B196="", G196="", BF$9=""), "", IFERROR(WORKDAY((DATE(YEAR($B196), MONTH($B196)+INDEX(Settings!$AM$19:$AM$33, MATCH(G$10, Settings!$Y$19:$Y$33, 0)), IF(INDEX(Settings!$AQ$19:$AQ$33, MATCH(G$10, Settings!$Y$19:$Y$33, 0))=0, DAY($B196), INDEX(Settings!$AQ$19:$AQ$33, MATCH(G$10, Settings!$Y$19:$Y$33, 0))))-1), 1, Settings!$AY$23:$AY$38), ""))</f>
        <v>43892</v>
      </c>
      <c r="BG196" s="119" t="str">
        <f>IF(OR(H$10="", $B196="", H196="", BG$9=""), "", IFERROR(WORKDAY((DATE(YEAR($B196), MONTH($B196)+INDEX(Settings!$AM$19:$AM$33, MATCH(H$10, Settings!$Y$19:$Y$33, 0)), IF(INDEX(Settings!$AQ$19:$AQ$33, MATCH(H$10, Settings!$Y$19:$Y$33, 0))=0, DAY($B196), INDEX(Settings!$AQ$19:$AQ$33, MATCH(H$10, Settings!$Y$19:$Y$33, 0))))-1), 1, Settings!$AY$23:$AY$38), ""))</f>
        <v/>
      </c>
      <c r="BH196" s="119" t="str">
        <f>IF(OR(I$10="", $B196="", I196="", BH$9=""), "", IFERROR(WORKDAY((DATE(YEAR($B196), MONTH($B196)+INDEX(Settings!$AM$19:$AM$33, MATCH(I$10, Settings!$Y$19:$Y$33, 0)), IF(INDEX(Settings!$AQ$19:$AQ$33, MATCH(I$10, Settings!$Y$19:$Y$33, 0))=0, DAY($B196), INDEX(Settings!$AQ$19:$AQ$33, MATCH(I$10, Settings!$Y$19:$Y$33, 0))))-1), 1, Settings!$AY$23:$AY$38), ""))</f>
        <v/>
      </c>
      <c r="BI196" s="119" t="str">
        <f>IF(OR(J$10="", $B196="", J196="", BI$9=""), "", IFERROR(WORKDAY((DATE(YEAR($B196), MONTH($B196)+INDEX(Settings!$AM$19:$AM$33, MATCH(J$10, Settings!$Y$19:$Y$33, 0)), IF(INDEX(Settings!$AQ$19:$AQ$33, MATCH(J$10, Settings!$Y$19:$Y$33, 0))=0, DAY($B196), INDEX(Settings!$AQ$19:$AQ$33, MATCH(J$10, Settings!$Y$19:$Y$33, 0))))-1), 1, Settings!$AY$23:$AY$38), ""))</f>
        <v/>
      </c>
      <c r="BJ196" s="119" t="str">
        <f>IF(OR(K$10="", $B196="", K196="", BJ$9=""), "", IFERROR(WORKDAY((DATE(YEAR($B196), MONTH($B196)+INDEX(Settings!$AM$19:$AM$33, MATCH(K$10, Settings!$Y$19:$Y$33, 0)), IF(INDEX(Settings!$AQ$19:$AQ$33, MATCH(K$10, Settings!$Y$19:$Y$33, 0))=0, DAY($B196), INDEX(Settings!$AQ$19:$AQ$33, MATCH(K$10, Settings!$Y$19:$Y$33, 0))))-1), 1, Settings!$AY$23:$AY$38), ""))</f>
        <v/>
      </c>
      <c r="BK196" s="119" t="str">
        <f>IF(OR(L$10="", $B196="", L196="", BK$9=""), "", IFERROR(WORKDAY((DATE(YEAR($B196), MONTH($B196)+INDEX(Settings!$AM$19:$AM$33, MATCH(L$10, Settings!$Y$19:$Y$33, 0)), IF(INDEX(Settings!$AQ$19:$AQ$33, MATCH(L$10, Settings!$Y$19:$Y$33, 0))=0, DAY($B196), INDEX(Settings!$AQ$19:$AQ$33, MATCH(L$10, Settings!$Y$19:$Y$33, 0))))-1), 1, Settings!$AY$23:$AY$38), ""))</f>
        <v/>
      </c>
      <c r="BL196" s="119" t="str">
        <f>IF(OR(M$10="", $B196="", M196="", BL$9=""), "", IFERROR(WORKDAY((DATE(YEAR($B196), MONTH($B196)+INDEX(Settings!$AM$19:$AM$33, MATCH(M$10, Settings!$Y$19:$Y$33, 0)), IF(INDEX(Settings!$AQ$19:$AQ$33, MATCH(M$10, Settings!$Y$19:$Y$33, 0))=0, DAY($B196), INDEX(Settings!$AQ$19:$AQ$33, MATCH(M$10, Settings!$Y$19:$Y$33, 0))))-1), 1, Settings!$AY$23:$AY$38), ""))</f>
        <v/>
      </c>
      <c r="BM196" s="119" t="str">
        <f>IF(OR(N$10="", $B196="", N196="", BM$9=""), "", IFERROR(WORKDAY((DATE(YEAR($B196), MONTH($B196)+INDEX(Settings!$AM$19:$AM$33, MATCH(N$10, Settings!$Y$19:$Y$33, 0)), IF(INDEX(Settings!$AQ$19:$AQ$33, MATCH(N$10, Settings!$Y$19:$Y$33, 0))=0, DAY($B196), INDEX(Settings!$AQ$19:$AQ$33, MATCH(N$10, Settings!$Y$19:$Y$33, 0))))-1), 1, Settings!$AY$23:$AY$38), ""))</f>
        <v/>
      </c>
      <c r="BN196" s="119" t="str">
        <f>IF(OR(O$10="", $B196="", O196="", BN$9=""), "", IFERROR(WORKDAY((DATE(YEAR($B196), MONTH($B196)+INDEX(Settings!$AM$19:$AM$33, MATCH(O$10, Settings!$Y$19:$Y$33, 0)), IF(INDEX(Settings!$AQ$19:$AQ$33, MATCH(O$10, Settings!$Y$19:$Y$33, 0))=0, DAY($B196), INDEX(Settings!$AQ$19:$AQ$33, MATCH(O$10, Settings!$Y$19:$Y$33, 0))))-1), 1, Settings!$AY$23:$AY$38), ""))</f>
        <v/>
      </c>
      <c r="BO196" s="119" t="str">
        <f>IF(OR(P$10="", $B196="", P196="", BO$9=""), "", IFERROR(WORKDAY((DATE(YEAR($B196), MONTH($B196)+INDEX(Settings!$AM$19:$AM$33, MATCH(P$10, Settings!$Y$19:$Y$33, 0)), IF(INDEX(Settings!$AQ$19:$AQ$33, MATCH(P$10, Settings!$Y$19:$Y$33, 0))=0, DAY($B196), INDEX(Settings!$AQ$19:$AQ$33, MATCH(P$10, Settings!$Y$19:$Y$33, 0))))-1), 1, Settings!$AY$23:$AY$38), ""))</f>
        <v/>
      </c>
      <c r="BP196" s="120" t="str">
        <f>IF(OR(Q$10="", $B196="", Q196="", BP$9=""), "", IFERROR(WORKDAY((DATE(YEAR($B196), MONTH($B196)+INDEX(Settings!$AM$19:$AM$33, MATCH(Q$10, Settings!$Y$19:$Y$33, 0)), IF(INDEX(Settings!$AQ$19:$AQ$33, MATCH(Q$10, Settings!$Y$19:$Y$33, 0))=0, DAY($B196), INDEX(Settings!$AQ$19:$AQ$33, MATCH(Q$10, Settings!$Y$19:$Y$33, 0))))-1), 1, Settings!$AY$23:$AY$38), ""))</f>
        <v/>
      </c>
      <c r="BR196" s="118" t="str">
        <f>IF(BB196="", "", IF(BB196&lt;=$B196, WORKDAY(DATE(YEAR($BB196), MONTH(BB196)+1, DAY(BB196)-1), 1, Settings!$AY$23:$AY$38), BB196))</f>
        <v/>
      </c>
      <c r="BS196" s="119" t="str">
        <f>IF(BC196="", "", IF(BC196&lt;=$B196, WORKDAY(DATE(YEAR($BB196), MONTH(BC196)+1, DAY(BC196)-1), 1, Settings!$AY$23:$AY$38), BC196))</f>
        <v/>
      </c>
      <c r="BT196" s="119">
        <f>IF(BD196="", "", IF(BD196&lt;=$B196, WORKDAY(DATE(YEAR($BB196), MONTH(BD196)+1, DAY(BD196)-1), 1, Settings!$AY$23:$AY$38), BD196))</f>
        <v>43864</v>
      </c>
      <c r="BU196" s="119" t="str">
        <f>IF(BE196="", "", IF(BE196&lt;=$B196, WORKDAY(DATE(YEAR($BB196), MONTH(BE196)+1, DAY(BE196)-1), 1, Settings!$AY$23:$AY$38), BE196))</f>
        <v/>
      </c>
      <c r="BV196" s="119">
        <f>IF(BF196="", "", IF(BF196&lt;=$B196, WORKDAY(DATE(YEAR($BB196), MONTH(BF196)+1, DAY(BF196)-1), 1, Settings!$AY$23:$AY$38), BF196))</f>
        <v>43892</v>
      </c>
      <c r="BW196" s="119" t="str">
        <f>IF(BG196="", "", IF(BG196&lt;=$B196, WORKDAY(DATE(YEAR($BB196), MONTH(BG196)+1, DAY(BG196)-1), 1, Settings!$AY$23:$AY$38), BG196))</f>
        <v/>
      </c>
      <c r="BX196" s="119" t="str">
        <f>IF(BH196="", "", IF(BH196&lt;=$B196, WORKDAY(DATE(YEAR($BB196), MONTH(BH196)+1, DAY(BH196)-1), 1, Settings!$AY$23:$AY$38), BH196))</f>
        <v/>
      </c>
      <c r="BY196" s="119" t="str">
        <f>IF(BI196="", "", IF(BI196&lt;=$B196, WORKDAY(DATE(YEAR($BB196), MONTH(BI196)+1, DAY(BI196)-1), 1, Settings!$AY$23:$AY$38), BI196))</f>
        <v/>
      </c>
      <c r="BZ196" s="119" t="str">
        <f>IF(BJ196="", "", IF(BJ196&lt;=$B196, WORKDAY(DATE(YEAR($BB196), MONTH(BJ196)+1, DAY(BJ196)-1), 1, Settings!$AY$23:$AY$38), BJ196))</f>
        <v/>
      </c>
      <c r="CA196" s="119" t="str">
        <f>IF(BK196="", "", IF(BK196&lt;=$B196, WORKDAY(DATE(YEAR($BB196), MONTH(BK196)+1, DAY(BK196)-1), 1, Settings!$AY$23:$AY$38), BK196))</f>
        <v/>
      </c>
      <c r="CB196" s="119" t="str">
        <f>IF(BL196="", "", IF(BL196&lt;=$B196, WORKDAY(DATE(YEAR($BB196), MONTH(BL196)+1, DAY(BL196)-1), 1, Settings!$AY$23:$AY$38), BL196))</f>
        <v/>
      </c>
      <c r="CC196" s="119" t="str">
        <f>IF(BM196="", "", IF(BM196&lt;=$B196, WORKDAY(DATE(YEAR($BB196), MONTH(BM196)+1, DAY(BM196)-1), 1, Settings!$AY$23:$AY$38), BM196))</f>
        <v/>
      </c>
      <c r="CD196" s="119" t="str">
        <f>IF(BN196="", "", IF(BN196&lt;=$B196, WORKDAY(DATE(YEAR($BB196), MONTH(BN196)+1, DAY(BN196)-1), 1, Settings!$AY$23:$AY$38), BN196))</f>
        <v/>
      </c>
      <c r="CE196" s="119" t="str">
        <f>IF(BO196="", "", IF(BO196&lt;=$B196, WORKDAY(DATE(YEAR($BB196), MONTH(BO196)+1, DAY(BO196)-1), 1, Settings!$AY$23:$AY$38), BO196))</f>
        <v/>
      </c>
      <c r="CF196" s="120" t="str">
        <f>IF(BP196="", "", IF(BP196&lt;=$B196, WORKDAY(DATE(YEAR($BB196), MONTH(BP196)+1, DAY(BP196)-1), 1, Settings!$AY$23:$AY$38), BP196))</f>
        <v/>
      </c>
      <c r="CH196" s="48">
        <f>IF(AND(AL196="", BR196=""), "", IF(AL196="", BR196, IF(BR196="", AL196, IF(AL196&gt;BR196, AL196, IF(BR196&gt;AL196, BR196, AL196)))))</f>
        <v>43838</v>
      </c>
      <c r="CI196" s="49">
        <f t="shared" si="67"/>
        <v>43839</v>
      </c>
      <c r="CJ196" s="49">
        <f t="shared" si="68"/>
        <v>43864</v>
      </c>
      <c r="CK196" s="49">
        <f t="shared" si="69"/>
        <v>43838</v>
      </c>
      <c r="CL196" s="49">
        <f t="shared" si="70"/>
        <v>43892</v>
      </c>
      <c r="CM196" s="49" t="str">
        <f t="shared" si="71"/>
        <v/>
      </c>
      <c r="CN196" s="49" t="str">
        <f t="shared" si="72"/>
        <v/>
      </c>
      <c r="CO196" s="49" t="str">
        <f t="shared" si="73"/>
        <v/>
      </c>
      <c r="CP196" s="49" t="str">
        <f t="shared" si="74"/>
        <v/>
      </c>
      <c r="CQ196" s="49" t="str">
        <f t="shared" si="75"/>
        <v/>
      </c>
      <c r="CR196" s="49" t="str">
        <f t="shared" si="76"/>
        <v/>
      </c>
      <c r="CS196" s="49" t="str">
        <f t="shared" si="77"/>
        <v/>
      </c>
      <c r="CT196" s="49" t="str">
        <f t="shared" si="78"/>
        <v/>
      </c>
      <c r="CU196" s="49" t="str">
        <f t="shared" si="79"/>
        <v/>
      </c>
      <c r="CV196" s="16" t="str">
        <f t="shared" si="80"/>
        <v/>
      </c>
      <c r="CX196" s="48" t="str">
        <f t="shared" si="81"/>
        <v>Jan 2020</v>
      </c>
      <c r="CY196" s="49" t="str">
        <f t="shared" si="82"/>
        <v>Jan 2020</v>
      </c>
      <c r="CZ196" s="49" t="str">
        <f t="shared" si="83"/>
        <v>Feb 2020</v>
      </c>
      <c r="DA196" s="49" t="str">
        <f t="shared" si="84"/>
        <v>Jan 2020</v>
      </c>
      <c r="DB196" s="49" t="str">
        <f t="shared" si="85"/>
        <v>Mar 2020</v>
      </c>
      <c r="DC196" s="49" t="str">
        <f t="shared" si="86"/>
        <v/>
      </c>
      <c r="DD196" s="49" t="str">
        <f t="shared" si="87"/>
        <v/>
      </c>
      <c r="DE196" s="49" t="str">
        <f t="shared" si="88"/>
        <v/>
      </c>
      <c r="DF196" s="49" t="str">
        <f t="shared" si="89"/>
        <v/>
      </c>
      <c r="DG196" s="49" t="str">
        <f t="shared" si="90"/>
        <v/>
      </c>
      <c r="DH196" s="49" t="str">
        <f t="shared" si="91"/>
        <v/>
      </c>
      <c r="DI196" s="49" t="str">
        <f t="shared" si="92"/>
        <v/>
      </c>
      <c r="DJ196" s="49" t="str">
        <f t="shared" si="93"/>
        <v/>
      </c>
      <c r="DK196" s="49" t="str">
        <f t="shared" si="94"/>
        <v/>
      </c>
      <c r="DL196" s="16" t="str">
        <f t="shared" si="95"/>
        <v/>
      </c>
      <c r="DN196" s="17" t="str">
        <f t="shared" si="96"/>
        <v>Jan 2020</v>
      </c>
    </row>
    <row r="197" spans="1:118" x14ac:dyDescent="0.25">
      <c r="A197" s="30"/>
      <c r="B197" s="102">
        <f>IF(B196="", "", IFERROR(IF(B196+1&gt;Settings!$G$25, "", B196+1), ""))</f>
        <v>43833</v>
      </c>
      <c r="C197" s="2">
        <v>40</v>
      </c>
      <c r="D197" s="3">
        <v>120</v>
      </c>
      <c r="E197" s="3">
        <v>65</v>
      </c>
      <c r="F197" s="3">
        <v>80</v>
      </c>
      <c r="G197" s="3">
        <v>55</v>
      </c>
      <c r="H197" s="3"/>
      <c r="I197" s="3"/>
      <c r="J197" s="3"/>
      <c r="K197" s="3"/>
      <c r="L197" s="3"/>
      <c r="M197" s="3"/>
      <c r="N197" s="3"/>
      <c r="O197" s="3"/>
      <c r="P197" s="3"/>
      <c r="Q197" s="4"/>
      <c r="R197" s="30"/>
      <c r="T197" s="17" t="str">
        <f>IF($B197="", "", IF($B197&lt;Settings!$G$23, "Old", "New"))</f>
        <v>New</v>
      </c>
      <c r="AL197" s="118">
        <f>IF(OR($B197="", C197="", C$10="", AL$9), "", IFERROR($B197+INDEX(Settings!$AF$19:$AF$33, MATCH(C$10, Settings!$Y$19:$Y$33, 0))+IF(INDEX(Settings!$AI$19:$AI$33, MATCH(C$10, Settings!$Y$19:$Y$33, 0))="", 0, INDEX($AO$2:$AU$8, MATCH(TEXT($B197, "ddd"), $AN$2:$AN$8, 0), MATCH(INDEX(Settings!$AI$19:$AI$33, MATCH(C$10, Settings!$Y$19:$Y$33, 0)), $AO$1:$AU$1, 0))), 0))</f>
        <v>43838</v>
      </c>
      <c r="AM197" s="119">
        <f>IF(OR($B197="", D197="", D$10="", AM$9), "", IFERROR($B197+INDEX(Settings!$AF$19:$AF$33, MATCH(D$10, Settings!$Y$19:$Y$33, 0))+IF(INDEX(Settings!$AI$19:$AI$33, MATCH(D$10, Settings!$Y$19:$Y$33, 0))="", 0, INDEX($AO$2:$AU$8, MATCH(TEXT($B197, "ddd"), $AN$2:$AN$8, 0), MATCH(INDEX(Settings!$AI$19:$AI$33, MATCH(D$10, Settings!$Y$19:$Y$33, 0)), $AO$1:$AU$1, 0))), 0))</f>
        <v>43840</v>
      </c>
      <c r="AN197" s="119">
        <f>IF(OR($B197="", E197="", E$10="", AN$9), "", IFERROR($B197+INDEX(Settings!$AF$19:$AF$33, MATCH(E$10, Settings!$Y$19:$Y$33, 0))+IF(INDEX(Settings!$AI$19:$AI$33, MATCH(E$10, Settings!$Y$19:$Y$33, 0))="", 0, INDEX($AO$2:$AU$8, MATCH(TEXT($B197, "ddd"), $AN$2:$AN$8, 0), MATCH(INDEX(Settings!$AI$19:$AI$33, MATCH(E$10, Settings!$Y$19:$Y$33, 0)), $AO$1:$AU$1, 0))), 0))</f>
        <v>43833</v>
      </c>
      <c r="AO197" s="119">
        <f>IF(OR($B197="", F197="", F$10="", AO$9), "", IFERROR($B197+INDEX(Settings!$AF$19:$AF$33, MATCH(F$10, Settings!$Y$19:$Y$33, 0))+IF(INDEX(Settings!$AI$19:$AI$33, MATCH(F$10, Settings!$Y$19:$Y$33, 0))="", 0, INDEX($AO$2:$AU$8, MATCH(TEXT($B197, "ddd"), $AN$2:$AN$8, 0), MATCH(INDEX(Settings!$AI$19:$AI$33, MATCH(F$10, Settings!$Y$19:$Y$33, 0)), $AO$1:$AU$1, 0))), 0))</f>
        <v>43838</v>
      </c>
      <c r="AP197" s="119">
        <f>IF(OR($B197="", G197="", G$10="", AP$9), "", IFERROR($B197+INDEX(Settings!$AF$19:$AF$33, MATCH(G$10, Settings!$Y$19:$Y$33, 0))+IF(INDEX(Settings!$AI$19:$AI$33, MATCH(G$10, Settings!$Y$19:$Y$33, 0))="", 0, INDEX($AO$2:$AU$8, MATCH(TEXT($B197, "ddd"), $AN$2:$AN$8, 0), MATCH(INDEX(Settings!$AI$19:$AI$33, MATCH(G$10, Settings!$Y$19:$Y$33, 0)), $AO$1:$AU$1, 0))), 0))</f>
        <v>43833</v>
      </c>
      <c r="AQ197" s="119" t="str">
        <f>IF(OR($B197="", H197="", H$10="", AQ$9), "", IFERROR($B197+INDEX(Settings!$AF$19:$AF$33, MATCH(H$10, Settings!$Y$19:$Y$33, 0))+IF(INDEX(Settings!$AI$19:$AI$33, MATCH(H$10, Settings!$Y$19:$Y$33, 0))="", 0, INDEX($AO$2:$AU$8, MATCH(TEXT($B197, "ddd"), $AN$2:$AN$8, 0), MATCH(INDEX(Settings!$AI$19:$AI$33, MATCH(H$10, Settings!$Y$19:$Y$33, 0)), $AO$1:$AU$1, 0))), 0))</f>
        <v/>
      </c>
      <c r="AR197" s="119" t="str">
        <f>IF(OR($B197="", I197="", I$10="", AR$9), "", IFERROR($B197+INDEX(Settings!$AF$19:$AF$33, MATCH(I$10, Settings!$Y$19:$Y$33, 0))+IF(INDEX(Settings!$AI$19:$AI$33, MATCH(I$10, Settings!$Y$19:$Y$33, 0))="", 0, INDEX($AO$2:$AU$8, MATCH(TEXT($B197, "ddd"), $AN$2:$AN$8, 0), MATCH(INDEX(Settings!$AI$19:$AI$33, MATCH(I$10, Settings!$Y$19:$Y$33, 0)), $AO$1:$AU$1, 0))), 0))</f>
        <v/>
      </c>
      <c r="AS197" s="119" t="str">
        <f>IF(OR($B197="", J197="", J$10="", AS$9), "", IFERROR($B197+INDEX(Settings!$AF$19:$AF$33, MATCH(J$10, Settings!$Y$19:$Y$33, 0))+IF(INDEX(Settings!$AI$19:$AI$33, MATCH(J$10, Settings!$Y$19:$Y$33, 0))="", 0, INDEX($AO$2:$AU$8, MATCH(TEXT($B197, "ddd"), $AN$2:$AN$8, 0), MATCH(INDEX(Settings!$AI$19:$AI$33, MATCH(J$10, Settings!$Y$19:$Y$33, 0)), $AO$1:$AU$1, 0))), 0))</f>
        <v/>
      </c>
      <c r="AT197" s="119" t="str">
        <f>IF(OR($B197="", K197="", K$10="", AT$9), "", IFERROR($B197+INDEX(Settings!$AF$19:$AF$33, MATCH(K$10, Settings!$Y$19:$Y$33, 0))+IF(INDEX(Settings!$AI$19:$AI$33, MATCH(K$10, Settings!$Y$19:$Y$33, 0))="", 0, INDEX($AO$2:$AU$8, MATCH(TEXT($B197, "ddd"), $AN$2:$AN$8, 0), MATCH(INDEX(Settings!$AI$19:$AI$33, MATCH(K$10, Settings!$Y$19:$Y$33, 0)), $AO$1:$AU$1, 0))), 0))</f>
        <v/>
      </c>
      <c r="AU197" s="119" t="str">
        <f>IF(OR($B197="", L197="", L$10="", AU$9), "", IFERROR($B197+INDEX(Settings!$AF$19:$AF$33, MATCH(L$10, Settings!$Y$19:$Y$33, 0))+IF(INDEX(Settings!$AI$19:$AI$33, MATCH(L$10, Settings!$Y$19:$Y$33, 0))="", 0, INDEX($AO$2:$AU$8, MATCH(TEXT($B197, "ddd"), $AN$2:$AN$8, 0), MATCH(INDEX(Settings!$AI$19:$AI$33, MATCH(L$10, Settings!$Y$19:$Y$33, 0)), $AO$1:$AU$1, 0))), 0))</f>
        <v/>
      </c>
      <c r="AV197" s="119" t="str">
        <f>IF(OR($B197="", M197="", M$10="", AV$9), "", IFERROR($B197+INDEX(Settings!$AF$19:$AF$33, MATCH(M$10, Settings!$Y$19:$Y$33, 0))+IF(INDEX(Settings!$AI$19:$AI$33, MATCH(M$10, Settings!$Y$19:$Y$33, 0))="", 0, INDEX($AO$2:$AU$8, MATCH(TEXT($B197, "ddd"), $AN$2:$AN$8, 0), MATCH(INDEX(Settings!$AI$19:$AI$33, MATCH(M$10, Settings!$Y$19:$Y$33, 0)), $AO$1:$AU$1, 0))), 0))</f>
        <v/>
      </c>
      <c r="AW197" s="119" t="str">
        <f>IF(OR($B197="", N197="", N$10="", AW$9), "", IFERROR($B197+INDEX(Settings!$AF$19:$AF$33, MATCH(N$10, Settings!$Y$19:$Y$33, 0))+IF(INDEX(Settings!$AI$19:$AI$33, MATCH(N$10, Settings!$Y$19:$Y$33, 0))="", 0, INDEX($AO$2:$AU$8, MATCH(TEXT($B197, "ddd"), $AN$2:$AN$8, 0), MATCH(INDEX(Settings!$AI$19:$AI$33, MATCH(N$10, Settings!$Y$19:$Y$33, 0)), $AO$1:$AU$1, 0))), 0))</f>
        <v/>
      </c>
      <c r="AX197" s="119" t="str">
        <f>IF(OR($B197="", O197="", O$10="", AX$9), "", IFERROR($B197+INDEX(Settings!$AF$19:$AF$33, MATCH(O$10, Settings!$Y$19:$Y$33, 0))+IF(INDEX(Settings!$AI$19:$AI$33, MATCH(O$10, Settings!$Y$19:$Y$33, 0))="", 0, INDEX($AO$2:$AU$8, MATCH(TEXT($B197, "ddd"), $AN$2:$AN$8, 0), MATCH(INDEX(Settings!$AI$19:$AI$33, MATCH(O$10, Settings!$Y$19:$Y$33, 0)), $AO$1:$AU$1, 0))), 0))</f>
        <v/>
      </c>
      <c r="AY197" s="119" t="str">
        <f>IF(OR($B197="", P197="", P$10="", AY$9), "", IFERROR($B197+INDEX(Settings!$AF$19:$AF$33, MATCH(P$10, Settings!$Y$19:$Y$33, 0))+IF(INDEX(Settings!$AI$19:$AI$33, MATCH(P$10, Settings!$Y$19:$Y$33, 0))="", 0, INDEX($AO$2:$AU$8, MATCH(TEXT($B197, "ddd"), $AN$2:$AN$8, 0), MATCH(INDEX(Settings!$AI$19:$AI$33, MATCH(P$10, Settings!$Y$19:$Y$33, 0)), $AO$1:$AU$1, 0))), 0))</f>
        <v/>
      </c>
      <c r="AZ197" s="120" t="str">
        <f>IF(OR($B197="", Q197="", Q$10="", AZ$9), "", IFERROR($B197+INDEX(Settings!$AF$19:$AF$33, MATCH(Q$10, Settings!$Y$19:$Y$33, 0))+IF(INDEX(Settings!$AI$19:$AI$33, MATCH(Q$10, Settings!$Y$19:$Y$33, 0))="", 0, INDEX($AO$2:$AU$8, MATCH(TEXT($B197, "ddd"), $AN$2:$AN$8, 0), MATCH(INDEX(Settings!$AI$19:$AI$33, MATCH(Q$10, Settings!$Y$19:$Y$33, 0)), $AO$1:$AU$1, 0))), 0))</f>
        <v/>
      </c>
      <c r="BB197" s="118" t="str">
        <f>IF(OR(C$10="", $B197="", C197="", BB$9=""), "", IFERROR(WORKDAY((DATE(YEAR($B197), MONTH($B197)+INDEX(Settings!$AM$19:$AM$33, MATCH(C$10, Settings!$Y$19:$Y$33, 0)), IF(INDEX(Settings!$AQ$19:$AQ$33, MATCH(C$10, Settings!$Y$19:$Y$33, 0))=0, DAY($B197), INDEX(Settings!$AQ$19:$AQ$33, MATCH(C$10, Settings!$Y$19:$Y$33, 0))))-1), 1, Settings!$AY$23:$AY$38), ""))</f>
        <v/>
      </c>
      <c r="BC197" s="119" t="str">
        <f>IF(OR(D$10="", $B197="", D197="", BC$9=""), "", IFERROR(WORKDAY((DATE(YEAR($B197), MONTH($B197)+INDEX(Settings!$AM$19:$AM$33, MATCH(D$10, Settings!$Y$19:$Y$33, 0)), IF(INDEX(Settings!$AQ$19:$AQ$33, MATCH(D$10, Settings!$Y$19:$Y$33, 0))=0, DAY($B197), INDEX(Settings!$AQ$19:$AQ$33, MATCH(D$10, Settings!$Y$19:$Y$33, 0))))-1), 1, Settings!$AY$23:$AY$38), ""))</f>
        <v/>
      </c>
      <c r="BD197" s="119">
        <f>IF(OR(E$10="", $B197="", E197="", BD$9=""), "", IFERROR(WORKDAY((DATE(YEAR($B197), MONTH($B197)+INDEX(Settings!$AM$19:$AM$33, MATCH(E$10, Settings!$Y$19:$Y$33, 0)), IF(INDEX(Settings!$AQ$19:$AQ$33, MATCH(E$10, Settings!$Y$19:$Y$33, 0))=0, DAY($B197), INDEX(Settings!$AQ$19:$AQ$33, MATCH(E$10, Settings!$Y$19:$Y$33, 0))))-1), 1, Settings!$AY$23:$AY$38), ""))</f>
        <v>43864</v>
      </c>
      <c r="BE197" s="119" t="str">
        <f>IF(OR(F$10="", $B197="", F197="", BE$9=""), "", IFERROR(WORKDAY((DATE(YEAR($B197), MONTH($B197)+INDEX(Settings!$AM$19:$AM$33, MATCH(F$10, Settings!$Y$19:$Y$33, 0)), IF(INDEX(Settings!$AQ$19:$AQ$33, MATCH(F$10, Settings!$Y$19:$Y$33, 0))=0, DAY($B197), INDEX(Settings!$AQ$19:$AQ$33, MATCH(F$10, Settings!$Y$19:$Y$33, 0))))-1), 1, Settings!$AY$23:$AY$38), ""))</f>
        <v/>
      </c>
      <c r="BF197" s="119">
        <f>IF(OR(G$10="", $B197="", G197="", BF$9=""), "", IFERROR(WORKDAY((DATE(YEAR($B197), MONTH($B197)+INDEX(Settings!$AM$19:$AM$33, MATCH(G$10, Settings!$Y$19:$Y$33, 0)), IF(INDEX(Settings!$AQ$19:$AQ$33, MATCH(G$10, Settings!$Y$19:$Y$33, 0))=0, DAY($B197), INDEX(Settings!$AQ$19:$AQ$33, MATCH(G$10, Settings!$Y$19:$Y$33, 0))))-1), 1, Settings!$AY$23:$AY$38), ""))</f>
        <v>43892</v>
      </c>
      <c r="BG197" s="119" t="str">
        <f>IF(OR(H$10="", $B197="", H197="", BG$9=""), "", IFERROR(WORKDAY((DATE(YEAR($B197), MONTH($B197)+INDEX(Settings!$AM$19:$AM$33, MATCH(H$10, Settings!$Y$19:$Y$33, 0)), IF(INDEX(Settings!$AQ$19:$AQ$33, MATCH(H$10, Settings!$Y$19:$Y$33, 0))=0, DAY($B197), INDEX(Settings!$AQ$19:$AQ$33, MATCH(H$10, Settings!$Y$19:$Y$33, 0))))-1), 1, Settings!$AY$23:$AY$38), ""))</f>
        <v/>
      </c>
      <c r="BH197" s="119" t="str">
        <f>IF(OR(I$10="", $B197="", I197="", BH$9=""), "", IFERROR(WORKDAY((DATE(YEAR($B197), MONTH($B197)+INDEX(Settings!$AM$19:$AM$33, MATCH(I$10, Settings!$Y$19:$Y$33, 0)), IF(INDEX(Settings!$AQ$19:$AQ$33, MATCH(I$10, Settings!$Y$19:$Y$33, 0))=0, DAY($B197), INDEX(Settings!$AQ$19:$AQ$33, MATCH(I$10, Settings!$Y$19:$Y$33, 0))))-1), 1, Settings!$AY$23:$AY$38), ""))</f>
        <v/>
      </c>
      <c r="BI197" s="119" t="str">
        <f>IF(OR(J$10="", $B197="", J197="", BI$9=""), "", IFERROR(WORKDAY((DATE(YEAR($B197), MONTH($B197)+INDEX(Settings!$AM$19:$AM$33, MATCH(J$10, Settings!$Y$19:$Y$33, 0)), IF(INDEX(Settings!$AQ$19:$AQ$33, MATCH(J$10, Settings!$Y$19:$Y$33, 0))=0, DAY($B197), INDEX(Settings!$AQ$19:$AQ$33, MATCH(J$10, Settings!$Y$19:$Y$33, 0))))-1), 1, Settings!$AY$23:$AY$38), ""))</f>
        <v/>
      </c>
      <c r="BJ197" s="119" t="str">
        <f>IF(OR(K$10="", $B197="", K197="", BJ$9=""), "", IFERROR(WORKDAY((DATE(YEAR($B197), MONTH($B197)+INDEX(Settings!$AM$19:$AM$33, MATCH(K$10, Settings!$Y$19:$Y$33, 0)), IF(INDEX(Settings!$AQ$19:$AQ$33, MATCH(K$10, Settings!$Y$19:$Y$33, 0))=0, DAY($B197), INDEX(Settings!$AQ$19:$AQ$33, MATCH(K$10, Settings!$Y$19:$Y$33, 0))))-1), 1, Settings!$AY$23:$AY$38), ""))</f>
        <v/>
      </c>
      <c r="BK197" s="119" t="str">
        <f>IF(OR(L$10="", $B197="", L197="", BK$9=""), "", IFERROR(WORKDAY((DATE(YEAR($B197), MONTH($B197)+INDEX(Settings!$AM$19:$AM$33, MATCH(L$10, Settings!$Y$19:$Y$33, 0)), IF(INDEX(Settings!$AQ$19:$AQ$33, MATCH(L$10, Settings!$Y$19:$Y$33, 0))=0, DAY($B197), INDEX(Settings!$AQ$19:$AQ$33, MATCH(L$10, Settings!$Y$19:$Y$33, 0))))-1), 1, Settings!$AY$23:$AY$38), ""))</f>
        <v/>
      </c>
      <c r="BL197" s="119" t="str">
        <f>IF(OR(M$10="", $B197="", M197="", BL$9=""), "", IFERROR(WORKDAY((DATE(YEAR($B197), MONTH($B197)+INDEX(Settings!$AM$19:$AM$33, MATCH(M$10, Settings!$Y$19:$Y$33, 0)), IF(INDEX(Settings!$AQ$19:$AQ$33, MATCH(M$10, Settings!$Y$19:$Y$33, 0))=0, DAY($B197), INDEX(Settings!$AQ$19:$AQ$33, MATCH(M$10, Settings!$Y$19:$Y$33, 0))))-1), 1, Settings!$AY$23:$AY$38), ""))</f>
        <v/>
      </c>
      <c r="BM197" s="119" t="str">
        <f>IF(OR(N$10="", $B197="", N197="", BM$9=""), "", IFERROR(WORKDAY((DATE(YEAR($B197), MONTH($B197)+INDEX(Settings!$AM$19:$AM$33, MATCH(N$10, Settings!$Y$19:$Y$33, 0)), IF(INDEX(Settings!$AQ$19:$AQ$33, MATCH(N$10, Settings!$Y$19:$Y$33, 0))=0, DAY($B197), INDEX(Settings!$AQ$19:$AQ$33, MATCH(N$10, Settings!$Y$19:$Y$33, 0))))-1), 1, Settings!$AY$23:$AY$38), ""))</f>
        <v/>
      </c>
      <c r="BN197" s="119" t="str">
        <f>IF(OR(O$10="", $B197="", O197="", BN$9=""), "", IFERROR(WORKDAY((DATE(YEAR($B197), MONTH($B197)+INDEX(Settings!$AM$19:$AM$33, MATCH(O$10, Settings!$Y$19:$Y$33, 0)), IF(INDEX(Settings!$AQ$19:$AQ$33, MATCH(O$10, Settings!$Y$19:$Y$33, 0))=0, DAY($B197), INDEX(Settings!$AQ$19:$AQ$33, MATCH(O$10, Settings!$Y$19:$Y$33, 0))))-1), 1, Settings!$AY$23:$AY$38), ""))</f>
        <v/>
      </c>
      <c r="BO197" s="119" t="str">
        <f>IF(OR(P$10="", $B197="", P197="", BO$9=""), "", IFERROR(WORKDAY((DATE(YEAR($B197), MONTH($B197)+INDEX(Settings!$AM$19:$AM$33, MATCH(P$10, Settings!$Y$19:$Y$33, 0)), IF(INDEX(Settings!$AQ$19:$AQ$33, MATCH(P$10, Settings!$Y$19:$Y$33, 0))=0, DAY($B197), INDEX(Settings!$AQ$19:$AQ$33, MATCH(P$10, Settings!$Y$19:$Y$33, 0))))-1), 1, Settings!$AY$23:$AY$38), ""))</f>
        <v/>
      </c>
      <c r="BP197" s="120" t="str">
        <f>IF(OR(Q$10="", $B197="", Q197="", BP$9=""), "", IFERROR(WORKDAY((DATE(YEAR($B197), MONTH($B197)+INDEX(Settings!$AM$19:$AM$33, MATCH(Q$10, Settings!$Y$19:$Y$33, 0)), IF(INDEX(Settings!$AQ$19:$AQ$33, MATCH(Q$10, Settings!$Y$19:$Y$33, 0))=0, DAY($B197), INDEX(Settings!$AQ$19:$AQ$33, MATCH(Q$10, Settings!$Y$19:$Y$33, 0))))-1), 1, Settings!$AY$23:$AY$38), ""))</f>
        <v/>
      </c>
      <c r="BR197" s="118" t="str">
        <f>IF(BB197="", "", IF(BB197&lt;=$B197, WORKDAY(DATE(YEAR($BB197), MONTH(BB197)+1, DAY(BB197)-1), 1, Settings!$AY$23:$AY$38), BB197))</f>
        <v/>
      </c>
      <c r="BS197" s="119" t="str">
        <f>IF(BC197="", "", IF(BC197&lt;=$B197, WORKDAY(DATE(YEAR($BB197), MONTH(BC197)+1, DAY(BC197)-1), 1, Settings!$AY$23:$AY$38), BC197))</f>
        <v/>
      </c>
      <c r="BT197" s="119">
        <f>IF(BD197="", "", IF(BD197&lt;=$B197, WORKDAY(DATE(YEAR($BB197), MONTH(BD197)+1, DAY(BD197)-1), 1, Settings!$AY$23:$AY$38), BD197))</f>
        <v>43864</v>
      </c>
      <c r="BU197" s="119" t="str">
        <f>IF(BE197="", "", IF(BE197&lt;=$B197, WORKDAY(DATE(YEAR($BB197), MONTH(BE197)+1, DAY(BE197)-1), 1, Settings!$AY$23:$AY$38), BE197))</f>
        <v/>
      </c>
      <c r="BV197" s="119">
        <f>IF(BF197="", "", IF(BF197&lt;=$B197, WORKDAY(DATE(YEAR($BB197), MONTH(BF197)+1, DAY(BF197)-1), 1, Settings!$AY$23:$AY$38), BF197))</f>
        <v>43892</v>
      </c>
      <c r="BW197" s="119" t="str">
        <f>IF(BG197="", "", IF(BG197&lt;=$B197, WORKDAY(DATE(YEAR($BB197), MONTH(BG197)+1, DAY(BG197)-1), 1, Settings!$AY$23:$AY$38), BG197))</f>
        <v/>
      </c>
      <c r="BX197" s="119" t="str">
        <f>IF(BH197="", "", IF(BH197&lt;=$B197, WORKDAY(DATE(YEAR($BB197), MONTH(BH197)+1, DAY(BH197)-1), 1, Settings!$AY$23:$AY$38), BH197))</f>
        <v/>
      </c>
      <c r="BY197" s="119" t="str">
        <f>IF(BI197="", "", IF(BI197&lt;=$B197, WORKDAY(DATE(YEAR($BB197), MONTH(BI197)+1, DAY(BI197)-1), 1, Settings!$AY$23:$AY$38), BI197))</f>
        <v/>
      </c>
      <c r="BZ197" s="119" t="str">
        <f>IF(BJ197="", "", IF(BJ197&lt;=$B197, WORKDAY(DATE(YEAR($BB197), MONTH(BJ197)+1, DAY(BJ197)-1), 1, Settings!$AY$23:$AY$38), BJ197))</f>
        <v/>
      </c>
      <c r="CA197" s="119" t="str">
        <f>IF(BK197="", "", IF(BK197&lt;=$B197, WORKDAY(DATE(YEAR($BB197), MONTH(BK197)+1, DAY(BK197)-1), 1, Settings!$AY$23:$AY$38), BK197))</f>
        <v/>
      </c>
      <c r="CB197" s="119" t="str">
        <f>IF(BL197="", "", IF(BL197&lt;=$B197, WORKDAY(DATE(YEAR($BB197), MONTH(BL197)+1, DAY(BL197)-1), 1, Settings!$AY$23:$AY$38), BL197))</f>
        <v/>
      </c>
      <c r="CC197" s="119" t="str">
        <f>IF(BM197="", "", IF(BM197&lt;=$B197, WORKDAY(DATE(YEAR($BB197), MONTH(BM197)+1, DAY(BM197)-1), 1, Settings!$AY$23:$AY$38), BM197))</f>
        <v/>
      </c>
      <c r="CD197" s="119" t="str">
        <f>IF(BN197="", "", IF(BN197&lt;=$B197, WORKDAY(DATE(YEAR($BB197), MONTH(BN197)+1, DAY(BN197)-1), 1, Settings!$AY$23:$AY$38), BN197))</f>
        <v/>
      </c>
      <c r="CE197" s="119" t="str">
        <f>IF(BO197="", "", IF(BO197&lt;=$B197, WORKDAY(DATE(YEAR($BB197), MONTH(BO197)+1, DAY(BO197)-1), 1, Settings!$AY$23:$AY$38), BO197))</f>
        <v/>
      </c>
      <c r="CF197" s="120" t="str">
        <f>IF(BP197="", "", IF(BP197&lt;=$B197, WORKDAY(DATE(YEAR($BB197), MONTH(BP197)+1, DAY(BP197)-1), 1, Settings!$AY$23:$AY$38), BP197))</f>
        <v/>
      </c>
      <c r="CH197" s="48">
        <f t="shared" si="66"/>
        <v>43838</v>
      </c>
      <c r="CI197" s="49">
        <f t="shared" si="67"/>
        <v>43840</v>
      </c>
      <c r="CJ197" s="49">
        <f t="shared" si="68"/>
        <v>43864</v>
      </c>
      <c r="CK197" s="49">
        <f t="shared" si="69"/>
        <v>43838</v>
      </c>
      <c r="CL197" s="49">
        <f t="shared" si="70"/>
        <v>43892</v>
      </c>
      <c r="CM197" s="49" t="str">
        <f t="shared" si="71"/>
        <v/>
      </c>
      <c r="CN197" s="49" t="str">
        <f t="shared" si="72"/>
        <v/>
      </c>
      <c r="CO197" s="49" t="str">
        <f t="shared" si="73"/>
        <v/>
      </c>
      <c r="CP197" s="49" t="str">
        <f t="shared" si="74"/>
        <v/>
      </c>
      <c r="CQ197" s="49" t="str">
        <f t="shared" si="75"/>
        <v/>
      </c>
      <c r="CR197" s="49" t="str">
        <f t="shared" si="76"/>
        <v/>
      </c>
      <c r="CS197" s="49" t="str">
        <f t="shared" si="77"/>
        <v/>
      </c>
      <c r="CT197" s="49" t="str">
        <f t="shared" si="78"/>
        <v/>
      </c>
      <c r="CU197" s="49" t="str">
        <f t="shared" si="79"/>
        <v/>
      </c>
      <c r="CV197" s="16" t="str">
        <f t="shared" si="80"/>
        <v/>
      </c>
      <c r="CX197" s="48" t="str">
        <f t="shared" si="81"/>
        <v>Jan 2020</v>
      </c>
      <c r="CY197" s="49" t="str">
        <f t="shared" si="82"/>
        <v>Jan 2020</v>
      </c>
      <c r="CZ197" s="49" t="str">
        <f t="shared" si="83"/>
        <v>Feb 2020</v>
      </c>
      <c r="DA197" s="49" t="str">
        <f t="shared" si="84"/>
        <v>Jan 2020</v>
      </c>
      <c r="DB197" s="49" t="str">
        <f t="shared" si="85"/>
        <v>Mar 2020</v>
      </c>
      <c r="DC197" s="49" t="str">
        <f t="shared" si="86"/>
        <v/>
      </c>
      <c r="DD197" s="49" t="str">
        <f t="shared" si="87"/>
        <v/>
      </c>
      <c r="DE197" s="49" t="str">
        <f t="shared" si="88"/>
        <v/>
      </c>
      <c r="DF197" s="49" t="str">
        <f t="shared" si="89"/>
        <v/>
      </c>
      <c r="DG197" s="49" t="str">
        <f t="shared" si="90"/>
        <v/>
      </c>
      <c r="DH197" s="49" t="str">
        <f t="shared" si="91"/>
        <v/>
      </c>
      <c r="DI197" s="49" t="str">
        <f t="shared" si="92"/>
        <v/>
      </c>
      <c r="DJ197" s="49" t="str">
        <f t="shared" si="93"/>
        <v/>
      </c>
      <c r="DK197" s="49" t="str">
        <f t="shared" si="94"/>
        <v/>
      </c>
      <c r="DL197" s="16" t="str">
        <f t="shared" si="95"/>
        <v/>
      </c>
      <c r="DN197" s="17" t="str">
        <f t="shared" si="96"/>
        <v>Jan 2020</v>
      </c>
    </row>
    <row r="198" spans="1:118" x14ac:dyDescent="0.25">
      <c r="A198" s="30"/>
      <c r="B198" s="102">
        <f>IF(B197="", "", IFERROR(IF(B197+1&gt;Settings!$G$25, "", B197+1), ""))</f>
        <v>43834</v>
      </c>
      <c r="C198" s="2"/>
      <c r="D198" s="3"/>
      <c r="E198" s="3"/>
      <c r="F198" s="3"/>
      <c r="G198" s="3"/>
      <c r="H198" s="3"/>
      <c r="I198" s="3"/>
      <c r="J198" s="3"/>
      <c r="K198" s="3"/>
      <c r="L198" s="3"/>
      <c r="M198" s="3"/>
      <c r="N198" s="3"/>
      <c r="O198" s="3"/>
      <c r="P198" s="3"/>
      <c r="Q198" s="4"/>
      <c r="R198" s="30"/>
      <c r="T198" s="17" t="str">
        <f>IF($B198="", "", IF($B198&lt;Settings!$G$23, "Old", "New"))</f>
        <v>New</v>
      </c>
      <c r="AL198" s="118" t="str">
        <f>IF(OR($B198="", C198="", C$10="", AL$9), "", IFERROR($B198+INDEX(Settings!$AF$19:$AF$33, MATCH(C$10, Settings!$Y$19:$Y$33, 0))+IF(INDEX(Settings!$AI$19:$AI$33, MATCH(C$10, Settings!$Y$19:$Y$33, 0))="", 0, INDEX($AO$2:$AU$8, MATCH(TEXT($B198, "ddd"), $AN$2:$AN$8, 0), MATCH(INDEX(Settings!$AI$19:$AI$33, MATCH(C$10, Settings!$Y$19:$Y$33, 0)), $AO$1:$AU$1, 0))), 0))</f>
        <v/>
      </c>
      <c r="AM198" s="119" t="str">
        <f>IF(OR($B198="", D198="", D$10="", AM$9), "", IFERROR($B198+INDEX(Settings!$AF$19:$AF$33, MATCH(D$10, Settings!$Y$19:$Y$33, 0))+IF(INDEX(Settings!$AI$19:$AI$33, MATCH(D$10, Settings!$Y$19:$Y$33, 0))="", 0, INDEX($AO$2:$AU$8, MATCH(TEXT($B198, "ddd"), $AN$2:$AN$8, 0), MATCH(INDEX(Settings!$AI$19:$AI$33, MATCH(D$10, Settings!$Y$19:$Y$33, 0)), $AO$1:$AU$1, 0))), 0))</f>
        <v/>
      </c>
      <c r="AN198" s="119" t="str">
        <f>IF(OR($B198="", E198="", E$10="", AN$9), "", IFERROR($B198+INDEX(Settings!$AF$19:$AF$33, MATCH(E$10, Settings!$Y$19:$Y$33, 0))+IF(INDEX(Settings!$AI$19:$AI$33, MATCH(E$10, Settings!$Y$19:$Y$33, 0))="", 0, INDEX($AO$2:$AU$8, MATCH(TEXT($B198, "ddd"), $AN$2:$AN$8, 0), MATCH(INDEX(Settings!$AI$19:$AI$33, MATCH(E$10, Settings!$Y$19:$Y$33, 0)), $AO$1:$AU$1, 0))), 0))</f>
        <v/>
      </c>
      <c r="AO198" s="119" t="str">
        <f>IF(OR($B198="", F198="", F$10="", AO$9), "", IFERROR($B198+INDEX(Settings!$AF$19:$AF$33, MATCH(F$10, Settings!$Y$19:$Y$33, 0))+IF(INDEX(Settings!$AI$19:$AI$33, MATCH(F$10, Settings!$Y$19:$Y$33, 0))="", 0, INDEX($AO$2:$AU$8, MATCH(TEXT($B198, "ddd"), $AN$2:$AN$8, 0), MATCH(INDEX(Settings!$AI$19:$AI$33, MATCH(F$10, Settings!$Y$19:$Y$33, 0)), $AO$1:$AU$1, 0))), 0))</f>
        <v/>
      </c>
      <c r="AP198" s="119" t="str">
        <f>IF(OR($B198="", G198="", G$10="", AP$9), "", IFERROR($B198+INDEX(Settings!$AF$19:$AF$33, MATCH(G$10, Settings!$Y$19:$Y$33, 0))+IF(INDEX(Settings!$AI$19:$AI$33, MATCH(G$10, Settings!$Y$19:$Y$33, 0))="", 0, INDEX($AO$2:$AU$8, MATCH(TEXT($B198, "ddd"), $AN$2:$AN$8, 0), MATCH(INDEX(Settings!$AI$19:$AI$33, MATCH(G$10, Settings!$Y$19:$Y$33, 0)), $AO$1:$AU$1, 0))), 0))</f>
        <v/>
      </c>
      <c r="AQ198" s="119" t="str">
        <f>IF(OR($B198="", H198="", H$10="", AQ$9), "", IFERROR($B198+INDEX(Settings!$AF$19:$AF$33, MATCH(H$10, Settings!$Y$19:$Y$33, 0))+IF(INDEX(Settings!$AI$19:$AI$33, MATCH(H$10, Settings!$Y$19:$Y$33, 0))="", 0, INDEX($AO$2:$AU$8, MATCH(TEXT($B198, "ddd"), $AN$2:$AN$8, 0), MATCH(INDEX(Settings!$AI$19:$AI$33, MATCH(H$10, Settings!$Y$19:$Y$33, 0)), $AO$1:$AU$1, 0))), 0))</f>
        <v/>
      </c>
      <c r="AR198" s="119" t="str">
        <f>IF(OR($B198="", I198="", I$10="", AR$9), "", IFERROR($B198+INDEX(Settings!$AF$19:$AF$33, MATCH(I$10, Settings!$Y$19:$Y$33, 0))+IF(INDEX(Settings!$AI$19:$AI$33, MATCH(I$10, Settings!$Y$19:$Y$33, 0))="", 0, INDEX($AO$2:$AU$8, MATCH(TEXT($B198, "ddd"), $AN$2:$AN$8, 0), MATCH(INDEX(Settings!$AI$19:$AI$33, MATCH(I$10, Settings!$Y$19:$Y$33, 0)), $AO$1:$AU$1, 0))), 0))</f>
        <v/>
      </c>
      <c r="AS198" s="119" t="str">
        <f>IF(OR($B198="", J198="", J$10="", AS$9), "", IFERROR($B198+INDEX(Settings!$AF$19:$AF$33, MATCH(J$10, Settings!$Y$19:$Y$33, 0))+IF(INDEX(Settings!$AI$19:$AI$33, MATCH(J$10, Settings!$Y$19:$Y$33, 0))="", 0, INDEX($AO$2:$AU$8, MATCH(TEXT($B198, "ddd"), $AN$2:$AN$8, 0), MATCH(INDEX(Settings!$AI$19:$AI$33, MATCH(J$10, Settings!$Y$19:$Y$33, 0)), $AO$1:$AU$1, 0))), 0))</f>
        <v/>
      </c>
      <c r="AT198" s="119" t="str">
        <f>IF(OR($B198="", K198="", K$10="", AT$9), "", IFERROR($B198+INDEX(Settings!$AF$19:$AF$33, MATCH(K$10, Settings!$Y$19:$Y$33, 0))+IF(INDEX(Settings!$AI$19:$AI$33, MATCH(K$10, Settings!$Y$19:$Y$33, 0))="", 0, INDEX($AO$2:$AU$8, MATCH(TEXT($B198, "ddd"), $AN$2:$AN$8, 0), MATCH(INDEX(Settings!$AI$19:$AI$33, MATCH(K$10, Settings!$Y$19:$Y$33, 0)), $AO$1:$AU$1, 0))), 0))</f>
        <v/>
      </c>
      <c r="AU198" s="119" t="str">
        <f>IF(OR($B198="", L198="", L$10="", AU$9), "", IFERROR($B198+INDEX(Settings!$AF$19:$AF$33, MATCH(L$10, Settings!$Y$19:$Y$33, 0))+IF(INDEX(Settings!$AI$19:$AI$33, MATCH(L$10, Settings!$Y$19:$Y$33, 0))="", 0, INDEX($AO$2:$AU$8, MATCH(TEXT($B198, "ddd"), $AN$2:$AN$8, 0), MATCH(INDEX(Settings!$AI$19:$AI$33, MATCH(L$10, Settings!$Y$19:$Y$33, 0)), $AO$1:$AU$1, 0))), 0))</f>
        <v/>
      </c>
      <c r="AV198" s="119" t="str">
        <f>IF(OR($B198="", M198="", M$10="", AV$9), "", IFERROR($B198+INDEX(Settings!$AF$19:$AF$33, MATCH(M$10, Settings!$Y$19:$Y$33, 0))+IF(INDEX(Settings!$AI$19:$AI$33, MATCH(M$10, Settings!$Y$19:$Y$33, 0))="", 0, INDEX($AO$2:$AU$8, MATCH(TEXT($B198, "ddd"), $AN$2:$AN$8, 0), MATCH(INDEX(Settings!$AI$19:$AI$33, MATCH(M$10, Settings!$Y$19:$Y$33, 0)), $AO$1:$AU$1, 0))), 0))</f>
        <v/>
      </c>
      <c r="AW198" s="119" t="str">
        <f>IF(OR($B198="", N198="", N$10="", AW$9), "", IFERROR($B198+INDEX(Settings!$AF$19:$AF$33, MATCH(N$10, Settings!$Y$19:$Y$33, 0))+IF(INDEX(Settings!$AI$19:$AI$33, MATCH(N$10, Settings!$Y$19:$Y$33, 0))="", 0, INDEX($AO$2:$AU$8, MATCH(TEXT($B198, "ddd"), $AN$2:$AN$8, 0), MATCH(INDEX(Settings!$AI$19:$AI$33, MATCH(N$10, Settings!$Y$19:$Y$33, 0)), $AO$1:$AU$1, 0))), 0))</f>
        <v/>
      </c>
      <c r="AX198" s="119" t="str">
        <f>IF(OR($B198="", O198="", O$10="", AX$9), "", IFERROR($B198+INDEX(Settings!$AF$19:$AF$33, MATCH(O$10, Settings!$Y$19:$Y$33, 0))+IF(INDEX(Settings!$AI$19:$AI$33, MATCH(O$10, Settings!$Y$19:$Y$33, 0))="", 0, INDEX($AO$2:$AU$8, MATCH(TEXT($B198, "ddd"), $AN$2:$AN$8, 0), MATCH(INDEX(Settings!$AI$19:$AI$33, MATCH(O$10, Settings!$Y$19:$Y$33, 0)), $AO$1:$AU$1, 0))), 0))</f>
        <v/>
      </c>
      <c r="AY198" s="119" t="str">
        <f>IF(OR($B198="", P198="", P$10="", AY$9), "", IFERROR($B198+INDEX(Settings!$AF$19:$AF$33, MATCH(P$10, Settings!$Y$19:$Y$33, 0))+IF(INDEX(Settings!$AI$19:$AI$33, MATCH(P$10, Settings!$Y$19:$Y$33, 0))="", 0, INDEX($AO$2:$AU$8, MATCH(TEXT($B198, "ddd"), $AN$2:$AN$8, 0), MATCH(INDEX(Settings!$AI$19:$AI$33, MATCH(P$10, Settings!$Y$19:$Y$33, 0)), $AO$1:$AU$1, 0))), 0))</f>
        <v/>
      </c>
      <c r="AZ198" s="120" t="str">
        <f>IF(OR($B198="", Q198="", Q$10="", AZ$9), "", IFERROR($B198+INDEX(Settings!$AF$19:$AF$33, MATCH(Q$10, Settings!$Y$19:$Y$33, 0))+IF(INDEX(Settings!$AI$19:$AI$33, MATCH(Q$10, Settings!$Y$19:$Y$33, 0))="", 0, INDEX($AO$2:$AU$8, MATCH(TEXT($B198, "ddd"), $AN$2:$AN$8, 0), MATCH(INDEX(Settings!$AI$19:$AI$33, MATCH(Q$10, Settings!$Y$19:$Y$33, 0)), $AO$1:$AU$1, 0))), 0))</f>
        <v/>
      </c>
      <c r="BB198" s="118" t="str">
        <f>IF(OR(C$10="", $B198="", C198="", BB$9=""), "", IFERROR(WORKDAY((DATE(YEAR($B198), MONTH($B198)+INDEX(Settings!$AM$19:$AM$33, MATCH(C$10, Settings!$Y$19:$Y$33, 0)), IF(INDEX(Settings!$AQ$19:$AQ$33, MATCH(C$10, Settings!$Y$19:$Y$33, 0))=0, DAY($B198), INDEX(Settings!$AQ$19:$AQ$33, MATCH(C$10, Settings!$Y$19:$Y$33, 0))))-1), 1, Settings!$AY$23:$AY$38), ""))</f>
        <v/>
      </c>
      <c r="BC198" s="119" t="str">
        <f>IF(OR(D$10="", $B198="", D198="", BC$9=""), "", IFERROR(WORKDAY((DATE(YEAR($B198), MONTH($B198)+INDEX(Settings!$AM$19:$AM$33, MATCH(D$10, Settings!$Y$19:$Y$33, 0)), IF(INDEX(Settings!$AQ$19:$AQ$33, MATCH(D$10, Settings!$Y$19:$Y$33, 0))=0, DAY($B198), INDEX(Settings!$AQ$19:$AQ$33, MATCH(D$10, Settings!$Y$19:$Y$33, 0))))-1), 1, Settings!$AY$23:$AY$38), ""))</f>
        <v/>
      </c>
      <c r="BD198" s="119" t="str">
        <f>IF(OR(E$10="", $B198="", E198="", BD$9=""), "", IFERROR(WORKDAY((DATE(YEAR($B198), MONTH($B198)+INDEX(Settings!$AM$19:$AM$33, MATCH(E$10, Settings!$Y$19:$Y$33, 0)), IF(INDEX(Settings!$AQ$19:$AQ$33, MATCH(E$10, Settings!$Y$19:$Y$33, 0))=0, DAY($B198), INDEX(Settings!$AQ$19:$AQ$33, MATCH(E$10, Settings!$Y$19:$Y$33, 0))))-1), 1, Settings!$AY$23:$AY$38), ""))</f>
        <v/>
      </c>
      <c r="BE198" s="119" t="str">
        <f>IF(OR(F$10="", $B198="", F198="", BE$9=""), "", IFERROR(WORKDAY((DATE(YEAR($B198), MONTH($B198)+INDEX(Settings!$AM$19:$AM$33, MATCH(F$10, Settings!$Y$19:$Y$33, 0)), IF(INDEX(Settings!$AQ$19:$AQ$33, MATCH(F$10, Settings!$Y$19:$Y$33, 0))=0, DAY($B198), INDEX(Settings!$AQ$19:$AQ$33, MATCH(F$10, Settings!$Y$19:$Y$33, 0))))-1), 1, Settings!$AY$23:$AY$38), ""))</f>
        <v/>
      </c>
      <c r="BF198" s="119" t="str">
        <f>IF(OR(G$10="", $B198="", G198="", BF$9=""), "", IFERROR(WORKDAY((DATE(YEAR($B198), MONTH($B198)+INDEX(Settings!$AM$19:$AM$33, MATCH(G$10, Settings!$Y$19:$Y$33, 0)), IF(INDEX(Settings!$AQ$19:$AQ$33, MATCH(G$10, Settings!$Y$19:$Y$33, 0))=0, DAY($B198), INDEX(Settings!$AQ$19:$AQ$33, MATCH(G$10, Settings!$Y$19:$Y$33, 0))))-1), 1, Settings!$AY$23:$AY$38), ""))</f>
        <v/>
      </c>
      <c r="BG198" s="119" t="str">
        <f>IF(OR(H$10="", $B198="", H198="", BG$9=""), "", IFERROR(WORKDAY((DATE(YEAR($B198), MONTH($B198)+INDEX(Settings!$AM$19:$AM$33, MATCH(H$10, Settings!$Y$19:$Y$33, 0)), IF(INDEX(Settings!$AQ$19:$AQ$33, MATCH(H$10, Settings!$Y$19:$Y$33, 0))=0, DAY($B198), INDEX(Settings!$AQ$19:$AQ$33, MATCH(H$10, Settings!$Y$19:$Y$33, 0))))-1), 1, Settings!$AY$23:$AY$38), ""))</f>
        <v/>
      </c>
      <c r="BH198" s="119" t="str">
        <f>IF(OR(I$10="", $B198="", I198="", BH$9=""), "", IFERROR(WORKDAY((DATE(YEAR($B198), MONTH($B198)+INDEX(Settings!$AM$19:$AM$33, MATCH(I$10, Settings!$Y$19:$Y$33, 0)), IF(INDEX(Settings!$AQ$19:$AQ$33, MATCH(I$10, Settings!$Y$19:$Y$33, 0))=0, DAY($B198), INDEX(Settings!$AQ$19:$AQ$33, MATCH(I$10, Settings!$Y$19:$Y$33, 0))))-1), 1, Settings!$AY$23:$AY$38), ""))</f>
        <v/>
      </c>
      <c r="BI198" s="119" t="str">
        <f>IF(OR(J$10="", $B198="", J198="", BI$9=""), "", IFERROR(WORKDAY((DATE(YEAR($B198), MONTH($B198)+INDEX(Settings!$AM$19:$AM$33, MATCH(J$10, Settings!$Y$19:$Y$33, 0)), IF(INDEX(Settings!$AQ$19:$AQ$33, MATCH(J$10, Settings!$Y$19:$Y$33, 0))=0, DAY($B198), INDEX(Settings!$AQ$19:$AQ$33, MATCH(J$10, Settings!$Y$19:$Y$33, 0))))-1), 1, Settings!$AY$23:$AY$38), ""))</f>
        <v/>
      </c>
      <c r="BJ198" s="119" t="str">
        <f>IF(OR(K$10="", $B198="", K198="", BJ$9=""), "", IFERROR(WORKDAY((DATE(YEAR($B198), MONTH($B198)+INDEX(Settings!$AM$19:$AM$33, MATCH(K$10, Settings!$Y$19:$Y$33, 0)), IF(INDEX(Settings!$AQ$19:$AQ$33, MATCH(K$10, Settings!$Y$19:$Y$33, 0))=0, DAY($B198), INDEX(Settings!$AQ$19:$AQ$33, MATCH(K$10, Settings!$Y$19:$Y$33, 0))))-1), 1, Settings!$AY$23:$AY$38), ""))</f>
        <v/>
      </c>
      <c r="BK198" s="119" t="str">
        <f>IF(OR(L$10="", $B198="", L198="", BK$9=""), "", IFERROR(WORKDAY((DATE(YEAR($B198), MONTH($B198)+INDEX(Settings!$AM$19:$AM$33, MATCH(L$10, Settings!$Y$19:$Y$33, 0)), IF(INDEX(Settings!$AQ$19:$AQ$33, MATCH(L$10, Settings!$Y$19:$Y$33, 0))=0, DAY($B198), INDEX(Settings!$AQ$19:$AQ$33, MATCH(L$10, Settings!$Y$19:$Y$33, 0))))-1), 1, Settings!$AY$23:$AY$38), ""))</f>
        <v/>
      </c>
      <c r="BL198" s="119" t="str">
        <f>IF(OR(M$10="", $B198="", M198="", BL$9=""), "", IFERROR(WORKDAY((DATE(YEAR($B198), MONTH($B198)+INDEX(Settings!$AM$19:$AM$33, MATCH(M$10, Settings!$Y$19:$Y$33, 0)), IF(INDEX(Settings!$AQ$19:$AQ$33, MATCH(M$10, Settings!$Y$19:$Y$33, 0))=0, DAY($B198), INDEX(Settings!$AQ$19:$AQ$33, MATCH(M$10, Settings!$Y$19:$Y$33, 0))))-1), 1, Settings!$AY$23:$AY$38), ""))</f>
        <v/>
      </c>
      <c r="BM198" s="119" t="str">
        <f>IF(OR(N$10="", $B198="", N198="", BM$9=""), "", IFERROR(WORKDAY((DATE(YEAR($B198), MONTH($B198)+INDEX(Settings!$AM$19:$AM$33, MATCH(N$10, Settings!$Y$19:$Y$33, 0)), IF(INDEX(Settings!$AQ$19:$AQ$33, MATCH(N$10, Settings!$Y$19:$Y$33, 0))=0, DAY($B198), INDEX(Settings!$AQ$19:$AQ$33, MATCH(N$10, Settings!$Y$19:$Y$33, 0))))-1), 1, Settings!$AY$23:$AY$38), ""))</f>
        <v/>
      </c>
      <c r="BN198" s="119" t="str">
        <f>IF(OR(O$10="", $B198="", O198="", BN$9=""), "", IFERROR(WORKDAY((DATE(YEAR($B198), MONTH($B198)+INDEX(Settings!$AM$19:$AM$33, MATCH(O$10, Settings!$Y$19:$Y$33, 0)), IF(INDEX(Settings!$AQ$19:$AQ$33, MATCH(O$10, Settings!$Y$19:$Y$33, 0))=0, DAY($B198), INDEX(Settings!$AQ$19:$AQ$33, MATCH(O$10, Settings!$Y$19:$Y$33, 0))))-1), 1, Settings!$AY$23:$AY$38), ""))</f>
        <v/>
      </c>
      <c r="BO198" s="119" t="str">
        <f>IF(OR(P$10="", $B198="", P198="", BO$9=""), "", IFERROR(WORKDAY((DATE(YEAR($B198), MONTH($B198)+INDEX(Settings!$AM$19:$AM$33, MATCH(P$10, Settings!$Y$19:$Y$33, 0)), IF(INDEX(Settings!$AQ$19:$AQ$33, MATCH(P$10, Settings!$Y$19:$Y$33, 0))=0, DAY($B198), INDEX(Settings!$AQ$19:$AQ$33, MATCH(P$10, Settings!$Y$19:$Y$33, 0))))-1), 1, Settings!$AY$23:$AY$38), ""))</f>
        <v/>
      </c>
      <c r="BP198" s="120" t="str">
        <f>IF(OR(Q$10="", $B198="", Q198="", BP$9=""), "", IFERROR(WORKDAY((DATE(YEAR($B198), MONTH($B198)+INDEX(Settings!$AM$19:$AM$33, MATCH(Q$10, Settings!$Y$19:$Y$33, 0)), IF(INDEX(Settings!$AQ$19:$AQ$33, MATCH(Q$10, Settings!$Y$19:$Y$33, 0))=0, DAY($B198), INDEX(Settings!$AQ$19:$AQ$33, MATCH(Q$10, Settings!$Y$19:$Y$33, 0))))-1), 1, Settings!$AY$23:$AY$38), ""))</f>
        <v/>
      </c>
      <c r="BR198" s="118" t="str">
        <f>IF(BB198="", "", IF(BB198&lt;=$B198, WORKDAY(DATE(YEAR($BB198), MONTH(BB198)+1, DAY(BB198)-1), 1, Settings!$AY$23:$AY$38), BB198))</f>
        <v/>
      </c>
      <c r="BS198" s="119" t="str">
        <f>IF(BC198="", "", IF(BC198&lt;=$B198, WORKDAY(DATE(YEAR($BB198), MONTH(BC198)+1, DAY(BC198)-1), 1, Settings!$AY$23:$AY$38), BC198))</f>
        <v/>
      </c>
      <c r="BT198" s="119" t="str">
        <f>IF(BD198="", "", IF(BD198&lt;=$B198, WORKDAY(DATE(YEAR($BB198), MONTH(BD198)+1, DAY(BD198)-1), 1, Settings!$AY$23:$AY$38), BD198))</f>
        <v/>
      </c>
      <c r="BU198" s="119" t="str">
        <f>IF(BE198="", "", IF(BE198&lt;=$B198, WORKDAY(DATE(YEAR($BB198), MONTH(BE198)+1, DAY(BE198)-1), 1, Settings!$AY$23:$AY$38), BE198))</f>
        <v/>
      </c>
      <c r="BV198" s="119" t="str">
        <f>IF(BF198="", "", IF(BF198&lt;=$B198, WORKDAY(DATE(YEAR($BB198), MONTH(BF198)+1, DAY(BF198)-1), 1, Settings!$AY$23:$AY$38), BF198))</f>
        <v/>
      </c>
      <c r="BW198" s="119" t="str">
        <f>IF(BG198="", "", IF(BG198&lt;=$B198, WORKDAY(DATE(YEAR($BB198), MONTH(BG198)+1, DAY(BG198)-1), 1, Settings!$AY$23:$AY$38), BG198))</f>
        <v/>
      </c>
      <c r="BX198" s="119" t="str">
        <f>IF(BH198="", "", IF(BH198&lt;=$B198, WORKDAY(DATE(YEAR($BB198), MONTH(BH198)+1, DAY(BH198)-1), 1, Settings!$AY$23:$AY$38), BH198))</f>
        <v/>
      </c>
      <c r="BY198" s="119" t="str">
        <f>IF(BI198="", "", IF(BI198&lt;=$B198, WORKDAY(DATE(YEAR($BB198), MONTH(BI198)+1, DAY(BI198)-1), 1, Settings!$AY$23:$AY$38), BI198))</f>
        <v/>
      </c>
      <c r="BZ198" s="119" t="str">
        <f>IF(BJ198="", "", IF(BJ198&lt;=$B198, WORKDAY(DATE(YEAR($BB198), MONTH(BJ198)+1, DAY(BJ198)-1), 1, Settings!$AY$23:$AY$38), BJ198))</f>
        <v/>
      </c>
      <c r="CA198" s="119" t="str">
        <f>IF(BK198="", "", IF(BK198&lt;=$B198, WORKDAY(DATE(YEAR($BB198), MONTH(BK198)+1, DAY(BK198)-1), 1, Settings!$AY$23:$AY$38), BK198))</f>
        <v/>
      </c>
      <c r="CB198" s="119" t="str">
        <f>IF(BL198="", "", IF(BL198&lt;=$B198, WORKDAY(DATE(YEAR($BB198), MONTH(BL198)+1, DAY(BL198)-1), 1, Settings!$AY$23:$AY$38), BL198))</f>
        <v/>
      </c>
      <c r="CC198" s="119" t="str">
        <f>IF(BM198="", "", IF(BM198&lt;=$B198, WORKDAY(DATE(YEAR($BB198), MONTH(BM198)+1, DAY(BM198)-1), 1, Settings!$AY$23:$AY$38), BM198))</f>
        <v/>
      </c>
      <c r="CD198" s="119" t="str">
        <f>IF(BN198="", "", IF(BN198&lt;=$B198, WORKDAY(DATE(YEAR($BB198), MONTH(BN198)+1, DAY(BN198)-1), 1, Settings!$AY$23:$AY$38), BN198))</f>
        <v/>
      </c>
      <c r="CE198" s="119" t="str">
        <f>IF(BO198="", "", IF(BO198&lt;=$B198, WORKDAY(DATE(YEAR($BB198), MONTH(BO198)+1, DAY(BO198)-1), 1, Settings!$AY$23:$AY$38), BO198))</f>
        <v/>
      </c>
      <c r="CF198" s="120" t="str">
        <f>IF(BP198="", "", IF(BP198&lt;=$B198, WORKDAY(DATE(YEAR($BB198), MONTH(BP198)+1, DAY(BP198)-1), 1, Settings!$AY$23:$AY$38), BP198))</f>
        <v/>
      </c>
      <c r="CH198" s="48" t="str">
        <f t="shared" si="66"/>
        <v/>
      </c>
      <c r="CI198" s="49" t="str">
        <f t="shared" si="67"/>
        <v/>
      </c>
      <c r="CJ198" s="49" t="str">
        <f t="shared" si="68"/>
        <v/>
      </c>
      <c r="CK198" s="49" t="str">
        <f t="shared" si="69"/>
        <v/>
      </c>
      <c r="CL198" s="49" t="str">
        <f t="shared" si="70"/>
        <v/>
      </c>
      <c r="CM198" s="49" t="str">
        <f t="shared" si="71"/>
        <v/>
      </c>
      <c r="CN198" s="49" t="str">
        <f t="shared" si="72"/>
        <v/>
      </c>
      <c r="CO198" s="49" t="str">
        <f t="shared" si="73"/>
        <v/>
      </c>
      <c r="CP198" s="49" t="str">
        <f t="shared" si="74"/>
        <v/>
      </c>
      <c r="CQ198" s="49" t="str">
        <f t="shared" si="75"/>
        <v/>
      </c>
      <c r="CR198" s="49" t="str">
        <f t="shared" si="76"/>
        <v/>
      </c>
      <c r="CS198" s="49" t="str">
        <f t="shared" si="77"/>
        <v/>
      </c>
      <c r="CT198" s="49" t="str">
        <f t="shared" si="78"/>
        <v/>
      </c>
      <c r="CU198" s="49" t="str">
        <f t="shared" si="79"/>
        <v/>
      </c>
      <c r="CV198" s="16" t="str">
        <f t="shared" si="80"/>
        <v/>
      </c>
      <c r="CX198" s="48" t="str">
        <f t="shared" si="81"/>
        <v/>
      </c>
      <c r="CY198" s="49" t="str">
        <f t="shared" si="82"/>
        <v/>
      </c>
      <c r="CZ198" s="49" t="str">
        <f t="shared" si="83"/>
        <v/>
      </c>
      <c r="DA198" s="49" t="str">
        <f t="shared" si="84"/>
        <v/>
      </c>
      <c r="DB198" s="49" t="str">
        <f t="shared" si="85"/>
        <v/>
      </c>
      <c r="DC198" s="49" t="str">
        <f t="shared" si="86"/>
        <v/>
      </c>
      <c r="DD198" s="49" t="str">
        <f t="shared" si="87"/>
        <v/>
      </c>
      <c r="DE198" s="49" t="str">
        <f t="shared" si="88"/>
        <v/>
      </c>
      <c r="DF198" s="49" t="str">
        <f t="shared" si="89"/>
        <v/>
      </c>
      <c r="DG198" s="49" t="str">
        <f t="shared" si="90"/>
        <v/>
      </c>
      <c r="DH198" s="49" t="str">
        <f t="shared" si="91"/>
        <v/>
      </c>
      <c r="DI198" s="49" t="str">
        <f t="shared" si="92"/>
        <v/>
      </c>
      <c r="DJ198" s="49" t="str">
        <f t="shared" si="93"/>
        <v/>
      </c>
      <c r="DK198" s="49" t="str">
        <f t="shared" si="94"/>
        <v/>
      </c>
      <c r="DL198" s="16" t="str">
        <f t="shared" si="95"/>
        <v/>
      </c>
      <c r="DN198" s="17" t="str">
        <f t="shared" si="96"/>
        <v>Jan 2020</v>
      </c>
    </row>
    <row r="199" spans="1:118" x14ac:dyDescent="0.25">
      <c r="A199" s="30"/>
      <c r="B199" s="102">
        <f>IF(B198="", "", IFERROR(IF(B198+1&gt;Settings!$G$25, "", B198+1), ""))</f>
        <v>43835</v>
      </c>
      <c r="C199" s="2"/>
      <c r="D199" s="3"/>
      <c r="E199" s="3"/>
      <c r="F199" s="3"/>
      <c r="G199" s="3"/>
      <c r="H199" s="3"/>
      <c r="I199" s="3"/>
      <c r="J199" s="3"/>
      <c r="K199" s="3"/>
      <c r="L199" s="3"/>
      <c r="M199" s="3"/>
      <c r="N199" s="3"/>
      <c r="O199" s="3"/>
      <c r="P199" s="3"/>
      <c r="Q199" s="4"/>
      <c r="R199" s="30"/>
      <c r="T199" s="17" t="str">
        <f>IF($B199="", "", IF($B199&lt;Settings!$G$23, "Old", "New"))</f>
        <v>New</v>
      </c>
      <c r="AL199" s="118" t="str">
        <f>IF(OR($B199="", C199="", C$10="", AL$9), "", IFERROR($B199+INDEX(Settings!$AF$19:$AF$33, MATCH(C$10, Settings!$Y$19:$Y$33, 0))+IF(INDEX(Settings!$AI$19:$AI$33, MATCH(C$10, Settings!$Y$19:$Y$33, 0))="", 0, INDEX($AO$2:$AU$8, MATCH(TEXT($B199, "ddd"), $AN$2:$AN$8, 0), MATCH(INDEX(Settings!$AI$19:$AI$33, MATCH(C$10, Settings!$Y$19:$Y$33, 0)), $AO$1:$AU$1, 0))), 0))</f>
        <v/>
      </c>
      <c r="AM199" s="119" t="str">
        <f>IF(OR($B199="", D199="", D$10="", AM$9), "", IFERROR($B199+INDEX(Settings!$AF$19:$AF$33, MATCH(D$10, Settings!$Y$19:$Y$33, 0))+IF(INDEX(Settings!$AI$19:$AI$33, MATCH(D$10, Settings!$Y$19:$Y$33, 0))="", 0, INDEX($AO$2:$AU$8, MATCH(TEXT($B199, "ddd"), $AN$2:$AN$8, 0), MATCH(INDEX(Settings!$AI$19:$AI$33, MATCH(D$10, Settings!$Y$19:$Y$33, 0)), $AO$1:$AU$1, 0))), 0))</f>
        <v/>
      </c>
      <c r="AN199" s="119" t="str">
        <f>IF(OR($B199="", E199="", E$10="", AN$9), "", IFERROR($B199+INDEX(Settings!$AF$19:$AF$33, MATCH(E$10, Settings!$Y$19:$Y$33, 0))+IF(INDEX(Settings!$AI$19:$AI$33, MATCH(E$10, Settings!$Y$19:$Y$33, 0))="", 0, INDEX($AO$2:$AU$8, MATCH(TEXT($B199, "ddd"), $AN$2:$AN$8, 0), MATCH(INDEX(Settings!$AI$19:$AI$33, MATCH(E$10, Settings!$Y$19:$Y$33, 0)), $AO$1:$AU$1, 0))), 0))</f>
        <v/>
      </c>
      <c r="AO199" s="119" t="str">
        <f>IF(OR($B199="", F199="", F$10="", AO$9), "", IFERROR($B199+INDEX(Settings!$AF$19:$AF$33, MATCH(F$10, Settings!$Y$19:$Y$33, 0))+IF(INDEX(Settings!$AI$19:$AI$33, MATCH(F$10, Settings!$Y$19:$Y$33, 0))="", 0, INDEX($AO$2:$AU$8, MATCH(TEXT($B199, "ddd"), $AN$2:$AN$8, 0), MATCH(INDEX(Settings!$AI$19:$AI$33, MATCH(F$10, Settings!$Y$19:$Y$33, 0)), $AO$1:$AU$1, 0))), 0))</f>
        <v/>
      </c>
      <c r="AP199" s="119" t="str">
        <f>IF(OR($B199="", G199="", G$10="", AP$9), "", IFERROR($B199+INDEX(Settings!$AF$19:$AF$33, MATCH(G$10, Settings!$Y$19:$Y$33, 0))+IF(INDEX(Settings!$AI$19:$AI$33, MATCH(G$10, Settings!$Y$19:$Y$33, 0))="", 0, INDEX($AO$2:$AU$8, MATCH(TEXT($B199, "ddd"), $AN$2:$AN$8, 0), MATCH(INDEX(Settings!$AI$19:$AI$33, MATCH(G$10, Settings!$Y$19:$Y$33, 0)), $AO$1:$AU$1, 0))), 0))</f>
        <v/>
      </c>
      <c r="AQ199" s="119" t="str">
        <f>IF(OR($B199="", H199="", H$10="", AQ$9), "", IFERROR($B199+INDEX(Settings!$AF$19:$AF$33, MATCH(H$10, Settings!$Y$19:$Y$33, 0))+IF(INDEX(Settings!$AI$19:$AI$33, MATCH(H$10, Settings!$Y$19:$Y$33, 0))="", 0, INDEX($AO$2:$AU$8, MATCH(TEXT($B199, "ddd"), $AN$2:$AN$8, 0), MATCH(INDEX(Settings!$AI$19:$AI$33, MATCH(H$10, Settings!$Y$19:$Y$33, 0)), $AO$1:$AU$1, 0))), 0))</f>
        <v/>
      </c>
      <c r="AR199" s="119" t="str">
        <f>IF(OR($B199="", I199="", I$10="", AR$9), "", IFERROR($B199+INDEX(Settings!$AF$19:$AF$33, MATCH(I$10, Settings!$Y$19:$Y$33, 0))+IF(INDEX(Settings!$AI$19:$AI$33, MATCH(I$10, Settings!$Y$19:$Y$33, 0))="", 0, INDEX($AO$2:$AU$8, MATCH(TEXT($B199, "ddd"), $AN$2:$AN$8, 0), MATCH(INDEX(Settings!$AI$19:$AI$33, MATCH(I$10, Settings!$Y$19:$Y$33, 0)), $AO$1:$AU$1, 0))), 0))</f>
        <v/>
      </c>
      <c r="AS199" s="119" t="str">
        <f>IF(OR($B199="", J199="", J$10="", AS$9), "", IFERROR($B199+INDEX(Settings!$AF$19:$AF$33, MATCH(J$10, Settings!$Y$19:$Y$33, 0))+IF(INDEX(Settings!$AI$19:$AI$33, MATCH(J$10, Settings!$Y$19:$Y$33, 0))="", 0, INDEX($AO$2:$AU$8, MATCH(TEXT($B199, "ddd"), $AN$2:$AN$8, 0), MATCH(INDEX(Settings!$AI$19:$AI$33, MATCH(J$10, Settings!$Y$19:$Y$33, 0)), $AO$1:$AU$1, 0))), 0))</f>
        <v/>
      </c>
      <c r="AT199" s="119" t="str">
        <f>IF(OR($B199="", K199="", K$10="", AT$9), "", IFERROR($B199+INDEX(Settings!$AF$19:$AF$33, MATCH(K$10, Settings!$Y$19:$Y$33, 0))+IF(INDEX(Settings!$AI$19:$AI$33, MATCH(K$10, Settings!$Y$19:$Y$33, 0))="", 0, INDEX($AO$2:$AU$8, MATCH(TEXT($B199, "ddd"), $AN$2:$AN$8, 0), MATCH(INDEX(Settings!$AI$19:$AI$33, MATCH(K$10, Settings!$Y$19:$Y$33, 0)), $AO$1:$AU$1, 0))), 0))</f>
        <v/>
      </c>
      <c r="AU199" s="119" t="str">
        <f>IF(OR($B199="", L199="", L$10="", AU$9), "", IFERROR($B199+INDEX(Settings!$AF$19:$AF$33, MATCH(L$10, Settings!$Y$19:$Y$33, 0))+IF(INDEX(Settings!$AI$19:$AI$33, MATCH(L$10, Settings!$Y$19:$Y$33, 0))="", 0, INDEX($AO$2:$AU$8, MATCH(TEXT($B199, "ddd"), $AN$2:$AN$8, 0), MATCH(INDEX(Settings!$AI$19:$AI$33, MATCH(L$10, Settings!$Y$19:$Y$33, 0)), $AO$1:$AU$1, 0))), 0))</f>
        <v/>
      </c>
      <c r="AV199" s="119" t="str">
        <f>IF(OR($B199="", M199="", M$10="", AV$9), "", IFERROR($B199+INDEX(Settings!$AF$19:$AF$33, MATCH(M$10, Settings!$Y$19:$Y$33, 0))+IF(INDEX(Settings!$AI$19:$AI$33, MATCH(M$10, Settings!$Y$19:$Y$33, 0))="", 0, INDEX($AO$2:$AU$8, MATCH(TEXT($B199, "ddd"), $AN$2:$AN$8, 0), MATCH(INDEX(Settings!$AI$19:$AI$33, MATCH(M$10, Settings!$Y$19:$Y$33, 0)), $AO$1:$AU$1, 0))), 0))</f>
        <v/>
      </c>
      <c r="AW199" s="119" t="str">
        <f>IF(OR($B199="", N199="", N$10="", AW$9), "", IFERROR($B199+INDEX(Settings!$AF$19:$AF$33, MATCH(N$10, Settings!$Y$19:$Y$33, 0))+IF(INDEX(Settings!$AI$19:$AI$33, MATCH(N$10, Settings!$Y$19:$Y$33, 0))="", 0, INDEX($AO$2:$AU$8, MATCH(TEXT($B199, "ddd"), $AN$2:$AN$8, 0), MATCH(INDEX(Settings!$AI$19:$AI$33, MATCH(N$10, Settings!$Y$19:$Y$33, 0)), $AO$1:$AU$1, 0))), 0))</f>
        <v/>
      </c>
      <c r="AX199" s="119" t="str">
        <f>IF(OR($B199="", O199="", O$10="", AX$9), "", IFERROR($B199+INDEX(Settings!$AF$19:$AF$33, MATCH(O$10, Settings!$Y$19:$Y$33, 0))+IF(INDEX(Settings!$AI$19:$AI$33, MATCH(O$10, Settings!$Y$19:$Y$33, 0))="", 0, INDEX($AO$2:$AU$8, MATCH(TEXT($B199, "ddd"), $AN$2:$AN$8, 0), MATCH(INDEX(Settings!$AI$19:$AI$33, MATCH(O$10, Settings!$Y$19:$Y$33, 0)), $AO$1:$AU$1, 0))), 0))</f>
        <v/>
      </c>
      <c r="AY199" s="119" t="str">
        <f>IF(OR($B199="", P199="", P$10="", AY$9), "", IFERROR($B199+INDEX(Settings!$AF$19:$AF$33, MATCH(P$10, Settings!$Y$19:$Y$33, 0))+IF(INDEX(Settings!$AI$19:$AI$33, MATCH(P$10, Settings!$Y$19:$Y$33, 0))="", 0, INDEX($AO$2:$AU$8, MATCH(TEXT($B199, "ddd"), $AN$2:$AN$8, 0), MATCH(INDEX(Settings!$AI$19:$AI$33, MATCH(P$10, Settings!$Y$19:$Y$33, 0)), $AO$1:$AU$1, 0))), 0))</f>
        <v/>
      </c>
      <c r="AZ199" s="120" t="str">
        <f>IF(OR($B199="", Q199="", Q$10="", AZ$9), "", IFERROR($B199+INDEX(Settings!$AF$19:$AF$33, MATCH(Q$10, Settings!$Y$19:$Y$33, 0))+IF(INDEX(Settings!$AI$19:$AI$33, MATCH(Q$10, Settings!$Y$19:$Y$33, 0))="", 0, INDEX($AO$2:$AU$8, MATCH(TEXT($B199, "ddd"), $AN$2:$AN$8, 0), MATCH(INDEX(Settings!$AI$19:$AI$33, MATCH(Q$10, Settings!$Y$19:$Y$33, 0)), $AO$1:$AU$1, 0))), 0))</f>
        <v/>
      </c>
      <c r="BB199" s="118" t="str">
        <f>IF(OR(C$10="", $B199="", C199="", BB$9=""), "", IFERROR(WORKDAY((DATE(YEAR($B199), MONTH($B199)+INDEX(Settings!$AM$19:$AM$33, MATCH(C$10, Settings!$Y$19:$Y$33, 0)), IF(INDEX(Settings!$AQ$19:$AQ$33, MATCH(C$10, Settings!$Y$19:$Y$33, 0))=0, DAY($B199), INDEX(Settings!$AQ$19:$AQ$33, MATCH(C$10, Settings!$Y$19:$Y$33, 0))))-1), 1, Settings!$AY$23:$AY$38), ""))</f>
        <v/>
      </c>
      <c r="BC199" s="119" t="str">
        <f>IF(OR(D$10="", $B199="", D199="", BC$9=""), "", IFERROR(WORKDAY((DATE(YEAR($B199), MONTH($B199)+INDEX(Settings!$AM$19:$AM$33, MATCH(D$10, Settings!$Y$19:$Y$33, 0)), IF(INDEX(Settings!$AQ$19:$AQ$33, MATCH(D$10, Settings!$Y$19:$Y$33, 0))=0, DAY($B199), INDEX(Settings!$AQ$19:$AQ$33, MATCH(D$10, Settings!$Y$19:$Y$33, 0))))-1), 1, Settings!$AY$23:$AY$38), ""))</f>
        <v/>
      </c>
      <c r="BD199" s="119" t="str">
        <f>IF(OR(E$10="", $B199="", E199="", BD$9=""), "", IFERROR(WORKDAY((DATE(YEAR($B199), MONTH($B199)+INDEX(Settings!$AM$19:$AM$33, MATCH(E$10, Settings!$Y$19:$Y$33, 0)), IF(INDEX(Settings!$AQ$19:$AQ$33, MATCH(E$10, Settings!$Y$19:$Y$33, 0))=0, DAY($B199), INDEX(Settings!$AQ$19:$AQ$33, MATCH(E$10, Settings!$Y$19:$Y$33, 0))))-1), 1, Settings!$AY$23:$AY$38), ""))</f>
        <v/>
      </c>
      <c r="BE199" s="119" t="str">
        <f>IF(OR(F$10="", $B199="", F199="", BE$9=""), "", IFERROR(WORKDAY((DATE(YEAR($B199), MONTH($B199)+INDEX(Settings!$AM$19:$AM$33, MATCH(F$10, Settings!$Y$19:$Y$33, 0)), IF(INDEX(Settings!$AQ$19:$AQ$33, MATCH(F$10, Settings!$Y$19:$Y$33, 0))=0, DAY($B199), INDEX(Settings!$AQ$19:$AQ$33, MATCH(F$10, Settings!$Y$19:$Y$33, 0))))-1), 1, Settings!$AY$23:$AY$38), ""))</f>
        <v/>
      </c>
      <c r="BF199" s="119" t="str">
        <f>IF(OR(G$10="", $B199="", G199="", BF$9=""), "", IFERROR(WORKDAY((DATE(YEAR($B199), MONTH($B199)+INDEX(Settings!$AM$19:$AM$33, MATCH(G$10, Settings!$Y$19:$Y$33, 0)), IF(INDEX(Settings!$AQ$19:$AQ$33, MATCH(G$10, Settings!$Y$19:$Y$33, 0))=0, DAY($B199), INDEX(Settings!$AQ$19:$AQ$33, MATCH(G$10, Settings!$Y$19:$Y$33, 0))))-1), 1, Settings!$AY$23:$AY$38), ""))</f>
        <v/>
      </c>
      <c r="BG199" s="119" t="str">
        <f>IF(OR(H$10="", $B199="", H199="", BG$9=""), "", IFERROR(WORKDAY((DATE(YEAR($B199), MONTH($B199)+INDEX(Settings!$AM$19:$AM$33, MATCH(H$10, Settings!$Y$19:$Y$33, 0)), IF(INDEX(Settings!$AQ$19:$AQ$33, MATCH(H$10, Settings!$Y$19:$Y$33, 0))=0, DAY($B199), INDEX(Settings!$AQ$19:$AQ$33, MATCH(H$10, Settings!$Y$19:$Y$33, 0))))-1), 1, Settings!$AY$23:$AY$38), ""))</f>
        <v/>
      </c>
      <c r="BH199" s="119" t="str">
        <f>IF(OR(I$10="", $B199="", I199="", BH$9=""), "", IFERROR(WORKDAY((DATE(YEAR($B199), MONTH($B199)+INDEX(Settings!$AM$19:$AM$33, MATCH(I$10, Settings!$Y$19:$Y$33, 0)), IF(INDEX(Settings!$AQ$19:$AQ$33, MATCH(I$10, Settings!$Y$19:$Y$33, 0))=0, DAY($B199), INDEX(Settings!$AQ$19:$AQ$33, MATCH(I$10, Settings!$Y$19:$Y$33, 0))))-1), 1, Settings!$AY$23:$AY$38), ""))</f>
        <v/>
      </c>
      <c r="BI199" s="119" t="str">
        <f>IF(OR(J$10="", $B199="", J199="", BI$9=""), "", IFERROR(WORKDAY((DATE(YEAR($B199), MONTH($B199)+INDEX(Settings!$AM$19:$AM$33, MATCH(J$10, Settings!$Y$19:$Y$33, 0)), IF(INDEX(Settings!$AQ$19:$AQ$33, MATCH(J$10, Settings!$Y$19:$Y$33, 0))=0, DAY($B199), INDEX(Settings!$AQ$19:$AQ$33, MATCH(J$10, Settings!$Y$19:$Y$33, 0))))-1), 1, Settings!$AY$23:$AY$38), ""))</f>
        <v/>
      </c>
      <c r="BJ199" s="119" t="str">
        <f>IF(OR(K$10="", $B199="", K199="", BJ$9=""), "", IFERROR(WORKDAY((DATE(YEAR($B199), MONTH($B199)+INDEX(Settings!$AM$19:$AM$33, MATCH(K$10, Settings!$Y$19:$Y$33, 0)), IF(INDEX(Settings!$AQ$19:$AQ$33, MATCH(K$10, Settings!$Y$19:$Y$33, 0))=0, DAY($B199), INDEX(Settings!$AQ$19:$AQ$33, MATCH(K$10, Settings!$Y$19:$Y$33, 0))))-1), 1, Settings!$AY$23:$AY$38), ""))</f>
        <v/>
      </c>
      <c r="BK199" s="119" t="str">
        <f>IF(OR(L$10="", $B199="", L199="", BK$9=""), "", IFERROR(WORKDAY((DATE(YEAR($B199), MONTH($B199)+INDEX(Settings!$AM$19:$AM$33, MATCH(L$10, Settings!$Y$19:$Y$33, 0)), IF(INDEX(Settings!$AQ$19:$AQ$33, MATCH(L$10, Settings!$Y$19:$Y$33, 0))=0, DAY($B199), INDEX(Settings!$AQ$19:$AQ$33, MATCH(L$10, Settings!$Y$19:$Y$33, 0))))-1), 1, Settings!$AY$23:$AY$38), ""))</f>
        <v/>
      </c>
      <c r="BL199" s="119" t="str">
        <f>IF(OR(M$10="", $B199="", M199="", BL$9=""), "", IFERROR(WORKDAY((DATE(YEAR($B199), MONTH($B199)+INDEX(Settings!$AM$19:$AM$33, MATCH(M$10, Settings!$Y$19:$Y$33, 0)), IF(INDEX(Settings!$AQ$19:$AQ$33, MATCH(M$10, Settings!$Y$19:$Y$33, 0))=0, DAY($B199), INDEX(Settings!$AQ$19:$AQ$33, MATCH(M$10, Settings!$Y$19:$Y$33, 0))))-1), 1, Settings!$AY$23:$AY$38), ""))</f>
        <v/>
      </c>
      <c r="BM199" s="119" t="str">
        <f>IF(OR(N$10="", $B199="", N199="", BM$9=""), "", IFERROR(WORKDAY((DATE(YEAR($B199), MONTH($B199)+INDEX(Settings!$AM$19:$AM$33, MATCH(N$10, Settings!$Y$19:$Y$33, 0)), IF(INDEX(Settings!$AQ$19:$AQ$33, MATCH(N$10, Settings!$Y$19:$Y$33, 0))=0, DAY($B199), INDEX(Settings!$AQ$19:$AQ$33, MATCH(N$10, Settings!$Y$19:$Y$33, 0))))-1), 1, Settings!$AY$23:$AY$38), ""))</f>
        <v/>
      </c>
      <c r="BN199" s="119" t="str">
        <f>IF(OR(O$10="", $B199="", O199="", BN$9=""), "", IFERROR(WORKDAY((DATE(YEAR($B199), MONTH($B199)+INDEX(Settings!$AM$19:$AM$33, MATCH(O$10, Settings!$Y$19:$Y$33, 0)), IF(INDEX(Settings!$AQ$19:$AQ$33, MATCH(O$10, Settings!$Y$19:$Y$33, 0))=0, DAY($B199), INDEX(Settings!$AQ$19:$AQ$33, MATCH(O$10, Settings!$Y$19:$Y$33, 0))))-1), 1, Settings!$AY$23:$AY$38), ""))</f>
        <v/>
      </c>
      <c r="BO199" s="119" t="str">
        <f>IF(OR(P$10="", $B199="", P199="", BO$9=""), "", IFERROR(WORKDAY((DATE(YEAR($B199), MONTH($B199)+INDEX(Settings!$AM$19:$AM$33, MATCH(P$10, Settings!$Y$19:$Y$33, 0)), IF(INDEX(Settings!$AQ$19:$AQ$33, MATCH(P$10, Settings!$Y$19:$Y$33, 0))=0, DAY($B199), INDEX(Settings!$AQ$19:$AQ$33, MATCH(P$10, Settings!$Y$19:$Y$33, 0))))-1), 1, Settings!$AY$23:$AY$38), ""))</f>
        <v/>
      </c>
      <c r="BP199" s="120" t="str">
        <f>IF(OR(Q$10="", $B199="", Q199="", BP$9=""), "", IFERROR(WORKDAY((DATE(YEAR($B199), MONTH($B199)+INDEX(Settings!$AM$19:$AM$33, MATCH(Q$10, Settings!$Y$19:$Y$33, 0)), IF(INDEX(Settings!$AQ$19:$AQ$33, MATCH(Q$10, Settings!$Y$19:$Y$33, 0))=0, DAY($B199), INDEX(Settings!$AQ$19:$AQ$33, MATCH(Q$10, Settings!$Y$19:$Y$33, 0))))-1), 1, Settings!$AY$23:$AY$38), ""))</f>
        <v/>
      </c>
      <c r="BR199" s="118" t="str">
        <f>IF(BB199="", "", IF(BB199&lt;=$B199, WORKDAY(DATE(YEAR($BB199), MONTH(BB199)+1, DAY(BB199)-1), 1, Settings!$AY$23:$AY$38), BB199))</f>
        <v/>
      </c>
      <c r="BS199" s="119" t="str">
        <f>IF(BC199="", "", IF(BC199&lt;=$B199, WORKDAY(DATE(YEAR($BB199), MONTH(BC199)+1, DAY(BC199)-1), 1, Settings!$AY$23:$AY$38), BC199))</f>
        <v/>
      </c>
      <c r="BT199" s="119" t="str">
        <f>IF(BD199="", "", IF(BD199&lt;=$B199, WORKDAY(DATE(YEAR($BB199), MONTH(BD199)+1, DAY(BD199)-1), 1, Settings!$AY$23:$AY$38), BD199))</f>
        <v/>
      </c>
      <c r="BU199" s="119" t="str">
        <f>IF(BE199="", "", IF(BE199&lt;=$B199, WORKDAY(DATE(YEAR($BB199), MONTH(BE199)+1, DAY(BE199)-1), 1, Settings!$AY$23:$AY$38), BE199))</f>
        <v/>
      </c>
      <c r="BV199" s="119" t="str">
        <f>IF(BF199="", "", IF(BF199&lt;=$B199, WORKDAY(DATE(YEAR($BB199), MONTH(BF199)+1, DAY(BF199)-1), 1, Settings!$AY$23:$AY$38), BF199))</f>
        <v/>
      </c>
      <c r="BW199" s="119" t="str">
        <f>IF(BG199="", "", IF(BG199&lt;=$B199, WORKDAY(DATE(YEAR($BB199), MONTH(BG199)+1, DAY(BG199)-1), 1, Settings!$AY$23:$AY$38), BG199))</f>
        <v/>
      </c>
      <c r="BX199" s="119" t="str">
        <f>IF(BH199="", "", IF(BH199&lt;=$B199, WORKDAY(DATE(YEAR($BB199), MONTH(BH199)+1, DAY(BH199)-1), 1, Settings!$AY$23:$AY$38), BH199))</f>
        <v/>
      </c>
      <c r="BY199" s="119" t="str">
        <f>IF(BI199="", "", IF(BI199&lt;=$B199, WORKDAY(DATE(YEAR($BB199), MONTH(BI199)+1, DAY(BI199)-1), 1, Settings!$AY$23:$AY$38), BI199))</f>
        <v/>
      </c>
      <c r="BZ199" s="119" t="str">
        <f>IF(BJ199="", "", IF(BJ199&lt;=$B199, WORKDAY(DATE(YEAR($BB199), MONTH(BJ199)+1, DAY(BJ199)-1), 1, Settings!$AY$23:$AY$38), BJ199))</f>
        <v/>
      </c>
      <c r="CA199" s="119" t="str">
        <f>IF(BK199="", "", IF(BK199&lt;=$B199, WORKDAY(DATE(YEAR($BB199), MONTH(BK199)+1, DAY(BK199)-1), 1, Settings!$AY$23:$AY$38), BK199))</f>
        <v/>
      </c>
      <c r="CB199" s="119" t="str">
        <f>IF(BL199="", "", IF(BL199&lt;=$B199, WORKDAY(DATE(YEAR($BB199), MONTH(BL199)+1, DAY(BL199)-1), 1, Settings!$AY$23:$AY$38), BL199))</f>
        <v/>
      </c>
      <c r="CC199" s="119" t="str">
        <f>IF(BM199="", "", IF(BM199&lt;=$B199, WORKDAY(DATE(YEAR($BB199), MONTH(BM199)+1, DAY(BM199)-1), 1, Settings!$AY$23:$AY$38), BM199))</f>
        <v/>
      </c>
      <c r="CD199" s="119" t="str">
        <f>IF(BN199="", "", IF(BN199&lt;=$B199, WORKDAY(DATE(YEAR($BB199), MONTH(BN199)+1, DAY(BN199)-1), 1, Settings!$AY$23:$AY$38), BN199))</f>
        <v/>
      </c>
      <c r="CE199" s="119" t="str">
        <f>IF(BO199="", "", IF(BO199&lt;=$B199, WORKDAY(DATE(YEAR($BB199), MONTH(BO199)+1, DAY(BO199)-1), 1, Settings!$AY$23:$AY$38), BO199))</f>
        <v/>
      </c>
      <c r="CF199" s="120" t="str">
        <f>IF(BP199="", "", IF(BP199&lt;=$B199, WORKDAY(DATE(YEAR($BB199), MONTH(BP199)+1, DAY(BP199)-1), 1, Settings!$AY$23:$AY$38), BP199))</f>
        <v/>
      </c>
      <c r="CH199" s="48" t="str">
        <f t="shared" si="66"/>
        <v/>
      </c>
      <c r="CI199" s="49" t="str">
        <f t="shared" si="67"/>
        <v/>
      </c>
      <c r="CJ199" s="49" t="str">
        <f t="shared" si="68"/>
        <v/>
      </c>
      <c r="CK199" s="49" t="str">
        <f t="shared" si="69"/>
        <v/>
      </c>
      <c r="CL199" s="49" t="str">
        <f t="shared" si="70"/>
        <v/>
      </c>
      <c r="CM199" s="49" t="str">
        <f t="shared" si="71"/>
        <v/>
      </c>
      <c r="CN199" s="49" t="str">
        <f t="shared" si="72"/>
        <v/>
      </c>
      <c r="CO199" s="49" t="str">
        <f t="shared" si="73"/>
        <v/>
      </c>
      <c r="CP199" s="49" t="str">
        <f t="shared" si="74"/>
        <v/>
      </c>
      <c r="CQ199" s="49" t="str">
        <f t="shared" si="75"/>
        <v/>
      </c>
      <c r="CR199" s="49" t="str">
        <f t="shared" si="76"/>
        <v/>
      </c>
      <c r="CS199" s="49" t="str">
        <f t="shared" si="77"/>
        <v/>
      </c>
      <c r="CT199" s="49" t="str">
        <f t="shared" si="78"/>
        <v/>
      </c>
      <c r="CU199" s="49" t="str">
        <f t="shared" si="79"/>
        <v/>
      </c>
      <c r="CV199" s="16" t="str">
        <f t="shared" si="80"/>
        <v/>
      </c>
      <c r="CX199" s="48" t="str">
        <f t="shared" si="81"/>
        <v/>
      </c>
      <c r="CY199" s="49" t="str">
        <f t="shared" si="82"/>
        <v/>
      </c>
      <c r="CZ199" s="49" t="str">
        <f t="shared" si="83"/>
        <v/>
      </c>
      <c r="DA199" s="49" t="str">
        <f t="shared" si="84"/>
        <v/>
      </c>
      <c r="DB199" s="49" t="str">
        <f t="shared" si="85"/>
        <v/>
      </c>
      <c r="DC199" s="49" t="str">
        <f t="shared" si="86"/>
        <v/>
      </c>
      <c r="DD199" s="49" t="str">
        <f t="shared" si="87"/>
        <v/>
      </c>
      <c r="DE199" s="49" t="str">
        <f t="shared" si="88"/>
        <v/>
      </c>
      <c r="DF199" s="49" t="str">
        <f t="shared" si="89"/>
        <v/>
      </c>
      <c r="DG199" s="49" t="str">
        <f t="shared" si="90"/>
        <v/>
      </c>
      <c r="DH199" s="49" t="str">
        <f t="shared" si="91"/>
        <v/>
      </c>
      <c r="DI199" s="49" t="str">
        <f t="shared" si="92"/>
        <v/>
      </c>
      <c r="DJ199" s="49" t="str">
        <f t="shared" si="93"/>
        <v/>
      </c>
      <c r="DK199" s="49" t="str">
        <f t="shared" si="94"/>
        <v/>
      </c>
      <c r="DL199" s="16" t="str">
        <f t="shared" si="95"/>
        <v/>
      </c>
      <c r="DN199" s="17" t="str">
        <f t="shared" si="96"/>
        <v>Jan 2020</v>
      </c>
    </row>
    <row r="200" spans="1:118" x14ac:dyDescent="0.25">
      <c r="A200" s="30"/>
      <c r="B200" s="102">
        <f>IF(B199="", "", IFERROR(IF(B199+1&gt;Settings!$G$25, "", B199+1), ""))</f>
        <v>43836</v>
      </c>
      <c r="C200" s="2">
        <v>120</v>
      </c>
      <c r="D200" s="3">
        <v>60</v>
      </c>
      <c r="E200" s="3">
        <v>95</v>
      </c>
      <c r="F200" s="3">
        <v>60</v>
      </c>
      <c r="G200" s="3">
        <v>120</v>
      </c>
      <c r="H200" s="3"/>
      <c r="I200" s="3"/>
      <c r="J200" s="3"/>
      <c r="K200" s="3"/>
      <c r="L200" s="3"/>
      <c r="M200" s="3"/>
      <c r="N200" s="3"/>
      <c r="O200" s="3"/>
      <c r="P200" s="3"/>
      <c r="Q200" s="4"/>
      <c r="R200" s="30"/>
      <c r="T200" s="17" t="str">
        <f>IF($B200="", "", IF($B200&lt;Settings!$G$23, "Old", "New"))</f>
        <v>New</v>
      </c>
      <c r="AL200" s="118">
        <f>IF(OR($B200="", C200="", C$10="", AL$9), "", IFERROR($B200+INDEX(Settings!$AF$19:$AF$33, MATCH(C$10, Settings!$Y$19:$Y$33, 0))+IF(INDEX(Settings!$AI$19:$AI$33, MATCH(C$10, Settings!$Y$19:$Y$33, 0))="", 0, INDEX($AO$2:$AU$8, MATCH(TEXT($B200, "ddd"), $AN$2:$AN$8, 0), MATCH(INDEX(Settings!$AI$19:$AI$33, MATCH(C$10, Settings!$Y$19:$Y$33, 0)), $AO$1:$AU$1, 0))), 0))</f>
        <v>43845</v>
      </c>
      <c r="AM200" s="119">
        <f>IF(OR($B200="", D200="", D$10="", AM$9), "", IFERROR($B200+INDEX(Settings!$AF$19:$AF$33, MATCH(D$10, Settings!$Y$19:$Y$33, 0))+IF(INDEX(Settings!$AI$19:$AI$33, MATCH(D$10, Settings!$Y$19:$Y$33, 0))="", 0, INDEX($AO$2:$AU$8, MATCH(TEXT($B200, "ddd"), $AN$2:$AN$8, 0), MATCH(INDEX(Settings!$AI$19:$AI$33, MATCH(D$10, Settings!$Y$19:$Y$33, 0)), $AO$1:$AU$1, 0))), 0))</f>
        <v>43843</v>
      </c>
      <c r="AN200" s="119">
        <f>IF(OR($B200="", E200="", E$10="", AN$9), "", IFERROR($B200+INDEX(Settings!$AF$19:$AF$33, MATCH(E$10, Settings!$Y$19:$Y$33, 0))+IF(INDEX(Settings!$AI$19:$AI$33, MATCH(E$10, Settings!$Y$19:$Y$33, 0))="", 0, INDEX($AO$2:$AU$8, MATCH(TEXT($B200, "ddd"), $AN$2:$AN$8, 0), MATCH(INDEX(Settings!$AI$19:$AI$33, MATCH(E$10, Settings!$Y$19:$Y$33, 0)), $AO$1:$AU$1, 0))), 0))</f>
        <v>43836</v>
      </c>
      <c r="AO200" s="119">
        <f>IF(OR($B200="", F200="", F$10="", AO$9), "", IFERROR($B200+INDEX(Settings!$AF$19:$AF$33, MATCH(F$10, Settings!$Y$19:$Y$33, 0))+IF(INDEX(Settings!$AI$19:$AI$33, MATCH(F$10, Settings!$Y$19:$Y$33, 0))="", 0, INDEX($AO$2:$AU$8, MATCH(TEXT($B200, "ddd"), $AN$2:$AN$8, 0), MATCH(INDEX(Settings!$AI$19:$AI$33, MATCH(F$10, Settings!$Y$19:$Y$33, 0)), $AO$1:$AU$1, 0))), 0))</f>
        <v>43838</v>
      </c>
      <c r="AP200" s="119">
        <f>IF(OR($B200="", G200="", G$10="", AP$9), "", IFERROR($B200+INDEX(Settings!$AF$19:$AF$33, MATCH(G$10, Settings!$Y$19:$Y$33, 0))+IF(INDEX(Settings!$AI$19:$AI$33, MATCH(G$10, Settings!$Y$19:$Y$33, 0))="", 0, INDEX($AO$2:$AU$8, MATCH(TEXT($B200, "ddd"), $AN$2:$AN$8, 0), MATCH(INDEX(Settings!$AI$19:$AI$33, MATCH(G$10, Settings!$Y$19:$Y$33, 0)), $AO$1:$AU$1, 0))), 0))</f>
        <v>43836</v>
      </c>
      <c r="AQ200" s="119" t="str">
        <f>IF(OR($B200="", H200="", H$10="", AQ$9), "", IFERROR($B200+INDEX(Settings!$AF$19:$AF$33, MATCH(H$10, Settings!$Y$19:$Y$33, 0))+IF(INDEX(Settings!$AI$19:$AI$33, MATCH(H$10, Settings!$Y$19:$Y$33, 0))="", 0, INDEX($AO$2:$AU$8, MATCH(TEXT($B200, "ddd"), $AN$2:$AN$8, 0), MATCH(INDEX(Settings!$AI$19:$AI$33, MATCH(H$10, Settings!$Y$19:$Y$33, 0)), $AO$1:$AU$1, 0))), 0))</f>
        <v/>
      </c>
      <c r="AR200" s="119" t="str">
        <f>IF(OR($B200="", I200="", I$10="", AR$9), "", IFERROR($B200+INDEX(Settings!$AF$19:$AF$33, MATCH(I$10, Settings!$Y$19:$Y$33, 0))+IF(INDEX(Settings!$AI$19:$AI$33, MATCH(I$10, Settings!$Y$19:$Y$33, 0))="", 0, INDEX($AO$2:$AU$8, MATCH(TEXT($B200, "ddd"), $AN$2:$AN$8, 0), MATCH(INDEX(Settings!$AI$19:$AI$33, MATCH(I$10, Settings!$Y$19:$Y$33, 0)), $AO$1:$AU$1, 0))), 0))</f>
        <v/>
      </c>
      <c r="AS200" s="119" t="str">
        <f>IF(OR($B200="", J200="", J$10="", AS$9), "", IFERROR($B200+INDEX(Settings!$AF$19:$AF$33, MATCH(J$10, Settings!$Y$19:$Y$33, 0))+IF(INDEX(Settings!$AI$19:$AI$33, MATCH(J$10, Settings!$Y$19:$Y$33, 0))="", 0, INDEX($AO$2:$AU$8, MATCH(TEXT($B200, "ddd"), $AN$2:$AN$8, 0), MATCH(INDEX(Settings!$AI$19:$AI$33, MATCH(J$10, Settings!$Y$19:$Y$33, 0)), $AO$1:$AU$1, 0))), 0))</f>
        <v/>
      </c>
      <c r="AT200" s="119" t="str">
        <f>IF(OR($B200="", K200="", K$10="", AT$9), "", IFERROR($B200+INDEX(Settings!$AF$19:$AF$33, MATCH(K$10, Settings!$Y$19:$Y$33, 0))+IF(INDEX(Settings!$AI$19:$AI$33, MATCH(K$10, Settings!$Y$19:$Y$33, 0))="", 0, INDEX($AO$2:$AU$8, MATCH(TEXT($B200, "ddd"), $AN$2:$AN$8, 0), MATCH(INDEX(Settings!$AI$19:$AI$33, MATCH(K$10, Settings!$Y$19:$Y$33, 0)), $AO$1:$AU$1, 0))), 0))</f>
        <v/>
      </c>
      <c r="AU200" s="119" t="str">
        <f>IF(OR($B200="", L200="", L$10="", AU$9), "", IFERROR($B200+INDEX(Settings!$AF$19:$AF$33, MATCH(L$10, Settings!$Y$19:$Y$33, 0))+IF(INDEX(Settings!$AI$19:$AI$33, MATCH(L$10, Settings!$Y$19:$Y$33, 0))="", 0, INDEX($AO$2:$AU$8, MATCH(TEXT($B200, "ddd"), $AN$2:$AN$8, 0), MATCH(INDEX(Settings!$AI$19:$AI$33, MATCH(L$10, Settings!$Y$19:$Y$33, 0)), $AO$1:$AU$1, 0))), 0))</f>
        <v/>
      </c>
      <c r="AV200" s="119" t="str">
        <f>IF(OR($B200="", M200="", M$10="", AV$9), "", IFERROR($B200+INDEX(Settings!$AF$19:$AF$33, MATCH(M$10, Settings!$Y$19:$Y$33, 0))+IF(INDEX(Settings!$AI$19:$AI$33, MATCH(M$10, Settings!$Y$19:$Y$33, 0))="", 0, INDEX($AO$2:$AU$8, MATCH(TEXT($B200, "ddd"), $AN$2:$AN$8, 0), MATCH(INDEX(Settings!$AI$19:$AI$33, MATCH(M$10, Settings!$Y$19:$Y$33, 0)), $AO$1:$AU$1, 0))), 0))</f>
        <v/>
      </c>
      <c r="AW200" s="119" t="str">
        <f>IF(OR($B200="", N200="", N$10="", AW$9), "", IFERROR($B200+INDEX(Settings!$AF$19:$AF$33, MATCH(N$10, Settings!$Y$19:$Y$33, 0))+IF(INDEX(Settings!$AI$19:$AI$33, MATCH(N$10, Settings!$Y$19:$Y$33, 0))="", 0, INDEX($AO$2:$AU$8, MATCH(TEXT($B200, "ddd"), $AN$2:$AN$8, 0), MATCH(INDEX(Settings!$AI$19:$AI$33, MATCH(N$10, Settings!$Y$19:$Y$33, 0)), $AO$1:$AU$1, 0))), 0))</f>
        <v/>
      </c>
      <c r="AX200" s="119" t="str">
        <f>IF(OR($B200="", O200="", O$10="", AX$9), "", IFERROR($B200+INDEX(Settings!$AF$19:$AF$33, MATCH(O$10, Settings!$Y$19:$Y$33, 0))+IF(INDEX(Settings!$AI$19:$AI$33, MATCH(O$10, Settings!$Y$19:$Y$33, 0))="", 0, INDEX($AO$2:$AU$8, MATCH(TEXT($B200, "ddd"), $AN$2:$AN$8, 0), MATCH(INDEX(Settings!$AI$19:$AI$33, MATCH(O$10, Settings!$Y$19:$Y$33, 0)), $AO$1:$AU$1, 0))), 0))</f>
        <v/>
      </c>
      <c r="AY200" s="119" t="str">
        <f>IF(OR($B200="", P200="", P$10="", AY$9), "", IFERROR($B200+INDEX(Settings!$AF$19:$AF$33, MATCH(P$10, Settings!$Y$19:$Y$33, 0))+IF(INDEX(Settings!$AI$19:$AI$33, MATCH(P$10, Settings!$Y$19:$Y$33, 0))="", 0, INDEX($AO$2:$AU$8, MATCH(TEXT($B200, "ddd"), $AN$2:$AN$8, 0), MATCH(INDEX(Settings!$AI$19:$AI$33, MATCH(P$10, Settings!$Y$19:$Y$33, 0)), $AO$1:$AU$1, 0))), 0))</f>
        <v/>
      </c>
      <c r="AZ200" s="120" t="str">
        <f>IF(OR($B200="", Q200="", Q$10="", AZ$9), "", IFERROR($B200+INDEX(Settings!$AF$19:$AF$33, MATCH(Q$10, Settings!$Y$19:$Y$33, 0))+IF(INDEX(Settings!$AI$19:$AI$33, MATCH(Q$10, Settings!$Y$19:$Y$33, 0))="", 0, INDEX($AO$2:$AU$8, MATCH(TEXT($B200, "ddd"), $AN$2:$AN$8, 0), MATCH(INDEX(Settings!$AI$19:$AI$33, MATCH(Q$10, Settings!$Y$19:$Y$33, 0)), $AO$1:$AU$1, 0))), 0))</f>
        <v/>
      </c>
      <c r="BB200" s="118" t="str">
        <f>IF(OR(C$10="", $B200="", C200="", BB$9=""), "", IFERROR(WORKDAY((DATE(YEAR($B200), MONTH($B200)+INDEX(Settings!$AM$19:$AM$33, MATCH(C$10, Settings!$Y$19:$Y$33, 0)), IF(INDEX(Settings!$AQ$19:$AQ$33, MATCH(C$10, Settings!$Y$19:$Y$33, 0))=0, DAY($B200), INDEX(Settings!$AQ$19:$AQ$33, MATCH(C$10, Settings!$Y$19:$Y$33, 0))))-1), 1, Settings!$AY$23:$AY$38), ""))</f>
        <v/>
      </c>
      <c r="BC200" s="119" t="str">
        <f>IF(OR(D$10="", $B200="", D200="", BC$9=""), "", IFERROR(WORKDAY((DATE(YEAR($B200), MONTH($B200)+INDEX(Settings!$AM$19:$AM$33, MATCH(D$10, Settings!$Y$19:$Y$33, 0)), IF(INDEX(Settings!$AQ$19:$AQ$33, MATCH(D$10, Settings!$Y$19:$Y$33, 0))=0, DAY($B200), INDEX(Settings!$AQ$19:$AQ$33, MATCH(D$10, Settings!$Y$19:$Y$33, 0))))-1), 1, Settings!$AY$23:$AY$38), ""))</f>
        <v/>
      </c>
      <c r="BD200" s="119">
        <f>IF(OR(E$10="", $B200="", E200="", BD$9=""), "", IFERROR(WORKDAY((DATE(YEAR($B200), MONTH($B200)+INDEX(Settings!$AM$19:$AM$33, MATCH(E$10, Settings!$Y$19:$Y$33, 0)), IF(INDEX(Settings!$AQ$19:$AQ$33, MATCH(E$10, Settings!$Y$19:$Y$33, 0))=0, DAY($B200), INDEX(Settings!$AQ$19:$AQ$33, MATCH(E$10, Settings!$Y$19:$Y$33, 0))))-1), 1, Settings!$AY$23:$AY$38), ""))</f>
        <v>43864</v>
      </c>
      <c r="BE200" s="119" t="str">
        <f>IF(OR(F$10="", $B200="", F200="", BE$9=""), "", IFERROR(WORKDAY((DATE(YEAR($B200), MONTH($B200)+INDEX(Settings!$AM$19:$AM$33, MATCH(F$10, Settings!$Y$19:$Y$33, 0)), IF(INDEX(Settings!$AQ$19:$AQ$33, MATCH(F$10, Settings!$Y$19:$Y$33, 0))=0, DAY($B200), INDEX(Settings!$AQ$19:$AQ$33, MATCH(F$10, Settings!$Y$19:$Y$33, 0))))-1), 1, Settings!$AY$23:$AY$38), ""))</f>
        <v/>
      </c>
      <c r="BF200" s="119">
        <f>IF(OR(G$10="", $B200="", G200="", BF$9=""), "", IFERROR(WORKDAY((DATE(YEAR($B200), MONTH($B200)+INDEX(Settings!$AM$19:$AM$33, MATCH(G$10, Settings!$Y$19:$Y$33, 0)), IF(INDEX(Settings!$AQ$19:$AQ$33, MATCH(G$10, Settings!$Y$19:$Y$33, 0))=0, DAY($B200), INDEX(Settings!$AQ$19:$AQ$33, MATCH(G$10, Settings!$Y$19:$Y$33, 0))))-1), 1, Settings!$AY$23:$AY$38), ""))</f>
        <v>43892</v>
      </c>
      <c r="BG200" s="119" t="str">
        <f>IF(OR(H$10="", $B200="", H200="", BG$9=""), "", IFERROR(WORKDAY((DATE(YEAR($B200), MONTH($B200)+INDEX(Settings!$AM$19:$AM$33, MATCH(H$10, Settings!$Y$19:$Y$33, 0)), IF(INDEX(Settings!$AQ$19:$AQ$33, MATCH(H$10, Settings!$Y$19:$Y$33, 0))=0, DAY($B200), INDEX(Settings!$AQ$19:$AQ$33, MATCH(H$10, Settings!$Y$19:$Y$33, 0))))-1), 1, Settings!$AY$23:$AY$38), ""))</f>
        <v/>
      </c>
      <c r="BH200" s="119" t="str">
        <f>IF(OR(I$10="", $B200="", I200="", BH$9=""), "", IFERROR(WORKDAY((DATE(YEAR($B200), MONTH($B200)+INDEX(Settings!$AM$19:$AM$33, MATCH(I$10, Settings!$Y$19:$Y$33, 0)), IF(INDEX(Settings!$AQ$19:$AQ$33, MATCH(I$10, Settings!$Y$19:$Y$33, 0))=0, DAY($B200), INDEX(Settings!$AQ$19:$AQ$33, MATCH(I$10, Settings!$Y$19:$Y$33, 0))))-1), 1, Settings!$AY$23:$AY$38), ""))</f>
        <v/>
      </c>
      <c r="BI200" s="119" t="str">
        <f>IF(OR(J$10="", $B200="", J200="", BI$9=""), "", IFERROR(WORKDAY((DATE(YEAR($B200), MONTH($B200)+INDEX(Settings!$AM$19:$AM$33, MATCH(J$10, Settings!$Y$19:$Y$33, 0)), IF(INDEX(Settings!$AQ$19:$AQ$33, MATCH(J$10, Settings!$Y$19:$Y$33, 0))=0, DAY($B200), INDEX(Settings!$AQ$19:$AQ$33, MATCH(J$10, Settings!$Y$19:$Y$33, 0))))-1), 1, Settings!$AY$23:$AY$38), ""))</f>
        <v/>
      </c>
      <c r="BJ200" s="119" t="str">
        <f>IF(OR(K$10="", $B200="", K200="", BJ$9=""), "", IFERROR(WORKDAY((DATE(YEAR($B200), MONTH($B200)+INDEX(Settings!$AM$19:$AM$33, MATCH(K$10, Settings!$Y$19:$Y$33, 0)), IF(INDEX(Settings!$AQ$19:$AQ$33, MATCH(K$10, Settings!$Y$19:$Y$33, 0))=0, DAY($B200), INDEX(Settings!$AQ$19:$AQ$33, MATCH(K$10, Settings!$Y$19:$Y$33, 0))))-1), 1, Settings!$AY$23:$AY$38), ""))</f>
        <v/>
      </c>
      <c r="BK200" s="119" t="str">
        <f>IF(OR(L$10="", $B200="", L200="", BK$9=""), "", IFERROR(WORKDAY((DATE(YEAR($B200), MONTH($B200)+INDEX(Settings!$AM$19:$AM$33, MATCH(L$10, Settings!$Y$19:$Y$33, 0)), IF(INDEX(Settings!$AQ$19:$AQ$33, MATCH(L$10, Settings!$Y$19:$Y$33, 0))=0, DAY($B200), INDEX(Settings!$AQ$19:$AQ$33, MATCH(L$10, Settings!$Y$19:$Y$33, 0))))-1), 1, Settings!$AY$23:$AY$38), ""))</f>
        <v/>
      </c>
      <c r="BL200" s="119" t="str">
        <f>IF(OR(M$10="", $B200="", M200="", BL$9=""), "", IFERROR(WORKDAY((DATE(YEAR($B200), MONTH($B200)+INDEX(Settings!$AM$19:$AM$33, MATCH(M$10, Settings!$Y$19:$Y$33, 0)), IF(INDEX(Settings!$AQ$19:$AQ$33, MATCH(M$10, Settings!$Y$19:$Y$33, 0))=0, DAY($B200), INDEX(Settings!$AQ$19:$AQ$33, MATCH(M$10, Settings!$Y$19:$Y$33, 0))))-1), 1, Settings!$AY$23:$AY$38), ""))</f>
        <v/>
      </c>
      <c r="BM200" s="119" t="str">
        <f>IF(OR(N$10="", $B200="", N200="", BM$9=""), "", IFERROR(WORKDAY((DATE(YEAR($B200), MONTH($B200)+INDEX(Settings!$AM$19:$AM$33, MATCH(N$10, Settings!$Y$19:$Y$33, 0)), IF(INDEX(Settings!$AQ$19:$AQ$33, MATCH(N$10, Settings!$Y$19:$Y$33, 0))=0, DAY($B200), INDEX(Settings!$AQ$19:$AQ$33, MATCH(N$10, Settings!$Y$19:$Y$33, 0))))-1), 1, Settings!$AY$23:$AY$38), ""))</f>
        <v/>
      </c>
      <c r="BN200" s="119" t="str">
        <f>IF(OR(O$10="", $B200="", O200="", BN$9=""), "", IFERROR(WORKDAY((DATE(YEAR($B200), MONTH($B200)+INDEX(Settings!$AM$19:$AM$33, MATCH(O$10, Settings!$Y$19:$Y$33, 0)), IF(INDEX(Settings!$AQ$19:$AQ$33, MATCH(O$10, Settings!$Y$19:$Y$33, 0))=0, DAY($B200), INDEX(Settings!$AQ$19:$AQ$33, MATCH(O$10, Settings!$Y$19:$Y$33, 0))))-1), 1, Settings!$AY$23:$AY$38), ""))</f>
        <v/>
      </c>
      <c r="BO200" s="119" t="str">
        <f>IF(OR(P$10="", $B200="", P200="", BO$9=""), "", IFERROR(WORKDAY((DATE(YEAR($B200), MONTH($B200)+INDEX(Settings!$AM$19:$AM$33, MATCH(P$10, Settings!$Y$19:$Y$33, 0)), IF(INDEX(Settings!$AQ$19:$AQ$33, MATCH(P$10, Settings!$Y$19:$Y$33, 0))=0, DAY($B200), INDEX(Settings!$AQ$19:$AQ$33, MATCH(P$10, Settings!$Y$19:$Y$33, 0))))-1), 1, Settings!$AY$23:$AY$38), ""))</f>
        <v/>
      </c>
      <c r="BP200" s="120" t="str">
        <f>IF(OR(Q$10="", $B200="", Q200="", BP$9=""), "", IFERROR(WORKDAY((DATE(YEAR($B200), MONTH($B200)+INDEX(Settings!$AM$19:$AM$33, MATCH(Q$10, Settings!$Y$19:$Y$33, 0)), IF(INDEX(Settings!$AQ$19:$AQ$33, MATCH(Q$10, Settings!$Y$19:$Y$33, 0))=0, DAY($B200), INDEX(Settings!$AQ$19:$AQ$33, MATCH(Q$10, Settings!$Y$19:$Y$33, 0))))-1), 1, Settings!$AY$23:$AY$38), ""))</f>
        <v/>
      </c>
      <c r="BR200" s="118" t="str">
        <f>IF(BB200="", "", IF(BB200&lt;=$B200, WORKDAY(DATE(YEAR($BB200), MONTH(BB200)+1, DAY(BB200)-1), 1, Settings!$AY$23:$AY$38), BB200))</f>
        <v/>
      </c>
      <c r="BS200" s="119" t="str">
        <f>IF(BC200="", "", IF(BC200&lt;=$B200, WORKDAY(DATE(YEAR($BB200), MONTH(BC200)+1, DAY(BC200)-1), 1, Settings!$AY$23:$AY$38), BC200))</f>
        <v/>
      </c>
      <c r="BT200" s="119">
        <f>IF(BD200="", "", IF(BD200&lt;=$B200, WORKDAY(DATE(YEAR($BB200), MONTH(BD200)+1, DAY(BD200)-1), 1, Settings!$AY$23:$AY$38), BD200))</f>
        <v>43864</v>
      </c>
      <c r="BU200" s="119" t="str">
        <f>IF(BE200="", "", IF(BE200&lt;=$B200, WORKDAY(DATE(YEAR($BB200), MONTH(BE200)+1, DAY(BE200)-1), 1, Settings!$AY$23:$AY$38), BE200))</f>
        <v/>
      </c>
      <c r="BV200" s="119">
        <f>IF(BF200="", "", IF(BF200&lt;=$B200, WORKDAY(DATE(YEAR($BB200), MONTH(BF200)+1, DAY(BF200)-1), 1, Settings!$AY$23:$AY$38), BF200))</f>
        <v>43892</v>
      </c>
      <c r="BW200" s="119" t="str">
        <f>IF(BG200="", "", IF(BG200&lt;=$B200, WORKDAY(DATE(YEAR($BB200), MONTH(BG200)+1, DAY(BG200)-1), 1, Settings!$AY$23:$AY$38), BG200))</f>
        <v/>
      </c>
      <c r="BX200" s="119" t="str">
        <f>IF(BH200="", "", IF(BH200&lt;=$B200, WORKDAY(DATE(YEAR($BB200), MONTH(BH200)+1, DAY(BH200)-1), 1, Settings!$AY$23:$AY$38), BH200))</f>
        <v/>
      </c>
      <c r="BY200" s="119" t="str">
        <f>IF(BI200="", "", IF(BI200&lt;=$B200, WORKDAY(DATE(YEAR($BB200), MONTH(BI200)+1, DAY(BI200)-1), 1, Settings!$AY$23:$AY$38), BI200))</f>
        <v/>
      </c>
      <c r="BZ200" s="119" t="str">
        <f>IF(BJ200="", "", IF(BJ200&lt;=$B200, WORKDAY(DATE(YEAR($BB200), MONTH(BJ200)+1, DAY(BJ200)-1), 1, Settings!$AY$23:$AY$38), BJ200))</f>
        <v/>
      </c>
      <c r="CA200" s="119" t="str">
        <f>IF(BK200="", "", IF(BK200&lt;=$B200, WORKDAY(DATE(YEAR($BB200), MONTH(BK200)+1, DAY(BK200)-1), 1, Settings!$AY$23:$AY$38), BK200))</f>
        <v/>
      </c>
      <c r="CB200" s="119" t="str">
        <f>IF(BL200="", "", IF(BL200&lt;=$B200, WORKDAY(DATE(YEAR($BB200), MONTH(BL200)+1, DAY(BL200)-1), 1, Settings!$AY$23:$AY$38), BL200))</f>
        <v/>
      </c>
      <c r="CC200" s="119" t="str">
        <f>IF(BM200="", "", IF(BM200&lt;=$B200, WORKDAY(DATE(YEAR($BB200), MONTH(BM200)+1, DAY(BM200)-1), 1, Settings!$AY$23:$AY$38), BM200))</f>
        <v/>
      </c>
      <c r="CD200" s="119" t="str">
        <f>IF(BN200="", "", IF(BN200&lt;=$B200, WORKDAY(DATE(YEAR($BB200), MONTH(BN200)+1, DAY(BN200)-1), 1, Settings!$AY$23:$AY$38), BN200))</f>
        <v/>
      </c>
      <c r="CE200" s="119" t="str">
        <f>IF(BO200="", "", IF(BO200&lt;=$B200, WORKDAY(DATE(YEAR($BB200), MONTH(BO200)+1, DAY(BO200)-1), 1, Settings!$AY$23:$AY$38), BO200))</f>
        <v/>
      </c>
      <c r="CF200" s="120" t="str">
        <f>IF(BP200="", "", IF(BP200&lt;=$B200, WORKDAY(DATE(YEAR($BB200), MONTH(BP200)+1, DAY(BP200)-1), 1, Settings!$AY$23:$AY$38), BP200))</f>
        <v/>
      </c>
      <c r="CH200" s="48">
        <f t="shared" si="66"/>
        <v>43845</v>
      </c>
      <c r="CI200" s="49">
        <f t="shared" si="67"/>
        <v>43843</v>
      </c>
      <c r="CJ200" s="49">
        <f t="shared" si="68"/>
        <v>43864</v>
      </c>
      <c r="CK200" s="49">
        <f t="shared" si="69"/>
        <v>43838</v>
      </c>
      <c r="CL200" s="49">
        <f t="shared" si="70"/>
        <v>43892</v>
      </c>
      <c r="CM200" s="49" t="str">
        <f t="shared" si="71"/>
        <v/>
      </c>
      <c r="CN200" s="49" t="str">
        <f t="shared" si="72"/>
        <v/>
      </c>
      <c r="CO200" s="49" t="str">
        <f t="shared" si="73"/>
        <v/>
      </c>
      <c r="CP200" s="49" t="str">
        <f t="shared" si="74"/>
        <v/>
      </c>
      <c r="CQ200" s="49" t="str">
        <f t="shared" si="75"/>
        <v/>
      </c>
      <c r="CR200" s="49" t="str">
        <f t="shared" si="76"/>
        <v/>
      </c>
      <c r="CS200" s="49" t="str">
        <f t="shared" si="77"/>
        <v/>
      </c>
      <c r="CT200" s="49" t="str">
        <f t="shared" si="78"/>
        <v/>
      </c>
      <c r="CU200" s="49" t="str">
        <f t="shared" si="79"/>
        <v/>
      </c>
      <c r="CV200" s="16" t="str">
        <f t="shared" si="80"/>
        <v/>
      </c>
      <c r="CX200" s="48" t="str">
        <f t="shared" si="81"/>
        <v>Jan 2020</v>
      </c>
      <c r="CY200" s="49" t="str">
        <f t="shared" si="82"/>
        <v>Jan 2020</v>
      </c>
      <c r="CZ200" s="49" t="str">
        <f t="shared" si="83"/>
        <v>Feb 2020</v>
      </c>
      <c r="DA200" s="49" t="str">
        <f t="shared" si="84"/>
        <v>Jan 2020</v>
      </c>
      <c r="DB200" s="49" t="str">
        <f t="shared" si="85"/>
        <v>Mar 2020</v>
      </c>
      <c r="DC200" s="49" t="str">
        <f t="shared" si="86"/>
        <v/>
      </c>
      <c r="DD200" s="49" t="str">
        <f t="shared" si="87"/>
        <v/>
      </c>
      <c r="DE200" s="49" t="str">
        <f t="shared" si="88"/>
        <v/>
      </c>
      <c r="DF200" s="49" t="str">
        <f t="shared" si="89"/>
        <v/>
      </c>
      <c r="DG200" s="49" t="str">
        <f t="shared" si="90"/>
        <v/>
      </c>
      <c r="DH200" s="49" t="str">
        <f t="shared" si="91"/>
        <v/>
      </c>
      <c r="DI200" s="49" t="str">
        <f t="shared" si="92"/>
        <v/>
      </c>
      <c r="DJ200" s="49" t="str">
        <f t="shared" si="93"/>
        <v/>
      </c>
      <c r="DK200" s="49" t="str">
        <f t="shared" si="94"/>
        <v/>
      </c>
      <c r="DL200" s="16" t="str">
        <f t="shared" si="95"/>
        <v/>
      </c>
      <c r="DN200" s="17" t="str">
        <f t="shared" si="96"/>
        <v>Jan 2020</v>
      </c>
    </row>
    <row r="201" spans="1:118" x14ac:dyDescent="0.25">
      <c r="A201" s="30"/>
      <c r="B201" s="102">
        <f>IF(B200="", "", IFERROR(IF(B200+1&gt;Settings!$G$25, "", B200+1), ""))</f>
        <v>43837</v>
      </c>
      <c r="C201" s="2"/>
      <c r="D201" s="3"/>
      <c r="E201" s="3"/>
      <c r="F201" s="3"/>
      <c r="G201" s="3"/>
      <c r="H201" s="3"/>
      <c r="I201" s="3"/>
      <c r="J201" s="3"/>
      <c r="K201" s="3"/>
      <c r="L201" s="3"/>
      <c r="M201" s="3"/>
      <c r="N201" s="3"/>
      <c r="O201" s="3"/>
      <c r="P201" s="3"/>
      <c r="Q201" s="4"/>
      <c r="R201" s="30"/>
      <c r="T201" s="17" t="str">
        <f>IF($B201="", "", IF($B201&lt;Settings!$G$23, "Old", "New"))</f>
        <v>New</v>
      </c>
      <c r="AL201" s="118" t="str">
        <f>IF(OR($B201="", C201="", C$10="", AL$9), "", IFERROR($B201+INDEX(Settings!$AF$19:$AF$33, MATCH(C$10, Settings!$Y$19:$Y$33, 0))+IF(INDEX(Settings!$AI$19:$AI$33, MATCH(C$10, Settings!$Y$19:$Y$33, 0))="", 0, INDEX($AO$2:$AU$8, MATCH(TEXT($B201, "ddd"), $AN$2:$AN$8, 0), MATCH(INDEX(Settings!$AI$19:$AI$33, MATCH(C$10, Settings!$Y$19:$Y$33, 0)), $AO$1:$AU$1, 0))), 0))</f>
        <v/>
      </c>
      <c r="AM201" s="119" t="str">
        <f>IF(OR($B201="", D201="", D$10="", AM$9), "", IFERROR($B201+INDEX(Settings!$AF$19:$AF$33, MATCH(D$10, Settings!$Y$19:$Y$33, 0))+IF(INDEX(Settings!$AI$19:$AI$33, MATCH(D$10, Settings!$Y$19:$Y$33, 0))="", 0, INDEX($AO$2:$AU$8, MATCH(TEXT($B201, "ddd"), $AN$2:$AN$8, 0), MATCH(INDEX(Settings!$AI$19:$AI$33, MATCH(D$10, Settings!$Y$19:$Y$33, 0)), $AO$1:$AU$1, 0))), 0))</f>
        <v/>
      </c>
      <c r="AN201" s="119" t="str">
        <f>IF(OR($B201="", E201="", E$10="", AN$9), "", IFERROR($B201+INDEX(Settings!$AF$19:$AF$33, MATCH(E$10, Settings!$Y$19:$Y$33, 0))+IF(INDEX(Settings!$AI$19:$AI$33, MATCH(E$10, Settings!$Y$19:$Y$33, 0))="", 0, INDEX($AO$2:$AU$8, MATCH(TEXT($B201, "ddd"), $AN$2:$AN$8, 0), MATCH(INDEX(Settings!$AI$19:$AI$33, MATCH(E$10, Settings!$Y$19:$Y$33, 0)), $AO$1:$AU$1, 0))), 0))</f>
        <v/>
      </c>
      <c r="AO201" s="119" t="str">
        <f>IF(OR($B201="", F201="", F$10="", AO$9), "", IFERROR($B201+INDEX(Settings!$AF$19:$AF$33, MATCH(F$10, Settings!$Y$19:$Y$33, 0))+IF(INDEX(Settings!$AI$19:$AI$33, MATCH(F$10, Settings!$Y$19:$Y$33, 0))="", 0, INDEX($AO$2:$AU$8, MATCH(TEXT($B201, "ddd"), $AN$2:$AN$8, 0), MATCH(INDEX(Settings!$AI$19:$AI$33, MATCH(F$10, Settings!$Y$19:$Y$33, 0)), $AO$1:$AU$1, 0))), 0))</f>
        <v/>
      </c>
      <c r="AP201" s="119" t="str">
        <f>IF(OR($B201="", G201="", G$10="", AP$9), "", IFERROR($B201+INDEX(Settings!$AF$19:$AF$33, MATCH(G$10, Settings!$Y$19:$Y$33, 0))+IF(INDEX(Settings!$AI$19:$AI$33, MATCH(G$10, Settings!$Y$19:$Y$33, 0))="", 0, INDEX($AO$2:$AU$8, MATCH(TEXT($B201, "ddd"), $AN$2:$AN$8, 0), MATCH(INDEX(Settings!$AI$19:$AI$33, MATCH(G$10, Settings!$Y$19:$Y$33, 0)), $AO$1:$AU$1, 0))), 0))</f>
        <v/>
      </c>
      <c r="AQ201" s="119" t="str">
        <f>IF(OR($B201="", H201="", H$10="", AQ$9), "", IFERROR($B201+INDEX(Settings!$AF$19:$AF$33, MATCH(H$10, Settings!$Y$19:$Y$33, 0))+IF(INDEX(Settings!$AI$19:$AI$33, MATCH(H$10, Settings!$Y$19:$Y$33, 0))="", 0, INDEX($AO$2:$AU$8, MATCH(TEXT($B201, "ddd"), $AN$2:$AN$8, 0), MATCH(INDEX(Settings!$AI$19:$AI$33, MATCH(H$10, Settings!$Y$19:$Y$33, 0)), $AO$1:$AU$1, 0))), 0))</f>
        <v/>
      </c>
      <c r="AR201" s="119" t="str">
        <f>IF(OR($B201="", I201="", I$10="", AR$9), "", IFERROR($B201+INDEX(Settings!$AF$19:$AF$33, MATCH(I$10, Settings!$Y$19:$Y$33, 0))+IF(INDEX(Settings!$AI$19:$AI$33, MATCH(I$10, Settings!$Y$19:$Y$33, 0))="", 0, INDEX($AO$2:$AU$8, MATCH(TEXT($B201, "ddd"), $AN$2:$AN$8, 0), MATCH(INDEX(Settings!$AI$19:$AI$33, MATCH(I$10, Settings!$Y$19:$Y$33, 0)), $AO$1:$AU$1, 0))), 0))</f>
        <v/>
      </c>
      <c r="AS201" s="119" t="str">
        <f>IF(OR($B201="", J201="", J$10="", AS$9), "", IFERROR($B201+INDEX(Settings!$AF$19:$AF$33, MATCH(J$10, Settings!$Y$19:$Y$33, 0))+IF(INDEX(Settings!$AI$19:$AI$33, MATCH(J$10, Settings!$Y$19:$Y$33, 0))="", 0, INDEX($AO$2:$AU$8, MATCH(TEXT($B201, "ddd"), $AN$2:$AN$8, 0), MATCH(INDEX(Settings!$AI$19:$AI$33, MATCH(J$10, Settings!$Y$19:$Y$33, 0)), $AO$1:$AU$1, 0))), 0))</f>
        <v/>
      </c>
      <c r="AT201" s="119" t="str">
        <f>IF(OR($B201="", K201="", K$10="", AT$9), "", IFERROR($B201+INDEX(Settings!$AF$19:$AF$33, MATCH(K$10, Settings!$Y$19:$Y$33, 0))+IF(INDEX(Settings!$AI$19:$AI$33, MATCH(K$10, Settings!$Y$19:$Y$33, 0))="", 0, INDEX($AO$2:$AU$8, MATCH(TEXT($B201, "ddd"), $AN$2:$AN$8, 0), MATCH(INDEX(Settings!$AI$19:$AI$33, MATCH(K$10, Settings!$Y$19:$Y$33, 0)), $AO$1:$AU$1, 0))), 0))</f>
        <v/>
      </c>
      <c r="AU201" s="119" t="str">
        <f>IF(OR($B201="", L201="", L$10="", AU$9), "", IFERROR($B201+INDEX(Settings!$AF$19:$AF$33, MATCH(L$10, Settings!$Y$19:$Y$33, 0))+IF(INDEX(Settings!$AI$19:$AI$33, MATCH(L$10, Settings!$Y$19:$Y$33, 0))="", 0, INDEX($AO$2:$AU$8, MATCH(TEXT($B201, "ddd"), $AN$2:$AN$8, 0), MATCH(INDEX(Settings!$AI$19:$AI$33, MATCH(L$10, Settings!$Y$19:$Y$33, 0)), $AO$1:$AU$1, 0))), 0))</f>
        <v/>
      </c>
      <c r="AV201" s="119" t="str">
        <f>IF(OR($B201="", M201="", M$10="", AV$9), "", IFERROR($B201+INDEX(Settings!$AF$19:$AF$33, MATCH(M$10, Settings!$Y$19:$Y$33, 0))+IF(INDEX(Settings!$AI$19:$AI$33, MATCH(M$10, Settings!$Y$19:$Y$33, 0))="", 0, INDEX($AO$2:$AU$8, MATCH(TEXT($B201, "ddd"), $AN$2:$AN$8, 0), MATCH(INDEX(Settings!$AI$19:$AI$33, MATCH(M$10, Settings!$Y$19:$Y$33, 0)), $AO$1:$AU$1, 0))), 0))</f>
        <v/>
      </c>
      <c r="AW201" s="119" t="str">
        <f>IF(OR($B201="", N201="", N$10="", AW$9), "", IFERROR($B201+INDEX(Settings!$AF$19:$AF$33, MATCH(N$10, Settings!$Y$19:$Y$33, 0))+IF(INDEX(Settings!$AI$19:$AI$33, MATCH(N$10, Settings!$Y$19:$Y$33, 0))="", 0, INDEX($AO$2:$AU$8, MATCH(TEXT($B201, "ddd"), $AN$2:$AN$8, 0), MATCH(INDEX(Settings!$AI$19:$AI$33, MATCH(N$10, Settings!$Y$19:$Y$33, 0)), $AO$1:$AU$1, 0))), 0))</f>
        <v/>
      </c>
      <c r="AX201" s="119" t="str">
        <f>IF(OR($B201="", O201="", O$10="", AX$9), "", IFERROR($B201+INDEX(Settings!$AF$19:$AF$33, MATCH(O$10, Settings!$Y$19:$Y$33, 0))+IF(INDEX(Settings!$AI$19:$AI$33, MATCH(O$10, Settings!$Y$19:$Y$33, 0))="", 0, INDEX($AO$2:$AU$8, MATCH(TEXT($B201, "ddd"), $AN$2:$AN$8, 0), MATCH(INDEX(Settings!$AI$19:$AI$33, MATCH(O$10, Settings!$Y$19:$Y$33, 0)), $AO$1:$AU$1, 0))), 0))</f>
        <v/>
      </c>
      <c r="AY201" s="119" t="str">
        <f>IF(OR($B201="", P201="", P$10="", AY$9), "", IFERROR($B201+INDEX(Settings!$AF$19:$AF$33, MATCH(P$10, Settings!$Y$19:$Y$33, 0))+IF(INDEX(Settings!$AI$19:$AI$33, MATCH(P$10, Settings!$Y$19:$Y$33, 0))="", 0, INDEX($AO$2:$AU$8, MATCH(TEXT($B201, "ddd"), $AN$2:$AN$8, 0), MATCH(INDEX(Settings!$AI$19:$AI$33, MATCH(P$10, Settings!$Y$19:$Y$33, 0)), $AO$1:$AU$1, 0))), 0))</f>
        <v/>
      </c>
      <c r="AZ201" s="120" t="str">
        <f>IF(OR($B201="", Q201="", Q$10="", AZ$9), "", IFERROR($B201+INDEX(Settings!$AF$19:$AF$33, MATCH(Q$10, Settings!$Y$19:$Y$33, 0))+IF(INDEX(Settings!$AI$19:$AI$33, MATCH(Q$10, Settings!$Y$19:$Y$33, 0))="", 0, INDEX($AO$2:$AU$8, MATCH(TEXT($B201, "ddd"), $AN$2:$AN$8, 0), MATCH(INDEX(Settings!$AI$19:$AI$33, MATCH(Q$10, Settings!$Y$19:$Y$33, 0)), $AO$1:$AU$1, 0))), 0))</f>
        <v/>
      </c>
      <c r="BB201" s="118" t="str">
        <f>IF(OR(C$10="", $B201="", C201="", BB$9=""), "", IFERROR(WORKDAY((DATE(YEAR($B201), MONTH($B201)+INDEX(Settings!$AM$19:$AM$33, MATCH(C$10, Settings!$Y$19:$Y$33, 0)), IF(INDEX(Settings!$AQ$19:$AQ$33, MATCH(C$10, Settings!$Y$19:$Y$33, 0))=0, DAY($B201), INDEX(Settings!$AQ$19:$AQ$33, MATCH(C$10, Settings!$Y$19:$Y$33, 0))))-1), 1, Settings!$AY$23:$AY$38), ""))</f>
        <v/>
      </c>
      <c r="BC201" s="119" t="str">
        <f>IF(OR(D$10="", $B201="", D201="", BC$9=""), "", IFERROR(WORKDAY((DATE(YEAR($B201), MONTH($B201)+INDEX(Settings!$AM$19:$AM$33, MATCH(D$10, Settings!$Y$19:$Y$33, 0)), IF(INDEX(Settings!$AQ$19:$AQ$33, MATCH(D$10, Settings!$Y$19:$Y$33, 0))=0, DAY($B201), INDEX(Settings!$AQ$19:$AQ$33, MATCH(D$10, Settings!$Y$19:$Y$33, 0))))-1), 1, Settings!$AY$23:$AY$38), ""))</f>
        <v/>
      </c>
      <c r="BD201" s="119" t="str">
        <f>IF(OR(E$10="", $B201="", E201="", BD$9=""), "", IFERROR(WORKDAY((DATE(YEAR($B201), MONTH($B201)+INDEX(Settings!$AM$19:$AM$33, MATCH(E$10, Settings!$Y$19:$Y$33, 0)), IF(INDEX(Settings!$AQ$19:$AQ$33, MATCH(E$10, Settings!$Y$19:$Y$33, 0))=0, DAY($B201), INDEX(Settings!$AQ$19:$AQ$33, MATCH(E$10, Settings!$Y$19:$Y$33, 0))))-1), 1, Settings!$AY$23:$AY$38), ""))</f>
        <v/>
      </c>
      <c r="BE201" s="119" t="str">
        <f>IF(OR(F$10="", $B201="", F201="", BE$9=""), "", IFERROR(WORKDAY((DATE(YEAR($B201), MONTH($B201)+INDEX(Settings!$AM$19:$AM$33, MATCH(F$10, Settings!$Y$19:$Y$33, 0)), IF(INDEX(Settings!$AQ$19:$AQ$33, MATCH(F$10, Settings!$Y$19:$Y$33, 0))=0, DAY($B201), INDEX(Settings!$AQ$19:$AQ$33, MATCH(F$10, Settings!$Y$19:$Y$33, 0))))-1), 1, Settings!$AY$23:$AY$38), ""))</f>
        <v/>
      </c>
      <c r="BF201" s="119" t="str">
        <f>IF(OR(G$10="", $B201="", G201="", BF$9=""), "", IFERROR(WORKDAY((DATE(YEAR($B201), MONTH($B201)+INDEX(Settings!$AM$19:$AM$33, MATCH(G$10, Settings!$Y$19:$Y$33, 0)), IF(INDEX(Settings!$AQ$19:$AQ$33, MATCH(G$10, Settings!$Y$19:$Y$33, 0))=0, DAY($B201), INDEX(Settings!$AQ$19:$AQ$33, MATCH(G$10, Settings!$Y$19:$Y$33, 0))))-1), 1, Settings!$AY$23:$AY$38), ""))</f>
        <v/>
      </c>
      <c r="BG201" s="119" t="str">
        <f>IF(OR(H$10="", $B201="", H201="", BG$9=""), "", IFERROR(WORKDAY((DATE(YEAR($B201), MONTH($B201)+INDEX(Settings!$AM$19:$AM$33, MATCH(H$10, Settings!$Y$19:$Y$33, 0)), IF(INDEX(Settings!$AQ$19:$AQ$33, MATCH(H$10, Settings!$Y$19:$Y$33, 0))=0, DAY($B201), INDEX(Settings!$AQ$19:$AQ$33, MATCH(H$10, Settings!$Y$19:$Y$33, 0))))-1), 1, Settings!$AY$23:$AY$38), ""))</f>
        <v/>
      </c>
      <c r="BH201" s="119" t="str">
        <f>IF(OR(I$10="", $B201="", I201="", BH$9=""), "", IFERROR(WORKDAY((DATE(YEAR($B201), MONTH($B201)+INDEX(Settings!$AM$19:$AM$33, MATCH(I$10, Settings!$Y$19:$Y$33, 0)), IF(INDEX(Settings!$AQ$19:$AQ$33, MATCH(I$10, Settings!$Y$19:$Y$33, 0))=0, DAY($B201), INDEX(Settings!$AQ$19:$AQ$33, MATCH(I$10, Settings!$Y$19:$Y$33, 0))))-1), 1, Settings!$AY$23:$AY$38), ""))</f>
        <v/>
      </c>
      <c r="BI201" s="119" t="str">
        <f>IF(OR(J$10="", $B201="", J201="", BI$9=""), "", IFERROR(WORKDAY((DATE(YEAR($B201), MONTH($B201)+INDEX(Settings!$AM$19:$AM$33, MATCH(J$10, Settings!$Y$19:$Y$33, 0)), IF(INDEX(Settings!$AQ$19:$AQ$33, MATCH(J$10, Settings!$Y$19:$Y$33, 0))=0, DAY($B201), INDEX(Settings!$AQ$19:$AQ$33, MATCH(J$10, Settings!$Y$19:$Y$33, 0))))-1), 1, Settings!$AY$23:$AY$38), ""))</f>
        <v/>
      </c>
      <c r="BJ201" s="119" t="str">
        <f>IF(OR(K$10="", $B201="", K201="", BJ$9=""), "", IFERROR(WORKDAY((DATE(YEAR($B201), MONTH($B201)+INDEX(Settings!$AM$19:$AM$33, MATCH(K$10, Settings!$Y$19:$Y$33, 0)), IF(INDEX(Settings!$AQ$19:$AQ$33, MATCH(K$10, Settings!$Y$19:$Y$33, 0))=0, DAY($B201), INDEX(Settings!$AQ$19:$AQ$33, MATCH(K$10, Settings!$Y$19:$Y$33, 0))))-1), 1, Settings!$AY$23:$AY$38), ""))</f>
        <v/>
      </c>
      <c r="BK201" s="119" t="str">
        <f>IF(OR(L$10="", $B201="", L201="", BK$9=""), "", IFERROR(WORKDAY((DATE(YEAR($B201), MONTH($B201)+INDEX(Settings!$AM$19:$AM$33, MATCH(L$10, Settings!$Y$19:$Y$33, 0)), IF(INDEX(Settings!$AQ$19:$AQ$33, MATCH(L$10, Settings!$Y$19:$Y$33, 0))=0, DAY($B201), INDEX(Settings!$AQ$19:$AQ$33, MATCH(L$10, Settings!$Y$19:$Y$33, 0))))-1), 1, Settings!$AY$23:$AY$38), ""))</f>
        <v/>
      </c>
      <c r="BL201" s="119" t="str">
        <f>IF(OR(M$10="", $B201="", M201="", BL$9=""), "", IFERROR(WORKDAY((DATE(YEAR($B201), MONTH($B201)+INDEX(Settings!$AM$19:$AM$33, MATCH(M$10, Settings!$Y$19:$Y$33, 0)), IF(INDEX(Settings!$AQ$19:$AQ$33, MATCH(M$10, Settings!$Y$19:$Y$33, 0))=0, DAY($B201), INDEX(Settings!$AQ$19:$AQ$33, MATCH(M$10, Settings!$Y$19:$Y$33, 0))))-1), 1, Settings!$AY$23:$AY$38), ""))</f>
        <v/>
      </c>
      <c r="BM201" s="119" t="str">
        <f>IF(OR(N$10="", $B201="", N201="", BM$9=""), "", IFERROR(WORKDAY((DATE(YEAR($B201), MONTH($B201)+INDEX(Settings!$AM$19:$AM$33, MATCH(N$10, Settings!$Y$19:$Y$33, 0)), IF(INDEX(Settings!$AQ$19:$AQ$33, MATCH(N$10, Settings!$Y$19:$Y$33, 0))=0, DAY($B201), INDEX(Settings!$AQ$19:$AQ$33, MATCH(N$10, Settings!$Y$19:$Y$33, 0))))-1), 1, Settings!$AY$23:$AY$38), ""))</f>
        <v/>
      </c>
      <c r="BN201" s="119" t="str">
        <f>IF(OR(O$10="", $B201="", O201="", BN$9=""), "", IFERROR(WORKDAY((DATE(YEAR($B201), MONTH($B201)+INDEX(Settings!$AM$19:$AM$33, MATCH(O$10, Settings!$Y$19:$Y$33, 0)), IF(INDEX(Settings!$AQ$19:$AQ$33, MATCH(O$10, Settings!$Y$19:$Y$33, 0))=0, DAY($B201), INDEX(Settings!$AQ$19:$AQ$33, MATCH(O$10, Settings!$Y$19:$Y$33, 0))))-1), 1, Settings!$AY$23:$AY$38), ""))</f>
        <v/>
      </c>
      <c r="BO201" s="119" t="str">
        <f>IF(OR(P$10="", $B201="", P201="", BO$9=""), "", IFERROR(WORKDAY((DATE(YEAR($B201), MONTH($B201)+INDEX(Settings!$AM$19:$AM$33, MATCH(P$10, Settings!$Y$19:$Y$33, 0)), IF(INDEX(Settings!$AQ$19:$AQ$33, MATCH(P$10, Settings!$Y$19:$Y$33, 0))=0, DAY($B201), INDEX(Settings!$AQ$19:$AQ$33, MATCH(P$10, Settings!$Y$19:$Y$33, 0))))-1), 1, Settings!$AY$23:$AY$38), ""))</f>
        <v/>
      </c>
      <c r="BP201" s="120" t="str">
        <f>IF(OR(Q$10="", $B201="", Q201="", BP$9=""), "", IFERROR(WORKDAY((DATE(YEAR($B201), MONTH($B201)+INDEX(Settings!$AM$19:$AM$33, MATCH(Q$10, Settings!$Y$19:$Y$33, 0)), IF(INDEX(Settings!$AQ$19:$AQ$33, MATCH(Q$10, Settings!$Y$19:$Y$33, 0))=0, DAY($B201), INDEX(Settings!$AQ$19:$AQ$33, MATCH(Q$10, Settings!$Y$19:$Y$33, 0))))-1), 1, Settings!$AY$23:$AY$38), ""))</f>
        <v/>
      </c>
      <c r="BR201" s="118" t="str">
        <f>IF(BB201="", "", IF(BB201&lt;=$B201, WORKDAY(DATE(YEAR($BB201), MONTH(BB201)+1, DAY(BB201)-1), 1, Settings!$AY$23:$AY$38), BB201))</f>
        <v/>
      </c>
      <c r="BS201" s="119" t="str">
        <f>IF(BC201="", "", IF(BC201&lt;=$B201, WORKDAY(DATE(YEAR($BB201), MONTH(BC201)+1, DAY(BC201)-1), 1, Settings!$AY$23:$AY$38), BC201))</f>
        <v/>
      </c>
      <c r="BT201" s="119" t="str">
        <f>IF(BD201="", "", IF(BD201&lt;=$B201, WORKDAY(DATE(YEAR($BB201), MONTH(BD201)+1, DAY(BD201)-1), 1, Settings!$AY$23:$AY$38), BD201))</f>
        <v/>
      </c>
      <c r="BU201" s="119" t="str">
        <f>IF(BE201="", "", IF(BE201&lt;=$B201, WORKDAY(DATE(YEAR($BB201), MONTH(BE201)+1, DAY(BE201)-1), 1, Settings!$AY$23:$AY$38), BE201))</f>
        <v/>
      </c>
      <c r="BV201" s="119" t="str">
        <f>IF(BF201="", "", IF(BF201&lt;=$B201, WORKDAY(DATE(YEAR($BB201), MONTH(BF201)+1, DAY(BF201)-1), 1, Settings!$AY$23:$AY$38), BF201))</f>
        <v/>
      </c>
      <c r="BW201" s="119" t="str">
        <f>IF(BG201="", "", IF(BG201&lt;=$B201, WORKDAY(DATE(YEAR($BB201), MONTH(BG201)+1, DAY(BG201)-1), 1, Settings!$AY$23:$AY$38), BG201))</f>
        <v/>
      </c>
      <c r="BX201" s="119" t="str">
        <f>IF(BH201="", "", IF(BH201&lt;=$B201, WORKDAY(DATE(YEAR($BB201), MONTH(BH201)+1, DAY(BH201)-1), 1, Settings!$AY$23:$AY$38), BH201))</f>
        <v/>
      </c>
      <c r="BY201" s="119" t="str">
        <f>IF(BI201="", "", IF(BI201&lt;=$B201, WORKDAY(DATE(YEAR($BB201), MONTH(BI201)+1, DAY(BI201)-1), 1, Settings!$AY$23:$AY$38), BI201))</f>
        <v/>
      </c>
      <c r="BZ201" s="119" t="str">
        <f>IF(BJ201="", "", IF(BJ201&lt;=$B201, WORKDAY(DATE(YEAR($BB201), MONTH(BJ201)+1, DAY(BJ201)-1), 1, Settings!$AY$23:$AY$38), BJ201))</f>
        <v/>
      </c>
      <c r="CA201" s="119" t="str">
        <f>IF(BK201="", "", IF(BK201&lt;=$B201, WORKDAY(DATE(YEAR($BB201), MONTH(BK201)+1, DAY(BK201)-1), 1, Settings!$AY$23:$AY$38), BK201))</f>
        <v/>
      </c>
      <c r="CB201" s="119" t="str">
        <f>IF(BL201="", "", IF(BL201&lt;=$B201, WORKDAY(DATE(YEAR($BB201), MONTH(BL201)+1, DAY(BL201)-1), 1, Settings!$AY$23:$AY$38), BL201))</f>
        <v/>
      </c>
      <c r="CC201" s="119" t="str">
        <f>IF(BM201="", "", IF(BM201&lt;=$B201, WORKDAY(DATE(YEAR($BB201), MONTH(BM201)+1, DAY(BM201)-1), 1, Settings!$AY$23:$AY$38), BM201))</f>
        <v/>
      </c>
      <c r="CD201" s="119" t="str">
        <f>IF(BN201="", "", IF(BN201&lt;=$B201, WORKDAY(DATE(YEAR($BB201), MONTH(BN201)+1, DAY(BN201)-1), 1, Settings!$AY$23:$AY$38), BN201))</f>
        <v/>
      </c>
      <c r="CE201" s="119" t="str">
        <f>IF(BO201="", "", IF(BO201&lt;=$B201, WORKDAY(DATE(YEAR($BB201), MONTH(BO201)+1, DAY(BO201)-1), 1, Settings!$AY$23:$AY$38), BO201))</f>
        <v/>
      </c>
      <c r="CF201" s="120" t="str">
        <f>IF(BP201="", "", IF(BP201&lt;=$B201, WORKDAY(DATE(YEAR($BB201), MONTH(BP201)+1, DAY(BP201)-1), 1, Settings!$AY$23:$AY$38), BP201))</f>
        <v/>
      </c>
      <c r="CH201" s="48" t="str">
        <f t="shared" si="66"/>
        <v/>
      </c>
      <c r="CI201" s="49" t="str">
        <f t="shared" si="67"/>
        <v/>
      </c>
      <c r="CJ201" s="49" t="str">
        <f t="shared" si="68"/>
        <v/>
      </c>
      <c r="CK201" s="49" t="str">
        <f t="shared" si="69"/>
        <v/>
      </c>
      <c r="CL201" s="49" t="str">
        <f t="shared" si="70"/>
        <v/>
      </c>
      <c r="CM201" s="49" t="str">
        <f t="shared" si="71"/>
        <v/>
      </c>
      <c r="CN201" s="49" t="str">
        <f t="shared" si="72"/>
        <v/>
      </c>
      <c r="CO201" s="49" t="str">
        <f t="shared" si="73"/>
        <v/>
      </c>
      <c r="CP201" s="49" t="str">
        <f t="shared" si="74"/>
        <v/>
      </c>
      <c r="CQ201" s="49" t="str">
        <f t="shared" si="75"/>
        <v/>
      </c>
      <c r="CR201" s="49" t="str">
        <f t="shared" si="76"/>
        <v/>
      </c>
      <c r="CS201" s="49" t="str">
        <f t="shared" si="77"/>
        <v/>
      </c>
      <c r="CT201" s="49" t="str">
        <f t="shared" si="78"/>
        <v/>
      </c>
      <c r="CU201" s="49" t="str">
        <f t="shared" si="79"/>
        <v/>
      </c>
      <c r="CV201" s="16" t="str">
        <f t="shared" si="80"/>
        <v/>
      </c>
      <c r="CX201" s="48" t="str">
        <f t="shared" si="81"/>
        <v/>
      </c>
      <c r="CY201" s="49" t="str">
        <f t="shared" si="82"/>
        <v/>
      </c>
      <c r="CZ201" s="49" t="str">
        <f t="shared" si="83"/>
        <v/>
      </c>
      <c r="DA201" s="49" t="str">
        <f t="shared" si="84"/>
        <v/>
      </c>
      <c r="DB201" s="49" t="str">
        <f t="shared" si="85"/>
        <v/>
      </c>
      <c r="DC201" s="49" t="str">
        <f t="shared" si="86"/>
        <v/>
      </c>
      <c r="DD201" s="49" t="str">
        <f t="shared" si="87"/>
        <v/>
      </c>
      <c r="DE201" s="49" t="str">
        <f t="shared" si="88"/>
        <v/>
      </c>
      <c r="DF201" s="49" t="str">
        <f t="shared" si="89"/>
        <v/>
      </c>
      <c r="DG201" s="49" t="str">
        <f t="shared" si="90"/>
        <v/>
      </c>
      <c r="DH201" s="49" t="str">
        <f t="shared" si="91"/>
        <v/>
      </c>
      <c r="DI201" s="49" t="str">
        <f t="shared" si="92"/>
        <v/>
      </c>
      <c r="DJ201" s="49" t="str">
        <f t="shared" si="93"/>
        <v/>
      </c>
      <c r="DK201" s="49" t="str">
        <f t="shared" si="94"/>
        <v/>
      </c>
      <c r="DL201" s="16" t="str">
        <f t="shared" si="95"/>
        <v/>
      </c>
      <c r="DN201" s="17" t="str">
        <f t="shared" si="96"/>
        <v>Jan 2020</v>
      </c>
    </row>
    <row r="202" spans="1:118" x14ac:dyDescent="0.25">
      <c r="A202" s="30"/>
      <c r="B202" s="102">
        <f>IF(B201="", "", IFERROR(IF(B201+1&gt;Settings!$G$25, "", B201+1), ""))</f>
        <v>43838</v>
      </c>
      <c r="C202" s="2"/>
      <c r="D202" s="3"/>
      <c r="E202" s="3"/>
      <c r="F202" s="3"/>
      <c r="G202" s="3"/>
      <c r="H202" s="3"/>
      <c r="I202" s="3"/>
      <c r="J202" s="3"/>
      <c r="K202" s="3"/>
      <c r="L202" s="3"/>
      <c r="M202" s="3"/>
      <c r="N202" s="3"/>
      <c r="O202" s="3"/>
      <c r="P202" s="3"/>
      <c r="Q202" s="4"/>
      <c r="R202" s="30"/>
      <c r="T202" s="17" t="str">
        <f>IF($B202="", "", IF($B202&lt;Settings!$G$23, "Old", "New"))</f>
        <v>New</v>
      </c>
      <c r="AL202" s="118" t="str">
        <f>IF(OR($B202="", C202="", C$10="", AL$9), "", IFERROR($B202+INDEX(Settings!$AF$19:$AF$33, MATCH(C$10, Settings!$Y$19:$Y$33, 0))+IF(INDEX(Settings!$AI$19:$AI$33, MATCH(C$10, Settings!$Y$19:$Y$33, 0))="", 0, INDEX($AO$2:$AU$8, MATCH(TEXT($B202, "ddd"), $AN$2:$AN$8, 0), MATCH(INDEX(Settings!$AI$19:$AI$33, MATCH(C$10, Settings!$Y$19:$Y$33, 0)), $AO$1:$AU$1, 0))), 0))</f>
        <v/>
      </c>
      <c r="AM202" s="119" t="str">
        <f>IF(OR($B202="", D202="", D$10="", AM$9), "", IFERROR($B202+INDEX(Settings!$AF$19:$AF$33, MATCH(D$10, Settings!$Y$19:$Y$33, 0))+IF(INDEX(Settings!$AI$19:$AI$33, MATCH(D$10, Settings!$Y$19:$Y$33, 0))="", 0, INDEX($AO$2:$AU$8, MATCH(TEXT($B202, "ddd"), $AN$2:$AN$8, 0), MATCH(INDEX(Settings!$AI$19:$AI$33, MATCH(D$10, Settings!$Y$19:$Y$33, 0)), $AO$1:$AU$1, 0))), 0))</f>
        <v/>
      </c>
      <c r="AN202" s="119" t="str">
        <f>IF(OR($B202="", E202="", E$10="", AN$9), "", IFERROR($B202+INDEX(Settings!$AF$19:$AF$33, MATCH(E$10, Settings!$Y$19:$Y$33, 0))+IF(INDEX(Settings!$AI$19:$AI$33, MATCH(E$10, Settings!$Y$19:$Y$33, 0))="", 0, INDEX($AO$2:$AU$8, MATCH(TEXT($B202, "ddd"), $AN$2:$AN$8, 0), MATCH(INDEX(Settings!$AI$19:$AI$33, MATCH(E$10, Settings!$Y$19:$Y$33, 0)), $AO$1:$AU$1, 0))), 0))</f>
        <v/>
      </c>
      <c r="AO202" s="119" t="str">
        <f>IF(OR($B202="", F202="", F$10="", AO$9), "", IFERROR($B202+INDEX(Settings!$AF$19:$AF$33, MATCH(F$10, Settings!$Y$19:$Y$33, 0))+IF(INDEX(Settings!$AI$19:$AI$33, MATCH(F$10, Settings!$Y$19:$Y$33, 0))="", 0, INDEX($AO$2:$AU$8, MATCH(TEXT($B202, "ddd"), $AN$2:$AN$8, 0), MATCH(INDEX(Settings!$AI$19:$AI$33, MATCH(F$10, Settings!$Y$19:$Y$33, 0)), $AO$1:$AU$1, 0))), 0))</f>
        <v/>
      </c>
      <c r="AP202" s="119" t="str">
        <f>IF(OR($B202="", G202="", G$10="", AP$9), "", IFERROR($B202+INDEX(Settings!$AF$19:$AF$33, MATCH(G$10, Settings!$Y$19:$Y$33, 0))+IF(INDEX(Settings!$AI$19:$AI$33, MATCH(G$10, Settings!$Y$19:$Y$33, 0))="", 0, INDEX($AO$2:$AU$8, MATCH(TEXT($B202, "ddd"), $AN$2:$AN$8, 0), MATCH(INDEX(Settings!$AI$19:$AI$33, MATCH(G$10, Settings!$Y$19:$Y$33, 0)), $AO$1:$AU$1, 0))), 0))</f>
        <v/>
      </c>
      <c r="AQ202" s="119" t="str">
        <f>IF(OR($B202="", H202="", H$10="", AQ$9), "", IFERROR($B202+INDEX(Settings!$AF$19:$AF$33, MATCH(H$10, Settings!$Y$19:$Y$33, 0))+IF(INDEX(Settings!$AI$19:$AI$33, MATCH(H$10, Settings!$Y$19:$Y$33, 0))="", 0, INDEX($AO$2:$AU$8, MATCH(TEXT($B202, "ddd"), $AN$2:$AN$8, 0), MATCH(INDEX(Settings!$AI$19:$AI$33, MATCH(H$10, Settings!$Y$19:$Y$33, 0)), $AO$1:$AU$1, 0))), 0))</f>
        <v/>
      </c>
      <c r="AR202" s="119" t="str">
        <f>IF(OR($B202="", I202="", I$10="", AR$9), "", IFERROR($B202+INDEX(Settings!$AF$19:$AF$33, MATCH(I$10, Settings!$Y$19:$Y$33, 0))+IF(INDEX(Settings!$AI$19:$AI$33, MATCH(I$10, Settings!$Y$19:$Y$33, 0))="", 0, INDEX($AO$2:$AU$8, MATCH(TEXT($B202, "ddd"), $AN$2:$AN$8, 0), MATCH(INDEX(Settings!$AI$19:$AI$33, MATCH(I$10, Settings!$Y$19:$Y$33, 0)), $AO$1:$AU$1, 0))), 0))</f>
        <v/>
      </c>
      <c r="AS202" s="119" t="str">
        <f>IF(OR($B202="", J202="", J$10="", AS$9), "", IFERROR($B202+INDEX(Settings!$AF$19:$AF$33, MATCH(J$10, Settings!$Y$19:$Y$33, 0))+IF(INDEX(Settings!$AI$19:$AI$33, MATCH(J$10, Settings!$Y$19:$Y$33, 0))="", 0, INDEX($AO$2:$AU$8, MATCH(TEXT($B202, "ddd"), $AN$2:$AN$8, 0), MATCH(INDEX(Settings!$AI$19:$AI$33, MATCH(J$10, Settings!$Y$19:$Y$33, 0)), $AO$1:$AU$1, 0))), 0))</f>
        <v/>
      </c>
      <c r="AT202" s="119" t="str">
        <f>IF(OR($B202="", K202="", K$10="", AT$9), "", IFERROR($B202+INDEX(Settings!$AF$19:$AF$33, MATCH(K$10, Settings!$Y$19:$Y$33, 0))+IF(INDEX(Settings!$AI$19:$AI$33, MATCH(K$10, Settings!$Y$19:$Y$33, 0))="", 0, INDEX($AO$2:$AU$8, MATCH(TEXT($B202, "ddd"), $AN$2:$AN$8, 0), MATCH(INDEX(Settings!$AI$19:$AI$33, MATCH(K$10, Settings!$Y$19:$Y$33, 0)), $AO$1:$AU$1, 0))), 0))</f>
        <v/>
      </c>
      <c r="AU202" s="119" t="str">
        <f>IF(OR($B202="", L202="", L$10="", AU$9), "", IFERROR($B202+INDEX(Settings!$AF$19:$AF$33, MATCH(L$10, Settings!$Y$19:$Y$33, 0))+IF(INDEX(Settings!$AI$19:$AI$33, MATCH(L$10, Settings!$Y$19:$Y$33, 0))="", 0, INDEX($AO$2:$AU$8, MATCH(TEXT($B202, "ddd"), $AN$2:$AN$8, 0), MATCH(INDEX(Settings!$AI$19:$AI$33, MATCH(L$10, Settings!$Y$19:$Y$33, 0)), $AO$1:$AU$1, 0))), 0))</f>
        <v/>
      </c>
      <c r="AV202" s="119" t="str">
        <f>IF(OR($B202="", M202="", M$10="", AV$9), "", IFERROR($B202+INDEX(Settings!$AF$19:$AF$33, MATCH(M$10, Settings!$Y$19:$Y$33, 0))+IF(INDEX(Settings!$AI$19:$AI$33, MATCH(M$10, Settings!$Y$19:$Y$33, 0))="", 0, INDEX($AO$2:$AU$8, MATCH(TEXT($B202, "ddd"), $AN$2:$AN$8, 0), MATCH(INDEX(Settings!$AI$19:$AI$33, MATCH(M$10, Settings!$Y$19:$Y$33, 0)), $AO$1:$AU$1, 0))), 0))</f>
        <v/>
      </c>
      <c r="AW202" s="119" t="str">
        <f>IF(OR($B202="", N202="", N$10="", AW$9), "", IFERROR($B202+INDEX(Settings!$AF$19:$AF$33, MATCH(N$10, Settings!$Y$19:$Y$33, 0))+IF(INDEX(Settings!$AI$19:$AI$33, MATCH(N$10, Settings!$Y$19:$Y$33, 0))="", 0, INDEX($AO$2:$AU$8, MATCH(TEXT($B202, "ddd"), $AN$2:$AN$8, 0), MATCH(INDEX(Settings!$AI$19:$AI$33, MATCH(N$10, Settings!$Y$19:$Y$33, 0)), $AO$1:$AU$1, 0))), 0))</f>
        <v/>
      </c>
      <c r="AX202" s="119" t="str">
        <f>IF(OR($B202="", O202="", O$10="", AX$9), "", IFERROR($B202+INDEX(Settings!$AF$19:$AF$33, MATCH(O$10, Settings!$Y$19:$Y$33, 0))+IF(INDEX(Settings!$AI$19:$AI$33, MATCH(O$10, Settings!$Y$19:$Y$33, 0))="", 0, INDEX($AO$2:$AU$8, MATCH(TEXT($B202, "ddd"), $AN$2:$AN$8, 0), MATCH(INDEX(Settings!$AI$19:$AI$33, MATCH(O$10, Settings!$Y$19:$Y$33, 0)), $AO$1:$AU$1, 0))), 0))</f>
        <v/>
      </c>
      <c r="AY202" s="119" t="str">
        <f>IF(OR($B202="", P202="", P$10="", AY$9), "", IFERROR($B202+INDEX(Settings!$AF$19:$AF$33, MATCH(P$10, Settings!$Y$19:$Y$33, 0))+IF(INDEX(Settings!$AI$19:$AI$33, MATCH(P$10, Settings!$Y$19:$Y$33, 0))="", 0, INDEX($AO$2:$AU$8, MATCH(TEXT($B202, "ddd"), $AN$2:$AN$8, 0), MATCH(INDEX(Settings!$AI$19:$AI$33, MATCH(P$10, Settings!$Y$19:$Y$33, 0)), $AO$1:$AU$1, 0))), 0))</f>
        <v/>
      </c>
      <c r="AZ202" s="120" t="str">
        <f>IF(OR($B202="", Q202="", Q$10="", AZ$9), "", IFERROR($B202+INDEX(Settings!$AF$19:$AF$33, MATCH(Q$10, Settings!$Y$19:$Y$33, 0))+IF(INDEX(Settings!$AI$19:$AI$33, MATCH(Q$10, Settings!$Y$19:$Y$33, 0))="", 0, INDEX($AO$2:$AU$8, MATCH(TEXT($B202, "ddd"), $AN$2:$AN$8, 0), MATCH(INDEX(Settings!$AI$19:$AI$33, MATCH(Q$10, Settings!$Y$19:$Y$33, 0)), $AO$1:$AU$1, 0))), 0))</f>
        <v/>
      </c>
      <c r="BB202" s="118" t="str">
        <f>IF(OR(C$10="", $B202="", C202="", BB$9=""), "", IFERROR(WORKDAY((DATE(YEAR($B202), MONTH($B202)+INDEX(Settings!$AM$19:$AM$33, MATCH(C$10, Settings!$Y$19:$Y$33, 0)), IF(INDEX(Settings!$AQ$19:$AQ$33, MATCH(C$10, Settings!$Y$19:$Y$33, 0))=0, DAY($B202), INDEX(Settings!$AQ$19:$AQ$33, MATCH(C$10, Settings!$Y$19:$Y$33, 0))))-1), 1, Settings!$AY$23:$AY$38), ""))</f>
        <v/>
      </c>
      <c r="BC202" s="119" t="str">
        <f>IF(OR(D$10="", $B202="", D202="", BC$9=""), "", IFERROR(WORKDAY((DATE(YEAR($B202), MONTH($B202)+INDEX(Settings!$AM$19:$AM$33, MATCH(D$10, Settings!$Y$19:$Y$33, 0)), IF(INDEX(Settings!$AQ$19:$AQ$33, MATCH(D$10, Settings!$Y$19:$Y$33, 0))=0, DAY($B202), INDEX(Settings!$AQ$19:$AQ$33, MATCH(D$10, Settings!$Y$19:$Y$33, 0))))-1), 1, Settings!$AY$23:$AY$38), ""))</f>
        <v/>
      </c>
      <c r="BD202" s="119" t="str">
        <f>IF(OR(E$10="", $B202="", E202="", BD$9=""), "", IFERROR(WORKDAY((DATE(YEAR($B202), MONTH($B202)+INDEX(Settings!$AM$19:$AM$33, MATCH(E$10, Settings!$Y$19:$Y$33, 0)), IF(INDEX(Settings!$AQ$19:$AQ$33, MATCH(E$10, Settings!$Y$19:$Y$33, 0))=0, DAY($B202), INDEX(Settings!$AQ$19:$AQ$33, MATCH(E$10, Settings!$Y$19:$Y$33, 0))))-1), 1, Settings!$AY$23:$AY$38), ""))</f>
        <v/>
      </c>
      <c r="BE202" s="119" t="str">
        <f>IF(OR(F$10="", $B202="", F202="", BE$9=""), "", IFERROR(WORKDAY((DATE(YEAR($B202), MONTH($B202)+INDEX(Settings!$AM$19:$AM$33, MATCH(F$10, Settings!$Y$19:$Y$33, 0)), IF(INDEX(Settings!$AQ$19:$AQ$33, MATCH(F$10, Settings!$Y$19:$Y$33, 0))=0, DAY($B202), INDEX(Settings!$AQ$19:$AQ$33, MATCH(F$10, Settings!$Y$19:$Y$33, 0))))-1), 1, Settings!$AY$23:$AY$38), ""))</f>
        <v/>
      </c>
      <c r="BF202" s="119" t="str">
        <f>IF(OR(G$10="", $B202="", G202="", BF$9=""), "", IFERROR(WORKDAY((DATE(YEAR($B202), MONTH($B202)+INDEX(Settings!$AM$19:$AM$33, MATCH(G$10, Settings!$Y$19:$Y$33, 0)), IF(INDEX(Settings!$AQ$19:$AQ$33, MATCH(G$10, Settings!$Y$19:$Y$33, 0))=0, DAY($B202), INDEX(Settings!$AQ$19:$AQ$33, MATCH(G$10, Settings!$Y$19:$Y$33, 0))))-1), 1, Settings!$AY$23:$AY$38), ""))</f>
        <v/>
      </c>
      <c r="BG202" s="119" t="str">
        <f>IF(OR(H$10="", $B202="", H202="", BG$9=""), "", IFERROR(WORKDAY((DATE(YEAR($B202), MONTH($B202)+INDEX(Settings!$AM$19:$AM$33, MATCH(H$10, Settings!$Y$19:$Y$33, 0)), IF(INDEX(Settings!$AQ$19:$AQ$33, MATCH(H$10, Settings!$Y$19:$Y$33, 0))=0, DAY($B202), INDEX(Settings!$AQ$19:$AQ$33, MATCH(H$10, Settings!$Y$19:$Y$33, 0))))-1), 1, Settings!$AY$23:$AY$38), ""))</f>
        <v/>
      </c>
      <c r="BH202" s="119" t="str">
        <f>IF(OR(I$10="", $B202="", I202="", BH$9=""), "", IFERROR(WORKDAY((DATE(YEAR($B202), MONTH($B202)+INDEX(Settings!$AM$19:$AM$33, MATCH(I$10, Settings!$Y$19:$Y$33, 0)), IF(INDEX(Settings!$AQ$19:$AQ$33, MATCH(I$10, Settings!$Y$19:$Y$33, 0))=0, DAY($B202), INDEX(Settings!$AQ$19:$AQ$33, MATCH(I$10, Settings!$Y$19:$Y$33, 0))))-1), 1, Settings!$AY$23:$AY$38), ""))</f>
        <v/>
      </c>
      <c r="BI202" s="119" t="str">
        <f>IF(OR(J$10="", $B202="", J202="", BI$9=""), "", IFERROR(WORKDAY((DATE(YEAR($B202), MONTH($B202)+INDEX(Settings!$AM$19:$AM$33, MATCH(J$10, Settings!$Y$19:$Y$33, 0)), IF(INDEX(Settings!$AQ$19:$AQ$33, MATCH(J$10, Settings!$Y$19:$Y$33, 0))=0, DAY($B202), INDEX(Settings!$AQ$19:$AQ$33, MATCH(J$10, Settings!$Y$19:$Y$33, 0))))-1), 1, Settings!$AY$23:$AY$38), ""))</f>
        <v/>
      </c>
      <c r="BJ202" s="119" t="str">
        <f>IF(OR(K$10="", $B202="", K202="", BJ$9=""), "", IFERROR(WORKDAY((DATE(YEAR($B202), MONTH($B202)+INDEX(Settings!$AM$19:$AM$33, MATCH(K$10, Settings!$Y$19:$Y$33, 0)), IF(INDEX(Settings!$AQ$19:$AQ$33, MATCH(K$10, Settings!$Y$19:$Y$33, 0))=0, DAY($B202), INDEX(Settings!$AQ$19:$AQ$33, MATCH(K$10, Settings!$Y$19:$Y$33, 0))))-1), 1, Settings!$AY$23:$AY$38), ""))</f>
        <v/>
      </c>
      <c r="BK202" s="119" t="str">
        <f>IF(OR(L$10="", $B202="", L202="", BK$9=""), "", IFERROR(WORKDAY((DATE(YEAR($B202), MONTH($B202)+INDEX(Settings!$AM$19:$AM$33, MATCH(L$10, Settings!$Y$19:$Y$33, 0)), IF(INDEX(Settings!$AQ$19:$AQ$33, MATCH(L$10, Settings!$Y$19:$Y$33, 0))=0, DAY($B202), INDEX(Settings!$AQ$19:$AQ$33, MATCH(L$10, Settings!$Y$19:$Y$33, 0))))-1), 1, Settings!$AY$23:$AY$38), ""))</f>
        <v/>
      </c>
      <c r="BL202" s="119" t="str">
        <f>IF(OR(M$10="", $B202="", M202="", BL$9=""), "", IFERROR(WORKDAY((DATE(YEAR($B202), MONTH($B202)+INDEX(Settings!$AM$19:$AM$33, MATCH(M$10, Settings!$Y$19:$Y$33, 0)), IF(INDEX(Settings!$AQ$19:$AQ$33, MATCH(M$10, Settings!$Y$19:$Y$33, 0))=0, DAY($B202), INDEX(Settings!$AQ$19:$AQ$33, MATCH(M$10, Settings!$Y$19:$Y$33, 0))))-1), 1, Settings!$AY$23:$AY$38), ""))</f>
        <v/>
      </c>
      <c r="BM202" s="119" t="str">
        <f>IF(OR(N$10="", $B202="", N202="", BM$9=""), "", IFERROR(WORKDAY((DATE(YEAR($B202), MONTH($B202)+INDEX(Settings!$AM$19:$AM$33, MATCH(N$10, Settings!$Y$19:$Y$33, 0)), IF(INDEX(Settings!$AQ$19:$AQ$33, MATCH(N$10, Settings!$Y$19:$Y$33, 0))=0, DAY($B202), INDEX(Settings!$AQ$19:$AQ$33, MATCH(N$10, Settings!$Y$19:$Y$33, 0))))-1), 1, Settings!$AY$23:$AY$38), ""))</f>
        <v/>
      </c>
      <c r="BN202" s="119" t="str">
        <f>IF(OR(O$10="", $B202="", O202="", BN$9=""), "", IFERROR(WORKDAY((DATE(YEAR($B202), MONTH($B202)+INDEX(Settings!$AM$19:$AM$33, MATCH(O$10, Settings!$Y$19:$Y$33, 0)), IF(INDEX(Settings!$AQ$19:$AQ$33, MATCH(O$10, Settings!$Y$19:$Y$33, 0))=0, DAY($B202), INDEX(Settings!$AQ$19:$AQ$33, MATCH(O$10, Settings!$Y$19:$Y$33, 0))))-1), 1, Settings!$AY$23:$AY$38), ""))</f>
        <v/>
      </c>
      <c r="BO202" s="119" t="str">
        <f>IF(OR(P$10="", $B202="", P202="", BO$9=""), "", IFERROR(WORKDAY((DATE(YEAR($B202), MONTH($B202)+INDEX(Settings!$AM$19:$AM$33, MATCH(P$10, Settings!$Y$19:$Y$33, 0)), IF(INDEX(Settings!$AQ$19:$AQ$33, MATCH(P$10, Settings!$Y$19:$Y$33, 0))=0, DAY($B202), INDEX(Settings!$AQ$19:$AQ$33, MATCH(P$10, Settings!$Y$19:$Y$33, 0))))-1), 1, Settings!$AY$23:$AY$38), ""))</f>
        <v/>
      </c>
      <c r="BP202" s="120" t="str">
        <f>IF(OR(Q$10="", $B202="", Q202="", BP$9=""), "", IFERROR(WORKDAY((DATE(YEAR($B202), MONTH($B202)+INDEX(Settings!$AM$19:$AM$33, MATCH(Q$10, Settings!$Y$19:$Y$33, 0)), IF(INDEX(Settings!$AQ$19:$AQ$33, MATCH(Q$10, Settings!$Y$19:$Y$33, 0))=0, DAY($B202), INDEX(Settings!$AQ$19:$AQ$33, MATCH(Q$10, Settings!$Y$19:$Y$33, 0))))-1), 1, Settings!$AY$23:$AY$38), ""))</f>
        <v/>
      </c>
      <c r="BR202" s="118" t="str">
        <f>IF(BB202="", "", IF(BB202&lt;=$B202, WORKDAY(DATE(YEAR($BB202), MONTH(BB202)+1, DAY(BB202)-1), 1, Settings!$AY$23:$AY$38), BB202))</f>
        <v/>
      </c>
      <c r="BS202" s="119" t="str">
        <f>IF(BC202="", "", IF(BC202&lt;=$B202, WORKDAY(DATE(YEAR($BB202), MONTH(BC202)+1, DAY(BC202)-1), 1, Settings!$AY$23:$AY$38), BC202))</f>
        <v/>
      </c>
      <c r="BT202" s="119" t="str">
        <f>IF(BD202="", "", IF(BD202&lt;=$B202, WORKDAY(DATE(YEAR($BB202), MONTH(BD202)+1, DAY(BD202)-1), 1, Settings!$AY$23:$AY$38), BD202))</f>
        <v/>
      </c>
      <c r="BU202" s="119" t="str">
        <f>IF(BE202="", "", IF(BE202&lt;=$B202, WORKDAY(DATE(YEAR($BB202), MONTH(BE202)+1, DAY(BE202)-1), 1, Settings!$AY$23:$AY$38), BE202))</f>
        <v/>
      </c>
      <c r="BV202" s="119" t="str">
        <f>IF(BF202="", "", IF(BF202&lt;=$B202, WORKDAY(DATE(YEAR($BB202), MONTH(BF202)+1, DAY(BF202)-1), 1, Settings!$AY$23:$AY$38), BF202))</f>
        <v/>
      </c>
      <c r="BW202" s="119" t="str">
        <f>IF(BG202="", "", IF(BG202&lt;=$B202, WORKDAY(DATE(YEAR($BB202), MONTH(BG202)+1, DAY(BG202)-1), 1, Settings!$AY$23:$AY$38), BG202))</f>
        <v/>
      </c>
      <c r="BX202" s="119" t="str">
        <f>IF(BH202="", "", IF(BH202&lt;=$B202, WORKDAY(DATE(YEAR($BB202), MONTH(BH202)+1, DAY(BH202)-1), 1, Settings!$AY$23:$AY$38), BH202))</f>
        <v/>
      </c>
      <c r="BY202" s="119" t="str">
        <f>IF(BI202="", "", IF(BI202&lt;=$B202, WORKDAY(DATE(YEAR($BB202), MONTH(BI202)+1, DAY(BI202)-1), 1, Settings!$AY$23:$AY$38), BI202))</f>
        <v/>
      </c>
      <c r="BZ202" s="119" t="str">
        <f>IF(BJ202="", "", IF(BJ202&lt;=$B202, WORKDAY(DATE(YEAR($BB202), MONTH(BJ202)+1, DAY(BJ202)-1), 1, Settings!$AY$23:$AY$38), BJ202))</f>
        <v/>
      </c>
      <c r="CA202" s="119" t="str">
        <f>IF(BK202="", "", IF(BK202&lt;=$B202, WORKDAY(DATE(YEAR($BB202), MONTH(BK202)+1, DAY(BK202)-1), 1, Settings!$AY$23:$AY$38), BK202))</f>
        <v/>
      </c>
      <c r="CB202" s="119" t="str">
        <f>IF(BL202="", "", IF(BL202&lt;=$B202, WORKDAY(DATE(YEAR($BB202), MONTH(BL202)+1, DAY(BL202)-1), 1, Settings!$AY$23:$AY$38), BL202))</f>
        <v/>
      </c>
      <c r="CC202" s="119" t="str">
        <f>IF(BM202="", "", IF(BM202&lt;=$B202, WORKDAY(DATE(YEAR($BB202), MONTH(BM202)+1, DAY(BM202)-1), 1, Settings!$AY$23:$AY$38), BM202))</f>
        <v/>
      </c>
      <c r="CD202" s="119" t="str">
        <f>IF(BN202="", "", IF(BN202&lt;=$B202, WORKDAY(DATE(YEAR($BB202), MONTH(BN202)+1, DAY(BN202)-1), 1, Settings!$AY$23:$AY$38), BN202))</f>
        <v/>
      </c>
      <c r="CE202" s="119" t="str">
        <f>IF(BO202="", "", IF(BO202&lt;=$B202, WORKDAY(DATE(YEAR($BB202), MONTH(BO202)+1, DAY(BO202)-1), 1, Settings!$AY$23:$AY$38), BO202))</f>
        <v/>
      </c>
      <c r="CF202" s="120" t="str">
        <f>IF(BP202="", "", IF(BP202&lt;=$B202, WORKDAY(DATE(YEAR($BB202), MONTH(BP202)+1, DAY(BP202)-1), 1, Settings!$AY$23:$AY$38), BP202))</f>
        <v/>
      </c>
      <c r="CH202" s="48" t="str">
        <f t="shared" si="66"/>
        <v/>
      </c>
      <c r="CI202" s="49" t="str">
        <f t="shared" si="67"/>
        <v/>
      </c>
      <c r="CJ202" s="49" t="str">
        <f t="shared" si="68"/>
        <v/>
      </c>
      <c r="CK202" s="49" t="str">
        <f t="shared" si="69"/>
        <v/>
      </c>
      <c r="CL202" s="49" t="str">
        <f t="shared" si="70"/>
        <v/>
      </c>
      <c r="CM202" s="49" t="str">
        <f t="shared" si="71"/>
        <v/>
      </c>
      <c r="CN202" s="49" t="str">
        <f t="shared" si="72"/>
        <v/>
      </c>
      <c r="CO202" s="49" t="str">
        <f t="shared" si="73"/>
        <v/>
      </c>
      <c r="CP202" s="49" t="str">
        <f t="shared" si="74"/>
        <v/>
      </c>
      <c r="CQ202" s="49" t="str">
        <f t="shared" si="75"/>
        <v/>
      </c>
      <c r="CR202" s="49" t="str">
        <f t="shared" si="76"/>
        <v/>
      </c>
      <c r="CS202" s="49" t="str">
        <f t="shared" si="77"/>
        <v/>
      </c>
      <c r="CT202" s="49" t="str">
        <f t="shared" si="78"/>
        <v/>
      </c>
      <c r="CU202" s="49" t="str">
        <f t="shared" si="79"/>
        <v/>
      </c>
      <c r="CV202" s="16" t="str">
        <f t="shared" si="80"/>
        <v/>
      </c>
      <c r="CX202" s="48" t="str">
        <f t="shared" si="81"/>
        <v/>
      </c>
      <c r="CY202" s="49" t="str">
        <f t="shared" si="82"/>
        <v/>
      </c>
      <c r="CZ202" s="49" t="str">
        <f t="shared" si="83"/>
        <v/>
      </c>
      <c r="DA202" s="49" t="str">
        <f t="shared" si="84"/>
        <v/>
      </c>
      <c r="DB202" s="49" t="str">
        <f t="shared" si="85"/>
        <v/>
      </c>
      <c r="DC202" s="49" t="str">
        <f t="shared" si="86"/>
        <v/>
      </c>
      <c r="DD202" s="49" t="str">
        <f t="shared" si="87"/>
        <v/>
      </c>
      <c r="DE202" s="49" t="str">
        <f t="shared" si="88"/>
        <v/>
      </c>
      <c r="DF202" s="49" t="str">
        <f t="shared" si="89"/>
        <v/>
      </c>
      <c r="DG202" s="49" t="str">
        <f t="shared" si="90"/>
        <v/>
      </c>
      <c r="DH202" s="49" t="str">
        <f t="shared" si="91"/>
        <v/>
      </c>
      <c r="DI202" s="49" t="str">
        <f t="shared" si="92"/>
        <v/>
      </c>
      <c r="DJ202" s="49" t="str">
        <f t="shared" si="93"/>
        <v/>
      </c>
      <c r="DK202" s="49" t="str">
        <f t="shared" si="94"/>
        <v/>
      </c>
      <c r="DL202" s="16" t="str">
        <f t="shared" si="95"/>
        <v/>
      </c>
      <c r="DN202" s="17" t="str">
        <f t="shared" si="96"/>
        <v>Jan 2020</v>
      </c>
    </row>
    <row r="203" spans="1:118" x14ac:dyDescent="0.25">
      <c r="A203" s="30"/>
      <c r="B203" s="102">
        <f>IF(B202="", "", IFERROR(IF(B202+1&gt;Settings!$G$25, "", B202+1), ""))</f>
        <v>43839</v>
      </c>
      <c r="C203" s="2"/>
      <c r="D203" s="3"/>
      <c r="E203" s="3"/>
      <c r="F203" s="3"/>
      <c r="G203" s="3"/>
      <c r="H203" s="3"/>
      <c r="I203" s="3"/>
      <c r="J203" s="3"/>
      <c r="K203" s="3"/>
      <c r="L203" s="3"/>
      <c r="M203" s="3"/>
      <c r="N203" s="3"/>
      <c r="O203" s="3"/>
      <c r="P203" s="3"/>
      <c r="Q203" s="4"/>
      <c r="R203" s="30"/>
      <c r="T203" s="17" t="str">
        <f>IF($B203="", "", IF($B203&lt;Settings!$G$23, "Old", "New"))</f>
        <v>New</v>
      </c>
      <c r="AL203" s="118" t="str">
        <f>IF(OR($B203="", C203="", C$10="", AL$9), "", IFERROR($B203+INDEX(Settings!$AF$19:$AF$33, MATCH(C$10, Settings!$Y$19:$Y$33, 0))+IF(INDEX(Settings!$AI$19:$AI$33, MATCH(C$10, Settings!$Y$19:$Y$33, 0))="", 0, INDEX($AO$2:$AU$8, MATCH(TEXT($B203, "ddd"), $AN$2:$AN$8, 0), MATCH(INDEX(Settings!$AI$19:$AI$33, MATCH(C$10, Settings!$Y$19:$Y$33, 0)), $AO$1:$AU$1, 0))), 0))</f>
        <v/>
      </c>
      <c r="AM203" s="119" t="str">
        <f>IF(OR($B203="", D203="", D$10="", AM$9), "", IFERROR($B203+INDEX(Settings!$AF$19:$AF$33, MATCH(D$10, Settings!$Y$19:$Y$33, 0))+IF(INDEX(Settings!$AI$19:$AI$33, MATCH(D$10, Settings!$Y$19:$Y$33, 0))="", 0, INDEX($AO$2:$AU$8, MATCH(TEXT($B203, "ddd"), $AN$2:$AN$8, 0), MATCH(INDEX(Settings!$AI$19:$AI$33, MATCH(D$10, Settings!$Y$19:$Y$33, 0)), $AO$1:$AU$1, 0))), 0))</f>
        <v/>
      </c>
      <c r="AN203" s="119" t="str">
        <f>IF(OR($B203="", E203="", E$10="", AN$9), "", IFERROR($B203+INDEX(Settings!$AF$19:$AF$33, MATCH(E$10, Settings!$Y$19:$Y$33, 0))+IF(INDEX(Settings!$AI$19:$AI$33, MATCH(E$10, Settings!$Y$19:$Y$33, 0))="", 0, INDEX($AO$2:$AU$8, MATCH(TEXT($B203, "ddd"), $AN$2:$AN$8, 0), MATCH(INDEX(Settings!$AI$19:$AI$33, MATCH(E$10, Settings!$Y$19:$Y$33, 0)), $AO$1:$AU$1, 0))), 0))</f>
        <v/>
      </c>
      <c r="AO203" s="119" t="str">
        <f>IF(OR($B203="", F203="", F$10="", AO$9), "", IFERROR($B203+INDEX(Settings!$AF$19:$AF$33, MATCH(F$10, Settings!$Y$19:$Y$33, 0))+IF(INDEX(Settings!$AI$19:$AI$33, MATCH(F$10, Settings!$Y$19:$Y$33, 0))="", 0, INDEX($AO$2:$AU$8, MATCH(TEXT($B203, "ddd"), $AN$2:$AN$8, 0), MATCH(INDEX(Settings!$AI$19:$AI$33, MATCH(F$10, Settings!$Y$19:$Y$33, 0)), $AO$1:$AU$1, 0))), 0))</f>
        <v/>
      </c>
      <c r="AP203" s="119" t="str">
        <f>IF(OR($B203="", G203="", G$10="", AP$9), "", IFERROR($B203+INDEX(Settings!$AF$19:$AF$33, MATCH(G$10, Settings!$Y$19:$Y$33, 0))+IF(INDEX(Settings!$AI$19:$AI$33, MATCH(G$10, Settings!$Y$19:$Y$33, 0))="", 0, INDEX($AO$2:$AU$8, MATCH(TEXT($B203, "ddd"), $AN$2:$AN$8, 0), MATCH(INDEX(Settings!$AI$19:$AI$33, MATCH(G$10, Settings!$Y$19:$Y$33, 0)), $AO$1:$AU$1, 0))), 0))</f>
        <v/>
      </c>
      <c r="AQ203" s="119" t="str">
        <f>IF(OR($B203="", H203="", H$10="", AQ$9), "", IFERROR($B203+INDEX(Settings!$AF$19:$AF$33, MATCH(H$10, Settings!$Y$19:$Y$33, 0))+IF(INDEX(Settings!$AI$19:$AI$33, MATCH(H$10, Settings!$Y$19:$Y$33, 0))="", 0, INDEX($AO$2:$AU$8, MATCH(TEXT($B203, "ddd"), $AN$2:$AN$8, 0), MATCH(INDEX(Settings!$AI$19:$AI$33, MATCH(H$10, Settings!$Y$19:$Y$33, 0)), $AO$1:$AU$1, 0))), 0))</f>
        <v/>
      </c>
      <c r="AR203" s="119" t="str">
        <f>IF(OR($B203="", I203="", I$10="", AR$9), "", IFERROR($B203+INDEX(Settings!$AF$19:$AF$33, MATCH(I$10, Settings!$Y$19:$Y$33, 0))+IF(INDEX(Settings!$AI$19:$AI$33, MATCH(I$10, Settings!$Y$19:$Y$33, 0))="", 0, INDEX($AO$2:$AU$8, MATCH(TEXT($B203, "ddd"), $AN$2:$AN$8, 0), MATCH(INDEX(Settings!$AI$19:$AI$33, MATCH(I$10, Settings!$Y$19:$Y$33, 0)), $AO$1:$AU$1, 0))), 0))</f>
        <v/>
      </c>
      <c r="AS203" s="119" t="str">
        <f>IF(OR($B203="", J203="", J$10="", AS$9), "", IFERROR($B203+INDEX(Settings!$AF$19:$AF$33, MATCH(J$10, Settings!$Y$19:$Y$33, 0))+IF(INDEX(Settings!$AI$19:$AI$33, MATCH(J$10, Settings!$Y$19:$Y$33, 0))="", 0, INDEX($AO$2:$AU$8, MATCH(TEXT($B203, "ddd"), $AN$2:$AN$8, 0), MATCH(INDEX(Settings!$AI$19:$AI$33, MATCH(J$10, Settings!$Y$19:$Y$33, 0)), $AO$1:$AU$1, 0))), 0))</f>
        <v/>
      </c>
      <c r="AT203" s="119" t="str">
        <f>IF(OR($B203="", K203="", K$10="", AT$9), "", IFERROR($B203+INDEX(Settings!$AF$19:$AF$33, MATCH(K$10, Settings!$Y$19:$Y$33, 0))+IF(INDEX(Settings!$AI$19:$AI$33, MATCH(K$10, Settings!$Y$19:$Y$33, 0))="", 0, INDEX($AO$2:$AU$8, MATCH(TEXT($B203, "ddd"), $AN$2:$AN$8, 0), MATCH(INDEX(Settings!$AI$19:$AI$33, MATCH(K$10, Settings!$Y$19:$Y$33, 0)), $AO$1:$AU$1, 0))), 0))</f>
        <v/>
      </c>
      <c r="AU203" s="119" t="str">
        <f>IF(OR($B203="", L203="", L$10="", AU$9), "", IFERROR($B203+INDEX(Settings!$AF$19:$AF$33, MATCH(L$10, Settings!$Y$19:$Y$33, 0))+IF(INDEX(Settings!$AI$19:$AI$33, MATCH(L$10, Settings!$Y$19:$Y$33, 0))="", 0, INDEX($AO$2:$AU$8, MATCH(TEXT($B203, "ddd"), $AN$2:$AN$8, 0), MATCH(INDEX(Settings!$AI$19:$AI$33, MATCH(L$10, Settings!$Y$19:$Y$33, 0)), $AO$1:$AU$1, 0))), 0))</f>
        <v/>
      </c>
      <c r="AV203" s="119" t="str">
        <f>IF(OR($B203="", M203="", M$10="", AV$9), "", IFERROR($B203+INDEX(Settings!$AF$19:$AF$33, MATCH(M$10, Settings!$Y$19:$Y$33, 0))+IF(INDEX(Settings!$AI$19:$AI$33, MATCH(M$10, Settings!$Y$19:$Y$33, 0))="", 0, INDEX($AO$2:$AU$8, MATCH(TEXT($B203, "ddd"), $AN$2:$AN$8, 0), MATCH(INDEX(Settings!$AI$19:$AI$33, MATCH(M$10, Settings!$Y$19:$Y$33, 0)), $AO$1:$AU$1, 0))), 0))</f>
        <v/>
      </c>
      <c r="AW203" s="119" t="str">
        <f>IF(OR($B203="", N203="", N$10="", AW$9), "", IFERROR($B203+INDEX(Settings!$AF$19:$AF$33, MATCH(N$10, Settings!$Y$19:$Y$33, 0))+IF(INDEX(Settings!$AI$19:$AI$33, MATCH(N$10, Settings!$Y$19:$Y$33, 0))="", 0, INDEX($AO$2:$AU$8, MATCH(TEXT($B203, "ddd"), $AN$2:$AN$8, 0), MATCH(INDEX(Settings!$AI$19:$AI$33, MATCH(N$10, Settings!$Y$19:$Y$33, 0)), $AO$1:$AU$1, 0))), 0))</f>
        <v/>
      </c>
      <c r="AX203" s="119" t="str">
        <f>IF(OR($B203="", O203="", O$10="", AX$9), "", IFERROR($B203+INDEX(Settings!$AF$19:$AF$33, MATCH(O$10, Settings!$Y$19:$Y$33, 0))+IF(INDEX(Settings!$AI$19:$AI$33, MATCH(O$10, Settings!$Y$19:$Y$33, 0))="", 0, INDEX($AO$2:$AU$8, MATCH(TEXT($B203, "ddd"), $AN$2:$AN$8, 0), MATCH(INDEX(Settings!$AI$19:$AI$33, MATCH(O$10, Settings!$Y$19:$Y$33, 0)), $AO$1:$AU$1, 0))), 0))</f>
        <v/>
      </c>
      <c r="AY203" s="119" t="str">
        <f>IF(OR($B203="", P203="", P$10="", AY$9), "", IFERROR($B203+INDEX(Settings!$AF$19:$AF$33, MATCH(P$10, Settings!$Y$19:$Y$33, 0))+IF(INDEX(Settings!$AI$19:$AI$33, MATCH(P$10, Settings!$Y$19:$Y$33, 0))="", 0, INDEX($AO$2:$AU$8, MATCH(TEXT($B203, "ddd"), $AN$2:$AN$8, 0), MATCH(INDEX(Settings!$AI$19:$AI$33, MATCH(P$10, Settings!$Y$19:$Y$33, 0)), $AO$1:$AU$1, 0))), 0))</f>
        <v/>
      </c>
      <c r="AZ203" s="120" t="str">
        <f>IF(OR($B203="", Q203="", Q$10="", AZ$9), "", IFERROR($B203+INDEX(Settings!$AF$19:$AF$33, MATCH(Q$10, Settings!$Y$19:$Y$33, 0))+IF(INDEX(Settings!$AI$19:$AI$33, MATCH(Q$10, Settings!$Y$19:$Y$33, 0))="", 0, INDEX($AO$2:$AU$8, MATCH(TEXT($B203, "ddd"), $AN$2:$AN$8, 0), MATCH(INDEX(Settings!$AI$19:$AI$33, MATCH(Q$10, Settings!$Y$19:$Y$33, 0)), $AO$1:$AU$1, 0))), 0))</f>
        <v/>
      </c>
      <c r="BB203" s="118" t="str">
        <f>IF(OR(C$10="", $B203="", C203="", BB$9=""), "", IFERROR(WORKDAY((DATE(YEAR($B203), MONTH($B203)+INDEX(Settings!$AM$19:$AM$33, MATCH(C$10, Settings!$Y$19:$Y$33, 0)), IF(INDEX(Settings!$AQ$19:$AQ$33, MATCH(C$10, Settings!$Y$19:$Y$33, 0))=0, DAY($B203), INDEX(Settings!$AQ$19:$AQ$33, MATCH(C$10, Settings!$Y$19:$Y$33, 0))))-1), 1, Settings!$AY$23:$AY$38), ""))</f>
        <v/>
      </c>
      <c r="BC203" s="119" t="str">
        <f>IF(OR(D$10="", $B203="", D203="", BC$9=""), "", IFERROR(WORKDAY((DATE(YEAR($B203), MONTH($B203)+INDEX(Settings!$AM$19:$AM$33, MATCH(D$10, Settings!$Y$19:$Y$33, 0)), IF(INDEX(Settings!$AQ$19:$AQ$33, MATCH(D$10, Settings!$Y$19:$Y$33, 0))=0, DAY($B203), INDEX(Settings!$AQ$19:$AQ$33, MATCH(D$10, Settings!$Y$19:$Y$33, 0))))-1), 1, Settings!$AY$23:$AY$38), ""))</f>
        <v/>
      </c>
      <c r="BD203" s="119" t="str">
        <f>IF(OR(E$10="", $B203="", E203="", BD$9=""), "", IFERROR(WORKDAY((DATE(YEAR($B203), MONTH($B203)+INDEX(Settings!$AM$19:$AM$33, MATCH(E$10, Settings!$Y$19:$Y$33, 0)), IF(INDEX(Settings!$AQ$19:$AQ$33, MATCH(E$10, Settings!$Y$19:$Y$33, 0))=0, DAY($B203), INDEX(Settings!$AQ$19:$AQ$33, MATCH(E$10, Settings!$Y$19:$Y$33, 0))))-1), 1, Settings!$AY$23:$AY$38), ""))</f>
        <v/>
      </c>
      <c r="BE203" s="119" t="str">
        <f>IF(OR(F$10="", $B203="", F203="", BE$9=""), "", IFERROR(WORKDAY((DATE(YEAR($B203), MONTH($B203)+INDEX(Settings!$AM$19:$AM$33, MATCH(F$10, Settings!$Y$19:$Y$33, 0)), IF(INDEX(Settings!$AQ$19:$AQ$33, MATCH(F$10, Settings!$Y$19:$Y$33, 0))=0, DAY($B203), INDEX(Settings!$AQ$19:$AQ$33, MATCH(F$10, Settings!$Y$19:$Y$33, 0))))-1), 1, Settings!$AY$23:$AY$38), ""))</f>
        <v/>
      </c>
      <c r="BF203" s="119" t="str">
        <f>IF(OR(G$10="", $B203="", G203="", BF$9=""), "", IFERROR(WORKDAY((DATE(YEAR($B203), MONTH($B203)+INDEX(Settings!$AM$19:$AM$33, MATCH(G$10, Settings!$Y$19:$Y$33, 0)), IF(INDEX(Settings!$AQ$19:$AQ$33, MATCH(G$10, Settings!$Y$19:$Y$33, 0))=0, DAY($B203), INDEX(Settings!$AQ$19:$AQ$33, MATCH(G$10, Settings!$Y$19:$Y$33, 0))))-1), 1, Settings!$AY$23:$AY$38), ""))</f>
        <v/>
      </c>
      <c r="BG203" s="119" t="str">
        <f>IF(OR(H$10="", $B203="", H203="", BG$9=""), "", IFERROR(WORKDAY((DATE(YEAR($B203), MONTH($B203)+INDEX(Settings!$AM$19:$AM$33, MATCH(H$10, Settings!$Y$19:$Y$33, 0)), IF(INDEX(Settings!$AQ$19:$AQ$33, MATCH(H$10, Settings!$Y$19:$Y$33, 0))=0, DAY($B203), INDEX(Settings!$AQ$19:$AQ$33, MATCH(H$10, Settings!$Y$19:$Y$33, 0))))-1), 1, Settings!$AY$23:$AY$38), ""))</f>
        <v/>
      </c>
      <c r="BH203" s="119" t="str">
        <f>IF(OR(I$10="", $B203="", I203="", BH$9=""), "", IFERROR(WORKDAY((DATE(YEAR($B203), MONTH($B203)+INDEX(Settings!$AM$19:$AM$33, MATCH(I$10, Settings!$Y$19:$Y$33, 0)), IF(INDEX(Settings!$AQ$19:$AQ$33, MATCH(I$10, Settings!$Y$19:$Y$33, 0))=0, DAY($B203), INDEX(Settings!$AQ$19:$AQ$33, MATCH(I$10, Settings!$Y$19:$Y$33, 0))))-1), 1, Settings!$AY$23:$AY$38), ""))</f>
        <v/>
      </c>
      <c r="BI203" s="119" t="str">
        <f>IF(OR(J$10="", $B203="", J203="", BI$9=""), "", IFERROR(WORKDAY((DATE(YEAR($B203), MONTH($B203)+INDEX(Settings!$AM$19:$AM$33, MATCH(J$10, Settings!$Y$19:$Y$33, 0)), IF(INDEX(Settings!$AQ$19:$AQ$33, MATCH(J$10, Settings!$Y$19:$Y$33, 0))=0, DAY($B203), INDEX(Settings!$AQ$19:$AQ$33, MATCH(J$10, Settings!$Y$19:$Y$33, 0))))-1), 1, Settings!$AY$23:$AY$38), ""))</f>
        <v/>
      </c>
      <c r="BJ203" s="119" t="str">
        <f>IF(OR(K$10="", $B203="", K203="", BJ$9=""), "", IFERROR(WORKDAY((DATE(YEAR($B203), MONTH($B203)+INDEX(Settings!$AM$19:$AM$33, MATCH(K$10, Settings!$Y$19:$Y$33, 0)), IF(INDEX(Settings!$AQ$19:$AQ$33, MATCH(K$10, Settings!$Y$19:$Y$33, 0))=0, DAY($B203), INDEX(Settings!$AQ$19:$AQ$33, MATCH(K$10, Settings!$Y$19:$Y$33, 0))))-1), 1, Settings!$AY$23:$AY$38), ""))</f>
        <v/>
      </c>
      <c r="BK203" s="119" t="str">
        <f>IF(OR(L$10="", $B203="", L203="", BK$9=""), "", IFERROR(WORKDAY((DATE(YEAR($B203), MONTH($B203)+INDEX(Settings!$AM$19:$AM$33, MATCH(L$10, Settings!$Y$19:$Y$33, 0)), IF(INDEX(Settings!$AQ$19:$AQ$33, MATCH(L$10, Settings!$Y$19:$Y$33, 0))=0, DAY($B203), INDEX(Settings!$AQ$19:$AQ$33, MATCH(L$10, Settings!$Y$19:$Y$33, 0))))-1), 1, Settings!$AY$23:$AY$38), ""))</f>
        <v/>
      </c>
      <c r="BL203" s="119" t="str">
        <f>IF(OR(M$10="", $B203="", M203="", BL$9=""), "", IFERROR(WORKDAY((DATE(YEAR($B203), MONTH($B203)+INDEX(Settings!$AM$19:$AM$33, MATCH(M$10, Settings!$Y$19:$Y$33, 0)), IF(INDEX(Settings!$AQ$19:$AQ$33, MATCH(M$10, Settings!$Y$19:$Y$33, 0))=0, DAY($B203), INDEX(Settings!$AQ$19:$AQ$33, MATCH(M$10, Settings!$Y$19:$Y$33, 0))))-1), 1, Settings!$AY$23:$AY$38), ""))</f>
        <v/>
      </c>
      <c r="BM203" s="119" t="str">
        <f>IF(OR(N$10="", $B203="", N203="", BM$9=""), "", IFERROR(WORKDAY((DATE(YEAR($B203), MONTH($B203)+INDEX(Settings!$AM$19:$AM$33, MATCH(N$10, Settings!$Y$19:$Y$33, 0)), IF(INDEX(Settings!$AQ$19:$AQ$33, MATCH(N$10, Settings!$Y$19:$Y$33, 0))=0, DAY($B203), INDEX(Settings!$AQ$19:$AQ$33, MATCH(N$10, Settings!$Y$19:$Y$33, 0))))-1), 1, Settings!$AY$23:$AY$38), ""))</f>
        <v/>
      </c>
      <c r="BN203" s="119" t="str">
        <f>IF(OR(O$10="", $B203="", O203="", BN$9=""), "", IFERROR(WORKDAY((DATE(YEAR($B203), MONTH($B203)+INDEX(Settings!$AM$19:$AM$33, MATCH(O$10, Settings!$Y$19:$Y$33, 0)), IF(INDEX(Settings!$AQ$19:$AQ$33, MATCH(O$10, Settings!$Y$19:$Y$33, 0))=0, DAY($B203), INDEX(Settings!$AQ$19:$AQ$33, MATCH(O$10, Settings!$Y$19:$Y$33, 0))))-1), 1, Settings!$AY$23:$AY$38), ""))</f>
        <v/>
      </c>
      <c r="BO203" s="119" t="str">
        <f>IF(OR(P$10="", $B203="", P203="", BO$9=""), "", IFERROR(WORKDAY((DATE(YEAR($B203), MONTH($B203)+INDEX(Settings!$AM$19:$AM$33, MATCH(P$10, Settings!$Y$19:$Y$33, 0)), IF(INDEX(Settings!$AQ$19:$AQ$33, MATCH(P$10, Settings!$Y$19:$Y$33, 0))=0, DAY($B203), INDEX(Settings!$AQ$19:$AQ$33, MATCH(P$10, Settings!$Y$19:$Y$33, 0))))-1), 1, Settings!$AY$23:$AY$38), ""))</f>
        <v/>
      </c>
      <c r="BP203" s="120" t="str">
        <f>IF(OR(Q$10="", $B203="", Q203="", BP$9=""), "", IFERROR(WORKDAY((DATE(YEAR($B203), MONTH($B203)+INDEX(Settings!$AM$19:$AM$33, MATCH(Q$10, Settings!$Y$19:$Y$33, 0)), IF(INDEX(Settings!$AQ$19:$AQ$33, MATCH(Q$10, Settings!$Y$19:$Y$33, 0))=0, DAY($B203), INDEX(Settings!$AQ$19:$AQ$33, MATCH(Q$10, Settings!$Y$19:$Y$33, 0))))-1), 1, Settings!$AY$23:$AY$38), ""))</f>
        <v/>
      </c>
      <c r="BR203" s="118" t="str">
        <f>IF(BB203="", "", IF(BB203&lt;=$B203, WORKDAY(DATE(YEAR($BB203), MONTH(BB203)+1, DAY(BB203)-1), 1, Settings!$AY$23:$AY$38), BB203))</f>
        <v/>
      </c>
      <c r="BS203" s="119" t="str">
        <f>IF(BC203="", "", IF(BC203&lt;=$B203, WORKDAY(DATE(YEAR($BB203), MONTH(BC203)+1, DAY(BC203)-1), 1, Settings!$AY$23:$AY$38), BC203))</f>
        <v/>
      </c>
      <c r="BT203" s="119" t="str">
        <f>IF(BD203="", "", IF(BD203&lt;=$B203, WORKDAY(DATE(YEAR($BB203), MONTH(BD203)+1, DAY(BD203)-1), 1, Settings!$AY$23:$AY$38), BD203))</f>
        <v/>
      </c>
      <c r="BU203" s="119" t="str">
        <f>IF(BE203="", "", IF(BE203&lt;=$B203, WORKDAY(DATE(YEAR($BB203), MONTH(BE203)+1, DAY(BE203)-1), 1, Settings!$AY$23:$AY$38), BE203))</f>
        <v/>
      </c>
      <c r="BV203" s="119" t="str">
        <f>IF(BF203="", "", IF(BF203&lt;=$B203, WORKDAY(DATE(YEAR($BB203), MONTH(BF203)+1, DAY(BF203)-1), 1, Settings!$AY$23:$AY$38), BF203))</f>
        <v/>
      </c>
      <c r="BW203" s="119" t="str">
        <f>IF(BG203="", "", IF(BG203&lt;=$B203, WORKDAY(DATE(YEAR($BB203), MONTH(BG203)+1, DAY(BG203)-1), 1, Settings!$AY$23:$AY$38), BG203))</f>
        <v/>
      </c>
      <c r="BX203" s="119" t="str">
        <f>IF(BH203="", "", IF(BH203&lt;=$B203, WORKDAY(DATE(YEAR($BB203), MONTH(BH203)+1, DAY(BH203)-1), 1, Settings!$AY$23:$AY$38), BH203))</f>
        <v/>
      </c>
      <c r="BY203" s="119" t="str">
        <f>IF(BI203="", "", IF(BI203&lt;=$B203, WORKDAY(DATE(YEAR($BB203), MONTH(BI203)+1, DAY(BI203)-1), 1, Settings!$AY$23:$AY$38), BI203))</f>
        <v/>
      </c>
      <c r="BZ203" s="119" t="str">
        <f>IF(BJ203="", "", IF(BJ203&lt;=$B203, WORKDAY(DATE(YEAR($BB203), MONTH(BJ203)+1, DAY(BJ203)-1), 1, Settings!$AY$23:$AY$38), BJ203))</f>
        <v/>
      </c>
      <c r="CA203" s="119" t="str">
        <f>IF(BK203="", "", IF(BK203&lt;=$B203, WORKDAY(DATE(YEAR($BB203), MONTH(BK203)+1, DAY(BK203)-1), 1, Settings!$AY$23:$AY$38), BK203))</f>
        <v/>
      </c>
      <c r="CB203" s="119" t="str">
        <f>IF(BL203="", "", IF(BL203&lt;=$B203, WORKDAY(DATE(YEAR($BB203), MONTH(BL203)+1, DAY(BL203)-1), 1, Settings!$AY$23:$AY$38), BL203))</f>
        <v/>
      </c>
      <c r="CC203" s="119" t="str">
        <f>IF(BM203="", "", IF(BM203&lt;=$B203, WORKDAY(DATE(YEAR($BB203), MONTH(BM203)+1, DAY(BM203)-1), 1, Settings!$AY$23:$AY$38), BM203))</f>
        <v/>
      </c>
      <c r="CD203" s="119" t="str">
        <f>IF(BN203="", "", IF(BN203&lt;=$B203, WORKDAY(DATE(YEAR($BB203), MONTH(BN203)+1, DAY(BN203)-1), 1, Settings!$AY$23:$AY$38), BN203))</f>
        <v/>
      </c>
      <c r="CE203" s="119" t="str">
        <f>IF(BO203="", "", IF(BO203&lt;=$B203, WORKDAY(DATE(YEAR($BB203), MONTH(BO203)+1, DAY(BO203)-1), 1, Settings!$AY$23:$AY$38), BO203))</f>
        <v/>
      </c>
      <c r="CF203" s="120" t="str">
        <f>IF(BP203="", "", IF(BP203&lt;=$B203, WORKDAY(DATE(YEAR($BB203), MONTH(BP203)+1, DAY(BP203)-1), 1, Settings!$AY$23:$AY$38), BP203))</f>
        <v/>
      </c>
      <c r="CH203" s="48" t="str">
        <f t="shared" si="66"/>
        <v/>
      </c>
      <c r="CI203" s="49" t="str">
        <f t="shared" si="67"/>
        <v/>
      </c>
      <c r="CJ203" s="49" t="str">
        <f t="shared" si="68"/>
        <v/>
      </c>
      <c r="CK203" s="49" t="str">
        <f t="shared" si="69"/>
        <v/>
      </c>
      <c r="CL203" s="49" t="str">
        <f t="shared" si="70"/>
        <v/>
      </c>
      <c r="CM203" s="49" t="str">
        <f t="shared" si="71"/>
        <v/>
      </c>
      <c r="CN203" s="49" t="str">
        <f t="shared" si="72"/>
        <v/>
      </c>
      <c r="CO203" s="49" t="str">
        <f t="shared" si="73"/>
        <v/>
      </c>
      <c r="CP203" s="49" t="str">
        <f t="shared" si="74"/>
        <v/>
      </c>
      <c r="CQ203" s="49" t="str">
        <f t="shared" si="75"/>
        <v/>
      </c>
      <c r="CR203" s="49" t="str">
        <f t="shared" si="76"/>
        <v/>
      </c>
      <c r="CS203" s="49" t="str">
        <f t="shared" si="77"/>
        <v/>
      </c>
      <c r="CT203" s="49" t="str">
        <f t="shared" si="78"/>
        <v/>
      </c>
      <c r="CU203" s="49" t="str">
        <f t="shared" si="79"/>
        <v/>
      </c>
      <c r="CV203" s="16" t="str">
        <f t="shared" si="80"/>
        <v/>
      </c>
      <c r="CX203" s="48" t="str">
        <f t="shared" si="81"/>
        <v/>
      </c>
      <c r="CY203" s="49" t="str">
        <f t="shared" si="82"/>
        <v/>
      </c>
      <c r="CZ203" s="49" t="str">
        <f t="shared" si="83"/>
        <v/>
      </c>
      <c r="DA203" s="49" t="str">
        <f t="shared" si="84"/>
        <v/>
      </c>
      <c r="DB203" s="49" t="str">
        <f t="shared" si="85"/>
        <v/>
      </c>
      <c r="DC203" s="49" t="str">
        <f t="shared" si="86"/>
        <v/>
      </c>
      <c r="DD203" s="49" t="str">
        <f t="shared" si="87"/>
        <v/>
      </c>
      <c r="DE203" s="49" t="str">
        <f t="shared" si="88"/>
        <v/>
      </c>
      <c r="DF203" s="49" t="str">
        <f t="shared" si="89"/>
        <v/>
      </c>
      <c r="DG203" s="49" t="str">
        <f t="shared" si="90"/>
        <v/>
      </c>
      <c r="DH203" s="49" t="str">
        <f t="shared" si="91"/>
        <v/>
      </c>
      <c r="DI203" s="49" t="str">
        <f t="shared" si="92"/>
        <v/>
      </c>
      <c r="DJ203" s="49" t="str">
        <f t="shared" si="93"/>
        <v/>
      </c>
      <c r="DK203" s="49" t="str">
        <f t="shared" si="94"/>
        <v/>
      </c>
      <c r="DL203" s="16" t="str">
        <f t="shared" si="95"/>
        <v/>
      </c>
      <c r="DN203" s="17" t="str">
        <f t="shared" si="96"/>
        <v>Jan 2020</v>
      </c>
    </row>
    <row r="204" spans="1:118" x14ac:dyDescent="0.25">
      <c r="A204" s="30"/>
      <c r="B204" s="102">
        <f>IF(B203="", "", IFERROR(IF(B203+1&gt;Settings!$G$25, "", B203+1), ""))</f>
        <v>43840</v>
      </c>
      <c r="C204" s="2"/>
      <c r="D204" s="3"/>
      <c r="E204" s="3"/>
      <c r="F204" s="3"/>
      <c r="G204" s="3"/>
      <c r="H204" s="3"/>
      <c r="I204" s="3"/>
      <c r="J204" s="3"/>
      <c r="K204" s="3"/>
      <c r="L204" s="3"/>
      <c r="M204" s="3"/>
      <c r="N204" s="3"/>
      <c r="O204" s="3"/>
      <c r="P204" s="3"/>
      <c r="Q204" s="4"/>
      <c r="R204" s="30"/>
      <c r="T204" s="17" t="str">
        <f>IF($B204="", "", IF($B204&lt;Settings!$G$23, "Old", "New"))</f>
        <v>New</v>
      </c>
      <c r="AL204" s="118" t="str">
        <f>IF(OR($B204="", C204="", C$10="", AL$9), "", IFERROR($B204+INDEX(Settings!$AF$19:$AF$33, MATCH(C$10, Settings!$Y$19:$Y$33, 0))+IF(INDEX(Settings!$AI$19:$AI$33, MATCH(C$10, Settings!$Y$19:$Y$33, 0))="", 0, INDEX($AO$2:$AU$8, MATCH(TEXT($B204, "ddd"), $AN$2:$AN$8, 0), MATCH(INDEX(Settings!$AI$19:$AI$33, MATCH(C$10, Settings!$Y$19:$Y$33, 0)), $AO$1:$AU$1, 0))), 0))</f>
        <v/>
      </c>
      <c r="AM204" s="119" t="str">
        <f>IF(OR($B204="", D204="", D$10="", AM$9), "", IFERROR($B204+INDEX(Settings!$AF$19:$AF$33, MATCH(D$10, Settings!$Y$19:$Y$33, 0))+IF(INDEX(Settings!$AI$19:$AI$33, MATCH(D$10, Settings!$Y$19:$Y$33, 0))="", 0, INDEX($AO$2:$AU$8, MATCH(TEXT($B204, "ddd"), $AN$2:$AN$8, 0), MATCH(INDEX(Settings!$AI$19:$AI$33, MATCH(D$10, Settings!$Y$19:$Y$33, 0)), $AO$1:$AU$1, 0))), 0))</f>
        <v/>
      </c>
      <c r="AN204" s="119" t="str">
        <f>IF(OR($B204="", E204="", E$10="", AN$9), "", IFERROR($B204+INDEX(Settings!$AF$19:$AF$33, MATCH(E$10, Settings!$Y$19:$Y$33, 0))+IF(INDEX(Settings!$AI$19:$AI$33, MATCH(E$10, Settings!$Y$19:$Y$33, 0))="", 0, INDEX($AO$2:$AU$8, MATCH(TEXT($B204, "ddd"), $AN$2:$AN$8, 0), MATCH(INDEX(Settings!$AI$19:$AI$33, MATCH(E$10, Settings!$Y$19:$Y$33, 0)), $AO$1:$AU$1, 0))), 0))</f>
        <v/>
      </c>
      <c r="AO204" s="119" t="str">
        <f>IF(OR($B204="", F204="", F$10="", AO$9), "", IFERROR($B204+INDEX(Settings!$AF$19:$AF$33, MATCH(F$10, Settings!$Y$19:$Y$33, 0))+IF(INDEX(Settings!$AI$19:$AI$33, MATCH(F$10, Settings!$Y$19:$Y$33, 0))="", 0, INDEX($AO$2:$AU$8, MATCH(TEXT($B204, "ddd"), $AN$2:$AN$8, 0), MATCH(INDEX(Settings!$AI$19:$AI$33, MATCH(F$10, Settings!$Y$19:$Y$33, 0)), $AO$1:$AU$1, 0))), 0))</f>
        <v/>
      </c>
      <c r="AP204" s="119" t="str">
        <f>IF(OR($B204="", G204="", G$10="", AP$9), "", IFERROR($B204+INDEX(Settings!$AF$19:$AF$33, MATCH(G$10, Settings!$Y$19:$Y$33, 0))+IF(INDEX(Settings!$AI$19:$AI$33, MATCH(G$10, Settings!$Y$19:$Y$33, 0))="", 0, INDEX($AO$2:$AU$8, MATCH(TEXT($B204, "ddd"), $AN$2:$AN$8, 0), MATCH(INDEX(Settings!$AI$19:$AI$33, MATCH(G$10, Settings!$Y$19:$Y$33, 0)), $AO$1:$AU$1, 0))), 0))</f>
        <v/>
      </c>
      <c r="AQ204" s="119" t="str">
        <f>IF(OR($B204="", H204="", H$10="", AQ$9), "", IFERROR($B204+INDEX(Settings!$AF$19:$AF$33, MATCH(H$10, Settings!$Y$19:$Y$33, 0))+IF(INDEX(Settings!$AI$19:$AI$33, MATCH(H$10, Settings!$Y$19:$Y$33, 0))="", 0, INDEX($AO$2:$AU$8, MATCH(TEXT($B204, "ddd"), $AN$2:$AN$8, 0), MATCH(INDEX(Settings!$AI$19:$AI$33, MATCH(H$10, Settings!$Y$19:$Y$33, 0)), $AO$1:$AU$1, 0))), 0))</f>
        <v/>
      </c>
      <c r="AR204" s="119" t="str">
        <f>IF(OR($B204="", I204="", I$10="", AR$9), "", IFERROR($B204+INDEX(Settings!$AF$19:$AF$33, MATCH(I$10, Settings!$Y$19:$Y$33, 0))+IF(INDEX(Settings!$AI$19:$AI$33, MATCH(I$10, Settings!$Y$19:$Y$33, 0))="", 0, INDEX($AO$2:$AU$8, MATCH(TEXT($B204, "ddd"), $AN$2:$AN$8, 0), MATCH(INDEX(Settings!$AI$19:$AI$33, MATCH(I$10, Settings!$Y$19:$Y$33, 0)), $AO$1:$AU$1, 0))), 0))</f>
        <v/>
      </c>
      <c r="AS204" s="119" t="str">
        <f>IF(OR($B204="", J204="", J$10="", AS$9), "", IFERROR($B204+INDEX(Settings!$AF$19:$AF$33, MATCH(J$10, Settings!$Y$19:$Y$33, 0))+IF(INDEX(Settings!$AI$19:$AI$33, MATCH(J$10, Settings!$Y$19:$Y$33, 0))="", 0, INDEX($AO$2:$AU$8, MATCH(TEXT($B204, "ddd"), $AN$2:$AN$8, 0), MATCH(INDEX(Settings!$AI$19:$AI$33, MATCH(J$10, Settings!$Y$19:$Y$33, 0)), $AO$1:$AU$1, 0))), 0))</f>
        <v/>
      </c>
      <c r="AT204" s="119" t="str">
        <f>IF(OR($B204="", K204="", K$10="", AT$9), "", IFERROR($B204+INDEX(Settings!$AF$19:$AF$33, MATCH(K$10, Settings!$Y$19:$Y$33, 0))+IF(INDEX(Settings!$AI$19:$AI$33, MATCH(K$10, Settings!$Y$19:$Y$33, 0))="", 0, INDEX($AO$2:$AU$8, MATCH(TEXT($B204, "ddd"), $AN$2:$AN$8, 0), MATCH(INDEX(Settings!$AI$19:$AI$33, MATCH(K$10, Settings!$Y$19:$Y$33, 0)), $AO$1:$AU$1, 0))), 0))</f>
        <v/>
      </c>
      <c r="AU204" s="119" t="str">
        <f>IF(OR($B204="", L204="", L$10="", AU$9), "", IFERROR($B204+INDEX(Settings!$AF$19:$AF$33, MATCH(L$10, Settings!$Y$19:$Y$33, 0))+IF(INDEX(Settings!$AI$19:$AI$33, MATCH(L$10, Settings!$Y$19:$Y$33, 0))="", 0, INDEX($AO$2:$AU$8, MATCH(TEXT($B204, "ddd"), $AN$2:$AN$8, 0), MATCH(INDEX(Settings!$AI$19:$AI$33, MATCH(L$10, Settings!$Y$19:$Y$33, 0)), $AO$1:$AU$1, 0))), 0))</f>
        <v/>
      </c>
      <c r="AV204" s="119" t="str">
        <f>IF(OR($B204="", M204="", M$10="", AV$9), "", IFERROR($B204+INDEX(Settings!$AF$19:$AF$33, MATCH(M$10, Settings!$Y$19:$Y$33, 0))+IF(INDEX(Settings!$AI$19:$AI$33, MATCH(M$10, Settings!$Y$19:$Y$33, 0))="", 0, INDEX($AO$2:$AU$8, MATCH(TEXT($B204, "ddd"), $AN$2:$AN$8, 0), MATCH(INDEX(Settings!$AI$19:$AI$33, MATCH(M$10, Settings!$Y$19:$Y$33, 0)), $AO$1:$AU$1, 0))), 0))</f>
        <v/>
      </c>
      <c r="AW204" s="119" t="str">
        <f>IF(OR($B204="", N204="", N$10="", AW$9), "", IFERROR($B204+INDEX(Settings!$AF$19:$AF$33, MATCH(N$10, Settings!$Y$19:$Y$33, 0))+IF(INDEX(Settings!$AI$19:$AI$33, MATCH(N$10, Settings!$Y$19:$Y$33, 0))="", 0, INDEX($AO$2:$AU$8, MATCH(TEXT($B204, "ddd"), $AN$2:$AN$8, 0), MATCH(INDEX(Settings!$AI$19:$AI$33, MATCH(N$10, Settings!$Y$19:$Y$33, 0)), $AO$1:$AU$1, 0))), 0))</f>
        <v/>
      </c>
      <c r="AX204" s="119" t="str">
        <f>IF(OR($B204="", O204="", O$10="", AX$9), "", IFERROR($B204+INDEX(Settings!$AF$19:$AF$33, MATCH(O$10, Settings!$Y$19:$Y$33, 0))+IF(INDEX(Settings!$AI$19:$AI$33, MATCH(O$10, Settings!$Y$19:$Y$33, 0))="", 0, INDEX($AO$2:$AU$8, MATCH(TEXT($B204, "ddd"), $AN$2:$AN$8, 0), MATCH(INDEX(Settings!$AI$19:$AI$33, MATCH(O$10, Settings!$Y$19:$Y$33, 0)), $AO$1:$AU$1, 0))), 0))</f>
        <v/>
      </c>
      <c r="AY204" s="119" t="str">
        <f>IF(OR($B204="", P204="", P$10="", AY$9), "", IFERROR($B204+INDEX(Settings!$AF$19:$AF$33, MATCH(P$10, Settings!$Y$19:$Y$33, 0))+IF(INDEX(Settings!$AI$19:$AI$33, MATCH(P$10, Settings!$Y$19:$Y$33, 0))="", 0, INDEX($AO$2:$AU$8, MATCH(TEXT($B204, "ddd"), $AN$2:$AN$8, 0), MATCH(INDEX(Settings!$AI$19:$AI$33, MATCH(P$10, Settings!$Y$19:$Y$33, 0)), $AO$1:$AU$1, 0))), 0))</f>
        <v/>
      </c>
      <c r="AZ204" s="120" t="str">
        <f>IF(OR($B204="", Q204="", Q$10="", AZ$9), "", IFERROR($B204+INDEX(Settings!$AF$19:$AF$33, MATCH(Q$10, Settings!$Y$19:$Y$33, 0))+IF(INDEX(Settings!$AI$19:$AI$33, MATCH(Q$10, Settings!$Y$19:$Y$33, 0))="", 0, INDEX($AO$2:$AU$8, MATCH(TEXT($B204, "ddd"), $AN$2:$AN$8, 0), MATCH(INDEX(Settings!$AI$19:$AI$33, MATCH(Q$10, Settings!$Y$19:$Y$33, 0)), $AO$1:$AU$1, 0))), 0))</f>
        <v/>
      </c>
      <c r="BB204" s="118" t="str">
        <f>IF(OR(C$10="", $B204="", C204="", BB$9=""), "", IFERROR(WORKDAY((DATE(YEAR($B204), MONTH($B204)+INDEX(Settings!$AM$19:$AM$33, MATCH(C$10, Settings!$Y$19:$Y$33, 0)), IF(INDEX(Settings!$AQ$19:$AQ$33, MATCH(C$10, Settings!$Y$19:$Y$33, 0))=0, DAY($B204), INDEX(Settings!$AQ$19:$AQ$33, MATCH(C$10, Settings!$Y$19:$Y$33, 0))))-1), 1, Settings!$AY$23:$AY$38), ""))</f>
        <v/>
      </c>
      <c r="BC204" s="119" t="str">
        <f>IF(OR(D$10="", $B204="", D204="", BC$9=""), "", IFERROR(WORKDAY((DATE(YEAR($B204), MONTH($B204)+INDEX(Settings!$AM$19:$AM$33, MATCH(D$10, Settings!$Y$19:$Y$33, 0)), IF(INDEX(Settings!$AQ$19:$AQ$33, MATCH(D$10, Settings!$Y$19:$Y$33, 0))=0, DAY($B204), INDEX(Settings!$AQ$19:$AQ$33, MATCH(D$10, Settings!$Y$19:$Y$33, 0))))-1), 1, Settings!$AY$23:$AY$38), ""))</f>
        <v/>
      </c>
      <c r="BD204" s="119" t="str">
        <f>IF(OR(E$10="", $B204="", E204="", BD$9=""), "", IFERROR(WORKDAY((DATE(YEAR($B204), MONTH($B204)+INDEX(Settings!$AM$19:$AM$33, MATCH(E$10, Settings!$Y$19:$Y$33, 0)), IF(INDEX(Settings!$AQ$19:$AQ$33, MATCH(E$10, Settings!$Y$19:$Y$33, 0))=0, DAY($B204), INDEX(Settings!$AQ$19:$AQ$33, MATCH(E$10, Settings!$Y$19:$Y$33, 0))))-1), 1, Settings!$AY$23:$AY$38), ""))</f>
        <v/>
      </c>
      <c r="BE204" s="119" t="str">
        <f>IF(OR(F$10="", $B204="", F204="", BE$9=""), "", IFERROR(WORKDAY((DATE(YEAR($B204), MONTH($B204)+INDEX(Settings!$AM$19:$AM$33, MATCH(F$10, Settings!$Y$19:$Y$33, 0)), IF(INDEX(Settings!$AQ$19:$AQ$33, MATCH(F$10, Settings!$Y$19:$Y$33, 0))=0, DAY($B204), INDEX(Settings!$AQ$19:$AQ$33, MATCH(F$10, Settings!$Y$19:$Y$33, 0))))-1), 1, Settings!$AY$23:$AY$38), ""))</f>
        <v/>
      </c>
      <c r="BF204" s="119" t="str">
        <f>IF(OR(G$10="", $B204="", G204="", BF$9=""), "", IFERROR(WORKDAY((DATE(YEAR($B204), MONTH($B204)+INDEX(Settings!$AM$19:$AM$33, MATCH(G$10, Settings!$Y$19:$Y$33, 0)), IF(INDEX(Settings!$AQ$19:$AQ$33, MATCH(G$10, Settings!$Y$19:$Y$33, 0))=0, DAY($B204), INDEX(Settings!$AQ$19:$AQ$33, MATCH(G$10, Settings!$Y$19:$Y$33, 0))))-1), 1, Settings!$AY$23:$AY$38), ""))</f>
        <v/>
      </c>
      <c r="BG204" s="119" t="str">
        <f>IF(OR(H$10="", $B204="", H204="", BG$9=""), "", IFERROR(WORKDAY((DATE(YEAR($B204), MONTH($B204)+INDEX(Settings!$AM$19:$AM$33, MATCH(H$10, Settings!$Y$19:$Y$33, 0)), IF(INDEX(Settings!$AQ$19:$AQ$33, MATCH(H$10, Settings!$Y$19:$Y$33, 0))=0, DAY($B204), INDEX(Settings!$AQ$19:$AQ$33, MATCH(H$10, Settings!$Y$19:$Y$33, 0))))-1), 1, Settings!$AY$23:$AY$38), ""))</f>
        <v/>
      </c>
      <c r="BH204" s="119" t="str">
        <f>IF(OR(I$10="", $B204="", I204="", BH$9=""), "", IFERROR(WORKDAY((DATE(YEAR($B204), MONTH($B204)+INDEX(Settings!$AM$19:$AM$33, MATCH(I$10, Settings!$Y$19:$Y$33, 0)), IF(INDEX(Settings!$AQ$19:$AQ$33, MATCH(I$10, Settings!$Y$19:$Y$33, 0))=0, DAY($B204), INDEX(Settings!$AQ$19:$AQ$33, MATCH(I$10, Settings!$Y$19:$Y$33, 0))))-1), 1, Settings!$AY$23:$AY$38), ""))</f>
        <v/>
      </c>
      <c r="BI204" s="119" t="str">
        <f>IF(OR(J$10="", $B204="", J204="", BI$9=""), "", IFERROR(WORKDAY((DATE(YEAR($B204), MONTH($B204)+INDEX(Settings!$AM$19:$AM$33, MATCH(J$10, Settings!$Y$19:$Y$33, 0)), IF(INDEX(Settings!$AQ$19:$AQ$33, MATCH(J$10, Settings!$Y$19:$Y$33, 0))=0, DAY($B204), INDEX(Settings!$AQ$19:$AQ$33, MATCH(J$10, Settings!$Y$19:$Y$33, 0))))-1), 1, Settings!$AY$23:$AY$38), ""))</f>
        <v/>
      </c>
      <c r="BJ204" s="119" t="str">
        <f>IF(OR(K$10="", $B204="", K204="", BJ$9=""), "", IFERROR(WORKDAY((DATE(YEAR($B204), MONTH($B204)+INDEX(Settings!$AM$19:$AM$33, MATCH(K$10, Settings!$Y$19:$Y$33, 0)), IF(INDEX(Settings!$AQ$19:$AQ$33, MATCH(K$10, Settings!$Y$19:$Y$33, 0))=0, DAY($B204), INDEX(Settings!$AQ$19:$AQ$33, MATCH(K$10, Settings!$Y$19:$Y$33, 0))))-1), 1, Settings!$AY$23:$AY$38), ""))</f>
        <v/>
      </c>
      <c r="BK204" s="119" t="str">
        <f>IF(OR(L$10="", $B204="", L204="", BK$9=""), "", IFERROR(WORKDAY((DATE(YEAR($B204), MONTH($B204)+INDEX(Settings!$AM$19:$AM$33, MATCH(L$10, Settings!$Y$19:$Y$33, 0)), IF(INDEX(Settings!$AQ$19:$AQ$33, MATCH(L$10, Settings!$Y$19:$Y$33, 0))=0, DAY($B204), INDEX(Settings!$AQ$19:$AQ$33, MATCH(L$10, Settings!$Y$19:$Y$33, 0))))-1), 1, Settings!$AY$23:$AY$38), ""))</f>
        <v/>
      </c>
      <c r="BL204" s="119" t="str">
        <f>IF(OR(M$10="", $B204="", M204="", BL$9=""), "", IFERROR(WORKDAY((DATE(YEAR($B204), MONTH($B204)+INDEX(Settings!$AM$19:$AM$33, MATCH(M$10, Settings!$Y$19:$Y$33, 0)), IF(INDEX(Settings!$AQ$19:$AQ$33, MATCH(M$10, Settings!$Y$19:$Y$33, 0))=0, DAY($B204), INDEX(Settings!$AQ$19:$AQ$33, MATCH(M$10, Settings!$Y$19:$Y$33, 0))))-1), 1, Settings!$AY$23:$AY$38), ""))</f>
        <v/>
      </c>
      <c r="BM204" s="119" t="str">
        <f>IF(OR(N$10="", $B204="", N204="", BM$9=""), "", IFERROR(WORKDAY((DATE(YEAR($B204), MONTH($B204)+INDEX(Settings!$AM$19:$AM$33, MATCH(N$10, Settings!$Y$19:$Y$33, 0)), IF(INDEX(Settings!$AQ$19:$AQ$33, MATCH(N$10, Settings!$Y$19:$Y$33, 0))=0, DAY($B204), INDEX(Settings!$AQ$19:$AQ$33, MATCH(N$10, Settings!$Y$19:$Y$33, 0))))-1), 1, Settings!$AY$23:$AY$38), ""))</f>
        <v/>
      </c>
      <c r="BN204" s="119" t="str">
        <f>IF(OR(O$10="", $B204="", O204="", BN$9=""), "", IFERROR(WORKDAY((DATE(YEAR($B204), MONTH($B204)+INDEX(Settings!$AM$19:$AM$33, MATCH(O$10, Settings!$Y$19:$Y$33, 0)), IF(INDEX(Settings!$AQ$19:$AQ$33, MATCH(O$10, Settings!$Y$19:$Y$33, 0))=0, DAY($B204), INDEX(Settings!$AQ$19:$AQ$33, MATCH(O$10, Settings!$Y$19:$Y$33, 0))))-1), 1, Settings!$AY$23:$AY$38), ""))</f>
        <v/>
      </c>
      <c r="BO204" s="119" t="str">
        <f>IF(OR(P$10="", $B204="", P204="", BO$9=""), "", IFERROR(WORKDAY((DATE(YEAR($B204), MONTH($B204)+INDEX(Settings!$AM$19:$AM$33, MATCH(P$10, Settings!$Y$19:$Y$33, 0)), IF(INDEX(Settings!$AQ$19:$AQ$33, MATCH(P$10, Settings!$Y$19:$Y$33, 0))=0, DAY($B204), INDEX(Settings!$AQ$19:$AQ$33, MATCH(P$10, Settings!$Y$19:$Y$33, 0))))-1), 1, Settings!$AY$23:$AY$38), ""))</f>
        <v/>
      </c>
      <c r="BP204" s="120" t="str">
        <f>IF(OR(Q$10="", $B204="", Q204="", BP$9=""), "", IFERROR(WORKDAY((DATE(YEAR($B204), MONTH($B204)+INDEX(Settings!$AM$19:$AM$33, MATCH(Q$10, Settings!$Y$19:$Y$33, 0)), IF(INDEX(Settings!$AQ$19:$AQ$33, MATCH(Q$10, Settings!$Y$19:$Y$33, 0))=0, DAY($B204), INDEX(Settings!$AQ$19:$AQ$33, MATCH(Q$10, Settings!$Y$19:$Y$33, 0))))-1), 1, Settings!$AY$23:$AY$38), ""))</f>
        <v/>
      </c>
      <c r="BR204" s="118" t="str">
        <f>IF(BB204="", "", IF(BB204&lt;=$B204, WORKDAY(DATE(YEAR($BB204), MONTH(BB204)+1, DAY(BB204)-1), 1, Settings!$AY$23:$AY$38), BB204))</f>
        <v/>
      </c>
      <c r="BS204" s="119" t="str">
        <f>IF(BC204="", "", IF(BC204&lt;=$B204, WORKDAY(DATE(YEAR($BB204), MONTH(BC204)+1, DAY(BC204)-1), 1, Settings!$AY$23:$AY$38), BC204))</f>
        <v/>
      </c>
      <c r="BT204" s="119" t="str">
        <f>IF(BD204="", "", IF(BD204&lt;=$B204, WORKDAY(DATE(YEAR($BB204), MONTH(BD204)+1, DAY(BD204)-1), 1, Settings!$AY$23:$AY$38), BD204))</f>
        <v/>
      </c>
      <c r="BU204" s="119" t="str">
        <f>IF(BE204="", "", IF(BE204&lt;=$B204, WORKDAY(DATE(YEAR($BB204), MONTH(BE204)+1, DAY(BE204)-1), 1, Settings!$AY$23:$AY$38), BE204))</f>
        <v/>
      </c>
      <c r="BV204" s="119" t="str">
        <f>IF(BF204="", "", IF(BF204&lt;=$B204, WORKDAY(DATE(YEAR($BB204), MONTH(BF204)+1, DAY(BF204)-1), 1, Settings!$AY$23:$AY$38), BF204))</f>
        <v/>
      </c>
      <c r="BW204" s="119" t="str">
        <f>IF(BG204="", "", IF(BG204&lt;=$B204, WORKDAY(DATE(YEAR($BB204), MONTH(BG204)+1, DAY(BG204)-1), 1, Settings!$AY$23:$AY$38), BG204))</f>
        <v/>
      </c>
      <c r="BX204" s="119" t="str">
        <f>IF(BH204="", "", IF(BH204&lt;=$B204, WORKDAY(DATE(YEAR($BB204), MONTH(BH204)+1, DAY(BH204)-1), 1, Settings!$AY$23:$AY$38), BH204))</f>
        <v/>
      </c>
      <c r="BY204" s="119" t="str">
        <f>IF(BI204="", "", IF(BI204&lt;=$B204, WORKDAY(DATE(YEAR($BB204), MONTH(BI204)+1, DAY(BI204)-1), 1, Settings!$AY$23:$AY$38), BI204))</f>
        <v/>
      </c>
      <c r="BZ204" s="119" t="str">
        <f>IF(BJ204="", "", IF(BJ204&lt;=$B204, WORKDAY(DATE(YEAR($BB204), MONTH(BJ204)+1, DAY(BJ204)-1), 1, Settings!$AY$23:$AY$38), BJ204))</f>
        <v/>
      </c>
      <c r="CA204" s="119" t="str">
        <f>IF(BK204="", "", IF(BK204&lt;=$B204, WORKDAY(DATE(YEAR($BB204), MONTH(BK204)+1, DAY(BK204)-1), 1, Settings!$AY$23:$AY$38), BK204))</f>
        <v/>
      </c>
      <c r="CB204" s="119" t="str">
        <f>IF(BL204="", "", IF(BL204&lt;=$B204, WORKDAY(DATE(YEAR($BB204), MONTH(BL204)+1, DAY(BL204)-1), 1, Settings!$AY$23:$AY$38), BL204))</f>
        <v/>
      </c>
      <c r="CC204" s="119" t="str">
        <f>IF(BM204="", "", IF(BM204&lt;=$B204, WORKDAY(DATE(YEAR($BB204), MONTH(BM204)+1, DAY(BM204)-1), 1, Settings!$AY$23:$AY$38), BM204))</f>
        <v/>
      </c>
      <c r="CD204" s="119" t="str">
        <f>IF(BN204="", "", IF(BN204&lt;=$B204, WORKDAY(DATE(YEAR($BB204), MONTH(BN204)+1, DAY(BN204)-1), 1, Settings!$AY$23:$AY$38), BN204))</f>
        <v/>
      </c>
      <c r="CE204" s="119" t="str">
        <f>IF(BO204="", "", IF(BO204&lt;=$B204, WORKDAY(DATE(YEAR($BB204), MONTH(BO204)+1, DAY(BO204)-1), 1, Settings!$AY$23:$AY$38), BO204))</f>
        <v/>
      </c>
      <c r="CF204" s="120" t="str">
        <f>IF(BP204="", "", IF(BP204&lt;=$B204, WORKDAY(DATE(YEAR($BB204), MONTH(BP204)+1, DAY(BP204)-1), 1, Settings!$AY$23:$AY$38), BP204))</f>
        <v/>
      </c>
      <c r="CH204" s="48" t="str">
        <f t="shared" ref="CH204:CH267" si="97">IF(AND(AL204="", BR204=""), "", IF(AL204="", BR204, IF(BR204="", AL204, IF(AL204&gt;BR204, AL204, IF(BR204&gt;AL204, BR204, AL204)))))</f>
        <v/>
      </c>
      <c r="CI204" s="49" t="str">
        <f t="shared" ref="CI204:CI267" si="98">IF(AND(AM204="", BS204=""), "", IF(AM204="", BS204, IF(BS204="", AM204, IF(AM204&gt;BS204, AM204, IF(BS204&gt;AM204, BS204, AM204)))))</f>
        <v/>
      </c>
      <c r="CJ204" s="49" t="str">
        <f t="shared" ref="CJ204:CJ267" si="99">IF(AND(AN204="", BT204=""), "", IF(AN204="", BT204, IF(BT204="", AN204, IF(AN204&gt;BT204, AN204, IF(BT204&gt;AN204, BT204, AN204)))))</f>
        <v/>
      </c>
      <c r="CK204" s="49" t="str">
        <f t="shared" ref="CK204:CK267" si="100">IF(AND(AO204="", BU204=""), "", IF(AO204="", BU204, IF(BU204="", AO204, IF(AO204&gt;BU204, AO204, IF(BU204&gt;AO204, BU204, AO204)))))</f>
        <v/>
      </c>
      <c r="CL204" s="49" t="str">
        <f t="shared" ref="CL204:CL267" si="101">IF(AND(AP204="", BV204=""), "", IF(AP204="", BV204, IF(BV204="", AP204, IF(AP204&gt;BV204, AP204, IF(BV204&gt;AP204, BV204, AP204)))))</f>
        <v/>
      </c>
      <c r="CM204" s="49" t="str">
        <f t="shared" ref="CM204:CM267" si="102">IF(AND(AQ204="", BW204=""), "", IF(AQ204="", BW204, IF(BW204="", AQ204, IF(AQ204&gt;BW204, AQ204, IF(BW204&gt;AQ204, BW204, AQ204)))))</f>
        <v/>
      </c>
      <c r="CN204" s="49" t="str">
        <f t="shared" ref="CN204:CN267" si="103">IF(AND(AR204="", BX204=""), "", IF(AR204="", BX204, IF(BX204="", AR204, IF(AR204&gt;BX204, AR204, IF(BX204&gt;AR204, BX204, AR204)))))</f>
        <v/>
      </c>
      <c r="CO204" s="49" t="str">
        <f t="shared" ref="CO204:CO267" si="104">IF(AND(AS204="", BY204=""), "", IF(AS204="", BY204, IF(BY204="", AS204, IF(AS204&gt;BY204, AS204, IF(BY204&gt;AS204, BY204, AS204)))))</f>
        <v/>
      </c>
      <c r="CP204" s="49" t="str">
        <f t="shared" ref="CP204:CP267" si="105">IF(AND(AT204="", BZ204=""), "", IF(AT204="", BZ204, IF(BZ204="", AT204, IF(AT204&gt;BZ204, AT204, IF(BZ204&gt;AT204, BZ204, AT204)))))</f>
        <v/>
      </c>
      <c r="CQ204" s="49" t="str">
        <f t="shared" ref="CQ204:CQ267" si="106">IF(AND(AU204="", CA204=""), "", IF(AU204="", CA204, IF(CA204="", AU204, IF(AU204&gt;CA204, AU204, IF(CA204&gt;AU204, CA204, AU204)))))</f>
        <v/>
      </c>
      <c r="CR204" s="49" t="str">
        <f t="shared" ref="CR204:CR267" si="107">IF(AND(AV204="", CB204=""), "", IF(AV204="", CB204, IF(CB204="", AV204, IF(AV204&gt;CB204, AV204, IF(CB204&gt;AV204, CB204, AV204)))))</f>
        <v/>
      </c>
      <c r="CS204" s="49" t="str">
        <f t="shared" ref="CS204:CS267" si="108">IF(AND(AW204="", CC204=""), "", IF(AW204="", CC204, IF(CC204="", AW204, IF(AW204&gt;CC204, AW204, IF(CC204&gt;AW204, CC204, AW204)))))</f>
        <v/>
      </c>
      <c r="CT204" s="49" t="str">
        <f t="shared" ref="CT204:CT267" si="109">IF(AND(AX204="", CD204=""), "", IF(AX204="", CD204, IF(CD204="", AX204, IF(AX204&gt;CD204, AX204, IF(CD204&gt;AX204, CD204, AX204)))))</f>
        <v/>
      </c>
      <c r="CU204" s="49" t="str">
        <f t="shared" ref="CU204:CU267" si="110">IF(AND(AY204="", CE204=""), "", IF(AY204="", CE204, IF(CE204="", AY204, IF(AY204&gt;CE204, AY204, IF(CE204&gt;AY204, CE204, AY204)))))</f>
        <v/>
      </c>
      <c r="CV204" s="16" t="str">
        <f t="shared" ref="CV204:CV267" si="111">IF(AND(AZ204="", CF204=""), "", IF(AZ204="", CF204, IF(CF204="", AZ204, IF(AZ204&gt;CF204, AZ204, IF(CF204&gt;AZ204, CF204, AZ204)))))</f>
        <v/>
      </c>
      <c r="CX204" s="48" t="str">
        <f t="shared" ref="CX204:CX267" si="112">IF(CH204="", "", TEXT(CH204, "mmm yyyy"))</f>
        <v/>
      </c>
      <c r="CY204" s="49" t="str">
        <f t="shared" ref="CY204:CY267" si="113">IF(CI204="", "", TEXT(CI204, "mmm yyyy"))</f>
        <v/>
      </c>
      <c r="CZ204" s="49" t="str">
        <f t="shared" ref="CZ204:CZ267" si="114">IF(CJ204="", "", TEXT(CJ204, "mmm yyyy"))</f>
        <v/>
      </c>
      <c r="DA204" s="49" t="str">
        <f t="shared" ref="DA204:DA267" si="115">IF(CK204="", "", TEXT(CK204, "mmm yyyy"))</f>
        <v/>
      </c>
      <c r="DB204" s="49" t="str">
        <f t="shared" ref="DB204:DB267" si="116">IF(CL204="", "", TEXT(CL204, "mmm yyyy"))</f>
        <v/>
      </c>
      <c r="DC204" s="49" t="str">
        <f t="shared" ref="DC204:DC267" si="117">IF(CM204="", "", TEXT(CM204, "mmm yyyy"))</f>
        <v/>
      </c>
      <c r="DD204" s="49" t="str">
        <f t="shared" ref="DD204:DD267" si="118">IF(CN204="", "", TEXT(CN204, "mmm yyyy"))</f>
        <v/>
      </c>
      <c r="DE204" s="49" t="str">
        <f t="shared" ref="DE204:DE267" si="119">IF(CO204="", "", TEXT(CO204, "mmm yyyy"))</f>
        <v/>
      </c>
      <c r="DF204" s="49" t="str">
        <f t="shared" ref="DF204:DF267" si="120">IF(CP204="", "", TEXT(CP204, "mmm yyyy"))</f>
        <v/>
      </c>
      <c r="DG204" s="49" t="str">
        <f t="shared" ref="DG204:DG267" si="121">IF(CQ204="", "", TEXT(CQ204, "mmm yyyy"))</f>
        <v/>
      </c>
      <c r="DH204" s="49" t="str">
        <f t="shared" ref="DH204:DH267" si="122">IF(CR204="", "", TEXT(CR204, "mmm yyyy"))</f>
        <v/>
      </c>
      <c r="DI204" s="49" t="str">
        <f t="shared" ref="DI204:DI267" si="123">IF(CS204="", "", TEXT(CS204, "mmm yyyy"))</f>
        <v/>
      </c>
      <c r="DJ204" s="49" t="str">
        <f t="shared" ref="DJ204:DJ267" si="124">IF(CT204="", "", TEXT(CT204, "mmm yyyy"))</f>
        <v/>
      </c>
      <c r="DK204" s="49" t="str">
        <f t="shared" ref="DK204:DK267" si="125">IF(CU204="", "", TEXT(CU204, "mmm yyyy"))</f>
        <v/>
      </c>
      <c r="DL204" s="16" t="str">
        <f t="shared" ref="DL204:DL267" si="126">IF(CV204="", "", TEXT(CV204, "mmm yyyy"))</f>
        <v/>
      </c>
      <c r="DN204" s="17" t="str">
        <f t="shared" ref="DN204:DN267" si="127">IF($B204="", "", TEXT($B204, "mmm yyyy"))</f>
        <v>Jan 2020</v>
      </c>
    </row>
    <row r="205" spans="1:118" x14ac:dyDescent="0.25">
      <c r="A205" s="30"/>
      <c r="B205" s="102">
        <f>IF(B204="", "", IFERROR(IF(B204+1&gt;Settings!$G$25, "", B204+1), ""))</f>
        <v>43841</v>
      </c>
      <c r="C205" s="2"/>
      <c r="D205" s="3"/>
      <c r="E205" s="3"/>
      <c r="F205" s="3"/>
      <c r="G205" s="3"/>
      <c r="H205" s="3"/>
      <c r="I205" s="3"/>
      <c r="J205" s="3"/>
      <c r="K205" s="3"/>
      <c r="L205" s="3"/>
      <c r="M205" s="3"/>
      <c r="N205" s="3"/>
      <c r="O205" s="3"/>
      <c r="P205" s="3"/>
      <c r="Q205" s="4"/>
      <c r="R205" s="30"/>
      <c r="T205" s="17" t="str">
        <f>IF($B205="", "", IF($B205&lt;Settings!$G$23, "Old", "New"))</f>
        <v>New</v>
      </c>
      <c r="AL205" s="118" t="str">
        <f>IF(OR($B205="", C205="", C$10="", AL$9), "", IFERROR($B205+INDEX(Settings!$AF$19:$AF$33, MATCH(C$10, Settings!$Y$19:$Y$33, 0))+IF(INDEX(Settings!$AI$19:$AI$33, MATCH(C$10, Settings!$Y$19:$Y$33, 0))="", 0, INDEX($AO$2:$AU$8, MATCH(TEXT($B205, "ddd"), $AN$2:$AN$8, 0), MATCH(INDEX(Settings!$AI$19:$AI$33, MATCH(C$10, Settings!$Y$19:$Y$33, 0)), $AO$1:$AU$1, 0))), 0))</f>
        <v/>
      </c>
      <c r="AM205" s="119" t="str">
        <f>IF(OR($B205="", D205="", D$10="", AM$9), "", IFERROR($B205+INDEX(Settings!$AF$19:$AF$33, MATCH(D$10, Settings!$Y$19:$Y$33, 0))+IF(INDEX(Settings!$AI$19:$AI$33, MATCH(D$10, Settings!$Y$19:$Y$33, 0))="", 0, INDEX($AO$2:$AU$8, MATCH(TEXT($B205, "ddd"), $AN$2:$AN$8, 0), MATCH(INDEX(Settings!$AI$19:$AI$33, MATCH(D$10, Settings!$Y$19:$Y$33, 0)), $AO$1:$AU$1, 0))), 0))</f>
        <v/>
      </c>
      <c r="AN205" s="119" t="str">
        <f>IF(OR($B205="", E205="", E$10="", AN$9), "", IFERROR($B205+INDEX(Settings!$AF$19:$AF$33, MATCH(E$10, Settings!$Y$19:$Y$33, 0))+IF(INDEX(Settings!$AI$19:$AI$33, MATCH(E$10, Settings!$Y$19:$Y$33, 0))="", 0, INDEX($AO$2:$AU$8, MATCH(TEXT($B205, "ddd"), $AN$2:$AN$8, 0), MATCH(INDEX(Settings!$AI$19:$AI$33, MATCH(E$10, Settings!$Y$19:$Y$33, 0)), $AO$1:$AU$1, 0))), 0))</f>
        <v/>
      </c>
      <c r="AO205" s="119" t="str">
        <f>IF(OR($B205="", F205="", F$10="", AO$9), "", IFERROR($B205+INDEX(Settings!$AF$19:$AF$33, MATCH(F$10, Settings!$Y$19:$Y$33, 0))+IF(INDEX(Settings!$AI$19:$AI$33, MATCH(F$10, Settings!$Y$19:$Y$33, 0))="", 0, INDEX($AO$2:$AU$8, MATCH(TEXT($B205, "ddd"), $AN$2:$AN$8, 0), MATCH(INDEX(Settings!$AI$19:$AI$33, MATCH(F$10, Settings!$Y$19:$Y$33, 0)), $AO$1:$AU$1, 0))), 0))</f>
        <v/>
      </c>
      <c r="AP205" s="119" t="str">
        <f>IF(OR($B205="", G205="", G$10="", AP$9), "", IFERROR($B205+INDEX(Settings!$AF$19:$AF$33, MATCH(G$10, Settings!$Y$19:$Y$33, 0))+IF(INDEX(Settings!$AI$19:$AI$33, MATCH(G$10, Settings!$Y$19:$Y$33, 0))="", 0, INDEX($AO$2:$AU$8, MATCH(TEXT($B205, "ddd"), $AN$2:$AN$8, 0), MATCH(INDEX(Settings!$AI$19:$AI$33, MATCH(G$10, Settings!$Y$19:$Y$33, 0)), $AO$1:$AU$1, 0))), 0))</f>
        <v/>
      </c>
      <c r="AQ205" s="119" t="str">
        <f>IF(OR($B205="", H205="", H$10="", AQ$9), "", IFERROR($B205+INDEX(Settings!$AF$19:$AF$33, MATCH(H$10, Settings!$Y$19:$Y$33, 0))+IF(INDEX(Settings!$AI$19:$AI$33, MATCH(H$10, Settings!$Y$19:$Y$33, 0))="", 0, INDEX($AO$2:$AU$8, MATCH(TEXT($B205, "ddd"), $AN$2:$AN$8, 0), MATCH(INDEX(Settings!$AI$19:$AI$33, MATCH(H$10, Settings!$Y$19:$Y$33, 0)), $AO$1:$AU$1, 0))), 0))</f>
        <v/>
      </c>
      <c r="AR205" s="119" t="str">
        <f>IF(OR($B205="", I205="", I$10="", AR$9), "", IFERROR($B205+INDEX(Settings!$AF$19:$AF$33, MATCH(I$10, Settings!$Y$19:$Y$33, 0))+IF(INDEX(Settings!$AI$19:$AI$33, MATCH(I$10, Settings!$Y$19:$Y$33, 0))="", 0, INDEX($AO$2:$AU$8, MATCH(TEXT($B205, "ddd"), $AN$2:$AN$8, 0), MATCH(INDEX(Settings!$AI$19:$AI$33, MATCH(I$10, Settings!$Y$19:$Y$33, 0)), $AO$1:$AU$1, 0))), 0))</f>
        <v/>
      </c>
      <c r="AS205" s="119" t="str">
        <f>IF(OR($B205="", J205="", J$10="", AS$9), "", IFERROR($B205+INDEX(Settings!$AF$19:$AF$33, MATCH(J$10, Settings!$Y$19:$Y$33, 0))+IF(INDEX(Settings!$AI$19:$AI$33, MATCH(J$10, Settings!$Y$19:$Y$33, 0))="", 0, INDEX($AO$2:$AU$8, MATCH(TEXT($B205, "ddd"), $AN$2:$AN$8, 0), MATCH(INDEX(Settings!$AI$19:$AI$33, MATCH(J$10, Settings!$Y$19:$Y$33, 0)), $AO$1:$AU$1, 0))), 0))</f>
        <v/>
      </c>
      <c r="AT205" s="119" t="str">
        <f>IF(OR($B205="", K205="", K$10="", AT$9), "", IFERROR($B205+INDEX(Settings!$AF$19:$AF$33, MATCH(K$10, Settings!$Y$19:$Y$33, 0))+IF(INDEX(Settings!$AI$19:$AI$33, MATCH(K$10, Settings!$Y$19:$Y$33, 0))="", 0, INDEX($AO$2:$AU$8, MATCH(TEXT($B205, "ddd"), $AN$2:$AN$8, 0), MATCH(INDEX(Settings!$AI$19:$AI$33, MATCH(K$10, Settings!$Y$19:$Y$33, 0)), $AO$1:$AU$1, 0))), 0))</f>
        <v/>
      </c>
      <c r="AU205" s="119" t="str">
        <f>IF(OR($B205="", L205="", L$10="", AU$9), "", IFERROR($B205+INDEX(Settings!$AF$19:$AF$33, MATCH(L$10, Settings!$Y$19:$Y$33, 0))+IF(INDEX(Settings!$AI$19:$AI$33, MATCH(L$10, Settings!$Y$19:$Y$33, 0))="", 0, INDEX($AO$2:$AU$8, MATCH(TEXT($B205, "ddd"), $AN$2:$AN$8, 0), MATCH(INDEX(Settings!$AI$19:$AI$33, MATCH(L$10, Settings!$Y$19:$Y$33, 0)), $AO$1:$AU$1, 0))), 0))</f>
        <v/>
      </c>
      <c r="AV205" s="119" t="str">
        <f>IF(OR($B205="", M205="", M$10="", AV$9), "", IFERROR($B205+INDEX(Settings!$AF$19:$AF$33, MATCH(M$10, Settings!$Y$19:$Y$33, 0))+IF(INDEX(Settings!$AI$19:$AI$33, MATCH(M$10, Settings!$Y$19:$Y$33, 0))="", 0, INDEX($AO$2:$AU$8, MATCH(TEXT($B205, "ddd"), $AN$2:$AN$8, 0), MATCH(INDEX(Settings!$AI$19:$AI$33, MATCH(M$10, Settings!$Y$19:$Y$33, 0)), $AO$1:$AU$1, 0))), 0))</f>
        <v/>
      </c>
      <c r="AW205" s="119" t="str">
        <f>IF(OR($B205="", N205="", N$10="", AW$9), "", IFERROR($B205+INDEX(Settings!$AF$19:$AF$33, MATCH(N$10, Settings!$Y$19:$Y$33, 0))+IF(INDEX(Settings!$AI$19:$AI$33, MATCH(N$10, Settings!$Y$19:$Y$33, 0))="", 0, INDEX($AO$2:$AU$8, MATCH(TEXT($B205, "ddd"), $AN$2:$AN$8, 0), MATCH(INDEX(Settings!$AI$19:$AI$33, MATCH(N$10, Settings!$Y$19:$Y$33, 0)), $AO$1:$AU$1, 0))), 0))</f>
        <v/>
      </c>
      <c r="AX205" s="119" t="str">
        <f>IF(OR($B205="", O205="", O$10="", AX$9), "", IFERROR($B205+INDEX(Settings!$AF$19:$AF$33, MATCH(O$10, Settings!$Y$19:$Y$33, 0))+IF(INDEX(Settings!$AI$19:$AI$33, MATCH(O$10, Settings!$Y$19:$Y$33, 0))="", 0, INDEX($AO$2:$AU$8, MATCH(TEXT($B205, "ddd"), $AN$2:$AN$8, 0), MATCH(INDEX(Settings!$AI$19:$AI$33, MATCH(O$10, Settings!$Y$19:$Y$33, 0)), $AO$1:$AU$1, 0))), 0))</f>
        <v/>
      </c>
      <c r="AY205" s="119" t="str">
        <f>IF(OR($B205="", P205="", P$10="", AY$9), "", IFERROR($B205+INDEX(Settings!$AF$19:$AF$33, MATCH(P$10, Settings!$Y$19:$Y$33, 0))+IF(INDEX(Settings!$AI$19:$AI$33, MATCH(P$10, Settings!$Y$19:$Y$33, 0))="", 0, INDEX($AO$2:$AU$8, MATCH(TEXT($B205, "ddd"), $AN$2:$AN$8, 0), MATCH(INDEX(Settings!$AI$19:$AI$33, MATCH(P$10, Settings!$Y$19:$Y$33, 0)), $AO$1:$AU$1, 0))), 0))</f>
        <v/>
      </c>
      <c r="AZ205" s="120" t="str">
        <f>IF(OR($B205="", Q205="", Q$10="", AZ$9), "", IFERROR($B205+INDEX(Settings!$AF$19:$AF$33, MATCH(Q$10, Settings!$Y$19:$Y$33, 0))+IF(INDEX(Settings!$AI$19:$AI$33, MATCH(Q$10, Settings!$Y$19:$Y$33, 0))="", 0, INDEX($AO$2:$AU$8, MATCH(TEXT($B205, "ddd"), $AN$2:$AN$8, 0), MATCH(INDEX(Settings!$AI$19:$AI$33, MATCH(Q$10, Settings!$Y$19:$Y$33, 0)), $AO$1:$AU$1, 0))), 0))</f>
        <v/>
      </c>
      <c r="BB205" s="118" t="str">
        <f>IF(OR(C$10="", $B205="", C205="", BB$9=""), "", IFERROR(WORKDAY((DATE(YEAR($B205), MONTH($B205)+INDEX(Settings!$AM$19:$AM$33, MATCH(C$10, Settings!$Y$19:$Y$33, 0)), IF(INDEX(Settings!$AQ$19:$AQ$33, MATCH(C$10, Settings!$Y$19:$Y$33, 0))=0, DAY($B205), INDEX(Settings!$AQ$19:$AQ$33, MATCH(C$10, Settings!$Y$19:$Y$33, 0))))-1), 1, Settings!$AY$23:$AY$38), ""))</f>
        <v/>
      </c>
      <c r="BC205" s="119" t="str">
        <f>IF(OR(D$10="", $B205="", D205="", BC$9=""), "", IFERROR(WORKDAY((DATE(YEAR($B205), MONTH($B205)+INDEX(Settings!$AM$19:$AM$33, MATCH(D$10, Settings!$Y$19:$Y$33, 0)), IF(INDEX(Settings!$AQ$19:$AQ$33, MATCH(D$10, Settings!$Y$19:$Y$33, 0))=0, DAY($B205), INDEX(Settings!$AQ$19:$AQ$33, MATCH(D$10, Settings!$Y$19:$Y$33, 0))))-1), 1, Settings!$AY$23:$AY$38), ""))</f>
        <v/>
      </c>
      <c r="BD205" s="119" t="str">
        <f>IF(OR(E$10="", $B205="", E205="", BD$9=""), "", IFERROR(WORKDAY((DATE(YEAR($B205), MONTH($B205)+INDEX(Settings!$AM$19:$AM$33, MATCH(E$10, Settings!$Y$19:$Y$33, 0)), IF(INDEX(Settings!$AQ$19:$AQ$33, MATCH(E$10, Settings!$Y$19:$Y$33, 0))=0, DAY($B205), INDEX(Settings!$AQ$19:$AQ$33, MATCH(E$10, Settings!$Y$19:$Y$33, 0))))-1), 1, Settings!$AY$23:$AY$38), ""))</f>
        <v/>
      </c>
      <c r="BE205" s="119" t="str">
        <f>IF(OR(F$10="", $B205="", F205="", BE$9=""), "", IFERROR(WORKDAY((DATE(YEAR($B205), MONTH($B205)+INDEX(Settings!$AM$19:$AM$33, MATCH(F$10, Settings!$Y$19:$Y$33, 0)), IF(INDEX(Settings!$AQ$19:$AQ$33, MATCH(F$10, Settings!$Y$19:$Y$33, 0))=0, DAY($B205), INDEX(Settings!$AQ$19:$AQ$33, MATCH(F$10, Settings!$Y$19:$Y$33, 0))))-1), 1, Settings!$AY$23:$AY$38), ""))</f>
        <v/>
      </c>
      <c r="BF205" s="119" t="str">
        <f>IF(OR(G$10="", $B205="", G205="", BF$9=""), "", IFERROR(WORKDAY((DATE(YEAR($B205), MONTH($B205)+INDEX(Settings!$AM$19:$AM$33, MATCH(G$10, Settings!$Y$19:$Y$33, 0)), IF(INDEX(Settings!$AQ$19:$AQ$33, MATCH(G$10, Settings!$Y$19:$Y$33, 0))=0, DAY($B205), INDEX(Settings!$AQ$19:$AQ$33, MATCH(G$10, Settings!$Y$19:$Y$33, 0))))-1), 1, Settings!$AY$23:$AY$38), ""))</f>
        <v/>
      </c>
      <c r="BG205" s="119" t="str">
        <f>IF(OR(H$10="", $B205="", H205="", BG$9=""), "", IFERROR(WORKDAY((DATE(YEAR($B205), MONTH($B205)+INDEX(Settings!$AM$19:$AM$33, MATCH(H$10, Settings!$Y$19:$Y$33, 0)), IF(INDEX(Settings!$AQ$19:$AQ$33, MATCH(H$10, Settings!$Y$19:$Y$33, 0))=0, DAY($B205), INDEX(Settings!$AQ$19:$AQ$33, MATCH(H$10, Settings!$Y$19:$Y$33, 0))))-1), 1, Settings!$AY$23:$AY$38), ""))</f>
        <v/>
      </c>
      <c r="BH205" s="119" t="str">
        <f>IF(OR(I$10="", $B205="", I205="", BH$9=""), "", IFERROR(WORKDAY((DATE(YEAR($B205), MONTH($B205)+INDEX(Settings!$AM$19:$AM$33, MATCH(I$10, Settings!$Y$19:$Y$33, 0)), IF(INDEX(Settings!$AQ$19:$AQ$33, MATCH(I$10, Settings!$Y$19:$Y$33, 0))=0, DAY($B205), INDEX(Settings!$AQ$19:$AQ$33, MATCH(I$10, Settings!$Y$19:$Y$33, 0))))-1), 1, Settings!$AY$23:$AY$38), ""))</f>
        <v/>
      </c>
      <c r="BI205" s="119" t="str">
        <f>IF(OR(J$10="", $B205="", J205="", BI$9=""), "", IFERROR(WORKDAY((DATE(YEAR($B205), MONTH($B205)+INDEX(Settings!$AM$19:$AM$33, MATCH(J$10, Settings!$Y$19:$Y$33, 0)), IF(INDEX(Settings!$AQ$19:$AQ$33, MATCH(J$10, Settings!$Y$19:$Y$33, 0))=0, DAY($B205), INDEX(Settings!$AQ$19:$AQ$33, MATCH(J$10, Settings!$Y$19:$Y$33, 0))))-1), 1, Settings!$AY$23:$AY$38), ""))</f>
        <v/>
      </c>
      <c r="BJ205" s="119" t="str">
        <f>IF(OR(K$10="", $B205="", K205="", BJ$9=""), "", IFERROR(WORKDAY((DATE(YEAR($B205), MONTH($B205)+INDEX(Settings!$AM$19:$AM$33, MATCH(K$10, Settings!$Y$19:$Y$33, 0)), IF(INDEX(Settings!$AQ$19:$AQ$33, MATCH(K$10, Settings!$Y$19:$Y$33, 0))=0, DAY($B205), INDEX(Settings!$AQ$19:$AQ$33, MATCH(K$10, Settings!$Y$19:$Y$33, 0))))-1), 1, Settings!$AY$23:$AY$38), ""))</f>
        <v/>
      </c>
      <c r="BK205" s="119" t="str">
        <f>IF(OR(L$10="", $B205="", L205="", BK$9=""), "", IFERROR(WORKDAY((DATE(YEAR($B205), MONTH($B205)+INDEX(Settings!$AM$19:$AM$33, MATCH(L$10, Settings!$Y$19:$Y$33, 0)), IF(INDEX(Settings!$AQ$19:$AQ$33, MATCH(L$10, Settings!$Y$19:$Y$33, 0))=0, DAY($B205), INDEX(Settings!$AQ$19:$AQ$33, MATCH(L$10, Settings!$Y$19:$Y$33, 0))))-1), 1, Settings!$AY$23:$AY$38), ""))</f>
        <v/>
      </c>
      <c r="BL205" s="119" t="str">
        <f>IF(OR(M$10="", $B205="", M205="", BL$9=""), "", IFERROR(WORKDAY((DATE(YEAR($B205), MONTH($B205)+INDEX(Settings!$AM$19:$AM$33, MATCH(M$10, Settings!$Y$19:$Y$33, 0)), IF(INDEX(Settings!$AQ$19:$AQ$33, MATCH(M$10, Settings!$Y$19:$Y$33, 0))=0, DAY($B205), INDEX(Settings!$AQ$19:$AQ$33, MATCH(M$10, Settings!$Y$19:$Y$33, 0))))-1), 1, Settings!$AY$23:$AY$38), ""))</f>
        <v/>
      </c>
      <c r="BM205" s="119" t="str">
        <f>IF(OR(N$10="", $B205="", N205="", BM$9=""), "", IFERROR(WORKDAY((DATE(YEAR($B205), MONTH($B205)+INDEX(Settings!$AM$19:$AM$33, MATCH(N$10, Settings!$Y$19:$Y$33, 0)), IF(INDEX(Settings!$AQ$19:$AQ$33, MATCH(N$10, Settings!$Y$19:$Y$33, 0))=0, DAY($B205), INDEX(Settings!$AQ$19:$AQ$33, MATCH(N$10, Settings!$Y$19:$Y$33, 0))))-1), 1, Settings!$AY$23:$AY$38), ""))</f>
        <v/>
      </c>
      <c r="BN205" s="119" t="str">
        <f>IF(OR(O$10="", $B205="", O205="", BN$9=""), "", IFERROR(WORKDAY((DATE(YEAR($B205), MONTH($B205)+INDEX(Settings!$AM$19:$AM$33, MATCH(O$10, Settings!$Y$19:$Y$33, 0)), IF(INDEX(Settings!$AQ$19:$AQ$33, MATCH(O$10, Settings!$Y$19:$Y$33, 0))=0, DAY($B205), INDEX(Settings!$AQ$19:$AQ$33, MATCH(O$10, Settings!$Y$19:$Y$33, 0))))-1), 1, Settings!$AY$23:$AY$38), ""))</f>
        <v/>
      </c>
      <c r="BO205" s="119" t="str">
        <f>IF(OR(P$10="", $B205="", P205="", BO$9=""), "", IFERROR(WORKDAY((DATE(YEAR($B205), MONTH($B205)+INDEX(Settings!$AM$19:$AM$33, MATCH(P$10, Settings!$Y$19:$Y$33, 0)), IF(INDEX(Settings!$AQ$19:$AQ$33, MATCH(P$10, Settings!$Y$19:$Y$33, 0))=0, DAY($B205), INDEX(Settings!$AQ$19:$AQ$33, MATCH(P$10, Settings!$Y$19:$Y$33, 0))))-1), 1, Settings!$AY$23:$AY$38), ""))</f>
        <v/>
      </c>
      <c r="BP205" s="120" t="str">
        <f>IF(OR(Q$10="", $B205="", Q205="", BP$9=""), "", IFERROR(WORKDAY((DATE(YEAR($B205), MONTH($B205)+INDEX(Settings!$AM$19:$AM$33, MATCH(Q$10, Settings!$Y$19:$Y$33, 0)), IF(INDEX(Settings!$AQ$19:$AQ$33, MATCH(Q$10, Settings!$Y$19:$Y$33, 0))=0, DAY($B205), INDEX(Settings!$AQ$19:$AQ$33, MATCH(Q$10, Settings!$Y$19:$Y$33, 0))))-1), 1, Settings!$AY$23:$AY$38), ""))</f>
        <v/>
      </c>
      <c r="BR205" s="118" t="str">
        <f>IF(BB205="", "", IF(BB205&lt;=$B205, WORKDAY(DATE(YEAR($BB205), MONTH(BB205)+1, DAY(BB205)-1), 1, Settings!$AY$23:$AY$38), BB205))</f>
        <v/>
      </c>
      <c r="BS205" s="119" t="str">
        <f>IF(BC205="", "", IF(BC205&lt;=$B205, WORKDAY(DATE(YEAR($BB205), MONTH(BC205)+1, DAY(BC205)-1), 1, Settings!$AY$23:$AY$38), BC205))</f>
        <v/>
      </c>
      <c r="BT205" s="119" t="str">
        <f>IF(BD205="", "", IF(BD205&lt;=$B205, WORKDAY(DATE(YEAR($BB205), MONTH(BD205)+1, DAY(BD205)-1), 1, Settings!$AY$23:$AY$38), BD205))</f>
        <v/>
      </c>
      <c r="BU205" s="119" t="str">
        <f>IF(BE205="", "", IF(BE205&lt;=$B205, WORKDAY(DATE(YEAR($BB205), MONTH(BE205)+1, DAY(BE205)-1), 1, Settings!$AY$23:$AY$38), BE205))</f>
        <v/>
      </c>
      <c r="BV205" s="119" t="str">
        <f>IF(BF205="", "", IF(BF205&lt;=$B205, WORKDAY(DATE(YEAR($BB205), MONTH(BF205)+1, DAY(BF205)-1), 1, Settings!$AY$23:$AY$38), BF205))</f>
        <v/>
      </c>
      <c r="BW205" s="119" t="str">
        <f>IF(BG205="", "", IF(BG205&lt;=$B205, WORKDAY(DATE(YEAR($BB205), MONTH(BG205)+1, DAY(BG205)-1), 1, Settings!$AY$23:$AY$38), BG205))</f>
        <v/>
      </c>
      <c r="BX205" s="119" t="str">
        <f>IF(BH205="", "", IF(BH205&lt;=$B205, WORKDAY(DATE(YEAR($BB205), MONTH(BH205)+1, DAY(BH205)-1), 1, Settings!$AY$23:$AY$38), BH205))</f>
        <v/>
      </c>
      <c r="BY205" s="119" t="str">
        <f>IF(BI205="", "", IF(BI205&lt;=$B205, WORKDAY(DATE(YEAR($BB205), MONTH(BI205)+1, DAY(BI205)-1), 1, Settings!$AY$23:$AY$38), BI205))</f>
        <v/>
      </c>
      <c r="BZ205" s="119" t="str">
        <f>IF(BJ205="", "", IF(BJ205&lt;=$B205, WORKDAY(DATE(YEAR($BB205), MONTH(BJ205)+1, DAY(BJ205)-1), 1, Settings!$AY$23:$AY$38), BJ205))</f>
        <v/>
      </c>
      <c r="CA205" s="119" t="str">
        <f>IF(BK205="", "", IF(BK205&lt;=$B205, WORKDAY(DATE(YEAR($BB205), MONTH(BK205)+1, DAY(BK205)-1), 1, Settings!$AY$23:$AY$38), BK205))</f>
        <v/>
      </c>
      <c r="CB205" s="119" t="str">
        <f>IF(BL205="", "", IF(BL205&lt;=$B205, WORKDAY(DATE(YEAR($BB205), MONTH(BL205)+1, DAY(BL205)-1), 1, Settings!$AY$23:$AY$38), BL205))</f>
        <v/>
      </c>
      <c r="CC205" s="119" t="str">
        <f>IF(BM205="", "", IF(BM205&lt;=$B205, WORKDAY(DATE(YEAR($BB205), MONTH(BM205)+1, DAY(BM205)-1), 1, Settings!$AY$23:$AY$38), BM205))</f>
        <v/>
      </c>
      <c r="CD205" s="119" t="str">
        <f>IF(BN205="", "", IF(BN205&lt;=$B205, WORKDAY(DATE(YEAR($BB205), MONTH(BN205)+1, DAY(BN205)-1), 1, Settings!$AY$23:$AY$38), BN205))</f>
        <v/>
      </c>
      <c r="CE205" s="119" t="str">
        <f>IF(BO205="", "", IF(BO205&lt;=$B205, WORKDAY(DATE(YEAR($BB205), MONTH(BO205)+1, DAY(BO205)-1), 1, Settings!$AY$23:$AY$38), BO205))</f>
        <v/>
      </c>
      <c r="CF205" s="120" t="str">
        <f>IF(BP205="", "", IF(BP205&lt;=$B205, WORKDAY(DATE(YEAR($BB205), MONTH(BP205)+1, DAY(BP205)-1), 1, Settings!$AY$23:$AY$38), BP205))</f>
        <v/>
      </c>
      <c r="CH205" s="48" t="str">
        <f t="shared" si="97"/>
        <v/>
      </c>
      <c r="CI205" s="49" t="str">
        <f t="shared" si="98"/>
        <v/>
      </c>
      <c r="CJ205" s="49" t="str">
        <f t="shared" si="99"/>
        <v/>
      </c>
      <c r="CK205" s="49" t="str">
        <f t="shared" si="100"/>
        <v/>
      </c>
      <c r="CL205" s="49" t="str">
        <f t="shared" si="101"/>
        <v/>
      </c>
      <c r="CM205" s="49" t="str">
        <f t="shared" si="102"/>
        <v/>
      </c>
      <c r="CN205" s="49" t="str">
        <f t="shared" si="103"/>
        <v/>
      </c>
      <c r="CO205" s="49" t="str">
        <f t="shared" si="104"/>
        <v/>
      </c>
      <c r="CP205" s="49" t="str">
        <f t="shared" si="105"/>
        <v/>
      </c>
      <c r="CQ205" s="49" t="str">
        <f t="shared" si="106"/>
        <v/>
      </c>
      <c r="CR205" s="49" t="str">
        <f t="shared" si="107"/>
        <v/>
      </c>
      <c r="CS205" s="49" t="str">
        <f t="shared" si="108"/>
        <v/>
      </c>
      <c r="CT205" s="49" t="str">
        <f t="shared" si="109"/>
        <v/>
      </c>
      <c r="CU205" s="49" t="str">
        <f t="shared" si="110"/>
        <v/>
      </c>
      <c r="CV205" s="16" t="str">
        <f t="shared" si="111"/>
        <v/>
      </c>
      <c r="CX205" s="48" t="str">
        <f t="shared" si="112"/>
        <v/>
      </c>
      <c r="CY205" s="49" t="str">
        <f t="shared" si="113"/>
        <v/>
      </c>
      <c r="CZ205" s="49" t="str">
        <f t="shared" si="114"/>
        <v/>
      </c>
      <c r="DA205" s="49" t="str">
        <f t="shared" si="115"/>
        <v/>
      </c>
      <c r="DB205" s="49" t="str">
        <f t="shared" si="116"/>
        <v/>
      </c>
      <c r="DC205" s="49" t="str">
        <f t="shared" si="117"/>
        <v/>
      </c>
      <c r="DD205" s="49" t="str">
        <f t="shared" si="118"/>
        <v/>
      </c>
      <c r="DE205" s="49" t="str">
        <f t="shared" si="119"/>
        <v/>
      </c>
      <c r="DF205" s="49" t="str">
        <f t="shared" si="120"/>
        <v/>
      </c>
      <c r="DG205" s="49" t="str">
        <f t="shared" si="121"/>
        <v/>
      </c>
      <c r="DH205" s="49" t="str">
        <f t="shared" si="122"/>
        <v/>
      </c>
      <c r="DI205" s="49" t="str">
        <f t="shared" si="123"/>
        <v/>
      </c>
      <c r="DJ205" s="49" t="str">
        <f t="shared" si="124"/>
        <v/>
      </c>
      <c r="DK205" s="49" t="str">
        <f t="shared" si="125"/>
        <v/>
      </c>
      <c r="DL205" s="16" t="str">
        <f t="shared" si="126"/>
        <v/>
      </c>
      <c r="DN205" s="17" t="str">
        <f t="shared" si="127"/>
        <v>Jan 2020</v>
      </c>
    </row>
    <row r="206" spans="1:118" x14ac:dyDescent="0.25">
      <c r="A206" s="30"/>
      <c r="B206" s="102">
        <f>IF(B205="", "", IFERROR(IF(B205+1&gt;Settings!$G$25, "", B205+1), ""))</f>
        <v>43842</v>
      </c>
      <c r="C206" s="2"/>
      <c r="D206" s="3"/>
      <c r="E206" s="3"/>
      <c r="F206" s="3"/>
      <c r="G206" s="3"/>
      <c r="H206" s="3"/>
      <c r="I206" s="3"/>
      <c r="J206" s="3"/>
      <c r="K206" s="3"/>
      <c r="L206" s="3"/>
      <c r="M206" s="3"/>
      <c r="N206" s="3"/>
      <c r="O206" s="3"/>
      <c r="P206" s="3"/>
      <c r="Q206" s="4"/>
      <c r="R206" s="30"/>
      <c r="T206" s="17" t="str">
        <f>IF($B206="", "", IF($B206&lt;Settings!$G$23, "Old", "New"))</f>
        <v>New</v>
      </c>
      <c r="AL206" s="118" t="str">
        <f>IF(OR($B206="", C206="", C$10="", AL$9), "", IFERROR($B206+INDEX(Settings!$AF$19:$AF$33, MATCH(C$10, Settings!$Y$19:$Y$33, 0))+IF(INDEX(Settings!$AI$19:$AI$33, MATCH(C$10, Settings!$Y$19:$Y$33, 0))="", 0, INDEX($AO$2:$AU$8, MATCH(TEXT($B206, "ddd"), $AN$2:$AN$8, 0), MATCH(INDEX(Settings!$AI$19:$AI$33, MATCH(C$10, Settings!$Y$19:$Y$33, 0)), $AO$1:$AU$1, 0))), 0))</f>
        <v/>
      </c>
      <c r="AM206" s="119" t="str">
        <f>IF(OR($B206="", D206="", D$10="", AM$9), "", IFERROR($B206+INDEX(Settings!$AF$19:$AF$33, MATCH(D$10, Settings!$Y$19:$Y$33, 0))+IF(INDEX(Settings!$AI$19:$AI$33, MATCH(D$10, Settings!$Y$19:$Y$33, 0))="", 0, INDEX($AO$2:$AU$8, MATCH(TEXT($B206, "ddd"), $AN$2:$AN$8, 0), MATCH(INDEX(Settings!$AI$19:$AI$33, MATCH(D$10, Settings!$Y$19:$Y$33, 0)), $AO$1:$AU$1, 0))), 0))</f>
        <v/>
      </c>
      <c r="AN206" s="119" t="str">
        <f>IF(OR($B206="", E206="", E$10="", AN$9), "", IFERROR($B206+INDEX(Settings!$AF$19:$AF$33, MATCH(E$10, Settings!$Y$19:$Y$33, 0))+IF(INDEX(Settings!$AI$19:$AI$33, MATCH(E$10, Settings!$Y$19:$Y$33, 0))="", 0, INDEX($AO$2:$AU$8, MATCH(TEXT($B206, "ddd"), $AN$2:$AN$8, 0), MATCH(INDEX(Settings!$AI$19:$AI$33, MATCH(E$10, Settings!$Y$19:$Y$33, 0)), $AO$1:$AU$1, 0))), 0))</f>
        <v/>
      </c>
      <c r="AO206" s="119" t="str">
        <f>IF(OR($B206="", F206="", F$10="", AO$9), "", IFERROR($B206+INDEX(Settings!$AF$19:$AF$33, MATCH(F$10, Settings!$Y$19:$Y$33, 0))+IF(INDEX(Settings!$AI$19:$AI$33, MATCH(F$10, Settings!$Y$19:$Y$33, 0))="", 0, INDEX($AO$2:$AU$8, MATCH(TEXT($B206, "ddd"), $AN$2:$AN$8, 0), MATCH(INDEX(Settings!$AI$19:$AI$33, MATCH(F$10, Settings!$Y$19:$Y$33, 0)), $AO$1:$AU$1, 0))), 0))</f>
        <v/>
      </c>
      <c r="AP206" s="119" t="str">
        <f>IF(OR($B206="", G206="", G$10="", AP$9), "", IFERROR($B206+INDEX(Settings!$AF$19:$AF$33, MATCH(G$10, Settings!$Y$19:$Y$33, 0))+IF(INDEX(Settings!$AI$19:$AI$33, MATCH(G$10, Settings!$Y$19:$Y$33, 0))="", 0, INDEX($AO$2:$AU$8, MATCH(TEXT($B206, "ddd"), $AN$2:$AN$8, 0), MATCH(INDEX(Settings!$AI$19:$AI$33, MATCH(G$10, Settings!$Y$19:$Y$33, 0)), $AO$1:$AU$1, 0))), 0))</f>
        <v/>
      </c>
      <c r="AQ206" s="119" t="str">
        <f>IF(OR($B206="", H206="", H$10="", AQ$9), "", IFERROR($B206+INDEX(Settings!$AF$19:$AF$33, MATCH(H$10, Settings!$Y$19:$Y$33, 0))+IF(INDEX(Settings!$AI$19:$AI$33, MATCH(H$10, Settings!$Y$19:$Y$33, 0))="", 0, INDEX($AO$2:$AU$8, MATCH(TEXT($B206, "ddd"), $AN$2:$AN$8, 0), MATCH(INDEX(Settings!$AI$19:$AI$33, MATCH(H$10, Settings!$Y$19:$Y$33, 0)), $AO$1:$AU$1, 0))), 0))</f>
        <v/>
      </c>
      <c r="AR206" s="119" t="str">
        <f>IF(OR($B206="", I206="", I$10="", AR$9), "", IFERROR($B206+INDEX(Settings!$AF$19:$AF$33, MATCH(I$10, Settings!$Y$19:$Y$33, 0))+IF(INDEX(Settings!$AI$19:$AI$33, MATCH(I$10, Settings!$Y$19:$Y$33, 0))="", 0, INDEX($AO$2:$AU$8, MATCH(TEXT($B206, "ddd"), $AN$2:$AN$8, 0), MATCH(INDEX(Settings!$AI$19:$AI$33, MATCH(I$10, Settings!$Y$19:$Y$33, 0)), $AO$1:$AU$1, 0))), 0))</f>
        <v/>
      </c>
      <c r="AS206" s="119" t="str">
        <f>IF(OR($B206="", J206="", J$10="", AS$9), "", IFERROR($B206+INDEX(Settings!$AF$19:$AF$33, MATCH(J$10, Settings!$Y$19:$Y$33, 0))+IF(INDEX(Settings!$AI$19:$AI$33, MATCH(J$10, Settings!$Y$19:$Y$33, 0))="", 0, INDEX($AO$2:$AU$8, MATCH(TEXT($B206, "ddd"), $AN$2:$AN$8, 0), MATCH(INDEX(Settings!$AI$19:$AI$33, MATCH(J$10, Settings!$Y$19:$Y$33, 0)), $AO$1:$AU$1, 0))), 0))</f>
        <v/>
      </c>
      <c r="AT206" s="119" t="str">
        <f>IF(OR($B206="", K206="", K$10="", AT$9), "", IFERROR($B206+INDEX(Settings!$AF$19:$AF$33, MATCH(K$10, Settings!$Y$19:$Y$33, 0))+IF(INDEX(Settings!$AI$19:$AI$33, MATCH(K$10, Settings!$Y$19:$Y$33, 0))="", 0, INDEX($AO$2:$AU$8, MATCH(TEXT($B206, "ddd"), $AN$2:$AN$8, 0), MATCH(INDEX(Settings!$AI$19:$AI$33, MATCH(K$10, Settings!$Y$19:$Y$33, 0)), $AO$1:$AU$1, 0))), 0))</f>
        <v/>
      </c>
      <c r="AU206" s="119" t="str">
        <f>IF(OR($B206="", L206="", L$10="", AU$9), "", IFERROR($B206+INDEX(Settings!$AF$19:$AF$33, MATCH(L$10, Settings!$Y$19:$Y$33, 0))+IF(INDEX(Settings!$AI$19:$AI$33, MATCH(L$10, Settings!$Y$19:$Y$33, 0))="", 0, INDEX($AO$2:$AU$8, MATCH(TEXT($B206, "ddd"), $AN$2:$AN$8, 0), MATCH(INDEX(Settings!$AI$19:$AI$33, MATCH(L$10, Settings!$Y$19:$Y$33, 0)), $AO$1:$AU$1, 0))), 0))</f>
        <v/>
      </c>
      <c r="AV206" s="119" t="str">
        <f>IF(OR($B206="", M206="", M$10="", AV$9), "", IFERROR($B206+INDEX(Settings!$AF$19:$AF$33, MATCH(M$10, Settings!$Y$19:$Y$33, 0))+IF(INDEX(Settings!$AI$19:$AI$33, MATCH(M$10, Settings!$Y$19:$Y$33, 0))="", 0, INDEX($AO$2:$AU$8, MATCH(TEXT($B206, "ddd"), $AN$2:$AN$8, 0), MATCH(INDEX(Settings!$AI$19:$AI$33, MATCH(M$10, Settings!$Y$19:$Y$33, 0)), $AO$1:$AU$1, 0))), 0))</f>
        <v/>
      </c>
      <c r="AW206" s="119" t="str">
        <f>IF(OR($B206="", N206="", N$10="", AW$9), "", IFERROR($B206+INDEX(Settings!$AF$19:$AF$33, MATCH(N$10, Settings!$Y$19:$Y$33, 0))+IF(INDEX(Settings!$AI$19:$AI$33, MATCH(N$10, Settings!$Y$19:$Y$33, 0))="", 0, INDEX($AO$2:$AU$8, MATCH(TEXT($B206, "ddd"), $AN$2:$AN$8, 0), MATCH(INDEX(Settings!$AI$19:$AI$33, MATCH(N$10, Settings!$Y$19:$Y$33, 0)), $AO$1:$AU$1, 0))), 0))</f>
        <v/>
      </c>
      <c r="AX206" s="119" t="str">
        <f>IF(OR($B206="", O206="", O$10="", AX$9), "", IFERROR($B206+INDEX(Settings!$AF$19:$AF$33, MATCH(O$10, Settings!$Y$19:$Y$33, 0))+IF(INDEX(Settings!$AI$19:$AI$33, MATCH(O$10, Settings!$Y$19:$Y$33, 0))="", 0, INDEX($AO$2:$AU$8, MATCH(TEXT($B206, "ddd"), $AN$2:$AN$8, 0), MATCH(INDEX(Settings!$AI$19:$AI$33, MATCH(O$10, Settings!$Y$19:$Y$33, 0)), $AO$1:$AU$1, 0))), 0))</f>
        <v/>
      </c>
      <c r="AY206" s="119" t="str">
        <f>IF(OR($B206="", P206="", P$10="", AY$9), "", IFERROR($B206+INDEX(Settings!$AF$19:$AF$33, MATCH(P$10, Settings!$Y$19:$Y$33, 0))+IF(INDEX(Settings!$AI$19:$AI$33, MATCH(P$10, Settings!$Y$19:$Y$33, 0))="", 0, INDEX($AO$2:$AU$8, MATCH(TEXT($B206, "ddd"), $AN$2:$AN$8, 0), MATCH(INDEX(Settings!$AI$19:$AI$33, MATCH(P$10, Settings!$Y$19:$Y$33, 0)), $AO$1:$AU$1, 0))), 0))</f>
        <v/>
      </c>
      <c r="AZ206" s="120" t="str">
        <f>IF(OR($B206="", Q206="", Q$10="", AZ$9), "", IFERROR($B206+INDEX(Settings!$AF$19:$AF$33, MATCH(Q$10, Settings!$Y$19:$Y$33, 0))+IF(INDEX(Settings!$AI$19:$AI$33, MATCH(Q$10, Settings!$Y$19:$Y$33, 0))="", 0, INDEX($AO$2:$AU$8, MATCH(TEXT($B206, "ddd"), $AN$2:$AN$8, 0), MATCH(INDEX(Settings!$AI$19:$AI$33, MATCH(Q$10, Settings!$Y$19:$Y$33, 0)), $AO$1:$AU$1, 0))), 0))</f>
        <v/>
      </c>
      <c r="BB206" s="118" t="str">
        <f>IF(OR(C$10="", $B206="", C206="", BB$9=""), "", IFERROR(WORKDAY((DATE(YEAR($B206), MONTH($B206)+INDEX(Settings!$AM$19:$AM$33, MATCH(C$10, Settings!$Y$19:$Y$33, 0)), IF(INDEX(Settings!$AQ$19:$AQ$33, MATCH(C$10, Settings!$Y$19:$Y$33, 0))=0, DAY($B206), INDEX(Settings!$AQ$19:$AQ$33, MATCH(C$10, Settings!$Y$19:$Y$33, 0))))-1), 1, Settings!$AY$23:$AY$38), ""))</f>
        <v/>
      </c>
      <c r="BC206" s="119" t="str">
        <f>IF(OR(D$10="", $B206="", D206="", BC$9=""), "", IFERROR(WORKDAY((DATE(YEAR($B206), MONTH($B206)+INDEX(Settings!$AM$19:$AM$33, MATCH(D$10, Settings!$Y$19:$Y$33, 0)), IF(INDEX(Settings!$AQ$19:$AQ$33, MATCH(D$10, Settings!$Y$19:$Y$33, 0))=0, DAY($B206), INDEX(Settings!$AQ$19:$AQ$33, MATCH(D$10, Settings!$Y$19:$Y$33, 0))))-1), 1, Settings!$AY$23:$AY$38), ""))</f>
        <v/>
      </c>
      <c r="BD206" s="119" t="str">
        <f>IF(OR(E$10="", $B206="", E206="", BD$9=""), "", IFERROR(WORKDAY((DATE(YEAR($B206), MONTH($B206)+INDEX(Settings!$AM$19:$AM$33, MATCH(E$10, Settings!$Y$19:$Y$33, 0)), IF(INDEX(Settings!$AQ$19:$AQ$33, MATCH(E$10, Settings!$Y$19:$Y$33, 0))=0, DAY($B206), INDEX(Settings!$AQ$19:$AQ$33, MATCH(E$10, Settings!$Y$19:$Y$33, 0))))-1), 1, Settings!$AY$23:$AY$38), ""))</f>
        <v/>
      </c>
      <c r="BE206" s="119" t="str">
        <f>IF(OR(F$10="", $B206="", F206="", BE$9=""), "", IFERROR(WORKDAY((DATE(YEAR($B206), MONTH($B206)+INDEX(Settings!$AM$19:$AM$33, MATCH(F$10, Settings!$Y$19:$Y$33, 0)), IF(INDEX(Settings!$AQ$19:$AQ$33, MATCH(F$10, Settings!$Y$19:$Y$33, 0))=0, DAY($B206), INDEX(Settings!$AQ$19:$AQ$33, MATCH(F$10, Settings!$Y$19:$Y$33, 0))))-1), 1, Settings!$AY$23:$AY$38), ""))</f>
        <v/>
      </c>
      <c r="BF206" s="119" t="str">
        <f>IF(OR(G$10="", $B206="", G206="", BF$9=""), "", IFERROR(WORKDAY((DATE(YEAR($B206), MONTH($B206)+INDEX(Settings!$AM$19:$AM$33, MATCH(G$10, Settings!$Y$19:$Y$33, 0)), IF(INDEX(Settings!$AQ$19:$AQ$33, MATCH(G$10, Settings!$Y$19:$Y$33, 0))=0, DAY($B206), INDEX(Settings!$AQ$19:$AQ$33, MATCH(G$10, Settings!$Y$19:$Y$33, 0))))-1), 1, Settings!$AY$23:$AY$38), ""))</f>
        <v/>
      </c>
      <c r="BG206" s="119" t="str">
        <f>IF(OR(H$10="", $B206="", H206="", BG$9=""), "", IFERROR(WORKDAY((DATE(YEAR($B206), MONTH($B206)+INDEX(Settings!$AM$19:$AM$33, MATCH(H$10, Settings!$Y$19:$Y$33, 0)), IF(INDEX(Settings!$AQ$19:$AQ$33, MATCH(H$10, Settings!$Y$19:$Y$33, 0))=0, DAY($B206), INDEX(Settings!$AQ$19:$AQ$33, MATCH(H$10, Settings!$Y$19:$Y$33, 0))))-1), 1, Settings!$AY$23:$AY$38), ""))</f>
        <v/>
      </c>
      <c r="BH206" s="119" t="str">
        <f>IF(OR(I$10="", $B206="", I206="", BH$9=""), "", IFERROR(WORKDAY((DATE(YEAR($B206), MONTH($B206)+INDEX(Settings!$AM$19:$AM$33, MATCH(I$10, Settings!$Y$19:$Y$33, 0)), IF(INDEX(Settings!$AQ$19:$AQ$33, MATCH(I$10, Settings!$Y$19:$Y$33, 0))=0, DAY($B206), INDEX(Settings!$AQ$19:$AQ$33, MATCH(I$10, Settings!$Y$19:$Y$33, 0))))-1), 1, Settings!$AY$23:$AY$38), ""))</f>
        <v/>
      </c>
      <c r="BI206" s="119" t="str">
        <f>IF(OR(J$10="", $B206="", J206="", BI$9=""), "", IFERROR(WORKDAY((DATE(YEAR($B206), MONTH($B206)+INDEX(Settings!$AM$19:$AM$33, MATCH(J$10, Settings!$Y$19:$Y$33, 0)), IF(INDEX(Settings!$AQ$19:$AQ$33, MATCH(J$10, Settings!$Y$19:$Y$33, 0))=0, DAY($B206), INDEX(Settings!$AQ$19:$AQ$33, MATCH(J$10, Settings!$Y$19:$Y$33, 0))))-1), 1, Settings!$AY$23:$AY$38), ""))</f>
        <v/>
      </c>
      <c r="BJ206" s="119" t="str">
        <f>IF(OR(K$10="", $B206="", K206="", BJ$9=""), "", IFERROR(WORKDAY((DATE(YEAR($B206), MONTH($B206)+INDEX(Settings!$AM$19:$AM$33, MATCH(K$10, Settings!$Y$19:$Y$33, 0)), IF(INDEX(Settings!$AQ$19:$AQ$33, MATCH(K$10, Settings!$Y$19:$Y$33, 0))=0, DAY($B206), INDEX(Settings!$AQ$19:$AQ$33, MATCH(K$10, Settings!$Y$19:$Y$33, 0))))-1), 1, Settings!$AY$23:$AY$38), ""))</f>
        <v/>
      </c>
      <c r="BK206" s="119" t="str">
        <f>IF(OR(L$10="", $B206="", L206="", BK$9=""), "", IFERROR(WORKDAY((DATE(YEAR($B206), MONTH($B206)+INDEX(Settings!$AM$19:$AM$33, MATCH(L$10, Settings!$Y$19:$Y$33, 0)), IF(INDEX(Settings!$AQ$19:$AQ$33, MATCH(L$10, Settings!$Y$19:$Y$33, 0))=0, DAY($B206), INDEX(Settings!$AQ$19:$AQ$33, MATCH(L$10, Settings!$Y$19:$Y$33, 0))))-1), 1, Settings!$AY$23:$AY$38), ""))</f>
        <v/>
      </c>
      <c r="BL206" s="119" t="str">
        <f>IF(OR(M$10="", $B206="", M206="", BL$9=""), "", IFERROR(WORKDAY((DATE(YEAR($B206), MONTH($B206)+INDEX(Settings!$AM$19:$AM$33, MATCH(M$10, Settings!$Y$19:$Y$33, 0)), IF(INDEX(Settings!$AQ$19:$AQ$33, MATCH(M$10, Settings!$Y$19:$Y$33, 0))=0, DAY($B206), INDEX(Settings!$AQ$19:$AQ$33, MATCH(M$10, Settings!$Y$19:$Y$33, 0))))-1), 1, Settings!$AY$23:$AY$38), ""))</f>
        <v/>
      </c>
      <c r="BM206" s="119" t="str">
        <f>IF(OR(N$10="", $B206="", N206="", BM$9=""), "", IFERROR(WORKDAY((DATE(YEAR($B206), MONTH($B206)+INDEX(Settings!$AM$19:$AM$33, MATCH(N$10, Settings!$Y$19:$Y$33, 0)), IF(INDEX(Settings!$AQ$19:$AQ$33, MATCH(N$10, Settings!$Y$19:$Y$33, 0))=0, DAY($B206), INDEX(Settings!$AQ$19:$AQ$33, MATCH(N$10, Settings!$Y$19:$Y$33, 0))))-1), 1, Settings!$AY$23:$AY$38), ""))</f>
        <v/>
      </c>
      <c r="BN206" s="119" t="str">
        <f>IF(OR(O$10="", $B206="", O206="", BN$9=""), "", IFERROR(WORKDAY((DATE(YEAR($B206), MONTH($B206)+INDEX(Settings!$AM$19:$AM$33, MATCH(O$10, Settings!$Y$19:$Y$33, 0)), IF(INDEX(Settings!$AQ$19:$AQ$33, MATCH(O$10, Settings!$Y$19:$Y$33, 0))=0, DAY($B206), INDEX(Settings!$AQ$19:$AQ$33, MATCH(O$10, Settings!$Y$19:$Y$33, 0))))-1), 1, Settings!$AY$23:$AY$38), ""))</f>
        <v/>
      </c>
      <c r="BO206" s="119" t="str">
        <f>IF(OR(P$10="", $B206="", P206="", BO$9=""), "", IFERROR(WORKDAY((DATE(YEAR($B206), MONTH($B206)+INDEX(Settings!$AM$19:$AM$33, MATCH(P$10, Settings!$Y$19:$Y$33, 0)), IF(INDEX(Settings!$AQ$19:$AQ$33, MATCH(P$10, Settings!$Y$19:$Y$33, 0))=0, DAY($B206), INDEX(Settings!$AQ$19:$AQ$33, MATCH(P$10, Settings!$Y$19:$Y$33, 0))))-1), 1, Settings!$AY$23:$AY$38), ""))</f>
        <v/>
      </c>
      <c r="BP206" s="120" t="str">
        <f>IF(OR(Q$10="", $B206="", Q206="", BP$9=""), "", IFERROR(WORKDAY((DATE(YEAR($B206), MONTH($B206)+INDEX(Settings!$AM$19:$AM$33, MATCH(Q$10, Settings!$Y$19:$Y$33, 0)), IF(INDEX(Settings!$AQ$19:$AQ$33, MATCH(Q$10, Settings!$Y$19:$Y$33, 0))=0, DAY($B206), INDEX(Settings!$AQ$19:$AQ$33, MATCH(Q$10, Settings!$Y$19:$Y$33, 0))))-1), 1, Settings!$AY$23:$AY$38), ""))</f>
        <v/>
      </c>
      <c r="BR206" s="118" t="str">
        <f>IF(BB206="", "", IF(BB206&lt;=$B206, WORKDAY(DATE(YEAR($BB206), MONTH(BB206)+1, DAY(BB206)-1), 1, Settings!$AY$23:$AY$38), BB206))</f>
        <v/>
      </c>
      <c r="BS206" s="119" t="str">
        <f>IF(BC206="", "", IF(BC206&lt;=$B206, WORKDAY(DATE(YEAR($BB206), MONTH(BC206)+1, DAY(BC206)-1), 1, Settings!$AY$23:$AY$38), BC206))</f>
        <v/>
      </c>
      <c r="BT206" s="119" t="str">
        <f>IF(BD206="", "", IF(BD206&lt;=$B206, WORKDAY(DATE(YEAR($BB206), MONTH(BD206)+1, DAY(BD206)-1), 1, Settings!$AY$23:$AY$38), BD206))</f>
        <v/>
      </c>
      <c r="BU206" s="119" t="str">
        <f>IF(BE206="", "", IF(BE206&lt;=$B206, WORKDAY(DATE(YEAR($BB206), MONTH(BE206)+1, DAY(BE206)-1), 1, Settings!$AY$23:$AY$38), BE206))</f>
        <v/>
      </c>
      <c r="BV206" s="119" t="str">
        <f>IF(BF206="", "", IF(BF206&lt;=$B206, WORKDAY(DATE(YEAR($BB206), MONTH(BF206)+1, DAY(BF206)-1), 1, Settings!$AY$23:$AY$38), BF206))</f>
        <v/>
      </c>
      <c r="BW206" s="119" t="str">
        <f>IF(BG206="", "", IF(BG206&lt;=$B206, WORKDAY(DATE(YEAR($BB206), MONTH(BG206)+1, DAY(BG206)-1), 1, Settings!$AY$23:$AY$38), BG206))</f>
        <v/>
      </c>
      <c r="BX206" s="119" t="str">
        <f>IF(BH206="", "", IF(BH206&lt;=$B206, WORKDAY(DATE(YEAR($BB206), MONTH(BH206)+1, DAY(BH206)-1), 1, Settings!$AY$23:$AY$38), BH206))</f>
        <v/>
      </c>
      <c r="BY206" s="119" t="str">
        <f>IF(BI206="", "", IF(BI206&lt;=$B206, WORKDAY(DATE(YEAR($BB206), MONTH(BI206)+1, DAY(BI206)-1), 1, Settings!$AY$23:$AY$38), BI206))</f>
        <v/>
      </c>
      <c r="BZ206" s="119" t="str">
        <f>IF(BJ206="", "", IF(BJ206&lt;=$B206, WORKDAY(DATE(YEAR($BB206), MONTH(BJ206)+1, DAY(BJ206)-1), 1, Settings!$AY$23:$AY$38), BJ206))</f>
        <v/>
      </c>
      <c r="CA206" s="119" t="str">
        <f>IF(BK206="", "", IF(BK206&lt;=$B206, WORKDAY(DATE(YEAR($BB206), MONTH(BK206)+1, DAY(BK206)-1), 1, Settings!$AY$23:$AY$38), BK206))</f>
        <v/>
      </c>
      <c r="CB206" s="119" t="str">
        <f>IF(BL206="", "", IF(BL206&lt;=$B206, WORKDAY(DATE(YEAR($BB206), MONTH(BL206)+1, DAY(BL206)-1), 1, Settings!$AY$23:$AY$38), BL206))</f>
        <v/>
      </c>
      <c r="CC206" s="119" t="str">
        <f>IF(BM206="", "", IF(BM206&lt;=$B206, WORKDAY(DATE(YEAR($BB206), MONTH(BM206)+1, DAY(BM206)-1), 1, Settings!$AY$23:$AY$38), BM206))</f>
        <v/>
      </c>
      <c r="CD206" s="119" t="str">
        <f>IF(BN206="", "", IF(BN206&lt;=$B206, WORKDAY(DATE(YEAR($BB206), MONTH(BN206)+1, DAY(BN206)-1), 1, Settings!$AY$23:$AY$38), BN206))</f>
        <v/>
      </c>
      <c r="CE206" s="119" t="str">
        <f>IF(BO206="", "", IF(BO206&lt;=$B206, WORKDAY(DATE(YEAR($BB206), MONTH(BO206)+1, DAY(BO206)-1), 1, Settings!$AY$23:$AY$38), BO206))</f>
        <v/>
      </c>
      <c r="CF206" s="120" t="str">
        <f>IF(BP206="", "", IF(BP206&lt;=$B206, WORKDAY(DATE(YEAR($BB206), MONTH(BP206)+1, DAY(BP206)-1), 1, Settings!$AY$23:$AY$38), BP206))</f>
        <v/>
      </c>
      <c r="CH206" s="48" t="str">
        <f t="shared" si="97"/>
        <v/>
      </c>
      <c r="CI206" s="49" t="str">
        <f t="shared" si="98"/>
        <v/>
      </c>
      <c r="CJ206" s="49" t="str">
        <f t="shared" si="99"/>
        <v/>
      </c>
      <c r="CK206" s="49" t="str">
        <f t="shared" si="100"/>
        <v/>
      </c>
      <c r="CL206" s="49" t="str">
        <f t="shared" si="101"/>
        <v/>
      </c>
      <c r="CM206" s="49" t="str">
        <f t="shared" si="102"/>
        <v/>
      </c>
      <c r="CN206" s="49" t="str">
        <f t="shared" si="103"/>
        <v/>
      </c>
      <c r="CO206" s="49" t="str">
        <f t="shared" si="104"/>
        <v/>
      </c>
      <c r="CP206" s="49" t="str">
        <f t="shared" si="105"/>
        <v/>
      </c>
      <c r="CQ206" s="49" t="str">
        <f t="shared" si="106"/>
        <v/>
      </c>
      <c r="CR206" s="49" t="str">
        <f t="shared" si="107"/>
        <v/>
      </c>
      <c r="CS206" s="49" t="str">
        <f t="shared" si="108"/>
        <v/>
      </c>
      <c r="CT206" s="49" t="str">
        <f t="shared" si="109"/>
        <v/>
      </c>
      <c r="CU206" s="49" t="str">
        <f t="shared" si="110"/>
        <v/>
      </c>
      <c r="CV206" s="16" t="str">
        <f t="shared" si="111"/>
        <v/>
      </c>
      <c r="CX206" s="48" t="str">
        <f t="shared" si="112"/>
        <v/>
      </c>
      <c r="CY206" s="49" t="str">
        <f t="shared" si="113"/>
        <v/>
      </c>
      <c r="CZ206" s="49" t="str">
        <f t="shared" si="114"/>
        <v/>
      </c>
      <c r="DA206" s="49" t="str">
        <f t="shared" si="115"/>
        <v/>
      </c>
      <c r="DB206" s="49" t="str">
        <f t="shared" si="116"/>
        <v/>
      </c>
      <c r="DC206" s="49" t="str">
        <f t="shared" si="117"/>
        <v/>
      </c>
      <c r="DD206" s="49" t="str">
        <f t="shared" si="118"/>
        <v/>
      </c>
      <c r="DE206" s="49" t="str">
        <f t="shared" si="119"/>
        <v/>
      </c>
      <c r="DF206" s="49" t="str">
        <f t="shared" si="120"/>
        <v/>
      </c>
      <c r="DG206" s="49" t="str">
        <f t="shared" si="121"/>
        <v/>
      </c>
      <c r="DH206" s="49" t="str">
        <f t="shared" si="122"/>
        <v/>
      </c>
      <c r="DI206" s="49" t="str">
        <f t="shared" si="123"/>
        <v/>
      </c>
      <c r="DJ206" s="49" t="str">
        <f t="shared" si="124"/>
        <v/>
      </c>
      <c r="DK206" s="49" t="str">
        <f t="shared" si="125"/>
        <v/>
      </c>
      <c r="DL206" s="16" t="str">
        <f t="shared" si="126"/>
        <v/>
      </c>
      <c r="DN206" s="17" t="str">
        <f t="shared" si="127"/>
        <v>Jan 2020</v>
      </c>
    </row>
    <row r="207" spans="1:118" x14ac:dyDescent="0.25">
      <c r="A207" s="30"/>
      <c r="B207" s="102">
        <f>IF(B206="", "", IFERROR(IF(B206+1&gt;Settings!$G$25, "", B206+1), ""))</f>
        <v>43843</v>
      </c>
      <c r="C207" s="2"/>
      <c r="D207" s="3"/>
      <c r="E207" s="3"/>
      <c r="F207" s="3"/>
      <c r="G207" s="3"/>
      <c r="H207" s="3"/>
      <c r="I207" s="3"/>
      <c r="J207" s="3"/>
      <c r="K207" s="3"/>
      <c r="L207" s="3"/>
      <c r="M207" s="3"/>
      <c r="N207" s="3"/>
      <c r="O207" s="3"/>
      <c r="P207" s="3"/>
      <c r="Q207" s="4"/>
      <c r="R207" s="30"/>
      <c r="T207" s="17" t="str">
        <f>IF($B207="", "", IF($B207&lt;Settings!$G$23, "Old", "New"))</f>
        <v>New</v>
      </c>
      <c r="AL207" s="118" t="str">
        <f>IF(OR($B207="", C207="", C$10="", AL$9), "", IFERROR($B207+INDEX(Settings!$AF$19:$AF$33, MATCH(C$10, Settings!$Y$19:$Y$33, 0))+IF(INDEX(Settings!$AI$19:$AI$33, MATCH(C$10, Settings!$Y$19:$Y$33, 0))="", 0, INDEX($AO$2:$AU$8, MATCH(TEXT($B207, "ddd"), $AN$2:$AN$8, 0), MATCH(INDEX(Settings!$AI$19:$AI$33, MATCH(C$10, Settings!$Y$19:$Y$33, 0)), $AO$1:$AU$1, 0))), 0))</f>
        <v/>
      </c>
      <c r="AM207" s="119" t="str">
        <f>IF(OR($B207="", D207="", D$10="", AM$9), "", IFERROR($B207+INDEX(Settings!$AF$19:$AF$33, MATCH(D$10, Settings!$Y$19:$Y$33, 0))+IF(INDEX(Settings!$AI$19:$AI$33, MATCH(D$10, Settings!$Y$19:$Y$33, 0))="", 0, INDEX($AO$2:$AU$8, MATCH(TEXT($B207, "ddd"), $AN$2:$AN$8, 0), MATCH(INDEX(Settings!$AI$19:$AI$33, MATCH(D$10, Settings!$Y$19:$Y$33, 0)), $AO$1:$AU$1, 0))), 0))</f>
        <v/>
      </c>
      <c r="AN207" s="119" t="str">
        <f>IF(OR($B207="", E207="", E$10="", AN$9), "", IFERROR($B207+INDEX(Settings!$AF$19:$AF$33, MATCH(E$10, Settings!$Y$19:$Y$33, 0))+IF(INDEX(Settings!$AI$19:$AI$33, MATCH(E$10, Settings!$Y$19:$Y$33, 0))="", 0, INDEX($AO$2:$AU$8, MATCH(TEXT($B207, "ddd"), $AN$2:$AN$8, 0), MATCH(INDEX(Settings!$AI$19:$AI$33, MATCH(E$10, Settings!$Y$19:$Y$33, 0)), $AO$1:$AU$1, 0))), 0))</f>
        <v/>
      </c>
      <c r="AO207" s="119" t="str">
        <f>IF(OR($B207="", F207="", F$10="", AO$9), "", IFERROR($B207+INDEX(Settings!$AF$19:$AF$33, MATCH(F$10, Settings!$Y$19:$Y$33, 0))+IF(INDEX(Settings!$AI$19:$AI$33, MATCH(F$10, Settings!$Y$19:$Y$33, 0))="", 0, INDEX($AO$2:$AU$8, MATCH(TEXT($B207, "ddd"), $AN$2:$AN$8, 0), MATCH(INDEX(Settings!$AI$19:$AI$33, MATCH(F$10, Settings!$Y$19:$Y$33, 0)), $AO$1:$AU$1, 0))), 0))</f>
        <v/>
      </c>
      <c r="AP207" s="119" t="str">
        <f>IF(OR($B207="", G207="", G$10="", AP$9), "", IFERROR($B207+INDEX(Settings!$AF$19:$AF$33, MATCH(G$10, Settings!$Y$19:$Y$33, 0))+IF(INDEX(Settings!$AI$19:$AI$33, MATCH(G$10, Settings!$Y$19:$Y$33, 0))="", 0, INDEX($AO$2:$AU$8, MATCH(TEXT($B207, "ddd"), $AN$2:$AN$8, 0), MATCH(INDEX(Settings!$AI$19:$AI$33, MATCH(G$10, Settings!$Y$19:$Y$33, 0)), $AO$1:$AU$1, 0))), 0))</f>
        <v/>
      </c>
      <c r="AQ207" s="119" t="str">
        <f>IF(OR($B207="", H207="", H$10="", AQ$9), "", IFERROR($B207+INDEX(Settings!$AF$19:$AF$33, MATCH(H$10, Settings!$Y$19:$Y$33, 0))+IF(INDEX(Settings!$AI$19:$AI$33, MATCH(H$10, Settings!$Y$19:$Y$33, 0))="", 0, INDEX($AO$2:$AU$8, MATCH(TEXT($B207, "ddd"), $AN$2:$AN$8, 0), MATCH(INDEX(Settings!$AI$19:$AI$33, MATCH(H$10, Settings!$Y$19:$Y$33, 0)), $AO$1:$AU$1, 0))), 0))</f>
        <v/>
      </c>
      <c r="AR207" s="119" t="str">
        <f>IF(OR($B207="", I207="", I$10="", AR$9), "", IFERROR($B207+INDEX(Settings!$AF$19:$AF$33, MATCH(I$10, Settings!$Y$19:$Y$33, 0))+IF(INDEX(Settings!$AI$19:$AI$33, MATCH(I$10, Settings!$Y$19:$Y$33, 0))="", 0, INDEX($AO$2:$AU$8, MATCH(TEXT($B207, "ddd"), $AN$2:$AN$8, 0), MATCH(INDEX(Settings!$AI$19:$AI$33, MATCH(I$10, Settings!$Y$19:$Y$33, 0)), $AO$1:$AU$1, 0))), 0))</f>
        <v/>
      </c>
      <c r="AS207" s="119" t="str">
        <f>IF(OR($B207="", J207="", J$10="", AS$9), "", IFERROR($B207+INDEX(Settings!$AF$19:$AF$33, MATCH(J$10, Settings!$Y$19:$Y$33, 0))+IF(INDEX(Settings!$AI$19:$AI$33, MATCH(J$10, Settings!$Y$19:$Y$33, 0))="", 0, INDEX($AO$2:$AU$8, MATCH(TEXT($B207, "ddd"), $AN$2:$AN$8, 0), MATCH(INDEX(Settings!$AI$19:$AI$33, MATCH(J$10, Settings!$Y$19:$Y$33, 0)), $AO$1:$AU$1, 0))), 0))</f>
        <v/>
      </c>
      <c r="AT207" s="119" t="str">
        <f>IF(OR($B207="", K207="", K$10="", AT$9), "", IFERROR($B207+INDEX(Settings!$AF$19:$AF$33, MATCH(K$10, Settings!$Y$19:$Y$33, 0))+IF(INDEX(Settings!$AI$19:$AI$33, MATCH(K$10, Settings!$Y$19:$Y$33, 0))="", 0, INDEX($AO$2:$AU$8, MATCH(TEXT($B207, "ddd"), $AN$2:$AN$8, 0), MATCH(INDEX(Settings!$AI$19:$AI$33, MATCH(K$10, Settings!$Y$19:$Y$33, 0)), $AO$1:$AU$1, 0))), 0))</f>
        <v/>
      </c>
      <c r="AU207" s="119" t="str">
        <f>IF(OR($B207="", L207="", L$10="", AU$9), "", IFERROR($B207+INDEX(Settings!$AF$19:$AF$33, MATCH(L$10, Settings!$Y$19:$Y$33, 0))+IF(INDEX(Settings!$AI$19:$AI$33, MATCH(L$10, Settings!$Y$19:$Y$33, 0))="", 0, INDEX($AO$2:$AU$8, MATCH(TEXT($B207, "ddd"), $AN$2:$AN$8, 0), MATCH(INDEX(Settings!$AI$19:$AI$33, MATCH(L$10, Settings!$Y$19:$Y$33, 0)), $AO$1:$AU$1, 0))), 0))</f>
        <v/>
      </c>
      <c r="AV207" s="119" t="str">
        <f>IF(OR($B207="", M207="", M$10="", AV$9), "", IFERROR($B207+INDEX(Settings!$AF$19:$AF$33, MATCH(M$10, Settings!$Y$19:$Y$33, 0))+IF(INDEX(Settings!$AI$19:$AI$33, MATCH(M$10, Settings!$Y$19:$Y$33, 0))="", 0, INDEX($AO$2:$AU$8, MATCH(TEXT($B207, "ddd"), $AN$2:$AN$8, 0), MATCH(INDEX(Settings!$AI$19:$AI$33, MATCH(M$10, Settings!$Y$19:$Y$33, 0)), $AO$1:$AU$1, 0))), 0))</f>
        <v/>
      </c>
      <c r="AW207" s="119" t="str">
        <f>IF(OR($B207="", N207="", N$10="", AW$9), "", IFERROR($B207+INDEX(Settings!$AF$19:$AF$33, MATCH(N$10, Settings!$Y$19:$Y$33, 0))+IF(INDEX(Settings!$AI$19:$AI$33, MATCH(N$10, Settings!$Y$19:$Y$33, 0))="", 0, INDEX($AO$2:$AU$8, MATCH(TEXT($B207, "ddd"), $AN$2:$AN$8, 0), MATCH(INDEX(Settings!$AI$19:$AI$33, MATCH(N$10, Settings!$Y$19:$Y$33, 0)), $AO$1:$AU$1, 0))), 0))</f>
        <v/>
      </c>
      <c r="AX207" s="119" t="str">
        <f>IF(OR($B207="", O207="", O$10="", AX$9), "", IFERROR($B207+INDEX(Settings!$AF$19:$AF$33, MATCH(O$10, Settings!$Y$19:$Y$33, 0))+IF(INDEX(Settings!$AI$19:$AI$33, MATCH(O$10, Settings!$Y$19:$Y$33, 0))="", 0, INDEX($AO$2:$AU$8, MATCH(TEXT($B207, "ddd"), $AN$2:$AN$8, 0), MATCH(INDEX(Settings!$AI$19:$AI$33, MATCH(O$10, Settings!$Y$19:$Y$33, 0)), $AO$1:$AU$1, 0))), 0))</f>
        <v/>
      </c>
      <c r="AY207" s="119" t="str">
        <f>IF(OR($B207="", P207="", P$10="", AY$9), "", IFERROR($B207+INDEX(Settings!$AF$19:$AF$33, MATCH(P$10, Settings!$Y$19:$Y$33, 0))+IF(INDEX(Settings!$AI$19:$AI$33, MATCH(P$10, Settings!$Y$19:$Y$33, 0))="", 0, INDEX($AO$2:$AU$8, MATCH(TEXT($B207, "ddd"), $AN$2:$AN$8, 0), MATCH(INDEX(Settings!$AI$19:$AI$33, MATCH(P$10, Settings!$Y$19:$Y$33, 0)), $AO$1:$AU$1, 0))), 0))</f>
        <v/>
      </c>
      <c r="AZ207" s="120" t="str">
        <f>IF(OR($B207="", Q207="", Q$10="", AZ$9), "", IFERROR($B207+INDEX(Settings!$AF$19:$AF$33, MATCH(Q$10, Settings!$Y$19:$Y$33, 0))+IF(INDEX(Settings!$AI$19:$AI$33, MATCH(Q$10, Settings!$Y$19:$Y$33, 0))="", 0, INDEX($AO$2:$AU$8, MATCH(TEXT($B207, "ddd"), $AN$2:$AN$8, 0), MATCH(INDEX(Settings!$AI$19:$AI$33, MATCH(Q$10, Settings!$Y$19:$Y$33, 0)), $AO$1:$AU$1, 0))), 0))</f>
        <v/>
      </c>
      <c r="BB207" s="118" t="str">
        <f>IF(OR(C$10="", $B207="", C207="", BB$9=""), "", IFERROR(WORKDAY((DATE(YEAR($B207), MONTH($B207)+INDEX(Settings!$AM$19:$AM$33, MATCH(C$10, Settings!$Y$19:$Y$33, 0)), IF(INDEX(Settings!$AQ$19:$AQ$33, MATCH(C$10, Settings!$Y$19:$Y$33, 0))=0, DAY($B207), INDEX(Settings!$AQ$19:$AQ$33, MATCH(C$10, Settings!$Y$19:$Y$33, 0))))-1), 1, Settings!$AY$23:$AY$38), ""))</f>
        <v/>
      </c>
      <c r="BC207" s="119" t="str">
        <f>IF(OR(D$10="", $B207="", D207="", BC$9=""), "", IFERROR(WORKDAY((DATE(YEAR($B207), MONTH($B207)+INDEX(Settings!$AM$19:$AM$33, MATCH(D$10, Settings!$Y$19:$Y$33, 0)), IF(INDEX(Settings!$AQ$19:$AQ$33, MATCH(D$10, Settings!$Y$19:$Y$33, 0))=0, DAY($B207), INDEX(Settings!$AQ$19:$AQ$33, MATCH(D$10, Settings!$Y$19:$Y$33, 0))))-1), 1, Settings!$AY$23:$AY$38), ""))</f>
        <v/>
      </c>
      <c r="BD207" s="119" t="str">
        <f>IF(OR(E$10="", $B207="", E207="", BD$9=""), "", IFERROR(WORKDAY((DATE(YEAR($B207), MONTH($B207)+INDEX(Settings!$AM$19:$AM$33, MATCH(E$10, Settings!$Y$19:$Y$33, 0)), IF(INDEX(Settings!$AQ$19:$AQ$33, MATCH(E$10, Settings!$Y$19:$Y$33, 0))=0, DAY($B207), INDEX(Settings!$AQ$19:$AQ$33, MATCH(E$10, Settings!$Y$19:$Y$33, 0))))-1), 1, Settings!$AY$23:$AY$38), ""))</f>
        <v/>
      </c>
      <c r="BE207" s="119" t="str">
        <f>IF(OR(F$10="", $B207="", F207="", BE$9=""), "", IFERROR(WORKDAY((DATE(YEAR($B207), MONTH($B207)+INDEX(Settings!$AM$19:$AM$33, MATCH(F$10, Settings!$Y$19:$Y$33, 0)), IF(INDEX(Settings!$AQ$19:$AQ$33, MATCH(F$10, Settings!$Y$19:$Y$33, 0))=0, DAY($B207), INDEX(Settings!$AQ$19:$AQ$33, MATCH(F$10, Settings!$Y$19:$Y$33, 0))))-1), 1, Settings!$AY$23:$AY$38), ""))</f>
        <v/>
      </c>
      <c r="BF207" s="119" t="str">
        <f>IF(OR(G$10="", $B207="", G207="", BF$9=""), "", IFERROR(WORKDAY((DATE(YEAR($B207), MONTH($B207)+INDEX(Settings!$AM$19:$AM$33, MATCH(G$10, Settings!$Y$19:$Y$33, 0)), IF(INDEX(Settings!$AQ$19:$AQ$33, MATCH(G$10, Settings!$Y$19:$Y$33, 0))=0, DAY($B207), INDEX(Settings!$AQ$19:$AQ$33, MATCH(G$10, Settings!$Y$19:$Y$33, 0))))-1), 1, Settings!$AY$23:$AY$38), ""))</f>
        <v/>
      </c>
      <c r="BG207" s="119" t="str">
        <f>IF(OR(H$10="", $B207="", H207="", BG$9=""), "", IFERROR(WORKDAY((DATE(YEAR($B207), MONTH($B207)+INDEX(Settings!$AM$19:$AM$33, MATCH(H$10, Settings!$Y$19:$Y$33, 0)), IF(INDEX(Settings!$AQ$19:$AQ$33, MATCH(H$10, Settings!$Y$19:$Y$33, 0))=0, DAY($B207), INDEX(Settings!$AQ$19:$AQ$33, MATCH(H$10, Settings!$Y$19:$Y$33, 0))))-1), 1, Settings!$AY$23:$AY$38), ""))</f>
        <v/>
      </c>
      <c r="BH207" s="119" t="str">
        <f>IF(OR(I$10="", $B207="", I207="", BH$9=""), "", IFERROR(WORKDAY((DATE(YEAR($B207), MONTH($B207)+INDEX(Settings!$AM$19:$AM$33, MATCH(I$10, Settings!$Y$19:$Y$33, 0)), IF(INDEX(Settings!$AQ$19:$AQ$33, MATCH(I$10, Settings!$Y$19:$Y$33, 0))=0, DAY($B207), INDEX(Settings!$AQ$19:$AQ$33, MATCH(I$10, Settings!$Y$19:$Y$33, 0))))-1), 1, Settings!$AY$23:$AY$38), ""))</f>
        <v/>
      </c>
      <c r="BI207" s="119" t="str">
        <f>IF(OR(J$10="", $B207="", J207="", BI$9=""), "", IFERROR(WORKDAY((DATE(YEAR($B207), MONTH($B207)+INDEX(Settings!$AM$19:$AM$33, MATCH(J$10, Settings!$Y$19:$Y$33, 0)), IF(INDEX(Settings!$AQ$19:$AQ$33, MATCH(J$10, Settings!$Y$19:$Y$33, 0))=0, DAY($B207), INDEX(Settings!$AQ$19:$AQ$33, MATCH(J$10, Settings!$Y$19:$Y$33, 0))))-1), 1, Settings!$AY$23:$AY$38), ""))</f>
        <v/>
      </c>
      <c r="BJ207" s="119" t="str">
        <f>IF(OR(K$10="", $B207="", K207="", BJ$9=""), "", IFERROR(WORKDAY((DATE(YEAR($B207), MONTH($B207)+INDEX(Settings!$AM$19:$AM$33, MATCH(K$10, Settings!$Y$19:$Y$33, 0)), IF(INDEX(Settings!$AQ$19:$AQ$33, MATCH(K$10, Settings!$Y$19:$Y$33, 0))=0, DAY($B207), INDEX(Settings!$AQ$19:$AQ$33, MATCH(K$10, Settings!$Y$19:$Y$33, 0))))-1), 1, Settings!$AY$23:$AY$38), ""))</f>
        <v/>
      </c>
      <c r="BK207" s="119" t="str">
        <f>IF(OR(L$10="", $B207="", L207="", BK$9=""), "", IFERROR(WORKDAY((DATE(YEAR($B207), MONTH($B207)+INDEX(Settings!$AM$19:$AM$33, MATCH(L$10, Settings!$Y$19:$Y$33, 0)), IF(INDEX(Settings!$AQ$19:$AQ$33, MATCH(L$10, Settings!$Y$19:$Y$33, 0))=0, DAY($B207), INDEX(Settings!$AQ$19:$AQ$33, MATCH(L$10, Settings!$Y$19:$Y$33, 0))))-1), 1, Settings!$AY$23:$AY$38), ""))</f>
        <v/>
      </c>
      <c r="BL207" s="119" t="str">
        <f>IF(OR(M$10="", $B207="", M207="", BL$9=""), "", IFERROR(WORKDAY((DATE(YEAR($B207), MONTH($B207)+INDEX(Settings!$AM$19:$AM$33, MATCH(M$10, Settings!$Y$19:$Y$33, 0)), IF(INDEX(Settings!$AQ$19:$AQ$33, MATCH(M$10, Settings!$Y$19:$Y$33, 0))=0, DAY($B207), INDEX(Settings!$AQ$19:$AQ$33, MATCH(M$10, Settings!$Y$19:$Y$33, 0))))-1), 1, Settings!$AY$23:$AY$38), ""))</f>
        <v/>
      </c>
      <c r="BM207" s="119" t="str">
        <f>IF(OR(N$10="", $B207="", N207="", BM$9=""), "", IFERROR(WORKDAY((DATE(YEAR($B207), MONTH($B207)+INDEX(Settings!$AM$19:$AM$33, MATCH(N$10, Settings!$Y$19:$Y$33, 0)), IF(INDEX(Settings!$AQ$19:$AQ$33, MATCH(N$10, Settings!$Y$19:$Y$33, 0))=0, DAY($B207), INDEX(Settings!$AQ$19:$AQ$33, MATCH(N$10, Settings!$Y$19:$Y$33, 0))))-1), 1, Settings!$AY$23:$AY$38), ""))</f>
        <v/>
      </c>
      <c r="BN207" s="119" t="str">
        <f>IF(OR(O$10="", $B207="", O207="", BN$9=""), "", IFERROR(WORKDAY((DATE(YEAR($B207), MONTH($B207)+INDEX(Settings!$AM$19:$AM$33, MATCH(O$10, Settings!$Y$19:$Y$33, 0)), IF(INDEX(Settings!$AQ$19:$AQ$33, MATCH(O$10, Settings!$Y$19:$Y$33, 0))=0, DAY($B207), INDEX(Settings!$AQ$19:$AQ$33, MATCH(O$10, Settings!$Y$19:$Y$33, 0))))-1), 1, Settings!$AY$23:$AY$38), ""))</f>
        <v/>
      </c>
      <c r="BO207" s="119" t="str">
        <f>IF(OR(P$10="", $B207="", P207="", BO$9=""), "", IFERROR(WORKDAY((DATE(YEAR($B207), MONTH($B207)+INDEX(Settings!$AM$19:$AM$33, MATCH(P$10, Settings!$Y$19:$Y$33, 0)), IF(INDEX(Settings!$AQ$19:$AQ$33, MATCH(P$10, Settings!$Y$19:$Y$33, 0))=0, DAY($B207), INDEX(Settings!$AQ$19:$AQ$33, MATCH(P$10, Settings!$Y$19:$Y$33, 0))))-1), 1, Settings!$AY$23:$AY$38), ""))</f>
        <v/>
      </c>
      <c r="BP207" s="120" t="str">
        <f>IF(OR(Q$10="", $B207="", Q207="", BP$9=""), "", IFERROR(WORKDAY((DATE(YEAR($B207), MONTH($B207)+INDEX(Settings!$AM$19:$AM$33, MATCH(Q$10, Settings!$Y$19:$Y$33, 0)), IF(INDEX(Settings!$AQ$19:$AQ$33, MATCH(Q$10, Settings!$Y$19:$Y$33, 0))=0, DAY($B207), INDEX(Settings!$AQ$19:$AQ$33, MATCH(Q$10, Settings!$Y$19:$Y$33, 0))))-1), 1, Settings!$AY$23:$AY$38), ""))</f>
        <v/>
      </c>
      <c r="BR207" s="118" t="str">
        <f>IF(BB207="", "", IF(BB207&lt;=$B207, WORKDAY(DATE(YEAR($BB207), MONTH(BB207)+1, DAY(BB207)-1), 1, Settings!$AY$23:$AY$38), BB207))</f>
        <v/>
      </c>
      <c r="BS207" s="119" t="str">
        <f>IF(BC207="", "", IF(BC207&lt;=$B207, WORKDAY(DATE(YEAR($BB207), MONTH(BC207)+1, DAY(BC207)-1), 1, Settings!$AY$23:$AY$38), BC207))</f>
        <v/>
      </c>
      <c r="BT207" s="119" t="str">
        <f>IF(BD207="", "", IF(BD207&lt;=$B207, WORKDAY(DATE(YEAR($BB207), MONTH(BD207)+1, DAY(BD207)-1), 1, Settings!$AY$23:$AY$38), BD207))</f>
        <v/>
      </c>
      <c r="BU207" s="119" t="str">
        <f>IF(BE207="", "", IF(BE207&lt;=$B207, WORKDAY(DATE(YEAR($BB207), MONTH(BE207)+1, DAY(BE207)-1), 1, Settings!$AY$23:$AY$38), BE207))</f>
        <v/>
      </c>
      <c r="BV207" s="119" t="str">
        <f>IF(BF207="", "", IF(BF207&lt;=$B207, WORKDAY(DATE(YEAR($BB207), MONTH(BF207)+1, DAY(BF207)-1), 1, Settings!$AY$23:$AY$38), BF207))</f>
        <v/>
      </c>
      <c r="BW207" s="119" t="str">
        <f>IF(BG207="", "", IF(BG207&lt;=$B207, WORKDAY(DATE(YEAR($BB207), MONTH(BG207)+1, DAY(BG207)-1), 1, Settings!$AY$23:$AY$38), BG207))</f>
        <v/>
      </c>
      <c r="BX207" s="119" t="str">
        <f>IF(BH207="", "", IF(BH207&lt;=$B207, WORKDAY(DATE(YEAR($BB207), MONTH(BH207)+1, DAY(BH207)-1), 1, Settings!$AY$23:$AY$38), BH207))</f>
        <v/>
      </c>
      <c r="BY207" s="119" t="str">
        <f>IF(BI207="", "", IF(BI207&lt;=$B207, WORKDAY(DATE(YEAR($BB207), MONTH(BI207)+1, DAY(BI207)-1), 1, Settings!$AY$23:$AY$38), BI207))</f>
        <v/>
      </c>
      <c r="BZ207" s="119" t="str">
        <f>IF(BJ207="", "", IF(BJ207&lt;=$B207, WORKDAY(DATE(YEAR($BB207), MONTH(BJ207)+1, DAY(BJ207)-1), 1, Settings!$AY$23:$AY$38), BJ207))</f>
        <v/>
      </c>
      <c r="CA207" s="119" t="str">
        <f>IF(BK207="", "", IF(BK207&lt;=$B207, WORKDAY(DATE(YEAR($BB207), MONTH(BK207)+1, DAY(BK207)-1), 1, Settings!$AY$23:$AY$38), BK207))</f>
        <v/>
      </c>
      <c r="CB207" s="119" t="str">
        <f>IF(BL207="", "", IF(BL207&lt;=$B207, WORKDAY(DATE(YEAR($BB207), MONTH(BL207)+1, DAY(BL207)-1), 1, Settings!$AY$23:$AY$38), BL207))</f>
        <v/>
      </c>
      <c r="CC207" s="119" t="str">
        <f>IF(BM207="", "", IF(BM207&lt;=$B207, WORKDAY(DATE(YEAR($BB207), MONTH(BM207)+1, DAY(BM207)-1), 1, Settings!$AY$23:$AY$38), BM207))</f>
        <v/>
      </c>
      <c r="CD207" s="119" t="str">
        <f>IF(BN207="", "", IF(BN207&lt;=$B207, WORKDAY(DATE(YEAR($BB207), MONTH(BN207)+1, DAY(BN207)-1), 1, Settings!$AY$23:$AY$38), BN207))</f>
        <v/>
      </c>
      <c r="CE207" s="119" t="str">
        <f>IF(BO207="", "", IF(BO207&lt;=$B207, WORKDAY(DATE(YEAR($BB207), MONTH(BO207)+1, DAY(BO207)-1), 1, Settings!$AY$23:$AY$38), BO207))</f>
        <v/>
      </c>
      <c r="CF207" s="120" t="str">
        <f>IF(BP207="", "", IF(BP207&lt;=$B207, WORKDAY(DATE(YEAR($BB207), MONTH(BP207)+1, DAY(BP207)-1), 1, Settings!$AY$23:$AY$38), BP207))</f>
        <v/>
      </c>
      <c r="CH207" s="48" t="str">
        <f t="shared" si="97"/>
        <v/>
      </c>
      <c r="CI207" s="49" t="str">
        <f t="shared" si="98"/>
        <v/>
      </c>
      <c r="CJ207" s="49" t="str">
        <f t="shared" si="99"/>
        <v/>
      </c>
      <c r="CK207" s="49" t="str">
        <f t="shared" si="100"/>
        <v/>
      </c>
      <c r="CL207" s="49" t="str">
        <f t="shared" si="101"/>
        <v/>
      </c>
      <c r="CM207" s="49" t="str">
        <f t="shared" si="102"/>
        <v/>
      </c>
      <c r="CN207" s="49" t="str">
        <f t="shared" si="103"/>
        <v/>
      </c>
      <c r="CO207" s="49" t="str">
        <f t="shared" si="104"/>
        <v/>
      </c>
      <c r="CP207" s="49" t="str">
        <f t="shared" si="105"/>
        <v/>
      </c>
      <c r="CQ207" s="49" t="str">
        <f t="shared" si="106"/>
        <v/>
      </c>
      <c r="CR207" s="49" t="str">
        <f t="shared" si="107"/>
        <v/>
      </c>
      <c r="CS207" s="49" t="str">
        <f t="shared" si="108"/>
        <v/>
      </c>
      <c r="CT207" s="49" t="str">
        <f t="shared" si="109"/>
        <v/>
      </c>
      <c r="CU207" s="49" t="str">
        <f t="shared" si="110"/>
        <v/>
      </c>
      <c r="CV207" s="16" t="str">
        <f t="shared" si="111"/>
        <v/>
      </c>
      <c r="CX207" s="48" t="str">
        <f t="shared" si="112"/>
        <v/>
      </c>
      <c r="CY207" s="49" t="str">
        <f t="shared" si="113"/>
        <v/>
      </c>
      <c r="CZ207" s="49" t="str">
        <f t="shared" si="114"/>
        <v/>
      </c>
      <c r="DA207" s="49" t="str">
        <f t="shared" si="115"/>
        <v/>
      </c>
      <c r="DB207" s="49" t="str">
        <f t="shared" si="116"/>
        <v/>
      </c>
      <c r="DC207" s="49" t="str">
        <f t="shared" si="117"/>
        <v/>
      </c>
      <c r="DD207" s="49" t="str">
        <f t="shared" si="118"/>
        <v/>
      </c>
      <c r="DE207" s="49" t="str">
        <f t="shared" si="119"/>
        <v/>
      </c>
      <c r="DF207" s="49" t="str">
        <f t="shared" si="120"/>
        <v/>
      </c>
      <c r="DG207" s="49" t="str">
        <f t="shared" si="121"/>
        <v/>
      </c>
      <c r="DH207" s="49" t="str">
        <f t="shared" si="122"/>
        <v/>
      </c>
      <c r="DI207" s="49" t="str">
        <f t="shared" si="123"/>
        <v/>
      </c>
      <c r="DJ207" s="49" t="str">
        <f t="shared" si="124"/>
        <v/>
      </c>
      <c r="DK207" s="49" t="str">
        <f t="shared" si="125"/>
        <v/>
      </c>
      <c r="DL207" s="16" t="str">
        <f t="shared" si="126"/>
        <v/>
      </c>
      <c r="DN207" s="17" t="str">
        <f t="shared" si="127"/>
        <v>Jan 2020</v>
      </c>
    </row>
    <row r="208" spans="1:118" x14ac:dyDescent="0.25">
      <c r="A208" s="30"/>
      <c r="B208" s="102">
        <f>IF(B207="", "", IFERROR(IF(B207+1&gt;Settings!$G$25, "", B207+1), ""))</f>
        <v>43844</v>
      </c>
      <c r="C208" s="2"/>
      <c r="D208" s="3"/>
      <c r="E208" s="3"/>
      <c r="F208" s="3"/>
      <c r="G208" s="3"/>
      <c r="H208" s="3"/>
      <c r="I208" s="3"/>
      <c r="J208" s="3"/>
      <c r="K208" s="3"/>
      <c r="L208" s="3"/>
      <c r="M208" s="3"/>
      <c r="N208" s="3"/>
      <c r="O208" s="3"/>
      <c r="P208" s="3"/>
      <c r="Q208" s="4"/>
      <c r="R208" s="30"/>
      <c r="T208" s="17" t="str">
        <f>IF($B208="", "", IF($B208&lt;Settings!$G$23, "Old", "New"))</f>
        <v>New</v>
      </c>
      <c r="AL208" s="118" t="str">
        <f>IF(OR($B208="", C208="", C$10="", AL$9), "", IFERROR($B208+INDEX(Settings!$AF$19:$AF$33, MATCH(C$10, Settings!$Y$19:$Y$33, 0))+IF(INDEX(Settings!$AI$19:$AI$33, MATCH(C$10, Settings!$Y$19:$Y$33, 0))="", 0, INDEX($AO$2:$AU$8, MATCH(TEXT($B208, "ddd"), $AN$2:$AN$8, 0), MATCH(INDEX(Settings!$AI$19:$AI$33, MATCH(C$10, Settings!$Y$19:$Y$33, 0)), $AO$1:$AU$1, 0))), 0))</f>
        <v/>
      </c>
      <c r="AM208" s="119" t="str">
        <f>IF(OR($B208="", D208="", D$10="", AM$9), "", IFERROR($B208+INDEX(Settings!$AF$19:$AF$33, MATCH(D$10, Settings!$Y$19:$Y$33, 0))+IF(INDEX(Settings!$AI$19:$AI$33, MATCH(D$10, Settings!$Y$19:$Y$33, 0))="", 0, INDEX($AO$2:$AU$8, MATCH(TEXT($B208, "ddd"), $AN$2:$AN$8, 0), MATCH(INDEX(Settings!$AI$19:$AI$33, MATCH(D$10, Settings!$Y$19:$Y$33, 0)), $AO$1:$AU$1, 0))), 0))</f>
        <v/>
      </c>
      <c r="AN208" s="119" t="str">
        <f>IF(OR($B208="", E208="", E$10="", AN$9), "", IFERROR($B208+INDEX(Settings!$AF$19:$AF$33, MATCH(E$10, Settings!$Y$19:$Y$33, 0))+IF(INDEX(Settings!$AI$19:$AI$33, MATCH(E$10, Settings!$Y$19:$Y$33, 0))="", 0, INDEX($AO$2:$AU$8, MATCH(TEXT($B208, "ddd"), $AN$2:$AN$8, 0), MATCH(INDEX(Settings!$AI$19:$AI$33, MATCH(E$10, Settings!$Y$19:$Y$33, 0)), $AO$1:$AU$1, 0))), 0))</f>
        <v/>
      </c>
      <c r="AO208" s="119" t="str">
        <f>IF(OR($B208="", F208="", F$10="", AO$9), "", IFERROR($B208+INDEX(Settings!$AF$19:$AF$33, MATCH(F$10, Settings!$Y$19:$Y$33, 0))+IF(INDEX(Settings!$AI$19:$AI$33, MATCH(F$10, Settings!$Y$19:$Y$33, 0))="", 0, INDEX($AO$2:$AU$8, MATCH(TEXT($B208, "ddd"), $AN$2:$AN$8, 0), MATCH(INDEX(Settings!$AI$19:$AI$33, MATCH(F$10, Settings!$Y$19:$Y$33, 0)), $AO$1:$AU$1, 0))), 0))</f>
        <v/>
      </c>
      <c r="AP208" s="119" t="str">
        <f>IF(OR($B208="", G208="", G$10="", AP$9), "", IFERROR($B208+INDEX(Settings!$AF$19:$AF$33, MATCH(G$10, Settings!$Y$19:$Y$33, 0))+IF(INDEX(Settings!$AI$19:$AI$33, MATCH(G$10, Settings!$Y$19:$Y$33, 0))="", 0, INDEX($AO$2:$AU$8, MATCH(TEXT($B208, "ddd"), $AN$2:$AN$8, 0), MATCH(INDEX(Settings!$AI$19:$AI$33, MATCH(G$10, Settings!$Y$19:$Y$33, 0)), $AO$1:$AU$1, 0))), 0))</f>
        <v/>
      </c>
      <c r="AQ208" s="119" t="str">
        <f>IF(OR($B208="", H208="", H$10="", AQ$9), "", IFERROR($B208+INDEX(Settings!$AF$19:$AF$33, MATCH(H$10, Settings!$Y$19:$Y$33, 0))+IF(INDEX(Settings!$AI$19:$AI$33, MATCH(H$10, Settings!$Y$19:$Y$33, 0))="", 0, INDEX($AO$2:$AU$8, MATCH(TEXT($B208, "ddd"), $AN$2:$AN$8, 0), MATCH(INDEX(Settings!$AI$19:$AI$33, MATCH(H$10, Settings!$Y$19:$Y$33, 0)), $AO$1:$AU$1, 0))), 0))</f>
        <v/>
      </c>
      <c r="AR208" s="119" t="str">
        <f>IF(OR($B208="", I208="", I$10="", AR$9), "", IFERROR($B208+INDEX(Settings!$AF$19:$AF$33, MATCH(I$10, Settings!$Y$19:$Y$33, 0))+IF(INDEX(Settings!$AI$19:$AI$33, MATCH(I$10, Settings!$Y$19:$Y$33, 0))="", 0, INDEX($AO$2:$AU$8, MATCH(TEXT($B208, "ddd"), $AN$2:$AN$8, 0), MATCH(INDEX(Settings!$AI$19:$AI$33, MATCH(I$10, Settings!$Y$19:$Y$33, 0)), $AO$1:$AU$1, 0))), 0))</f>
        <v/>
      </c>
      <c r="AS208" s="119" t="str">
        <f>IF(OR($B208="", J208="", J$10="", AS$9), "", IFERROR($B208+INDEX(Settings!$AF$19:$AF$33, MATCH(J$10, Settings!$Y$19:$Y$33, 0))+IF(INDEX(Settings!$AI$19:$AI$33, MATCH(J$10, Settings!$Y$19:$Y$33, 0))="", 0, INDEX($AO$2:$AU$8, MATCH(TEXT($B208, "ddd"), $AN$2:$AN$8, 0), MATCH(INDEX(Settings!$AI$19:$AI$33, MATCH(J$10, Settings!$Y$19:$Y$33, 0)), $AO$1:$AU$1, 0))), 0))</f>
        <v/>
      </c>
      <c r="AT208" s="119" t="str">
        <f>IF(OR($B208="", K208="", K$10="", AT$9), "", IFERROR($B208+INDEX(Settings!$AF$19:$AF$33, MATCH(K$10, Settings!$Y$19:$Y$33, 0))+IF(INDEX(Settings!$AI$19:$AI$33, MATCH(K$10, Settings!$Y$19:$Y$33, 0))="", 0, INDEX($AO$2:$AU$8, MATCH(TEXT($B208, "ddd"), $AN$2:$AN$8, 0), MATCH(INDEX(Settings!$AI$19:$AI$33, MATCH(K$10, Settings!$Y$19:$Y$33, 0)), $AO$1:$AU$1, 0))), 0))</f>
        <v/>
      </c>
      <c r="AU208" s="119" t="str">
        <f>IF(OR($B208="", L208="", L$10="", AU$9), "", IFERROR($B208+INDEX(Settings!$AF$19:$AF$33, MATCH(L$10, Settings!$Y$19:$Y$33, 0))+IF(INDEX(Settings!$AI$19:$AI$33, MATCH(L$10, Settings!$Y$19:$Y$33, 0))="", 0, INDEX($AO$2:$AU$8, MATCH(TEXT($B208, "ddd"), $AN$2:$AN$8, 0), MATCH(INDEX(Settings!$AI$19:$AI$33, MATCH(L$10, Settings!$Y$19:$Y$33, 0)), $AO$1:$AU$1, 0))), 0))</f>
        <v/>
      </c>
      <c r="AV208" s="119" t="str">
        <f>IF(OR($B208="", M208="", M$10="", AV$9), "", IFERROR($B208+INDEX(Settings!$AF$19:$AF$33, MATCH(M$10, Settings!$Y$19:$Y$33, 0))+IF(INDEX(Settings!$AI$19:$AI$33, MATCH(M$10, Settings!$Y$19:$Y$33, 0))="", 0, INDEX($AO$2:$AU$8, MATCH(TEXT($B208, "ddd"), $AN$2:$AN$8, 0), MATCH(INDEX(Settings!$AI$19:$AI$33, MATCH(M$10, Settings!$Y$19:$Y$33, 0)), $AO$1:$AU$1, 0))), 0))</f>
        <v/>
      </c>
      <c r="AW208" s="119" t="str">
        <f>IF(OR($B208="", N208="", N$10="", AW$9), "", IFERROR($B208+INDEX(Settings!$AF$19:$AF$33, MATCH(N$10, Settings!$Y$19:$Y$33, 0))+IF(INDEX(Settings!$AI$19:$AI$33, MATCH(N$10, Settings!$Y$19:$Y$33, 0))="", 0, INDEX($AO$2:$AU$8, MATCH(TEXT($B208, "ddd"), $AN$2:$AN$8, 0), MATCH(INDEX(Settings!$AI$19:$AI$33, MATCH(N$10, Settings!$Y$19:$Y$33, 0)), $AO$1:$AU$1, 0))), 0))</f>
        <v/>
      </c>
      <c r="AX208" s="119" t="str">
        <f>IF(OR($B208="", O208="", O$10="", AX$9), "", IFERROR($B208+INDEX(Settings!$AF$19:$AF$33, MATCH(O$10, Settings!$Y$19:$Y$33, 0))+IF(INDEX(Settings!$AI$19:$AI$33, MATCH(O$10, Settings!$Y$19:$Y$33, 0))="", 0, INDEX($AO$2:$AU$8, MATCH(TEXT($B208, "ddd"), $AN$2:$AN$8, 0), MATCH(INDEX(Settings!$AI$19:$AI$33, MATCH(O$10, Settings!$Y$19:$Y$33, 0)), $AO$1:$AU$1, 0))), 0))</f>
        <v/>
      </c>
      <c r="AY208" s="119" t="str">
        <f>IF(OR($B208="", P208="", P$10="", AY$9), "", IFERROR($B208+INDEX(Settings!$AF$19:$AF$33, MATCH(P$10, Settings!$Y$19:$Y$33, 0))+IF(INDEX(Settings!$AI$19:$AI$33, MATCH(P$10, Settings!$Y$19:$Y$33, 0))="", 0, INDEX($AO$2:$AU$8, MATCH(TEXT($B208, "ddd"), $AN$2:$AN$8, 0), MATCH(INDEX(Settings!$AI$19:$AI$33, MATCH(P$10, Settings!$Y$19:$Y$33, 0)), $AO$1:$AU$1, 0))), 0))</f>
        <v/>
      </c>
      <c r="AZ208" s="120" t="str">
        <f>IF(OR($B208="", Q208="", Q$10="", AZ$9), "", IFERROR($B208+INDEX(Settings!$AF$19:$AF$33, MATCH(Q$10, Settings!$Y$19:$Y$33, 0))+IF(INDEX(Settings!$AI$19:$AI$33, MATCH(Q$10, Settings!$Y$19:$Y$33, 0))="", 0, INDEX($AO$2:$AU$8, MATCH(TEXT($B208, "ddd"), $AN$2:$AN$8, 0), MATCH(INDEX(Settings!$AI$19:$AI$33, MATCH(Q$10, Settings!$Y$19:$Y$33, 0)), $AO$1:$AU$1, 0))), 0))</f>
        <v/>
      </c>
      <c r="BB208" s="118" t="str">
        <f>IF(OR(C$10="", $B208="", C208="", BB$9=""), "", IFERROR(WORKDAY((DATE(YEAR($B208), MONTH($B208)+INDEX(Settings!$AM$19:$AM$33, MATCH(C$10, Settings!$Y$19:$Y$33, 0)), IF(INDEX(Settings!$AQ$19:$AQ$33, MATCH(C$10, Settings!$Y$19:$Y$33, 0))=0, DAY($B208), INDEX(Settings!$AQ$19:$AQ$33, MATCH(C$10, Settings!$Y$19:$Y$33, 0))))-1), 1, Settings!$AY$23:$AY$38), ""))</f>
        <v/>
      </c>
      <c r="BC208" s="119" t="str">
        <f>IF(OR(D$10="", $B208="", D208="", BC$9=""), "", IFERROR(WORKDAY((DATE(YEAR($B208), MONTH($B208)+INDEX(Settings!$AM$19:$AM$33, MATCH(D$10, Settings!$Y$19:$Y$33, 0)), IF(INDEX(Settings!$AQ$19:$AQ$33, MATCH(D$10, Settings!$Y$19:$Y$33, 0))=0, DAY($B208), INDEX(Settings!$AQ$19:$AQ$33, MATCH(D$10, Settings!$Y$19:$Y$33, 0))))-1), 1, Settings!$AY$23:$AY$38), ""))</f>
        <v/>
      </c>
      <c r="BD208" s="119" t="str">
        <f>IF(OR(E$10="", $B208="", E208="", BD$9=""), "", IFERROR(WORKDAY((DATE(YEAR($B208), MONTH($B208)+INDEX(Settings!$AM$19:$AM$33, MATCH(E$10, Settings!$Y$19:$Y$33, 0)), IF(INDEX(Settings!$AQ$19:$AQ$33, MATCH(E$10, Settings!$Y$19:$Y$33, 0))=0, DAY($B208), INDEX(Settings!$AQ$19:$AQ$33, MATCH(E$10, Settings!$Y$19:$Y$33, 0))))-1), 1, Settings!$AY$23:$AY$38), ""))</f>
        <v/>
      </c>
      <c r="BE208" s="119" t="str">
        <f>IF(OR(F$10="", $B208="", F208="", BE$9=""), "", IFERROR(WORKDAY((DATE(YEAR($B208), MONTH($B208)+INDEX(Settings!$AM$19:$AM$33, MATCH(F$10, Settings!$Y$19:$Y$33, 0)), IF(INDEX(Settings!$AQ$19:$AQ$33, MATCH(F$10, Settings!$Y$19:$Y$33, 0))=0, DAY($B208), INDEX(Settings!$AQ$19:$AQ$33, MATCH(F$10, Settings!$Y$19:$Y$33, 0))))-1), 1, Settings!$AY$23:$AY$38), ""))</f>
        <v/>
      </c>
      <c r="BF208" s="119" t="str">
        <f>IF(OR(G$10="", $B208="", G208="", BF$9=""), "", IFERROR(WORKDAY((DATE(YEAR($B208), MONTH($B208)+INDEX(Settings!$AM$19:$AM$33, MATCH(G$10, Settings!$Y$19:$Y$33, 0)), IF(INDEX(Settings!$AQ$19:$AQ$33, MATCH(G$10, Settings!$Y$19:$Y$33, 0))=0, DAY($B208), INDEX(Settings!$AQ$19:$AQ$33, MATCH(G$10, Settings!$Y$19:$Y$33, 0))))-1), 1, Settings!$AY$23:$AY$38), ""))</f>
        <v/>
      </c>
      <c r="BG208" s="119" t="str">
        <f>IF(OR(H$10="", $B208="", H208="", BG$9=""), "", IFERROR(WORKDAY((DATE(YEAR($B208), MONTH($B208)+INDEX(Settings!$AM$19:$AM$33, MATCH(H$10, Settings!$Y$19:$Y$33, 0)), IF(INDEX(Settings!$AQ$19:$AQ$33, MATCH(H$10, Settings!$Y$19:$Y$33, 0))=0, DAY($B208), INDEX(Settings!$AQ$19:$AQ$33, MATCH(H$10, Settings!$Y$19:$Y$33, 0))))-1), 1, Settings!$AY$23:$AY$38), ""))</f>
        <v/>
      </c>
      <c r="BH208" s="119" t="str">
        <f>IF(OR(I$10="", $B208="", I208="", BH$9=""), "", IFERROR(WORKDAY((DATE(YEAR($B208), MONTH($B208)+INDEX(Settings!$AM$19:$AM$33, MATCH(I$10, Settings!$Y$19:$Y$33, 0)), IF(INDEX(Settings!$AQ$19:$AQ$33, MATCH(I$10, Settings!$Y$19:$Y$33, 0))=0, DAY($B208), INDEX(Settings!$AQ$19:$AQ$33, MATCH(I$10, Settings!$Y$19:$Y$33, 0))))-1), 1, Settings!$AY$23:$AY$38), ""))</f>
        <v/>
      </c>
      <c r="BI208" s="119" t="str">
        <f>IF(OR(J$10="", $B208="", J208="", BI$9=""), "", IFERROR(WORKDAY((DATE(YEAR($B208), MONTH($B208)+INDEX(Settings!$AM$19:$AM$33, MATCH(J$10, Settings!$Y$19:$Y$33, 0)), IF(INDEX(Settings!$AQ$19:$AQ$33, MATCH(J$10, Settings!$Y$19:$Y$33, 0))=0, DAY($B208), INDEX(Settings!$AQ$19:$AQ$33, MATCH(J$10, Settings!$Y$19:$Y$33, 0))))-1), 1, Settings!$AY$23:$AY$38), ""))</f>
        <v/>
      </c>
      <c r="BJ208" s="119" t="str">
        <f>IF(OR(K$10="", $B208="", K208="", BJ$9=""), "", IFERROR(WORKDAY((DATE(YEAR($B208), MONTH($B208)+INDEX(Settings!$AM$19:$AM$33, MATCH(K$10, Settings!$Y$19:$Y$33, 0)), IF(INDEX(Settings!$AQ$19:$AQ$33, MATCH(K$10, Settings!$Y$19:$Y$33, 0))=0, DAY($B208), INDEX(Settings!$AQ$19:$AQ$33, MATCH(K$10, Settings!$Y$19:$Y$33, 0))))-1), 1, Settings!$AY$23:$AY$38), ""))</f>
        <v/>
      </c>
      <c r="BK208" s="119" t="str">
        <f>IF(OR(L$10="", $B208="", L208="", BK$9=""), "", IFERROR(WORKDAY((DATE(YEAR($B208), MONTH($B208)+INDEX(Settings!$AM$19:$AM$33, MATCH(L$10, Settings!$Y$19:$Y$33, 0)), IF(INDEX(Settings!$AQ$19:$AQ$33, MATCH(L$10, Settings!$Y$19:$Y$33, 0))=0, DAY($B208), INDEX(Settings!$AQ$19:$AQ$33, MATCH(L$10, Settings!$Y$19:$Y$33, 0))))-1), 1, Settings!$AY$23:$AY$38), ""))</f>
        <v/>
      </c>
      <c r="BL208" s="119" t="str">
        <f>IF(OR(M$10="", $B208="", M208="", BL$9=""), "", IFERROR(WORKDAY((DATE(YEAR($B208), MONTH($B208)+INDEX(Settings!$AM$19:$AM$33, MATCH(M$10, Settings!$Y$19:$Y$33, 0)), IF(INDEX(Settings!$AQ$19:$AQ$33, MATCH(M$10, Settings!$Y$19:$Y$33, 0))=0, DAY($B208), INDEX(Settings!$AQ$19:$AQ$33, MATCH(M$10, Settings!$Y$19:$Y$33, 0))))-1), 1, Settings!$AY$23:$AY$38), ""))</f>
        <v/>
      </c>
      <c r="BM208" s="119" t="str">
        <f>IF(OR(N$10="", $B208="", N208="", BM$9=""), "", IFERROR(WORKDAY((DATE(YEAR($B208), MONTH($B208)+INDEX(Settings!$AM$19:$AM$33, MATCH(N$10, Settings!$Y$19:$Y$33, 0)), IF(INDEX(Settings!$AQ$19:$AQ$33, MATCH(N$10, Settings!$Y$19:$Y$33, 0))=0, DAY($B208), INDEX(Settings!$AQ$19:$AQ$33, MATCH(N$10, Settings!$Y$19:$Y$33, 0))))-1), 1, Settings!$AY$23:$AY$38), ""))</f>
        <v/>
      </c>
      <c r="BN208" s="119" t="str">
        <f>IF(OR(O$10="", $B208="", O208="", BN$9=""), "", IFERROR(WORKDAY((DATE(YEAR($B208), MONTH($B208)+INDEX(Settings!$AM$19:$AM$33, MATCH(O$10, Settings!$Y$19:$Y$33, 0)), IF(INDEX(Settings!$AQ$19:$AQ$33, MATCH(O$10, Settings!$Y$19:$Y$33, 0))=0, DAY($B208), INDEX(Settings!$AQ$19:$AQ$33, MATCH(O$10, Settings!$Y$19:$Y$33, 0))))-1), 1, Settings!$AY$23:$AY$38), ""))</f>
        <v/>
      </c>
      <c r="BO208" s="119" t="str">
        <f>IF(OR(P$10="", $B208="", P208="", BO$9=""), "", IFERROR(WORKDAY((DATE(YEAR($B208), MONTH($B208)+INDEX(Settings!$AM$19:$AM$33, MATCH(P$10, Settings!$Y$19:$Y$33, 0)), IF(INDEX(Settings!$AQ$19:$AQ$33, MATCH(P$10, Settings!$Y$19:$Y$33, 0))=0, DAY($B208), INDEX(Settings!$AQ$19:$AQ$33, MATCH(P$10, Settings!$Y$19:$Y$33, 0))))-1), 1, Settings!$AY$23:$AY$38), ""))</f>
        <v/>
      </c>
      <c r="BP208" s="120" t="str">
        <f>IF(OR(Q$10="", $B208="", Q208="", BP$9=""), "", IFERROR(WORKDAY((DATE(YEAR($B208), MONTH($B208)+INDEX(Settings!$AM$19:$AM$33, MATCH(Q$10, Settings!$Y$19:$Y$33, 0)), IF(INDEX(Settings!$AQ$19:$AQ$33, MATCH(Q$10, Settings!$Y$19:$Y$33, 0))=0, DAY($B208), INDEX(Settings!$AQ$19:$AQ$33, MATCH(Q$10, Settings!$Y$19:$Y$33, 0))))-1), 1, Settings!$AY$23:$AY$38), ""))</f>
        <v/>
      </c>
      <c r="BR208" s="118" t="str">
        <f>IF(BB208="", "", IF(BB208&lt;=$B208, WORKDAY(DATE(YEAR($BB208), MONTH(BB208)+1, DAY(BB208)-1), 1, Settings!$AY$23:$AY$38), BB208))</f>
        <v/>
      </c>
      <c r="BS208" s="119" t="str">
        <f>IF(BC208="", "", IF(BC208&lt;=$B208, WORKDAY(DATE(YEAR($BB208), MONTH(BC208)+1, DAY(BC208)-1), 1, Settings!$AY$23:$AY$38), BC208))</f>
        <v/>
      </c>
      <c r="BT208" s="119" t="str">
        <f>IF(BD208="", "", IF(BD208&lt;=$B208, WORKDAY(DATE(YEAR($BB208), MONTH(BD208)+1, DAY(BD208)-1), 1, Settings!$AY$23:$AY$38), BD208))</f>
        <v/>
      </c>
      <c r="BU208" s="119" t="str">
        <f>IF(BE208="", "", IF(BE208&lt;=$B208, WORKDAY(DATE(YEAR($BB208), MONTH(BE208)+1, DAY(BE208)-1), 1, Settings!$AY$23:$AY$38), BE208))</f>
        <v/>
      </c>
      <c r="BV208" s="119" t="str">
        <f>IF(BF208="", "", IF(BF208&lt;=$B208, WORKDAY(DATE(YEAR($BB208), MONTH(BF208)+1, DAY(BF208)-1), 1, Settings!$AY$23:$AY$38), BF208))</f>
        <v/>
      </c>
      <c r="BW208" s="119" t="str">
        <f>IF(BG208="", "", IF(BG208&lt;=$B208, WORKDAY(DATE(YEAR($BB208), MONTH(BG208)+1, DAY(BG208)-1), 1, Settings!$AY$23:$AY$38), BG208))</f>
        <v/>
      </c>
      <c r="BX208" s="119" t="str">
        <f>IF(BH208="", "", IF(BH208&lt;=$B208, WORKDAY(DATE(YEAR($BB208), MONTH(BH208)+1, DAY(BH208)-1), 1, Settings!$AY$23:$AY$38), BH208))</f>
        <v/>
      </c>
      <c r="BY208" s="119" t="str">
        <f>IF(BI208="", "", IF(BI208&lt;=$B208, WORKDAY(DATE(YEAR($BB208), MONTH(BI208)+1, DAY(BI208)-1), 1, Settings!$AY$23:$AY$38), BI208))</f>
        <v/>
      </c>
      <c r="BZ208" s="119" t="str">
        <f>IF(BJ208="", "", IF(BJ208&lt;=$B208, WORKDAY(DATE(YEAR($BB208), MONTH(BJ208)+1, DAY(BJ208)-1), 1, Settings!$AY$23:$AY$38), BJ208))</f>
        <v/>
      </c>
      <c r="CA208" s="119" t="str">
        <f>IF(BK208="", "", IF(BK208&lt;=$B208, WORKDAY(DATE(YEAR($BB208), MONTH(BK208)+1, DAY(BK208)-1), 1, Settings!$AY$23:$AY$38), BK208))</f>
        <v/>
      </c>
      <c r="CB208" s="119" t="str">
        <f>IF(BL208="", "", IF(BL208&lt;=$B208, WORKDAY(DATE(YEAR($BB208), MONTH(BL208)+1, DAY(BL208)-1), 1, Settings!$AY$23:$AY$38), BL208))</f>
        <v/>
      </c>
      <c r="CC208" s="119" t="str">
        <f>IF(BM208="", "", IF(BM208&lt;=$B208, WORKDAY(DATE(YEAR($BB208), MONTH(BM208)+1, DAY(BM208)-1), 1, Settings!$AY$23:$AY$38), BM208))</f>
        <v/>
      </c>
      <c r="CD208" s="119" t="str">
        <f>IF(BN208="", "", IF(BN208&lt;=$B208, WORKDAY(DATE(YEAR($BB208), MONTH(BN208)+1, DAY(BN208)-1), 1, Settings!$AY$23:$AY$38), BN208))</f>
        <v/>
      </c>
      <c r="CE208" s="119" t="str">
        <f>IF(BO208="", "", IF(BO208&lt;=$B208, WORKDAY(DATE(YEAR($BB208), MONTH(BO208)+1, DAY(BO208)-1), 1, Settings!$AY$23:$AY$38), BO208))</f>
        <v/>
      </c>
      <c r="CF208" s="120" t="str">
        <f>IF(BP208="", "", IF(BP208&lt;=$B208, WORKDAY(DATE(YEAR($BB208), MONTH(BP208)+1, DAY(BP208)-1), 1, Settings!$AY$23:$AY$38), BP208))</f>
        <v/>
      </c>
      <c r="CH208" s="48" t="str">
        <f t="shared" si="97"/>
        <v/>
      </c>
      <c r="CI208" s="49" t="str">
        <f t="shared" si="98"/>
        <v/>
      </c>
      <c r="CJ208" s="49" t="str">
        <f t="shared" si="99"/>
        <v/>
      </c>
      <c r="CK208" s="49" t="str">
        <f t="shared" si="100"/>
        <v/>
      </c>
      <c r="CL208" s="49" t="str">
        <f t="shared" si="101"/>
        <v/>
      </c>
      <c r="CM208" s="49" t="str">
        <f t="shared" si="102"/>
        <v/>
      </c>
      <c r="CN208" s="49" t="str">
        <f t="shared" si="103"/>
        <v/>
      </c>
      <c r="CO208" s="49" t="str">
        <f t="shared" si="104"/>
        <v/>
      </c>
      <c r="CP208" s="49" t="str">
        <f t="shared" si="105"/>
        <v/>
      </c>
      <c r="CQ208" s="49" t="str">
        <f t="shared" si="106"/>
        <v/>
      </c>
      <c r="CR208" s="49" t="str">
        <f t="shared" si="107"/>
        <v/>
      </c>
      <c r="CS208" s="49" t="str">
        <f t="shared" si="108"/>
        <v/>
      </c>
      <c r="CT208" s="49" t="str">
        <f t="shared" si="109"/>
        <v/>
      </c>
      <c r="CU208" s="49" t="str">
        <f t="shared" si="110"/>
        <v/>
      </c>
      <c r="CV208" s="16" t="str">
        <f t="shared" si="111"/>
        <v/>
      </c>
      <c r="CX208" s="48" t="str">
        <f t="shared" si="112"/>
        <v/>
      </c>
      <c r="CY208" s="49" t="str">
        <f t="shared" si="113"/>
        <v/>
      </c>
      <c r="CZ208" s="49" t="str">
        <f t="shared" si="114"/>
        <v/>
      </c>
      <c r="DA208" s="49" t="str">
        <f t="shared" si="115"/>
        <v/>
      </c>
      <c r="DB208" s="49" t="str">
        <f t="shared" si="116"/>
        <v/>
      </c>
      <c r="DC208" s="49" t="str">
        <f t="shared" si="117"/>
        <v/>
      </c>
      <c r="DD208" s="49" t="str">
        <f t="shared" si="118"/>
        <v/>
      </c>
      <c r="DE208" s="49" t="str">
        <f t="shared" si="119"/>
        <v/>
      </c>
      <c r="DF208" s="49" t="str">
        <f t="shared" si="120"/>
        <v/>
      </c>
      <c r="DG208" s="49" t="str">
        <f t="shared" si="121"/>
        <v/>
      </c>
      <c r="DH208" s="49" t="str">
        <f t="shared" si="122"/>
        <v/>
      </c>
      <c r="DI208" s="49" t="str">
        <f t="shared" si="123"/>
        <v/>
      </c>
      <c r="DJ208" s="49" t="str">
        <f t="shared" si="124"/>
        <v/>
      </c>
      <c r="DK208" s="49" t="str">
        <f t="shared" si="125"/>
        <v/>
      </c>
      <c r="DL208" s="16" t="str">
        <f t="shared" si="126"/>
        <v/>
      </c>
      <c r="DN208" s="17" t="str">
        <f t="shared" si="127"/>
        <v>Jan 2020</v>
      </c>
    </row>
    <row r="209" spans="1:118" x14ac:dyDescent="0.25">
      <c r="A209" s="30"/>
      <c r="B209" s="102">
        <f>IF(B208="", "", IFERROR(IF(B208+1&gt;Settings!$G$25, "", B208+1), ""))</f>
        <v>43845</v>
      </c>
      <c r="C209" s="2"/>
      <c r="D209" s="3"/>
      <c r="E209" s="3"/>
      <c r="F209" s="3"/>
      <c r="G209" s="3"/>
      <c r="H209" s="3"/>
      <c r="I209" s="3"/>
      <c r="J209" s="3"/>
      <c r="K209" s="3"/>
      <c r="L209" s="3"/>
      <c r="M209" s="3"/>
      <c r="N209" s="3"/>
      <c r="O209" s="3"/>
      <c r="P209" s="3"/>
      <c r="Q209" s="4"/>
      <c r="R209" s="30"/>
      <c r="T209" s="17" t="str">
        <f>IF($B209="", "", IF($B209&lt;Settings!$G$23, "Old", "New"))</f>
        <v>New</v>
      </c>
      <c r="AL209" s="118" t="str">
        <f>IF(OR($B209="", C209="", C$10="", AL$9), "", IFERROR($B209+INDEX(Settings!$AF$19:$AF$33, MATCH(C$10, Settings!$Y$19:$Y$33, 0))+IF(INDEX(Settings!$AI$19:$AI$33, MATCH(C$10, Settings!$Y$19:$Y$33, 0))="", 0, INDEX($AO$2:$AU$8, MATCH(TEXT($B209, "ddd"), $AN$2:$AN$8, 0), MATCH(INDEX(Settings!$AI$19:$AI$33, MATCH(C$10, Settings!$Y$19:$Y$33, 0)), $AO$1:$AU$1, 0))), 0))</f>
        <v/>
      </c>
      <c r="AM209" s="119" t="str">
        <f>IF(OR($B209="", D209="", D$10="", AM$9), "", IFERROR($B209+INDEX(Settings!$AF$19:$AF$33, MATCH(D$10, Settings!$Y$19:$Y$33, 0))+IF(INDEX(Settings!$AI$19:$AI$33, MATCH(D$10, Settings!$Y$19:$Y$33, 0))="", 0, INDEX($AO$2:$AU$8, MATCH(TEXT($B209, "ddd"), $AN$2:$AN$8, 0), MATCH(INDEX(Settings!$AI$19:$AI$33, MATCH(D$10, Settings!$Y$19:$Y$33, 0)), $AO$1:$AU$1, 0))), 0))</f>
        <v/>
      </c>
      <c r="AN209" s="119" t="str">
        <f>IF(OR($B209="", E209="", E$10="", AN$9), "", IFERROR($B209+INDEX(Settings!$AF$19:$AF$33, MATCH(E$10, Settings!$Y$19:$Y$33, 0))+IF(INDEX(Settings!$AI$19:$AI$33, MATCH(E$10, Settings!$Y$19:$Y$33, 0))="", 0, INDEX($AO$2:$AU$8, MATCH(TEXT($B209, "ddd"), $AN$2:$AN$8, 0), MATCH(INDEX(Settings!$AI$19:$AI$33, MATCH(E$10, Settings!$Y$19:$Y$33, 0)), $AO$1:$AU$1, 0))), 0))</f>
        <v/>
      </c>
      <c r="AO209" s="119" t="str">
        <f>IF(OR($B209="", F209="", F$10="", AO$9), "", IFERROR($B209+INDEX(Settings!$AF$19:$AF$33, MATCH(F$10, Settings!$Y$19:$Y$33, 0))+IF(INDEX(Settings!$AI$19:$AI$33, MATCH(F$10, Settings!$Y$19:$Y$33, 0))="", 0, INDEX($AO$2:$AU$8, MATCH(TEXT($B209, "ddd"), $AN$2:$AN$8, 0), MATCH(INDEX(Settings!$AI$19:$AI$33, MATCH(F$10, Settings!$Y$19:$Y$33, 0)), $AO$1:$AU$1, 0))), 0))</f>
        <v/>
      </c>
      <c r="AP209" s="119" t="str">
        <f>IF(OR($B209="", G209="", G$10="", AP$9), "", IFERROR($B209+INDEX(Settings!$AF$19:$AF$33, MATCH(G$10, Settings!$Y$19:$Y$33, 0))+IF(INDEX(Settings!$AI$19:$AI$33, MATCH(G$10, Settings!$Y$19:$Y$33, 0))="", 0, INDEX($AO$2:$AU$8, MATCH(TEXT($B209, "ddd"), $AN$2:$AN$8, 0), MATCH(INDEX(Settings!$AI$19:$AI$33, MATCH(G$10, Settings!$Y$19:$Y$33, 0)), $AO$1:$AU$1, 0))), 0))</f>
        <v/>
      </c>
      <c r="AQ209" s="119" t="str">
        <f>IF(OR($B209="", H209="", H$10="", AQ$9), "", IFERROR($B209+INDEX(Settings!$AF$19:$AF$33, MATCH(H$10, Settings!$Y$19:$Y$33, 0))+IF(INDEX(Settings!$AI$19:$AI$33, MATCH(H$10, Settings!$Y$19:$Y$33, 0))="", 0, INDEX($AO$2:$AU$8, MATCH(TEXT($B209, "ddd"), $AN$2:$AN$8, 0), MATCH(INDEX(Settings!$AI$19:$AI$33, MATCH(H$10, Settings!$Y$19:$Y$33, 0)), $AO$1:$AU$1, 0))), 0))</f>
        <v/>
      </c>
      <c r="AR209" s="119" t="str">
        <f>IF(OR($B209="", I209="", I$10="", AR$9), "", IFERROR($B209+INDEX(Settings!$AF$19:$AF$33, MATCH(I$10, Settings!$Y$19:$Y$33, 0))+IF(INDEX(Settings!$AI$19:$AI$33, MATCH(I$10, Settings!$Y$19:$Y$33, 0))="", 0, INDEX($AO$2:$AU$8, MATCH(TEXT($B209, "ddd"), $AN$2:$AN$8, 0), MATCH(INDEX(Settings!$AI$19:$AI$33, MATCH(I$10, Settings!$Y$19:$Y$33, 0)), $AO$1:$AU$1, 0))), 0))</f>
        <v/>
      </c>
      <c r="AS209" s="119" t="str">
        <f>IF(OR($B209="", J209="", J$10="", AS$9), "", IFERROR($B209+INDEX(Settings!$AF$19:$AF$33, MATCH(J$10, Settings!$Y$19:$Y$33, 0))+IF(INDEX(Settings!$AI$19:$AI$33, MATCH(J$10, Settings!$Y$19:$Y$33, 0))="", 0, INDEX($AO$2:$AU$8, MATCH(TEXT($B209, "ddd"), $AN$2:$AN$8, 0), MATCH(INDEX(Settings!$AI$19:$AI$33, MATCH(J$10, Settings!$Y$19:$Y$33, 0)), $AO$1:$AU$1, 0))), 0))</f>
        <v/>
      </c>
      <c r="AT209" s="119" t="str">
        <f>IF(OR($B209="", K209="", K$10="", AT$9), "", IFERROR($B209+INDEX(Settings!$AF$19:$AF$33, MATCH(K$10, Settings!$Y$19:$Y$33, 0))+IF(INDEX(Settings!$AI$19:$AI$33, MATCH(K$10, Settings!$Y$19:$Y$33, 0))="", 0, INDEX($AO$2:$AU$8, MATCH(TEXT($B209, "ddd"), $AN$2:$AN$8, 0), MATCH(INDEX(Settings!$AI$19:$AI$33, MATCH(K$10, Settings!$Y$19:$Y$33, 0)), $AO$1:$AU$1, 0))), 0))</f>
        <v/>
      </c>
      <c r="AU209" s="119" t="str">
        <f>IF(OR($B209="", L209="", L$10="", AU$9), "", IFERROR($B209+INDEX(Settings!$AF$19:$AF$33, MATCH(L$10, Settings!$Y$19:$Y$33, 0))+IF(INDEX(Settings!$AI$19:$AI$33, MATCH(L$10, Settings!$Y$19:$Y$33, 0))="", 0, INDEX($AO$2:$AU$8, MATCH(TEXT($B209, "ddd"), $AN$2:$AN$8, 0), MATCH(INDEX(Settings!$AI$19:$AI$33, MATCH(L$10, Settings!$Y$19:$Y$33, 0)), $AO$1:$AU$1, 0))), 0))</f>
        <v/>
      </c>
      <c r="AV209" s="119" t="str">
        <f>IF(OR($B209="", M209="", M$10="", AV$9), "", IFERROR($B209+INDEX(Settings!$AF$19:$AF$33, MATCH(M$10, Settings!$Y$19:$Y$33, 0))+IF(INDEX(Settings!$AI$19:$AI$33, MATCH(M$10, Settings!$Y$19:$Y$33, 0))="", 0, INDEX($AO$2:$AU$8, MATCH(TEXT($B209, "ddd"), $AN$2:$AN$8, 0), MATCH(INDEX(Settings!$AI$19:$AI$33, MATCH(M$10, Settings!$Y$19:$Y$33, 0)), $AO$1:$AU$1, 0))), 0))</f>
        <v/>
      </c>
      <c r="AW209" s="119" t="str">
        <f>IF(OR($B209="", N209="", N$10="", AW$9), "", IFERROR($B209+INDEX(Settings!$AF$19:$AF$33, MATCH(N$10, Settings!$Y$19:$Y$33, 0))+IF(INDEX(Settings!$AI$19:$AI$33, MATCH(N$10, Settings!$Y$19:$Y$33, 0))="", 0, INDEX($AO$2:$AU$8, MATCH(TEXT($B209, "ddd"), $AN$2:$AN$8, 0), MATCH(INDEX(Settings!$AI$19:$AI$33, MATCH(N$10, Settings!$Y$19:$Y$33, 0)), $AO$1:$AU$1, 0))), 0))</f>
        <v/>
      </c>
      <c r="AX209" s="119" t="str">
        <f>IF(OR($B209="", O209="", O$10="", AX$9), "", IFERROR($B209+INDEX(Settings!$AF$19:$AF$33, MATCH(O$10, Settings!$Y$19:$Y$33, 0))+IF(INDEX(Settings!$AI$19:$AI$33, MATCH(O$10, Settings!$Y$19:$Y$33, 0))="", 0, INDEX($AO$2:$AU$8, MATCH(TEXT($B209, "ddd"), $AN$2:$AN$8, 0), MATCH(INDEX(Settings!$AI$19:$AI$33, MATCH(O$10, Settings!$Y$19:$Y$33, 0)), $AO$1:$AU$1, 0))), 0))</f>
        <v/>
      </c>
      <c r="AY209" s="119" t="str">
        <f>IF(OR($B209="", P209="", P$10="", AY$9), "", IFERROR($B209+INDEX(Settings!$AF$19:$AF$33, MATCH(P$10, Settings!$Y$19:$Y$33, 0))+IF(INDEX(Settings!$AI$19:$AI$33, MATCH(P$10, Settings!$Y$19:$Y$33, 0))="", 0, INDEX($AO$2:$AU$8, MATCH(TEXT($B209, "ddd"), $AN$2:$AN$8, 0), MATCH(INDEX(Settings!$AI$19:$AI$33, MATCH(P$10, Settings!$Y$19:$Y$33, 0)), $AO$1:$AU$1, 0))), 0))</f>
        <v/>
      </c>
      <c r="AZ209" s="120" t="str">
        <f>IF(OR($B209="", Q209="", Q$10="", AZ$9), "", IFERROR($B209+INDEX(Settings!$AF$19:$AF$33, MATCH(Q$10, Settings!$Y$19:$Y$33, 0))+IF(INDEX(Settings!$AI$19:$AI$33, MATCH(Q$10, Settings!$Y$19:$Y$33, 0))="", 0, INDEX($AO$2:$AU$8, MATCH(TEXT($B209, "ddd"), $AN$2:$AN$8, 0), MATCH(INDEX(Settings!$AI$19:$AI$33, MATCH(Q$10, Settings!$Y$19:$Y$33, 0)), $AO$1:$AU$1, 0))), 0))</f>
        <v/>
      </c>
      <c r="BB209" s="118" t="str">
        <f>IF(OR(C$10="", $B209="", C209="", BB$9=""), "", IFERROR(WORKDAY((DATE(YEAR($B209), MONTH($B209)+INDEX(Settings!$AM$19:$AM$33, MATCH(C$10, Settings!$Y$19:$Y$33, 0)), IF(INDEX(Settings!$AQ$19:$AQ$33, MATCH(C$10, Settings!$Y$19:$Y$33, 0))=0, DAY($B209), INDEX(Settings!$AQ$19:$AQ$33, MATCH(C$10, Settings!$Y$19:$Y$33, 0))))-1), 1, Settings!$AY$23:$AY$38), ""))</f>
        <v/>
      </c>
      <c r="BC209" s="119" t="str">
        <f>IF(OR(D$10="", $B209="", D209="", BC$9=""), "", IFERROR(WORKDAY((DATE(YEAR($B209), MONTH($B209)+INDEX(Settings!$AM$19:$AM$33, MATCH(D$10, Settings!$Y$19:$Y$33, 0)), IF(INDEX(Settings!$AQ$19:$AQ$33, MATCH(D$10, Settings!$Y$19:$Y$33, 0))=0, DAY($B209), INDEX(Settings!$AQ$19:$AQ$33, MATCH(D$10, Settings!$Y$19:$Y$33, 0))))-1), 1, Settings!$AY$23:$AY$38), ""))</f>
        <v/>
      </c>
      <c r="BD209" s="119" t="str">
        <f>IF(OR(E$10="", $B209="", E209="", BD$9=""), "", IFERROR(WORKDAY((DATE(YEAR($B209), MONTH($B209)+INDEX(Settings!$AM$19:$AM$33, MATCH(E$10, Settings!$Y$19:$Y$33, 0)), IF(INDEX(Settings!$AQ$19:$AQ$33, MATCH(E$10, Settings!$Y$19:$Y$33, 0))=0, DAY($B209), INDEX(Settings!$AQ$19:$AQ$33, MATCH(E$10, Settings!$Y$19:$Y$33, 0))))-1), 1, Settings!$AY$23:$AY$38), ""))</f>
        <v/>
      </c>
      <c r="BE209" s="119" t="str">
        <f>IF(OR(F$10="", $B209="", F209="", BE$9=""), "", IFERROR(WORKDAY((DATE(YEAR($B209), MONTH($B209)+INDEX(Settings!$AM$19:$AM$33, MATCH(F$10, Settings!$Y$19:$Y$33, 0)), IF(INDEX(Settings!$AQ$19:$AQ$33, MATCH(F$10, Settings!$Y$19:$Y$33, 0))=0, DAY($B209), INDEX(Settings!$AQ$19:$AQ$33, MATCH(F$10, Settings!$Y$19:$Y$33, 0))))-1), 1, Settings!$AY$23:$AY$38), ""))</f>
        <v/>
      </c>
      <c r="BF209" s="119" t="str">
        <f>IF(OR(G$10="", $B209="", G209="", BF$9=""), "", IFERROR(WORKDAY((DATE(YEAR($B209), MONTH($B209)+INDEX(Settings!$AM$19:$AM$33, MATCH(G$10, Settings!$Y$19:$Y$33, 0)), IF(INDEX(Settings!$AQ$19:$AQ$33, MATCH(G$10, Settings!$Y$19:$Y$33, 0))=0, DAY($B209), INDEX(Settings!$AQ$19:$AQ$33, MATCH(G$10, Settings!$Y$19:$Y$33, 0))))-1), 1, Settings!$AY$23:$AY$38), ""))</f>
        <v/>
      </c>
      <c r="BG209" s="119" t="str">
        <f>IF(OR(H$10="", $B209="", H209="", BG$9=""), "", IFERROR(WORKDAY((DATE(YEAR($B209), MONTH($B209)+INDEX(Settings!$AM$19:$AM$33, MATCH(H$10, Settings!$Y$19:$Y$33, 0)), IF(INDEX(Settings!$AQ$19:$AQ$33, MATCH(H$10, Settings!$Y$19:$Y$33, 0))=0, DAY($B209), INDEX(Settings!$AQ$19:$AQ$33, MATCH(H$10, Settings!$Y$19:$Y$33, 0))))-1), 1, Settings!$AY$23:$AY$38), ""))</f>
        <v/>
      </c>
      <c r="BH209" s="119" t="str">
        <f>IF(OR(I$10="", $B209="", I209="", BH$9=""), "", IFERROR(WORKDAY((DATE(YEAR($B209), MONTH($B209)+INDEX(Settings!$AM$19:$AM$33, MATCH(I$10, Settings!$Y$19:$Y$33, 0)), IF(INDEX(Settings!$AQ$19:$AQ$33, MATCH(I$10, Settings!$Y$19:$Y$33, 0))=0, DAY($B209), INDEX(Settings!$AQ$19:$AQ$33, MATCH(I$10, Settings!$Y$19:$Y$33, 0))))-1), 1, Settings!$AY$23:$AY$38), ""))</f>
        <v/>
      </c>
      <c r="BI209" s="119" t="str">
        <f>IF(OR(J$10="", $B209="", J209="", BI$9=""), "", IFERROR(WORKDAY((DATE(YEAR($B209), MONTH($B209)+INDEX(Settings!$AM$19:$AM$33, MATCH(J$10, Settings!$Y$19:$Y$33, 0)), IF(INDEX(Settings!$AQ$19:$AQ$33, MATCH(J$10, Settings!$Y$19:$Y$33, 0))=0, DAY($B209), INDEX(Settings!$AQ$19:$AQ$33, MATCH(J$10, Settings!$Y$19:$Y$33, 0))))-1), 1, Settings!$AY$23:$AY$38), ""))</f>
        <v/>
      </c>
      <c r="BJ209" s="119" t="str">
        <f>IF(OR(K$10="", $B209="", K209="", BJ$9=""), "", IFERROR(WORKDAY((DATE(YEAR($B209), MONTH($B209)+INDEX(Settings!$AM$19:$AM$33, MATCH(K$10, Settings!$Y$19:$Y$33, 0)), IF(INDEX(Settings!$AQ$19:$AQ$33, MATCH(K$10, Settings!$Y$19:$Y$33, 0))=0, DAY($B209), INDEX(Settings!$AQ$19:$AQ$33, MATCH(K$10, Settings!$Y$19:$Y$33, 0))))-1), 1, Settings!$AY$23:$AY$38), ""))</f>
        <v/>
      </c>
      <c r="BK209" s="119" t="str">
        <f>IF(OR(L$10="", $B209="", L209="", BK$9=""), "", IFERROR(WORKDAY((DATE(YEAR($B209), MONTH($B209)+INDEX(Settings!$AM$19:$AM$33, MATCH(L$10, Settings!$Y$19:$Y$33, 0)), IF(INDEX(Settings!$AQ$19:$AQ$33, MATCH(L$10, Settings!$Y$19:$Y$33, 0))=0, DAY($B209), INDEX(Settings!$AQ$19:$AQ$33, MATCH(L$10, Settings!$Y$19:$Y$33, 0))))-1), 1, Settings!$AY$23:$AY$38), ""))</f>
        <v/>
      </c>
      <c r="BL209" s="119" t="str">
        <f>IF(OR(M$10="", $B209="", M209="", BL$9=""), "", IFERROR(WORKDAY((DATE(YEAR($B209), MONTH($B209)+INDEX(Settings!$AM$19:$AM$33, MATCH(M$10, Settings!$Y$19:$Y$33, 0)), IF(INDEX(Settings!$AQ$19:$AQ$33, MATCH(M$10, Settings!$Y$19:$Y$33, 0))=0, DAY($B209), INDEX(Settings!$AQ$19:$AQ$33, MATCH(M$10, Settings!$Y$19:$Y$33, 0))))-1), 1, Settings!$AY$23:$AY$38), ""))</f>
        <v/>
      </c>
      <c r="BM209" s="119" t="str">
        <f>IF(OR(N$10="", $B209="", N209="", BM$9=""), "", IFERROR(WORKDAY((DATE(YEAR($B209), MONTH($B209)+INDEX(Settings!$AM$19:$AM$33, MATCH(N$10, Settings!$Y$19:$Y$33, 0)), IF(INDEX(Settings!$AQ$19:$AQ$33, MATCH(N$10, Settings!$Y$19:$Y$33, 0))=0, DAY($B209), INDEX(Settings!$AQ$19:$AQ$33, MATCH(N$10, Settings!$Y$19:$Y$33, 0))))-1), 1, Settings!$AY$23:$AY$38), ""))</f>
        <v/>
      </c>
      <c r="BN209" s="119" t="str">
        <f>IF(OR(O$10="", $B209="", O209="", BN$9=""), "", IFERROR(WORKDAY((DATE(YEAR($B209), MONTH($B209)+INDEX(Settings!$AM$19:$AM$33, MATCH(O$10, Settings!$Y$19:$Y$33, 0)), IF(INDEX(Settings!$AQ$19:$AQ$33, MATCH(O$10, Settings!$Y$19:$Y$33, 0))=0, DAY($B209), INDEX(Settings!$AQ$19:$AQ$33, MATCH(O$10, Settings!$Y$19:$Y$33, 0))))-1), 1, Settings!$AY$23:$AY$38), ""))</f>
        <v/>
      </c>
      <c r="BO209" s="119" t="str">
        <f>IF(OR(P$10="", $B209="", P209="", BO$9=""), "", IFERROR(WORKDAY((DATE(YEAR($B209), MONTH($B209)+INDEX(Settings!$AM$19:$AM$33, MATCH(P$10, Settings!$Y$19:$Y$33, 0)), IF(INDEX(Settings!$AQ$19:$AQ$33, MATCH(P$10, Settings!$Y$19:$Y$33, 0))=0, DAY($B209), INDEX(Settings!$AQ$19:$AQ$33, MATCH(P$10, Settings!$Y$19:$Y$33, 0))))-1), 1, Settings!$AY$23:$AY$38), ""))</f>
        <v/>
      </c>
      <c r="BP209" s="120" t="str">
        <f>IF(OR(Q$10="", $B209="", Q209="", BP$9=""), "", IFERROR(WORKDAY((DATE(YEAR($B209), MONTH($B209)+INDEX(Settings!$AM$19:$AM$33, MATCH(Q$10, Settings!$Y$19:$Y$33, 0)), IF(INDEX(Settings!$AQ$19:$AQ$33, MATCH(Q$10, Settings!$Y$19:$Y$33, 0))=0, DAY($B209), INDEX(Settings!$AQ$19:$AQ$33, MATCH(Q$10, Settings!$Y$19:$Y$33, 0))))-1), 1, Settings!$AY$23:$AY$38), ""))</f>
        <v/>
      </c>
      <c r="BR209" s="118" t="str">
        <f>IF(BB209="", "", IF(BB209&lt;=$B209, WORKDAY(DATE(YEAR($BB209), MONTH(BB209)+1, DAY(BB209)-1), 1, Settings!$AY$23:$AY$38), BB209))</f>
        <v/>
      </c>
      <c r="BS209" s="119" t="str">
        <f>IF(BC209="", "", IF(BC209&lt;=$B209, WORKDAY(DATE(YEAR($BB209), MONTH(BC209)+1, DAY(BC209)-1), 1, Settings!$AY$23:$AY$38), BC209))</f>
        <v/>
      </c>
      <c r="BT209" s="119" t="str">
        <f>IF(BD209="", "", IF(BD209&lt;=$B209, WORKDAY(DATE(YEAR($BB209), MONTH(BD209)+1, DAY(BD209)-1), 1, Settings!$AY$23:$AY$38), BD209))</f>
        <v/>
      </c>
      <c r="BU209" s="119" t="str">
        <f>IF(BE209="", "", IF(BE209&lt;=$B209, WORKDAY(DATE(YEAR($BB209), MONTH(BE209)+1, DAY(BE209)-1), 1, Settings!$AY$23:$AY$38), BE209))</f>
        <v/>
      </c>
      <c r="BV209" s="119" t="str">
        <f>IF(BF209="", "", IF(BF209&lt;=$B209, WORKDAY(DATE(YEAR($BB209), MONTH(BF209)+1, DAY(BF209)-1), 1, Settings!$AY$23:$AY$38), BF209))</f>
        <v/>
      </c>
      <c r="BW209" s="119" t="str">
        <f>IF(BG209="", "", IF(BG209&lt;=$B209, WORKDAY(DATE(YEAR($BB209), MONTH(BG209)+1, DAY(BG209)-1), 1, Settings!$AY$23:$AY$38), BG209))</f>
        <v/>
      </c>
      <c r="BX209" s="119" t="str">
        <f>IF(BH209="", "", IF(BH209&lt;=$B209, WORKDAY(DATE(YEAR($BB209), MONTH(BH209)+1, DAY(BH209)-1), 1, Settings!$AY$23:$AY$38), BH209))</f>
        <v/>
      </c>
      <c r="BY209" s="119" t="str">
        <f>IF(BI209="", "", IF(BI209&lt;=$B209, WORKDAY(DATE(YEAR($BB209), MONTH(BI209)+1, DAY(BI209)-1), 1, Settings!$AY$23:$AY$38), BI209))</f>
        <v/>
      </c>
      <c r="BZ209" s="119" t="str">
        <f>IF(BJ209="", "", IF(BJ209&lt;=$B209, WORKDAY(DATE(YEAR($BB209), MONTH(BJ209)+1, DAY(BJ209)-1), 1, Settings!$AY$23:$AY$38), BJ209))</f>
        <v/>
      </c>
      <c r="CA209" s="119" t="str">
        <f>IF(BK209="", "", IF(BK209&lt;=$B209, WORKDAY(DATE(YEAR($BB209), MONTH(BK209)+1, DAY(BK209)-1), 1, Settings!$AY$23:$AY$38), BK209))</f>
        <v/>
      </c>
      <c r="CB209" s="119" t="str">
        <f>IF(BL209="", "", IF(BL209&lt;=$B209, WORKDAY(DATE(YEAR($BB209), MONTH(BL209)+1, DAY(BL209)-1), 1, Settings!$AY$23:$AY$38), BL209))</f>
        <v/>
      </c>
      <c r="CC209" s="119" t="str">
        <f>IF(BM209="", "", IF(BM209&lt;=$B209, WORKDAY(DATE(YEAR($BB209), MONTH(BM209)+1, DAY(BM209)-1), 1, Settings!$AY$23:$AY$38), BM209))</f>
        <v/>
      </c>
      <c r="CD209" s="119" t="str">
        <f>IF(BN209="", "", IF(BN209&lt;=$B209, WORKDAY(DATE(YEAR($BB209), MONTH(BN209)+1, DAY(BN209)-1), 1, Settings!$AY$23:$AY$38), BN209))</f>
        <v/>
      </c>
      <c r="CE209" s="119" t="str">
        <f>IF(BO209="", "", IF(BO209&lt;=$B209, WORKDAY(DATE(YEAR($BB209), MONTH(BO209)+1, DAY(BO209)-1), 1, Settings!$AY$23:$AY$38), BO209))</f>
        <v/>
      </c>
      <c r="CF209" s="120" t="str">
        <f>IF(BP209="", "", IF(BP209&lt;=$B209, WORKDAY(DATE(YEAR($BB209), MONTH(BP209)+1, DAY(BP209)-1), 1, Settings!$AY$23:$AY$38), BP209))</f>
        <v/>
      </c>
      <c r="CH209" s="48" t="str">
        <f t="shared" si="97"/>
        <v/>
      </c>
      <c r="CI209" s="49" t="str">
        <f t="shared" si="98"/>
        <v/>
      </c>
      <c r="CJ209" s="49" t="str">
        <f t="shared" si="99"/>
        <v/>
      </c>
      <c r="CK209" s="49" t="str">
        <f t="shared" si="100"/>
        <v/>
      </c>
      <c r="CL209" s="49" t="str">
        <f t="shared" si="101"/>
        <v/>
      </c>
      <c r="CM209" s="49" t="str">
        <f t="shared" si="102"/>
        <v/>
      </c>
      <c r="CN209" s="49" t="str">
        <f t="shared" si="103"/>
        <v/>
      </c>
      <c r="CO209" s="49" t="str">
        <f t="shared" si="104"/>
        <v/>
      </c>
      <c r="CP209" s="49" t="str">
        <f t="shared" si="105"/>
        <v/>
      </c>
      <c r="CQ209" s="49" t="str">
        <f t="shared" si="106"/>
        <v/>
      </c>
      <c r="CR209" s="49" t="str">
        <f t="shared" si="107"/>
        <v/>
      </c>
      <c r="CS209" s="49" t="str">
        <f t="shared" si="108"/>
        <v/>
      </c>
      <c r="CT209" s="49" t="str">
        <f t="shared" si="109"/>
        <v/>
      </c>
      <c r="CU209" s="49" t="str">
        <f t="shared" si="110"/>
        <v/>
      </c>
      <c r="CV209" s="16" t="str">
        <f t="shared" si="111"/>
        <v/>
      </c>
      <c r="CX209" s="48" t="str">
        <f t="shared" si="112"/>
        <v/>
      </c>
      <c r="CY209" s="49" t="str">
        <f t="shared" si="113"/>
        <v/>
      </c>
      <c r="CZ209" s="49" t="str">
        <f t="shared" si="114"/>
        <v/>
      </c>
      <c r="DA209" s="49" t="str">
        <f t="shared" si="115"/>
        <v/>
      </c>
      <c r="DB209" s="49" t="str">
        <f t="shared" si="116"/>
        <v/>
      </c>
      <c r="DC209" s="49" t="str">
        <f t="shared" si="117"/>
        <v/>
      </c>
      <c r="DD209" s="49" t="str">
        <f t="shared" si="118"/>
        <v/>
      </c>
      <c r="DE209" s="49" t="str">
        <f t="shared" si="119"/>
        <v/>
      </c>
      <c r="DF209" s="49" t="str">
        <f t="shared" si="120"/>
        <v/>
      </c>
      <c r="DG209" s="49" t="str">
        <f t="shared" si="121"/>
        <v/>
      </c>
      <c r="DH209" s="49" t="str">
        <f t="shared" si="122"/>
        <v/>
      </c>
      <c r="DI209" s="49" t="str">
        <f t="shared" si="123"/>
        <v/>
      </c>
      <c r="DJ209" s="49" t="str">
        <f t="shared" si="124"/>
        <v/>
      </c>
      <c r="DK209" s="49" t="str">
        <f t="shared" si="125"/>
        <v/>
      </c>
      <c r="DL209" s="16" t="str">
        <f t="shared" si="126"/>
        <v/>
      </c>
      <c r="DN209" s="17" t="str">
        <f t="shared" si="127"/>
        <v>Jan 2020</v>
      </c>
    </row>
    <row r="210" spans="1:118" x14ac:dyDescent="0.25">
      <c r="A210" s="30"/>
      <c r="B210" s="102">
        <f>IF(B209="", "", IFERROR(IF(B209+1&gt;Settings!$G$25, "", B209+1), ""))</f>
        <v>43846</v>
      </c>
      <c r="C210" s="2"/>
      <c r="D210" s="3"/>
      <c r="E210" s="3"/>
      <c r="F210" s="3"/>
      <c r="G210" s="3"/>
      <c r="H210" s="3"/>
      <c r="I210" s="3"/>
      <c r="J210" s="3"/>
      <c r="K210" s="3"/>
      <c r="L210" s="3"/>
      <c r="M210" s="3"/>
      <c r="N210" s="3"/>
      <c r="O210" s="3"/>
      <c r="P210" s="3"/>
      <c r="Q210" s="4"/>
      <c r="R210" s="30"/>
      <c r="T210" s="17" t="str">
        <f>IF($B210="", "", IF($B210&lt;Settings!$G$23, "Old", "New"))</f>
        <v>New</v>
      </c>
      <c r="AL210" s="118" t="str">
        <f>IF(OR($B210="", C210="", C$10="", AL$9), "", IFERROR($B210+INDEX(Settings!$AF$19:$AF$33, MATCH(C$10, Settings!$Y$19:$Y$33, 0))+IF(INDEX(Settings!$AI$19:$AI$33, MATCH(C$10, Settings!$Y$19:$Y$33, 0))="", 0, INDEX($AO$2:$AU$8, MATCH(TEXT($B210, "ddd"), $AN$2:$AN$8, 0), MATCH(INDEX(Settings!$AI$19:$AI$33, MATCH(C$10, Settings!$Y$19:$Y$33, 0)), $AO$1:$AU$1, 0))), 0))</f>
        <v/>
      </c>
      <c r="AM210" s="119" t="str">
        <f>IF(OR($B210="", D210="", D$10="", AM$9), "", IFERROR($B210+INDEX(Settings!$AF$19:$AF$33, MATCH(D$10, Settings!$Y$19:$Y$33, 0))+IF(INDEX(Settings!$AI$19:$AI$33, MATCH(D$10, Settings!$Y$19:$Y$33, 0))="", 0, INDEX($AO$2:$AU$8, MATCH(TEXT($B210, "ddd"), $AN$2:$AN$8, 0), MATCH(INDEX(Settings!$AI$19:$AI$33, MATCH(D$10, Settings!$Y$19:$Y$33, 0)), $AO$1:$AU$1, 0))), 0))</f>
        <v/>
      </c>
      <c r="AN210" s="119" t="str">
        <f>IF(OR($B210="", E210="", E$10="", AN$9), "", IFERROR($B210+INDEX(Settings!$AF$19:$AF$33, MATCH(E$10, Settings!$Y$19:$Y$33, 0))+IF(INDEX(Settings!$AI$19:$AI$33, MATCH(E$10, Settings!$Y$19:$Y$33, 0))="", 0, INDEX($AO$2:$AU$8, MATCH(TEXT($B210, "ddd"), $AN$2:$AN$8, 0), MATCH(INDEX(Settings!$AI$19:$AI$33, MATCH(E$10, Settings!$Y$19:$Y$33, 0)), $AO$1:$AU$1, 0))), 0))</f>
        <v/>
      </c>
      <c r="AO210" s="119" t="str">
        <f>IF(OR($B210="", F210="", F$10="", AO$9), "", IFERROR($B210+INDEX(Settings!$AF$19:$AF$33, MATCH(F$10, Settings!$Y$19:$Y$33, 0))+IF(INDEX(Settings!$AI$19:$AI$33, MATCH(F$10, Settings!$Y$19:$Y$33, 0))="", 0, INDEX($AO$2:$AU$8, MATCH(TEXT($B210, "ddd"), $AN$2:$AN$8, 0), MATCH(INDEX(Settings!$AI$19:$AI$33, MATCH(F$10, Settings!$Y$19:$Y$33, 0)), $AO$1:$AU$1, 0))), 0))</f>
        <v/>
      </c>
      <c r="AP210" s="119" t="str">
        <f>IF(OR($B210="", G210="", G$10="", AP$9), "", IFERROR($B210+INDEX(Settings!$AF$19:$AF$33, MATCH(G$10, Settings!$Y$19:$Y$33, 0))+IF(INDEX(Settings!$AI$19:$AI$33, MATCH(G$10, Settings!$Y$19:$Y$33, 0))="", 0, INDEX($AO$2:$AU$8, MATCH(TEXT($B210, "ddd"), $AN$2:$AN$8, 0), MATCH(INDEX(Settings!$AI$19:$AI$33, MATCH(G$10, Settings!$Y$19:$Y$33, 0)), $AO$1:$AU$1, 0))), 0))</f>
        <v/>
      </c>
      <c r="AQ210" s="119" t="str">
        <f>IF(OR($B210="", H210="", H$10="", AQ$9), "", IFERROR($B210+INDEX(Settings!$AF$19:$AF$33, MATCH(H$10, Settings!$Y$19:$Y$33, 0))+IF(INDEX(Settings!$AI$19:$AI$33, MATCH(H$10, Settings!$Y$19:$Y$33, 0))="", 0, INDEX($AO$2:$AU$8, MATCH(TEXT($B210, "ddd"), $AN$2:$AN$8, 0), MATCH(INDEX(Settings!$AI$19:$AI$33, MATCH(H$10, Settings!$Y$19:$Y$33, 0)), $AO$1:$AU$1, 0))), 0))</f>
        <v/>
      </c>
      <c r="AR210" s="119" t="str">
        <f>IF(OR($B210="", I210="", I$10="", AR$9), "", IFERROR($B210+INDEX(Settings!$AF$19:$AF$33, MATCH(I$10, Settings!$Y$19:$Y$33, 0))+IF(INDEX(Settings!$AI$19:$AI$33, MATCH(I$10, Settings!$Y$19:$Y$33, 0))="", 0, INDEX($AO$2:$AU$8, MATCH(TEXT($B210, "ddd"), $AN$2:$AN$8, 0), MATCH(INDEX(Settings!$AI$19:$AI$33, MATCH(I$10, Settings!$Y$19:$Y$33, 0)), $AO$1:$AU$1, 0))), 0))</f>
        <v/>
      </c>
      <c r="AS210" s="119" t="str">
        <f>IF(OR($B210="", J210="", J$10="", AS$9), "", IFERROR($B210+INDEX(Settings!$AF$19:$AF$33, MATCH(J$10, Settings!$Y$19:$Y$33, 0))+IF(INDEX(Settings!$AI$19:$AI$33, MATCH(J$10, Settings!$Y$19:$Y$33, 0))="", 0, INDEX($AO$2:$AU$8, MATCH(TEXT($B210, "ddd"), $AN$2:$AN$8, 0), MATCH(INDEX(Settings!$AI$19:$AI$33, MATCH(J$10, Settings!$Y$19:$Y$33, 0)), $AO$1:$AU$1, 0))), 0))</f>
        <v/>
      </c>
      <c r="AT210" s="119" t="str">
        <f>IF(OR($B210="", K210="", K$10="", AT$9), "", IFERROR($B210+INDEX(Settings!$AF$19:$AF$33, MATCH(K$10, Settings!$Y$19:$Y$33, 0))+IF(INDEX(Settings!$AI$19:$AI$33, MATCH(K$10, Settings!$Y$19:$Y$33, 0))="", 0, INDEX($AO$2:$AU$8, MATCH(TEXT($B210, "ddd"), $AN$2:$AN$8, 0), MATCH(INDEX(Settings!$AI$19:$AI$33, MATCH(K$10, Settings!$Y$19:$Y$33, 0)), $AO$1:$AU$1, 0))), 0))</f>
        <v/>
      </c>
      <c r="AU210" s="119" t="str">
        <f>IF(OR($B210="", L210="", L$10="", AU$9), "", IFERROR($B210+INDEX(Settings!$AF$19:$AF$33, MATCH(L$10, Settings!$Y$19:$Y$33, 0))+IF(INDEX(Settings!$AI$19:$AI$33, MATCH(L$10, Settings!$Y$19:$Y$33, 0))="", 0, INDEX($AO$2:$AU$8, MATCH(TEXT($B210, "ddd"), $AN$2:$AN$8, 0), MATCH(INDEX(Settings!$AI$19:$AI$33, MATCH(L$10, Settings!$Y$19:$Y$33, 0)), $AO$1:$AU$1, 0))), 0))</f>
        <v/>
      </c>
      <c r="AV210" s="119" t="str">
        <f>IF(OR($B210="", M210="", M$10="", AV$9), "", IFERROR($B210+INDEX(Settings!$AF$19:$AF$33, MATCH(M$10, Settings!$Y$19:$Y$33, 0))+IF(INDEX(Settings!$AI$19:$AI$33, MATCH(M$10, Settings!$Y$19:$Y$33, 0))="", 0, INDEX($AO$2:$AU$8, MATCH(TEXT($B210, "ddd"), $AN$2:$AN$8, 0), MATCH(INDEX(Settings!$AI$19:$AI$33, MATCH(M$10, Settings!$Y$19:$Y$33, 0)), $AO$1:$AU$1, 0))), 0))</f>
        <v/>
      </c>
      <c r="AW210" s="119" t="str">
        <f>IF(OR($B210="", N210="", N$10="", AW$9), "", IFERROR($B210+INDEX(Settings!$AF$19:$AF$33, MATCH(N$10, Settings!$Y$19:$Y$33, 0))+IF(INDEX(Settings!$AI$19:$AI$33, MATCH(N$10, Settings!$Y$19:$Y$33, 0))="", 0, INDEX($AO$2:$AU$8, MATCH(TEXT($B210, "ddd"), $AN$2:$AN$8, 0), MATCH(INDEX(Settings!$AI$19:$AI$33, MATCH(N$10, Settings!$Y$19:$Y$33, 0)), $AO$1:$AU$1, 0))), 0))</f>
        <v/>
      </c>
      <c r="AX210" s="119" t="str">
        <f>IF(OR($B210="", O210="", O$10="", AX$9), "", IFERROR($B210+INDEX(Settings!$AF$19:$AF$33, MATCH(O$10, Settings!$Y$19:$Y$33, 0))+IF(INDEX(Settings!$AI$19:$AI$33, MATCH(O$10, Settings!$Y$19:$Y$33, 0))="", 0, INDEX($AO$2:$AU$8, MATCH(TEXT($B210, "ddd"), $AN$2:$AN$8, 0), MATCH(INDEX(Settings!$AI$19:$AI$33, MATCH(O$10, Settings!$Y$19:$Y$33, 0)), $AO$1:$AU$1, 0))), 0))</f>
        <v/>
      </c>
      <c r="AY210" s="119" t="str">
        <f>IF(OR($B210="", P210="", P$10="", AY$9), "", IFERROR($B210+INDEX(Settings!$AF$19:$AF$33, MATCH(P$10, Settings!$Y$19:$Y$33, 0))+IF(INDEX(Settings!$AI$19:$AI$33, MATCH(P$10, Settings!$Y$19:$Y$33, 0))="", 0, INDEX($AO$2:$AU$8, MATCH(TEXT($B210, "ddd"), $AN$2:$AN$8, 0), MATCH(INDEX(Settings!$AI$19:$AI$33, MATCH(P$10, Settings!$Y$19:$Y$33, 0)), $AO$1:$AU$1, 0))), 0))</f>
        <v/>
      </c>
      <c r="AZ210" s="120" t="str">
        <f>IF(OR($B210="", Q210="", Q$10="", AZ$9), "", IFERROR($B210+INDEX(Settings!$AF$19:$AF$33, MATCH(Q$10, Settings!$Y$19:$Y$33, 0))+IF(INDEX(Settings!$AI$19:$AI$33, MATCH(Q$10, Settings!$Y$19:$Y$33, 0))="", 0, INDEX($AO$2:$AU$8, MATCH(TEXT($B210, "ddd"), $AN$2:$AN$8, 0), MATCH(INDEX(Settings!$AI$19:$AI$33, MATCH(Q$10, Settings!$Y$19:$Y$33, 0)), $AO$1:$AU$1, 0))), 0))</f>
        <v/>
      </c>
      <c r="BB210" s="118" t="str">
        <f>IF(OR(C$10="", $B210="", C210="", BB$9=""), "", IFERROR(WORKDAY((DATE(YEAR($B210), MONTH($B210)+INDEX(Settings!$AM$19:$AM$33, MATCH(C$10, Settings!$Y$19:$Y$33, 0)), IF(INDEX(Settings!$AQ$19:$AQ$33, MATCH(C$10, Settings!$Y$19:$Y$33, 0))=0, DAY($B210), INDEX(Settings!$AQ$19:$AQ$33, MATCH(C$10, Settings!$Y$19:$Y$33, 0))))-1), 1, Settings!$AY$23:$AY$38), ""))</f>
        <v/>
      </c>
      <c r="BC210" s="119" t="str">
        <f>IF(OR(D$10="", $B210="", D210="", BC$9=""), "", IFERROR(WORKDAY((DATE(YEAR($B210), MONTH($B210)+INDEX(Settings!$AM$19:$AM$33, MATCH(D$10, Settings!$Y$19:$Y$33, 0)), IF(INDEX(Settings!$AQ$19:$AQ$33, MATCH(D$10, Settings!$Y$19:$Y$33, 0))=0, DAY($B210), INDEX(Settings!$AQ$19:$AQ$33, MATCH(D$10, Settings!$Y$19:$Y$33, 0))))-1), 1, Settings!$AY$23:$AY$38), ""))</f>
        <v/>
      </c>
      <c r="BD210" s="119" t="str">
        <f>IF(OR(E$10="", $B210="", E210="", BD$9=""), "", IFERROR(WORKDAY((DATE(YEAR($B210), MONTH($B210)+INDEX(Settings!$AM$19:$AM$33, MATCH(E$10, Settings!$Y$19:$Y$33, 0)), IF(INDEX(Settings!$AQ$19:$AQ$33, MATCH(E$10, Settings!$Y$19:$Y$33, 0))=0, DAY($B210), INDEX(Settings!$AQ$19:$AQ$33, MATCH(E$10, Settings!$Y$19:$Y$33, 0))))-1), 1, Settings!$AY$23:$AY$38), ""))</f>
        <v/>
      </c>
      <c r="BE210" s="119" t="str">
        <f>IF(OR(F$10="", $B210="", F210="", BE$9=""), "", IFERROR(WORKDAY((DATE(YEAR($B210), MONTH($B210)+INDEX(Settings!$AM$19:$AM$33, MATCH(F$10, Settings!$Y$19:$Y$33, 0)), IF(INDEX(Settings!$AQ$19:$AQ$33, MATCH(F$10, Settings!$Y$19:$Y$33, 0))=0, DAY($B210), INDEX(Settings!$AQ$19:$AQ$33, MATCH(F$10, Settings!$Y$19:$Y$33, 0))))-1), 1, Settings!$AY$23:$AY$38), ""))</f>
        <v/>
      </c>
      <c r="BF210" s="119" t="str">
        <f>IF(OR(G$10="", $B210="", G210="", BF$9=""), "", IFERROR(WORKDAY((DATE(YEAR($B210), MONTH($B210)+INDEX(Settings!$AM$19:$AM$33, MATCH(G$10, Settings!$Y$19:$Y$33, 0)), IF(INDEX(Settings!$AQ$19:$AQ$33, MATCH(G$10, Settings!$Y$19:$Y$33, 0))=0, DAY($B210), INDEX(Settings!$AQ$19:$AQ$33, MATCH(G$10, Settings!$Y$19:$Y$33, 0))))-1), 1, Settings!$AY$23:$AY$38), ""))</f>
        <v/>
      </c>
      <c r="BG210" s="119" t="str">
        <f>IF(OR(H$10="", $B210="", H210="", BG$9=""), "", IFERROR(WORKDAY((DATE(YEAR($B210), MONTH($B210)+INDEX(Settings!$AM$19:$AM$33, MATCH(H$10, Settings!$Y$19:$Y$33, 0)), IF(INDEX(Settings!$AQ$19:$AQ$33, MATCH(H$10, Settings!$Y$19:$Y$33, 0))=0, DAY($B210), INDEX(Settings!$AQ$19:$AQ$33, MATCH(H$10, Settings!$Y$19:$Y$33, 0))))-1), 1, Settings!$AY$23:$AY$38), ""))</f>
        <v/>
      </c>
      <c r="BH210" s="119" t="str">
        <f>IF(OR(I$10="", $B210="", I210="", BH$9=""), "", IFERROR(WORKDAY((DATE(YEAR($B210), MONTH($B210)+INDEX(Settings!$AM$19:$AM$33, MATCH(I$10, Settings!$Y$19:$Y$33, 0)), IF(INDEX(Settings!$AQ$19:$AQ$33, MATCH(I$10, Settings!$Y$19:$Y$33, 0))=0, DAY($B210), INDEX(Settings!$AQ$19:$AQ$33, MATCH(I$10, Settings!$Y$19:$Y$33, 0))))-1), 1, Settings!$AY$23:$AY$38), ""))</f>
        <v/>
      </c>
      <c r="BI210" s="119" t="str">
        <f>IF(OR(J$10="", $B210="", J210="", BI$9=""), "", IFERROR(WORKDAY((DATE(YEAR($B210), MONTH($B210)+INDEX(Settings!$AM$19:$AM$33, MATCH(J$10, Settings!$Y$19:$Y$33, 0)), IF(INDEX(Settings!$AQ$19:$AQ$33, MATCH(J$10, Settings!$Y$19:$Y$33, 0))=0, DAY($B210), INDEX(Settings!$AQ$19:$AQ$33, MATCH(J$10, Settings!$Y$19:$Y$33, 0))))-1), 1, Settings!$AY$23:$AY$38), ""))</f>
        <v/>
      </c>
      <c r="BJ210" s="119" t="str">
        <f>IF(OR(K$10="", $B210="", K210="", BJ$9=""), "", IFERROR(WORKDAY((DATE(YEAR($B210), MONTH($B210)+INDEX(Settings!$AM$19:$AM$33, MATCH(K$10, Settings!$Y$19:$Y$33, 0)), IF(INDEX(Settings!$AQ$19:$AQ$33, MATCH(K$10, Settings!$Y$19:$Y$33, 0))=0, DAY($B210), INDEX(Settings!$AQ$19:$AQ$33, MATCH(K$10, Settings!$Y$19:$Y$33, 0))))-1), 1, Settings!$AY$23:$AY$38), ""))</f>
        <v/>
      </c>
      <c r="BK210" s="119" t="str">
        <f>IF(OR(L$10="", $B210="", L210="", BK$9=""), "", IFERROR(WORKDAY((DATE(YEAR($B210), MONTH($B210)+INDEX(Settings!$AM$19:$AM$33, MATCH(L$10, Settings!$Y$19:$Y$33, 0)), IF(INDEX(Settings!$AQ$19:$AQ$33, MATCH(L$10, Settings!$Y$19:$Y$33, 0))=0, DAY($B210), INDEX(Settings!$AQ$19:$AQ$33, MATCH(L$10, Settings!$Y$19:$Y$33, 0))))-1), 1, Settings!$AY$23:$AY$38), ""))</f>
        <v/>
      </c>
      <c r="BL210" s="119" t="str">
        <f>IF(OR(M$10="", $B210="", M210="", BL$9=""), "", IFERROR(WORKDAY((DATE(YEAR($B210), MONTH($B210)+INDEX(Settings!$AM$19:$AM$33, MATCH(M$10, Settings!$Y$19:$Y$33, 0)), IF(INDEX(Settings!$AQ$19:$AQ$33, MATCH(M$10, Settings!$Y$19:$Y$33, 0))=0, DAY($B210), INDEX(Settings!$AQ$19:$AQ$33, MATCH(M$10, Settings!$Y$19:$Y$33, 0))))-1), 1, Settings!$AY$23:$AY$38), ""))</f>
        <v/>
      </c>
      <c r="BM210" s="119" t="str">
        <f>IF(OR(N$10="", $B210="", N210="", BM$9=""), "", IFERROR(WORKDAY((DATE(YEAR($B210), MONTH($B210)+INDEX(Settings!$AM$19:$AM$33, MATCH(N$10, Settings!$Y$19:$Y$33, 0)), IF(INDEX(Settings!$AQ$19:$AQ$33, MATCH(N$10, Settings!$Y$19:$Y$33, 0))=0, DAY($B210), INDEX(Settings!$AQ$19:$AQ$33, MATCH(N$10, Settings!$Y$19:$Y$33, 0))))-1), 1, Settings!$AY$23:$AY$38), ""))</f>
        <v/>
      </c>
      <c r="BN210" s="119" t="str">
        <f>IF(OR(O$10="", $B210="", O210="", BN$9=""), "", IFERROR(WORKDAY((DATE(YEAR($B210), MONTH($B210)+INDEX(Settings!$AM$19:$AM$33, MATCH(O$10, Settings!$Y$19:$Y$33, 0)), IF(INDEX(Settings!$AQ$19:$AQ$33, MATCH(O$10, Settings!$Y$19:$Y$33, 0))=0, DAY($B210), INDEX(Settings!$AQ$19:$AQ$33, MATCH(O$10, Settings!$Y$19:$Y$33, 0))))-1), 1, Settings!$AY$23:$AY$38), ""))</f>
        <v/>
      </c>
      <c r="BO210" s="119" t="str">
        <f>IF(OR(P$10="", $B210="", P210="", BO$9=""), "", IFERROR(WORKDAY((DATE(YEAR($B210), MONTH($B210)+INDEX(Settings!$AM$19:$AM$33, MATCH(P$10, Settings!$Y$19:$Y$33, 0)), IF(INDEX(Settings!$AQ$19:$AQ$33, MATCH(P$10, Settings!$Y$19:$Y$33, 0))=0, DAY($B210), INDEX(Settings!$AQ$19:$AQ$33, MATCH(P$10, Settings!$Y$19:$Y$33, 0))))-1), 1, Settings!$AY$23:$AY$38), ""))</f>
        <v/>
      </c>
      <c r="BP210" s="120" t="str">
        <f>IF(OR(Q$10="", $B210="", Q210="", BP$9=""), "", IFERROR(WORKDAY((DATE(YEAR($B210), MONTH($B210)+INDEX(Settings!$AM$19:$AM$33, MATCH(Q$10, Settings!$Y$19:$Y$33, 0)), IF(INDEX(Settings!$AQ$19:$AQ$33, MATCH(Q$10, Settings!$Y$19:$Y$33, 0))=0, DAY($B210), INDEX(Settings!$AQ$19:$AQ$33, MATCH(Q$10, Settings!$Y$19:$Y$33, 0))))-1), 1, Settings!$AY$23:$AY$38), ""))</f>
        <v/>
      </c>
      <c r="BR210" s="118" t="str">
        <f>IF(BB210="", "", IF(BB210&lt;=$B210, WORKDAY(DATE(YEAR($BB210), MONTH(BB210)+1, DAY(BB210)-1), 1, Settings!$AY$23:$AY$38), BB210))</f>
        <v/>
      </c>
      <c r="BS210" s="119" t="str">
        <f>IF(BC210="", "", IF(BC210&lt;=$B210, WORKDAY(DATE(YEAR($BB210), MONTH(BC210)+1, DAY(BC210)-1), 1, Settings!$AY$23:$AY$38), BC210))</f>
        <v/>
      </c>
      <c r="BT210" s="119" t="str">
        <f>IF(BD210="", "", IF(BD210&lt;=$B210, WORKDAY(DATE(YEAR($BB210), MONTH(BD210)+1, DAY(BD210)-1), 1, Settings!$AY$23:$AY$38), BD210))</f>
        <v/>
      </c>
      <c r="BU210" s="119" t="str">
        <f>IF(BE210="", "", IF(BE210&lt;=$B210, WORKDAY(DATE(YEAR($BB210), MONTH(BE210)+1, DAY(BE210)-1), 1, Settings!$AY$23:$AY$38), BE210))</f>
        <v/>
      </c>
      <c r="BV210" s="119" t="str">
        <f>IF(BF210="", "", IF(BF210&lt;=$B210, WORKDAY(DATE(YEAR($BB210), MONTH(BF210)+1, DAY(BF210)-1), 1, Settings!$AY$23:$AY$38), BF210))</f>
        <v/>
      </c>
      <c r="BW210" s="119" t="str">
        <f>IF(BG210="", "", IF(BG210&lt;=$B210, WORKDAY(DATE(YEAR($BB210), MONTH(BG210)+1, DAY(BG210)-1), 1, Settings!$AY$23:$AY$38), BG210))</f>
        <v/>
      </c>
      <c r="BX210" s="119" t="str">
        <f>IF(BH210="", "", IF(BH210&lt;=$B210, WORKDAY(DATE(YEAR($BB210), MONTH(BH210)+1, DAY(BH210)-1), 1, Settings!$AY$23:$AY$38), BH210))</f>
        <v/>
      </c>
      <c r="BY210" s="119" t="str">
        <f>IF(BI210="", "", IF(BI210&lt;=$B210, WORKDAY(DATE(YEAR($BB210), MONTH(BI210)+1, DAY(BI210)-1), 1, Settings!$AY$23:$AY$38), BI210))</f>
        <v/>
      </c>
      <c r="BZ210" s="119" t="str">
        <f>IF(BJ210="", "", IF(BJ210&lt;=$B210, WORKDAY(DATE(YEAR($BB210), MONTH(BJ210)+1, DAY(BJ210)-1), 1, Settings!$AY$23:$AY$38), BJ210))</f>
        <v/>
      </c>
      <c r="CA210" s="119" t="str">
        <f>IF(BK210="", "", IF(BK210&lt;=$B210, WORKDAY(DATE(YEAR($BB210), MONTH(BK210)+1, DAY(BK210)-1), 1, Settings!$AY$23:$AY$38), BK210))</f>
        <v/>
      </c>
      <c r="CB210" s="119" t="str">
        <f>IF(BL210="", "", IF(BL210&lt;=$B210, WORKDAY(DATE(YEAR($BB210), MONTH(BL210)+1, DAY(BL210)-1), 1, Settings!$AY$23:$AY$38), BL210))</f>
        <v/>
      </c>
      <c r="CC210" s="119" t="str">
        <f>IF(BM210="", "", IF(BM210&lt;=$B210, WORKDAY(DATE(YEAR($BB210), MONTH(BM210)+1, DAY(BM210)-1), 1, Settings!$AY$23:$AY$38), BM210))</f>
        <v/>
      </c>
      <c r="CD210" s="119" t="str">
        <f>IF(BN210="", "", IF(BN210&lt;=$B210, WORKDAY(DATE(YEAR($BB210), MONTH(BN210)+1, DAY(BN210)-1), 1, Settings!$AY$23:$AY$38), BN210))</f>
        <v/>
      </c>
      <c r="CE210" s="119" t="str">
        <f>IF(BO210="", "", IF(BO210&lt;=$B210, WORKDAY(DATE(YEAR($BB210), MONTH(BO210)+1, DAY(BO210)-1), 1, Settings!$AY$23:$AY$38), BO210))</f>
        <v/>
      </c>
      <c r="CF210" s="120" t="str">
        <f>IF(BP210="", "", IF(BP210&lt;=$B210, WORKDAY(DATE(YEAR($BB210), MONTH(BP210)+1, DAY(BP210)-1), 1, Settings!$AY$23:$AY$38), BP210))</f>
        <v/>
      </c>
      <c r="CH210" s="48" t="str">
        <f t="shared" si="97"/>
        <v/>
      </c>
      <c r="CI210" s="49" t="str">
        <f t="shared" si="98"/>
        <v/>
      </c>
      <c r="CJ210" s="49" t="str">
        <f t="shared" si="99"/>
        <v/>
      </c>
      <c r="CK210" s="49" t="str">
        <f t="shared" si="100"/>
        <v/>
      </c>
      <c r="CL210" s="49" t="str">
        <f t="shared" si="101"/>
        <v/>
      </c>
      <c r="CM210" s="49" t="str">
        <f t="shared" si="102"/>
        <v/>
      </c>
      <c r="CN210" s="49" t="str">
        <f t="shared" si="103"/>
        <v/>
      </c>
      <c r="CO210" s="49" t="str">
        <f t="shared" si="104"/>
        <v/>
      </c>
      <c r="CP210" s="49" t="str">
        <f t="shared" si="105"/>
        <v/>
      </c>
      <c r="CQ210" s="49" t="str">
        <f t="shared" si="106"/>
        <v/>
      </c>
      <c r="CR210" s="49" t="str">
        <f t="shared" si="107"/>
        <v/>
      </c>
      <c r="CS210" s="49" t="str">
        <f t="shared" si="108"/>
        <v/>
      </c>
      <c r="CT210" s="49" t="str">
        <f t="shared" si="109"/>
        <v/>
      </c>
      <c r="CU210" s="49" t="str">
        <f t="shared" si="110"/>
        <v/>
      </c>
      <c r="CV210" s="16" t="str">
        <f t="shared" si="111"/>
        <v/>
      </c>
      <c r="CX210" s="48" t="str">
        <f t="shared" si="112"/>
        <v/>
      </c>
      <c r="CY210" s="49" t="str">
        <f t="shared" si="113"/>
        <v/>
      </c>
      <c r="CZ210" s="49" t="str">
        <f t="shared" si="114"/>
        <v/>
      </c>
      <c r="DA210" s="49" t="str">
        <f t="shared" si="115"/>
        <v/>
      </c>
      <c r="DB210" s="49" t="str">
        <f t="shared" si="116"/>
        <v/>
      </c>
      <c r="DC210" s="49" t="str">
        <f t="shared" si="117"/>
        <v/>
      </c>
      <c r="DD210" s="49" t="str">
        <f t="shared" si="118"/>
        <v/>
      </c>
      <c r="DE210" s="49" t="str">
        <f t="shared" si="119"/>
        <v/>
      </c>
      <c r="DF210" s="49" t="str">
        <f t="shared" si="120"/>
        <v/>
      </c>
      <c r="DG210" s="49" t="str">
        <f t="shared" si="121"/>
        <v/>
      </c>
      <c r="DH210" s="49" t="str">
        <f t="shared" si="122"/>
        <v/>
      </c>
      <c r="DI210" s="49" t="str">
        <f t="shared" si="123"/>
        <v/>
      </c>
      <c r="DJ210" s="49" t="str">
        <f t="shared" si="124"/>
        <v/>
      </c>
      <c r="DK210" s="49" t="str">
        <f t="shared" si="125"/>
        <v/>
      </c>
      <c r="DL210" s="16" t="str">
        <f t="shared" si="126"/>
        <v/>
      </c>
      <c r="DN210" s="17" t="str">
        <f t="shared" si="127"/>
        <v>Jan 2020</v>
      </c>
    </row>
    <row r="211" spans="1:118" x14ac:dyDescent="0.25">
      <c r="A211" s="30"/>
      <c r="B211" s="102">
        <f>IF(B210="", "", IFERROR(IF(B210+1&gt;Settings!$G$25, "", B210+1), ""))</f>
        <v>43847</v>
      </c>
      <c r="C211" s="2"/>
      <c r="D211" s="3"/>
      <c r="E211" s="3"/>
      <c r="F211" s="3"/>
      <c r="G211" s="3"/>
      <c r="H211" s="3"/>
      <c r="I211" s="3"/>
      <c r="J211" s="3"/>
      <c r="K211" s="3"/>
      <c r="L211" s="3"/>
      <c r="M211" s="3"/>
      <c r="N211" s="3"/>
      <c r="O211" s="3"/>
      <c r="P211" s="3"/>
      <c r="Q211" s="4"/>
      <c r="R211" s="30"/>
      <c r="T211" s="17" t="str">
        <f>IF($B211="", "", IF($B211&lt;Settings!$G$23, "Old", "New"))</f>
        <v>New</v>
      </c>
      <c r="AL211" s="118" t="str">
        <f>IF(OR($B211="", C211="", C$10="", AL$9), "", IFERROR($B211+INDEX(Settings!$AF$19:$AF$33, MATCH(C$10, Settings!$Y$19:$Y$33, 0))+IF(INDEX(Settings!$AI$19:$AI$33, MATCH(C$10, Settings!$Y$19:$Y$33, 0))="", 0, INDEX($AO$2:$AU$8, MATCH(TEXT($B211, "ddd"), $AN$2:$AN$8, 0), MATCH(INDEX(Settings!$AI$19:$AI$33, MATCH(C$10, Settings!$Y$19:$Y$33, 0)), $AO$1:$AU$1, 0))), 0))</f>
        <v/>
      </c>
      <c r="AM211" s="119" t="str">
        <f>IF(OR($B211="", D211="", D$10="", AM$9), "", IFERROR($B211+INDEX(Settings!$AF$19:$AF$33, MATCH(D$10, Settings!$Y$19:$Y$33, 0))+IF(INDEX(Settings!$AI$19:$AI$33, MATCH(D$10, Settings!$Y$19:$Y$33, 0))="", 0, INDEX($AO$2:$AU$8, MATCH(TEXT($B211, "ddd"), $AN$2:$AN$8, 0), MATCH(INDEX(Settings!$AI$19:$AI$33, MATCH(D$10, Settings!$Y$19:$Y$33, 0)), $AO$1:$AU$1, 0))), 0))</f>
        <v/>
      </c>
      <c r="AN211" s="119" t="str">
        <f>IF(OR($B211="", E211="", E$10="", AN$9), "", IFERROR($B211+INDEX(Settings!$AF$19:$AF$33, MATCH(E$10, Settings!$Y$19:$Y$33, 0))+IF(INDEX(Settings!$AI$19:$AI$33, MATCH(E$10, Settings!$Y$19:$Y$33, 0))="", 0, INDEX($AO$2:$AU$8, MATCH(TEXT($B211, "ddd"), $AN$2:$AN$8, 0), MATCH(INDEX(Settings!$AI$19:$AI$33, MATCH(E$10, Settings!$Y$19:$Y$33, 0)), $AO$1:$AU$1, 0))), 0))</f>
        <v/>
      </c>
      <c r="AO211" s="119" t="str">
        <f>IF(OR($B211="", F211="", F$10="", AO$9), "", IFERROR($B211+INDEX(Settings!$AF$19:$AF$33, MATCH(F$10, Settings!$Y$19:$Y$33, 0))+IF(INDEX(Settings!$AI$19:$AI$33, MATCH(F$10, Settings!$Y$19:$Y$33, 0))="", 0, INDEX($AO$2:$AU$8, MATCH(TEXT($B211, "ddd"), $AN$2:$AN$8, 0), MATCH(INDEX(Settings!$AI$19:$AI$33, MATCH(F$10, Settings!$Y$19:$Y$33, 0)), $AO$1:$AU$1, 0))), 0))</f>
        <v/>
      </c>
      <c r="AP211" s="119" t="str">
        <f>IF(OR($B211="", G211="", G$10="", AP$9), "", IFERROR($B211+INDEX(Settings!$AF$19:$AF$33, MATCH(G$10, Settings!$Y$19:$Y$33, 0))+IF(INDEX(Settings!$AI$19:$AI$33, MATCH(G$10, Settings!$Y$19:$Y$33, 0))="", 0, INDEX($AO$2:$AU$8, MATCH(TEXT($B211, "ddd"), $AN$2:$AN$8, 0), MATCH(INDEX(Settings!$AI$19:$AI$33, MATCH(G$10, Settings!$Y$19:$Y$33, 0)), $AO$1:$AU$1, 0))), 0))</f>
        <v/>
      </c>
      <c r="AQ211" s="119" t="str">
        <f>IF(OR($B211="", H211="", H$10="", AQ$9), "", IFERROR($B211+INDEX(Settings!$AF$19:$AF$33, MATCH(H$10, Settings!$Y$19:$Y$33, 0))+IF(INDEX(Settings!$AI$19:$AI$33, MATCH(H$10, Settings!$Y$19:$Y$33, 0))="", 0, INDEX($AO$2:$AU$8, MATCH(TEXT($B211, "ddd"), $AN$2:$AN$8, 0), MATCH(INDEX(Settings!$AI$19:$AI$33, MATCH(H$10, Settings!$Y$19:$Y$33, 0)), $AO$1:$AU$1, 0))), 0))</f>
        <v/>
      </c>
      <c r="AR211" s="119" t="str">
        <f>IF(OR($B211="", I211="", I$10="", AR$9), "", IFERROR($B211+INDEX(Settings!$AF$19:$AF$33, MATCH(I$10, Settings!$Y$19:$Y$33, 0))+IF(INDEX(Settings!$AI$19:$AI$33, MATCH(I$10, Settings!$Y$19:$Y$33, 0))="", 0, INDEX($AO$2:$AU$8, MATCH(TEXT($B211, "ddd"), $AN$2:$AN$8, 0), MATCH(INDEX(Settings!$AI$19:$AI$33, MATCH(I$10, Settings!$Y$19:$Y$33, 0)), $AO$1:$AU$1, 0))), 0))</f>
        <v/>
      </c>
      <c r="AS211" s="119" t="str">
        <f>IF(OR($B211="", J211="", J$10="", AS$9), "", IFERROR($B211+INDEX(Settings!$AF$19:$AF$33, MATCH(J$10, Settings!$Y$19:$Y$33, 0))+IF(INDEX(Settings!$AI$19:$AI$33, MATCH(J$10, Settings!$Y$19:$Y$33, 0))="", 0, INDEX($AO$2:$AU$8, MATCH(TEXT($B211, "ddd"), $AN$2:$AN$8, 0), MATCH(INDEX(Settings!$AI$19:$AI$33, MATCH(J$10, Settings!$Y$19:$Y$33, 0)), $AO$1:$AU$1, 0))), 0))</f>
        <v/>
      </c>
      <c r="AT211" s="119" t="str">
        <f>IF(OR($B211="", K211="", K$10="", AT$9), "", IFERROR($B211+INDEX(Settings!$AF$19:$AF$33, MATCH(K$10, Settings!$Y$19:$Y$33, 0))+IF(INDEX(Settings!$AI$19:$AI$33, MATCH(K$10, Settings!$Y$19:$Y$33, 0))="", 0, INDEX($AO$2:$AU$8, MATCH(TEXT($B211, "ddd"), $AN$2:$AN$8, 0), MATCH(INDEX(Settings!$AI$19:$AI$33, MATCH(K$10, Settings!$Y$19:$Y$33, 0)), $AO$1:$AU$1, 0))), 0))</f>
        <v/>
      </c>
      <c r="AU211" s="119" t="str">
        <f>IF(OR($B211="", L211="", L$10="", AU$9), "", IFERROR($B211+INDEX(Settings!$AF$19:$AF$33, MATCH(L$10, Settings!$Y$19:$Y$33, 0))+IF(INDEX(Settings!$AI$19:$AI$33, MATCH(L$10, Settings!$Y$19:$Y$33, 0))="", 0, INDEX($AO$2:$AU$8, MATCH(TEXT($B211, "ddd"), $AN$2:$AN$8, 0), MATCH(INDEX(Settings!$AI$19:$AI$33, MATCH(L$10, Settings!$Y$19:$Y$33, 0)), $AO$1:$AU$1, 0))), 0))</f>
        <v/>
      </c>
      <c r="AV211" s="119" t="str">
        <f>IF(OR($B211="", M211="", M$10="", AV$9), "", IFERROR($B211+INDEX(Settings!$AF$19:$AF$33, MATCH(M$10, Settings!$Y$19:$Y$33, 0))+IF(INDEX(Settings!$AI$19:$AI$33, MATCH(M$10, Settings!$Y$19:$Y$33, 0))="", 0, INDEX($AO$2:$AU$8, MATCH(TEXT($B211, "ddd"), $AN$2:$AN$8, 0), MATCH(INDEX(Settings!$AI$19:$AI$33, MATCH(M$10, Settings!$Y$19:$Y$33, 0)), $AO$1:$AU$1, 0))), 0))</f>
        <v/>
      </c>
      <c r="AW211" s="119" t="str">
        <f>IF(OR($B211="", N211="", N$10="", AW$9), "", IFERROR($B211+INDEX(Settings!$AF$19:$AF$33, MATCH(N$10, Settings!$Y$19:$Y$33, 0))+IF(INDEX(Settings!$AI$19:$AI$33, MATCH(N$10, Settings!$Y$19:$Y$33, 0))="", 0, INDEX($AO$2:$AU$8, MATCH(TEXT($B211, "ddd"), $AN$2:$AN$8, 0), MATCH(INDEX(Settings!$AI$19:$AI$33, MATCH(N$10, Settings!$Y$19:$Y$33, 0)), $AO$1:$AU$1, 0))), 0))</f>
        <v/>
      </c>
      <c r="AX211" s="119" t="str">
        <f>IF(OR($B211="", O211="", O$10="", AX$9), "", IFERROR($B211+INDEX(Settings!$AF$19:$AF$33, MATCH(O$10, Settings!$Y$19:$Y$33, 0))+IF(INDEX(Settings!$AI$19:$AI$33, MATCH(O$10, Settings!$Y$19:$Y$33, 0))="", 0, INDEX($AO$2:$AU$8, MATCH(TEXT($B211, "ddd"), $AN$2:$AN$8, 0), MATCH(INDEX(Settings!$AI$19:$AI$33, MATCH(O$10, Settings!$Y$19:$Y$33, 0)), $AO$1:$AU$1, 0))), 0))</f>
        <v/>
      </c>
      <c r="AY211" s="119" t="str">
        <f>IF(OR($B211="", P211="", P$10="", AY$9), "", IFERROR($B211+INDEX(Settings!$AF$19:$AF$33, MATCH(P$10, Settings!$Y$19:$Y$33, 0))+IF(INDEX(Settings!$AI$19:$AI$33, MATCH(P$10, Settings!$Y$19:$Y$33, 0))="", 0, INDEX($AO$2:$AU$8, MATCH(TEXT($B211, "ddd"), $AN$2:$AN$8, 0), MATCH(INDEX(Settings!$AI$19:$AI$33, MATCH(P$10, Settings!$Y$19:$Y$33, 0)), $AO$1:$AU$1, 0))), 0))</f>
        <v/>
      </c>
      <c r="AZ211" s="120" t="str">
        <f>IF(OR($B211="", Q211="", Q$10="", AZ$9), "", IFERROR($B211+INDEX(Settings!$AF$19:$AF$33, MATCH(Q$10, Settings!$Y$19:$Y$33, 0))+IF(INDEX(Settings!$AI$19:$AI$33, MATCH(Q$10, Settings!$Y$19:$Y$33, 0))="", 0, INDEX($AO$2:$AU$8, MATCH(TEXT($B211, "ddd"), $AN$2:$AN$8, 0), MATCH(INDEX(Settings!$AI$19:$AI$33, MATCH(Q$10, Settings!$Y$19:$Y$33, 0)), $AO$1:$AU$1, 0))), 0))</f>
        <v/>
      </c>
      <c r="BB211" s="118" t="str">
        <f>IF(OR(C$10="", $B211="", C211="", BB$9=""), "", IFERROR(WORKDAY((DATE(YEAR($B211), MONTH($B211)+INDEX(Settings!$AM$19:$AM$33, MATCH(C$10, Settings!$Y$19:$Y$33, 0)), IF(INDEX(Settings!$AQ$19:$AQ$33, MATCH(C$10, Settings!$Y$19:$Y$33, 0))=0, DAY($B211), INDEX(Settings!$AQ$19:$AQ$33, MATCH(C$10, Settings!$Y$19:$Y$33, 0))))-1), 1, Settings!$AY$23:$AY$38), ""))</f>
        <v/>
      </c>
      <c r="BC211" s="119" t="str">
        <f>IF(OR(D$10="", $B211="", D211="", BC$9=""), "", IFERROR(WORKDAY((DATE(YEAR($B211), MONTH($B211)+INDEX(Settings!$AM$19:$AM$33, MATCH(D$10, Settings!$Y$19:$Y$33, 0)), IF(INDEX(Settings!$AQ$19:$AQ$33, MATCH(D$10, Settings!$Y$19:$Y$33, 0))=0, DAY($B211), INDEX(Settings!$AQ$19:$AQ$33, MATCH(D$10, Settings!$Y$19:$Y$33, 0))))-1), 1, Settings!$AY$23:$AY$38), ""))</f>
        <v/>
      </c>
      <c r="BD211" s="119" t="str">
        <f>IF(OR(E$10="", $B211="", E211="", BD$9=""), "", IFERROR(WORKDAY((DATE(YEAR($B211), MONTH($B211)+INDEX(Settings!$AM$19:$AM$33, MATCH(E$10, Settings!$Y$19:$Y$33, 0)), IF(INDEX(Settings!$AQ$19:$AQ$33, MATCH(E$10, Settings!$Y$19:$Y$33, 0))=0, DAY($B211), INDEX(Settings!$AQ$19:$AQ$33, MATCH(E$10, Settings!$Y$19:$Y$33, 0))))-1), 1, Settings!$AY$23:$AY$38), ""))</f>
        <v/>
      </c>
      <c r="BE211" s="119" t="str">
        <f>IF(OR(F$10="", $B211="", F211="", BE$9=""), "", IFERROR(WORKDAY((DATE(YEAR($B211), MONTH($B211)+INDEX(Settings!$AM$19:$AM$33, MATCH(F$10, Settings!$Y$19:$Y$33, 0)), IF(INDEX(Settings!$AQ$19:$AQ$33, MATCH(F$10, Settings!$Y$19:$Y$33, 0))=0, DAY($B211), INDEX(Settings!$AQ$19:$AQ$33, MATCH(F$10, Settings!$Y$19:$Y$33, 0))))-1), 1, Settings!$AY$23:$AY$38), ""))</f>
        <v/>
      </c>
      <c r="BF211" s="119" t="str">
        <f>IF(OR(G$10="", $B211="", G211="", BF$9=""), "", IFERROR(WORKDAY((DATE(YEAR($B211), MONTH($B211)+INDEX(Settings!$AM$19:$AM$33, MATCH(G$10, Settings!$Y$19:$Y$33, 0)), IF(INDEX(Settings!$AQ$19:$AQ$33, MATCH(G$10, Settings!$Y$19:$Y$33, 0))=0, DAY($B211), INDEX(Settings!$AQ$19:$AQ$33, MATCH(G$10, Settings!$Y$19:$Y$33, 0))))-1), 1, Settings!$AY$23:$AY$38), ""))</f>
        <v/>
      </c>
      <c r="BG211" s="119" t="str">
        <f>IF(OR(H$10="", $B211="", H211="", BG$9=""), "", IFERROR(WORKDAY((DATE(YEAR($B211), MONTH($B211)+INDEX(Settings!$AM$19:$AM$33, MATCH(H$10, Settings!$Y$19:$Y$33, 0)), IF(INDEX(Settings!$AQ$19:$AQ$33, MATCH(H$10, Settings!$Y$19:$Y$33, 0))=0, DAY($B211), INDEX(Settings!$AQ$19:$AQ$33, MATCH(H$10, Settings!$Y$19:$Y$33, 0))))-1), 1, Settings!$AY$23:$AY$38), ""))</f>
        <v/>
      </c>
      <c r="BH211" s="119" t="str">
        <f>IF(OR(I$10="", $B211="", I211="", BH$9=""), "", IFERROR(WORKDAY((DATE(YEAR($B211), MONTH($B211)+INDEX(Settings!$AM$19:$AM$33, MATCH(I$10, Settings!$Y$19:$Y$33, 0)), IF(INDEX(Settings!$AQ$19:$AQ$33, MATCH(I$10, Settings!$Y$19:$Y$33, 0))=0, DAY($B211), INDEX(Settings!$AQ$19:$AQ$33, MATCH(I$10, Settings!$Y$19:$Y$33, 0))))-1), 1, Settings!$AY$23:$AY$38), ""))</f>
        <v/>
      </c>
      <c r="BI211" s="119" t="str">
        <f>IF(OR(J$10="", $B211="", J211="", BI$9=""), "", IFERROR(WORKDAY((DATE(YEAR($B211), MONTH($B211)+INDEX(Settings!$AM$19:$AM$33, MATCH(J$10, Settings!$Y$19:$Y$33, 0)), IF(INDEX(Settings!$AQ$19:$AQ$33, MATCH(J$10, Settings!$Y$19:$Y$33, 0))=0, DAY($B211), INDEX(Settings!$AQ$19:$AQ$33, MATCH(J$10, Settings!$Y$19:$Y$33, 0))))-1), 1, Settings!$AY$23:$AY$38), ""))</f>
        <v/>
      </c>
      <c r="BJ211" s="119" t="str">
        <f>IF(OR(K$10="", $B211="", K211="", BJ$9=""), "", IFERROR(WORKDAY((DATE(YEAR($B211), MONTH($B211)+INDEX(Settings!$AM$19:$AM$33, MATCH(K$10, Settings!$Y$19:$Y$33, 0)), IF(INDEX(Settings!$AQ$19:$AQ$33, MATCH(K$10, Settings!$Y$19:$Y$33, 0))=0, DAY($B211), INDEX(Settings!$AQ$19:$AQ$33, MATCH(K$10, Settings!$Y$19:$Y$33, 0))))-1), 1, Settings!$AY$23:$AY$38), ""))</f>
        <v/>
      </c>
      <c r="BK211" s="119" t="str">
        <f>IF(OR(L$10="", $B211="", L211="", BK$9=""), "", IFERROR(WORKDAY((DATE(YEAR($B211), MONTH($B211)+INDEX(Settings!$AM$19:$AM$33, MATCH(L$10, Settings!$Y$19:$Y$33, 0)), IF(INDEX(Settings!$AQ$19:$AQ$33, MATCH(L$10, Settings!$Y$19:$Y$33, 0))=0, DAY($B211), INDEX(Settings!$AQ$19:$AQ$33, MATCH(L$10, Settings!$Y$19:$Y$33, 0))))-1), 1, Settings!$AY$23:$AY$38), ""))</f>
        <v/>
      </c>
      <c r="BL211" s="119" t="str">
        <f>IF(OR(M$10="", $B211="", M211="", BL$9=""), "", IFERROR(WORKDAY((DATE(YEAR($B211), MONTH($B211)+INDEX(Settings!$AM$19:$AM$33, MATCH(M$10, Settings!$Y$19:$Y$33, 0)), IF(INDEX(Settings!$AQ$19:$AQ$33, MATCH(M$10, Settings!$Y$19:$Y$33, 0))=0, DAY($B211), INDEX(Settings!$AQ$19:$AQ$33, MATCH(M$10, Settings!$Y$19:$Y$33, 0))))-1), 1, Settings!$AY$23:$AY$38), ""))</f>
        <v/>
      </c>
      <c r="BM211" s="119" t="str">
        <f>IF(OR(N$10="", $B211="", N211="", BM$9=""), "", IFERROR(WORKDAY((DATE(YEAR($B211), MONTH($B211)+INDEX(Settings!$AM$19:$AM$33, MATCH(N$10, Settings!$Y$19:$Y$33, 0)), IF(INDEX(Settings!$AQ$19:$AQ$33, MATCH(N$10, Settings!$Y$19:$Y$33, 0))=0, DAY($B211), INDEX(Settings!$AQ$19:$AQ$33, MATCH(N$10, Settings!$Y$19:$Y$33, 0))))-1), 1, Settings!$AY$23:$AY$38), ""))</f>
        <v/>
      </c>
      <c r="BN211" s="119" t="str">
        <f>IF(OR(O$10="", $B211="", O211="", BN$9=""), "", IFERROR(WORKDAY((DATE(YEAR($B211), MONTH($B211)+INDEX(Settings!$AM$19:$AM$33, MATCH(O$10, Settings!$Y$19:$Y$33, 0)), IF(INDEX(Settings!$AQ$19:$AQ$33, MATCH(O$10, Settings!$Y$19:$Y$33, 0))=0, DAY($B211), INDEX(Settings!$AQ$19:$AQ$33, MATCH(O$10, Settings!$Y$19:$Y$33, 0))))-1), 1, Settings!$AY$23:$AY$38), ""))</f>
        <v/>
      </c>
      <c r="BO211" s="119" t="str">
        <f>IF(OR(P$10="", $B211="", P211="", BO$9=""), "", IFERROR(WORKDAY((DATE(YEAR($B211), MONTH($B211)+INDEX(Settings!$AM$19:$AM$33, MATCH(P$10, Settings!$Y$19:$Y$33, 0)), IF(INDEX(Settings!$AQ$19:$AQ$33, MATCH(P$10, Settings!$Y$19:$Y$33, 0))=0, DAY($B211), INDEX(Settings!$AQ$19:$AQ$33, MATCH(P$10, Settings!$Y$19:$Y$33, 0))))-1), 1, Settings!$AY$23:$AY$38), ""))</f>
        <v/>
      </c>
      <c r="BP211" s="120" t="str">
        <f>IF(OR(Q$10="", $B211="", Q211="", BP$9=""), "", IFERROR(WORKDAY((DATE(YEAR($B211), MONTH($B211)+INDEX(Settings!$AM$19:$AM$33, MATCH(Q$10, Settings!$Y$19:$Y$33, 0)), IF(INDEX(Settings!$AQ$19:$AQ$33, MATCH(Q$10, Settings!$Y$19:$Y$33, 0))=0, DAY($B211), INDEX(Settings!$AQ$19:$AQ$33, MATCH(Q$10, Settings!$Y$19:$Y$33, 0))))-1), 1, Settings!$AY$23:$AY$38), ""))</f>
        <v/>
      </c>
      <c r="BR211" s="118" t="str">
        <f>IF(BB211="", "", IF(BB211&lt;=$B211, WORKDAY(DATE(YEAR($BB211), MONTH(BB211)+1, DAY(BB211)-1), 1, Settings!$AY$23:$AY$38), BB211))</f>
        <v/>
      </c>
      <c r="BS211" s="119" t="str">
        <f>IF(BC211="", "", IF(BC211&lt;=$B211, WORKDAY(DATE(YEAR($BB211), MONTH(BC211)+1, DAY(BC211)-1), 1, Settings!$AY$23:$AY$38), BC211))</f>
        <v/>
      </c>
      <c r="BT211" s="119" t="str">
        <f>IF(BD211="", "", IF(BD211&lt;=$B211, WORKDAY(DATE(YEAR($BB211), MONTH(BD211)+1, DAY(BD211)-1), 1, Settings!$AY$23:$AY$38), BD211))</f>
        <v/>
      </c>
      <c r="BU211" s="119" t="str">
        <f>IF(BE211="", "", IF(BE211&lt;=$B211, WORKDAY(DATE(YEAR($BB211), MONTH(BE211)+1, DAY(BE211)-1), 1, Settings!$AY$23:$AY$38), BE211))</f>
        <v/>
      </c>
      <c r="BV211" s="119" t="str">
        <f>IF(BF211="", "", IF(BF211&lt;=$B211, WORKDAY(DATE(YEAR($BB211), MONTH(BF211)+1, DAY(BF211)-1), 1, Settings!$AY$23:$AY$38), BF211))</f>
        <v/>
      </c>
      <c r="BW211" s="119" t="str">
        <f>IF(BG211="", "", IF(BG211&lt;=$B211, WORKDAY(DATE(YEAR($BB211), MONTH(BG211)+1, DAY(BG211)-1), 1, Settings!$AY$23:$AY$38), BG211))</f>
        <v/>
      </c>
      <c r="BX211" s="119" t="str">
        <f>IF(BH211="", "", IF(BH211&lt;=$B211, WORKDAY(DATE(YEAR($BB211), MONTH(BH211)+1, DAY(BH211)-1), 1, Settings!$AY$23:$AY$38), BH211))</f>
        <v/>
      </c>
      <c r="BY211" s="119" t="str">
        <f>IF(BI211="", "", IF(BI211&lt;=$B211, WORKDAY(DATE(YEAR($BB211), MONTH(BI211)+1, DAY(BI211)-1), 1, Settings!$AY$23:$AY$38), BI211))</f>
        <v/>
      </c>
      <c r="BZ211" s="119" t="str">
        <f>IF(BJ211="", "", IF(BJ211&lt;=$B211, WORKDAY(DATE(YEAR($BB211), MONTH(BJ211)+1, DAY(BJ211)-1), 1, Settings!$AY$23:$AY$38), BJ211))</f>
        <v/>
      </c>
      <c r="CA211" s="119" t="str">
        <f>IF(BK211="", "", IF(BK211&lt;=$B211, WORKDAY(DATE(YEAR($BB211), MONTH(BK211)+1, DAY(BK211)-1), 1, Settings!$AY$23:$AY$38), BK211))</f>
        <v/>
      </c>
      <c r="CB211" s="119" t="str">
        <f>IF(BL211="", "", IF(BL211&lt;=$B211, WORKDAY(DATE(YEAR($BB211), MONTH(BL211)+1, DAY(BL211)-1), 1, Settings!$AY$23:$AY$38), BL211))</f>
        <v/>
      </c>
      <c r="CC211" s="119" t="str">
        <f>IF(BM211="", "", IF(BM211&lt;=$B211, WORKDAY(DATE(YEAR($BB211), MONTH(BM211)+1, DAY(BM211)-1), 1, Settings!$AY$23:$AY$38), BM211))</f>
        <v/>
      </c>
      <c r="CD211" s="119" t="str">
        <f>IF(BN211="", "", IF(BN211&lt;=$B211, WORKDAY(DATE(YEAR($BB211), MONTH(BN211)+1, DAY(BN211)-1), 1, Settings!$AY$23:$AY$38), BN211))</f>
        <v/>
      </c>
      <c r="CE211" s="119" t="str">
        <f>IF(BO211="", "", IF(BO211&lt;=$B211, WORKDAY(DATE(YEAR($BB211), MONTH(BO211)+1, DAY(BO211)-1), 1, Settings!$AY$23:$AY$38), BO211))</f>
        <v/>
      </c>
      <c r="CF211" s="120" t="str">
        <f>IF(BP211="", "", IF(BP211&lt;=$B211, WORKDAY(DATE(YEAR($BB211), MONTH(BP211)+1, DAY(BP211)-1), 1, Settings!$AY$23:$AY$38), BP211))</f>
        <v/>
      </c>
      <c r="CH211" s="48" t="str">
        <f t="shared" si="97"/>
        <v/>
      </c>
      <c r="CI211" s="49" t="str">
        <f t="shared" si="98"/>
        <v/>
      </c>
      <c r="CJ211" s="49" t="str">
        <f t="shared" si="99"/>
        <v/>
      </c>
      <c r="CK211" s="49" t="str">
        <f t="shared" si="100"/>
        <v/>
      </c>
      <c r="CL211" s="49" t="str">
        <f t="shared" si="101"/>
        <v/>
      </c>
      <c r="CM211" s="49" t="str">
        <f t="shared" si="102"/>
        <v/>
      </c>
      <c r="CN211" s="49" t="str">
        <f t="shared" si="103"/>
        <v/>
      </c>
      <c r="CO211" s="49" t="str">
        <f t="shared" si="104"/>
        <v/>
      </c>
      <c r="CP211" s="49" t="str">
        <f t="shared" si="105"/>
        <v/>
      </c>
      <c r="CQ211" s="49" t="str">
        <f t="shared" si="106"/>
        <v/>
      </c>
      <c r="CR211" s="49" t="str">
        <f t="shared" si="107"/>
        <v/>
      </c>
      <c r="CS211" s="49" t="str">
        <f t="shared" si="108"/>
        <v/>
      </c>
      <c r="CT211" s="49" t="str">
        <f t="shared" si="109"/>
        <v/>
      </c>
      <c r="CU211" s="49" t="str">
        <f t="shared" si="110"/>
        <v/>
      </c>
      <c r="CV211" s="16" t="str">
        <f t="shared" si="111"/>
        <v/>
      </c>
      <c r="CX211" s="48" t="str">
        <f t="shared" si="112"/>
        <v/>
      </c>
      <c r="CY211" s="49" t="str">
        <f t="shared" si="113"/>
        <v/>
      </c>
      <c r="CZ211" s="49" t="str">
        <f t="shared" si="114"/>
        <v/>
      </c>
      <c r="DA211" s="49" t="str">
        <f t="shared" si="115"/>
        <v/>
      </c>
      <c r="DB211" s="49" t="str">
        <f t="shared" si="116"/>
        <v/>
      </c>
      <c r="DC211" s="49" t="str">
        <f t="shared" si="117"/>
        <v/>
      </c>
      <c r="DD211" s="49" t="str">
        <f t="shared" si="118"/>
        <v/>
      </c>
      <c r="DE211" s="49" t="str">
        <f t="shared" si="119"/>
        <v/>
      </c>
      <c r="DF211" s="49" t="str">
        <f t="shared" si="120"/>
        <v/>
      </c>
      <c r="DG211" s="49" t="str">
        <f t="shared" si="121"/>
        <v/>
      </c>
      <c r="DH211" s="49" t="str">
        <f t="shared" si="122"/>
        <v/>
      </c>
      <c r="DI211" s="49" t="str">
        <f t="shared" si="123"/>
        <v/>
      </c>
      <c r="DJ211" s="49" t="str">
        <f t="shared" si="124"/>
        <v/>
      </c>
      <c r="DK211" s="49" t="str">
        <f t="shared" si="125"/>
        <v/>
      </c>
      <c r="DL211" s="16" t="str">
        <f t="shared" si="126"/>
        <v/>
      </c>
      <c r="DN211" s="17" t="str">
        <f t="shared" si="127"/>
        <v>Jan 2020</v>
      </c>
    </row>
    <row r="212" spans="1:118" x14ac:dyDescent="0.25">
      <c r="A212" s="30"/>
      <c r="B212" s="102">
        <f>IF(B211="", "", IFERROR(IF(B211+1&gt;Settings!$G$25, "", B211+1), ""))</f>
        <v>43848</v>
      </c>
      <c r="C212" s="2"/>
      <c r="D212" s="3"/>
      <c r="E212" s="3"/>
      <c r="F212" s="3"/>
      <c r="G212" s="3"/>
      <c r="H212" s="3"/>
      <c r="I212" s="3"/>
      <c r="J212" s="3"/>
      <c r="K212" s="3"/>
      <c r="L212" s="3"/>
      <c r="M212" s="3"/>
      <c r="N212" s="3"/>
      <c r="O212" s="3"/>
      <c r="P212" s="3"/>
      <c r="Q212" s="4"/>
      <c r="R212" s="30"/>
      <c r="T212" s="17" t="str">
        <f>IF($B212="", "", IF($B212&lt;Settings!$G$23, "Old", "New"))</f>
        <v>New</v>
      </c>
      <c r="AL212" s="118" t="str">
        <f>IF(OR($B212="", C212="", C$10="", AL$9), "", IFERROR($B212+INDEX(Settings!$AF$19:$AF$33, MATCH(C$10, Settings!$Y$19:$Y$33, 0))+IF(INDEX(Settings!$AI$19:$AI$33, MATCH(C$10, Settings!$Y$19:$Y$33, 0))="", 0, INDEX($AO$2:$AU$8, MATCH(TEXT($B212, "ddd"), $AN$2:$AN$8, 0), MATCH(INDEX(Settings!$AI$19:$AI$33, MATCH(C$10, Settings!$Y$19:$Y$33, 0)), $AO$1:$AU$1, 0))), 0))</f>
        <v/>
      </c>
      <c r="AM212" s="119" t="str">
        <f>IF(OR($B212="", D212="", D$10="", AM$9), "", IFERROR($B212+INDEX(Settings!$AF$19:$AF$33, MATCH(D$10, Settings!$Y$19:$Y$33, 0))+IF(INDEX(Settings!$AI$19:$AI$33, MATCH(D$10, Settings!$Y$19:$Y$33, 0))="", 0, INDEX($AO$2:$AU$8, MATCH(TEXT($B212, "ddd"), $AN$2:$AN$8, 0), MATCH(INDEX(Settings!$AI$19:$AI$33, MATCH(D$10, Settings!$Y$19:$Y$33, 0)), $AO$1:$AU$1, 0))), 0))</f>
        <v/>
      </c>
      <c r="AN212" s="119" t="str">
        <f>IF(OR($B212="", E212="", E$10="", AN$9), "", IFERROR($B212+INDEX(Settings!$AF$19:$AF$33, MATCH(E$10, Settings!$Y$19:$Y$33, 0))+IF(INDEX(Settings!$AI$19:$AI$33, MATCH(E$10, Settings!$Y$19:$Y$33, 0))="", 0, INDEX($AO$2:$AU$8, MATCH(TEXT($B212, "ddd"), $AN$2:$AN$8, 0), MATCH(INDEX(Settings!$AI$19:$AI$33, MATCH(E$10, Settings!$Y$19:$Y$33, 0)), $AO$1:$AU$1, 0))), 0))</f>
        <v/>
      </c>
      <c r="AO212" s="119" t="str">
        <f>IF(OR($B212="", F212="", F$10="", AO$9), "", IFERROR($B212+INDEX(Settings!$AF$19:$AF$33, MATCH(F$10, Settings!$Y$19:$Y$33, 0))+IF(INDEX(Settings!$AI$19:$AI$33, MATCH(F$10, Settings!$Y$19:$Y$33, 0))="", 0, INDEX($AO$2:$AU$8, MATCH(TEXT($B212, "ddd"), $AN$2:$AN$8, 0), MATCH(INDEX(Settings!$AI$19:$AI$33, MATCH(F$10, Settings!$Y$19:$Y$33, 0)), $AO$1:$AU$1, 0))), 0))</f>
        <v/>
      </c>
      <c r="AP212" s="119" t="str">
        <f>IF(OR($B212="", G212="", G$10="", AP$9), "", IFERROR($B212+INDEX(Settings!$AF$19:$AF$33, MATCH(G$10, Settings!$Y$19:$Y$33, 0))+IF(INDEX(Settings!$AI$19:$AI$33, MATCH(G$10, Settings!$Y$19:$Y$33, 0))="", 0, INDEX($AO$2:$AU$8, MATCH(TEXT($B212, "ddd"), $AN$2:$AN$8, 0), MATCH(INDEX(Settings!$AI$19:$AI$33, MATCH(G$10, Settings!$Y$19:$Y$33, 0)), $AO$1:$AU$1, 0))), 0))</f>
        <v/>
      </c>
      <c r="AQ212" s="119" t="str">
        <f>IF(OR($B212="", H212="", H$10="", AQ$9), "", IFERROR($B212+INDEX(Settings!$AF$19:$AF$33, MATCH(H$10, Settings!$Y$19:$Y$33, 0))+IF(INDEX(Settings!$AI$19:$AI$33, MATCH(H$10, Settings!$Y$19:$Y$33, 0))="", 0, INDEX($AO$2:$AU$8, MATCH(TEXT($B212, "ddd"), $AN$2:$AN$8, 0), MATCH(INDEX(Settings!$AI$19:$AI$33, MATCH(H$10, Settings!$Y$19:$Y$33, 0)), $AO$1:$AU$1, 0))), 0))</f>
        <v/>
      </c>
      <c r="AR212" s="119" t="str">
        <f>IF(OR($B212="", I212="", I$10="", AR$9), "", IFERROR($B212+INDEX(Settings!$AF$19:$AF$33, MATCH(I$10, Settings!$Y$19:$Y$33, 0))+IF(INDEX(Settings!$AI$19:$AI$33, MATCH(I$10, Settings!$Y$19:$Y$33, 0))="", 0, INDEX($AO$2:$AU$8, MATCH(TEXT($B212, "ddd"), $AN$2:$AN$8, 0), MATCH(INDEX(Settings!$AI$19:$AI$33, MATCH(I$10, Settings!$Y$19:$Y$33, 0)), $AO$1:$AU$1, 0))), 0))</f>
        <v/>
      </c>
      <c r="AS212" s="119" t="str">
        <f>IF(OR($B212="", J212="", J$10="", AS$9), "", IFERROR($B212+INDEX(Settings!$AF$19:$AF$33, MATCH(J$10, Settings!$Y$19:$Y$33, 0))+IF(INDEX(Settings!$AI$19:$AI$33, MATCH(J$10, Settings!$Y$19:$Y$33, 0))="", 0, INDEX($AO$2:$AU$8, MATCH(TEXT($B212, "ddd"), $AN$2:$AN$8, 0), MATCH(INDEX(Settings!$AI$19:$AI$33, MATCH(J$10, Settings!$Y$19:$Y$33, 0)), $AO$1:$AU$1, 0))), 0))</f>
        <v/>
      </c>
      <c r="AT212" s="119" t="str">
        <f>IF(OR($B212="", K212="", K$10="", AT$9), "", IFERROR($B212+INDEX(Settings!$AF$19:$AF$33, MATCH(K$10, Settings!$Y$19:$Y$33, 0))+IF(INDEX(Settings!$AI$19:$AI$33, MATCH(K$10, Settings!$Y$19:$Y$33, 0))="", 0, INDEX($AO$2:$AU$8, MATCH(TEXT($B212, "ddd"), $AN$2:$AN$8, 0), MATCH(INDEX(Settings!$AI$19:$AI$33, MATCH(K$10, Settings!$Y$19:$Y$33, 0)), $AO$1:$AU$1, 0))), 0))</f>
        <v/>
      </c>
      <c r="AU212" s="119" t="str">
        <f>IF(OR($B212="", L212="", L$10="", AU$9), "", IFERROR($B212+INDEX(Settings!$AF$19:$AF$33, MATCH(L$10, Settings!$Y$19:$Y$33, 0))+IF(INDEX(Settings!$AI$19:$AI$33, MATCH(L$10, Settings!$Y$19:$Y$33, 0))="", 0, INDEX($AO$2:$AU$8, MATCH(TEXT($B212, "ddd"), $AN$2:$AN$8, 0), MATCH(INDEX(Settings!$AI$19:$AI$33, MATCH(L$10, Settings!$Y$19:$Y$33, 0)), $AO$1:$AU$1, 0))), 0))</f>
        <v/>
      </c>
      <c r="AV212" s="119" t="str">
        <f>IF(OR($B212="", M212="", M$10="", AV$9), "", IFERROR($B212+INDEX(Settings!$AF$19:$AF$33, MATCH(M$10, Settings!$Y$19:$Y$33, 0))+IF(INDEX(Settings!$AI$19:$AI$33, MATCH(M$10, Settings!$Y$19:$Y$33, 0))="", 0, INDEX($AO$2:$AU$8, MATCH(TEXT($B212, "ddd"), $AN$2:$AN$8, 0), MATCH(INDEX(Settings!$AI$19:$AI$33, MATCH(M$10, Settings!$Y$19:$Y$33, 0)), $AO$1:$AU$1, 0))), 0))</f>
        <v/>
      </c>
      <c r="AW212" s="119" t="str">
        <f>IF(OR($B212="", N212="", N$10="", AW$9), "", IFERROR($B212+INDEX(Settings!$AF$19:$AF$33, MATCH(N$10, Settings!$Y$19:$Y$33, 0))+IF(INDEX(Settings!$AI$19:$AI$33, MATCH(N$10, Settings!$Y$19:$Y$33, 0))="", 0, INDEX($AO$2:$AU$8, MATCH(TEXT($B212, "ddd"), $AN$2:$AN$8, 0), MATCH(INDEX(Settings!$AI$19:$AI$33, MATCH(N$10, Settings!$Y$19:$Y$33, 0)), $AO$1:$AU$1, 0))), 0))</f>
        <v/>
      </c>
      <c r="AX212" s="119" t="str">
        <f>IF(OR($B212="", O212="", O$10="", AX$9), "", IFERROR($B212+INDEX(Settings!$AF$19:$AF$33, MATCH(O$10, Settings!$Y$19:$Y$33, 0))+IF(INDEX(Settings!$AI$19:$AI$33, MATCH(O$10, Settings!$Y$19:$Y$33, 0))="", 0, INDEX($AO$2:$AU$8, MATCH(TEXT($B212, "ddd"), $AN$2:$AN$8, 0), MATCH(INDEX(Settings!$AI$19:$AI$33, MATCH(O$10, Settings!$Y$19:$Y$33, 0)), $AO$1:$AU$1, 0))), 0))</f>
        <v/>
      </c>
      <c r="AY212" s="119" t="str">
        <f>IF(OR($B212="", P212="", P$10="", AY$9), "", IFERROR($B212+INDEX(Settings!$AF$19:$AF$33, MATCH(P$10, Settings!$Y$19:$Y$33, 0))+IF(INDEX(Settings!$AI$19:$AI$33, MATCH(P$10, Settings!$Y$19:$Y$33, 0))="", 0, INDEX($AO$2:$AU$8, MATCH(TEXT($B212, "ddd"), $AN$2:$AN$8, 0), MATCH(INDEX(Settings!$AI$19:$AI$33, MATCH(P$10, Settings!$Y$19:$Y$33, 0)), $AO$1:$AU$1, 0))), 0))</f>
        <v/>
      </c>
      <c r="AZ212" s="120" t="str">
        <f>IF(OR($B212="", Q212="", Q$10="", AZ$9), "", IFERROR($B212+INDEX(Settings!$AF$19:$AF$33, MATCH(Q$10, Settings!$Y$19:$Y$33, 0))+IF(INDEX(Settings!$AI$19:$AI$33, MATCH(Q$10, Settings!$Y$19:$Y$33, 0))="", 0, INDEX($AO$2:$AU$8, MATCH(TEXT($B212, "ddd"), $AN$2:$AN$8, 0), MATCH(INDEX(Settings!$AI$19:$AI$33, MATCH(Q$10, Settings!$Y$19:$Y$33, 0)), $AO$1:$AU$1, 0))), 0))</f>
        <v/>
      </c>
      <c r="BB212" s="118" t="str">
        <f>IF(OR(C$10="", $B212="", C212="", BB$9=""), "", IFERROR(WORKDAY((DATE(YEAR($B212), MONTH($B212)+INDEX(Settings!$AM$19:$AM$33, MATCH(C$10, Settings!$Y$19:$Y$33, 0)), IF(INDEX(Settings!$AQ$19:$AQ$33, MATCH(C$10, Settings!$Y$19:$Y$33, 0))=0, DAY($B212), INDEX(Settings!$AQ$19:$AQ$33, MATCH(C$10, Settings!$Y$19:$Y$33, 0))))-1), 1, Settings!$AY$23:$AY$38), ""))</f>
        <v/>
      </c>
      <c r="BC212" s="119" t="str">
        <f>IF(OR(D$10="", $B212="", D212="", BC$9=""), "", IFERROR(WORKDAY((DATE(YEAR($B212), MONTH($B212)+INDEX(Settings!$AM$19:$AM$33, MATCH(D$10, Settings!$Y$19:$Y$33, 0)), IF(INDEX(Settings!$AQ$19:$AQ$33, MATCH(D$10, Settings!$Y$19:$Y$33, 0))=0, DAY($B212), INDEX(Settings!$AQ$19:$AQ$33, MATCH(D$10, Settings!$Y$19:$Y$33, 0))))-1), 1, Settings!$AY$23:$AY$38), ""))</f>
        <v/>
      </c>
      <c r="BD212" s="119" t="str">
        <f>IF(OR(E$10="", $B212="", E212="", BD$9=""), "", IFERROR(WORKDAY((DATE(YEAR($B212), MONTH($B212)+INDEX(Settings!$AM$19:$AM$33, MATCH(E$10, Settings!$Y$19:$Y$33, 0)), IF(INDEX(Settings!$AQ$19:$AQ$33, MATCH(E$10, Settings!$Y$19:$Y$33, 0))=0, DAY($B212), INDEX(Settings!$AQ$19:$AQ$33, MATCH(E$10, Settings!$Y$19:$Y$33, 0))))-1), 1, Settings!$AY$23:$AY$38), ""))</f>
        <v/>
      </c>
      <c r="BE212" s="119" t="str">
        <f>IF(OR(F$10="", $B212="", F212="", BE$9=""), "", IFERROR(WORKDAY((DATE(YEAR($B212), MONTH($B212)+INDEX(Settings!$AM$19:$AM$33, MATCH(F$10, Settings!$Y$19:$Y$33, 0)), IF(INDEX(Settings!$AQ$19:$AQ$33, MATCH(F$10, Settings!$Y$19:$Y$33, 0))=0, DAY($B212), INDEX(Settings!$AQ$19:$AQ$33, MATCH(F$10, Settings!$Y$19:$Y$33, 0))))-1), 1, Settings!$AY$23:$AY$38), ""))</f>
        <v/>
      </c>
      <c r="BF212" s="119" t="str">
        <f>IF(OR(G$10="", $B212="", G212="", BF$9=""), "", IFERROR(WORKDAY((DATE(YEAR($B212), MONTH($B212)+INDEX(Settings!$AM$19:$AM$33, MATCH(G$10, Settings!$Y$19:$Y$33, 0)), IF(INDEX(Settings!$AQ$19:$AQ$33, MATCH(G$10, Settings!$Y$19:$Y$33, 0))=0, DAY($B212), INDEX(Settings!$AQ$19:$AQ$33, MATCH(G$10, Settings!$Y$19:$Y$33, 0))))-1), 1, Settings!$AY$23:$AY$38), ""))</f>
        <v/>
      </c>
      <c r="BG212" s="119" t="str">
        <f>IF(OR(H$10="", $B212="", H212="", BG$9=""), "", IFERROR(WORKDAY((DATE(YEAR($B212), MONTH($B212)+INDEX(Settings!$AM$19:$AM$33, MATCH(H$10, Settings!$Y$19:$Y$33, 0)), IF(INDEX(Settings!$AQ$19:$AQ$33, MATCH(H$10, Settings!$Y$19:$Y$33, 0))=0, DAY($B212), INDEX(Settings!$AQ$19:$AQ$33, MATCH(H$10, Settings!$Y$19:$Y$33, 0))))-1), 1, Settings!$AY$23:$AY$38), ""))</f>
        <v/>
      </c>
      <c r="BH212" s="119" t="str">
        <f>IF(OR(I$10="", $B212="", I212="", BH$9=""), "", IFERROR(WORKDAY((DATE(YEAR($B212), MONTH($B212)+INDEX(Settings!$AM$19:$AM$33, MATCH(I$10, Settings!$Y$19:$Y$33, 0)), IF(INDEX(Settings!$AQ$19:$AQ$33, MATCH(I$10, Settings!$Y$19:$Y$33, 0))=0, DAY($B212), INDEX(Settings!$AQ$19:$AQ$33, MATCH(I$10, Settings!$Y$19:$Y$33, 0))))-1), 1, Settings!$AY$23:$AY$38), ""))</f>
        <v/>
      </c>
      <c r="BI212" s="119" t="str">
        <f>IF(OR(J$10="", $B212="", J212="", BI$9=""), "", IFERROR(WORKDAY((DATE(YEAR($B212), MONTH($B212)+INDEX(Settings!$AM$19:$AM$33, MATCH(J$10, Settings!$Y$19:$Y$33, 0)), IF(INDEX(Settings!$AQ$19:$AQ$33, MATCH(J$10, Settings!$Y$19:$Y$33, 0))=0, DAY($B212), INDEX(Settings!$AQ$19:$AQ$33, MATCH(J$10, Settings!$Y$19:$Y$33, 0))))-1), 1, Settings!$AY$23:$AY$38), ""))</f>
        <v/>
      </c>
      <c r="BJ212" s="119" t="str">
        <f>IF(OR(K$10="", $B212="", K212="", BJ$9=""), "", IFERROR(WORKDAY((DATE(YEAR($B212), MONTH($B212)+INDEX(Settings!$AM$19:$AM$33, MATCH(K$10, Settings!$Y$19:$Y$33, 0)), IF(INDEX(Settings!$AQ$19:$AQ$33, MATCH(K$10, Settings!$Y$19:$Y$33, 0))=0, DAY($B212), INDEX(Settings!$AQ$19:$AQ$33, MATCH(K$10, Settings!$Y$19:$Y$33, 0))))-1), 1, Settings!$AY$23:$AY$38), ""))</f>
        <v/>
      </c>
      <c r="BK212" s="119" t="str">
        <f>IF(OR(L$10="", $B212="", L212="", BK$9=""), "", IFERROR(WORKDAY((DATE(YEAR($B212), MONTH($B212)+INDEX(Settings!$AM$19:$AM$33, MATCH(L$10, Settings!$Y$19:$Y$33, 0)), IF(INDEX(Settings!$AQ$19:$AQ$33, MATCH(L$10, Settings!$Y$19:$Y$33, 0))=0, DAY($B212), INDEX(Settings!$AQ$19:$AQ$33, MATCH(L$10, Settings!$Y$19:$Y$33, 0))))-1), 1, Settings!$AY$23:$AY$38), ""))</f>
        <v/>
      </c>
      <c r="BL212" s="119" t="str">
        <f>IF(OR(M$10="", $B212="", M212="", BL$9=""), "", IFERROR(WORKDAY((DATE(YEAR($B212), MONTH($B212)+INDEX(Settings!$AM$19:$AM$33, MATCH(M$10, Settings!$Y$19:$Y$33, 0)), IF(INDEX(Settings!$AQ$19:$AQ$33, MATCH(M$10, Settings!$Y$19:$Y$33, 0))=0, DAY($B212), INDEX(Settings!$AQ$19:$AQ$33, MATCH(M$10, Settings!$Y$19:$Y$33, 0))))-1), 1, Settings!$AY$23:$AY$38), ""))</f>
        <v/>
      </c>
      <c r="BM212" s="119" t="str">
        <f>IF(OR(N$10="", $B212="", N212="", BM$9=""), "", IFERROR(WORKDAY((DATE(YEAR($B212), MONTH($B212)+INDEX(Settings!$AM$19:$AM$33, MATCH(N$10, Settings!$Y$19:$Y$33, 0)), IF(INDEX(Settings!$AQ$19:$AQ$33, MATCH(N$10, Settings!$Y$19:$Y$33, 0))=0, DAY($B212), INDEX(Settings!$AQ$19:$AQ$33, MATCH(N$10, Settings!$Y$19:$Y$33, 0))))-1), 1, Settings!$AY$23:$AY$38), ""))</f>
        <v/>
      </c>
      <c r="BN212" s="119" t="str">
        <f>IF(OR(O$10="", $B212="", O212="", BN$9=""), "", IFERROR(WORKDAY((DATE(YEAR($B212), MONTH($B212)+INDEX(Settings!$AM$19:$AM$33, MATCH(O$10, Settings!$Y$19:$Y$33, 0)), IF(INDEX(Settings!$AQ$19:$AQ$33, MATCH(O$10, Settings!$Y$19:$Y$33, 0))=0, DAY($B212), INDEX(Settings!$AQ$19:$AQ$33, MATCH(O$10, Settings!$Y$19:$Y$33, 0))))-1), 1, Settings!$AY$23:$AY$38), ""))</f>
        <v/>
      </c>
      <c r="BO212" s="119" t="str">
        <f>IF(OR(P$10="", $B212="", P212="", BO$9=""), "", IFERROR(WORKDAY((DATE(YEAR($B212), MONTH($B212)+INDEX(Settings!$AM$19:$AM$33, MATCH(P$10, Settings!$Y$19:$Y$33, 0)), IF(INDEX(Settings!$AQ$19:$AQ$33, MATCH(P$10, Settings!$Y$19:$Y$33, 0))=0, DAY($B212), INDEX(Settings!$AQ$19:$AQ$33, MATCH(P$10, Settings!$Y$19:$Y$33, 0))))-1), 1, Settings!$AY$23:$AY$38), ""))</f>
        <v/>
      </c>
      <c r="BP212" s="120" t="str">
        <f>IF(OR(Q$10="", $B212="", Q212="", BP$9=""), "", IFERROR(WORKDAY((DATE(YEAR($B212), MONTH($B212)+INDEX(Settings!$AM$19:$AM$33, MATCH(Q$10, Settings!$Y$19:$Y$33, 0)), IF(INDEX(Settings!$AQ$19:$AQ$33, MATCH(Q$10, Settings!$Y$19:$Y$33, 0))=0, DAY($B212), INDEX(Settings!$AQ$19:$AQ$33, MATCH(Q$10, Settings!$Y$19:$Y$33, 0))))-1), 1, Settings!$AY$23:$AY$38), ""))</f>
        <v/>
      </c>
      <c r="BR212" s="118" t="str">
        <f>IF(BB212="", "", IF(BB212&lt;=$B212, WORKDAY(DATE(YEAR($BB212), MONTH(BB212)+1, DAY(BB212)-1), 1, Settings!$AY$23:$AY$38), BB212))</f>
        <v/>
      </c>
      <c r="BS212" s="119" t="str">
        <f>IF(BC212="", "", IF(BC212&lt;=$B212, WORKDAY(DATE(YEAR($BB212), MONTH(BC212)+1, DAY(BC212)-1), 1, Settings!$AY$23:$AY$38), BC212))</f>
        <v/>
      </c>
      <c r="BT212" s="119" t="str">
        <f>IF(BD212="", "", IF(BD212&lt;=$B212, WORKDAY(DATE(YEAR($BB212), MONTH(BD212)+1, DAY(BD212)-1), 1, Settings!$AY$23:$AY$38), BD212))</f>
        <v/>
      </c>
      <c r="BU212" s="119" t="str">
        <f>IF(BE212="", "", IF(BE212&lt;=$B212, WORKDAY(DATE(YEAR($BB212), MONTH(BE212)+1, DAY(BE212)-1), 1, Settings!$AY$23:$AY$38), BE212))</f>
        <v/>
      </c>
      <c r="BV212" s="119" t="str">
        <f>IF(BF212="", "", IF(BF212&lt;=$B212, WORKDAY(DATE(YEAR($BB212), MONTH(BF212)+1, DAY(BF212)-1), 1, Settings!$AY$23:$AY$38), BF212))</f>
        <v/>
      </c>
      <c r="BW212" s="119" t="str">
        <f>IF(BG212="", "", IF(BG212&lt;=$B212, WORKDAY(DATE(YEAR($BB212), MONTH(BG212)+1, DAY(BG212)-1), 1, Settings!$AY$23:$AY$38), BG212))</f>
        <v/>
      </c>
      <c r="BX212" s="119" t="str">
        <f>IF(BH212="", "", IF(BH212&lt;=$B212, WORKDAY(DATE(YEAR($BB212), MONTH(BH212)+1, DAY(BH212)-1), 1, Settings!$AY$23:$AY$38), BH212))</f>
        <v/>
      </c>
      <c r="BY212" s="119" t="str">
        <f>IF(BI212="", "", IF(BI212&lt;=$B212, WORKDAY(DATE(YEAR($BB212), MONTH(BI212)+1, DAY(BI212)-1), 1, Settings!$AY$23:$AY$38), BI212))</f>
        <v/>
      </c>
      <c r="BZ212" s="119" t="str">
        <f>IF(BJ212="", "", IF(BJ212&lt;=$B212, WORKDAY(DATE(YEAR($BB212), MONTH(BJ212)+1, DAY(BJ212)-1), 1, Settings!$AY$23:$AY$38), BJ212))</f>
        <v/>
      </c>
      <c r="CA212" s="119" t="str">
        <f>IF(BK212="", "", IF(BK212&lt;=$B212, WORKDAY(DATE(YEAR($BB212), MONTH(BK212)+1, DAY(BK212)-1), 1, Settings!$AY$23:$AY$38), BK212))</f>
        <v/>
      </c>
      <c r="CB212" s="119" t="str">
        <f>IF(BL212="", "", IF(BL212&lt;=$B212, WORKDAY(DATE(YEAR($BB212), MONTH(BL212)+1, DAY(BL212)-1), 1, Settings!$AY$23:$AY$38), BL212))</f>
        <v/>
      </c>
      <c r="CC212" s="119" t="str">
        <f>IF(BM212="", "", IF(BM212&lt;=$B212, WORKDAY(DATE(YEAR($BB212), MONTH(BM212)+1, DAY(BM212)-1), 1, Settings!$AY$23:$AY$38), BM212))</f>
        <v/>
      </c>
      <c r="CD212" s="119" t="str">
        <f>IF(BN212="", "", IF(BN212&lt;=$B212, WORKDAY(DATE(YEAR($BB212), MONTH(BN212)+1, DAY(BN212)-1), 1, Settings!$AY$23:$AY$38), BN212))</f>
        <v/>
      </c>
      <c r="CE212" s="119" t="str">
        <f>IF(BO212="", "", IF(BO212&lt;=$B212, WORKDAY(DATE(YEAR($BB212), MONTH(BO212)+1, DAY(BO212)-1), 1, Settings!$AY$23:$AY$38), BO212))</f>
        <v/>
      </c>
      <c r="CF212" s="120" t="str">
        <f>IF(BP212="", "", IF(BP212&lt;=$B212, WORKDAY(DATE(YEAR($BB212), MONTH(BP212)+1, DAY(BP212)-1), 1, Settings!$AY$23:$AY$38), BP212))</f>
        <v/>
      </c>
      <c r="CH212" s="48" t="str">
        <f t="shared" si="97"/>
        <v/>
      </c>
      <c r="CI212" s="49" t="str">
        <f t="shared" si="98"/>
        <v/>
      </c>
      <c r="CJ212" s="49" t="str">
        <f t="shared" si="99"/>
        <v/>
      </c>
      <c r="CK212" s="49" t="str">
        <f t="shared" si="100"/>
        <v/>
      </c>
      <c r="CL212" s="49" t="str">
        <f t="shared" si="101"/>
        <v/>
      </c>
      <c r="CM212" s="49" t="str">
        <f t="shared" si="102"/>
        <v/>
      </c>
      <c r="CN212" s="49" t="str">
        <f t="shared" si="103"/>
        <v/>
      </c>
      <c r="CO212" s="49" t="str">
        <f t="shared" si="104"/>
        <v/>
      </c>
      <c r="CP212" s="49" t="str">
        <f t="shared" si="105"/>
        <v/>
      </c>
      <c r="CQ212" s="49" t="str">
        <f t="shared" si="106"/>
        <v/>
      </c>
      <c r="CR212" s="49" t="str">
        <f t="shared" si="107"/>
        <v/>
      </c>
      <c r="CS212" s="49" t="str">
        <f t="shared" si="108"/>
        <v/>
      </c>
      <c r="CT212" s="49" t="str">
        <f t="shared" si="109"/>
        <v/>
      </c>
      <c r="CU212" s="49" t="str">
        <f t="shared" si="110"/>
        <v/>
      </c>
      <c r="CV212" s="16" t="str">
        <f t="shared" si="111"/>
        <v/>
      </c>
      <c r="CX212" s="48" t="str">
        <f t="shared" si="112"/>
        <v/>
      </c>
      <c r="CY212" s="49" t="str">
        <f t="shared" si="113"/>
        <v/>
      </c>
      <c r="CZ212" s="49" t="str">
        <f t="shared" si="114"/>
        <v/>
      </c>
      <c r="DA212" s="49" t="str">
        <f t="shared" si="115"/>
        <v/>
      </c>
      <c r="DB212" s="49" t="str">
        <f t="shared" si="116"/>
        <v/>
      </c>
      <c r="DC212" s="49" t="str">
        <f t="shared" si="117"/>
        <v/>
      </c>
      <c r="DD212" s="49" t="str">
        <f t="shared" si="118"/>
        <v/>
      </c>
      <c r="DE212" s="49" t="str">
        <f t="shared" si="119"/>
        <v/>
      </c>
      <c r="DF212" s="49" t="str">
        <f t="shared" si="120"/>
        <v/>
      </c>
      <c r="DG212" s="49" t="str">
        <f t="shared" si="121"/>
        <v/>
      </c>
      <c r="DH212" s="49" t="str">
        <f t="shared" si="122"/>
        <v/>
      </c>
      <c r="DI212" s="49" t="str">
        <f t="shared" si="123"/>
        <v/>
      </c>
      <c r="DJ212" s="49" t="str">
        <f t="shared" si="124"/>
        <v/>
      </c>
      <c r="DK212" s="49" t="str">
        <f t="shared" si="125"/>
        <v/>
      </c>
      <c r="DL212" s="16" t="str">
        <f t="shared" si="126"/>
        <v/>
      </c>
      <c r="DN212" s="17" t="str">
        <f t="shared" si="127"/>
        <v>Jan 2020</v>
      </c>
    </row>
    <row r="213" spans="1:118" x14ac:dyDescent="0.25">
      <c r="A213" s="30"/>
      <c r="B213" s="102">
        <f>IF(B212="", "", IFERROR(IF(B212+1&gt;Settings!$G$25, "", B212+1), ""))</f>
        <v>43849</v>
      </c>
      <c r="C213" s="2"/>
      <c r="D213" s="3"/>
      <c r="E213" s="3"/>
      <c r="F213" s="3"/>
      <c r="G213" s="3"/>
      <c r="H213" s="3"/>
      <c r="I213" s="3"/>
      <c r="J213" s="3"/>
      <c r="K213" s="3"/>
      <c r="L213" s="3"/>
      <c r="M213" s="3"/>
      <c r="N213" s="3"/>
      <c r="O213" s="3"/>
      <c r="P213" s="3"/>
      <c r="Q213" s="4"/>
      <c r="R213" s="30"/>
      <c r="T213" s="17" t="str">
        <f>IF($B213="", "", IF($B213&lt;Settings!$G$23, "Old", "New"))</f>
        <v>New</v>
      </c>
      <c r="AL213" s="118" t="str">
        <f>IF(OR($B213="", C213="", C$10="", AL$9), "", IFERROR($B213+INDEX(Settings!$AF$19:$AF$33, MATCH(C$10, Settings!$Y$19:$Y$33, 0))+IF(INDEX(Settings!$AI$19:$AI$33, MATCH(C$10, Settings!$Y$19:$Y$33, 0))="", 0, INDEX($AO$2:$AU$8, MATCH(TEXT($B213, "ddd"), $AN$2:$AN$8, 0), MATCH(INDEX(Settings!$AI$19:$AI$33, MATCH(C$10, Settings!$Y$19:$Y$33, 0)), $AO$1:$AU$1, 0))), 0))</f>
        <v/>
      </c>
      <c r="AM213" s="119" t="str">
        <f>IF(OR($B213="", D213="", D$10="", AM$9), "", IFERROR($B213+INDEX(Settings!$AF$19:$AF$33, MATCH(D$10, Settings!$Y$19:$Y$33, 0))+IF(INDEX(Settings!$AI$19:$AI$33, MATCH(D$10, Settings!$Y$19:$Y$33, 0))="", 0, INDEX($AO$2:$AU$8, MATCH(TEXT($B213, "ddd"), $AN$2:$AN$8, 0), MATCH(INDEX(Settings!$AI$19:$AI$33, MATCH(D$10, Settings!$Y$19:$Y$33, 0)), $AO$1:$AU$1, 0))), 0))</f>
        <v/>
      </c>
      <c r="AN213" s="119" t="str">
        <f>IF(OR($B213="", E213="", E$10="", AN$9), "", IFERROR($B213+INDEX(Settings!$AF$19:$AF$33, MATCH(E$10, Settings!$Y$19:$Y$33, 0))+IF(INDEX(Settings!$AI$19:$AI$33, MATCH(E$10, Settings!$Y$19:$Y$33, 0))="", 0, INDEX($AO$2:$AU$8, MATCH(TEXT($B213, "ddd"), $AN$2:$AN$8, 0), MATCH(INDEX(Settings!$AI$19:$AI$33, MATCH(E$10, Settings!$Y$19:$Y$33, 0)), $AO$1:$AU$1, 0))), 0))</f>
        <v/>
      </c>
      <c r="AO213" s="119" t="str">
        <f>IF(OR($B213="", F213="", F$10="", AO$9), "", IFERROR($B213+INDEX(Settings!$AF$19:$AF$33, MATCH(F$10, Settings!$Y$19:$Y$33, 0))+IF(INDEX(Settings!$AI$19:$AI$33, MATCH(F$10, Settings!$Y$19:$Y$33, 0))="", 0, INDEX($AO$2:$AU$8, MATCH(TEXT($B213, "ddd"), $AN$2:$AN$8, 0), MATCH(INDEX(Settings!$AI$19:$AI$33, MATCH(F$10, Settings!$Y$19:$Y$33, 0)), $AO$1:$AU$1, 0))), 0))</f>
        <v/>
      </c>
      <c r="AP213" s="119" t="str">
        <f>IF(OR($B213="", G213="", G$10="", AP$9), "", IFERROR($B213+INDEX(Settings!$AF$19:$AF$33, MATCH(G$10, Settings!$Y$19:$Y$33, 0))+IF(INDEX(Settings!$AI$19:$AI$33, MATCH(G$10, Settings!$Y$19:$Y$33, 0))="", 0, INDEX($AO$2:$AU$8, MATCH(TEXT($B213, "ddd"), $AN$2:$AN$8, 0), MATCH(INDEX(Settings!$AI$19:$AI$33, MATCH(G$10, Settings!$Y$19:$Y$33, 0)), $AO$1:$AU$1, 0))), 0))</f>
        <v/>
      </c>
      <c r="AQ213" s="119" t="str">
        <f>IF(OR($B213="", H213="", H$10="", AQ$9), "", IFERROR($B213+INDEX(Settings!$AF$19:$AF$33, MATCH(H$10, Settings!$Y$19:$Y$33, 0))+IF(INDEX(Settings!$AI$19:$AI$33, MATCH(H$10, Settings!$Y$19:$Y$33, 0))="", 0, INDEX($AO$2:$AU$8, MATCH(TEXT($B213, "ddd"), $AN$2:$AN$8, 0), MATCH(INDEX(Settings!$AI$19:$AI$33, MATCH(H$10, Settings!$Y$19:$Y$33, 0)), $AO$1:$AU$1, 0))), 0))</f>
        <v/>
      </c>
      <c r="AR213" s="119" t="str">
        <f>IF(OR($B213="", I213="", I$10="", AR$9), "", IFERROR($B213+INDEX(Settings!$AF$19:$AF$33, MATCH(I$10, Settings!$Y$19:$Y$33, 0))+IF(INDEX(Settings!$AI$19:$AI$33, MATCH(I$10, Settings!$Y$19:$Y$33, 0))="", 0, INDEX($AO$2:$AU$8, MATCH(TEXT($B213, "ddd"), $AN$2:$AN$8, 0), MATCH(INDEX(Settings!$AI$19:$AI$33, MATCH(I$10, Settings!$Y$19:$Y$33, 0)), $AO$1:$AU$1, 0))), 0))</f>
        <v/>
      </c>
      <c r="AS213" s="119" t="str">
        <f>IF(OR($B213="", J213="", J$10="", AS$9), "", IFERROR($B213+INDEX(Settings!$AF$19:$AF$33, MATCH(J$10, Settings!$Y$19:$Y$33, 0))+IF(INDEX(Settings!$AI$19:$AI$33, MATCH(J$10, Settings!$Y$19:$Y$33, 0))="", 0, INDEX($AO$2:$AU$8, MATCH(TEXT($B213, "ddd"), $AN$2:$AN$8, 0), MATCH(INDEX(Settings!$AI$19:$AI$33, MATCH(J$10, Settings!$Y$19:$Y$33, 0)), $AO$1:$AU$1, 0))), 0))</f>
        <v/>
      </c>
      <c r="AT213" s="119" t="str">
        <f>IF(OR($B213="", K213="", K$10="", AT$9), "", IFERROR($B213+INDEX(Settings!$AF$19:$AF$33, MATCH(K$10, Settings!$Y$19:$Y$33, 0))+IF(INDEX(Settings!$AI$19:$AI$33, MATCH(K$10, Settings!$Y$19:$Y$33, 0))="", 0, INDEX($AO$2:$AU$8, MATCH(TEXT($B213, "ddd"), $AN$2:$AN$8, 0), MATCH(INDEX(Settings!$AI$19:$AI$33, MATCH(K$10, Settings!$Y$19:$Y$33, 0)), $AO$1:$AU$1, 0))), 0))</f>
        <v/>
      </c>
      <c r="AU213" s="119" t="str">
        <f>IF(OR($B213="", L213="", L$10="", AU$9), "", IFERROR($B213+INDEX(Settings!$AF$19:$AF$33, MATCH(L$10, Settings!$Y$19:$Y$33, 0))+IF(INDEX(Settings!$AI$19:$AI$33, MATCH(L$10, Settings!$Y$19:$Y$33, 0))="", 0, INDEX($AO$2:$AU$8, MATCH(TEXT($B213, "ddd"), $AN$2:$AN$8, 0), MATCH(INDEX(Settings!$AI$19:$AI$33, MATCH(L$10, Settings!$Y$19:$Y$33, 0)), $AO$1:$AU$1, 0))), 0))</f>
        <v/>
      </c>
      <c r="AV213" s="119" t="str">
        <f>IF(OR($B213="", M213="", M$10="", AV$9), "", IFERROR($B213+INDEX(Settings!$AF$19:$AF$33, MATCH(M$10, Settings!$Y$19:$Y$33, 0))+IF(INDEX(Settings!$AI$19:$AI$33, MATCH(M$10, Settings!$Y$19:$Y$33, 0))="", 0, INDEX($AO$2:$AU$8, MATCH(TEXT($B213, "ddd"), $AN$2:$AN$8, 0), MATCH(INDEX(Settings!$AI$19:$AI$33, MATCH(M$10, Settings!$Y$19:$Y$33, 0)), $AO$1:$AU$1, 0))), 0))</f>
        <v/>
      </c>
      <c r="AW213" s="119" t="str">
        <f>IF(OR($B213="", N213="", N$10="", AW$9), "", IFERROR($B213+INDEX(Settings!$AF$19:$AF$33, MATCH(N$10, Settings!$Y$19:$Y$33, 0))+IF(INDEX(Settings!$AI$19:$AI$33, MATCH(N$10, Settings!$Y$19:$Y$33, 0))="", 0, INDEX($AO$2:$AU$8, MATCH(TEXT($B213, "ddd"), $AN$2:$AN$8, 0), MATCH(INDEX(Settings!$AI$19:$AI$33, MATCH(N$10, Settings!$Y$19:$Y$33, 0)), $AO$1:$AU$1, 0))), 0))</f>
        <v/>
      </c>
      <c r="AX213" s="119" t="str">
        <f>IF(OR($B213="", O213="", O$10="", AX$9), "", IFERROR($B213+INDEX(Settings!$AF$19:$AF$33, MATCH(O$10, Settings!$Y$19:$Y$33, 0))+IF(INDEX(Settings!$AI$19:$AI$33, MATCH(O$10, Settings!$Y$19:$Y$33, 0))="", 0, INDEX($AO$2:$AU$8, MATCH(TEXT($B213, "ddd"), $AN$2:$AN$8, 0), MATCH(INDEX(Settings!$AI$19:$AI$33, MATCH(O$10, Settings!$Y$19:$Y$33, 0)), $AO$1:$AU$1, 0))), 0))</f>
        <v/>
      </c>
      <c r="AY213" s="119" t="str">
        <f>IF(OR($B213="", P213="", P$10="", AY$9), "", IFERROR($B213+INDEX(Settings!$AF$19:$AF$33, MATCH(P$10, Settings!$Y$19:$Y$33, 0))+IF(INDEX(Settings!$AI$19:$AI$33, MATCH(P$10, Settings!$Y$19:$Y$33, 0))="", 0, INDEX($AO$2:$AU$8, MATCH(TEXT($B213, "ddd"), $AN$2:$AN$8, 0), MATCH(INDEX(Settings!$AI$19:$AI$33, MATCH(P$10, Settings!$Y$19:$Y$33, 0)), $AO$1:$AU$1, 0))), 0))</f>
        <v/>
      </c>
      <c r="AZ213" s="120" t="str">
        <f>IF(OR($B213="", Q213="", Q$10="", AZ$9), "", IFERROR($B213+INDEX(Settings!$AF$19:$AF$33, MATCH(Q$10, Settings!$Y$19:$Y$33, 0))+IF(INDEX(Settings!$AI$19:$AI$33, MATCH(Q$10, Settings!$Y$19:$Y$33, 0))="", 0, INDEX($AO$2:$AU$8, MATCH(TEXT($B213, "ddd"), $AN$2:$AN$8, 0), MATCH(INDEX(Settings!$AI$19:$AI$33, MATCH(Q$10, Settings!$Y$19:$Y$33, 0)), $AO$1:$AU$1, 0))), 0))</f>
        <v/>
      </c>
      <c r="BB213" s="118" t="str">
        <f>IF(OR(C$10="", $B213="", C213="", BB$9=""), "", IFERROR(WORKDAY((DATE(YEAR($B213), MONTH($B213)+INDEX(Settings!$AM$19:$AM$33, MATCH(C$10, Settings!$Y$19:$Y$33, 0)), IF(INDEX(Settings!$AQ$19:$AQ$33, MATCH(C$10, Settings!$Y$19:$Y$33, 0))=0, DAY($B213), INDEX(Settings!$AQ$19:$AQ$33, MATCH(C$10, Settings!$Y$19:$Y$33, 0))))-1), 1, Settings!$AY$23:$AY$38), ""))</f>
        <v/>
      </c>
      <c r="BC213" s="119" t="str">
        <f>IF(OR(D$10="", $B213="", D213="", BC$9=""), "", IFERROR(WORKDAY((DATE(YEAR($B213), MONTH($B213)+INDEX(Settings!$AM$19:$AM$33, MATCH(D$10, Settings!$Y$19:$Y$33, 0)), IF(INDEX(Settings!$AQ$19:$AQ$33, MATCH(D$10, Settings!$Y$19:$Y$33, 0))=0, DAY($B213), INDEX(Settings!$AQ$19:$AQ$33, MATCH(D$10, Settings!$Y$19:$Y$33, 0))))-1), 1, Settings!$AY$23:$AY$38), ""))</f>
        <v/>
      </c>
      <c r="BD213" s="119" t="str">
        <f>IF(OR(E$10="", $B213="", E213="", BD$9=""), "", IFERROR(WORKDAY((DATE(YEAR($B213), MONTH($B213)+INDEX(Settings!$AM$19:$AM$33, MATCH(E$10, Settings!$Y$19:$Y$33, 0)), IF(INDEX(Settings!$AQ$19:$AQ$33, MATCH(E$10, Settings!$Y$19:$Y$33, 0))=0, DAY($B213), INDEX(Settings!$AQ$19:$AQ$33, MATCH(E$10, Settings!$Y$19:$Y$33, 0))))-1), 1, Settings!$AY$23:$AY$38), ""))</f>
        <v/>
      </c>
      <c r="BE213" s="119" t="str">
        <f>IF(OR(F$10="", $B213="", F213="", BE$9=""), "", IFERROR(WORKDAY((DATE(YEAR($B213), MONTH($B213)+INDEX(Settings!$AM$19:$AM$33, MATCH(F$10, Settings!$Y$19:$Y$33, 0)), IF(INDEX(Settings!$AQ$19:$AQ$33, MATCH(F$10, Settings!$Y$19:$Y$33, 0))=0, DAY($B213), INDEX(Settings!$AQ$19:$AQ$33, MATCH(F$10, Settings!$Y$19:$Y$33, 0))))-1), 1, Settings!$AY$23:$AY$38), ""))</f>
        <v/>
      </c>
      <c r="BF213" s="119" t="str">
        <f>IF(OR(G$10="", $B213="", G213="", BF$9=""), "", IFERROR(WORKDAY((DATE(YEAR($B213), MONTH($B213)+INDEX(Settings!$AM$19:$AM$33, MATCH(G$10, Settings!$Y$19:$Y$33, 0)), IF(INDEX(Settings!$AQ$19:$AQ$33, MATCH(G$10, Settings!$Y$19:$Y$33, 0))=0, DAY($B213), INDEX(Settings!$AQ$19:$AQ$33, MATCH(G$10, Settings!$Y$19:$Y$33, 0))))-1), 1, Settings!$AY$23:$AY$38), ""))</f>
        <v/>
      </c>
      <c r="BG213" s="119" t="str">
        <f>IF(OR(H$10="", $B213="", H213="", BG$9=""), "", IFERROR(WORKDAY((DATE(YEAR($B213), MONTH($B213)+INDEX(Settings!$AM$19:$AM$33, MATCH(H$10, Settings!$Y$19:$Y$33, 0)), IF(INDEX(Settings!$AQ$19:$AQ$33, MATCH(H$10, Settings!$Y$19:$Y$33, 0))=0, DAY($B213), INDEX(Settings!$AQ$19:$AQ$33, MATCH(H$10, Settings!$Y$19:$Y$33, 0))))-1), 1, Settings!$AY$23:$AY$38), ""))</f>
        <v/>
      </c>
      <c r="BH213" s="119" t="str">
        <f>IF(OR(I$10="", $B213="", I213="", BH$9=""), "", IFERROR(WORKDAY((DATE(YEAR($B213), MONTH($B213)+INDEX(Settings!$AM$19:$AM$33, MATCH(I$10, Settings!$Y$19:$Y$33, 0)), IF(INDEX(Settings!$AQ$19:$AQ$33, MATCH(I$10, Settings!$Y$19:$Y$33, 0))=0, DAY($B213), INDEX(Settings!$AQ$19:$AQ$33, MATCH(I$10, Settings!$Y$19:$Y$33, 0))))-1), 1, Settings!$AY$23:$AY$38), ""))</f>
        <v/>
      </c>
      <c r="BI213" s="119" t="str">
        <f>IF(OR(J$10="", $B213="", J213="", BI$9=""), "", IFERROR(WORKDAY((DATE(YEAR($B213), MONTH($B213)+INDEX(Settings!$AM$19:$AM$33, MATCH(J$10, Settings!$Y$19:$Y$33, 0)), IF(INDEX(Settings!$AQ$19:$AQ$33, MATCH(J$10, Settings!$Y$19:$Y$33, 0))=0, DAY($B213), INDEX(Settings!$AQ$19:$AQ$33, MATCH(J$10, Settings!$Y$19:$Y$33, 0))))-1), 1, Settings!$AY$23:$AY$38), ""))</f>
        <v/>
      </c>
      <c r="BJ213" s="119" t="str">
        <f>IF(OR(K$10="", $B213="", K213="", BJ$9=""), "", IFERROR(WORKDAY((DATE(YEAR($B213), MONTH($B213)+INDEX(Settings!$AM$19:$AM$33, MATCH(K$10, Settings!$Y$19:$Y$33, 0)), IF(INDEX(Settings!$AQ$19:$AQ$33, MATCH(K$10, Settings!$Y$19:$Y$33, 0))=0, DAY($B213), INDEX(Settings!$AQ$19:$AQ$33, MATCH(K$10, Settings!$Y$19:$Y$33, 0))))-1), 1, Settings!$AY$23:$AY$38), ""))</f>
        <v/>
      </c>
      <c r="BK213" s="119" t="str">
        <f>IF(OR(L$10="", $B213="", L213="", BK$9=""), "", IFERROR(WORKDAY((DATE(YEAR($B213), MONTH($B213)+INDEX(Settings!$AM$19:$AM$33, MATCH(L$10, Settings!$Y$19:$Y$33, 0)), IF(INDEX(Settings!$AQ$19:$AQ$33, MATCH(L$10, Settings!$Y$19:$Y$33, 0))=0, DAY($B213), INDEX(Settings!$AQ$19:$AQ$33, MATCH(L$10, Settings!$Y$19:$Y$33, 0))))-1), 1, Settings!$AY$23:$AY$38), ""))</f>
        <v/>
      </c>
      <c r="BL213" s="119" t="str">
        <f>IF(OR(M$10="", $B213="", M213="", BL$9=""), "", IFERROR(WORKDAY((DATE(YEAR($B213), MONTH($B213)+INDEX(Settings!$AM$19:$AM$33, MATCH(M$10, Settings!$Y$19:$Y$33, 0)), IF(INDEX(Settings!$AQ$19:$AQ$33, MATCH(M$10, Settings!$Y$19:$Y$33, 0))=0, DAY($B213), INDEX(Settings!$AQ$19:$AQ$33, MATCH(M$10, Settings!$Y$19:$Y$33, 0))))-1), 1, Settings!$AY$23:$AY$38), ""))</f>
        <v/>
      </c>
      <c r="BM213" s="119" t="str">
        <f>IF(OR(N$10="", $B213="", N213="", BM$9=""), "", IFERROR(WORKDAY((DATE(YEAR($B213), MONTH($B213)+INDEX(Settings!$AM$19:$AM$33, MATCH(N$10, Settings!$Y$19:$Y$33, 0)), IF(INDEX(Settings!$AQ$19:$AQ$33, MATCH(N$10, Settings!$Y$19:$Y$33, 0))=0, DAY($B213), INDEX(Settings!$AQ$19:$AQ$33, MATCH(N$10, Settings!$Y$19:$Y$33, 0))))-1), 1, Settings!$AY$23:$AY$38), ""))</f>
        <v/>
      </c>
      <c r="BN213" s="119" t="str">
        <f>IF(OR(O$10="", $B213="", O213="", BN$9=""), "", IFERROR(WORKDAY((DATE(YEAR($B213), MONTH($B213)+INDEX(Settings!$AM$19:$AM$33, MATCH(O$10, Settings!$Y$19:$Y$33, 0)), IF(INDEX(Settings!$AQ$19:$AQ$33, MATCH(O$10, Settings!$Y$19:$Y$33, 0))=0, DAY($B213), INDEX(Settings!$AQ$19:$AQ$33, MATCH(O$10, Settings!$Y$19:$Y$33, 0))))-1), 1, Settings!$AY$23:$AY$38), ""))</f>
        <v/>
      </c>
      <c r="BO213" s="119" t="str">
        <f>IF(OR(P$10="", $B213="", P213="", BO$9=""), "", IFERROR(WORKDAY((DATE(YEAR($B213), MONTH($B213)+INDEX(Settings!$AM$19:$AM$33, MATCH(P$10, Settings!$Y$19:$Y$33, 0)), IF(INDEX(Settings!$AQ$19:$AQ$33, MATCH(P$10, Settings!$Y$19:$Y$33, 0))=0, DAY($B213), INDEX(Settings!$AQ$19:$AQ$33, MATCH(P$10, Settings!$Y$19:$Y$33, 0))))-1), 1, Settings!$AY$23:$AY$38), ""))</f>
        <v/>
      </c>
      <c r="BP213" s="120" t="str">
        <f>IF(OR(Q$10="", $B213="", Q213="", BP$9=""), "", IFERROR(WORKDAY((DATE(YEAR($B213), MONTH($B213)+INDEX(Settings!$AM$19:$AM$33, MATCH(Q$10, Settings!$Y$19:$Y$33, 0)), IF(INDEX(Settings!$AQ$19:$AQ$33, MATCH(Q$10, Settings!$Y$19:$Y$33, 0))=0, DAY($B213), INDEX(Settings!$AQ$19:$AQ$33, MATCH(Q$10, Settings!$Y$19:$Y$33, 0))))-1), 1, Settings!$AY$23:$AY$38), ""))</f>
        <v/>
      </c>
      <c r="BR213" s="118" t="str">
        <f>IF(BB213="", "", IF(BB213&lt;=$B213, WORKDAY(DATE(YEAR($BB213), MONTH(BB213)+1, DAY(BB213)-1), 1, Settings!$AY$23:$AY$38), BB213))</f>
        <v/>
      </c>
      <c r="BS213" s="119" t="str">
        <f>IF(BC213="", "", IF(BC213&lt;=$B213, WORKDAY(DATE(YEAR($BB213), MONTH(BC213)+1, DAY(BC213)-1), 1, Settings!$AY$23:$AY$38), BC213))</f>
        <v/>
      </c>
      <c r="BT213" s="119" t="str">
        <f>IF(BD213="", "", IF(BD213&lt;=$B213, WORKDAY(DATE(YEAR($BB213), MONTH(BD213)+1, DAY(BD213)-1), 1, Settings!$AY$23:$AY$38), BD213))</f>
        <v/>
      </c>
      <c r="BU213" s="119" t="str">
        <f>IF(BE213="", "", IF(BE213&lt;=$B213, WORKDAY(DATE(YEAR($BB213), MONTH(BE213)+1, DAY(BE213)-1), 1, Settings!$AY$23:$AY$38), BE213))</f>
        <v/>
      </c>
      <c r="BV213" s="119" t="str">
        <f>IF(BF213="", "", IF(BF213&lt;=$B213, WORKDAY(DATE(YEAR($BB213), MONTH(BF213)+1, DAY(BF213)-1), 1, Settings!$AY$23:$AY$38), BF213))</f>
        <v/>
      </c>
      <c r="BW213" s="119" t="str">
        <f>IF(BG213="", "", IF(BG213&lt;=$B213, WORKDAY(DATE(YEAR($BB213), MONTH(BG213)+1, DAY(BG213)-1), 1, Settings!$AY$23:$AY$38), BG213))</f>
        <v/>
      </c>
      <c r="BX213" s="119" t="str">
        <f>IF(BH213="", "", IF(BH213&lt;=$B213, WORKDAY(DATE(YEAR($BB213), MONTH(BH213)+1, DAY(BH213)-1), 1, Settings!$AY$23:$AY$38), BH213))</f>
        <v/>
      </c>
      <c r="BY213" s="119" t="str">
        <f>IF(BI213="", "", IF(BI213&lt;=$B213, WORKDAY(DATE(YEAR($BB213), MONTH(BI213)+1, DAY(BI213)-1), 1, Settings!$AY$23:$AY$38), BI213))</f>
        <v/>
      </c>
      <c r="BZ213" s="119" t="str">
        <f>IF(BJ213="", "", IF(BJ213&lt;=$B213, WORKDAY(DATE(YEAR($BB213), MONTH(BJ213)+1, DAY(BJ213)-1), 1, Settings!$AY$23:$AY$38), BJ213))</f>
        <v/>
      </c>
      <c r="CA213" s="119" t="str">
        <f>IF(BK213="", "", IF(BK213&lt;=$B213, WORKDAY(DATE(YEAR($BB213), MONTH(BK213)+1, DAY(BK213)-1), 1, Settings!$AY$23:$AY$38), BK213))</f>
        <v/>
      </c>
      <c r="CB213" s="119" t="str">
        <f>IF(BL213="", "", IF(BL213&lt;=$B213, WORKDAY(DATE(YEAR($BB213), MONTH(BL213)+1, DAY(BL213)-1), 1, Settings!$AY$23:$AY$38), BL213))</f>
        <v/>
      </c>
      <c r="CC213" s="119" t="str">
        <f>IF(BM213="", "", IF(BM213&lt;=$B213, WORKDAY(DATE(YEAR($BB213), MONTH(BM213)+1, DAY(BM213)-1), 1, Settings!$AY$23:$AY$38), BM213))</f>
        <v/>
      </c>
      <c r="CD213" s="119" t="str">
        <f>IF(BN213="", "", IF(BN213&lt;=$B213, WORKDAY(DATE(YEAR($BB213), MONTH(BN213)+1, DAY(BN213)-1), 1, Settings!$AY$23:$AY$38), BN213))</f>
        <v/>
      </c>
      <c r="CE213" s="119" t="str">
        <f>IF(BO213="", "", IF(BO213&lt;=$B213, WORKDAY(DATE(YEAR($BB213), MONTH(BO213)+1, DAY(BO213)-1), 1, Settings!$AY$23:$AY$38), BO213))</f>
        <v/>
      </c>
      <c r="CF213" s="120" t="str">
        <f>IF(BP213="", "", IF(BP213&lt;=$B213, WORKDAY(DATE(YEAR($BB213), MONTH(BP213)+1, DAY(BP213)-1), 1, Settings!$AY$23:$AY$38), BP213))</f>
        <v/>
      </c>
      <c r="CH213" s="48" t="str">
        <f t="shared" si="97"/>
        <v/>
      </c>
      <c r="CI213" s="49" t="str">
        <f t="shared" si="98"/>
        <v/>
      </c>
      <c r="CJ213" s="49" t="str">
        <f t="shared" si="99"/>
        <v/>
      </c>
      <c r="CK213" s="49" t="str">
        <f t="shared" si="100"/>
        <v/>
      </c>
      <c r="CL213" s="49" t="str">
        <f t="shared" si="101"/>
        <v/>
      </c>
      <c r="CM213" s="49" t="str">
        <f t="shared" si="102"/>
        <v/>
      </c>
      <c r="CN213" s="49" t="str">
        <f t="shared" si="103"/>
        <v/>
      </c>
      <c r="CO213" s="49" t="str">
        <f t="shared" si="104"/>
        <v/>
      </c>
      <c r="CP213" s="49" t="str">
        <f t="shared" si="105"/>
        <v/>
      </c>
      <c r="CQ213" s="49" t="str">
        <f t="shared" si="106"/>
        <v/>
      </c>
      <c r="CR213" s="49" t="str">
        <f t="shared" si="107"/>
        <v/>
      </c>
      <c r="CS213" s="49" t="str">
        <f t="shared" si="108"/>
        <v/>
      </c>
      <c r="CT213" s="49" t="str">
        <f t="shared" si="109"/>
        <v/>
      </c>
      <c r="CU213" s="49" t="str">
        <f t="shared" si="110"/>
        <v/>
      </c>
      <c r="CV213" s="16" t="str">
        <f t="shared" si="111"/>
        <v/>
      </c>
      <c r="CX213" s="48" t="str">
        <f t="shared" si="112"/>
        <v/>
      </c>
      <c r="CY213" s="49" t="str">
        <f t="shared" si="113"/>
        <v/>
      </c>
      <c r="CZ213" s="49" t="str">
        <f t="shared" si="114"/>
        <v/>
      </c>
      <c r="DA213" s="49" t="str">
        <f t="shared" si="115"/>
        <v/>
      </c>
      <c r="DB213" s="49" t="str">
        <f t="shared" si="116"/>
        <v/>
      </c>
      <c r="DC213" s="49" t="str">
        <f t="shared" si="117"/>
        <v/>
      </c>
      <c r="DD213" s="49" t="str">
        <f t="shared" si="118"/>
        <v/>
      </c>
      <c r="DE213" s="49" t="str">
        <f t="shared" si="119"/>
        <v/>
      </c>
      <c r="DF213" s="49" t="str">
        <f t="shared" si="120"/>
        <v/>
      </c>
      <c r="DG213" s="49" t="str">
        <f t="shared" si="121"/>
        <v/>
      </c>
      <c r="DH213" s="49" t="str">
        <f t="shared" si="122"/>
        <v/>
      </c>
      <c r="DI213" s="49" t="str">
        <f t="shared" si="123"/>
        <v/>
      </c>
      <c r="DJ213" s="49" t="str">
        <f t="shared" si="124"/>
        <v/>
      </c>
      <c r="DK213" s="49" t="str">
        <f t="shared" si="125"/>
        <v/>
      </c>
      <c r="DL213" s="16" t="str">
        <f t="shared" si="126"/>
        <v/>
      </c>
      <c r="DN213" s="17" t="str">
        <f t="shared" si="127"/>
        <v>Jan 2020</v>
      </c>
    </row>
    <row r="214" spans="1:118" x14ac:dyDescent="0.25">
      <c r="A214" s="30"/>
      <c r="B214" s="102">
        <f>IF(B213="", "", IFERROR(IF(B213+1&gt;Settings!$G$25, "", B213+1), ""))</f>
        <v>43850</v>
      </c>
      <c r="C214" s="2"/>
      <c r="D214" s="3"/>
      <c r="E214" s="3"/>
      <c r="F214" s="3"/>
      <c r="G214" s="3"/>
      <c r="H214" s="3"/>
      <c r="I214" s="3"/>
      <c r="J214" s="3"/>
      <c r="K214" s="3"/>
      <c r="L214" s="3"/>
      <c r="M214" s="3"/>
      <c r="N214" s="3"/>
      <c r="O214" s="3"/>
      <c r="P214" s="3"/>
      <c r="Q214" s="4"/>
      <c r="R214" s="30"/>
      <c r="T214" s="17" t="str">
        <f>IF($B214="", "", IF($B214&lt;Settings!$G$23, "Old", "New"))</f>
        <v>New</v>
      </c>
      <c r="AL214" s="118" t="str">
        <f>IF(OR($B214="", C214="", C$10="", AL$9), "", IFERROR($B214+INDEX(Settings!$AF$19:$AF$33, MATCH(C$10, Settings!$Y$19:$Y$33, 0))+IF(INDEX(Settings!$AI$19:$AI$33, MATCH(C$10, Settings!$Y$19:$Y$33, 0))="", 0, INDEX($AO$2:$AU$8, MATCH(TEXT($B214, "ddd"), $AN$2:$AN$8, 0), MATCH(INDEX(Settings!$AI$19:$AI$33, MATCH(C$10, Settings!$Y$19:$Y$33, 0)), $AO$1:$AU$1, 0))), 0))</f>
        <v/>
      </c>
      <c r="AM214" s="119" t="str">
        <f>IF(OR($B214="", D214="", D$10="", AM$9), "", IFERROR($B214+INDEX(Settings!$AF$19:$AF$33, MATCH(D$10, Settings!$Y$19:$Y$33, 0))+IF(INDEX(Settings!$AI$19:$AI$33, MATCH(D$10, Settings!$Y$19:$Y$33, 0))="", 0, INDEX($AO$2:$AU$8, MATCH(TEXT($B214, "ddd"), $AN$2:$AN$8, 0), MATCH(INDEX(Settings!$AI$19:$AI$33, MATCH(D$10, Settings!$Y$19:$Y$33, 0)), $AO$1:$AU$1, 0))), 0))</f>
        <v/>
      </c>
      <c r="AN214" s="119" t="str">
        <f>IF(OR($B214="", E214="", E$10="", AN$9), "", IFERROR($B214+INDEX(Settings!$AF$19:$AF$33, MATCH(E$10, Settings!$Y$19:$Y$33, 0))+IF(INDEX(Settings!$AI$19:$AI$33, MATCH(E$10, Settings!$Y$19:$Y$33, 0))="", 0, INDEX($AO$2:$AU$8, MATCH(TEXT($B214, "ddd"), $AN$2:$AN$8, 0), MATCH(INDEX(Settings!$AI$19:$AI$33, MATCH(E$10, Settings!$Y$19:$Y$33, 0)), $AO$1:$AU$1, 0))), 0))</f>
        <v/>
      </c>
      <c r="AO214" s="119" t="str">
        <f>IF(OR($B214="", F214="", F$10="", AO$9), "", IFERROR($B214+INDEX(Settings!$AF$19:$AF$33, MATCH(F$10, Settings!$Y$19:$Y$33, 0))+IF(INDEX(Settings!$AI$19:$AI$33, MATCH(F$10, Settings!$Y$19:$Y$33, 0))="", 0, INDEX($AO$2:$AU$8, MATCH(TEXT($B214, "ddd"), $AN$2:$AN$8, 0), MATCH(INDEX(Settings!$AI$19:$AI$33, MATCH(F$10, Settings!$Y$19:$Y$33, 0)), $AO$1:$AU$1, 0))), 0))</f>
        <v/>
      </c>
      <c r="AP214" s="119" t="str">
        <f>IF(OR($B214="", G214="", G$10="", AP$9), "", IFERROR($B214+INDEX(Settings!$AF$19:$AF$33, MATCH(G$10, Settings!$Y$19:$Y$33, 0))+IF(INDEX(Settings!$AI$19:$AI$33, MATCH(G$10, Settings!$Y$19:$Y$33, 0))="", 0, INDEX($AO$2:$AU$8, MATCH(TEXT($B214, "ddd"), $AN$2:$AN$8, 0), MATCH(INDEX(Settings!$AI$19:$AI$33, MATCH(G$10, Settings!$Y$19:$Y$33, 0)), $AO$1:$AU$1, 0))), 0))</f>
        <v/>
      </c>
      <c r="AQ214" s="119" t="str">
        <f>IF(OR($B214="", H214="", H$10="", AQ$9), "", IFERROR($B214+INDEX(Settings!$AF$19:$AF$33, MATCH(H$10, Settings!$Y$19:$Y$33, 0))+IF(INDEX(Settings!$AI$19:$AI$33, MATCH(H$10, Settings!$Y$19:$Y$33, 0))="", 0, INDEX($AO$2:$AU$8, MATCH(TEXT($B214, "ddd"), $AN$2:$AN$8, 0), MATCH(INDEX(Settings!$AI$19:$AI$33, MATCH(H$10, Settings!$Y$19:$Y$33, 0)), $AO$1:$AU$1, 0))), 0))</f>
        <v/>
      </c>
      <c r="AR214" s="119" t="str">
        <f>IF(OR($B214="", I214="", I$10="", AR$9), "", IFERROR($B214+INDEX(Settings!$AF$19:$AF$33, MATCH(I$10, Settings!$Y$19:$Y$33, 0))+IF(INDEX(Settings!$AI$19:$AI$33, MATCH(I$10, Settings!$Y$19:$Y$33, 0))="", 0, INDEX($AO$2:$AU$8, MATCH(TEXT($B214, "ddd"), $AN$2:$AN$8, 0), MATCH(INDEX(Settings!$AI$19:$AI$33, MATCH(I$10, Settings!$Y$19:$Y$33, 0)), $AO$1:$AU$1, 0))), 0))</f>
        <v/>
      </c>
      <c r="AS214" s="119" t="str">
        <f>IF(OR($B214="", J214="", J$10="", AS$9), "", IFERROR($B214+INDEX(Settings!$AF$19:$AF$33, MATCH(J$10, Settings!$Y$19:$Y$33, 0))+IF(INDEX(Settings!$AI$19:$AI$33, MATCH(J$10, Settings!$Y$19:$Y$33, 0))="", 0, INDEX($AO$2:$AU$8, MATCH(TEXT($B214, "ddd"), $AN$2:$AN$8, 0), MATCH(INDEX(Settings!$AI$19:$AI$33, MATCH(J$10, Settings!$Y$19:$Y$33, 0)), $AO$1:$AU$1, 0))), 0))</f>
        <v/>
      </c>
      <c r="AT214" s="119" t="str">
        <f>IF(OR($B214="", K214="", K$10="", AT$9), "", IFERROR($B214+INDEX(Settings!$AF$19:$AF$33, MATCH(K$10, Settings!$Y$19:$Y$33, 0))+IF(INDEX(Settings!$AI$19:$AI$33, MATCH(K$10, Settings!$Y$19:$Y$33, 0))="", 0, INDEX($AO$2:$AU$8, MATCH(TEXT($B214, "ddd"), $AN$2:$AN$8, 0), MATCH(INDEX(Settings!$AI$19:$AI$33, MATCH(K$10, Settings!$Y$19:$Y$33, 0)), $AO$1:$AU$1, 0))), 0))</f>
        <v/>
      </c>
      <c r="AU214" s="119" t="str">
        <f>IF(OR($B214="", L214="", L$10="", AU$9), "", IFERROR($B214+INDEX(Settings!$AF$19:$AF$33, MATCH(L$10, Settings!$Y$19:$Y$33, 0))+IF(INDEX(Settings!$AI$19:$AI$33, MATCH(L$10, Settings!$Y$19:$Y$33, 0))="", 0, INDEX($AO$2:$AU$8, MATCH(TEXT($B214, "ddd"), $AN$2:$AN$8, 0), MATCH(INDEX(Settings!$AI$19:$AI$33, MATCH(L$10, Settings!$Y$19:$Y$33, 0)), $AO$1:$AU$1, 0))), 0))</f>
        <v/>
      </c>
      <c r="AV214" s="119" t="str">
        <f>IF(OR($B214="", M214="", M$10="", AV$9), "", IFERROR($B214+INDEX(Settings!$AF$19:$AF$33, MATCH(M$10, Settings!$Y$19:$Y$33, 0))+IF(INDEX(Settings!$AI$19:$AI$33, MATCH(M$10, Settings!$Y$19:$Y$33, 0))="", 0, INDEX($AO$2:$AU$8, MATCH(TEXT($B214, "ddd"), $AN$2:$AN$8, 0), MATCH(INDEX(Settings!$AI$19:$AI$33, MATCH(M$10, Settings!$Y$19:$Y$33, 0)), $AO$1:$AU$1, 0))), 0))</f>
        <v/>
      </c>
      <c r="AW214" s="119" t="str">
        <f>IF(OR($B214="", N214="", N$10="", AW$9), "", IFERROR($B214+INDEX(Settings!$AF$19:$AF$33, MATCH(N$10, Settings!$Y$19:$Y$33, 0))+IF(INDEX(Settings!$AI$19:$AI$33, MATCH(N$10, Settings!$Y$19:$Y$33, 0))="", 0, INDEX($AO$2:$AU$8, MATCH(TEXT($B214, "ddd"), $AN$2:$AN$8, 0), MATCH(INDEX(Settings!$AI$19:$AI$33, MATCH(N$10, Settings!$Y$19:$Y$33, 0)), $AO$1:$AU$1, 0))), 0))</f>
        <v/>
      </c>
      <c r="AX214" s="119" t="str">
        <f>IF(OR($B214="", O214="", O$10="", AX$9), "", IFERROR($B214+INDEX(Settings!$AF$19:$AF$33, MATCH(O$10, Settings!$Y$19:$Y$33, 0))+IF(INDEX(Settings!$AI$19:$AI$33, MATCH(O$10, Settings!$Y$19:$Y$33, 0))="", 0, INDEX($AO$2:$AU$8, MATCH(TEXT($B214, "ddd"), $AN$2:$AN$8, 0), MATCH(INDEX(Settings!$AI$19:$AI$33, MATCH(O$10, Settings!$Y$19:$Y$33, 0)), $AO$1:$AU$1, 0))), 0))</f>
        <v/>
      </c>
      <c r="AY214" s="119" t="str">
        <f>IF(OR($B214="", P214="", P$10="", AY$9), "", IFERROR($B214+INDEX(Settings!$AF$19:$AF$33, MATCH(P$10, Settings!$Y$19:$Y$33, 0))+IF(INDEX(Settings!$AI$19:$AI$33, MATCH(P$10, Settings!$Y$19:$Y$33, 0))="", 0, INDEX($AO$2:$AU$8, MATCH(TEXT($B214, "ddd"), $AN$2:$AN$8, 0), MATCH(INDEX(Settings!$AI$19:$AI$33, MATCH(P$10, Settings!$Y$19:$Y$33, 0)), $AO$1:$AU$1, 0))), 0))</f>
        <v/>
      </c>
      <c r="AZ214" s="120" t="str">
        <f>IF(OR($B214="", Q214="", Q$10="", AZ$9), "", IFERROR($B214+INDEX(Settings!$AF$19:$AF$33, MATCH(Q$10, Settings!$Y$19:$Y$33, 0))+IF(INDEX(Settings!$AI$19:$AI$33, MATCH(Q$10, Settings!$Y$19:$Y$33, 0))="", 0, INDEX($AO$2:$AU$8, MATCH(TEXT($B214, "ddd"), $AN$2:$AN$8, 0), MATCH(INDEX(Settings!$AI$19:$AI$33, MATCH(Q$10, Settings!$Y$19:$Y$33, 0)), $AO$1:$AU$1, 0))), 0))</f>
        <v/>
      </c>
      <c r="BB214" s="118" t="str">
        <f>IF(OR(C$10="", $B214="", C214="", BB$9=""), "", IFERROR(WORKDAY((DATE(YEAR($B214), MONTH($B214)+INDEX(Settings!$AM$19:$AM$33, MATCH(C$10, Settings!$Y$19:$Y$33, 0)), IF(INDEX(Settings!$AQ$19:$AQ$33, MATCH(C$10, Settings!$Y$19:$Y$33, 0))=0, DAY($B214), INDEX(Settings!$AQ$19:$AQ$33, MATCH(C$10, Settings!$Y$19:$Y$33, 0))))-1), 1, Settings!$AY$23:$AY$38), ""))</f>
        <v/>
      </c>
      <c r="BC214" s="119" t="str">
        <f>IF(OR(D$10="", $B214="", D214="", BC$9=""), "", IFERROR(WORKDAY((DATE(YEAR($B214), MONTH($B214)+INDEX(Settings!$AM$19:$AM$33, MATCH(D$10, Settings!$Y$19:$Y$33, 0)), IF(INDEX(Settings!$AQ$19:$AQ$33, MATCH(D$10, Settings!$Y$19:$Y$33, 0))=0, DAY($B214), INDEX(Settings!$AQ$19:$AQ$33, MATCH(D$10, Settings!$Y$19:$Y$33, 0))))-1), 1, Settings!$AY$23:$AY$38), ""))</f>
        <v/>
      </c>
      <c r="BD214" s="119" t="str">
        <f>IF(OR(E$10="", $B214="", E214="", BD$9=""), "", IFERROR(WORKDAY((DATE(YEAR($B214), MONTH($B214)+INDEX(Settings!$AM$19:$AM$33, MATCH(E$10, Settings!$Y$19:$Y$33, 0)), IF(INDEX(Settings!$AQ$19:$AQ$33, MATCH(E$10, Settings!$Y$19:$Y$33, 0))=0, DAY($B214), INDEX(Settings!$AQ$19:$AQ$33, MATCH(E$10, Settings!$Y$19:$Y$33, 0))))-1), 1, Settings!$AY$23:$AY$38), ""))</f>
        <v/>
      </c>
      <c r="BE214" s="119" t="str">
        <f>IF(OR(F$10="", $B214="", F214="", BE$9=""), "", IFERROR(WORKDAY((DATE(YEAR($B214), MONTH($B214)+INDEX(Settings!$AM$19:$AM$33, MATCH(F$10, Settings!$Y$19:$Y$33, 0)), IF(INDEX(Settings!$AQ$19:$AQ$33, MATCH(F$10, Settings!$Y$19:$Y$33, 0))=0, DAY($B214), INDEX(Settings!$AQ$19:$AQ$33, MATCH(F$10, Settings!$Y$19:$Y$33, 0))))-1), 1, Settings!$AY$23:$AY$38), ""))</f>
        <v/>
      </c>
      <c r="BF214" s="119" t="str">
        <f>IF(OR(G$10="", $B214="", G214="", BF$9=""), "", IFERROR(WORKDAY((DATE(YEAR($B214), MONTH($B214)+INDEX(Settings!$AM$19:$AM$33, MATCH(G$10, Settings!$Y$19:$Y$33, 0)), IF(INDEX(Settings!$AQ$19:$AQ$33, MATCH(G$10, Settings!$Y$19:$Y$33, 0))=0, DAY($B214), INDEX(Settings!$AQ$19:$AQ$33, MATCH(G$10, Settings!$Y$19:$Y$33, 0))))-1), 1, Settings!$AY$23:$AY$38), ""))</f>
        <v/>
      </c>
      <c r="BG214" s="119" t="str">
        <f>IF(OR(H$10="", $B214="", H214="", BG$9=""), "", IFERROR(WORKDAY((DATE(YEAR($B214), MONTH($B214)+INDEX(Settings!$AM$19:$AM$33, MATCH(H$10, Settings!$Y$19:$Y$33, 0)), IF(INDEX(Settings!$AQ$19:$AQ$33, MATCH(H$10, Settings!$Y$19:$Y$33, 0))=0, DAY($B214), INDEX(Settings!$AQ$19:$AQ$33, MATCH(H$10, Settings!$Y$19:$Y$33, 0))))-1), 1, Settings!$AY$23:$AY$38), ""))</f>
        <v/>
      </c>
      <c r="BH214" s="119" t="str">
        <f>IF(OR(I$10="", $B214="", I214="", BH$9=""), "", IFERROR(WORKDAY((DATE(YEAR($B214), MONTH($B214)+INDEX(Settings!$AM$19:$AM$33, MATCH(I$10, Settings!$Y$19:$Y$33, 0)), IF(INDEX(Settings!$AQ$19:$AQ$33, MATCH(I$10, Settings!$Y$19:$Y$33, 0))=0, DAY($B214), INDEX(Settings!$AQ$19:$AQ$33, MATCH(I$10, Settings!$Y$19:$Y$33, 0))))-1), 1, Settings!$AY$23:$AY$38), ""))</f>
        <v/>
      </c>
      <c r="BI214" s="119" t="str">
        <f>IF(OR(J$10="", $B214="", J214="", BI$9=""), "", IFERROR(WORKDAY((DATE(YEAR($B214), MONTH($B214)+INDEX(Settings!$AM$19:$AM$33, MATCH(J$10, Settings!$Y$19:$Y$33, 0)), IF(INDEX(Settings!$AQ$19:$AQ$33, MATCH(J$10, Settings!$Y$19:$Y$33, 0))=0, DAY($B214), INDEX(Settings!$AQ$19:$AQ$33, MATCH(J$10, Settings!$Y$19:$Y$33, 0))))-1), 1, Settings!$AY$23:$AY$38), ""))</f>
        <v/>
      </c>
      <c r="BJ214" s="119" t="str">
        <f>IF(OR(K$10="", $B214="", K214="", BJ$9=""), "", IFERROR(WORKDAY((DATE(YEAR($B214), MONTH($B214)+INDEX(Settings!$AM$19:$AM$33, MATCH(K$10, Settings!$Y$19:$Y$33, 0)), IF(INDEX(Settings!$AQ$19:$AQ$33, MATCH(K$10, Settings!$Y$19:$Y$33, 0))=0, DAY($B214), INDEX(Settings!$AQ$19:$AQ$33, MATCH(K$10, Settings!$Y$19:$Y$33, 0))))-1), 1, Settings!$AY$23:$AY$38), ""))</f>
        <v/>
      </c>
      <c r="BK214" s="119" t="str">
        <f>IF(OR(L$10="", $B214="", L214="", BK$9=""), "", IFERROR(WORKDAY((DATE(YEAR($B214), MONTH($B214)+INDEX(Settings!$AM$19:$AM$33, MATCH(L$10, Settings!$Y$19:$Y$33, 0)), IF(INDEX(Settings!$AQ$19:$AQ$33, MATCH(L$10, Settings!$Y$19:$Y$33, 0))=0, DAY($B214), INDEX(Settings!$AQ$19:$AQ$33, MATCH(L$10, Settings!$Y$19:$Y$33, 0))))-1), 1, Settings!$AY$23:$AY$38), ""))</f>
        <v/>
      </c>
      <c r="BL214" s="119" t="str">
        <f>IF(OR(M$10="", $B214="", M214="", BL$9=""), "", IFERROR(WORKDAY((DATE(YEAR($B214), MONTH($B214)+INDEX(Settings!$AM$19:$AM$33, MATCH(M$10, Settings!$Y$19:$Y$33, 0)), IF(INDEX(Settings!$AQ$19:$AQ$33, MATCH(M$10, Settings!$Y$19:$Y$33, 0))=0, DAY($B214), INDEX(Settings!$AQ$19:$AQ$33, MATCH(M$10, Settings!$Y$19:$Y$33, 0))))-1), 1, Settings!$AY$23:$AY$38), ""))</f>
        <v/>
      </c>
      <c r="BM214" s="119" t="str">
        <f>IF(OR(N$10="", $B214="", N214="", BM$9=""), "", IFERROR(WORKDAY((DATE(YEAR($B214), MONTH($B214)+INDEX(Settings!$AM$19:$AM$33, MATCH(N$10, Settings!$Y$19:$Y$33, 0)), IF(INDEX(Settings!$AQ$19:$AQ$33, MATCH(N$10, Settings!$Y$19:$Y$33, 0))=0, DAY($B214), INDEX(Settings!$AQ$19:$AQ$33, MATCH(N$10, Settings!$Y$19:$Y$33, 0))))-1), 1, Settings!$AY$23:$AY$38), ""))</f>
        <v/>
      </c>
      <c r="BN214" s="119" t="str">
        <f>IF(OR(O$10="", $B214="", O214="", BN$9=""), "", IFERROR(WORKDAY((DATE(YEAR($B214), MONTH($B214)+INDEX(Settings!$AM$19:$AM$33, MATCH(O$10, Settings!$Y$19:$Y$33, 0)), IF(INDEX(Settings!$AQ$19:$AQ$33, MATCH(O$10, Settings!$Y$19:$Y$33, 0))=0, DAY($B214), INDEX(Settings!$AQ$19:$AQ$33, MATCH(O$10, Settings!$Y$19:$Y$33, 0))))-1), 1, Settings!$AY$23:$AY$38), ""))</f>
        <v/>
      </c>
      <c r="BO214" s="119" t="str">
        <f>IF(OR(P$10="", $B214="", P214="", BO$9=""), "", IFERROR(WORKDAY((DATE(YEAR($B214), MONTH($B214)+INDEX(Settings!$AM$19:$AM$33, MATCH(P$10, Settings!$Y$19:$Y$33, 0)), IF(INDEX(Settings!$AQ$19:$AQ$33, MATCH(P$10, Settings!$Y$19:$Y$33, 0))=0, DAY($B214), INDEX(Settings!$AQ$19:$AQ$33, MATCH(P$10, Settings!$Y$19:$Y$33, 0))))-1), 1, Settings!$AY$23:$AY$38), ""))</f>
        <v/>
      </c>
      <c r="BP214" s="120" t="str">
        <f>IF(OR(Q$10="", $B214="", Q214="", BP$9=""), "", IFERROR(WORKDAY((DATE(YEAR($B214), MONTH($B214)+INDEX(Settings!$AM$19:$AM$33, MATCH(Q$10, Settings!$Y$19:$Y$33, 0)), IF(INDEX(Settings!$AQ$19:$AQ$33, MATCH(Q$10, Settings!$Y$19:$Y$33, 0))=0, DAY($B214), INDEX(Settings!$AQ$19:$AQ$33, MATCH(Q$10, Settings!$Y$19:$Y$33, 0))))-1), 1, Settings!$AY$23:$AY$38), ""))</f>
        <v/>
      </c>
      <c r="BR214" s="118" t="str">
        <f>IF(BB214="", "", IF(BB214&lt;=$B214, WORKDAY(DATE(YEAR($BB214), MONTH(BB214)+1, DAY(BB214)-1), 1, Settings!$AY$23:$AY$38), BB214))</f>
        <v/>
      </c>
      <c r="BS214" s="119" t="str">
        <f>IF(BC214="", "", IF(BC214&lt;=$B214, WORKDAY(DATE(YEAR($BB214), MONTH(BC214)+1, DAY(BC214)-1), 1, Settings!$AY$23:$AY$38), BC214))</f>
        <v/>
      </c>
      <c r="BT214" s="119" t="str">
        <f>IF(BD214="", "", IF(BD214&lt;=$B214, WORKDAY(DATE(YEAR($BB214), MONTH(BD214)+1, DAY(BD214)-1), 1, Settings!$AY$23:$AY$38), BD214))</f>
        <v/>
      </c>
      <c r="BU214" s="119" t="str">
        <f>IF(BE214="", "", IF(BE214&lt;=$B214, WORKDAY(DATE(YEAR($BB214), MONTH(BE214)+1, DAY(BE214)-1), 1, Settings!$AY$23:$AY$38), BE214))</f>
        <v/>
      </c>
      <c r="BV214" s="119" t="str">
        <f>IF(BF214="", "", IF(BF214&lt;=$B214, WORKDAY(DATE(YEAR($BB214), MONTH(BF214)+1, DAY(BF214)-1), 1, Settings!$AY$23:$AY$38), BF214))</f>
        <v/>
      </c>
      <c r="BW214" s="119" t="str">
        <f>IF(BG214="", "", IF(BG214&lt;=$B214, WORKDAY(DATE(YEAR($BB214), MONTH(BG214)+1, DAY(BG214)-1), 1, Settings!$AY$23:$AY$38), BG214))</f>
        <v/>
      </c>
      <c r="BX214" s="119" t="str">
        <f>IF(BH214="", "", IF(BH214&lt;=$B214, WORKDAY(DATE(YEAR($BB214), MONTH(BH214)+1, DAY(BH214)-1), 1, Settings!$AY$23:$AY$38), BH214))</f>
        <v/>
      </c>
      <c r="BY214" s="119" t="str">
        <f>IF(BI214="", "", IF(BI214&lt;=$B214, WORKDAY(DATE(YEAR($BB214), MONTH(BI214)+1, DAY(BI214)-1), 1, Settings!$AY$23:$AY$38), BI214))</f>
        <v/>
      </c>
      <c r="BZ214" s="119" t="str">
        <f>IF(BJ214="", "", IF(BJ214&lt;=$B214, WORKDAY(DATE(YEAR($BB214), MONTH(BJ214)+1, DAY(BJ214)-1), 1, Settings!$AY$23:$AY$38), BJ214))</f>
        <v/>
      </c>
      <c r="CA214" s="119" t="str">
        <f>IF(BK214="", "", IF(BK214&lt;=$B214, WORKDAY(DATE(YEAR($BB214), MONTH(BK214)+1, DAY(BK214)-1), 1, Settings!$AY$23:$AY$38), BK214))</f>
        <v/>
      </c>
      <c r="CB214" s="119" t="str">
        <f>IF(BL214="", "", IF(BL214&lt;=$B214, WORKDAY(DATE(YEAR($BB214), MONTH(BL214)+1, DAY(BL214)-1), 1, Settings!$AY$23:$AY$38), BL214))</f>
        <v/>
      </c>
      <c r="CC214" s="119" t="str">
        <f>IF(BM214="", "", IF(BM214&lt;=$B214, WORKDAY(DATE(YEAR($BB214), MONTH(BM214)+1, DAY(BM214)-1), 1, Settings!$AY$23:$AY$38), BM214))</f>
        <v/>
      </c>
      <c r="CD214" s="119" t="str">
        <f>IF(BN214="", "", IF(BN214&lt;=$B214, WORKDAY(DATE(YEAR($BB214), MONTH(BN214)+1, DAY(BN214)-1), 1, Settings!$AY$23:$AY$38), BN214))</f>
        <v/>
      </c>
      <c r="CE214" s="119" t="str">
        <f>IF(BO214="", "", IF(BO214&lt;=$B214, WORKDAY(DATE(YEAR($BB214), MONTH(BO214)+1, DAY(BO214)-1), 1, Settings!$AY$23:$AY$38), BO214))</f>
        <v/>
      </c>
      <c r="CF214" s="120" t="str">
        <f>IF(BP214="", "", IF(BP214&lt;=$B214, WORKDAY(DATE(YEAR($BB214), MONTH(BP214)+1, DAY(BP214)-1), 1, Settings!$AY$23:$AY$38), BP214))</f>
        <v/>
      </c>
      <c r="CH214" s="48" t="str">
        <f t="shared" si="97"/>
        <v/>
      </c>
      <c r="CI214" s="49" t="str">
        <f t="shared" si="98"/>
        <v/>
      </c>
      <c r="CJ214" s="49" t="str">
        <f t="shared" si="99"/>
        <v/>
      </c>
      <c r="CK214" s="49" t="str">
        <f t="shared" si="100"/>
        <v/>
      </c>
      <c r="CL214" s="49" t="str">
        <f t="shared" si="101"/>
        <v/>
      </c>
      <c r="CM214" s="49" t="str">
        <f t="shared" si="102"/>
        <v/>
      </c>
      <c r="CN214" s="49" t="str">
        <f t="shared" si="103"/>
        <v/>
      </c>
      <c r="CO214" s="49" t="str">
        <f t="shared" si="104"/>
        <v/>
      </c>
      <c r="CP214" s="49" t="str">
        <f t="shared" si="105"/>
        <v/>
      </c>
      <c r="CQ214" s="49" t="str">
        <f t="shared" si="106"/>
        <v/>
      </c>
      <c r="CR214" s="49" t="str">
        <f t="shared" si="107"/>
        <v/>
      </c>
      <c r="CS214" s="49" t="str">
        <f t="shared" si="108"/>
        <v/>
      </c>
      <c r="CT214" s="49" t="str">
        <f t="shared" si="109"/>
        <v/>
      </c>
      <c r="CU214" s="49" t="str">
        <f t="shared" si="110"/>
        <v/>
      </c>
      <c r="CV214" s="16" t="str">
        <f t="shared" si="111"/>
        <v/>
      </c>
      <c r="CX214" s="48" t="str">
        <f t="shared" si="112"/>
        <v/>
      </c>
      <c r="CY214" s="49" t="str">
        <f t="shared" si="113"/>
        <v/>
      </c>
      <c r="CZ214" s="49" t="str">
        <f t="shared" si="114"/>
        <v/>
      </c>
      <c r="DA214" s="49" t="str">
        <f t="shared" si="115"/>
        <v/>
      </c>
      <c r="DB214" s="49" t="str">
        <f t="shared" si="116"/>
        <v/>
      </c>
      <c r="DC214" s="49" t="str">
        <f t="shared" si="117"/>
        <v/>
      </c>
      <c r="DD214" s="49" t="str">
        <f t="shared" si="118"/>
        <v/>
      </c>
      <c r="DE214" s="49" t="str">
        <f t="shared" si="119"/>
        <v/>
      </c>
      <c r="DF214" s="49" t="str">
        <f t="shared" si="120"/>
        <v/>
      </c>
      <c r="DG214" s="49" t="str">
        <f t="shared" si="121"/>
        <v/>
      </c>
      <c r="DH214" s="49" t="str">
        <f t="shared" si="122"/>
        <v/>
      </c>
      <c r="DI214" s="49" t="str">
        <f t="shared" si="123"/>
        <v/>
      </c>
      <c r="DJ214" s="49" t="str">
        <f t="shared" si="124"/>
        <v/>
      </c>
      <c r="DK214" s="49" t="str">
        <f t="shared" si="125"/>
        <v/>
      </c>
      <c r="DL214" s="16" t="str">
        <f t="shared" si="126"/>
        <v/>
      </c>
      <c r="DN214" s="17" t="str">
        <f t="shared" si="127"/>
        <v>Jan 2020</v>
      </c>
    </row>
    <row r="215" spans="1:118" x14ac:dyDescent="0.25">
      <c r="A215" s="30"/>
      <c r="B215" s="102">
        <f>IF(B214="", "", IFERROR(IF(B214+1&gt;Settings!$G$25, "", B214+1), ""))</f>
        <v>43851</v>
      </c>
      <c r="C215" s="2"/>
      <c r="D215" s="3"/>
      <c r="E215" s="3"/>
      <c r="F215" s="3"/>
      <c r="G215" s="3"/>
      <c r="H215" s="3"/>
      <c r="I215" s="3"/>
      <c r="J215" s="3"/>
      <c r="K215" s="3"/>
      <c r="L215" s="3"/>
      <c r="M215" s="3"/>
      <c r="N215" s="3"/>
      <c r="O215" s="3"/>
      <c r="P215" s="3"/>
      <c r="Q215" s="4"/>
      <c r="R215" s="30"/>
      <c r="T215" s="17" t="str">
        <f>IF($B215="", "", IF($B215&lt;Settings!$G$23, "Old", "New"))</f>
        <v>New</v>
      </c>
      <c r="AL215" s="118" t="str">
        <f>IF(OR($B215="", C215="", C$10="", AL$9), "", IFERROR($B215+INDEX(Settings!$AF$19:$AF$33, MATCH(C$10, Settings!$Y$19:$Y$33, 0))+IF(INDEX(Settings!$AI$19:$AI$33, MATCH(C$10, Settings!$Y$19:$Y$33, 0))="", 0, INDEX($AO$2:$AU$8, MATCH(TEXT($B215, "ddd"), $AN$2:$AN$8, 0), MATCH(INDEX(Settings!$AI$19:$AI$33, MATCH(C$10, Settings!$Y$19:$Y$33, 0)), $AO$1:$AU$1, 0))), 0))</f>
        <v/>
      </c>
      <c r="AM215" s="119" t="str">
        <f>IF(OR($B215="", D215="", D$10="", AM$9), "", IFERROR($B215+INDEX(Settings!$AF$19:$AF$33, MATCH(D$10, Settings!$Y$19:$Y$33, 0))+IF(INDEX(Settings!$AI$19:$AI$33, MATCH(D$10, Settings!$Y$19:$Y$33, 0))="", 0, INDEX($AO$2:$AU$8, MATCH(TEXT($B215, "ddd"), $AN$2:$AN$8, 0), MATCH(INDEX(Settings!$AI$19:$AI$33, MATCH(D$10, Settings!$Y$19:$Y$33, 0)), $AO$1:$AU$1, 0))), 0))</f>
        <v/>
      </c>
      <c r="AN215" s="119" t="str">
        <f>IF(OR($B215="", E215="", E$10="", AN$9), "", IFERROR($B215+INDEX(Settings!$AF$19:$AF$33, MATCH(E$10, Settings!$Y$19:$Y$33, 0))+IF(INDEX(Settings!$AI$19:$AI$33, MATCH(E$10, Settings!$Y$19:$Y$33, 0))="", 0, INDEX($AO$2:$AU$8, MATCH(TEXT($B215, "ddd"), $AN$2:$AN$8, 0), MATCH(INDEX(Settings!$AI$19:$AI$33, MATCH(E$10, Settings!$Y$19:$Y$33, 0)), $AO$1:$AU$1, 0))), 0))</f>
        <v/>
      </c>
      <c r="AO215" s="119" t="str">
        <f>IF(OR($B215="", F215="", F$10="", AO$9), "", IFERROR($B215+INDEX(Settings!$AF$19:$AF$33, MATCH(F$10, Settings!$Y$19:$Y$33, 0))+IF(INDEX(Settings!$AI$19:$AI$33, MATCH(F$10, Settings!$Y$19:$Y$33, 0))="", 0, INDEX($AO$2:$AU$8, MATCH(TEXT($B215, "ddd"), $AN$2:$AN$8, 0), MATCH(INDEX(Settings!$AI$19:$AI$33, MATCH(F$10, Settings!$Y$19:$Y$33, 0)), $AO$1:$AU$1, 0))), 0))</f>
        <v/>
      </c>
      <c r="AP215" s="119" t="str">
        <f>IF(OR($B215="", G215="", G$10="", AP$9), "", IFERROR($B215+INDEX(Settings!$AF$19:$AF$33, MATCH(G$10, Settings!$Y$19:$Y$33, 0))+IF(INDEX(Settings!$AI$19:$AI$33, MATCH(G$10, Settings!$Y$19:$Y$33, 0))="", 0, INDEX($AO$2:$AU$8, MATCH(TEXT($B215, "ddd"), $AN$2:$AN$8, 0), MATCH(INDEX(Settings!$AI$19:$AI$33, MATCH(G$10, Settings!$Y$19:$Y$33, 0)), $AO$1:$AU$1, 0))), 0))</f>
        <v/>
      </c>
      <c r="AQ215" s="119" t="str">
        <f>IF(OR($B215="", H215="", H$10="", AQ$9), "", IFERROR($B215+INDEX(Settings!$AF$19:$AF$33, MATCH(H$10, Settings!$Y$19:$Y$33, 0))+IF(INDEX(Settings!$AI$19:$AI$33, MATCH(H$10, Settings!$Y$19:$Y$33, 0))="", 0, INDEX($AO$2:$AU$8, MATCH(TEXT($B215, "ddd"), $AN$2:$AN$8, 0), MATCH(INDEX(Settings!$AI$19:$AI$33, MATCH(H$10, Settings!$Y$19:$Y$33, 0)), $AO$1:$AU$1, 0))), 0))</f>
        <v/>
      </c>
      <c r="AR215" s="119" t="str">
        <f>IF(OR($B215="", I215="", I$10="", AR$9), "", IFERROR($B215+INDEX(Settings!$AF$19:$AF$33, MATCH(I$10, Settings!$Y$19:$Y$33, 0))+IF(INDEX(Settings!$AI$19:$AI$33, MATCH(I$10, Settings!$Y$19:$Y$33, 0))="", 0, INDEX($AO$2:$AU$8, MATCH(TEXT($B215, "ddd"), $AN$2:$AN$8, 0), MATCH(INDEX(Settings!$AI$19:$AI$33, MATCH(I$10, Settings!$Y$19:$Y$33, 0)), $AO$1:$AU$1, 0))), 0))</f>
        <v/>
      </c>
      <c r="AS215" s="119" t="str">
        <f>IF(OR($B215="", J215="", J$10="", AS$9), "", IFERROR($B215+INDEX(Settings!$AF$19:$AF$33, MATCH(J$10, Settings!$Y$19:$Y$33, 0))+IF(INDEX(Settings!$AI$19:$AI$33, MATCH(J$10, Settings!$Y$19:$Y$33, 0))="", 0, INDEX($AO$2:$AU$8, MATCH(TEXT($B215, "ddd"), $AN$2:$AN$8, 0), MATCH(INDEX(Settings!$AI$19:$AI$33, MATCH(J$10, Settings!$Y$19:$Y$33, 0)), $AO$1:$AU$1, 0))), 0))</f>
        <v/>
      </c>
      <c r="AT215" s="119" t="str">
        <f>IF(OR($B215="", K215="", K$10="", AT$9), "", IFERROR($B215+INDEX(Settings!$AF$19:$AF$33, MATCH(K$10, Settings!$Y$19:$Y$33, 0))+IF(INDEX(Settings!$AI$19:$AI$33, MATCH(K$10, Settings!$Y$19:$Y$33, 0))="", 0, INDEX($AO$2:$AU$8, MATCH(TEXT($B215, "ddd"), $AN$2:$AN$8, 0), MATCH(INDEX(Settings!$AI$19:$AI$33, MATCH(K$10, Settings!$Y$19:$Y$33, 0)), $AO$1:$AU$1, 0))), 0))</f>
        <v/>
      </c>
      <c r="AU215" s="119" t="str">
        <f>IF(OR($B215="", L215="", L$10="", AU$9), "", IFERROR($B215+INDEX(Settings!$AF$19:$AF$33, MATCH(L$10, Settings!$Y$19:$Y$33, 0))+IF(INDEX(Settings!$AI$19:$AI$33, MATCH(L$10, Settings!$Y$19:$Y$33, 0))="", 0, INDEX($AO$2:$AU$8, MATCH(TEXT($B215, "ddd"), $AN$2:$AN$8, 0), MATCH(INDEX(Settings!$AI$19:$AI$33, MATCH(L$10, Settings!$Y$19:$Y$33, 0)), $AO$1:$AU$1, 0))), 0))</f>
        <v/>
      </c>
      <c r="AV215" s="119" t="str">
        <f>IF(OR($B215="", M215="", M$10="", AV$9), "", IFERROR($B215+INDEX(Settings!$AF$19:$AF$33, MATCH(M$10, Settings!$Y$19:$Y$33, 0))+IF(INDEX(Settings!$AI$19:$AI$33, MATCH(M$10, Settings!$Y$19:$Y$33, 0))="", 0, INDEX($AO$2:$AU$8, MATCH(TEXT($B215, "ddd"), $AN$2:$AN$8, 0), MATCH(INDEX(Settings!$AI$19:$AI$33, MATCH(M$10, Settings!$Y$19:$Y$33, 0)), $AO$1:$AU$1, 0))), 0))</f>
        <v/>
      </c>
      <c r="AW215" s="119" t="str">
        <f>IF(OR($B215="", N215="", N$10="", AW$9), "", IFERROR($B215+INDEX(Settings!$AF$19:$AF$33, MATCH(N$10, Settings!$Y$19:$Y$33, 0))+IF(INDEX(Settings!$AI$19:$AI$33, MATCH(N$10, Settings!$Y$19:$Y$33, 0))="", 0, INDEX($AO$2:$AU$8, MATCH(TEXT($B215, "ddd"), $AN$2:$AN$8, 0), MATCH(INDEX(Settings!$AI$19:$AI$33, MATCH(N$10, Settings!$Y$19:$Y$33, 0)), $AO$1:$AU$1, 0))), 0))</f>
        <v/>
      </c>
      <c r="AX215" s="119" t="str">
        <f>IF(OR($B215="", O215="", O$10="", AX$9), "", IFERROR($B215+INDEX(Settings!$AF$19:$AF$33, MATCH(O$10, Settings!$Y$19:$Y$33, 0))+IF(INDEX(Settings!$AI$19:$AI$33, MATCH(O$10, Settings!$Y$19:$Y$33, 0))="", 0, INDEX($AO$2:$AU$8, MATCH(TEXT($B215, "ddd"), $AN$2:$AN$8, 0), MATCH(INDEX(Settings!$AI$19:$AI$33, MATCH(O$10, Settings!$Y$19:$Y$33, 0)), $AO$1:$AU$1, 0))), 0))</f>
        <v/>
      </c>
      <c r="AY215" s="119" t="str">
        <f>IF(OR($B215="", P215="", P$10="", AY$9), "", IFERROR($B215+INDEX(Settings!$AF$19:$AF$33, MATCH(P$10, Settings!$Y$19:$Y$33, 0))+IF(INDEX(Settings!$AI$19:$AI$33, MATCH(P$10, Settings!$Y$19:$Y$33, 0))="", 0, INDEX($AO$2:$AU$8, MATCH(TEXT($B215, "ddd"), $AN$2:$AN$8, 0), MATCH(INDEX(Settings!$AI$19:$AI$33, MATCH(P$10, Settings!$Y$19:$Y$33, 0)), $AO$1:$AU$1, 0))), 0))</f>
        <v/>
      </c>
      <c r="AZ215" s="120" t="str">
        <f>IF(OR($B215="", Q215="", Q$10="", AZ$9), "", IFERROR($B215+INDEX(Settings!$AF$19:$AF$33, MATCH(Q$10, Settings!$Y$19:$Y$33, 0))+IF(INDEX(Settings!$AI$19:$AI$33, MATCH(Q$10, Settings!$Y$19:$Y$33, 0))="", 0, INDEX($AO$2:$AU$8, MATCH(TEXT($B215, "ddd"), $AN$2:$AN$8, 0), MATCH(INDEX(Settings!$AI$19:$AI$33, MATCH(Q$10, Settings!$Y$19:$Y$33, 0)), $AO$1:$AU$1, 0))), 0))</f>
        <v/>
      </c>
      <c r="BB215" s="118" t="str">
        <f>IF(OR(C$10="", $B215="", C215="", BB$9=""), "", IFERROR(WORKDAY((DATE(YEAR($B215), MONTH($B215)+INDEX(Settings!$AM$19:$AM$33, MATCH(C$10, Settings!$Y$19:$Y$33, 0)), IF(INDEX(Settings!$AQ$19:$AQ$33, MATCH(C$10, Settings!$Y$19:$Y$33, 0))=0, DAY($B215), INDEX(Settings!$AQ$19:$AQ$33, MATCH(C$10, Settings!$Y$19:$Y$33, 0))))-1), 1, Settings!$AY$23:$AY$38), ""))</f>
        <v/>
      </c>
      <c r="BC215" s="119" t="str">
        <f>IF(OR(D$10="", $B215="", D215="", BC$9=""), "", IFERROR(WORKDAY((DATE(YEAR($B215), MONTH($B215)+INDEX(Settings!$AM$19:$AM$33, MATCH(D$10, Settings!$Y$19:$Y$33, 0)), IF(INDEX(Settings!$AQ$19:$AQ$33, MATCH(D$10, Settings!$Y$19:$Y$33, 0))=0, DAY($B215), INDEX(Settings!$AQ$19:$AQ$33, MATCH(D$10, Settings!$Y$19:$Y$33, 0))))-1), 1, Settings!$AY$23:$AY$38), ""))</f>
        <v/>
      </c>
      <c r="BD215" s="119" t="str">
        <f>IF(OR(E$10="", $B215="", E215="", BD$9=""), "", IFERROR(WORKDAY((DATE(YEAR($B215), MONTH($B215)+INDEX(Settings!$AM$19:$AM$33, MATCH(E$10, Settings!$Y$19:$Y$33, 0)), IF(INDEX(Settings!$AQ$19:$AQ$33, MATCH(E$10, Settings!$Y$19:$Y$33, 0))=0, DAY($B215), INDEX(Settings!$AQ$19:$AQ$33, MATCH(E$10, Settings!$Y$19:$Y$33, 0))))-1), 1, Settings!$AY$23:$AY$38), ""))</f>
        <v/>
      </c>
      <c r="BE215" s="119" t="str">
        <f>IF(OR(F$10="", $B215="", F215="", BE$9=""), "", IFERROR(WORKDAY((DATE(YEAR($B215), MONTH($B215)+INDEX(Settings!$AM$19:$AM$33, MATCH(F$10, Settings!$Y$19:$Y$33, 0)), IF(INDEX(Settings!$AQ$19:$AQ$33, MATCH(F$10, Settings!$Y$19:$Y$33, 0))=0, DAY($B215), INDEX(Settings!$AQ$19:$AQ$33, MATCH(F$10, Settings!$Y$19:$Y$33, 0))))-1), 1, Settings!$AY$23:$AY$38), ""))</f>
        <v/>
      </c>
      <c r="BF215" s="119" t="str">
        <f>IF(OR(G$10="", $B215="", G215="", BF$9=""), "", IFERROR(WORKDAY((DATE(YEAR($B215), MONTH($B215)+INDEX(Settings!$AM$19:$AM$33, MATCH(G$10, Settings!$Y$19:$Y$33, 0)), IF(INDEX(Settings!$AQ$19:$AQ$33, MATCH(G$10, Settings!$Y$19:$Y$33, 0))=0, DAY($B215), INDEX(Settings!$AQ$19:$AQ$33, MATCH(G$10, Settings!$Y$19:$Y$33, 0))))-1), 1, Settings!$AY$23:$AY$38), ""))</f>
        <v/>
      </c>
      <c r="BG215" s="119" t="str">
        <f>IF(OR(H$10="", $B215="", H215="", BG$9=""), "", IFERROR(WORKDAY((DATE(YEAR($B215), MONTH($B215)+INDEX(Settings!$AM$19:$AM$33, MATCH(H$10, Settings!$Y$19:$Y$33, 0)), IF(INDEX(Settings!$AQ$19:$AQ$33, MATCH(H$10, Settings!$Y$19:$Y$33, 0))=0, DAY($B215), INDEX(Settings!$AQ$19:$AQ$33, MATCH(H$10, Settings!$Y$19:$Y$33, 0))))-1), 1, Settings!$AY$23:$AY$38), ""))</f>
        <v/>
      </c>
      <c r="BH215" s="119" t="str">
        <f>IF(OR(I$10="", $B215="", I215="", BH$9=""), "", IFERROR(WORKDAY((DATE(YEAR($B215), MONTH($B215)+INDEX(Settings!$AM$19:$AM$33, MATCH(I$10, Settings!$Y$19:$Y$33, 0)), IF(INDEX(Settings!$AQ$19:$AQ$33, MATCH(I$10, Settings!$Y$19:$Y$33, 0))=0, DAY($B215), INDEX(Settings!$AQ$19:$AQ$33, MATCH(I$10, Settings!$Y$19:$Y$33, 0))))-1), 1, Settings!$AY$23:$AY$38), ""))</f>
        <v/>
      </c>
      <c r="BI215" s="119" t="str">
        <f>IF(OR(J$10="", $B215="", J215="", BI$9=""), "", IFERROR(WORKDAY((DATE(YEAR($B215), MONTH($B215)+INDEX(Settings!$AM$19:$AM$33, MATCH(J$10, Settings!$Y$19:$Y$33, 0)), IF(INDEX(Settings!$AQ$19:$AQ$33, MATCH(J$10, Settings!$Y$19:$Y$33, 0))=0, DAY($B215), INDEX(Settings!$AQ$19:$AQ$33, MATCH(J$10, Settings!$Y$19:$Y$33, 0))))-1), 1, Settings!$AY$23:$AY$38), ""))</f>
        <v/>
      </c>
      <c r="BJ215" s="119" t="str">
        <f>IF(OR(K$10="", $B215="", K215="", BJ$9=""), "", IFERROR(WORKDAY((DATE(YEAR($B215), MONTH($B215)+INDEX(Settings!$AM$19:$AM$33, MATCH(K$10, Settings!$Y$19:$Y$33, 0)), IF(INDEX(Settings!$AQ$19:$AQ$33, MATCH(K$10, Settings!$Y$19:$Y$33, 0))=0, DAY($B215), INDEX(Settings!$AQ$19:$AQ$33, MATCH(K$10, Settings!$Y$19:$Y$33, 0))))-1), 1, Settings!$AY$23:$AY$38), ""))</f>
        <v/>
      </c>
      <c r="BK215" s="119" t="str">
        <f>IF(OR(L$10="", $B215="", L215="", BK$9=""), "", IFERROR(WORKDAY((DATE(YEAR($B215), MONTH($B215)+INDEX(Settings!$AM$19:$AM$33, MATCH(L$10, Settings!$Y$19:$Y$33, 0)), IF(INDEX(Settings!$AQ$19:$AQ$33, MATCH(L$10, Settings!$Y$19:$Y$33, 0))=0, DAY($B215), INDEX(Settings!$AQ$19:$AQ$33, MATCH(L$10, Settings!$Y$19:$Y$33, 0))))-1), 1, Settings!$AY$23:$AY$38), ""))</f>
        <v/>
      </c>
      <c r="BL215" s="119" t="str">
        <f>IF(OR(M$10="", $B215="", M215="", BL$9=""), "", IFERROR(WORKDAY((DATE(YEAR($B215), MONTH($B215)+INDEX(Settings!$AM$19:$AM$33, MATCH(M$10, Settings!$Y$19:$Y$33, 0)), IF(INDEX(Settings!$AQ$19:$AQ$33, MATCH(M$10, Settings!$Y$19:$Y$33, 0))=0, DAY($B215), INDEX(Settings!$AQ$19:$AQ$33, MATCH(M$10, Settings!$Y$19:$Y$33, 0))))-1), 1, Settings!$AY$23:$AY$38), ""))</f>
        <v/>
      </c>
      <c r="BM215" s="119" t="str">
        <f>IF(OR(N$10="", $B215="", N215="", BM$9=""), "", IFERROR(WORKDAY((DATE(YEAR($B215), MONTH($B215)+INDEX(Settings!$AM$19:$AM$33, MATCH(N$10, Settings!$Y$19:$Y$33, 0)), IF(INDEX(Settings!$AQ$19:$AQ$33, MATCH(N$10, Settings!$Y$19:$Y$33, 0))=0, DAY($B215), INDEX(Settings!$AQ$19:$AQ$33, MATCH(N$10, Settings!$Y$19:$Y$33, 0))))-1), 1, Settings!$AY$23:$AY$38), ""))</f>
        <v/>
      </c>
      <c r="BN215" s="119" t="str">
        <f>IF(OR(O$10="", $B215="", O215="", BN$9=""), "", IFERROR(WORKDAY((DATE(YEAR($B215), MONTH($B215)+INDEX(Settings!$AM$19:$AM$33, MATCH(O$10, Settings!$Y$19:$Y$33, 0)), IF(INDEX(Settings!$AQ$19:$AQ$33, MATCH(O$10, Settings!$Y$19:$Y$33, 0))=0, DAY($B215), INDEX(Settings!$AQ$19:$AQ$33, MATCH(O$10, Settings!$Y$19:$Y$33, 0))))-1), 1, Settings!$AY$23:$AY$38), ""))</f>
        <v/>
      </c>
      <c r="BO215" s="119" t="str">
        <f>IF(OR(P$10="", $B215="", P215="", BO$9=""), "", IFERROR(WORKDAY((DATE(YEAR($B215), MONTH($B215)+INDEX(Settings!$AM$19:$AM$33, MATCH(P$10, Settings!$Y$19:$Y$33, 0)), IF(INDEX(Settings!$AQ$19:$AQ$33, MATCH(P$10, Settings!$Y$19:$Y$33, 0))=0, DAY($B215), INDEX(Settings!$AQ$19:$AQ$33, MATCH(P$10, Settings!$Y$19:$Y$33, 0))))-1), 1, Settings!$AY$23:$AY$38), ""))</f>
        <v/>
      </c>
      <c r="BP215" s="120" t="str">
        <f>IF(OR(Q$10="", $B215="", Q215="", BP$9=""), "", IFERROR(WORKDAY((DATE(YEAR($B215), MONTH($B215)+INDEX(Settings!$AM$19:$AM$33, MATCH(Q$10, Settings!$Y$19:$Y$33, 0)), IF(INDEX(Settings!$AQ$19:$AQ$33, MATCH(Q$10, Settings!$Y$19:$Y$33, 0))=0, DAY($B215), INDEX(Settings!$AQ$19:$AQ$33, MATCH(Q$10, Settings!$Y$19:$Y$33, 0))))-1), 1, Settings!$AY$23:$AY$38), ""))</f>
        <v/>
      </c>
      <c r="BR215" s="118" t="str">
        <f>IF(BB215="", "", IF(BB215&lt;=$B215, WORKDAY(DATE(YEAR($BB215), MONTH(BB215)+1, DAY(BB215)-1), 1, Settings!$AY$23:$AY$38), BB215))</f>
        <v/>
      </c>
      <c r="BS215" s="119" t="str">
        <f>IF(BC215="", "", IF(BC215&lt;=$B215, WORKDAY(DATE(YEAR($BB215), MONTH(BC215)+1, DAY(BC215)-1), 1, Settings!$AY$23:$AY$38), BC215))</f>
        <v/>
      </c>
      <c r="BT215" s="119" t="str">
        <f>IF(BD215="", "", IF(BD215&lt;=$B215, WORKDAY(DATE(YEAR($BB215), MONTH(BD215)+1, DAY(BD215)-1), 1, Settings!$AY$23:$AY$38), BD215))</f>
        <v/>
      </c>
      <c r="BU215" s="119" t="str">
        <f>IF(BE215="", "", IF(BE215&lt;=$B215, WORKDAY(DATE(YEAR($BB215), MONTH(BE215)+1, DAY(BE215)-1), 1, Settings!$AY$23:$AY$38), BE215))</f>
        <v/>
      </c>
      <c r="BV215" s="119" t="str">
        <f>IF(BF215="", "", IF(BF215&lt;=$B215, WORKDAY(DATE(YEAR($BB215), MONTH(BF215)+1, DAY(BF215)-1), 1, Settings!$AY$23:$AY$38), BF215))</f>
        <v/>
      </c>
      <c r="BW215" s="119" t="str">
        <f>IF(BG215="", "", IF(BG215&lt;=$B215, WORKDAY(DATE(YEAR($BB215), MONTH(BG215)+1, DAY(BG215)-1), 1, Settings!$AY$23:$AY$38), BG215))</f>
        <v/>
      </c>
      <c r="BX215" s="119" t="str">
        <f>IF(BH215="", "", IF(BH215&lt;=$B215, WORKDAY(DATE(YEAR($BB215), MONTH(BH215)+1, DAY(BH215)-1), 1, Settings!$AY$23:$AY$38), BH215))</f>
        <v/>
      </c>
      <c r="BY215" s="119" t="str">
        <f>IF(BI215="", "", IF(BI215&lt;=$B215, WORKDAY(DATE(YEAR($BB215), MONTH(BI215)+1, DAY(BI215)-1), 1, Settings!$AY$23:$AY$38), BI215))</f>
        <v/>
      </c>
      <c r="BZ215" s="119" t="str">
        <f>IF(BJ215="", "", IF(BJ215&lt;=$B215, WORKDAY(DATE(YEAR($BB215), MONTH(BJ215)+1, DAY(BJ215)-1), 1, Settings!$AY$23:$AY$38), BJ215))</f>
        <v/>
      </c>
      <c r="CA215" s="119" t="str">
        <f>IF(BK215="", "", IF(BK215&lt;=$B215, WORKDAY(DATE(YEAR($BB215), MONTH(BK215)+1, DAY(BK215)-1), 1, Settings!$AY$23:$AY$38), BK215))</f>
        <v/>
      </c>
      <c r="CB215" s="119" t="str">
        <f>IF(BL215="", "", IF(BL215&lt;=$B215, WORKDAY(DATE(YEAR($BB215), MONTH(BL215)+1, DAY(BL215)-1), 1, Settings!$AY$23:$AY$38), BL215))</f>
        <v/>
      </c>
      <c r="CC215" s="119" t="str">
        <f>IF(BM215="", "", IF(BM215&lt;=$B215, WORKDAY(DATE(YEAR($BB215), MONTH(BM215)+1, DAY(BM215)-1), 1, Settings!$AY$23:$AY$38), BM215))</f>
        <v/>
      </c>
      <c r="CD215" s="119" t="str">
        <f>IF(BN215="", "", IF(BN215&lt;=$B215, WORKDAY(DATE(YEAR($BB215), MONTH(BN215)+1, DAY(BN215)-1), 1, Settings!$AY$23:$AY$38), BN215))</f>
        <v/>
      </c>
      <c r="CE215" s="119" t="str">
        <f>IF(BO215="", "", IF(BO215&lt;=$B215, WORKDAY(DATE(YEAR($BB215), MONTH(BO215)+1, DAY(BO215)-1), 1, Settings!$AY$23:$AY$38), BO215))</f>
        <v/>
      </c>
      <c r="CF215" s="120" t="str">
        <f>IF(BP215="", "", IF(BP215&lt;=$B215, WORKDAY(DATE(YEAR($BB215), MONTH(BP215)+1, DAY(BP215)-1), 1, Settings!$AY$23:$AY$38), BP215))</f>
        <v/>
      </c>
      <c r="CH215" s="48" t="str">
        <f t="shared" si="97"/>
        <v/>
      </c>
      <c r="CI215" s="49" t="str">
        <f t="shared" si="98"/>
        <v/>
      </c>
      <c r="CJ215" s="49" t="str">
        <f t="shared" si="99"/>
        <v/>
      </c>
      <c r="CK215" s="49" t="str">
        <f t="shared" si="100"/>
        <v/>
      </c>
      <c r="CL215" s="49" t="str">
        <f t="shared" si="101"/>
        <v/>
      </c>
      <c r="CM215" s="49" t="str">
        <f t="shared" si="102"/>
        <v/>
      </c>
      <c r="CN215" s="49" t="str">
        <f t="shared" si="103"/>
        <v/>
      </c>
      <c r="CO215" s="49" t="str">
        <f t="shared" si="104"/>
        <v/>
      </c>
      <c r="CP215" s="49" t="str">
        <f t="shared" si="105"/>
        <v/>
      </c>
      <c r="CQ215" s="49" t="str">
        <f t="shared" si="106"/>
        <v/>
      </c>
      <c r="CR215" s="49" t="str">
        <f t="shared" si="107"/>
        <v/>
      </c>
      <c r="CS215" s="49" t="str">
        <f t="shared" si="108"/>
        <v/>
      </c>
      <c r="CT215" s="49" t="str">
        <f t="shared" si="109"/>
        <v/>
      </c>
      <c r="CU215" s="49" t="str">
        <f t="shared" si="110"/>
        <v/>
      </c>
      <c r="CV215" s="16" t="str">
        <f t="shared" si="111"/>
        <v/>
      </c>
      <c r="CX215" s="48" t="str">
        <f t="shared" si="112"/>
        <v/>
      </c>
      <c r="CY215" s="49" t="str">
        <f t="shared" si="113"/>
        <v/>
      </c>
      <c r="CZ215" s="49" t="str">
        <f t="shared" si="114"/>
        <v/>
      </c>
      <c r="DA215" s="49" t="str">
        <f t="shared" si="115"/>
        <v/>
      </c>
      <c r="DB215" s="49" t="str">
        <f t="shared" si="116"/>
        <v/>
      </c>
      <c r="DC215" s="49" t="str">
        <f t="shared" si="117"/>
        <v/>
      </c>
      <c r="DD215" s="49" t="str">
        <f t="shared" si="118"/>
        <v/>
      </c>
      <c r="DE215" s="49" t="str">
        <f t="shared" si="119"/>
        <v/>
      </c>
      <c r="DF215" s="49" t="str">
        <f t="shared" si="120"/>
        <v/>
      </c>
      <c r="DG215" s="49" t="str">
        <f t="shared" si="121"/>
        <v/>
      </c>
      <c r="DH215" s="49" t="str">
        <f t="shared" si="122"/>
        <v/>
      </c>
      <c r="DI215" s="49" t="str">
        <f t="shared" si="123"/>
        <v/>
      </c>
      <c r="DJ215" s="49" t="str">
        <f t="shared" si="124"/>
        <v/>
      </c>
      <c r="DK215" s="49" t="str">
        <f t="shared" si="125"/>
        <v/>
      </c>
      <c r="DL215" s="16" t="str">
        <f t="shared" si="126"/>
        <v/>
      </c>
      <c r="DN215" s="17" t="str">
        <f t="shared" si="127"/>
        <v>Jan 2020</v>
      </c>
    </row>
    <row r="216" spans="1:118" x14ac:dyDescent="0.25">
      <c r="A216" s="30"/>
      <c r="B216" s="102">
        <f>IF(B215="", "", IFERROR(IF(B215+1&gt;Settings!$G$25, "", B215+1), ""))</f>
        <v>43852</v>
      </c>
      <c r="C216" s="2"/>
      <c r="D216" s="3"/>
      <c r="E216" s="3"/>
      <c r="F216" s="3"/>
      <c r="G216" s="3"/>
      <c r="H216" s="3"/>
      <c r="I216" s="3"/>
      <c r="J216" s="3"/>
      <c r="K216" s="3"/>
      <c r="L216" s="3"/>
      <c r="M216" s="3"/>
      <c r="N216" s="3"/>
      <c r="O216" s="3"/>
      <c r="P216" s="3"/>
      <c r="Q216" s="4"/>
      <c r="R216" s="30"/>
      <c r="T216" s="17" t="str">
        <f>IF($B216="", "", IF($B216&lt;Settings!$G$23, "Old", "New"))</f>
        <v>New</v>
      </c>
      <c r="AL216" s="118" t="str">
        <f>IF(OR($B216="", C216="", C$10="", AL$9), "", IFERROR($B216+INDEX(Settings!$AF$19:$AF$33, MATCH(C$10, Settings!$Y$19:$Y$33, 0))+IF(INDEX(Settings!$AI$19:$AI$33, MATCH(C$10, Settings!$Y$19:$Y$33, 0))="", 0, INDEX($AO$2:$AU$8, MATCH(TEXT($B216, "ddd"), $AN$2:$AN$8, 0), MATCH(INDEX(Settings!$AI$19:$AI$33, MATCH(C$10, Settings!$Y$19:$Y$33, 0)), $AO$1:$AU$1, 0))), 0))</f>
        <v/>
      </c>
      <c r="AM216" s="119" t="str">
        <f>IF(OR($B216="", D216="", D$10="", AM$9), "", IFERROR($B216+INDEX(Settings!$AF$19:$AF$33, MATCH(D$10, Settings!$Y$19:$Y$33, 0))+IF(INDEX(Settings!$AI$19:$AI$33, MATCH(D$10, Settings!$Y$19:$Y$33, 0))="", 0, INDEX($AO$2:$AU$8, MATCH(TEXT($B216, "ddd"), $AN$2:$AN$8, 0), MATCH(INDEX(Settings!$AI$19:$AI$33, MATCH(D$10, Settings!$Y$19:$Y$33, 0)), $AO$1:$AU$1, 0))), 0))</f>
        <v/>
      </c>
      <c r="AN216" s="119" t="str">
        <f>IF(OR($B216="", E216="", E$10="", AN$9), "", IFERROR($B216+INDEX(Settings!$AF$19:$AF$33, MATCH(E$10, Settings!$Y$19:$Y$33, 0))+IF(INDEX(Settings!$AI$19:$AI$33, MATCH(E$10, Settings!$Y$19:$Y$33, 0))="", 0, INDEX($AO$2:$AU$8, MATCH(TEXT($B216, "ddd"), $AN$2:$AN$8, 0), MATCH(INDEX(Settings!$AI$19:$AI$33, MATCH(E$10, Settings!$Y$19:$Y$33, 0)), $AO$1:$AU$1, 0))), 0))</f>
        <v/>
      </c>
      <c r="AO216" s="119" t="str">
        <f>IF(OR($B216="", F216="", F$10="", AO$9), "", IFERROR($B216+INDEX(Settings!$AF$19:$AF$33, MATCH(F$10, Settings!$Y$19:$Y$33, 0))+IF(INDEX(Settings!$AI$19:$AI$33, MATCH(F$10, Settings!$Y$19:$Y$33, 0))="", 0, INDEX($AO$2:$AU$8, MATCH(TEXT($B216, "ddd"), $AN$2:$AN$8, 0), MATCH(INDEX(Settings!$AI$19:$AI$33, MATCH(F$10, Settings!$Y$19:$Y$33, 0)), $AO$1:$AU$1, 0))), 0))</f>
        <v/>
      </c>
      <c r="AP216" s="119" t="str">
        <f>IF(OR($B216="", G216="", G$10="", AP$9), "", IFERROR($B216+INDEX(Settings!$AF$19:$AF$33, MATCH(G$10, Settings!$Y$19:$Y$33, 0))+IF(INDEX(Settings!$AI$19:$AI$33, MATCH(G$10, Settings!$Y$19:$Y$33, 0))="", 0, INDEX($AO$2:$AU$8, MATCH(TEXT($B216, "ddd"), $AN$2:$AN$8, 0), MATCH(INDEX(Settings!$AI$19:$AI$33, MATCH(G$10, Settings!$Y$19:$Y$33, 0)), $AO$1:$AU$1, 0))), 0))</f>
        <v/>
      </c>
      <c r="AQ216" s="119" t="str">
        <f>IF(OR($B216="", H216="", H$10="", AQ$9), "", IFERROR($B216+INDEX(Settings!$AF$19:$AF$33, MATCH(H$10, Settings!$Y$19:$Y$33, 0))+IF(INDEX(Settings!$AI$19:$AI$33, MATCH(H$10, Settings!$Y$19:$Y$33, 0))="", 0, INDEX($AO$2:$AU$8, MATCH(TEXT($B216, "ddd"), $AN$2:$AN$8, 0), MATCH(INDEX(Settings!$AI$19:$AI$33, MATCH(H$10, Settings!$Y$19:$Y$33, 0)), $AO$1:$AU$1, 0))), 0))</f>
        <v/>
      </c>
      <c r="AR216" s="119" t="str">
        <f>IF(OR($B216="", I216="", I$10="", AR$9), "", IFERROR($B216+INDEX(Settings!$AF$19:$AF$33, MATCH(I$10, Settings!$Y$19:$Y$33, 0))+IF(INDEX(Settings!$AI$19:$AI$33, MATCH(I$10, Settings!$Y$19:$Y$33, 0))="", 0, INDEX($AO$2:$AU$8, MATCH(TEXT($B216, "ddd"), $AN$2:$AN$8, 0), MATCH(INDEX(Settings!$AI$19:$AI$33, MATCH(I$10, Settings!$Y$19:$Y$33, 0)), $AO$1:$AU$1, 0))), 0))</f>
        <v/>
      </c>
      <c r="AS216" s="119" t="str">
        <f>IF(OR($B216="", J216="", J$10="", AS$9), "", IFERROR($B216+INDEX(Settings!$AF$19:$AF$33, MATCH(J$10, Settings!$Y$19:$Y$33, 0))+IF(INDEX(Settings!$AI$19:$AI$33, MATCH(J$10, Settings!$Y$19:$Y$33, 0))="", 0, INDEX($AO$2:$AU$8, MATCH(TEXT($B216, "ddd"), $AN$2:$AN$8, 0), MATCH(INDEX(Settings!$AI$19:$AI$33, MATCH(J$10, Settings!$Y$19:$Y$33, 0)), $AO$1:$AU$1, 0))), 0))</f>
        <v/>
      </c>
      <c r="AT216" s="119" t="str">
        <f>IF(OR($B216="", K216="", K$10="", AT$9), "", IFERROR($B216+INDEX(Settings!$AF$19:$AF$33, MATCH(K$10, Settings!$Y$19:$Y$33, 0))+IF(INDEX(Settings!$AI$19:$AI$33, MATCH(K$10, Settings!$Y$19:$Y$33, 0))="", 0, INDEX($AO$2:$AU$8, MATCH(TEXT($B216, "ddd"), $AN$2:$AN$8, 0), MATCH(INDEX(Settings!$AI$19:$AI$33, MATCH(K$10, Settings!$Y$19:$Y$33, 0)), $AO$1:$AU$1, 0))), 0))</f>
        <v/>
      </c>
      <c r="AU216" s="119" t="str">
        <f>IF(OR($B216="", L216="", L$10="", AU$9), "", IFERROR($B216+INDEX(Settings!$AF$19:$AF$33, MATCH(L$10, Settings!$Y$19:$Y$33, 0))+IF(INDEX(Settings!$AI$19:$AI$33, MATCH(L$10, Settings!$Y$19:$Y$33, 0))="", 0, INDEX($AO$2:$AU$8, MATCH(TEXT($B216, "ddd"), $AN$2:$AN$8, 0), MATCH(INDEX(Settings!$AI$19:$AI$33, MATCH(L$10, Settings!$Y$19:$Y$33, 0)), $AO$1:$AU$1, 0))), 0))</f>
        <v/>
      </c>
      <c r="AV216" s="119" t="str">
        <f>IF(OR($B216="", M216="", M$10="", AV$9), "", IFERROR($B216+INDEX(Settings!$AF$19:$AF$33, MATCH(M$10, Settings!$Y$19:$Y$33, 0))+IF(INDEX(Settings!$AI$19:$AI$33, MATCH(M$10, Settings!$Y$19:$Y$33, 0))="", 0, INDEX($AO$2:$AU$8, MATCH(TEXT($B216, "ddd"), $AN$2:$AN$8, 0), MATCH(INDEX(Settings!$AI$19:$AI$33, MATCH(M$10, Settings!$Y$19:$Y$33, 0)), $AO$1:$AU$1, 0))), 0))</f>
        <v/>
      </c>
      <c r="AW216" s="119" t="str">
        <f>IF(OR($B216="", N216="", N$10="", AW$9), "", IFERROR($B216+INDEX(Settings!$AF$19:$AF$33, MATCH(N$10, Settings!$Y$19:$Y$33, 0))+IF(INDEX(Settings!$AI$19:$AI$33, MATCH(N$10, Settings!$Y$19:$Y$33, 0))="", 0, INDEX($AO$2:$AU$8, MATCH(TEXT($B216, "ddd"), $AN$2:$AN$8, 0), MATCH(INDEX(Settings!$AI$19:$AI$33, MATCH(N$10, Settings!$Y$19:$Y$33, 0)), $AO$1:$AU$1, 0))), 0))</f>
        <v/>
      </c>
      <c r="AX216" s="119" t="str">
        <f>IF(OR($B216="", O216="", O$10="", AX$9), "", IFERROR($B216+INDEX(Settings!$AF$19:$AF$33, MATCH(O$10, Settings!$Y$19:$Y$33, 0))+IF(INDEX(Settings!$AI$19:$AI$33, MATCH(O$10, Settings!$Y$19:$Y$33, 0))="", 0, INDEX($AO$2:$AU$8, MATCH(TEXT($B216, "ddd"), $AN$2:$AN$8, 0), MATCH(INDEX(Settings!$AI$19:$AI$33, MATCH(O$10, Settings!$Y$19:$Y$33, 0)), $AO$1:$AU$1, 0))), 0))</f>
        <v/>
      </c>
      <c r="AY216" s="119" t="str">
        <f>IF(OR($B216="", P216="", P$10="", AY$9), "", IFERROR($B216+INDEX(Settings!$AF$19:$AF$33, MATCH(P$10, Settings!$Y$19:$Y$33, 0))+IF(INDEX(Settings!$AI$19:$AI$33, MATCH(P$10, Settings!$Y$19:$Y$33, 0))="", 0, INDEX($AO$2:$AU$8, MATCH(TEXT($B216, "ddd"), $AN$2:$AN$8, 0), MATCH(INDEX(Settings!$AI$19:$AI$33, MATCH(P$10, Settings!$Y$19:$Y$33, 0)), $AO$1:$AU$1, 0))), 0))</f>
        <v/>
      </c>
      <c r="AZ216" s="120" t="str">
        <f>IF(OR($B216="", Q216="", Q$10="", AZ$9), "", IFERROR($B216+INDEX(Settings!$AF$19:$AF$33, MATCH(Q$10, Settings!$Y$19:$Y$33, 0))+IF(INDEX(Settings!$AI$19:$AI$33, MATCH(Q$10, Settings!$Y$19:$Y$33, 0))="", 0, INDEX($AO$2:$AU$8, MATCH(TEXT($B216, "ddd"), $AN$2:$AN$8, 0), MATCH(INDEX(Settings!$AI$19:$AI$33, MATCH(Q$10, Settings!$Y$19:$Y$33, 0)), $AO$1:$AU$1, 0))), 0))</f>
        <v/>
      </c>
      <c r="BB216" s="118" t="str">
        <f>IF(OR(C$10="", $B216="", C216="", BB$9=""), "", IFERROR(WORKDAY((DATE(YEAR($B216), MONTH($B216)+INDEX(Settings!$AM$19:$AM$33, MATCH(C$10, Settings!$Y$19:$Y$33, 0)), IF(INDEX(Settings!$AQ$19:$AQ$33, MATCH(C$10, Settings!$Y$19:$Y$33, 0))=0, DAY($B216), INDEX(Settings!$AQ$19:$AQ$33, MATCH(C$10, Settings!$Y$19:$Y$33, 0))))-1), 1, Settings!$AY$23:$AY$38), ""))</f>
        <v/>
      </c>
      <c r="BC216" s="119" t="str">
        <f>IF(OR(D$10="", $B216="", D216="", BC$9=""), "", IFERROR(WORKDAY((DATE(YEAR($B216), MONTH($B216)+INDEX(Settings!$AM$19:$AM$33, MATCH(D$10, Settings!$Y$19:$Y$33, 0)), IF(INDEX(Settings!$AQ$19:$AQ$33, MATCH(D$10, Settings!$Y$19:$Y$33, 0))=0, DAY($B216), INDEX(Settings!$AQ$19:$AQ$33, MATCH(D$10, Settings!$Y$19:$Y$33, 0))))-1), 1, Settings!$AY$23:$AY$38), ""))</f>
        <v/>
      </c>
      <c r="BD216" s="119" t="str">
        <f>IF(OR(E$10="", $B216="", E216="", BD$9=""), "", IFERROR(WORKDAY((DATE(YEAR($B216), MONTH($B216)+INDEX(Settings!$AM$19:$AM$33, MATCH(E$10, Settings!$Y$19:$Y$33, 0)), IF(INDEX(Settings!$AQ$19:$AQ$33, MATCH(E$10, Settings!$Y$19:$Y$33, 0))=0, DAY($B216), INDEX(Settings!$AQ$19:$AQ$33, MATCH(E$10, Settings!$Y$19:$Y$33, 0))))-1), 1, Settings!$AY$23:$AY$38), ""))</f>
        <v/>
      </c>
      <c r="BE216" s="119" t="str">
        <f>IF(OR(F$10="", $B216="", F216="", BE$9=""), "", IFERROR(WORKDAY((DATE(YEAR($B216), MONTH($B216)+INDEX(Settings!$AM$19:$AM$33, MATCH(F$10, Settings!$Y$19:$Y$33, 0)), IF(INDEX(Settings!$AQ$19:$AQ$33, MATCH(F$10, Settings!$Y$19:$Y$33, 0))=0, DAY($B216), INDEX(Settings!$AQ$19:$AQ$33, MATCH(F$10, Settings!$Y$19:$Y$33, 0))))-1), 1, Settings!$AY$23:$AY$38), ""))</f>
        <v/>
      </c>
      <c r="BF216" s="119" t="str">
        <f>IF(OR(G$10="", $B216="", G216="", BF$9=""), "", IFERROR(WORKDAY((DATE(YEAR($B216), MONTH($B216)+INDEX(Settings!$AM$19:$AM$33, MATCH(G$10, Settings!$Y$19:$Y$33, 0)), IF(INDEX(Settings!$AQ$19:$AQ$33, MATCH(G$10, Settings!$Y$19:$Y$33, 0))=0, DAY($B216), INDEX(Settings!$AQ$19:$AQ$33, MATCH(G$10, Settings!$Y$19:$Y$33, 0))))-1), 1, Settings!$AY$23:$AY$38), ""))</f>
        <v/>
      </c>
      <c r="BG216" s="119" t="str">
        <f>IF(OR(H$10="", $B216="", H216="", BG$9=""), "", IFERROR(WORKDAY((DATE(YEAR($B216), MONTH($B216)+INDEX(Settings!$AM$19:$AM$33, MATCH(H$10, Settings!$Y$19:$Y$33, 0)), IF(INDEX(Settings!$AQ$19:$AQ$33, MATCH(H$10, Settings!$Y$19:$Y$33, 0))=0, DAY($B216), INDEX(Settings!$AQ$19:$AQ$33, MATCH(H$10, Settings!$Y$19:$Y$33, 0))))-1), 1, Settings!$AY$23:$AY$38), ""))</f>
        <v/>
      </c>
      <c r="BH216" s="119" t="str">
        <f>IF(OR(I$10="", $B216="", I216="", BH$9=""), "", IFERROR(WORKDAY((DATE(YEAR($B216), MONTH($B216)+INDEX(Settings!$AM$19:$AM$33, MATCH(I$10, Settings!$Y$19:$Y$33, 0)), IF(INDEX(Settings!$AQ$19:$AQ$33, MATCH(I$10, Settings!$Y$19:$Y$33, 0))=0, DAY($B216), INDEX(Settings!$AQ$19:$AQ$33, MATCH(I$10, Settings!$Y$19:$Y$33, 0))))-1), 1, Settings!$AY$23:$AY$38), ""))</f>
        <v/>
      </c>
      <c r="BI216" s="119" t="str">
        <f>IF(OR(J$10="", $B216="", J216="", BI$9=""), "", IFERROR(WORKDAY((DATE(YEAR($B216), MONTH($B216)+INDEX(Settings!$AM$19:$AM$33, MATCH(J$10, Settings!$Y$19:$Y$33, 0)), IF(INDEX(Settings!$AQ$19:$AQ$33, MATCH(J$10, Settings!$Y$19:$Y$33, 0))=0, DAY($B216), INDEX(Settings!$AQ$19:$AQ$33, MATCH(J$10, Settings!$Y$19:$Y$33, 0))))-1), 1, Settings!$AY$23:$AY$38), ""))</f>
        <v/>
      </c>
      <c r="BJ216" s="119" t="str">
        <f>IF(OR(K$10="", $B216="", K216="", BJ$9=""), "", IFERROR(WORKDAY((DATE(YEAR($B216), MONTH($B216)+INDEX(Settings!$AM$19:$AM$33, MATCH(K$10, Settings!$Y$19:$Y$33, 0)), IF(INDEX(Settings!$AQ$19:$AQ$33, MATCH(K$10, Settings!$Y$19:$Y$33, 0))=0, DAY($B216), INDEX(Settings!$AQ$19:$AQ$33, MATCH(K$10, Settings!$Y$19:$Y$33, 0))))-1), 1, Settings!$AY$23:$AY$38), ""))</f>
        <v/>
      </c>
      <c r="BK216" s="119" t="str">
        <f>IF(OR(L$10="", $B216="", L216="", BK$9=""), "", IFERROR(WORKDAY((DATE(YEAR($B216), MONTH($B216)+INDEX(Settings!$AM$19:$AM$33, MATCH(L$10, Settings!$Y$19:$Y$33, 0)), IF(INDEX(Settings!$AQ$19:$AQ$33, MATCH(L$10, Settings!$Y$19:$Y$33, 0))=0, DAY($B216), INDEX(Settings!$AQ$19:$AQ$33, MATCH(L$10, Settings!$Y$19:$Y$33, 0))))-1), 1, Settings!$AY$23:$AY$38), ""))</f>
        <v/>
      </c>
      <c r="BL216" s="119" t="str">
        <f>IF(OR(M$10="", $B216="", M216="", BL$9=""), "", IFERROR(WORKDAY((DATE(YEAR($B216), MONTH($B216)+INDEX(Settings!$AM$19:$AM$33, MATCH(M$10, Settings!$Y$19:$Y$33, 0)), IF(INDEX(Settings!$AQ$19:$AQ$33, MATCH(M$10, Settings!$Y$19:$Y$33, 0))=0, DAY($B216), INDEX(Settings!$AQ$19:$AQ$33, MATCH(M$10, Settings!$Y$19:$Y$33, 0))))-1), 1, Settings!$AY$23:$AY$38), ""))</f>
        <v/>
      </c>
      <c r="BM216" s="119" t="str">
        <f>IF(OR(N$10="", $B216="", N216="", BM$9=""), "", IFERROR(WORKDAY((DATE(YEAR($B216), MONTH($B216)+INDEX(Settings!$AM$19:$AM$33, MATCH(N$10, Settings!$Y$19:$Y$33, 0)), IF(INDEX(Settings!$AQ$19:$AQ$33, MATCH(N$10, Settings!$Y$19:$Y$33, 0))=0, DAY($B216), INDEX(Settings!$AQ$19:$AQ$33, MATCH(N$10, Settings!$Y$19:$Y$33, 0))))-1), 1, Settings!$AY$23:$AY$38), ""))</f>
        <v/>
      </c>
      <c r="BN216" s="119" t="str">
        <f>IF(OR(O$10="", $B216="", O216="", BN$9=""), "", IFERROR(WORKDAY((DATE(YEAR($B216), MONTH($B216)+INDEX(Settings!$AM$19:$AM$33, MATCH(O$10, Settings!$Y$19:$Y$33, 0)), IF(INDEX(Settings!$AQ$19:$AQ$33, MATCH(O$10, Settings!$Y$19:$Y$33, 0))=0, DAY($B216), INDEX(Settings!$AQ$19:$AQ$33, MATCH(O$10, Settings!$Y$19:$Y$33, 0))))-1), 1, Settings!$AY$23:$AY$38), ""))</f>
        <v/>
      </c>
      <c r="BO216" s="119" t="str">
        <f>IF(OR(P$10="", $B216="", P216="", BO$9=""), "", IFERROR(WORKDAY((DATE(YEAR($B216), MONTH($B216)+INDEX(Settings!$AM$19:$AM$33, MATCH(P$10, Settings!$Y$19:$Y$33, 0)), IF(INDEX(Settings!$AQ$19:$AQ$33, MATCH(P$10, Settings!$Y$19:$Y$33, 0))=0, DAY($B216), INDEX(Settings!$AQ$19:$AQ$33, MATCH(P$10, Settings!$Y$19:$Y$33, 0))))-1), 1, Settings!$AY$23:$AY$38), ""))</f>
        <v/>
      </c>
      <c r="BP216" s="120" t="str">
        <f>IF(OR(Q$10="", $B216="", Q216="", BP$9=""), "", IFERROR(WORKDAY((DATE(YEAR($B216), MONTH($B216)+INDEX(Settings!$AM$19:$AM$33, MATCH(Q$10, Settings!$Y$19:$Y$33, 0)), IF(INDEX(Settings!$AQ$19:$AQ$33, MATCH(Q$10, Settings!$Y$19:$Y$33, 0))=0, DAY($B216), INDEX(Settings!$AQ$19:$AQ$33, MATCH(Q$10, Settings!$Y$19:$Y$33, 0))))-1), 1, Settings!$AY$23:$AY$38), ""))</f>
        <v/>
      </c>
      <c r="BR216" s="118" t="str">
        <f>IF(BB216="", "", IF(BB216&lt;=$B216, WORKDAY(DATE(YEAR($BB216), MONTH(BB216)+1, DAY(BB216)-1), 1, Settings!$AY$23:$AY$38), BB216))</f>
        <v/>
      </c>
      <c r="BS216" s="119" t="str">
        <f>IF(BC216="", "", IF(BC216&lt;=$B216, WORKDAY(DATE(YEAR($BB216), MONTH(BC216)+1, DAY(BC216)-1), 1, Settings!$AY$23:$AY$38), BC216))</f>
        <v/>
      </c>
      <c r="BT216" s="119" t="str">
        <f>IF(BD216="", "", IF(BD216&lt;=$B216, WORKDAY(DATE(YEAR($BB216), MONTH(BD216)+1, DAY(BD216)-1), 1, Settings!$AY$23:$AY$38), BD216))</f>
        <v/>
      </c>
      <c r="BU216" s="119" t="str">
        <f>IF(BE216="", "", IF(BE216&lt;=$B216, WORKDAY(DATE(YEAR($BB216), MONTH(BE216)+1, DAY(BE216)-1), 1, Settings!$AY$23:$AY$38), BE216))</f>
        <v/>
      </c>
      <c r="BV216" s="119" t="str">
        <f>IF(BF216="", "", IF(BF216&lt;=$B216, WORKDAY(DATE(YEAR($BB216), MONTH(BF216)+1, DAY(BF216)-1), 1, Settings!$AY$23:$AY$38), BF216))</f>
        <v/>
      </c>
      <c r="BW216" s="119" t="str">
        <f>IF(BG216="", "", IF(BG216&lt;=$B216, WORKDAY(DATE(YEAR($BB216), MONTH(BG216)+1, DAY(BG216)-1), 1, Settings!$AY$23:$AY$38), BG216))</f>
        <v/>
      </c>
      <c r="BX216" s="119" t="str">
        <f>IF(BH216="", "", IF(BH216&lt;=$B216, WORKDAY(DATE(YEAR($BB216), MONTH(BH216)+1, DAY(BH216)-1), 1, Settings!$AY$23:$AY$38), BH216))</f>
        <v/>
      </c>
      <c r="BY216" s="119" t="str">
        <f>IF(BI216="", "", IF(BI216&lt;=$B216, WORKDAY(DATE(YEAR($BB216), MONTH(BI216)+1, DAY(BI216)-1), 1, Settings!$AY$23:$AY$38), BI216))</f>
        <v/>
      </c>
      <c r="BZ216" s="119" t="str">
        <f>IF(BJ216="", "", IF(BJ216&lt;=$B216, WORKDAY(DATE(YEAR($BB216), MONTH(BJ216)+1, DAY(BJ216)-1), 1, Settings!$AY$23:$AY$38), BJ216))</f>
        <v/>
      </c>
      <c r="CA216" s="119" t="str">
        <f>IF(BK216="", "", IF(BK216&lt;=$B216, WORKDAY(DATE(YEAR($BB216), MONTH(BK216)+1, DAY(BK216)-1), 1, Settings!$AY$23:$AY$38), BK216))</f>
        <v/>
      </c>
      <c r="CB216" s="119" t="str">
        <f>IF(BL216="", "", IF(BL216&lt;=$B216, WORKDAY(DATE(YEAR($BB216), MONTH(BL216)+1, DAY(BL216)-1), 1, Settings!$AY$23:$AY$38), BL216))</f>
        <v/>
      </c>
      <c r="CC216" s="119" t="str">
        <f>IF(BM216="", "", IF(BM216&lt;=$B216, WORKDAY(DATE(YEAR($BB216), MONTH(BM216)+1, DAY(BM216)-1), 1, Settings!$AY$23:$AY$38), BM216))</f>
        <v/>
      </c>
      <c r="CD216" s="119" t="str">
        <f>IF(BN216="", "", IF(BN216&lt;=$B216, WORKDAY(DATE(YEAR($BB216), MONTH(BN216)+1, DAY(BN216)-1), 1, Settings!$AY$23:$AY$38), BN216))</f>
        <v/>
      </c>
      <c r="CE216" s="119" t="str">
        <f>IF(BO216="", "", IF(BO216&lt;=$B216, WORKDAY(DATE(YEAR($BB216), MONTH(BO216)+1, DAY(BO216)-1), 1, Settings!$AY$23:$AY$38), BO216))</f>
        <v/>
      </c>
      <c r="CF216" s="120" t="str">
        <f>IF(BP216="", "", IF(BP216&lt;=$B216, WORKDAY(DATE(YEAR($BB216), MONTH(BP216)+1, DAY(BP216)-1), 1, Settings!$AY$23:$AY$38), BP216))</f>
        <v/>
      </c>
      <c r="CH216" s="48" t="str">
        <f t="shared" si="97"/>
        <v/>
      </c>
      <c r="CI216" s="49" t="str">
        <f t="shared" si="98"/>
        <v/>
      </c>
      <c r="CJ216" s="49" t="str">
        <f t="shared" si="99"/>
        <v/>
      </c>
      <c r="CK216" s="49" t="str">
        <f t="shared" si="100"/>
        <v/>
      </c>
      <c r="CL216" s="49" t="str">
        <f t="shared" si="101"/>
        <v/>
      </c>
      <c r="CM216" s="49" t="str">
        <f t="shared" si="102"/>
        <v/>
      </c>
      <c r="CN216" s="49" t="str">
        <f t="shared" si="103"/>
        <v/>
      </c>
      <c r="CO216" s="49" t="str">
        <f t="shared" si="104"/>
        <v/>
      </c>
      <c r="CP216" s="49" t="str">
        <f t="shared" si="105"/>
        <v/>
      </c>
      <c r="CQ216" s="49" t="str">
        <f t="shared" si="106"/>
        <v/>
      </c>
      <c r="CR216" s="49" t="str">
        <f t="shared" si="107"/>
        <v/>
      </c>
      <c r="CS216" s="49" t="str">
        <f t="shared" si="108"/>
        <v/>
      </c>
      <c r="CT216" s="49" t="str">
        <f t="shared" si="109"/>
        <v/>
      </c>
      <c r="CU216" s="49" t="str">
        <f t="shared" si="110"/>
        <v/>
      </c>
      <c r="CV216" s="16" t="str">
        <f t="shared" si="111"/>
        <v/>
      </c>
      <c r="CX216" s="48" t="str">
        <f t="shared" si="112"/>
        <v/>
      </c>
      <c r="CY216" s="49" t="str">
        <f t="shared" si="113"/>
        <v/>
      </c>
      <c r="CZ216" s="49" t="str">
        <f t="shared" si="114"/>
        <v/>
      </c>
      <c r="DA216" s="49" t="str">
        <f t="shared" si="115"/>
        <v/>
      </c>
      <c r="DB216" s="49" t="str">
        <f t="shared" si="116"/>
        <v/>
      </c>
      <c r="DC216" s="49" t="str">
        <f t="shared" si="117"/>
        <v/>
      </c>
      <c r="DD216" s="49" t="str">
        <f t="shared" si="118"/>
        <v/>
      </c>
      <c r="DE216" s="49" t="str">
        <f t="shared" si="119"/>
        <v/>
      </c>
      <c r="DF216" s="49" t="str">
        <f t="shared" si="120"/>
        <v/>
      </c>
      <c r="DG216" s="49" t="str">
        <f t="shared" si="121"/>
        <v/>
      </c>
      <c r="DH216" s="49" t="str">
        <f t="shared" si="122"/>
        <v/>
      </c>
      <c r="DI216" s="49" t="str">
        <f t="shared" si="123"/>
        <v/>
      </c>
      <c r="DJ216" s="49" t="str">
        <f t="shared" si="124"/>
        <v/>
      </c>
      <c r="DK216" s="49" t="str">
        <f t="shared" si="125"/>
        <v/>
      </c>
      <c r="DL216" s="16" t="str">
        <f t="shared" si="126"/>
        <v/>
      </c>
      <c r="DN216" s="17" t="str">
        <f t="shared" si="127"/>
        <v>Jan 2020</v>
      </c>
    </row>
    <row r="217" spans="1:118" x14ac:dyDescent="0.25">
      <c r="A217" s="30"/>
      <c r="B217" s="102">
        <f>IF(B216="", "", IFERROR(IF(B216+1&gt;Settings!$G$25, "", B216+1), ""))</f>
        <v>43853</v>
      </c>
      <c r="C217" s="2"/>
      <c r="D217" s="3"/>
      <c r="E217" s="3"/>
      <c r="F217" s="3"/>
      <c r="G217" s="3"/>
      <c r="H217" s="3"/>
      <c r="I217" s="3"/>
      <c r="J217" s="3"/>
      <c r="K217" s="3"/>
      <c r="L217" s="3"/>
      <c r="M217" s="3"/>
      <c r="N217" s="3"/>
      <c r="O217" s="3"/>
      <c r="P217" s="3"/>
      <c r="Q217" s="4"/>
      <c r="R217" s="30"/>
      <c r="T217" s="17" t="str">
        <f>IF($B217="", "", IF($B217&lt;Settings!$G$23, "Old", "New"))</f>
        <v>New</v>
      </c>
      <c r="AL217" s="118" t="str">
        <f>IF(OR($B217="", C217="", C$10="", AL$9), "", IFERROR($B217+INDEX(Settings!$AF$19:$AF$33, MATCH(C$10, Settings!$Y$19:$Y$33, 0))+IF(INDEX(Settings!$AI$19:$AI$33, MATCH(C$10, Settings!$Y$19:$Y$33, 0))="", 0, INDEX($AO$2:$AU$8, MATCH(TEXT($B217, "ddd"), $AN$2:$AN$8, 0), MATCH(INDEX(Settings!$AI$19:$AI$33, MATCH(C$10, Settings!$Y$19:$Y$33, 0)), $AO$1:$AU$1, 0))), 0))</f>
        <v/>
      </c>
      <c r="AM217" s="119" t="str">
        <f>IF(OR($B217="", D217="", D$10="", AM$9), "", IFERROR($B217+INDEX(Settings!$AF$19:$AF$33, MATCH(D$10, Settings!$Y$19:$Y$33, 0))+IF(INDEX(Settings!$AI$19:$AI$33, MATCH(D$10, Settings!$Y$19:$Y$33, 0))="", 0, INDEX($AO$2:$AU$8, MATCH(TEXT($B217, "ddd"), $AN$2:$AN$8, 0), MATCH(INDEX(Settings!$AI$19:$AI$33, MATCH(D$10, Settings!$Y$19:$Y$33, 0)), $AO$1:$AU$1, 0))), 0))</f>
        <v/>
      </c>
      <c r="AN217" s="119" t="str">
        <f>IF(OR($B217="", E217="", E$10="", AN$9), "", IFERROR($B217+INDEX(Settings!$AF$19:$AF$33, MATCH(E$10, Settings!$Y$19:$Y$33, 0))+IF(INDEX(Settings!$AI$19:$AI$33, MATCH(E$10, Settings!$Y$19:$Y$33, 0))="", 0, INDEX($AO$2:$AU$8, MATCH(TEXT($B217, "ddd"), $AN$2:$AN$8, 0), MATCH(INDEX(Settings!$AI$19:$AI$33, MATCH(E$10, Settings!$Y$19:$Y$33, 0)), $AO$1:$AU$1, 0))), 0))</f>
        <v/>
      </c>
      <c r="AO217" s="119" t="str">
        <f>IF(OR($B217="", F217="", F$10="", AO$9), "", IFERROR($B217+INDEX(Settings!$AF$19:$AF$33, MATCH(F$10, Settings!$Y$19:$Y$33, 0))+IF(INDEX(Settings!$AI$19:$AI$33, MATCH(F$10, Settings!$Y$19:$Y$33, 0))="", 0, INDEX($AO$2:$AU$8, MATCH(TEXT($B217, "ddd"), $AN$2:$AN$8, 0), MATCH(INDEX(Settings!$AI$19:$AI$33, MATCH(F$10, Settings!$Y$19:$Y$33, 0)), $AO$1:$AU$1, 0))), 0))</f>
        <v/>
      </c>
      <c r="AP217" s="119" t="str">
        <f>IF(OR($B217="", G217="", G$10="", AP$9), "", IFERROR($B217+INDEX(Settings!$AF$19:$AF$33, MATCH(G$10, Settings!$Y$19:$Y$33, 0))+IF(INDEX(Settings!$AI$19:$AI$33, MATCH(G$10, Settings!$Y$19:$Y$33, 0))="", 0, INDEX($AO$2:$AU$8, MATCH(TEXT($B217, "ddd"), $AN$2:$AN$8, 0), MATCH(INDEX(Settings!$AI$19:$AI$33, MATCH(G$10, Settings!$Y$19:$Y$33, 0)), $AO$1:$AU$1, 0))), 0))</f>
        <v/>
      </c>
      <c r="AQ217" s="119" t="str">
        <f>IF(OR($B217="", H217="", H$10="", AQ$9), "", IFERROR($B217+INDEX(Settings!$AF$19:$AF$33, MATCH(H$10, Settings!$Y$19:$Y$33, 0))+IF(INDEX(Settings!$AI$19:$AI$33, MATCH(H$10, Settings!$Y$19:$Y$33, 0))="", 0, INDEX($AO$2:$AU$8, MATCH(TEXT($B217, "ddd"), $AN$2:$AN$8, 0), MATCH(INDEX(Settings!$AI$19:$AI$33, MATCH(H$10, Settings!$Y$19:$Y$33, 0)), $AO$1:$AU$1, 0))), 0))</f>
        <v/>
      </c>
      <c r="AR217" s="119" t="str">
        <f>IF(OR($B217="", I217="", I$10="", AR$9), "", IFERROR($B217+INDEX(Settings!$AF$19:$AF$33, MATCH(I$10, Settings!$Y$19:$Y$33, 0))+IF(INDEX(Settings!$AI$19:$AI$33, MATCH(I$10, Settings!$Y$19:$Y$33, 0))="", 0, INDEX($AO$2:$AU$8, MATCH(TEXT($B217, "ddd"), $AN$2:$AN$8, 0), MATCH(INDEX(Settings!$AI$19:$AI$33, MATCH(I$10, Settings!$Y$19:$Y$33, 0)), $AO$1:$AU$1, 0))), 0))</f>
        <v/>
      </c>
      <c r="AS217" s="119" t="str">
        <f>IF(OR($B217="", J217="", J$10="", AS$9), "", IFERROR($B217+INDEX(Settings!$AF$19:$AF$33, MATCH(J$10, Settings!$Y$19:$Y$33, 0))+IF(INDEX(Settings!$AI$19:$AI$33, MATCH(J$10, Settings!$Y$19:$Y$33, 0))="", 0, INDEX($AO$2:$AU$8, MATCH(TEXT($B217, "ddd"), $AN$2:$AN$8, 0), MATCH(INDEX(Settings!$AI$19:$AI$33, MATCH(J$10, Settings!$Y$19:$Y$33, 0)), $AO$1:$AU$1, 0))), 0))</f>
        <v/>
      </c>
      <c r="AT217" s="119" t="str">
        <f>IF(OR($B217="", K217="", K$10="", AT$9), "", IFERROR($B217+INDEX(Settings!$AF$19:$AF$33, MATCH(K$10, Settings!$Y$19:$Y$33, 0))+IF(INDEX(Settings!$AI$19:$AI$33, MATCH(K$10, Settings!$Y$19:$Y$33, 0))="", 0, INDEX($AO$2:$AU$8, MATCH(TEXT($B217, "ddd"), $AN$2:$AN$8, 0), MATCH(INDEX(Settings!$AI$19:$AI$33, MATCH(K$10, Settings!$Y$19:$Y$33, 0)), $AO$1:$AU$1, 0))), 0))</f>
        <v/>
      </c>
      <c r="AU217" s="119" t="str">
        <f>IF(OR($B217="", L217="", L$10="", AU$9), "", IFERROR($B217+INDEX(Settings!$AF$19:$AF$33, MATCH(L$10, Settings!$Y$19:$Y$33, 0))+IF(INDEX(Settings!$AI$19:$AI$33, MATCH(L$10, Settings!$Y$19:$Y$33, 0))="", 0, INDEX($AO$2:$AU$8, MATCH(TEXT($B217, "ddd"), $AN$2:$AN$8, 0), MATCH(INDEX(Settings!$AI$19:$AI$33, MATCH(L$10, Settings!$Y$19:$Y$33, 0)), $AO$1:$AU$1, 0))), 0))</f>
        <v/>
      </c>
      <c r="AV217" s="119" t="str">
        <f>IF(OR($B217="", M217="", M$10="", AV$9), "", IFERROR($B217+INDEX(Settings!$AF$19:$AF$33, MATCH(M$10, Settings!$Y$19:$Y$33, 0))+IF(INDEX(Settings!$AI$19:$AI$33, MATCH(M$10, Settings!$Y$19:$Y$33, 0))="", 0, INDEX($AO$2:$AU$8, MATCH(TEXT($B217, "ddd"), $AN$2:$AN$8, 0), MATCH(INDEX(Settings!$AI$19:$AI$33, MATCH(M$10, Settings!$Y$19:$Y$33, 0)), $AO$1:$AU$1, 0))), 0))</f>
        <v/>
      </c>
      <c r="AW217" s="119" t="str">
        <f>IF(OR($B217="", N217="", N$10="", AW$9), "", IFERROR($B217+INDEX(Settings!$AF$19:$AF$33, MATCH(N$10, Settings!$Y$19:$Y$33, 0))+IF(INDEX(Settings!$AI$19:$AI$33, MATCH(N$10, Settings!$Y$19:$Y$33, 0))="", 0, INDEX($AO$2:$AU$8, MATCH(TEXT($B217, "ddd"), $AN$2:$AN$8, 0), MATCH(INDEX(Settings!$AI$19:$AI$33, MATCH(N$10, Settings!$Y$19:$Y$33, 0)), $AO$1:$AU$1, 0))), 0))</f>
        <v/>
      </c>
      <c r="AX217" s="119" t="str">
        <f>IF(OR($B217="", O217="", O$10="", AX$9), "", IFERROR($B217+INDEX(Settings!$AF$19:$AF$33, MATCH(O$10, Settings!$Y$19:$Y$33, 0))+IF(INDEX(Settings!$AI$19:$AI$33, MATCH(O$10, Settings!$Y$19:$Y$33, 0))="", 0, INDEX($AO$2:$AU$8, MATCH(TEXT($B217, "ddd"), $AN$2:$AN$8, 0), MATCH(INDEX(Settings!$AI$19:$AI$33, MATCH(O$10, Settings!$Y$19:$Y$33, 0)), $AO$1:$AU$1, 0))), 0))</f>
        <v/>
      </c>
      <c r="AY217" s="119" t="str">
        <f>IF(OR($B217="", P217="", P$10="", AY$9), "", IFERROR($B217+INDEX(Settings!$AF$19:$AF$33, MATCH(P$10, Settings!$Y$19:$Y$33, 0))+IF(INDEX(Settings!$AI$19:$AI$33, MATCH(P$10, Settings!$Y$19:$Y$33, 0))="", 0, INDEX($AO$2:$AU$8, MATCH(TEXT($B217, "ddd"), $AN$2:$AN$8, 0), MATCH(INDEX(Settings!$AI$19:$AI$33, MATCH(P$10, Settings!$Y$19:$Y$33, 0)), $AO$1:$AU$1, 0))), 0))</f>
        <v/>
      </c>
      <c r="AZ217" s="120" t="str">
        <f>IF(OR($B217="", Q217="", Q$10="", AZ$9), "", IFERROR($B217+INDEX(Settings!$AF$19:$AF$33, MATCH(Q$10, Settings!$Y$19:$Y$33, 0))+IF(INDEX(Settings!$AI$19:$AI$33, MATCH(Q$10, Settings!$Y$19:$Y$33, 0))="", 0, INDEX($AO$2:$AU$8, MATCH(TEXT($B217, "ddd"), $AN$2:$AN$8, 0), MATCH(INDEX(Settings!$AI$19:$AI$33, MATCH(Q$10, Settings!$Y$19:$Y$33, 0)), $AO$1:$AU$1, 0))), 0))</f>
        <v/>
      </c>
      <c r="BB217" s="118" t="str">
        <f>IF(OR(C$10="", $B217="", C217="", BB$9=""), "", IFERROR(WORKDAY((DATE(YEAR($B217), MONTH($B217)+INDEX(Settings!$AM$19:$AM$33, MATCH(C$10, Settings!$Y$19:$Y$33, 0)), IF(INDEX(Settings!$AQ$19:$AQ$33, MATCH(C$10, Settings!$Y$19:$Y$33, 0))=0, DAY($B217), INDEX(Settings!$AQ$19:$AQ$33, MATCH(C$10, Settings!$Y$19:$Y$33, 0))))-1), 1, Settings!$AY$23:$AY$38), ""))</f>
        <v/>
      </c>
      <c r="BC217" s="119" t="str">
        <f>IF(OR(D$10="", $B217="", D217="", BC$9=""), "", IFERROR(WORKDAY((DATE(YEAR($B217), MONTH($B217)+INDEX(Settings!$AM$19:$AM$33, MATCH(D$10, Settings!$Y$19:$Y$33, 0)), IF(INDEX(Settings!$AQ$19:$AQ$33, MATCH(D$10, Settings!$Y$19:$Y$33, 0))=0, DAY($B217), INDEX(Settings!$AQ$19:$AQ$33, MATCH(D$10, Settings!$Y$19:$Y$33, 0))))-1), 1, Settings!$AY$23:$AY$38), ""))</f>
        <v/>
      </c>
      <c r="BD217" s="119" t="str">
        <f>IF(OR(E$10="", $B217="", E217="", BD$9=""), "", IFERROR(WORKDAY((DATE(YEAR($B217), MONTH($B217)+INDEX(Settings!$AM$19:$AM$33, MATCH(E$10, Settings!$Y$19:$Y$33, 0)), IF(INDEX(Settings!$AQ$19:$AQ$33, MATCH(E$10, Settings!$Y$19:$Y$33, 0))=0, DAY($B217), INDEX(Settings!$AQ$19:$AQ$33, MATCH(E$10, Settings!$Y$19:$Y$33, 0))))-1), 1, Settings!$AY$23:$AY$38), ""))</f>
        <v/>
      </c>
      <c r="BE217" s="119" t="str">
        <f>IF(OR(F$10="", $B217="", F217="", BE$9=""), "", IFERROR(WORKDAY((DATE(YEAR($B217), MONTH($B217)+INDEX(Settings!$AM$19:$AM$33, MATCH(F$10, Settings!$Y$19:$Y$33, 0)), IF(INDEX(Settings!$AQ$19:$AQ$33, MATCH(F$10, Settings!$Y$19:$Y$33, 0))=0, DAY($B217), INDEX(Settings!$AQ$19:$AQ$33, MATCH(F$10, Settings!$Y$19:$Y$33, 0))))-1), 1, Settings!$AY$23:$AY$38), ""))</f>
        <v/>
      </c>
      <c r="BF217" s="119" t="str">
        <f>IF(OR(G$10="", $B217="", G217="", BF$9=""), "", IFERROR(WORKDAY((DATE(YEAR($B217), MONTH($B217)+INDEX(Settings!$AM$19:$AM$33, MATCH(G$10, Settings!$Y$19:$Y$33, 0)), IF(INDEX(Settings!$AQ$19:$AQ$33, MATCH(G$10, Settings!$Y$19:$Y$33, 0))=0, DAY($B217), INDEX(Settings!$AQ$19:$AQ$33, MATCH(G$10, Settings!$Y$19:$Y$33, 0))))-1), 1, Settings!$AY$23:$AY$38), ""))</f>
        <v/>
      </c>
      <c r="BG217" s="119" t="str">
        <f>IF(OR(H$10="", $B217="", H217="", BG$9=""), "", IFERROR(WORKDAY((DATE(YEAR($B217), MONTH($B217)+INDEX(Settings!$AM$19:$AM$33, MATCH(H$10, Settings!$Y$19:$Y$33, 0)), IF(INDEX(Settings!$AQ$19:$AQ$33, MATCH(H$10, Settings!$Y$19:$Y$33, 0))=0, DAY($B217), INDEX(Settings!$AQ$19:$AQ$33, MATCH(H$10, Settings!$Y$19:$Y$33, 0))))-1), 1, Settings!$AY$23:$AY$38), ""))</f>
        <v/>
      </c>
      <c r="BH217" s="119" t="str">
        <f>IF(OR(I$10="", $B217="", I217="", BH$9=""), "", IFERROR(WORKDAY((DATE(YEAR($B217), MONTH($B217)+INDEX(Settings!$AM$19:$AM$33, MATCH(I$10, Settings!$Y$19:$Y$33, 0)), IF(INDEX(Settings!$AQ$19:$AQ$33, MATCH(I$10, Settings!$Y$19:$Y$33, 0))=0, DAY($B217), INDEX(Settings!$AQ$19:$AQ$33, MATCH(I$10, Settings!$Y$19:$Y$33, 0))))-1), 1, Settings!$AY$23:$AY$38), ""))</f>
        <v/>
      </c>
      <c r="BI217" s="119" t="str">
        <f>IF(OR(J$10="", $B217="", J217="", BI$9=""), "", IFERROR(WORKDAY((DATE(YEAR($B217), MONTH($B217)+INDEX(Settings!$AM$19:$AM$33, MATCH(J$10, Settings!$Y$19:$Y$33, 0)), IF(INDEX(Settings!$AQ$19:$AQ$33, MATCH(J$10, Settings!$Y$19:$Y$33, 0))=0, DAY($B217), INDEX(Settings!$AQ$19:$AQ$33, MATCH(J$10, Settings!$Y$19:$Y$33, 0))))-1), 1, Settings!$AY$23:$AY$38), ""))</f>
        <v/>
      </c>
      <c r="BJ217" s="119" t="str">
        <f>IF(OR(K$10="", $B217="", K217="", BJ$9=""), "", IFERROR(WORKDAY((DATE(YEAR($B217), MONTH($B217)+INDEX(Settings!$AM$19:$AM$33, MATCH(K$10, Settings!$Y$19:$Y$33, 0)), IF(INDEX(Settings!$AQ$19:$AQ$33, MATCH(K$10, Settings!$Y$19:$Y$33, 0))=0, DAY($B217), INDEX(Settings!$AQ$19:$AQ$33, MATCH(K$10, Settings!$Y$19:$Y$33, 0))))-1), 1, Settings!$AY$23:$AY$38), ""))</f>
        <v/>
      </c>
      <c r="BK217" s="119" t="str">
        <f>IF(OR(L$10="", $B217="", L217="", BK$9=""), "", IFERROR(WORKDAY((DATE(YEAR($B217), MONTH($B217)+INDEX(Settings!$AM$19:$AM$33, MATCH(L$10, Settings!$Y$19:$Y$33, 0)), IF(INDEX(Settings!$AQ$19:$AQ$33, MATCH(L$10, Settings!$Y$19:$Y$33, 0))=0, DAY($B217), INDEX(Settings!$AQ$19:$AQ$33, MATCH(L$10, Settings!$Y$19:$Y$33, 0))))-1), 1, Settings!$AY$23:$AY$38), ""))</f>
        <v/>
      </c>
      <c r="BL217" s="119" t="str">
        <f>IF(OR(M$10="", $B217="", M217="", BL$9=""), "", IFERROR(WORKDAY((DATE(YEAR($B217), MONTH($B217)+INDEX(Settings!$AM$19:$AM$33, MATCH(M$10, Settings!$Y$19:$Y$33, 0)), IF(INDEX(Settings!$AQ$19:$AQ$33, MATCH(M$10, Settings!$Y$19:$Y$33, 0))=0, DAY($B217), INDEX(Settings!$AQ$19:$AQ$33, MATCH(M$10, Settings!$Y$19:$Y$33, 0))))-1), 1, Settings!$AY$23:$AY$38), ""))</f>
        <v/>
      </c>
      <c r="BM217" s="119" t="str">
        <f>IF(OR(N$10="", $B217="", N217="", BM$9=""), "", IFERROR(WORKDAY((DATE(YEAR($B217), MONTH($B217)+INDEX(Settings!$AM$19:$AM$33, MATCH(N$10, Settings!$Y$19:$Y$33, 0)), IF(INDEX(Settings!$AQ$19:$AQ$33, MATCH(N$10, Settings!$Y$19:$Y$33, 0))=0, DAY($B217), INDEX(Settings!$AQ$19:$AQ$33, MATCH(N$10, Settings!$Y$19:$Y$33, 0))))-1), 1, Settings!$AY$23:$AY$38), ""))</f>
        <v/>
      </c>
      <c r="BN217" s="119" t="str">
        <f>IF(OR(O$10="", $B217="", O217="", BN$9=""), "", IFERROR(WORKDAY((DATE(YEAR($B217), MONTH($B217)+INDEX(Settings!$AM$19:$AM$33, MATCH(O$10, Settings!$Y$19:$Y$33, 0)), IF(INDEX(Settings!$AQ$19:$AQ$33, MATCH(O$10, Settings!$Y$19:$Y$33, 0))=0, DAY($B217), INDEX(Settings!$AQ$19:$AQ$33, MATCH(O$10, Settings!$Y$19:$Y$33, 0))))-1), 1, Settings!$AY$23:$AY$38), ""))</f>
        <v/>
      </c>
      <c r="BO217" s="119" t="str">
        <f>IF(OR(P$10="", $B217="", P217="", BO$9=""), "", IFERROR(WORKDAY((DATE(YEAR($B217), MONTH($B217)+INDEX(Settings!$AM$19:$AM$33, MATCH(P$10, Settings!$Y$19:$Y$33, 0)), IF(INDEX(Settings!$AQ$19:$AQ$33, MATCH(P$10, Settings!$Y$19:$Y$33, 0))=0, DAY($B217), INDEX(Settings!$AQ$19:$AQ$33, MATCH(P$10, Settings!$Y$19:$Y$33, 0))))-1), 1, Settings!$AY$23:$AY$38), ""))</f>
        <v/>
      </c>
      <c r="BP217" s="120" t="str">
        <f>IF(OR(Q$10="", $B217="", Q217="", BP$9=""), "", IFERROR(WORKDAY((DATE(YEAR($B217), MONTH($B217)+INDEX(Settings!$AM$19:$AM$33, MATCH(Q$10, Settings!$Y$19:$Y$33, 0)), IF(INDEX(Settings!$AQ$19:$AQ$33, MATCH(Q$10, Settings!$Y$19:$Y$33, 0))=0, DAY($B217), INDEX(Settings!$AQ$19:$AQ$33, MATCH(Q$10, Settings!$Y$19:$Y$33, 0))))-1), 1, Settings!$AY$23:$AY$38), ""))</f>
        <v/>
      </c>
      <c r="BR217" s="118" t="str">
        <f>IF(BB217="", "", IF(BB217&lt;=$B217, WORKDAY(DATE(YEAR($BB217), MONTH(BB217)+1, DAY(BB217)-1), 1, Settings!$AY$23:$AY$38), BB217))</f>
        <v/>
      </c>
      <c r="BS217" s="119" t="str">
        <f>IF(BC217="", "", IF(BC217&lt;=$B217, WORKDAY(DATE(YEAR($BB217), MONTH(BC217)+1, DAY(BC217)-1), 1, Settings!$AY$23:$AY$38), BC217))</f>
        <v/>
      </c>
      <c r="BT217" s="119" t="str">
        <f>IF(BD217="", "", IF(BD217&lt;=$B217, WORKDAY(DATE(YEAR($BB217), MONTH(BD217)+1, DAY(BD217)-1), 1, Settings!$AY$23:$AY$38), BD217))</f>
        <v/>
      </c>
      <c r="BU217" s="119" t="str">
        <f>IF(BE217="", "", IF(BE217&lt;=$B217, WORKDAY(DATE(YEAR($BB217), MONTH(BE217)+1, DAY(BE217)-1), 1, Settings!$AY$23:$AY$38), BE217))</f>
        <v/>
      </c>
      <c r="BV217" s="119" t="str">
        <f>IF(BF217="", "", IF(BF217&lt;=$B217, WORKDAY(DATE(YEAR($BB217), MONTH(BF217)+1, DAY(BF217)-1), 1, Settings!$AY$23:$AY$38), BF217))</f>
        <v/>
      </c>
      <c r="BW217" s="119" t="str">
        <f>IF(BG217="", "", IF(BG217&lt;=$B217, WORKDAY(DATE(YEAR($BB217), MONTH(BG217)+1, DAY(BG217)-1), 1, Settings!$AY$23:$AY$38), BG217))</f>
        <v/>
      </c>
      <c r="BX217" s="119" t="str">
        <f>IF(BH217="", "", IF(BH217&lt;=$B217, WORKDAY(DATE(YEAR($BB217), MONTH(BH217)+1, DAY(BH217)-1), 1, Settings!$AY$23:$AY$38), BH217))</f>
        <v/>
      </c>
      <c r="BY217" s="119" t="str">
        <f>IF(BI217="", "", IF(BI217&lt;=$B217, WORKDAY(DATE(YEAR($BB217), MONTH(BI217)+1, DAY(BI217)-1), 1, Settings!$AY$23:$AY$38), BI217))</f>
        <v/>
      </c>
      <c r="BZ217" s="119" t="str">
        <f>IF(BJ217="", "", IF(BJ217&lt;=$B217, WORKDAY(DATE(YEAR($BB217), MONTH(BJ217)+1, DAY(BJ217)-1), 1, Settings!$AY$23:$AY$38), BJ217))</f>
        <v/>
      </c>
      <c r="CA217" s="119" t="str">
        <f>IF(BK217="", "", IF(BK217&lt;=$B217, WORKDAY(DATE(YEAR($BB217), MONTH(BK217)+1, DAY(BK217)-1), 1, Settings!$AY$23:$AY$38), BK217))</f>
        <v/>
      </c>
      <c r="CB217" s="119" t="str">
        <f>IF(BL217="", "", IF(BL217&lt;=$B217, WORKDAY(DATE(YEAR($BB217), MONTH(BL217)+1, DAY(BL217)-1), 1, Settings!$AY$23:$AY$38), BL217))</f>
        <v/>
      </c>
      <c r="CC217" s="119" t="str">
        <f>IF(BM217="", "", IF(BM217&lt;=$B217, WORKDAY(DATE(YEAR($BB217), MONTH(BM217)+1, DAY(BM217)-1), 1, Settings!$AY$23:$AY$38), BM217))</f>
        <v/>
      </c>
      <c r="CD217" s="119" t="str">
        <f>IF(BN217="", "", IF(BN217&lt;=$B217, WORKDAY(DATE(YEAR($BB217), MONTH(BN217)+1, DAY(BN217)-1), 1, Settings!$AY$23:$AY$38), BN217))</f>
        <v/>
      </c>
      <c r="CE217" s="119" t="str">
        <f>IF(BO217="", "", IF(BO217&lt;=$B217, WORKDAY(DATE(YEAR($BB217), MONTH(BO217)+1, DAY(BO217)-1), 1, Settings!$AY$23:$AY$38), BO217))</f>
        <v/>
      </c>
      <c r="CF217" s="120" t="str">
        <f>IF(BP217="", "", IF(BP217&lt;=$B217, WORKDAY(DATE(YEAR($BB217), MONTH(BP217)+1, DAY(BP217)-1), 1, Settings!$AY$23:$AY$38), BP217))</f>
        <v/>
      </c>
      <c r="CH217" s="48" t="str">
        <f t="shared" si="97"/>
        <v/>
      </c>
      <c r="CI217" s="49" t="str">
        <f t="shared" si="98"/>
        <v/>
      </c>
      <c r="CJ217" s="49" t="str">
        <f t="shared" si="99"/>
        <v/>
      </c>
      <c r="CK217" s="49" t="str">
        <f t="shared" si="100"/>
        <v/>
      </c>
      <c r="CL217" s="49" t="str">
        <f t="shared" si="101"/>
        <v/>
      </c>
      <c r="CM217" s="49" t="str">
        <f t="shared" si="102"/>
        <v/>
      </c>
      <c r="CN217" s="49" t="str">
        <f t="shared" si="103"/>
        <v/>
      </c>
      <c r="CO217" s="49" t="str">
        <f t="shared" si="104"/>
        <v/>
      </c>
      <c r="CP217" s="49" t="str">
        <f t="shared" si="105"/>
        <v/>
      </c>
      <c r="CQ217" s="49" t="str">
        <f t="shared" si="106"/>
        <v/>
      </c>
      <c r="CR217" s="49" t="str">
        <f t="shared" si="107"/>
        <v/>
      </c>
      <c r="CS217" s="49" t="str">
        <f t="shared" si="108"/>
        <v/>
      </c>
      <c r="CT217" s="49" t="str">
        <f t="shared" si="109"/>
        <v/>
      </c>
      <c r="CU217" s="49" t="str">
        <f t="shared" si="110"/>
        <v/>
      </c>
      <c r="CV217" s="16" t="str">
        <f t="shared" si="111"/>
        <v/>
      </c>
      <c r="CX217" s="48" t="str">
        <f t="shared" si="112"/>
        <v/>
      </c>
      <c r="CY217" s="49" t="str">
        <f t="shared" si="113"/>
        <v/>
      </c>
      <c r="CZ217" s="49" t="str">
        <f t="shared" si="114"/>
        <v/>
      </c>
      <c r="DA217" s="49" t="str">
        <f t="shared" si="115"/>
        <v/>
      </c>
      <c r="DB217" s="49" t="str">
        <f t="shared" si="116"/>
        <v/>
      </c>
      <c r="DC217" s="49" t="str">
        <f t="shared" si="117"/>
        <v/>
      </c>
      <c r="DD217" s="49" t="str">
        <f t="shared" si="118"/>
        <v/>
      </c>
      <c r="DE217" s="49" t="str">
        <f t="shared" si="119"/>
        <v/>
      </c>
      <c r="DF217" s="49" t="str">
        <f t="shared" si="120"/>
        <v/>
      </c>
      <c r="DG217" s="49" t="str">
        <f t="shared" si="121"/>
        <v/>
      </c>
      <c r="DH217" s="49" t="str">
        <f t="shared" si="122"/>
        <v/>
      </c>
      <c r="DI217" s="49" t="str">
        <f t="shared" si="123"/>
        <v/>
      </c>
      <c r="DJ217" s="49" t="str">
        <f t="shared" si="124"/>
        <v/>
      </c>
      <c r="DK217" s="49" t="str">
        <f t="shared" si="125"/>
        <v/>
      </c>
      <c r="DL217" s="16" t="str">
        <f t="shared" si="126"/>
        <v/>
      </c>
      <c r="DN217" s="17" t="str">
        <f t="shared" si="127"/>
        <v>Jan 2020</v>
      </c>
    </row>
    <row r="218" spans="1:118" x14ac:dyDescent="0.25">
      <c r="A218" s="30"/>
      <c r="B218" s="102">
        <f>IF(B217="", "", IFERROR(IF(B217+1&gt;Settings!$G$25, "", B217+1), ""))</f>
        <v>43854</v>
      </c>
      <c r="C218" s="2"/>
      <c r="D218" s="3"/>
      <c r="E218" s="3"/>
      <c r="F218" s="3"/>
      <c r="G218" s="3"/>
      <c r="H218" s="3"/>
      <c r="I218" s="3"/>
      <c r="J218" s="3"/>
      <c r="K218" s="3"/>
      <c r="L218" s="3"/>
      <c r="M218" s="3"/>
      <c r="N218" s="3"/>
      <c r="O218" s="3"/>
      <c r="P218" s="3"/>
      <c r="Q218" s="4"/>
      <c r="R218" s="30"/>
      <c r="T218" s="17" t="str">
        <f>IF($B218="", "", IF($B218&lt;Settings!$G$23, "Old", "New"))</f>
        <v>New</v>
      </c>
      <c r="AL218" s="118" t="str">
        <f>IF(OR($B218="", C218="", C$10="", AL$9), "", IFERROR($B218+INDEX(Settings!$AF$19:$AF$33, MATCH(C$10, Settings!$Y$19:$Y$33, 0))+IF(INDEX(Settings!$AI$19:$AI$33, MATCH(C$10, Settings!$Y$19:$Y$33, 0))="", 0, INDEX($AO$2:$AU$8, MATCH(TEXT($B218, "ddd"), $AN$2:$AN$8, 0), MATCH(INDEX(Settings!$AI$19:$AI$33, MATCH(C$10, Settings!$Y$19:$Y$33, 0)), $AO$1:$AU$1, 0))), 0))</f>
        <v/>
      </c>
      <c r="AM218" s="119" t="str">
        <f>IF(OR($B218="", D218="", D$10="", AM$9), "", IFERROR($B218+INDEX(Settings!$AF$19:$AF$33, MATCH(D$10, Settings!$Y$19:$Y$33, 0))+IF(INDEX(Settings!$AI$19:$AI$33, MATCH(D$10, Settings!$Y$19:$Y$33, 0))="", 0, INDEX($AO$2:$AU$8, MATCH(TEXT($B218, "ddd"), $AN$2:$AN$8, 0), MATCH(INDEX(Settings!$AI$19:$AI$33, MATCH(D$10, Settings!$Y$19:$Y$33, 0)), $AO$1:$AU$1, 0))), 0))</f>
        <v/>
      </c>
      <c r="AN218" s="119" t="str">
        <f>IF(OR($B218="", E218="", E$10="", AN$9), "", IFERROR($B218+INDEX(Settings!$AF$19:$AF$33, MATCH(E$10, Settings!$Y$19:$Y$33, 0))+IF(INDEX(Settings!$AI$19:$AI$33, MATCH(E$10, Settings!$Y$19:$Y$33, 0))="", 0, INDEX($AO$2:$AU$8, MATCH(TEXT($B218, "ddd"), $AN$2:$AN$8, 0), MATCH(INDEX(Settings!$AI$19:$AI$33, MATCH(E$10, Settings!$Y$19:$Y$33, 0)), $AO$1:$AU$1, 0))), 0))</f>
        <v/>
      </c>
      <c r="AO218" s="119" t="str">
        <f>IF(OR($B218="", F218="", F$10="", AO$9), "", IFERROR($B218+INDEX(Settings!$AF$19:$AF$33, MATCH(F$10, Settings!$Y$19:$Y$33, 0))+IF(INDEX(Settings!$AI$19:$AI$33, MATCH(F$10, Settings!$Y$19:$Y$33, 0))="", 0, INDEX($AO$2:$AU$8, MATCH(TEXT($B218, "ddd"), $AN$2:$AN$8, 0), MATCH(INDEX(Settings!$AI$19:$AI$33, MATCH(F$10, Settings!$Y$19:$Y$33, 0)), $AO$1:$AU$1, 0))), 0))</f>
        <v/>
      </c>
      <c r="AP218" s="119" t="str">
        <f>IF(OR($B218="", G218="", G$10="", AP$9), "", IFERROR($B218+INDEX(Settings!$AF$19:$AF$33, MATCH(G$10, Settings!$Y$19:$Y$33, 0))+IF(INDEX(Settings!$AI$19:$AI$33, MATCH(G$10, Settings!$Y$19:$Y$33, 0))="", 0, INDEX($AO$2:$AU$8, MATCH(TEXT($B218, "ddd"), $AN$2:$AN$8, 0), MATCH(INDEX(Settings!$AI$19:$AI$33, MATCH(G$10, Settings!$Y$19:$Y$33, 0)), $AO$1:$AU$1, 0))), 0))</f>
        <v/>
      </c>
      <c r="AQ218" s="119" t="str">
        <f>IF(OR($B218="", H218="", H$10="", AQ$9), "", IFERROR($B218+INDEX(Settings!$AF$19:$AF$33, MATCH(H$10, Settings!$Y$19:$Y$33, 0))+IF(INDEX(Settings!$AI$19:$AI$33, MATCH(H$10, Settings!$Y$19:$Y$33, 0))="", 0, INDEX($AO$2:$AU$8, MATCH(TEXT($B218, "ddd"), $AN$2:$AN$8, 0), MATCH(INDEX(Settings!$AI$19:$AI$33, MATCH(H$10, Settings!$Y$19:$Y$33, 0)), $AO$1:$AU$1, 0))), 0))</f>
        <v/>
      </c>
      <c r="AR218" s="119" t="str">
        <f>IF(OR($B218="", I218="", I$10="", AR$9), "", IFERROR($B218+INDEX(Settings!$AF$19:$AF$33, MATCH(I$10, Settings!$Y$19:$Y$33, 0))+IF(INDEX(Settings!$AI$19:$AI$33, MATCH(I$10, Settings!$Y$19:$Y$33, 0))="", 0, INDEX($AO$2:$AU$8, MATCH(TEXT($B218, "ddd"), $AN$2:$AN$8, 0), MATCH(INDEX(Settings!$AI$19:$AI$33, MATCH(I$10, Settings!$Y$19:$Y$33, 0)), $AO$1:$AU$1, 0))), 0))</f>
        <v/>
      </c>
      <c r="AS218" s="119" t="str">
        <f>IF(OR($B218="", J218="", J$10="", AS$9), "", IFERROR($B218+INDEX(Settings!$AF$19:$AF$33, MATCH(J$10, Settings!$Y$19:$Y$33, 0))+IF(INDEX(Settings!$AI$19:$AI$33, MATCH(J$10, Settings!$Y$19:$Y$33, 0))="", 0, INDEX($AO$2:$AU$8, MATCH(TEXT($B218, "ddd"), $AN$2:$AN$8, 0), MATCH(INDEX(Settings!$AI$19:$AI$33, MATCH(J$10, Settings!$Y$19:$Y$33, 0)), $AO$1:$AU$1, 0))), 0))</f>
        <v/>
      </c>
      <c r="AT218" s="119" t="str">
        <f>IF(OR($B218="", K218="", K$10="", AT$9), "", IFERROR($B218+INDEX(Settings!$AF$19:$AF$33, MATCH(K$10, Settings!$Y$19:$Y$33, 0))+IF(INDEX(Settings!$AI$19:$AI$33, MATCH(K$10, Settings!$Y$19:$Y$33, 0))="", 0, INDEX($AO$2:$AU$8, MATCH(TEXT($B218, "ddd"), $AN$2:$AN$8, 0), MATCH(INDEX(Settings!$AI$19:$AI$33, MATCH(K$10, Settings!$Y$19:$Y$33, 0)), $AO$1:$AU$1, 0))), 0))</f>
        <v/>
      </c>
      <c r="AU218" s="119" t="str">
        <f>IF(OR($B218="", L218="", L$10="", AU$9), "", IFERROR($B218+INDEX(Settings!$AF$19:$AF$33, MATCH(L$10, Settings!$Y$19:$Y$33, 0))+IF(INDEX(Settings!$AI$19:$AI$33, MATCH(L$10, Settings!$Y$19:$Y$33, 0))="", 0, INDEX($AO$2:$AU$8, MATCH(TEXT($B218, "ddd"), $AN$2:$AN$8, 0), MATCH(INDEX(Settings!$AI$19:$AI$33, MATCH(L$10, Settings!$Y$19:$Y$33, 0)), $AO$1:$AU$1, 0))), 0))</f>
        <v/>
      </c>
      <c r="AV218" s="119" t="str">
        <f>IF(OR($B218="", M218="", M$10="", AV$9), "", IFERROR($B218+INDEX(Settings!$AF$19:$AF$33, MATCH(M$10, Settings!$Y$19:$Y$33, 0))+IF(INDEX(Settings!$AI$19:$AI$33, MATCH(M$10, Settings!$Y$19:$Y$33, 0))="", 0, INDEX($AO$2:$AU$8, MATCH(TEXT($B218, "ddd"), $AN$2:$AN$8, 0), MATCH(INDEX(Settings!$AI$19:$AI$33, MATCH(M$10, Settings!$Y$19:$Y$33, 0)), $AO$1:$AU$1, 0))), 0))</f>
        <v/>
      </c>
      <c r="AW218" s="119" t="str">
        <f>IF(OR($B218="", N218="", N$10="", AW$9), "", IFERROR($B218+INDEX(Settings!$AF$19:$AF$33, MATCH(N$10, Settings!$Y$19:$Y$33, 0))+IF(INDEX(Settings!$AI$19:$AI$33, MATCH(N$10, Settings!$Y$19:$Y$33, 0))="", 0, INDEX($AO$2:$AU$8, MATCH(TEXT($B218, "ddd"), $AN$2:$AN$8, 0), MATCH(INDEX(Settings!$AI$19:$AI$33, MATCH(N$10, Settings!$Y$19:$Y$33, 0)), $AO$1:$AU$1, 0))), 0))</f>
        <v/>
      </c>
      <c r="AX218" s="119" t="str">
        <f>IF(OR($B218="", O218="", O$10="", AX$9), "", IFERROR($B218+INDEX(Settings!$AF$19:$AF$33, MATCH(O$10, Settings!$Y$19:$Y$33, 0))+IF(INDEX(Settings!$AI$19:$AI$33, MATCH(O$10, Settings!$Y$19:$Y$33, 0))="", 0, INDEX($AO$2:$AU$8, MATCH(TEXT($B218, "ddd"), $AN$2:$AN$8, 0), MATCH(INDEX(Settings!$AI$19:$AI$33, MATCH(O$10, Settings!$Y$19:$Y$33, 0)), $AO$1:$AU$1, 0))), 0))</f>
        <v/>
      </c>
      <c r="AY218" s="119" t="str">
        <f>IF(OR($B218="", P218="", P$10="", AY$9), "", IFERROR($B218+INDEX(Settings!$AF$19:$AF$33, MATCH(P$10, Settings!$Y$19:$Y$33, 0))+IF(INDEX(Settings!$AI$19:$AI$33, MATCH(P$10, Settings!$Y$19:$Y$33, 0))="", 0, INDEX($AO$2:$AU$8, MATCH(TEXT($B218, "ddd"), $AN$2:$AN$8, 0), MATCH(INDEX(Settings!$AI$19:$AI$33, MATCH(P$10, Settings!$Y$19:$Y$33, 0)), $AO$1:$AU$1, 0))), 0))</f>
        <v/>
      </c>
      <c r="AZ218" s="120" t="str">
        <f>IF(OR($B218="", Q218="", Q$10="", AZ$9), "", IFERROR($B218+INDEX(Settings!$AF$19:$AF$33, MATCH(Q$10, Settings!$Y$19:$Y$33, 0))+IF(INDEX(Settings!$AI$19:$AI$33, MATCH(Q$10, Settings!$Y$19:$Y$33, 0))="", 0, INDEX($AO$2:$AU$8, MATCH(TEXT($B218, "ddd"), $AN$2:$AN$8, 0), MATCH(INDEX(Settings!$AI$19:$AI$33, MATCH(Q$10, Settings!$Y$19:$Y$33, 0)), $AO$1:$AU$1, 0))), 0))</f>
        <v/>
      </c>
      <c r="BB218" s="118" t="str">
        <f>IF(OR(C$10="", $B218="", C218="", BB$9=""), "", IFERROR(WORKDAY((DATE(YEAR($B218), MONTH($B218)+INDEX(Settings!$AM$19:$AM$33, MATCH(C$10, Settings!$Y$19:$Y$33, 0)), IF(INDEX(Settings!$AQ$19:$AQ$33, MATCH(C$10, Settings!$Y$19:$Y$33, 0))=0, DAY($B218), INDEX(Settings!$AQ$19:$AQ$33, MATCH(C$10, Settings!$Y$19:$Y$33, 0))))-1), 1, Settings!$AY$23:$AY$38), ""))</f>
        <v/>
      </c>
      <c r="BC218" s="119" t="str">
        <f>IF(OR(D$10="", $B218="", D218="", BC$9=""), "", IFERROR(WORKDAY((DATE(YEAR($B218), MONTH($B218)+INDEX(Settings!$AM$19:$AM$33, MATCH(D$10, Settings!$Y$19:$Y$33, 0)), IF(INDEX(Settings!$AQ$19:$AQ$33, MATCH(D$10, Settings!$Y$19:$Y$33, 0))=0, DAY($B218), INDEX(Settings!$AQ$19:$AQ$33, MATCH(D$10, Settings!$Y$19:$Y$33, 0))))-1), 1, Settings!$AY$23:$AY$38), ""))</f>
        <v/>
      </c>
      <c r="BD218" s="119" t="str">
        <f>IF(OR(E$10="", $B218="", E218="", BD$9=""), "", IFERROR(WORKDAY((DATE(YEAR($B218), MONTH($B218)+INDEX(Settings!$AM$19:$AM$33, MATCH(E$10, Settings!$Y$19:$Y$33, 0)), IF(INDEX(Settings!$AQ$19:$AQ$33, MATCH(E$10, Settings!$Y$19:$Y$33, 0))=0, DAY($B218), INDEX(Settings!$AQ$19:$AQ$33, MATCH(E$10, Settings!$Y$19:$Y$33, 0))))-1), 1, Settings!$AY$23:$AY$38), ""))</f>
        <v/>
      </c>
      <c r="BE218" s="119" t="str">
        <f>IF(OR(F$10="", $B218="", F218="", BE$9=""), "", IFERROR(WORKDAY((DATE(YEAR($B218), MONTH($B218)+INDEX(Settings!$AM$19:$AM$33, MATCH(F$10, Settings!$Y$19:$Y$33, 0)), IF(INDEX(Settings!$AQ$19:$AQ$33, MATCH(F$10, Settings!$Y$19:$Y$33, 0))=0, DAY($B218), INDEX(Settings!$AQ$19:$AQ$33, MATCH(F$10, Settings!$Y$19:$Y$33, 0))))-1), 1, Settings!$AY$23:$AY$38), ""))</f>
        <v/>
      </c>
      <c r="BF218" s="119" t="str">
        <f>IF(OR(G$10="", $B218="", G218="", BF$9=""), "", IFERROR(WORKDAY((DATE(YEAR($B218), MONTH($B218)+INDEX(Settings!$AM$19:$AM$33, MATCH(G$10, Settings!$Y$19:$Y$33, 0)), IF(INDEX(Settings!$AQ$19:$AQ$33, MATCH(G$10, Settings!$Y$19:$Y$33, 0))=0, DAY($B218), INDEX(Settings!$AQ$19:$AQ$33, MATCH(G$10, Settings!$Y$19:$Y$33, 0))))-1), 1, Settings!$AY$23:$AY$38), ""))</f>
        <v/>
      </c>
      <c r="BG218" s="119" t="str">
        <f>IF(OR(H$10="", $B218="", H218="", BG$9=""), "", IFERROR(WORKDAY((DATE(YEAR($B218), MONTH($B218)+INDEX(Settings!$AM$19:$AM$33, MATCH(H$10, Settings!$Y$19:$Y$33, 0)), IF(INDEX(Settings!$AQ$19:$AQ$33, MATCH(H$10, Settings!$Y$19:$Y$33, 0))=0, DAY($B218), INDEX(Settings!$AQ$19:$AQ$33, MATCH(H$10, Settings!$Y$19:$Y$33, 0))))-1), 1, Settings!$AY$23:$AY$38), ""))</f>
        <v/>
      </c>
      <c r="BH218" s="119" t="str">
        <f>IF(OR(I$10="", $B218="", I218="", BH$9=""), "", IFERROR(WORKDAY((DATE(YEAR($B218), MONTH($B218)+INDEX(Settings!$AM$19:$AM$33, MATCH(I$10, Settings!$Y$19:$Y$33, 0)), IF(INDEX(Settings!$AQ$19:$AQ$33, MATCH(I$10, Settings!$Y$19:$Y$33, 0))=0, DAY($B218), INDEX(Settings!$AQ$19:$AQ$33, MATCH(I$10, Settings!$Y$19:$Y$33, 0))))-1), 1, Settings!$AY$23:$AY$38), ""))</f>
        <v/>
      </c>
      <c r="BI218" s="119" t="str">
        <f>IF(OR(J$10="", $B218="", J218="", BI$9=""), "", IFERROR(WORKDAY((DATE(YEAR($B218), MONTH($B218)+INDEX(Settings!$AM$19:$AM$33, MATCH(J$10, Settings!$Y$19:$Y$33, 0)), IF(INDEX(Settings!$AQ$19:$AQ$33, MATCH(J$10, Settings!$Y$19:$Y$33, 0))=0, DAY($B218), INDEX(Settings!$AQ$19:$AQ$33, MATCH(J$10, Settings!$Y$19:$Y$33, 0))))-1), 1, Settings!$AY$23:$AY$38), ""))</f>
        <v/>
      </c>
      <c r="BJ218" s="119" t="str">
        <f>IF(OR(K$10="", $B218="", K218="", BJ$9=""), "", IFERROR(WORKDAY((DATE(YEAR($B218), MONTH($B218)+INDEX(Settings!$AM$19:$AM$33, MATCH(K$10, Settings!$Y$19:$Y$33, 0)), IF(INDEX(Settings!$AQ$19:$AQ$33, MATCH(K$10, Settings!$Y$19:$Y$33, 0))=0, DAY($B218), INDEX(Settings!$AQ$19:$AQ$33, MATCH(K$10, Settings!$Y$19:$Y$33, 0))))-1), 1, Settings!$AY$23:$AY$38), ""))</f>
        <v/>
      </c>
      <c r="BK218" s="119" t="str">
        <f>IF(OR(L$10="", $B218="", L218="", BK$9=""), "", IFERROR(WORKDAY((DATE(YEAR($B218), MONTH($B218)+INDEX(Settings!$AM$19:$AM$33, MATCH(L$10, Settings!$Y$19:$Y$33, 0)), IF(INDEX(Settings!$AQ$19:$AQ$33, MATCH(L$10, Settings!$Y$19:$Y$33, 0))=0, DAY($B218), INDEX(Settings!$AQ$19:$AQ$33, MATCH(L$10, Settings!$Y$19:$Y$33, 0))))-1), 1, Settings!$AY$23:$AY$38), ""))</f>
        <v/>
      </c>
      <c r="BL218" s="119" t="str">
        <f>IF(OR(M$10="", $B218="", M218="", BL$9=""), "", IFERROR(WORKDAY((DATE(YEAR($B218), MONTH($B218)+INDEX(Settings!$AM$19:$AM$33, MATCH(M$10, Settings!$Y$19:$Y$33, 0)), IF(INDEX(Settings!$AQ$19:$AQ$33, MATCH(M$10, Settings!$Y$19:$Y$33, 0))=0, DAY($B218), INDEX(Settings!$AQ$19:$AQ$33, MATCH(M$10, Settings!$Y$19:$Y$33, 0))))-1), 1, Settings!$AY$23:$AY$38), ""))</f>
        <v/>
      </c>
      <c r="BM218" s="119" t="str">
        <f>IF(OR(N$10="", $B218="", N218="", BM$9=""), "", IFERROR(WORKDAY((DATE(YEAR($B218), MONTH($B218)+INDEX(Settings!$AM$19:$AM$33, MATCH(N$10, Settings!$Y$19:$Y$33, 0)), IF(INDEX(Settings!$AQ$19:$AQ$33, MATCH(N$10, Settings!$Y$19:$Y$33, 0))=0, DAY($B218), INDEX(Settings!$AQ$19:$AQ$33, MATCH(N$10, Settings!$Y$19:$Y$33, 0))))-1), 1, Settings!$AY$23:$AY$38), ""))</f>
        <v/>
      </c>
      <c r="BN218" s="119" t="str">
        <f>IF(OR(O$10="", $B218="", O218="", BN$9=""), "", IFERROR(WORKDAY((DATE(YEAR($B218), MONTH($B218)+INDEX(Settings!$AM$19:$AM$33, MATCH(O$10, Settings!$Y$19:$Y$33, 0)), IF(INDEX(Settings!$AQ$19:$AQ$33, MATCH(O$10, Settings!$Y$19:$Y$33, 0))=0, DAY($B218), INDEX(Settings!$AQ$19:$AQ$33, MATCH(O$10, Settings!$Y$19:$Y$33, 0))))-1), 1, Settings!$AY$23:$AY$38), ""))</f>
        <v/>
      </c>
      <c r="BO218" s="119" t="str">
        <f>IF(OR(P$10="", $B218="", P218="", BO$9=""), "", IFERROR(WORKDAY((DATE(YEAR($B218), MONTH($B218)+INDEX(Settings!$AM$19:$AM$33, MATCH(P$10, Settings!$Y$19:$Y$33, 0)), IF(INDEX(Settings!$AQ$19:$AQ$33, MATCH(P$10, Settings!$Y$19:$Y$33, 0))=0, DAY($B218), INDEX(Settings!$AQ$19:$AQ$33, MATCH(P$10, Settings!$Y$19:$Y$33, 0))))-1), 1, Settings!$AY$23:$AY$38), ""))</f>
        <v/>
      </c>
      <c r="BP218" s="120" t="str">
        <f>IF(OR(Q$10="", $B218="", Q218="", BP$9=""), "", IFERROR(WORKDAY((DATE(YEAR($B218), MONTH($B218)+INDEX(Settings!$AM$19:$AM$33, MATCH(Q$10, Settings!$Y$19:$Y$33, 0)), IF(INDEX(Settings!$AQ$19:$AQ$33, MATCH(Q$10, Settings!$Y$19:$Y$33, 0))=0, DAY($B218), INDEX(Settings!$AQ$19:$AQ$33, MATCH(Q$10, Settings!$Y$19:$Y$33, 0))))-1), 1, Settings!$AY$23:$AY$38), ""))</f>
        <v/>
      </c>
      <c r="BR218" s="118" t="str">
        <f>IF(BB218="", "", IF(BB218&lt;=$B218, WORKDAY(DATE(YEAR($BB218), MONTH(BB218)+1, DAY(BB218)-1), 1, Settings!$AY$23:$AY$38), BB218))</f>
        <v/>
      </c>
      <c r="BS218" s="119" t="str">
        <f>IF(BC218="", "", IF(BC218&lt;=$B218, WORKDAY(DATE(YEAR($BB218), MONTH(BC218)+1, DAY(BC218)-1), 1, Settings!$AY$23:$AY$38), BC218))</f>
        <v/>
      </c>
      <c r="BT218" s="119" t="str">
        <f>IF(BD218="", "", IF(BD218&lt;=$B218, WORKDAY(DATE(YEAR($BB218), MONTH(BD218)+1, DAY(BD218)-1), 1, Settings!$AY$23:$AY$38), BD218))</f>
        <v/>
      </c>
      <c r="BU218" s="119" t="str">
        <f>IF(BE218="", "", IF(BE218&lt;=$B218, WORKDAY(DATE(YEAR($BB218), MONTH(BE218)+1, DAY(BE218)-1), 1, Settings!$AY$23:$AY$38), BE218))</f>
        <v/>
      </c>
      <c r="BV218" s="119" t="str">
        <f>IF(BF218="", "", IF(BF218&lt;=$B218, WORKDAY(DATE(YEAR($BB218), MONTH(BF218)+1, DAY(BF218)-1), 1, Settings!$AY$23:$AY$38), BF218))</f>
        <v/>
      </c>
      <c r="BW218" s="119" t="str">
        <f>IF(BG218="", "", IF(BG218&lt;=$B218, WORKDAY(DATE(YEAR($BB218), MONTH(BG218)+1, DAY(BG218)-1), 1, Settings!$AY$23:$AY$38), BG218))</f>
        <v/>
      </c>
      <c r="BX218" s="119" t="str">
        <f>IF(BH218="", "", IF(BH218&lt;=$B218, WORKDAY(DATE(YEAR($BB218), MONTH(BH218)+1, DAY(BH218)-1), 1, Settings!$AY$23:$AY$38), BH218))</f>
        <v/>
      </c>
      <c r="BY218" s="119" t="str">
        <f>IF(BI218="", "", IF(BI218&lt;=$B218, WORKDAY(DATE(YEAR($BB218), MONTH(BI218)+1, DAY(BI218)-1), 1, Settings!$AY$23:$AY$38), BI218))</f>
        <v/>
      </c>
      <c r="BZ218" s="119" t="str">
        <f>IF(BJ218="", "", IF(BJ218&lt;=$B218, WORKDAY(DATE(YEAR($BB218), MONTH(BJ218)+1, DAY(BJ218)-1), 1, Settings!$AY$23:$AY$38), BJ218))</f>
        <v/>
      </c>
      <c r="CA218" s="119" t="str">
        <f>IF(BK218="", "", IF(BK218&lt;=$B218, WORKDAY(DATE(YEAR($BB218), MONTH(BK218)+1, DAY(BK218)-1), 1, Settings!$AY$23:$AY$38), BK218))</f>
        <v/>
      </c>
      <c r="CB218" s="119" t="str">
        <f>IF(BL218="", "", IF(BL218&lt;=$B218, WORKDAY(DATE(YEAR($BB218), MONTH(BL218)+1, DAY(BL218)-1), 1, Settings!$AY$23:$AY$38), BL218))</f>
        <v/>
      </c>
      <c r="CC218" s="119" t="str">
        <f>IF(BM218="", "", IF(BM218&lt;=$B218, WORKDAY(DATE(YEAR($BB218), MONTH(BM218)+1, DAY(BM218)-1), 1, Settings!$AY$23:$AY$38), BM218))</f>
        <v/>
      </c>
      <c r="CD218" s="119" t="str">
        <f>IF(BN218="", "", IF(BN218&lt;=$B218, WORKDAY(DATE(YEAR($BB218), MONTH(BN218)+1, DAY(BN218)-1), 1, Settings!$AY$23:$AY$38), BN218))</f>
        <v/>
      </c>
      <c r="CE218" s="119" t="str">
        <f>IF(BO218="", "", IF(BO218&lt;=$B218, WORKDAY(DATE(YEAR($BB218), MONTH(BO218)+1, DAY(BO218)-1), 1, Settings!$AY$23:$AY$38), BO218))</f>
        <v/>
      </c>
      <c r="CF218" s="120" t="str">
        <f>IF(BP218="", "", IF(BP218&lt;=$B218, WORKDAY(DATE(YEAR($BB218), MONTH(BP218)+1, DAY(BP218)-1), 1, Settings!$AY$23:$AY$38), BP218))</f>
        <v/>
      </c>
      <c r="CH218" s="48" t="str">
        <f t="shared" si="97"/>
        <v/>
      </c>
      <c r="CI218" s="49" t="str">
        <f t="shared" si="98"/>
        <v/>
      </c>
      <c r="CJ218" s="49" t="str">
        <f t="shared" si="99"/>
        <v/>
      </c>
      <c r="CK218" s="49" t="str">
        <f t="shared" si="100"/>
        <v/>
      </c>
      <c r="CL218" s="49" t="str">
        <f t="shared" si="101"/>
        <v/>
      </c>
      <c r="CM218" s="49" t="str">
        <f t="shared" si="102"/>
        <v/>
      </c>
      <c r="CN218" s="49" t="str">
        <f t="shared" si="103"/>
        <v/>
      </c>
      <c r="CO218" s="49" t="str">
        <f t="shared" si="104"/>
        <v/>
      </c>
      <c r="CP218" s="49" t="str">
        <f t="shared" si="105"/>
        <v/>
      </c>
      <c r="CQ218" s="49" t="str">
        <f t="shared" si="106"/>
        <v/>
      </c>
      <c r="CR218" s="49" t="str">
        <f t="shared" si="107"/>
        <v/>
      </c>
      <c r="CS218" s="49" t="str">
        <f t="shared" si="108"/>
        <v/>
      </c>
      <c r="CT218" s="49" t="str">
        <f t="shared" si="109"/>
        <v/>
      </c>
      <c r="CU218" s="49" t="str">
        <f t="shared" si="110"/>
        <v/>
      </c>
      <c r="CV218" s="16" t="str">
        <f t="shared" si="111"/>
        <v/>
      </c>
      <c r="CX218" s="48" t="str">
        <f t="shared" si="112"/>
        <v/>
      </c>
      <c r="CY218" s="49" t="str">
        <f t="shared" si="113"/>
        <v/>
      </c>
      <c r="CZ218" s="49" t="str">
        <f t="shared" si="114"/>
        <v/>
      </c>
      <c r="DA218" s="49" t="str">
        <f t="shared" si="115"/>
        <v/>
      </c>
      <c r="DB218" s="49" t="str">
        <f t="shared" si="116"/>
        <v/>
      </c>
      <c r="DC218" s="49" t="str">
        <f t="shared" si="117"/>
        <v/>
      </c>
      <c r="DD218" s="49" t="str">
        <f t="shared" si="118"/>
        <v/>
      </c>
      <c r="DE218" s="49" t="str">
        <f t="shared" si="119"/>
        <v/>
      </c>
      <c r="DF218" s="49" t="str">
        <f t="shared" si="120"/>
        <v/>
      </c>
      <c r="DG218" s="49" t="str">
        <f t="shared" si="121"/>
        <v/>
      </c>
      <c r="DH218" s="49" t="str">
        <f t="shared" si="122"/>
        <v/>
      </c>
      <c r="DI218" s="49" t="str">
        <f t="shared" si="123"/>
        <v/>
      </c>
      <c r="DJ218" s="49" t="str">
        <f t="shared" si="124"/>
        <v/>
      </c>
      <c r="DK218" s="49" t="str">
        <f t="shared" si="125"/>
        <v/>
      </c>
      <c r="DL218" s="16" t="str">
        <f t="shared" si="126"/>
        <v/>
      </c>
      <c r="DN218" s="17" t="str">
        <f t="shared" si="127"/>
        <v>Jan 2020</v>
      </c>
    </row>
    <row r="219" spans="1:118" x14ac:dyDescent="0.25">
      <c r="A219" s="30"/>
      <c r="B219" s="102">
        <f>IF(B218="", "", IFERROR(IF(B218+1&gt;Settings!$G$25, "", B218+1), ""))</f>
        <v>43855</v>
      </c>
      <c r="C219" s="2"/>
      <c r="D219" s="3"/>
      <c r="E219" s="3"/>
      <c r="F219" s="3"/>
      <c r="G219" s="3"/>
      <c r="H219" s="3"/>
      <c r="I219" s="3"/>
      <c r="J219" s="3"/>
      <c r="K219" s="3"/>
      <c r="L219" s="3"/>
      <c r="M219" s="3"/>
      <c r="N219" s="3"/>
      <c r="O219" s="3"/>
      <c r="P219" s="3"/>
      <c r="Q219" s="4"/>
      <c r="R219" s="30"/>
      <c r="T219" s="17" t="str">
        <f>IF($B219="", "", IF($B219&lt;Settings!$G$23, "Old", "New"))</f>
        <v>New</v>
      </c>
      <c r="AL219" s="118" t="str">
        <f>IF(OR($B219="", C219="", C$10="", AL$9), "", IFERROR($B219+INDEX(Settings!$AF$19:$AF$33, MATCH(C$10, Settings!$Y$19:$Y$33, 0))+IF(INDEX(Settings!$AI$19:$AI$33, MATCH(C$10, Settings!$Y$19:$Y$33, 0))="", 0, INDEX($AO$2:$AU$8, MATCH(TEXT($B219, "ddd"), $AN$2:$AN$8, 0), MATCH(INDEX(Settings!$AI$19:$AI$33, MATCH(C$10, Settings!$Y$19:$Y$33, 0)), $AO$1:$AU$1, 0))), 0))</f>
        <v/>
      </c>
      <c r="AM219" s="119" t="str">
        <f>IF(OR($B219="", D219="", D$10="", AM$9), "", IFERROR($B219+INDEX(Settings!$AF$19:$AF$33, MATCH(D$10, Settings!$Y$19:$Y$33, 0))+IF(INDEX(Settings!$AI$19:$AI$33, MATCH(D$10, Settings!$Y$19:$Y$33, 0))="", 0, INDEX($AO$2:$AU$8, MATCH(TEXT($B219, "ddd"), $AN$2:$AN$8, 0), MATCH(INDEX(Settings!$AI$19:$AI$33, MATCH(D$10, Settings!$Y$19:$Y$33, 0)), $AO$1:$AU$1, 0))), 0))</f>
        <v/>
      </c>
      <c r="AN219" s="119" t="str">
        <f>IF(OR($B219="", E219="", E$10="", AN$9), "", IFERROR($B219+INDEX(Settings!$AF$19:$AF$33, MATCH(E$10, Settings!$Y$19:$Y$33, 0))+IF(INDEX(Settings!$AI$19:$AI$33, MATCH(E$10, Settings!$Y$19:$Y$33, 0))="", 0, INDEX($AO$2:$AU$8, MATCH(TEXT($B219, "ddd"), $AN$2:$AN$8, 0), MATCH(INDEX(Settings!$AI$19:$AI$33, MATCH(E$10, Settings!$Y$19:$Y$33, 0)), $AO$1:$AU$1, 0))), 0))</f>
        <v/>
      </c>
      <c r="AO219" s="119" t="str">
        <f>IF(OR($B219="", F219="", F$10="", AO$9), "", IFERROR($B219+INDEX(Settings!$AF$19:$AF$33, MATCH(F$10, Settings!$Y$19:$Y$33, 0))+IF(INDEX(Settings!$AI$19:$AI$33, MATCH(F$10, Settings!$Y$19:$Y$33, 0))="", 0, INDEX($AO$2:$AU$8, MATCH(TEXT($B219, "ddd"), $AN$2:$AN$8, 0), MATCH(INDEX(Settings!$AI$19:$AI$33, MATCH(F$10, Settings!$Y$19:$Y$33, 0)), $AO$1:$AU$1, 0))), 0))</f>
        <v/>
      </c>
      <c r="AP219" s="119" t="str">
        <f>IF(OR($B219="", G219="", G$10="", AP$9), "", IFERROR($B219+INDEX(Settings!$AF$19:$AF$33, MATCH(G$10, Settings!$Y$19:$Y$33, 0))+IF(INDEX(Settings!$AI$19:$AI$33, MATCH(G$10, Settings!$Y$19:$Y$33, 0))="", 0, INDEX($AO$2:$AU$8, MATCH(TEXT($B219, "ddd"), $AN$2:$AN$8, 0), MATCH(INDEX(Settings!$AI$19:$AI$33, MATCH(G$10, Settings!$Y$19:$Y$33, 0)), $AO$1:$AU$1, 0))), 0))</f>
        <v/>
      </c>
      <c r="AQ219" s="119" t="str">
        <f>IF(OR($B219="", H219="", H$10="", AQ$9), "", IFERROR($B219+INDEX(Settings!$AF$19:$AF$33, MATCH(H$10, Settings!$Y$19:$Y$33, 0))+IF(INDEX(Settings!$AI$19:$AI$33, MATCH(H$10, Settings!$Y$19:$Y$33, 0))="", 0, INDEX($AO$2:$AU$8, MATCH(TEXT($B219, "ddd"), $AN$2:$AN$8, 0), MATCH(INDEX(Settings!$AI$19:$AI$33, MATCH(H$10, Settings!$Y$19:$Y$33, 0)), $AO$1:$AU$1, 0))), 0))</f>
        <v/>
      </c>
      <c r="AR219" s="119" t="str">
        <f>IF(OR($B219="", I219="", I$10="", AR$9), "", IFERROR($B219+INDEX(Settings!$AF$19:$AF$33, MATCH(I$10, Settings!$Y$19:$Y$33, 0))+IF(INDEX(Settings!$AI$19:$AI$33, MATCH(I$10, Settings!$Y$19:$Y$33, 0))="", 0, INDEX($AO$2:$AU$8, MATCH(TEXT($B219, "ddd"), $AN$2:$AN$8, 0), MATCH(INDEX(Settings!$AI$19:$AI$33, MATCH(I$10, Settings!$Y$19:$Y$33, 0)), $AO$1:$AU$1, 0))), 0))</f>
        <v/>
      </c>
      <c r="AS219" s="119" t="str">
        <f>IF(OR($B219="", J219="", J$10="", AS$9), "", IFERROR($B219+INDEX(Settings!$AF$19:$AF$33, MATCH(J$10, Settings!$Y$19:$Y$33, 0))+IF(INDEX(Settings!$AI$19:$AI$33, MATCH(J$10, Settings!$Y$19:$Y$33, 0))="", 0, INDEX($AO$2:$AU$8, MATCH(TEXT($B219, "ddd"), $AN$2:$AN$8, 0), MATCH(INDEX(Settings!$AI$19:$AI$33, MATCH(J$10, Settings!$Y$19:$Y$33, 0)), $AO$1:$AU$1, 0))), 0))</f>
        <v/>
      </c>
      <c r="AT219" s="119" t="str">
        <f>IF(OR($B219="", K219="", K$10="", AT$9), "", IFERROR($B219+INDEX(Settings!$AF$19:$AF$33, MATCH(K$10, Settings!$Y$19:$Y$33, 0))+IF(INDEX(Settings!$AI$19:$AI$33, MATCH(K$10, Settings!$Y$19:$Y$33, 0))="", 0, INDEX($AO$2:$AU$8, MATCH(TEXT($B219, "ddd"), $AN$2:$AN$8, 0), MATCH(INDEX(Settings!$AI$19:$AI$33, MATCH(K$10, Settings!$Y$19:$Y$33, 0)), $AO$1:$AU$1, 0))), 0))</f>
        <v/>
      </c>
      <c r="AU219" s="119" t="str">
        <f>IF(OR($B219="", L219="", L$10="", AU$9), "", IFERROR($B219+INDEX(Settings!$AF$19:$AF$33, MATCH(L$10, Settings!$Y$19:$Y$33, 0))+IF(INDEX(Settings!$AI$19:$AI$33, MATCH(L$10, Settings!$Y$19:$Y$33, 0))="", 0, INDEX($AO$2:$AU$8, MATCH(TEXT($B219, "ddd"), $AN$2:$AN$8, 0), MATCH(INDEX(Settings!$AI$19:$AI$33, MATCH(L$10, Settings!$Y$19:$Y$33, 0)), $AO$1:$AU$1, 0))), 0))</f>
        <v/>
      </c>
      <c r="AV219" s="119" t="str">
        <f>IF(OR($B219="", M219="", M$10="", AV$9), "", IFERROR($B219+INDEX(Settings!$AF$19:$AF$33, MATCH(M$10, Settings!$Y$19:$Y$33, 0))+IF(INDEX(Settings!$AI$19:$AI$33, MATCH(M$10, Settings!$Y$19:$Y$33, 0))="", 0, INDEX($AO$2:$AU$8, MATCH(TEXT($B219, "ddd"), $AN$2:$AN$8, 0), MATCH(INDEX(Settings!$AI$19:$AI$33, MATCH(M$10, Settings!$Y$19:$Y$33, 0)), $AO$1:$AU$1, 0))), 0))</f>
        <v/>
      </c>
      <c r="AW219" s="119" t="str">
        <f>IF(OR($B219="", N219="", N$10="", AW$9), "", IFERROR($B219+INDEX(Settings!$AF$19:$AF$33, MATCH(N$10, Settings!$Y$19:$Y$33, 0))+IF(INDEX(Settings!$AI$19:$AI$33, MATCH(N$10, Settings!$Y$19:$Y$33, 0))="", 0, INDEX($AO$2:$AU$8, MATCH(TEXT($B219, "ddd"), $AN$2:$AN$8, 0), MATCH(INDEX(Settings!$AI$19:$AI$33, MATCH(N$10, Settings!$Y$19:$Y$33, 0)), $AO$1:$AU$1, 0))), 0))</f>
        <v/>
      </c>
      <c r="AX219" s="119" t="str">
        <f>IF(OR($B219="", O219="", O$10="", AX$9), "", IFERROR($B219+INDEX(Settings!$AF$19:$AF$33, MATCH(O$10, Settings!$Y$19:$Y$33, 0))+IF(INDEX(Settings!$AI$19:$AI$33, MATCH(O$10, Settings!$Y$19:$Y$33, 0))="", 0, INDEX($AO$2:$AU$8, MATCH(TEXT($B219, "ddd"), $AN$2:$AN$8, 0), MATCH(INDEX(Settings!$AI$19:$AI$33, MATCH(O$10, Settings!$Y$19:$Y$33, 0)), $AO$1:$AU$1, 0))), 0))</f>
        <v/>
      </c>
      <c r="AY219" s="119" t="str">
        <f>IF(OR($B219="", P219="", P$10="", AY$9), "", IFERROR($B219+INDEX(Settings!$AF$19:$AF$33, MATCH(P$10, Settings!$Y$19:$Y$33, 0))+IF(INDEX(Settings!$AI$19:$AI$33, MATCH(P$10, Settings!$Y$19:$Y$33, 0))="", 0, INDEX($AO$2:$AU$8, MATCH(TEXT($B219, "ddd"), $AN$2:$AN$8, 0), MATCH(INDEX(Settings!$AI$19:$AI$33, MATCH(P$10, Settings!$Y$19:$Y$33, 0)), $AO$1:$AU$1, 0))), 0))</f>
        <v/>
      </c>
      <c r="AZ219" s="120" t="str">
        <f>IF(OR($B219="", Q219="", Q$10="", AZ$9), "", IFERROR($B219+INDEX(Settings!$AF$19:$AF$33, MATCH(Q$10, Settings!$Y$19:$Y$33, 0))+IF(INDEX(Settings!$AI$19:$AI$33, MATCH(Q$10, Settings!$Y$19:$Y$33, 0))="", 0, INDEX($AO$2:$AU$8, MATCH(TEXT($B219, "ddd"), $AN$2:$AN$8, 0), MATCH(INDEX(Settings!$AI$19:$AI$33, MATCH(Q$10, Settings!$Y$19:$Y$33, 0)), $AO$1:$AU$1, 0))), 0))</f>
        <v/>
      </c>
      <c r="BB219" s="118" t="str">
        <f>IF(OR(C$10="", $B219="", C219="", BB$9=""), "", IFERROR(WORKDAY((DATE(YEAR($B219), MONTH($B219)+INDEX(Settings!$AM$19:$AM$33, MATCH(C$10, Settings!$Y$19:$Y$33, 0)), IF(INDEX(Settings!$AQ$19:$AQ$33, MATCH(C$10, Settings!$Y$19:$Y$33, 0))=0, DAY($B219), INDEX(Settings!$AQ$19:$AQ$33, MATCH(C$10, Settings!$Y$19:$Y$33, 0))))-1), 1, Settings!$AY$23:$AY$38), ""))</f>
        <v/>
      </c>
      <c r="BC219" s="119" t="str">
        <f>IF(OR(D$10="", $B219="", D219="", BC$9=""), "", IFERROR(WORKDAY((DATE(YEAR($B219), MONTH($B219)+INDEX(Settings!$AM$19:$AM$33, MATCH(D$10, Settings!$Y$19:$Y$33, 0)), IF(INDEX(Settings!$AQ$19:$AQ$33, MATCH(D$10, Settings!$Y$19:$Y$33, 0))=0, DAY($B219), INDEX(Settings!$AQ$19:$AQ$33, MATCH(D$10, Settings!$Y$19:$Y$33, 0))))-1), 1, Settings!$AY$23:$AY$38), ""))</f>
        <v/>
      </c>
      <c r="BD219" s="119" t="str">
        <f>IF(OR(E$10="", $B219="", E219="", BD$9=""), "", IFERROR(WORKDAY((DATE(YEAR($B219), MONTH($B219)+INDEX(Settings!$AM$19:$AM$33, MATCH(E$10, Settings!$Y$19:$Y$33, 0)), IF(INDEX(Settings!$AQ$19:$AQ$33, MATCH(E$10, Settings!$Y$19:$Y$33, 0))=0, DAY($B219), INDEX(Settings!$AQ$19:$AQ$33, MATCH(E$10, Settings!$Y$19:$Y$33, 0))))-1), 1, Settings!$AY$23:$AY$38), ""))</f>
        <v/>
      </c>
      <c r="BE219" s="119" t="str">
        <f>IF(OR(F$10="", $B219="", F219="", BE$9=""), "", IFERROR(WORKDAY((DATE(YEAR($B219), MONTH($B219)+INDEX(Settings!$AM$19:$AM$33, MATCH(F$10, Settings!$Y$19:$Y$33, 0)), IF(INDEX(Settings!$AQ$19:$AQ$33, MATCH(F$10, Settings!$Y$19:$Y$33, 0))=0, DAY($B219), INDEX(Settings!$AQ$19:$AQ$33, MATCH(F$10, Settings!$Y$19:$Y$33, 0))))-1), 1, Settings!$AY$23:$AY$38), ""))</f>
        <v/>
      </c>
      <c r="BF219" s="119" t="str">
        <f>IF(OR(G$10="", $B219="", G219="", BF$9=""), "", IFERROR(WORKDAY((DATE(YEAR($B219), MONTH($B219)+INDEX(Settings!$AM$19:$AM$33, MATCH(G$10, Settings!$Y$19:$Y$33, 0)), IF(INDEX(Settings!$AQ$19:$AQ$33, MATCH(G$10, Settings!$Y$19:$Y$33, 0))=0, DAY($B219), INDEX(Settings!$AQ$19:$AQ$33, MATCH(G$10, Settings!$Y$19:$Y$33, 0))))-1), 1, Settings!$AY$23:$AY$38), ""))</f>
        <v/>
      </c>
      <c r="BG219" s="119" t="str">
        <f>IF(OR(H$10="", $B219="", H219="", BG$9=""), "", IFERROR(WORKDAY((DATE(YEAR($B219), MONTH($B219)+INDEX(Settings!$AM$19:$AM$33, MATCH(H$10, Settings!$Y$19:$Y$33, 0)), IF(INDEX(Settings!$AQ$19:$AQ$33, MATCH(H$10, Settings!$Y$19:$Y$33, 0))=0, DAY($B219), INDEX(Settings!$AQ$19:$AQ$33, MATCH(H$10, Settings!$Y$19:$Y$33, 0))))-1), 1, Settings!$AY$23:$AY$38), ""))</f>
        <v/>
      </c>
      <c r="BH219" s="119" t="str">
        <f>IF(OR(I$10="", $B219="", I219="", BH$9=""), "", IFERROR(WORKDAY((DATE(YEAR($B219), MONTH($B219)+INDEX(Settings!$AM$19:$AM$33, MATCH(I$10, Settings!$Y$19:$Y$33, 0)), IF(INDEX(Settings!$AQ$19:$AQ$33, MATCH(I$10, Settings!$Y$19:$Y$33, 0))=0, DAY($B219), INDEX(Settings!$AQ$19:$AQ$33, MATCH(I$10, Settings!$Y$19:$Y$33, 0))))-1), 1, Settings!$AY$23:$AY$38), ""))</f>
        <v/>
      </c>
      <c r="BI219" s="119" t="str">
        <f>IF(OR(J$10="", $B219="", J219="", BI$9=""), "", IFERROR(WORKDAY((DATE(YEAR($B219), MONTH($B219)+INDEX(Settings!$AM$19:$AM$33, MATCH(J$10, Settings!$Y$19:$Y$33, 0)), IF(INDEX(Settings!$AQ$19:$AQ$33, MATCH(J$10, Settings!$Y$19:$Y$33, 0))=0, DAY($B219), INDEX(Settings!$AQ$19:$AQ$33, MATCH(J$10, Settings!$Y$19:$Y$33, 0))))-1), 1, Settings!$AY$23:$AY$38), ""))</f>
        <v/>
      </c>
      <c r="BJ219" s="119" t="str">
        <f>IF(OR(K$10="", $B219="", K219="", BJ$9=""), "", IFERROR(WORKDAY((DATE(YEAR($B219), MONTH($B219)+INDEX(Settings!$AM$19:$AM$33, MATCH(K$10, Settings!$Y$19:$Y$33, 0)), IF(INDEX(Settings!$AQ$19:$AQ$33, MATCH(K$10, Settings!$Y$19:$Y$33, 0))=0, DAY($B219), INDEX(Settings!$AQ$19:$AQ$33, MATCH(K$10, Settings!$Y$19:$Y$33, 0))))-1), 1, Settings!$AY$23:$AY$38), ""))</f>
        <v/>
      </c>
      <c r="BK219" s="119" t="str">
        <f>IF(OR(L$10="", $B219="", L219="", BK$9=""), "", IFERROR(WORKDAY((DATE(YEAR($B219), MONTH($B219)+INDEX(Settings!$AM$19:$AM$33, MATCH(L$10, Settings!$Y$19:$Y$33, 0)), IF(INDEX(Settings!$AQ$19:$AQ$33, MATCH(L$10, Settings!$Y$19:$Y$33, 0))=0, DAY($B219), INDEX(Settings!$AQ$19:$AQ$33, MATCH(L$10, Settings!$Y$19:$Y$33, 0))))-1), 1, Settings!$AY$23:$AY$38), ""))</f>
        <v/>
      </c>
      <c r="BL219" s="119" t="str">
        <f>IF(OR(M$10="", $B219="", M219="", BL$9=""), "", IFERROR(WORKDAY((DATE(YEAR($B219), MONTH($B219)+INDEX(Settings!$AM$19:$AM$33, MATCH(M$10, Settings!$Y$19:$Y$33, 0)), IF(INDEX(Settings!$AQ$19:$AQ$33, MATCH(M$10, Settings!$Y$19:$Y$33, 0))=0, DAY($B219), INDEX(Settings!$AQ$19:$AQ$33, MATCH(M$10, Settings!$Y$19:$Y$33, 0))))-1), 1, Settings!$AY$23:$AY$38), ""))</f>
        <v/>
      </c>
      <c r="BM219" s="119" t="str">
        <f>IF(OR(N$10="", $B219="", N219="", BM$9=""), "", IFERROR(WORKDAY((DATE(YEAR($B219), MONTH($B219)+INDEX(Settings!$AM$19:$AM$33, MATCH(N$10, Settings!$Y$19:$Y$33, 0)), IF(INDEX(Settings!$AQ$19:$AQ$33, MATCH(N$10, Settings!$Y$19:$Y$33, 0))=0, DAY($B219), INDEX(Settings!$AQ$19:$AQ$33, MATCH(N$10, Settings!$Y$19:$Y$33, 0))))-1), 1, Settings!$AY$23:$AY$38), ""))</f>
        <v/>
      </c>
      <c r="BN219" s="119" t="str">
        <f>IF(OR(O$10="", $B219="", O219="", BN$9=""), "", IFERROR(WORKDAY((DATE(YEAR($B219), MONTH($B219)+INDEX(Settings!$AM$19:$AM$33, MATCH(O$10, Settings!$Y$19:$Y$33, 0)), IF(INDEX(Settings!$AQ$19:$AQ$33, MATCH(O$10, Settings!$Y$19:$Y$33, 0))=0, DAY($B219), INDEX(Settings!$AQ$19:$AQ$33, MATCH(O$10, Settings!$Y$19:$Y$33, 0))))-1), 1, Settings!$AY$23:$AY$38), ""))</f>
        <v/>
      </c>
      <c r="BO219" s="119" t="str">
        <f>IF(OR(P$10="", $B219="", P219="", BO$9=""), "", IFERROR(WORKDAY((DATE(YEAR($B219), MONTH($B219)+INDEX(Settings!$AM$19:$AM$33, MATCH(P$10, Settings!$Y$19:$Y$33, 0)), IF(INDEX(Settings!$AQ$19:$AQ$33, MATCH(P$10, Settings!$Y$19:$Y$33, 0))=0, DAY($B219), INDEX(Settings!$AQ$19:$AQ$33, MATCH(P$10, Settings!$Y$19:$Y$33, 0))))-1), 1, Settings!$AY$23:$AY$38), ""))</f>
        <v/>
      </c>
      <c r="BP219" s="120" t="str">
        <f>IF(OR(Q$10="", $B219="", Q219="", BP$9=""), "", IFERROR(WORKDAY((DATE(YEAR($B219), MONTH($B219)+INDEX(Settings!$AM$19:$AM$33, MATCH(Q$10, Settings!$Y$19:$Y$33, 0)), IF(INDEX(Settings!$AQ$19:$AQ$33, MATCH(Q$10, Settings!$Y$19:$Y$33, 0))=0, DAY($B219), INDEX(Settings!$AQ$19:$AQ$33, MATCH(Q$10, Settings!$Y$19:$Y$33, 0))))-1), 1, Settings!$AY$23:$AY$38), ""))</f>
        <v/>
      </c>
      <c r="BR219" s="118" t="str">
        <f>IF(BB219="", "", IF(BB219&lt;=$B219, WORKDAY(DATE(YEAR($BB219), MONTH(BB219)+1, DAY(BB219)-1), 1, Settings!$AY$23:$AY$38), BB219))</f>
        <v/>
      </c>
      <c r="BS219" s="119" t="str">
        <f>IF(BC219="", "", IF(BC219&lt;=$B219, WORKDAY(DATE(YEAR($BB219), MONTH(BC219)+1, DAY(BC219)-1), 1, Settings!$AY$23:$AY$38), BC219))</f>
        <v/>
      </c>
      <c r="BT219" s="119" t="str">
        <f>IF(BD219="", "", IF(BD219&lt;=$B219, WORKDAY(DATE(YEAR($BB219), MONTH(BD219)+1, DAY(BD219)-1), 1, Settings!$AY$23:$AY$38), BD219))</f>
        <v/>
      </c>
      <c r="BU219" s="119" t="str">
        <f>IF(BE219="", "", IF(BE219&lt;=$B219, WORKDAY(DATE(YEAR($BB219), MONTH(BE219)+1, DAY(BE219)-1), 1, Settings!$AY$23:$AY$38), BE219))</f>
        <v/>
      </c>
      <c r="BV219" s="119" t="str">
        <f>IF(BF219="", "", IF(BF219&lt;=$B219, WORKDAY(DATE(YEAR($BB219), MONTH(BF219)+1, DAY(BF219)-1), 1, Settings!$AY$23:$AY$38), BF219))</f>
        <v/>
      </c>
      <c r="BW219" s="119" t="str">
        <f>IF(BG219="", "", IF(BG219&lt;=$B219, WORKDAY(DATE(YEAR($BB219), MONTH(BG219)+1, DAY(BG219)-1), 1, Settings!$AY$23:$AY$38), BG219))</f>
        <v/>
      </c>
      <c r="BX219" s="119" t="str">
        <f>IF(BH219="", "", IF(BH219&lt;=$B219, WORKDAY(DATE(YEAR($BB219), MONTH(BH219)+1, DAY(BH219)-1), 1, Settings!$AY$23:$AY$38), BH219))</f>
        <v/>
      </c>
      <c r="BY219" s="119" t="str">
        <f>IF(BI219="", "", IF(BI219&lt;=$B219, WORKDAY(DATE(YEAR($BB219), MONTH(BI219)+1, DAY(BI219)-1), 1, Settings!$AY$23:$AY$38), BI219))</f>
        <v/>
      </c>
      <c r="BZ219" s="119" t="str">
        <f>IF(BJ219="", "", IF(BJ219&lt;=$B219, WORKDAY(DATE(YEAR($BB219), MONTH(BJ219)+1, DAY(BJ219)-1), 1, Settings!$AY$23:$AY$38), BJ219))</f>
        <v/>
      </c>
      <c r="CA219" s="119" t="str">
        <f>IF(BK219="", "", IF(BK219&lt;=$B219, WORKDAY(DATE(YEAR($BB219), MONTH(BK219)+1, DAY(BK219)-1), 1, Settings!$AY$23:$AY$38), BK219))</f>
        <v/>
      </c>
      <c r="CB219" s="119" t="str">
        <f>IF(BL219="", "", IF(BL219&lt;=$B219, WORKDAY(DATE(YEAR($BB219), MONTH(BL219)+1, DAY(BL219)-1), 1, Settings!$AY$23:$AY$38), BL219))</f>
        <v/>
      </c>
      <c r="CC219" s="119" t="str">
        <f>IF(BM219="", "", IF(BM219&lt;=$B219, WORKDAY(DATE(YEAR($BB219), MONTH(BM219)+1, DAY(BM219)-1), 1, Settings!$AY$23:$AY$38), BM219))</f>
        <v/>
      </c>
      <c r="CD219" s="119" t="str">
        <f>IF(BN219="", "", IF(BN219&lt;=$B219, WORKDAY(DATE(YEAR($BB219), MONTH(BN219)+1, DAY(BN219)-1), 1, Settings!$AY$23:$AY$38), BN219))</f>
        <v/>
      </c>
      <c r="CE219" s="119" t="str">
        <f>IF(BO219="", "", IF(BO219&lt;=$B219, WORKDAY(DATE(YEAR($BB219), MONTH(BO219)+1, DAY(BO219)-1), 1, Settings!$AY$23:$AY$38), BO219))</f>
        <v/>
      </c>
      <c r="CF219" s="120" t="str">
        <f>IF(BP219="", "", IF(BP219&lt;=$B219, WORKDAY(DATE(YEAR($BB219), MONTH(BP219)+1, DAY(BP219)-1), 1, Settings!$AY$23:$AY$38), BP219))</f>
        <v/>
      </c>
      <c r="CH219" s="48" t="str">
        <f t="shared" si="97"/>
        <v/>
      </c>
      <c r="CI219" s="49" t="str">
        <f t="shared" si="98"/>
        <v/>
      </c>
      <c r="CJ219" s="49" t="str">
        <f t="shared" si="99"/>
        <v/>
      </c>
      <c r="CK219" s="49" t="str">
        <f t="shared" si="100"/>
        <v/>
      </c>
      <c r="CL219" s="49" t="str">
        <f t="shared" si="101"/>
        <v/>
      </c>
      <c r="CM219" s="49" t="str">
        <f t="shared" si="102"/>
        <v/>
      </c>
      <c r="CN219" s="49" t="str">
        <f t="shared" si="103"/>
        <v/>
      </c>
      <c r="CO219" s="49" t="str">
        <f t="shared" si="104"/>
        <v/>
      </c>
      <c r="CP219" s="49" t="str">
        <f t="shared" si="105"/>
        <v/>
      </c>
      <c r="CQ219" s="49" t="str">
        <f t="shared" si="106"/>
        <v/>
      </c>
      <c r="CR219" s="49" t="str">
        <f t="shared" si="107"/>
        <v/>
      </c>
      <c r="CS219" s="49" t="str">
        <f t="shared" si="108"/>
        <v/>
      </c>
      <c r="CT219" s="49" t="str">
        <f t="shared" si="109"/>
        <v/>
      </c>
      <c r="CU219" s="49" t="str">
        <f t="shared" si="110"/>
        <v/>
      </c>
      <c r="CV219" s="16" t="str">
        <f t="shared" si="111"/>
        <v/>
      </c>
      <c r="CX219" s="48" t="str">
        <f t="shared" si="112"/>
        <v/>
      </c>
      <c r="CY219" s="49" t="str">
        <f t="shared" si="113"/>
        <v/>
      </c>
      <c r="CZ219" s="49" t="str">
        <f t="shared" si="114"/>
        <v/>
      </c>
      <c r="DA219" s="49" t="str">
        <f t="shared" si="115"/>
        <v/>
      </c>
      <c r="DB219" s="49" t="str">
        <f t="shared" si="116"/>
        <v/>
      </c>
      <c r="DC219" s="49" t="str">
        <f t="shared" si="117"/>
        <v/>
      </c>
      <c r="DD219" s="49" t="str">
        <f t="shared" si="118"/>
        <v/>
      </c>
      <c r="DE219" s="49" t="str">
        <f t="shared" si="119"/>
        <v/>
      </c>
      <c r="DF219" s="49" t="str">
        <f t="shared" si="120"/>
        <v/>
      </c>
      <c r="DG219" s="49" t="str">
        <f t="shared" si="121"/>
        <v/>
      </c>
      <c r="DH219" s="49" t="str">
        <f t="shared" si="122"/>
        <v/>
      </c>
      <c r="DI219" s="49" t="str">
        <f t="shared" si="123"/>
        <v/>
      </c>
      <c r="DJ219" s="49" t="str">
        <f t="shared" si="124"/>
        <v/>
      </c>
      <c r="DK219" s="49" t="str">
        <f t="shared" si="125"/>
        <v/>
      </c>
      <c r="DL219" s="16" t="str">
        <f t="shared" si="126"/>
        <v/>
      </c>
      <c r="DN219" s="17" t="str">
        <f t="shared" si="127"/>
        <v>Jan 2020</v>
      </c>
    </row>
    <row r="220" spans="1:118" x14ac:dyDescent="0.25">
      <c r="A220" s="30"/>
      <c r="B220" s="102">
        <f>IF(B219="", "", IFERROR(IF(B219+1&gt;Settings!$G$25, "", B219+1), ""))</f>
        <v>43856</v>
      </c>
      <c r="C220" s="2"/>
      <c r="D220" s="3"/>
      <c r="E220" s="3"/>
      <c r="F220" s="3"/>
      <c r="G220" s="3"/>
      <c r="H220" s="3"/>
      <c r="I220" s="3"/>
      <c r="J220" s="3"/>
      <c r="K220" s="3"/>
      <c r="L220" s="3"/>
      <c r="M220" s="3"/>
      <c r="N220" s="3"/>
      <c r="O220" s="3"/>
      <c r="P220" s="3"/>
      <c r="Q220" s="4"/>
      <c r="R220" s="30"/>
      <c r="T220" s="17" t="str">
        <f>IF($B220="", "", IF($B220&lt;Settings!$G$23, "Old", "New"))</f>
        <v>New</v>
      </c>
      <c r="AL220" s="118" t="str">
        <f>IF(OR($B220="", C220="", C$10="", AL$9), "", IFERROR($B220+INDEX(Settings!$AF$19:$AF$33, MATCH(C$10, Settings!$Y$19:$Y$33, 0))+IF(INDEX(Settings!$AI$19:$AI$33, MATCH(C$10, Settings!$Y$19:$Y$33, 0))="", 0, INDEX($AO$2:$AU$8, MATCH(TEXT($B220, "ddd"), $AN$2:$AN$8, 0), MATCH(INDEX(Settings!$AI$19:$AI$33, MATCH(C$10, Settings!$Y$19:$Y$33, 0)), $AO$1:$AU$1, 0))), 0))</f>
        <v/>
      </c>
      <c r="AM220" s="119" t="str">
        <f>IF(OR($B220="", D220="", D$10="", AM$9), "", IFERROR($B220+INDEX(Settings!$AF$19:$AF$33, MATCH(D$10, Settings!$Y$19:$Y$33, 0))+IF(INDEX(Settings!$AI$19:$AI$33, MATCH(D$10, Settings!$Y$19:$Y$33, 0))="", 0, INDEX($AO$2:$AU$8, MATCH(TEXT($B220, "ddd"), $AN$2:$AN$8, 0), MATCH(INDEX(Settings!$AI$19:$AI$33, MATCH(D$10, Settings!$Y$19:$Y$33, 0)), $AO$1:$AU$1, 0))), 0))</f>
        <v/>
      </c>
      <c r="AN220" s="119" t="str">
        <f>IF(OR($B220="", E220="", E$10="", AN$9), "", IFERROR($B220+INDEX(Settings!$AF$19:$AF$33, MATCH(E$10, Settings!$Y$19:$Y$33, 0))+IF(INDEX(Settings!$AI$19:$AI$33, MATCH(E$10, Settings!$Y$19:$Y$33, 0))="", 0, INDEX($AO$2:$AU$8, MATCH(TEXT($B220, "ddd"), $AN$2:$AN$8, 0), MATCH(INDEX(Settings!$AI$19:$AI$33, MATCH(E$10, Settings!$Y$19:$Y$33, 0)), $AO$1:$AU$1, 0))), 0))</f>
        <v/>
      </c>
      <c r="AO220" s="119" t="str">
        <f>IF(OR($B220="", F220="", F$10="", AO$9), "", IFERROR($B220+INDEX(Settings!$AF$19:$AF$33, MATCH(F$10, Settings!$Y$19:$Y$33, 0))+IF(INDEX(Settings!$AI$19:$AI$33, MATCH(F$10, Settings!$Y$19:$Y$33, 0))="", 0, INDEX($AO$2:$AU$8, MATCH(TEXT($B220, "ddd"), $AN$2:$AN$8, 0), MATCH(INDEX(Settings!$AI$19:$AI$33, MATCH(F$10, Settings!$Y$19:$Y$33, 0)), $AO$1:$AU$1, 0))), 0))</f>
        <v/>
      </c>
      <c r="AP220" s="119" t="str">
        <f>IF(OR($B220="", G220="", G$10="", AP$9), "", IFERROR($B220+INDEX(Settings!$AF$19:$AF$33, MATCH(G$10, Settings!$Y$19:$Y$33, 0))+IF(INDEX(Settings!$AI$19:$AI$33, MATCH(G$10, Settings!$Y$19:$Y$33, 0))="", 0, INDEX($AO$2:$AU$8, MATCH(TEXT($B220, "ddd"), $AN$2:$AN$8, 0), MATCH(INDEX(Settings!$AI$19:$AI$33, MATCH(G$10, Settings!$Y$19:$Y$33, 0)), $AO$1:$AU$1, 0))), 0))</f>
        <v/>
      </c>
      <c r="AQ220" s="119" t="str">
        <f>IF(OR($B220="", H220="", H$10="", AQ$9), "", IFERROR($B220+INDEX(Settings!$AF$19:$AF$33, MATCH(H$10, Settings!$Y$19:$Y$33, 0))+IF(INDEX(Settings!$AI$19:$AI$33, MATCH(H$10, Settings!$Y$19:$Y$33, 0))="", 0, INDEX($AO$2:$AU$8, MATCH(TEXT($B220, "ddd"), $AN$2:$AN$8, 0), MATCH(INDEX(Settings!$AI$19:$AI$33, MATCH(H$10, Settings!$Y$19:$Y$33, 0)), $AO$1:$AU$1, 0))), 0))</f>
        <v/>
      </c>
      <c r="AR220" s="119" t="str">
        <f>IF(OR($B220="", I220="", I$10="", AR$9), "", IFERROR($B220+INDEX(Settings!$AF$19:$AF$33, MATCH(I$10, Settings!$Y$19:$Y$33, 0))+IF(INDEX(Settings!$AI$19:$AI$33, MATCH(I$10, Settings!$Y$19:$Y$33, 0))="", 0, INDEX($AO$2:$AU$8, MATCH(TEXT($B220, "ddd"), $AN$2:$AN$8, 0), MATCH(INDEX(Settings!$AI$19:$AI$33, MATCH(I$10, Settings!$Y$19:$Y$33, 0)), $AO$1:$AU$1, 0))), 0))</f>
        <v/>
      </c>
      <c r="AS220" s="119" t="str">
        <f>IF(OR($B220="", J220="", J$10="", AS$9), "", IFERROR($B220+INDEX(Settings!$AF$19:$AF$33, MATCH(J$10, Settings!$Y$19:$Y$33, 0))+IF(INDEX(Settings!$AI$19:$AI$33, MATCH(J$10, Settings!$Y$19:$Y$33, 0))="", 0, INDEX($AO$2:$AU$8, MATCH(TEXT($B220, "ddd"), $AN$2:$AN$8, 0), MATCH(INDEX(Settings!$AI$19:$AI$33, MATCH(J$10, Settings!$Y$19:$Y$33, 0)), $AO$1:$AU$1, 0))), 0))</f>
        <v/>
      </c>
      <c r="AT220" s="119" t="str">
        <f>IF(OR($B220="", K220="", K$10="", AT$9), "", IFERROR($B220+INDEX(Settings!$AF$19:$AF$33, MATCH(K$10, Settings!$Y$19:$Y$33, 0))+IF(INDEX(Settings!$AI$19:$AI$33, MATCH(K$10, Settings!$Y$19:$Y$33, 0))="", 0, INDEX($AO$2:$AU$8, MATCH(TEXT($B220, "ddd"), $AN$2:$AN$8, 0), MATCH(INDEX(Settings!$AI$19:$AI$33, MATCH(K$10, Settings!$Y$19:$Y$33, 0)), $AO$1:$AU$1, 0))), 0))</f>
        <v/>
      </c>
      <c r="AU220" s="119" t="str">
        <f>IF(OR($B220="", L220="", L$10="", AU$9), "", IFERROR($B220+INDEX(Settings!$AF$19:$AF$33, MATCH(L$10, Settings!$Y$19:$Y$33, 0))+IF(INDEX(Settings!$AI$19:$AI$33, MATCH(L$10, Settings!$Y$19:$Y$33, 0))="", 0, INDEX($AO$2:$AU$8, MATCH(TEXT($B220, "ddd"), $AN$2:$AN$8, 0), MATCH(INDEX(Settings!$AI$19:$AI$33, MATCH(L$10, Settings!$Y$19:$Y$33, 0)), $AO$1:$AU$1, 0))), 0))</f>
        <v/>
      </c>
      <c r="AV220" s="119" t="str">
        <f>IF(OR($B220="", M220="", M$10="", AV$9), "", IFERROR($B220+INDEX(Settings!$AF$19:$AF$33, MATCH(M$10, Settings!$Y$19:$Y$33, 0))+IF(INDEX(Settings!$AI$19:$AI$33, MATCH(M$10, Settings!$Y$19:$Y$33, 0))="", 0, INDEX($AO$2:$AU$8, MATCH(TEXT($B220, "ddd"), $AN$2:$AN$8, 0), MATCH(INDEX(Settings!$AI$19:$AI$33, MATCH(M$10, Settings!$Y$19:$Y$33, 0)), $AO$1:$AU$1, 0))), 0))</f>
        <v/>
      </c>
      <c r="AW220" s="119" t="str">
        <f>IF(OR($B220="", N220="", N$10="", AW$9), "", IFERROR($B220+INDEX(Settings!$AF$19:$AF$33, MATCH(N$10, Settings!$Y$19:$Y$33, 0))+IF(INDEX(Settings!$AI$19:$AI$33, MATCH(N$10, Settings!$Y$19:$Y$33, 0))="", 0, INDEX($AO$2:$AU$8, MATCH(TEXT($B220, "ddd"), $AN$2:$AN$8, 0), MATCH(INDEX(Settings!$AI$19:$AI$33, MATCH(N$10, Settings!$Y$19:$Y$33, 0)), $AO$1:$AU$1, 0))), 0))</f>
        <v/>
      </c>
      <c r="AX220" s="119" t="str">
        <f>IF(OR($B220="", O220="", O$10="", AX$9), "", IFERROR($B220+INDEX(Settings!$AF$19:$AF$33, MATCH(O$10, Settings!$Y$19:$Y$33, 0))+IF(INDEX(Settings!$AI$19:$AI$33, MATCH(O$10, Settings!$Y$19:$Y$33, 0))="", 0, INDEX($AO$2:$AU$8, MATCH(TEXT($B220, "ddd"), $AN$2:$AN$8, 0), MATCH(INDEX(Settings!$AI$19:$AI$33, MATCH(O$10, Settings!$Y$19:$Y$33, 0)), $AO$1:$AU$1, 0))), 0))</f>
        <v/>
      </c>
      <c r="AY220" s="119" t="str">
        <f>IF(OR($B220="", P220="", P$10="", AY$9), "", IFERROR($B220+INDEX(Settings!$AF$19:$AF$33, MATCH(P$10, Settings!$Y$19:$Y$33, 0))+IF(INDEX(Settings!$AI$19:$AI$33, MATCH(P$10, Settings!$Y$19:$Y$33, 0))="", 0, INDEX($AO$2:$AU$8, MATCH(TEXT($B220, "ddd"), $AN$2:$AN$8, 0), MATCH(INDEX(Settings!$AI$19:$AI$33, MATCH(P$10, Settings!$Y$19:$Y$33, 0)), $AO$1:$AU$1, 0))), 0))</f>
        <v/>
      </c>
      <c r="AZ220" s="120" t="str">
        <f>IF(OR($B220="", Q220="", Q$10="", AZ$9), "", IFERROR($B220+INDEX(Settings!$AF$19:$AF$33, MATCH(Q$10, Settings!$Y$19:$Y$33, 0))+IF(INDEX(Settings!$AI$19:$AI$33, MATCH(Q$10, Settings!$Y$19:$Y$33, 0))="", 0, INDEX($AO$2:$AU$8, MATCH(TEXT($B220, "ddd"), $AN$2:$AN$8, 0), MATCH(INDEX(Settings!$AI$19:$AI$33, MATCH(Q$10, Settings!$Y$19:$Y$33, 0)), $AO$1:$AU$1, 0))), 0))</f>
        <v/>
      </c>
      <c r="BB220" s="118" t="str">
        <f>IF(OR(C$10="", $B220="", C220="", BB$9=""), "", IFERROR(WORKDAY((DATE(YEAR($B220), MONTH($B220)+INDEX(Settings!$AM$19:$AM$33, MATCH(C$10, Settings!$Y$19:$Y$33, 0)), IF(INDEX(Settings!$AQ$19:$AQ$33, MATCH(C$10, Settings!$Y$19:$Y$33, 0))=0, DAY($B220), INDEX(Settings!$AQ$19:$AQ$33, MATCH(C$10, Settings!$Y$19:$Y$33, 0))))-1), 1, Settings!$AY$23:$AY$38), ""))</f>
        <v/>
      </c>
      <c r="BC220" s="119" t="str">
        <f>IF(OR(D$10="", $B220="", D220="", BC$9=""), "", IFERROR(WORKDAY((DATE(YEAR($B220), MONTH($B220)+INDEX(Settings!$AM$19:$AM$33, MATCH(D$10, Settings!$Y$19:$Y$33, 0)), IF(INDEX(Settings!$AQ$19:$AQ$33, MATCH(D$10, Settings!$Y$19:$Y$33, 0))=0, DAY($B220), INDEX(Settings!$AQ$19:$AQ$33, MATCH(D$10, Settings!$Y$19:$Y$33, 0))))-1), 1, Settings!$AY$23:$AY$38), ""))</f>
        <v/>
      </c>
      <c r="BD220" s="119" t="str">
        <f>IF(OR(E$10="", $B220="", E220="", BD$9=""), "", IFERROR(WORKDAY((DATE(YEAR($B220), MONTH($B220)+INDEX(Settings!$AM$19:$AM$33, MATCH(E$10, Settings!$Y$19:$Y$33, 0)), IF(INDEX(Settings!$AQ$19:$AQ$33, MATCH(E$10, Settings!$Y$19:$Y$33, 0))=0, DAY($B220), INDEX(Settings!$AQ$19:$AQ$33, MATCH(E$10, Settings!$Y$19:$Y$33, 0))))-1), 1, Settings!$AY$23:$AY$38), ""))</f>
        <v/>
      </c>
      <c r="BE220" s="119" t="str">
        <f>IF(OR(F$10="", $B220="", F220="", BE$9=""), "", IFERROR(WORKDAY((DATE(YEAR($B220), MONTH($B220)+INDEX(Settings!$AM$19:$AM$33, MATCH(F$10, Settings!$Y$19:$Y$33, 0)), IF(INDEX(Settings!$AQ$19:$AQ$33, MATCH(F$10, Settings!$Y$19:$Y$33, 0))=0, DAY($B220), INDEX(Settings!$AQ$19:$AQ$33, MATCH(F$10, Settings!$Y$19:$Y$33, 0))))-1), 1, Settings!$AY$23:$AY$38), ""))</f>
        <v/>
      </c>
      <c r="BF220" s="119" t="str">
        <f>IF(OR(G$10="", $B220="", G220="", BF$9=""), "", IFERROR(WORKDAY((DATE(YEAR($B220), MONTH($B220)+INDEX(Settings!$AM$19:$AM$33, MATCH(G$10, Settings!$Y$19:$Y$33, 0)), IF(INDEX(Settings!$AQ$19:$AQ$33, MATCH(G$10, Settings!$Y$19:$Y$33, 0))=0, DAY($B220), INDEX(Settings!$AQ$19:$AQ$33, MATCH(G$10, Settings!$Y$19:$Y$33, 0))))-1), 1, Settings!$AY$23:$AY$38), ""))</f>
        <v/>
      </c>
      <c r="BG220" s="119" t="str">
        <f>IF(OR(H$10="", $B220="", H220="", BG$9=""), "", IFERROR(WORKDAY((DATE(YEAR($B220), MONTH($B220)+INDEX(Settings!$AM$19:$AM$33, MATCH(H$10, Settings!$Y$19:$Y$33, 0)), IF(INDEX(Settings!$AQ$19:$AQ$33, MATCH(H$10, Settings!$Y$19:$Y$33, 0))=0, DAY($B220), INDEX(Settings!$AQ$19:$AQ$33, MATCH(H$10, Settings!$Y$19:$Y$33, 0))))-1), 1, Settings!$AY$23:$AY$38), ""))</f>
        <v/>
      </c>
      <c r="BH220" s="119" t="str">
        <f>IF(OR(I$10="", $B220="", I220="", BH$9=""), "", IFERROR(WORKDAY((DATE(YEAR($B220), MONTH($B220)+INDEX(Settings!$AM$19:$AM$33, MATCH(I$10, Settings!$Y$19:$Y$33, 0)), IF(INDEX(Settings!$AQ$19:$AQ$33, MATCH(I$10, Settings!$Y$19:$Y$33, 0))=0, DAY($B220), INDEX(Settings!$AQ$19:$AQ$33, MATCH(I$10, Settings!$Y$19:$Y$33, 0))))-1), 1, Settings!$AY$23:$AY$38), ""))</f>
        <v/>
      </c>
      <c r="BI220" s="119" t="str">
        <f>IF(OR(J$10="", $B220="", J220="", BI$9=""), "", IFERROR(WORKDAY((DATE(YEAR($B220), MONTH($B220)+INDEX(Settings!$AM$19:$AM$33, MATCH(J$10, Settings!$Y$19:$Y$33, 0)), IF(INDEX(Settings!$AQ$19:$AQ$33, MATCH(J$10, Settings!$Y$19:$Y$33, 0))=0, DAY($B220), INDEX(Settings!$AQ$19:$AQ$33, MATCH(J$10, Settings!$Y$19:$Y$33, 0))))-1), 1, Settings!$AY$23:$AY$38), ""))</f>
        <v/>
      </c>
      <c r="BJ220" s="119" t="str">
        <f>IF(OR(K$10="", $B220="", K220="", BJ$9=""), "", IFERROR(WORKDAY((DATE(YEAR($B220), MONTH($B220)+INDEX(Settings!$AM$19:$AM$33, MATCH(K$10, Settings!$Y$19:$Y$33, 0)), IF(INDEX(Settings!$AQ$19:$AQ$33, MATCH(K$10, Settings!$Y$19:$Y$33, 0))=0, DAY($B220), INDEX(Settings!$AQ$19:$AQ$33, MATCH(K$10, Settings!$Y$19:$Y$33, 0))))-1), 1, Settings!$AY$23:$AY$38), ""))</f>
        <v/>
      </c>
      <c r="BK220" s="119" t="str">
        <f>IF(OR(L$10="", $B220="", L220="", BK$9=""), "", IFERROR(WORKDAY((DATE(YEAR($B220), MONTH($B220)+INDEX(Settings!$AM$19:$AM$33, MATCH(L$10, Settings!$Y$19:$Y$33, 0)), IF(INDEX(Settings!$AQ$19:$AQ$33, MATCH(L$10, Settings!$Y$19:$Y$33, 0))=0, DAY($B220), INDEX(Settings!$AQ$19:$AQ$33, MATCH(L$10, Settings!$Y$19:$Y$33, 0))))-1), 1, Settings!$AY$23:$AY$38), ""))</f>
        <v/>
      </c>
      <c r="BL220" s="119" t="str">
        <f>IF(OR(M$10="", $B220="", M220="", BL$9=""), "", IFERROR(WORKDAY((DATE(YEAR($B220), MONTH($B220)+INDEX(Settings!$AM$19:$AM$33, MATCH(M$10, Settings!$Y$19:$Y$33, 0)), IF(INDEX(Settings!$AQ$19:$AQ$33, MATCH(M$10, Settings!$Y$19:$Y$33, 0))=0, DAY($B220), INDEX(Settings!$AQ$19:$AQ$33, MATCH(M$10, Settings!$Y$19:$Y$33, 0))))-1), 1, Settings!$AY$23:$AY$38), ""))</f>
        <v/>
      </c>
      <c r="BM220" s="119" t="str">
        <f>IF(OR(N$10="", $B220="", N220="", BM$9=""), "", IFERROR(WORKDAY((DATE(YEAR($B220), MONTH($B220)+INDEX(Settings!$AM$19:$AM$33, MATCH(N$10, Settings!$Y$19:$Y$33, 0)), IF(INDEX(Settings!$AQ$19:$AQ$33, MATCH(N$10, Settings!$Y$19:$Y$33, 0))=0, DAY($B220), INDEX(Settings!$AQ$19:$AQ$33, MATCH(N$10, Settings!$Y$19:$Y$33, 0))))-1), 1, Settings!$AY$23:$AY$38), ""))</f>
        <v/>
      </c>
      <c r="BN220" s="119" t="str">
        <f>IF(OR(O$10="", $B220="", O220="", BN$9=""), "", IFERROR(WORKDAY((DATE(YEAR($B220), MONTH($B220)+INDEX(Settings!$AM$19:$AM$33, MATCH(O$10, Settings!$Y$19:$Y$33, 0)), IF(INDEX(Settings!$AQ$19:$AQ$33, MATCH(O$10, Settings!$Y$19:$Y$33, 0))=0, DAY($B220), INDEX(Settings!$AQ$19:$AQ$33, MATCH(O$10, Settings!$Y$19:$Y$33, 0))))-1), 1, Settings!$AY$23:$AY$38), ""))</f>
        <v/>
      </c>
      <c r="BO220" s="119" t="str">
        <f>IF(OR(P$10="", $B220="", P220="", BO$9=""), "", IFERROR(WORKDAY((DATE(YEAR($B220), MONTH($B220)+INDEX(Settings!$AM$19:$AM$33, MATCH(P$10, Settings!$Y$19:$Y$33, 0)), IF(INDEX(Settings!$AQ$19:$AQ$33, MATCH(P$10, Settings!$Y$19:$Y$33, 0))=0, DAY($B220), INDEX(Settings!$AQ$19:$AQ$33, MATCH(P$10, Settings!$Y$19:$Y$33, 0))))-1), 1, Settings!$AY$23:$AY$38), ""))</f>
        <v/>
      </c>
      <c r="BP220" s="120" t="str">
        <f>IF(OR(Q$10="", $B220="", Q220="", BP$9=""), "", IFERROR(WORKDAY((DATE(YEAR($B220), MONTH($B220)+INDEX(Settings!$AM$19:$AM$33, MATCH(Q$10, Settings!$Y$19:$Y$33, 0)), IF(INDEX(Settings!$AQ$19:$AQ$33, MATCH(Q$10, Settings!$Y$19:$Y$33, 0))=0, DAY($B220), INDEX(Settings!$AQ$19:$AQ$33, MATCH(Q$10, Settings!$Y$19:$Y$33, 0))))-1), 1, Settings!$AY$23:$AY$38), ""))</f>
        <v/>
      </c>
      <c r="BR220" s="118" t="str">
        <f>IF(BB220="", "", IF(BB220&lt;=$B220, WORKDAY(DATE(YEAR($BB220), MONTH(BB220)+1, DAY(BB220)-1), 1, Settings!$AY$23:$AY$38), BB220))</f>
        <v/>
      </c>
      <c r="BS220" s="119" t="str">
        <f>IF(BC220="", "", IF(BC220&lt;=$B220, WORKDAY(DATE(YEAR($BB220), MONTH(BC220)+1, DAY(BC220)-1), 1, Settings!$AY$23:$AY$38), BC220))</f>
        <v/>
      </c>
      <c r="BT220" s="119" t="str">
        <f>IF(BD220="", "", IF(BD220&lt;=$B220, WORKDAY(DATE(YEAR($BB220), MONTH(BD220)+1, DAY(BD220)-1), 1, Settings!$AY$23:$AY$38), BD220))</f>
        <v/>
      </c>
      <c r="BU220" s="119" t="str">
        <f>IF(BE220="", "", IF(BE220&lt;=$B220, WORKDAY(DATE(YEAR($BB220), MONTH(BE220)+1, DAY(BE220)-1), 1, Settings!$AY$23:$AY$38), BE220))</f>
        <v/>
      </c>
      <c r="BV220" s="119" t="str">
        <f>IF(BF220="", "", IF(BF220&lt;=$B220, WORKDAY(DATE(YEAR($BB220), MONTH(BF220)+1, DAY(BF220)-1), 1, Settings!$AY$23:$AY$38), BF220))</f>
        <v/>
      </c>
      <c r="BW220" s="119" t="str">
        <f>IF(BG220="", "", IF(BG220&lt;=$B220, WORKDAY(DATE(YEAR($BB220), MONTH(BG220)+1, DAY(BG220)-1), 1, Settings!$AY$23:$AY$38), BG220))</f>
        <v/>
      </c>
      <c r="BX220" s="119" t="str">
        <f>IF(BH220="", "", IF(BH220&lt;=$B220, WORKDAY(DATE(YEAR($BB220), MONTH(BH220)+1, DAY(BH220)-1), 1, Settings!$AY$23:$AY$38), BH220))</f>
        <v/>
      </c>
      <c r="BY220" s="119" t="str">
        <f>IF(BI220="", "", IF(BI220&lt;=$B220, WORKDAY(DATE(YEAR($BB220), MONTH(BI220)+1, DAY(BI220)-1), 1, Settings!$AY$23:$AY$38), BI220))</f>
        <v/>
      </c>
      <c r="BZ220" s="119" t="str">
        <f>IF(BJ220="", "", IF(BJ220&lt;=$B220, WORKDAY(DATE(YEAR($BB220), MONTH(BJ220)+1, DAY(BJ220)-1), 1, Settings!$AY$23:$AY$38), BJ220))</f>
        <v/>
      </c>
      <c r="CA220" s="119" t="str">
        <f>IF(BK220="", "", IF(BK220&lt;=$B220, WORKDAY(DATE(YEAR($BB220), MONTH(BK220)+1, DAY(BK220)-1), 1, Settings!$AY$23:$AY$38), BK220))</f>
        <v/>
      </c>
      <c r="CB220" s="119" t="str">
        <f>IF(BL220="", "", IF(BL220&lt;=$B220, WORKDAY(DATE(YEAR($BB220), MONTH(BL220)+1, DAY(BL220)-1), 1, Settings!$AY$23:$AY$38), BL220))</f>
        <v/>
      </c>
      <c r="CC220" s="119" t="str">
        <f>IF(BM220="", "", IF(BM220&lt;=$B220, WORKDAY(DATE(YEAR($BB220), MONTH(BM220)+1, DAY(BM220)-1), 1, Settings!$AY$23:$AY$38), BM220))</f>
        <v/>
      </c>
      <c r="CD220" s="119" t="str">
        <f>IF(BN220="", "", IF(BN220&lt;=$B220, WORKDAY(DATE(YEAR($BB220), MONTH(BN220)+1, DAY(BN220)-1), 1, Settings!$AY$23:$AY$38), BN220))</f>
        <v/>
      </c>
      <c r="CE220" s="119" t="str">
        <f>IF(BO220="", "", IF(BO220&lt;=$B220, WORKDAY(DATE(YEAR($BB220), MONTH(BO220)+1, DAY(BO220)-1), 1, Settings!$AY$23:$AY$38), BO220))</f>
        <v/>
      </c>
      <c r="CF220" s="120" t="str">
        <f>IF(BP220="", "", IF(BP220&lt;=$B220, WORKDAY(DATE(YEAR($BB220), MONTH(BP220)+1, DAY(BP220)-1), 1, Settings!$AY$23:$AY$38), BP220))</f>
        <v/>
      </c>
      <c r="CH220" s="48" t="str">
        <f t="shared" si="97"/>
        <v/>
      </c>
      <c r="CI220" s="49" t="str">
        <f t="shared" si="98"/>
        <v/>
      </c>
      <c r="CJ220" s="49" t="str">
        <f t="shared" si="99"/>
        <v/>
      </c>
      <c r="CK220" s="49" t="str">
        <f t="shared" si="100"/>
        <v/>
      </c>
      <c r="CL220" s="49" t="str">
        <f t="shared" si="101"/>
        <v/>
      </c>
      <c r="CM220" s="49" t="str">
        <f t="shared" si="102"/>
        <v/>
      </c>
      <c r="CN220" s="49" t="str">
        <f t="shared" si="103"/>
        <v/>
      </c>
      <c r="CO220" s="49" t="str">
        <f t="shared" si="104"/>
        <v/>
      </c>
      <c r="CP220" s="49" t="str">
        <f t="shared" si="105"/>
        <v/>
      </c>
      <c r="CQ220" s="49" t="str">
        <f t="shared" si="106"/>
        <v/>
      </c>
      <c r="CR220" s="49" t="str">
        <f t="shared" si="107"/>
        <v/>
      </c>
      <c r="CS220" s="49" t="str">
        <f t="shared" si="108"/>
        <v/>
      </c>
      <c r="CT220" s="49" t="str">
        <f t="shared" si="109"/>
        <v/>
      </c>
      <c r="CU220" s="49" t="str">
        <f t="shared" si="110"/>
        <v/>
      </c>
      <c r="CV220" s="16" t="str">
        <f t="shared" si="111"/>
        <v/>
      </c>
      <c r="CX220" s="48" t="str">
        <f t="shared" si="112"/>
        <v/>
      </c>
      <c r="CY220" s="49" t="str">
        <f t="shared" si="113"/>
        <v/>
      </c>
      <c r="CZ220" s="49" t="str">
        <f t="shared" si="114"/>
        <v/>
      </c>
      <c r="DA220" s="49" t="str">
        <f t="shared" si="115"/>
        <v/>
      </c>
      <c r="DB220" s="49" t="str">
        <f t="shared" si="116"/>
        <v/>
      </c>
      <c r="DC220" s="49" t="str">
        <f t="shared" si="117"/>
        <v/>
      </c>
      <c r="DD220" s="49" t="str">
        <f t="shared" si="118"/>
        <v/>
      </c>
      <c r="DE220" s="49" t="str">
        <f t="shared" si="119"/>
        <v/>
      </c>
      <c r="DF220" s="49" t="str">
        <f t="shared" si="120"/>
        <v/>
      </c>
      <c r="DG220" s="49" t="str">
        <f t="shared" si="121"/>
        <v/>
      </c>
      <c r="DH220" s="49" t="str">
        <f t="shared" si="122"/>
        <v/>
      </c>
      <c r="DI220" s="49" t="str">
        <f t="shared" si="123"/>
        <v/>
      </c>
      <c r="DJ220" s="49" t="str">
        <f t="shared" si="124"/>
        <v/>
      </c>
      <c r="DK220" s="49" t="str">
        <f t="shared" si="125"/>
        <v/>
      </c>
      <c r="DL220" s="16" t="str">
        <f t="shared" si="126"/>
        <v/>
      </c>
      <c r="DN220" s="17" t="str">
        <f t="shared" si="127"/>
        <v>Jan 2020</v>
      </c>
    </row>
    <row r="221" spans="1:118" x14ac:dyDescent="0.25">
      <c r="A221" s="30"/>
      <c r="B221" s="102">
        <f>IF(B220="", "", IFERROR(IF(B220+1&gt;Settings!$G$25, "", B220+1), ""))</f>
        <v>43857</v>
      </c>
      <c r="C221" s="2"/>
      <c r="D221" s="3"/>
      <c r="E221" s="3"/>
      <c r="F221" s="3"/>
      <c r="G221" s="3"/>
      <c r="H221" s="3"/>
      <c r="I221" s="3"/>
      <c r="J221" s="3"/>
      <c r="K221" s="3"/>
      <c r="L221" s="3"/>
      <c r="M221" s="3"/>
      <c r="N221" s="3"/>
      <c r="O221" s="3"/>
      <c r="P221" s="3"/>
      <c r="Q221" s="4"/>
      <c r="R221" s="30"/>
      <c r="T221" s="17" t="str">
        <f>IF($B221="", "", IF($B221&lt;Settings!$G$23, "Old", "New"))</f>
        <v>New</v>
      </c>
      <c r="AL221" s="118" t="str">
        <f>IF(OR($B221="", C221="", C$10="", AL$9), "", IFERROR($B221+INDEX(Settings!$AF$19:$AF$33, MATCH(C$10, Settings!$Y$19:$Y$33, 0))+IF(INDEX(Settings!$AI$19:$AI$33, MATCH(C$10, Settings!$Y$19:$Y$33, 0))="", 0, INDEX($AO$2:$AU$8, MATCH(TEXT($B221, "ddd"), $AN$2:$AN$8, 0), MATCH(INDEX(Settings!$AI$19:$AI$33, MATCH(C$10, Settings!$Y$19:$Y$33, 0)), $AO$1:$AU$1, 0))), 0))</f>
        <v/>
      </c>
      <c r="AM221" s="119" t="str">
        <f>IF(OR($B221="", D221="", D$10="", AM$9), "", IFERROR($B221+INDEX(Settings!$AF$19:$AF$33, MATCH(D$10, Settings!$Y$19:$Y$33, 0))+IF(INDEX(Settings!$AI$19:$AI$33, MATCH(D$10, Settings!$Y$19:$Y$33, 0))="", 0, INDEX($AO$2:$AU$8, MATCH(TEXT($B221, "ddd"), $AN$2:$AN$8, 0), MATCH(INDEX(Settings!$AI$19:$AI$33, MATCH(D$10, Settings!$Y$19:$Y$33, 0)), $AO$1:$AU$1, 0))), 0))</f>
        <v/>
      </c>
      <c r="AN221" s="119" t="str">
        <f>IF(OR($B221="", E221="", E$10="", AN$9), "", IFERROR($B221+INDEX(Settings!$AF$19:$AF$33, MATCH(E$10, Settings!$Y$19:$Y$33, 0))+IF(INDEX(Settings!$AI$19:$AI$33, MATCH(E$10, Settings!$Y$19:$Y$33, 0))="", 0, INDEX($AO$2:$AU$8, MATCH(TEXT($B221, "ddd"), $AN$2:$AN$8, 0), MATCH(INDEX(Settings!$AI$19:$AI$33, MATCH(E$10, Settings!$Y$19:$Y$33, 0)), $AO$1:$AU$1, 0))), 0))</f>
        <v/>
      </c>
      <c r="AO221" s="119" t="str">
        <f>IF(OR($B221="", F221="", F$10="", AO$9), "", IFERROR($B221+INDEX(Settings!$AF$19:$AF$33, MATCH(F$10, Settings!$Y$19:$Y$33, 0))+IF(INDEX(Settings!$AI$19:$AI$33, MATCH(F$10, Settings!$Y$19:$Y$33, 0))="", 0, INDEX($AO$2:$AU$8, MATCH(TEXT($B221, "ddd"), $AN$2:$AN$8, 0), MATCH(INDEX(Settings!$AI$19:$AI$33, MATCH(F$10, Settings!$Y$19:$Y$33, 0)), $AO$1:$AU$1, 0))), 0))</f>
        <v/>
      </c>
      <c r="AP221" s="119" t="str">
        <f>IF(OR($B221="", G221="", G$10="", AP$9), "", IFERROR($B221+INDEX(Settings!$AF$19:$AF$33, MATCH(G$10, Settings!$Y$19:$Y$33, 0))+IF(INDEX(Settings!$AI$19:$AI$33, MATCH(G$10, Settings!$Y$19:$Y$33, 0))="", 0, INDEX($AO$2:$AU$8, MATCH(TEXT($B221, "ddd"), $AN$2:$AN$8, 0), MATCH(INDEX(Settings!$AI$19:$AI$33, MATCH(G$10, Settings!$Y$19:$Y$33, 0)), $AO$1:$AU$1, 0))), 0))</f>
        <v/>
      </c>
      <c r="AQ221" s="119" t="str">
        <f>IF(OR($B221="", H221="", H$10="", AQ$9), "", IFERROR($B221+INDEX(Settings!$AF$19:$AF$33, MATCH(H$10, Settings!$Y$19:$Y$33, 0))+IF(INDEX(Settings!$AI$19:$AI$33, MATCH(H$10, Settings!$Y$19:$Y$33, 0))="", 0, INDEX($AO$2:$AU$8, MATCH(TEXT($B221, "ddd"), $AN$2:$AN$8, 0), MATCH(INDEX(Settings!$AI$19:$AI$33, MATCH(H$10, Settings!$Y$19:$Y$33, 0)), $AO$1:$AU$1, 0))), 0))</f>
        <v/>
      </c>
      <c r="AR221" s="119" t="str">
        <f>IF(OR($B221="", I221="", I$10="", AR$9), "", IFERROR($B221+INDEX(Settings!$AF$19:$AF$33, MATCH(I$10, Settings!$Y$19:$Y$33, 0))+IF(INDEX(Settings!$AI$19:$AI$33, MATCH(I$10, Settings!$Y$19:$Y$33, 0))="", 0, INDEX($AO$2:$AU$8, MATCH(TEXT($B221, "ddd"), $AN$2:$AN$8, 0), MATCH(INDEX(Settings!$AI$19:$AI$33, MATCH(I$10, Settings!$Y$19:$Y$33, 0)), $AO$1:$AU$1, 0))), 0))</f>
        <v/>
      </c>
      <c r="AS221" s="119" t="str">
        <f>IF(OR($B221="", J221="", J$10="", AS$9), "", IFERROR($B221+INDEX(Settings!$AF$19:$AF$33, MATCH(J$10, Settings!$Y$19:$Y$33, 0))+IF(INDEX(Settings!$AI$19:$AI$33, MATCH(J$10, Settings!$Y$19:$Y$33, 0))="", 0, INDEX($AO$2:$AU$8, MATCH(TEXT($B221, "ddd"), $AN$2:$AN$8, 0), MATCH(INDEX(Settings!$AI$19:$AI$33, MATCH(J$10, Settings!$Y$19:$Y$33, 0)), $AO$1:$AU$1, 0))), 0))</f>
        <v/>
      </c>
      <c r="AT221" s="119" t="str">
        <f>IF(OR($B221="", K221="", K$10="", AT$9), "", IFERROR($B221+INDEX(Settings!$AF$19:$AF$33, MATCH(K$10, Settings!$Y$19:$Y$33, 0))+IF(INDEX(Settings!$AI$19:$AI$33, MATCH(K$10, Settings!$Y$19:$Y$33, 0))="", 0, INDEX($AO$2:$AU$8, MATCH(TEXT($B221, "ddd"), $AN$2:$AN$8, 0), MATCH(INDEX(Settings!$AI$19:$AI$33, MATCH(K$10, Settings!$Y$19:$Y$33, 0)), $AO$1:$AU$1, 0))), 0))</f>
        <v/>
      </c>
      <c r="AU221" s="119" t="str">
        <f>IF(OR($B221="", L221="", L$10="", AU$9), "", IFERROR($B221+INDEX(Settings!$AF$19:$AF$33, MATCH(L$10, Settings!$Y$19:$Y$33, 0))+IF(INDEX(Settings!$AI$19:$AI$33, MATCH(L$10, Settings!$Y$19:$Y$33, 0))="", 0, INDEX($AO$2:$AU$8, MATCH(TEXT($B221, "ddd"), $AN$2:$AN$8, 0), MATCH(INDEX(Settings!$AI$19:$AI$33, MATCH(L$10, Settings!$Y$19:$Y$33, 0)), $AO$1:$AU$1, 0))), 0))</f>
        <v/>
      </c>
      <c r="AV221" s="119" t="str">
        <f>IF(OR($B221="", M221="", M$10="", AV$9), "", IFERROR($B221+INDEX(Settings!$AF$19:$AF$33, MATCH(M$10, Settings!$Y$19:$Y$33, 0))+IF(INDEX(Settings!$AI$19:$AI$33, MATCH(M$10, Settings!$Y$19:$Y$33, 0))="", 0, INDEX($AO$2:$AU$8, MATCH(TEXT($B221, "ddd"), $AN$2:$AN$8, 0), MATCH(INDEX(Settings!$AI$19:$AI$33, MATCH(M$10, Settings!$Y$19:$Y$33, 0)), $AO$1:$AU$1, 0))), 0))</f>
        <v/>
      </c>
      <c r="AW221" s="119" t="str">
        <f>IF(OR($B221="", N221="", N$10="", AW$9), "", IFERROR($B221+INDEX(Settings!$AF$19:$AF$33, MATCH(N$10, Settings!$Y$19:$Y$33, 0))+IF(INDEX(Settings!$AI$19:$AI$33, MATCH(N$10, Settings!$Y$19:$Y$33, 0))="", 0, INDEX($AO$2:$AU$8, MATCH(TEXT($B221, "ddd"), $AN$2:$AN$8, 0), MATCH(INDEX(Settings!$AI$19:$AI$33, MATCH(N$10, Settings!$Y$19:$Y$33, 0)), $AO$1:$AU$1, 0))), 0))</f>
        <v/>
      </c>
      <c r="AX221" s="119" t="str">
        <f>IF(OR($B221="", O221="", O$10="", AX$9), "", IFERROR($B221+INDEX(Settings!$AF$19:$AF$33, MATCH(O$10, Settings!$Y$19:$Y$33, 0))+IF(INDEX(Settings!$AI$19:$AI$33, MATCH(O$10, Settings!$Y$19:$Y$33, 0))="", 0, INDEX($AO$2:$AU$8, MATCH(TEXT($B221, "ddd"), $AN$2:$AN$8, 0), MATCH(INDEX(Settings!$AI$19:$AI$33, MATCH(O$10, Settings!$Y$19:$Y$33, 0)), $AO$1:$AU$1, 0))), 0))</f>
        <v/>
      </c>
      <c r="AY221" s="119" t="str">
        <f>IF(OR($B221="", P221="", P$10="", AY$9), "", IFERROR($B221+INDEX(Settings!$AF$19:$AF$33, MATCH(P$10, Settings!$Y$19:$Y$33, 0))+IF(INDEX(Settings!$AI$19:$AI$33, MATCH(P$10, Settings!$Y$19:$Y$33, 0))="", 0, INDEX($AO$2:$AU$8, MATCH(TEXT($B221, "ddd"), $AN$2:$AN$8, 0), MATCH(INDEX(Settings!$AI$19:$AI$33, MATCH(P$10, Settings!$Y$19:$Y$33, 0)), $AO$1:$AU$1, 0))), 0))</f>
        <v/>
      </c>
      <c r="AZ221" s="120" t="str">
        <f>IF(OR($B221="", Q221="", Q$10="", AZ$9), "", IFERROR($B221+INDEX(Settings!$AF$19:$AF$33, MATCH(Q$10, Settings!$Y$19:$Y$33, 0))+IF(INDEX(Settings!$AI$19:$AI$33, MATCH(Q$10, Settings!$Y$19:$Y$33, 0))="", 0, INDEX($AO$2:$AU$8, MATCH(TEXT($B221, "ddd"), $AN$2:$AN$8, 0), MATCH(INDEX(Settings!$AI$19:$AI$33, MATCH(Q$10, Settings!$Y$19:$Y$33, 0)), $AO$1:$AU$1, 0))), 0))</f>
        <v/>
      </c>
      <c r="BB221" s="118" t="str">
        <f>IF(OR(C$10="", $B221="", C221="", BB$9=""), "", IFERROR(WORKDAY((DATE(YEAR($B221), MONTH($B221)+INDEX(Settings!$AM$19:$AM$33, MATCH(C$10, Settings!$Y$19:$Y$33, 0)), IF(INDEX(Settings!$AQ$19:$AQ$33, MATCH(C$10, Settings!$Y$19:$Y$33, 0))=0, DAY($B221), INDEX(Settings!$AQ$19:$AQ$33, MATCH(C$10, Settings!$Y$19:$Y$33, 0))))-1), 1, Settings!$AY$23:$AY$38), ""))</f>
        <v/>
      </c>
      <c r="BC221" s="119" t="str">
        <f>IF(OR(D$10="", $B221="", D221="", BC$9=""), "", IFERROR(WORKDAY((DATE(YEAR($B221), MONTH($B221)+INDEX(Settings!$AM$19:$AM$33, MATCH(D$10, Settings!$Y$19:$Y$33, 0)), IF(INDEX(Settings!$AQ$19:$AQ$33, MATCH(D$10, Settings!$Y$19:$Y$33, 0))=0, DAY($B221), INDEX(Settings!$AQ$19:$AQ$33, MATCH(D$10, Settings!$Y$19:$Y$33, 0))))-1), 1, Settings!$AY$23:$AY$38), ""))</f>
        <v/>
      </c>
      <c r="BD221" s="119" t="str">
        <f>IF(OR(E$10="", $B221="", E221="", BD$9=""), "", IFERROR(WORKDAY((DATE(YEAR($B221), MONTH($B221)+INDEX(Settings!$AM$19:$AM$33, MATCH(E$10, Settings!$Y$19:$Y$33, 0)), IF(INDEX(Settings!$AQ$19:$AQ$33, MATCH(E$10, Settings!$Y$19:$Y$33, 0))=0, DAY($B221), INDEX(Settings!$AQ$19:$AQ$33, MATCH(E$10, Settings!$Y$19:$Y$33, 0))))-1), 1, Settings!$AY$23:$AY$38), ""))</f>
        <v/>
      </c>
      <c r="BE221" s="119" t="str">
        <f>IF(OR(F$10="", $B221="", F221="", BE$9=""), "", IFERROR(WORKDAY((DATE(YEAR($B221), MONTH($B221)+INDEX(Settings!$AM$19:$AM$33, MATCH(F$10, Settings!$Y$19:$Y$33, 0)), IF(INDEX(Settings!$AQ$19:$AQ$33, MATCH(F$10, Settings!$Y$19:$Y$33, 0))=0, DAY($B221), INDEX(Settings!$AQ$19:$AQ$33, MATCH(F$10, Settings!$Y$19:$Y$33, 0))))-1), 1, Settings!$AY$23:$AY$38), ""))</f>
        <v/>
      </c>
      <c r="BF221" s="119" t="str">
        <f>IF(OR(G$10="", $B221="", G221="", BF$9=""), "", IFERROR(WORKDAY((DATE(YEAR($B221), MONTH($B221)+INDEX(Settings!$AM$19:$AM$33, MATCH(G$10, Settings!$Y$19:$Y$33, 0)), IF(INDEX(Settings!$AQ$19:$AQ$33, MATCH(G$10, Settings!$Y$19:$Y$33, 0))=0, DAY($B221), INDEX(Settings!$AQ$19:$AQ$33, MATCH(G$10, Settings!$Y$19:$Y$33, 0))))-1), 1, Settings!$AY$23:$AY$38), ""))</f>
        <v/>
      </c>
      <c r="BG221" s="119" t="str">
        <f>IF(OR(H$10="", $B221="", H221="", BG$9=""), "", IFERROR(WORKDAY((DATE(YEAR($B221), MONTH($B221)+INDEX(Settings!$AM$19:$AM$33, MATCH(H$10, Settings!$Y$19:$Y$33, 0)), IF(INDEX(Settings!$AQ$19:$AQ$33, MATCH(H$10, Settings!$Y$19:$Y$33, 0))=0, DAY($B221), INDEX(Settings!$AQ$19:$AQ$33, MATCH(H$10, Settings!$Y$19:$Y$33, 0))))-1), 1, Settings!$AY$23:$AY$38), ""))</f>
        <v/>
      </c>
      <c r="BH221" s="119" t="str">
        <f>IF(OR(I$10="", $B221="", I221="", BH$9=""), "", IFERROR(WORKDAY((DATE(YEAR($B221), MONTH($B221)+INDEX(Settings!$AM$19:$AM$33, MATCH(I$10, Settings!$Y$19:$Y$33, 0)), IF(INDEX(Settings!$AQ$19:$AQ$33, MATCH(I$10, Settings!$Y$19:$Y$33, 0))=0, DAY($B221), INDEX(Settings!$AQ$19:$AQ$33, MATCH(I$10, Settings!$Y$19:$Y$33, 0))))-1), 1, Settings!$AY$23:$AY$38), ""))</f>
        <v/>
      </c>
      <c r="BI221" s="119" t="str">
        <f>IF(OR(J$10="", $B221="", J221="", BI$9=""), "", IFERROR(WORKDAY((DATE(YEAR($B221), MONTH($B221)+INDEX(Settings!$AM$19:$AM$33, MATCH(J$10, Settings!$Y$19:$Y$33, 0)), IF(INDEX(Settings!$AQ$19:$AQ$33, MATCH(J$10, Settings!$Y$19:$Y$33, 0))=0, DAY($B221), INDEX(Settings!$AQ$19:$AQ$33, MATCH(J$10, Settings!$Y$19:$Y$33, 0))))-1), 1, Settings!$AY$23:$AY$38), ""))</f>
        <v/>
      </c>
      <c r="BJ221" s="119" t="str">
        <f>IF(OR(K$10="", $B221="", K221="", BJ$9=""), "", IFERROR(WORKDAY((DATE(YEAR($B221), MONTH($B221)+INDEX(Settings!$AM$19:$AM$33, MATCH(K$10, Settings!$Y$19:$Y$33, 0)), IF(INDEX(Settings!$AQ$19:$AQ$33, MATCH(K$10, Settings!$Y$19:$Y$33, 0))=0, DAY($B221), INDEX(Settings!$AQ$19:$AQ$33, MATCH(K$10, Settings!$Y$19:$Y$33, 0))))-1), 1, Settings!$AY$23:$AY$38), ""))</f>
        <v/>
      </c>
      <c r="BK221" s="119" t="str">
        <f>IF(OR(L$10="", $B221="", L221="", BK$9=""), "", IFERROR(WORKDAY((DATE(YEAR($B221), MONTH($B221)+INDEX(Settings!$AM$19:$AM$33, MATCH(L$10, Settings!$Y$19:$Y$33, 0)), IF(INDEX(Settings!$AQ$19:$AQ$33, MATCH(L$10, Settings!$Y$19:$Y$33, 0))=0, DAY($B221), INDEX(Settings!$AQ$19:$AQ$33, MATCH(L$10, Settings!$Y$19:$Y$33, 0))))-1), 1, Settings!$AY$23:$AY$38), ""))</f>
        <v/>
      </c>
      <c r="BL221" s="119" t="str">
        <f>IF(OR(M$10="", $B221="", M221="", BL$9=""), "", IFERROR(WORKDAY((DATE(YEAR($B221), MONTH($B221)+INDEX(Settings!$AM$19:$AM$33, MATCH(M$10, Settings!$Y$19:$Y$33, 0)), IF(INDEX(Settings!$AQ$19:$AQ$33, MATCH(M$10, Settings!$Y$19:$Y$33, 0))=0, DAY($B221), INDEX(Settings!$AQ$19:$AQ$33, MATCH(M$10, Settings!$Y$19:$Y$33, 0))))-1), 1, Settings!$AY$23:$AY$38), ""))</f>
        <v/>
      </c>
      <c r="BM221" s="119" t="str">
        <f>IF(OR(N$10="", $B221="", N221="", BM$9=""), "", IFERROR(WORKDAY((DATE(YEAR($B221), MONTH($B221)+INDEX(Settings!$AM$19:$AM$33, MATCH(N$10, Settings!$Y$19:$Y$33, 0)), IF(INDEX(Settings!$AQ$19:$AQ$33, MATCH(N$10, Settings!$Y$19:$Y$33, 0))=0, DAY($B221), INDEX(Settings!$AQ$19:$AQ$33, MATCH(N$10, Settings!$Y$19:$Y$33, 0))))-1), 1, Settings!$AY$23:$AY$38), ""))</f>
        <v/>
      </c>
      <c r="BN221" s="119" t="str">
        <f>IF(OR(O$10="", $B221="", O221="", BN$9=""), "", IFERROR(WORKDAY((DATE(YEAR($B221), MONTH($B221)+INDEX(Settings!$AM$19:$AM$33, MATCH(O$10, Settings!$Y$19:$Y$33, 0)), IF(INDEX(Settings!$AQ$19:$AQ$33, MATCH(O$10, Settings!$Y$19:$Y$33, 0))=0, DAY($B221), INDEX(Settings!$AQ$19:$AQ$33, MATCH(O$10, Settings!$Y$19:$Y$33, 0))))-1), 1, Settings!$AY$23:$AY$38), ""))</f>
        <v/>
      </c>
      <c r="BO221" s="119" t="str">
        <f>IF(OR(P$10="", $B221="", P221="", BO$9=""), "", IFERROR(WORKDAY((DATE(YEAR($B221), MONTH($B221)+INDEX(Settings!$AM$19:$AM$33, MATCH(P$10, Settings!$Y$19:$Y$33, 0)), IF(INDEX(Settings!$AQ$19:$AQ$33, MATCH(P$10, Settings!$Y$19:$Y$33, 0))=0, DAY($B221), INDEX(Settings!$AQ$19:$AQ$33, MATCH(P$10, Settings!$Y$19:$Y$33, 0))))-1), 1, Settings!$AY$23:$AY$38), ""))</f>
        <v/>
      </c>
      <c r="BP221" s="120" t="str">
        <f>IF(OR(Q$10="", $B221="", Q221="", BP$9=""), "", IFERROR(WORKDAY((DATE(YEAR($B221), MONTH($B221)+INDEX(Settings!$AM$19:$AM$33, MATCH(Q$10, Settings!$Y$19:$Y$33, 0)), IF(INDEX(Settings!$AQ$19:$AQ$33, MATCH(Q$10, Settings!$Y$19:$Y$33, 0))=0, DAY($B221), INDEX(Settings!$AQ$19:$AQ$33, MATCH(Q$10, Settings!$Y$19:$Y$33, 0))))-1), 1, Settings!$AY$23:$AY$38), ""))</f>
        <v/>
      </c>
      <c r="BR221" s="118" t="str">
        <f>IF(BB221="", "", IF(BB221&lt;=$B221, WORKDAY(DATE(YEAR($BB221), MONTH(BB221)+1, DAY(BB221)-1), 1, Settings!$AY$23:$AY$38), BB221))</f>
        <v/>
      </c>
      <c r="BS221" s="119" t="str">
        <f>IF(BC221="", "", IF(BC221&lt;=$B221, WORKDAY(DATE(YEAR($BB221), MONTH(BC221)+1, DAY(BC221)-1), 1, Settings!$AY$23:$AY$38), BC221))</f>
        <v/>
      </c>
      <c r="BT221" s="119" t="str">
        <f>IF(BD221="", "", IF(BD221&lt;=$B221, WORKDAY(DATE(YEAR($BB221), MONTH(BD221)+1, DAY(BD221)-1), 1, Settings!$AY$23:$AY$38), BD221))</f>
        <v/>
      </c>
      <c r="BU221" s="119" t="str">
        <f>IF(BE221="", "", IF(BE221&lt;=$B221, WORKDAY(DATE(YEAR($BB221), MONTH(BE221)+1, DAY(BE221)-1), 1, Settings!$AY$23:$AY$38), BE221))</f>
        <v/>
      </c>
      <c r="BV221" s="119" t="str">
        <f>IF(BF221="", "", IF(BF221&lt;=$B221, WORKDAY(DATE(YEAR($BB221), MONTH(BF221)+1, DAY(BF221)-1), 1, Settings!$AY$23:$AY$38), BF221))</f>
        <v/>
      </c>
      <c r="BW221" s="119" t="str">
        <f>IF(BG221="", "", IF(BG221&lt;=$B221, WORKDAY(DATE(YEAR($BB221), MONTH(BG221)+1, DAY(BG221)-1), 1, Settings!$AY$23:$AY$38), BG221))</f>
        <v/>
      </c>
      <c r="BX221" s="119" t="str">
        <f>IF(BH221="", "", IF(BH221&lt;=$B221, WORKDAY(DATE(YEAR($BB221), MONTH(BH221)+1, DAY(BH221)-1), 1, Settings!$AY$23:$AY$38), BH221))</f>
        <v/>
      </c>
      <c r="BY221" s="119" t="str">
        <f>IF(BI221="", "", IF(BI221&lt;=$B221, WORKDAY(DATE(YEAR($BB221), MONTH(BI221)+1, DAY(BI221)-1), 1, Settings!$AY$23:$AY$38), BI221))</f>
        <v/>
      </c>
      <c r="BZ221" s="119" t="str">
        <f>IF(BJ221="", "", IF(BJ221&lt;=$B221, WORKDAY(DATE(YEAR($BB221), MONTH(BJ221)+1, DAY(BJ221)-1), 1, Settings!$AY$23:$AY$38), BJ221))</f>
        <v/>
      </c>
      <c r="CA221" s="119" t="str">
        <f>IF(BK221="", "", IF(BK221&lt;=$B221, WORKDAY(DATE(YEAR($BB221), MONTH(BK221)+1, DAY(BK221)-1), 1, Settings!$AY$23:$AY$38), BK221))</f>
        <v/>
      </c>
      <c r="CB221" s="119" t="str">
        <f>IF(BL221="", "", IF(BL221&lt;=$B221, WORKDAY(DATE(YEAR($BB221), MONTH(BL221)+1, DAY(BL221)-1), 1, Settings!$AY$23:$AY$38), BL221))</f>
        <v/>
      </c>
      <c r="CC221" s="119" t="str">
        <f>IF(BM221="", "", IF(BM221&lt;=$B221, WORKDAY(DATE(YEAR($BB221), MONTH(BM221)+1, DAY(BM221)-1), 1, Settings!$AY$23:$AY$38), BM221))</f>
        <v/>
      </c>
      <c r="CD221" s="119" t="str">
        <f>IF(BN221="", "", IF(BN221&lt;=$B221, WORKDAY(DATE(YEAR($BB221), MONTH(BN221)+1, DAY(BN221)-1), 1, Settings!$AY$23:$AY$38), BN221))</f>
        <v/>
      </c>
      <c r="CE221" s="119" t="str">
        <f>IF(BO221="", "", IF(BO221&lt;=$B221, WORKDAY(DATE(YEAR($BB221), MONTH(BO221)+1, DAY(BO221)-1), 1, Settings!$AY$23:$AY$38), BO221))</f>
        <v/>
      </c>
      <c r="CF221" s="120" t="str">
        <f>IF(BP221="", "", IF(BP221&lt;=$B221, WORKDAY(DATE(YEAR($BB221), MONTH(BP221)+1, DAY(BP221)-1), 1, Settings!$AY$23:$AY$38), BP221))</f>
        <v/>
      </c>
      <c r="CH221" s="48" t="str">
        <f t="shared" si="97"/>
        <v/>
      </c>
      <c r="CI221" s="49" t="str">
        <f t="shared" si="98"/>
        <v/>
      </c>
      <c r="CJ221" s="49" t="str">
        <f t="shared" si="99"/>
        <v/>
      </c>
      <c r="CK221" s="49" t="str">
        <f t="shared" si="100"/>
        <v/>
      </c>
      <c r="CL221" s="49" t="str">
        <f t="shared" si="101"/>
        <v/>
      </c>
      <c r="CM221" s="49" t="str">
        <f t="shared" si="102"/>
        <v/>
      </c>
      <c r="CN221" s="49" t="str">
        <f t="shared" si="103"/>
        <v/>
      </c>
      <c r="CO221" s="49" t="str">
        <f t="shared" si="104"/>
        <v/>
      </c>
      <c r="CP221" s="49" t="str">
        <f t="shared" si="105"/>
        <v/>
      </c>
      <c r="CQ221" s="49" t="str">
        <f t="shared" si="106"/>
        <v/>
      </c>
      <c r="CR221" s="49" t="str">
        <f t="shared" si="107"/>
        <v/>
      </c>
      <c r="CS221" s="49" t="str">
        <f t="shared" si="108"/>
        <v/>
      </c>
      <c r="CT221" s="49" t="str">
        <f t="shared" si="109"/>
        <v/>
      </c>
      <c r="CU221" s="49" t="str">
        <f t="shared" si="110"/>
        <v/>
      </c>
      <c r="CV221" s="16" t="str">
        <f t="shared" si="111"/>
        <v/>
      </c>
      <c r="CX221" s="48" t="str">
        <f t="shared" si="112"/>
        <v/>
      </c>
      <c r="CY221" s="49" t="str">
        <f t="shared" si="113"/>
        <v/>
      </c>
      <c r="CZ221" s="49" t="str">
        <f t="shared" si="114"/>
        <v/>
      </c>
      <c r="DA221" s="49" t="str">
        <f t="shared" si="115"/>
        <v/>
      </c>
      <c r="DB221" s="49" t="str">
        <f t="shared" si="116"/>
        <v/>
      </c>
      <c r="DC221" s="49" t="str">
        <f t="shared" si="117"/>
        <v/>
      </c>
      <c r="DD221" s="49" t="str">
        <f t="shared" si="118"/>
        <v/>
      </c>
      <c r="DE221" s="49" t="str">
        <f t="shared" si="119"/>
        <v/>
      </c>
      <c r="DF221" s="49" t="str">
        <f t="shared" si="120"/>
        <v/>
      </c>
      <c r="DG221" s="49" t="str">
        <f t="shared" si="121"/>
        <v/>
      </c>
      <c r="DH221" s="49" t="str">
        <f t="shared" si="122"/>
        <v/>
      </c>
      <c r="DI221" s="49" t="str">
        <f t="shared" si="123"/>
        <v/>
      </c>
      <c r="DJ221" s="49" t="str">
        <f t="shared" si="124"/>
        <v/>
      </c>
      <c r="DK221" s="49" t="str">
        <f t="shared" si="125"/>
        <v/>
      </c>
      <c r="DL221" s="16" t="str">
        <f t="shared" si="126"/>
        <v/>
      </c>
      <c r="DN221" s="17" t="str">
        <f t="shared" si="127"/>
        <v>Jan 2020</v>
      </c>
    </row>
    <row r="222" spans="1:118" x14ac:dyDescent="0.25">
      <c r="A222" s="30"/>
      <c r="B222" s="102">
        <f>IF(B221="", "", IFERROR(IF(B221+1&gt;Settings!$G$25, "", B221+1), ""))</f>
        <v>43858</v>
      </c>
      <c r="C222" s="2"/>
      <c r="D222" s="3"/>
      <c r="E222" s="3"/>
      <c r="F222" s="3"/>
      <c r="G222" s="3"/>
      <c r="H222" s="3"/>
      <c r="I222" s="3"/>
      <c r="J222" s="3"/>
      <c r="K222" s="3"/>
      <c r="L222" s="3"/>
      <c r="M222" s="3"/>
      <c r="N222" s="3"/>
      <c r="O222" s="3"/>
      <c r="P222" s="3"/>
      <c r="Q222" s="4"/>
      <c r="R222" s="30"/>
      <c r="T222" s="17" t="str">
        <f>IF($B222="", "", IF($B222&lt;Settings!$G$23, "Old", "New"))</f>
        <v>New</v>
      </c>
      <c r="AL222" s="118" t="str">
        <f>IF(OR($B222="", C222="", C$10="", AL$9), "", IFERROR($B222+INDEX(Settings!$AF$19:$AF$33, MATCH(C$10, Settings!$Y$19:$Y$33, 0))+IF(INDEX(Settings!$AI$19:$AI$33, MATCH(C$10, Settings!$Y$19:$Y$33, 0))="", 0, INDEX($AO$2:$AU$8, MATCH(TEXT($B222, "ddd"), $AN$2:$AN$8, 0), MATCH(INDEX(Settings!$AI$19:$AI$33, MATCH(C$10, Settings!$Y$19:$Y$33, 0)), $AO$1:$AU$1, 0))), 0))</f>
        <v/>
      </c>
      <c r="AM222" s="119" t="str">
        <f>IF(OR($B222="", D222="", D$10="", AM$9), "", IFERROR($B222+INDEX(Settings!$AF$19:$AF$33, MATCH(D$10, Settings!$Y$19:$Y$33, 0))+IF(INDEX(Settings!$AI$19:$AI$33, MATCH(D$10, Settings!$Y$19:$Y$33, 0))="", 0, INDEX($AO$2:$AU$8, MATCH(TEXT($B222, "ddd"), $AN$2:$AN$8, 0), MATCH(INDEX(Settings!$AI$19:$AI$33, MATCH(D$10, Settings!$Y$19:$Y$33, 0)), $AO$1:$AU$1, 0))), 0))</f>
        <v/>
      </c>
      <c r="AN222" s="119" t="str">
        <f>IF(OR($B222="", E222="", E$10="", AN$9), "", IFERROR($B222+INDEX(Settings!$AF$19:$AF$33, MATCH(E$10, Settings!$Y$19:$Y$33, 0))+IF(INDEX(Settings!$AI$19:$AI$33, MATCH(E$10, Settings!$Y$19:$Y$33, 0))="", 0, INDEX($AO$2:$AU$8, MATCH(TEXT($B222, "ddd"), $AN$2:$AN$8, 0), MATCH(INDEX(Settings!$AI$19:$AI$33, MATCH(E$10, Settings!$Y$19:$Y$33, 0)), $AO$1:$AU$1, 0))), 0))</f>
        <v/>
      </c>
      <c r="AO222" s="119" t="str">
        <f>IF(OR($B222="", F222="", F$10="", AO$9), "", IFERROR($B222+INDEX(Settings!$AF$19:$AF$33, MATCH(F$10, Settings!$Y$19:$Y$33, 0))+IF(INDEX(Settings!$AI$19:$AI$33, MATCH(F$10, Settings!$Y$19:$Y$33, 0))="", 0, INDEX($AO$2:$AU$8, MATCH(TEXT($B222, "ddd"), $AN$2:$AN$8, 0), MATCH(INDEX(Settings!$AI$19:$AI$33, MATCH(F$10, Settings!$Y$19:$Y$33, 0)), $AO$1:$AU$1, 0))), 0))</f>
        <v/>
      </c>
      <c r="AP222" s="119" t="str">
        <f>IF(OR($B222="", G222="", G$10="", AP$9), "", IFERROR($B222+INDEX(Settings!$AF$19:$AF$33, MATCH(G$10, Settings!$Y$19:$Y$33, 0))+IF(INDEX(Settings!$AI$19:$AI$33, MATCH(G$10, Settings!$Y$19:$Y$33, 0))="", 0, INDEX($AO$2:$AU$8, MATCH(TEXT($B222, "ddd"), $AN$2:$AN$8, 0), MATCH(INDEX(Settings!$AI$19:$AI$33, MATCH(G$10, Settings!$Y$19:$Y$33, 0)), $AO$1:$AU$1, 0))), 0))</f>
        <v/>
      </c>
      <c r="AQ222" s="119" t="str">
        <f>IF(OR($B222="", H222="", H$10="", AQ$9), "", IFERROR($B222+INDEX(Settings!$AF$19:$AF$33, MATCH(H$10, Settings!$Y$19:$Y$33, 0))+IF(INDEX(Settings!$AI$19:$AI$33, MATCH(H$10, Settings!$Y$19:$Y$33, 0))="", 0, INDEX($AO$2:$AU$8, MATCH(TEXT($B222, "ddd"), $AN$2:$AN$8, 0), MATCH(INDEX(Settings!$AI$19:$AI$33, MATCH(H$10, Settings!$Y$19:$Y$33, 0)), $AO$1:$AU$1, 0))), 0))</f>
        <v/>
      </c>
      <c r="AR222" s="119" t="str">
        <f>IF(OR($B222="", I222="", I$10="", AR$9), "", IFERROR($B222+INDEX(Settings!$AF$19:$AF$33, MATCH(I$10, Settings!$Y$19:$Y$33, 0))+IF(INDEX(Settings!$AI$19:$AI$33, MATCH(I$10, Settings!$Y$19:$Y$33, 0))="", 0, INDEX($AO$2:$AU$8, MATCH(TEXT($B222, "ddd"), $AN$2:$AN$8, 0), MATCH(INDEX(Settings!$AI$19:$AI$33, MATCH(I$10, Settings!$Y$19:$Y$33, 0)), $AO$1:$AU$1, 0))), 0))</f>
        <v/>
      </c>
      <c r="AS222" s="119" t="str">
        <f>IF(OR($B222="", J222="", J$10="", AS$9), "", IFERROR($B222+INDEX(Settings!$AF$19:$AF$33, MATCH(J$10, Settings!$Y$19:$Y$33, 0))+IF(INDEX(Settings!$AI$19:$AI$33, MATCH(J$10, Settings!$Y$19:$Y$33, 0))="", 0, INDEX($AO$2:$AU$8, MATCH(TEXT($B222, "ddd"), $AN$2:$AN$8, 0), MATCH(INDEX(Settings!$AI$19:$AI$33, MATCH(J$10, Settings!$Y$19:$Y$33, 0)), $AO$1:$AU$1, 0))), 0))</f>
        <v/>
      </c>
      <c r="AT222" s="119" t="str">
        <f>IF(OR($B222="", K222="", K$10="", AT$9), "", IFERROR($B222+INDEX(Settings!$AF$19:$AF$33, MATCH(K$10, Settings!$Y$19:$Y$33, 0))+IF(INDEX(Settings!$AI$19:$AI$33, MATCH(K$10, Settings!$Y$19:$Y$33, 0))="", 0, INDEX($AO$2:$AU$8, MATCH(TEXT($B222, "ddd"), $AN$2:$AN$8, 0), MATCH(INDEX(Settings!$AI$19:$AI$33, MATCH(K$10, Settings!$Y$19:$Y$33, 0)), $AO$1:$AU$1, 0))), 0))</f>
        <v/>
      </c>
      <c r="AU222" s="119" t="str">
        <f>IF(OR($B222="", L222="", L$10="", AU$9), "", IFERROR($B222+INDEX(Settings!$AF$19:$AF$33, MATCH(L$10, Settings!$Y$19:$Y$33, 0))+IF(INDEX(Settings!$AI$19:$AI$33, MATCH(L$10, Settings!$Y$19:$Y$33, 0))="", 0, INDEX($AO$2:$AU$8, MATCH(TEXT($B222, "ddd"), $AN$2:$AN$8, 0), MATCH(INDEX(Settings!$AI$19:$AI$33, MATCH(L$10, Settings!$Y$19:$Y$33, 0)), $AO$1:$AU$1, 0))), 0))</f>
        <v/>
      </c>
      <c r="AV222" s="119" t="str">
        <f>IF(OR($B222="", M222="", M$10="", AV$9), "", IFERROR($B222+INDEX(Settings!$AF$19:$AF$33, MATCH(M$10, Settings!$Y$19:$Y$33, 0))+IF(INDEX(Settings!$AI$19:$AI$33, MATCH(M$10, Settings!$Y$19:$Y$33, 0))="", 0, INDEX($AO$2:$AU$8, MATCH(TEXT($B222, "ddd"), $AN$2:$AN$8, 0), MATCH(INDEX(Settings!$AI$19:$AI$33, MATCH(M$10, Settings!$Y$19:$Y$33, 0)), $AO$1:$AU$1, 0))), 0))</f>
        <v/>
      </c>
      <c r="AW222" s="119" t="str">
        <f>IF(OR($B222="", N222="", N$10="", AW$9), "", IFERROR($B222+INDEX(Settings!$AF$19:$AF$33, MATCH(N$10, Settings!$Y$19:$Y$33, 0))+IF(INDEX(Settings!$AI$19:$AI$33, MATCH(N$10, Settings!$Y$19:$Y$33, 0))="", 0, INDEX($AO$2:$AU$8, MATCH(TEXT($B222, "ddd"), $AN$2:$AN$8, 0), MATCH(INDEX(Settings!$AI$19:$AI$33, MATCH(N$10, Settings!$Y$19:$Y$33, 0)), $AO$1:$AU$1, 0))), 0))</f>
        <v/>
      </c>
      <c r="AX222" s="119" t="str">
        <f>IF(OR($B222="", O222="", O$10="", AX$9), "", IFERROR($B222+INDEX(Settings!$AF$19:$AF$33, MATCH(O$10, Settings!$Y$19:$Y$33, 0))+IF(INDEX(Settings!$AI$19:$AI$33, MATCH(O$10, Settings!$Y$19:$Y$33, 0))="", 0, INDEX($AO$2:$AU$8, MATCH(TEXT($B222, "ddd"), $AN$2:$AN$8, 0), MATCH(INDEX(Settings!$AI$19:$AI$33, MATCH(O$10, Settings!$Y$19:$Y$33, 0)), $AO$1:$AU$1, 0))), 0))</f>
        <v/>
      </c>
      <c r="AY222" s="119" t="str">
        <f>IF(OR($B222="", P222="", P$10="", AY$9), "", IFERROR($B222+INDEX(Settings!$AF$19:$AF$33, MATCH(P$10, Settings!$Y$19:$Y$33, 0))+IF(INDEX(Settings!$AI$19:$AI$33, MATCH(P$10, Settings!$Y$19:$Y$33, 0))="", 0, INDEX($AO$2:$AU$8, MATCH(TEXT($B222, "ddd"), $AN$2:$AN$8, 0), MATCH(INDEX(Settings!$AI$19:$AI$33, MATCH(P$10, Settings!$Y$19:$Y$33, 0)), $AO$1:$AU$1, 0))), 0))</f>
        <v/>
      </c>
      <c r="AZ222" s="120" t="str">
        <f>IF(OR($B222="", Q222="", Q$10="", AZ$9), "", IFERROR($B222+INDEX(Settings!$AF$19:$AF$33, MATCH(Q$10, Settings!$Y$19:$Y$33, 0))+IF(INDEX(Settings!$AI$19:$AI$33, MATCH(Q$10, Settings!$Y$19:$Y$33, 0))="", 0, INDEX($AO$2:$AU$8, MATCH(TEXT($B222, "ddd"), $AN$2:$AN$8, 0), MATCH(INDEX(Settings!$AI$19:$AI$33, MATCH(Q$10, Settings!$Y$19:$Y$33, 0)), $AO$1:$AU$1, 0))), 0))</f>
        <v/>
      </c>
      <c r="BB222" s="118" t="str">
        <f>IF(OR(C$10="", $B222="", C222="", BB$9=""), "", IFERROR(WORKDAY((DATE(YEAR($B222), MONTH($B222)+INDEX(Settings!$AM$19:$AM$33, MATCH(C$10, Settings!$Y$19:$Y$33, 0)), IF(INDEX(Settings!$AQ$19:$AQ$33, MATCH(C$10, Settings!$Y$19:$Y$33, 0))=0, DAY($B222), INDEX(Settings!$AQ$19:$AQ$33, MATCH(C$10, Settings!$Y$19:$Y$33, 0))))-1), 1, Settings!$AY$23:$AY$38), ""))</f>
        <v/>
      </c>
      <c r="BC222" s="119" t="str">
        <f>IF(OR(D$10="", $B222="", D222="", BC$9=""), "", IFERROR(WORKDAY((DATE(YEAR($B222), MONTH($B222)+INDEX(Settings!$AM$19:$AM$33, MATCH(D$10, Settings!$Y$19:$Y$33, 0)), IF(INDEX(Settings!$AQ$19:$AQ$33, MATCH(D$10, Settings!$Y$19:$Y$33, 0))=0, DAY($B222), INDEX(Settings!$AQ$19:$AQ$33, MATCH(D$10, Settings!$Y$19:$Y$33, 0))))-1), 1, Settings!$AY$23:$AY$38), ""))</f>
        <v/>
      </c>
      <c r="BD222" s="119" t="str">
        <f>IF(OR(E$10="", $B222="", E222="", BD$9=""), "", IFERROR(WORKDAY((DATE(YEAR($B222), MONTH($B222)+INDEX(Settings!$AM$19:$AM$33, MATCH(E$10, Settings!$Y$19:$Y$33, 0)), IF(INDEX(Settings!$AQ$19:$AQ$33, MATCH(E$10, Settings!$Y$19:$Y$33, 0))=0, DAY($B222), INDEX(Settings!$AQ$19:$AQ$33, MATCH(E$10, Settings!$Y$19:$Y$33, 0))))-1), 1, Settings!$AY$23:$AY$38), ""))</f>
        <v/>
      </c>
      <c r="BE222" s="119" t="str">
        <f>IF(OR(F$10="", $B222="", F222="", BE$9=""), "", IFERROR(WORKDAY((DATE(YEAR($B222), MONTH($B222)+INDEX(Settings!$AM$19:$AM$33, MATCH(F$10, Settings!$Y$19:$Y$33, 0)), IF(INDEX(Settings!$AQ$19:$AQ$33, MATCH(F$10, Settings!$Y$19:$Y$33, 0))=0, DAY($B222), INDEX(Settings!$AQ$19:$AQ$33, MATCH(F$10, Settings!$Y$19:$Y$33, 0))))-1), 1, Settings!$AY$23:$AY$38), ""))</f>
        <v/>
      </c>
      <c r="BF222" s="119" t="str">
        <f>IF(OR(G$10="", $B222="", G222="", BF$9=""), "", IFERROR(WORKDAY((DATE(YEAR($B222), MONTH($B222)+INDEX(Settings!$AM$19:$AM$33, MATCH(G$10, Settings!$Y$19:$Y$33, 0)), IF(INDEX(Settings!$AQ$19:$AQ$33, MATCH(G$10, Settings!$Y$19:$Y$33, 0))=0, DAY($B222), INDEX(Settings!$AQ$19:$AQ$33, MATCH(G$10, Settings!$Y$19:$Y$33, 0))))-1), 1, Settings!$AY$23:$AY$38), ""))</f>
        <v/>
      </c>
      <c r="BG222" s="119" t="str">
        <f>IF(OR(H$10="", $B222="", H222="", BG$9=""), "", IFERROR(WORKDAY((DATE(YEAR($B222), MONTH($B222)+INDEX(Settings!$AM$19:$AM$33, MATCH(H$10, Settings!$Y$19:$Y$33, 0)), IF(INDEX(Settings!$AQ$19:$AQ$33, MATCH(H$10, Settings!$Y$19:$Y$33, 0))=0, DAY($B222), INDEX(Settings!$AQ$19:$AQ$33, MATCH(H$10, Settings!$Y$19:$Y$33, 0))))-1), 1, Settings!$AY$23:$AY$38), ""))</f>
        <v/>
      </c>
      <c r="BH222" s="119" t="str">
        <f>IF(OR(I$10="", $B222="", I222="", BH$9=""), "", IFERROR(WORKDAY((DATE(YEAR($B222), MONTH($B222)+INDEX(Settings!$AM$19:$AM$33, MATCH(I$10, Settings!$Y$19:$Y$33, 0)), IF(INDEX(Settings!$AQ$19:$AQ$33, MATCH(I$10, Settings!$Y$19:$Y$33, 0))=0, DAY($B222), INDEX(Settings!$AQ$19:$AQ$33, MATCH(I$10, Settings!$Y$19:$Y$33, 0))))-1), 1, Settings!$AY$23:$AY$38), ""))</f>
        <v/>
      </c>
      <c r="BI222" s="119" t="str">
        <f>IF(OR(J$10="", $B222="", J222="", BI$9=""), "", IFERROR(WORKDAY((DATE(YEAR($B222), MONTH($B222)+INDEX(Settings!$AM$19:$AM$33, MATCH(J$10, Settings!$Y$19:$Y$33, 0)), IF(INDEX(Settings!$AQ$19:$AQ$33, MATCH(J$10, Settings!$Y$19:$Y$33, 0))=0, DAY($B222), INDEX(Settings!$AQ$19:$AQ$33, MATCH(J$10, Settings!$Y$19:$Y$33, 0))))-1), 1, Settings!$AY$23:$AY$38), ""))</f>
        <v/>
      </c>
      <c r="BJ222" s="119" t="str">
        <f>IF(OR(K$10="", $B222="", K222="", BJ$9=""), "", IFERROR(WORKDAY((DATE(YEAR($B222), MONTH($B222)+INDEX(Settings!$AM$19:$AM$33, MATCH(K$10, Settings!$Y$19:$Y$33, 0)), IF(INDEX(Settings!$AQ$19:$AQ$33, MATCH(K$10, Settings!$Y$19:$Y$33, 0))=0, DAY($B222), INDEX(Settings!$AQ$19:$AQ$33, MATCH(K$10, Settings!$Y$19:$Y$33, 0))))-1), 1, Settings!$AY$23:$AY$38), ""))</f>
        <v/>
      </c>
      <c r="BK222" s="119" t="str">
        <f>IF(OR(L$10="", $B222="", L222="", BK$9=""), "", IFERROR(WORKDAY((DATE(YEAR($B222), MONTH($B222)+INDEX(Settings!$AM$19:$AM$33, MATCH(L$10, Settings!$Y$19:$Y$33, 0)), IF(INDEX(Settings!$AQ$19:$AQ$33, MATCH(L$10, Settings!$Y$19:$Y$33, 0))=0, DAY($B222), INDEX(Settings!$AQ$19:$AQ$33, MATCH(L$10, Settings!$Y$19:$Y$33, 0))))-1), 1, Settings!$AY$23:$AY$38), ""))</f>
        <v/>
      </c>
      <c r="BL222" s="119" t="str">
        <f>IF(OR(M$10="", $B222="", M222="", BL$9=""), "", IFERROR(WORKDAY((DATE(YEAR($B222), MONTH($B222)+INDEX(Settings!$AM$19:$AM$33, MATCH(M$10, Settings!$Y$19:$Y$33, 0)), IF(INDEX(Settings!$AQ$19:$AQ$33, MATCH(M$10, Settings!$Y$19:$Y$33, 0))=0, DAY($B222), INDEX(Settings!$AQ$19:$AQ$33, MATCH(M$10, Settings!$Y$19:$Y$33, 0))))-1), 1, Settings!$AY$23:$AY$38), ""))</f>
        <v/>
      </c>
      <c r="BM222" s="119" t="str">
        <f>IF(OR(N$10="", $B222="", N222="", BM$9=""), "", IFERROR(WORKDAY((DATE(YEAR($B222), MONTH($B222)+INDEX(Settings!$AM$19:$AM$33, MATCH(N$10, Settings!$Y$19:$Y$33, 0)), IF(INDEX(Settings!$AQ$19:$AQ$33, MATCH(N$10, Settings!$Y$19:$Y$33, 0))=0, DAY($B222), INDEX(Settings!$AQ$19:$AQ$33, MATCH(N$10, Settings!$Y$19:$Y$33, 0))))-1), 1, Settings!$AY$23:$AY$38), ""))</f>
        <v/>
      </c>
      <c r="BN222" s="119" t="str">
        <f>IF(OR(O$10="", $B222="", O222="", BN$9=""), "", IFERROR(WORKDAY((DATE(YEAR($B222), MONTH($B222)+INDEX(Settings!$AM$19:$AM$33, MATCH(O$10, Settings!$Y$19:$Y$33, 0)), IF(INDEX(Settings!$AQ$19:$AQ$33, MATCH(O$10, Settings!$Y$19:$Y$33, 0))=0, DAY($B222), INDEX(Settings!$AQ$19:$AQ$33, MATCH(O$10, Settings!$Y$19:$Y$33, 0))))-1), 1, Settings!$AY$23:$AY$38), ""))</f>
        <v/>
      </c>
      <c r="BO222" s="119" t="str">
        <f>IF(OR(P$10="", $B222="", P222="", BO$9=""), "", IFERROR(WORKDAY((DATE(YEAR($B222), MONTH($B222)+INDEX(Settings!$AM$19:$AM$33, MATCH(P$10, Settings!$Y$19:$Y$33, 0)), IF(INDEX(Settings!$AQ$19:$AQ$33, MATCH(P$10, Settings!$Y$19:$Y$33, 0))=0, DAY($B222), INDEX(Settings!$AQ$19:$AQ$33, MATCH(P$10, Settings!$Y$19:$Y$33, 0))))-1), 1, Settings!$AY$23:$AY$38), ""))</f>
        <v/>
      </c>
      <c r="BP222" s="120" t="str">
        <f>IF(OR(Q$10="", $B222="", Q222="", BP$9=""), "", IFERROR(WORKDAY((DATE(YEAR($B222), MONTH($B222)+INDEX(Settings!$AM$19:$AM$33, MATCH(Q$10, Settings!$Y$19:$Y$33, 0)), IF(INDEX(Settings!$AQ$19:$AQ$33, MATCH(Q$10, Settings!$Y$19:$Y$33, 0))=0, DAY($B222), INDEX(Settings!$AQ$19:$AQ$33, MATCH(Q$10, Settings!$Y$19:$Y$33, 0))))-1), 1, Settings!$AY$23:$AY$38), ""))</f>
        <v/>
      </c>
      <c r="BR222" s="118" t="str">
        <f>IF(BB222="", "", IF(BB222&lt;=$B222, WORKDAY(DATE(YEAR($BB222), MONTH(BB222)+1, DAY(BB222)-1), 1, Settings!$AY$23:$AY$38), BB222))</f>
        <v/>
      </c>
      <c r="BS222" s="119" t="str">
        <f>IF(BC222="", "", IF(BC222&lt;=$B222, WORKDAY(DATE(YEAR($BB222), MONTH(BC222)+1, DAY(BC222)-1), 1, Settings!$AY$23:$AY$38), BC222))</f>
        <v/>
      </c>
      <c r="BT222" s="119" t="str">
        <f>IF(BD222="", "", IF(BD222&lt;=$B222, WORKDAY(DATE(YEAR($BB222), MONTH(BD222)+1, DAY(BD222)-1), 1, Settings!$AY$23:$AY$38), BD222))</f>
        <v/>
      </c>
      <c r="BU222" s="119" t="str">
        <f>IF(BE222="", "", IF(BE222&lt;=$B222, WORKDAY(DATE(YEAR($BB222), MONTH(BE222)+1, DAY(BE222)-1), 1, Settings!$AY$23:$AY$38), BE222))</f>
        <v/>
      </c>
      <c r="BV222" s="119" t="str">
        <f>IF(BF222="", "", IF(BF222&lt;=$B222, WORKDAY(DATE(YEAR($BB222), MONTH(BF222)+1, DAY(BF222)-1), 1, Settings!$AY$23:$AY$38), BF222))</f>
        <v/>
      </c>
      <c r="BW222" s="119" t="str">
        <f>IF(BG222="", "", IF(BG222&lt;=$B222, WORKDAY(DATE(YEAR($BB222), MONTH(BG222)+1, DAY(BG222)-1), 1, Settings!$AY$23:$AY$38), BG222))</f>
        <v/>
      </c>
      <c r="BX222" s="119" t="str">
        <f>IF(BH222="", "", IF(BH222&lt;=$B222, WORKDAY(DATE(YEAR($BB222), MONTH(BH222)+1, DAY(BH222)-1), 1, Settings!$AY$23:$AY$38), BH222))</f>
        <v/>
      </c>
      <c r="BY222" s="119" t="str">
        <f>IF(BI222="", "", IF(BI222&lt;=$B222, WORKDAY(DATE(YEAR($BB222), MONTH(BI222)+1, DAY(BI222)-1), 1, Settings!$AY$23:$AY$38), BI222))</f>
        <v/>
      </c>
      <c r="BZ222" s="119" t="str">
        <f>IF(BJ222="", "", IF(BJ222&lt;=$B222, WORKDAY(DATE(YEAR($BB222), MONTH(BJ222)+1, DAY(BJ222)-1), 1, Settings!$AY$23:$AY$38), BJ222))</f>
        <v/>
      </c>
      <c r="CA222" s="119" t="str">
        <f>IF(BK222="", "", IF(BK222&lt;=$B222, WORKDAY(DATE(YEAR($BB222), MONTH(BK222)+1, DAY(BK222)-1), 1, Settings!$AY$23:$AY$38), BK222))</f>
        <v/>
      </c>
      <c r="CB222" s="119" t="str">
        <f>IF(BL222="", "", IF(BL222&lt;=$B222, WORKDAY(DATE(YEAR($BB222), MONTH(BL222)+1, DAY(BL222)-1), 1, Settings!$AY$23:$AY$38), BL222))</f>
        <v/>
      </c>
      <c r="CC222" s="119" t="str">
        <f>IF(BM222="", "", IF(BM222&lt;=$B222, WORKDAY(DATE(YEAR($BB222), MONTH(BM222)+1, DAY(BM222)-1), 1, Settings!$AY$23:$AY$38), BM222))</f>
        <v/>
      </c>
      <c r="CD222" s="119" t="str">
        <f>IF(BN222="", "", IF(BN222&lt;=$B222, WORKDAY(DATE(YEAR($BB222), MONTH(BN222)+1, DAY(BN222)-1), 1, Settings!$AY$23:$AY$38), BN222))</f>
        <v/>
      </c>
      <c r="CE222" s="119" t="str">
        <f>IF(BO222="", "", IF(BO222&lt;=$B222, WORKDAY(DATE(YEAR($BB222), MONTH(BO222)+1, DAY(BO222)-1), 1, Settings!$AY$23:$AY$38), BO222))</f>
        <v/>
      </c>
      <c r="CF222" s="120" t="str">
        <f>IF(BP222="", "", IF(BP222&lt;=$B222, WORKDAY(DATE(YEAR($BB222), MONTH(BP222)+1, DAY(BP222)-1), 1, Settings!$AY$23:$AY$38), BP222))</f>
        <v/>
      </c>
      <c r="CH222" s="48" t="str">
        <f t="shared" si="97"/>
        <v/>
      </c>
      <c r="CI222" s="49" t="str">
        <f t="shared" si="98"/>
        <v/>
      </c>
      <c r="CJ222" s="49" t="str">
        <f t="shared" si="99"/>
        <v/>
      </c>
      <c r="CK222" s="49" t="str">
        <f t="shared" si="100"/>
        <v/>
      </c>
      <c r="CL222" s="49" t="str">
        <f t="shared" si="101"/>
        <v/>
      </c>
      <c r="CM222" s="49" t="str">
        <f t="shared" si="102"/>
        <v/>
      </c>
      <c r="CN222" s="49" t="str">
        <f t="shared" si="103"/>
        <v/>
      </c>
      <c r="CO222" s="49" t="str">
        <f t="shared" si="104"/>
        <v/>
      </c>
      <c r="CP222" s="49" t="str">
        <f t="shared" si="105"/>
        <v/>
      </c>
      <c r="CQ222" s="49" t="str">
        <f t="shared" si="106"/>
        <v/>
      </c>
      <c r="CR222" s="49" t="str">
        <f t="shared" si="107"/>
        <v/>
      </c>
      <c r="CS222" s="49" t="str">
        <f t="shared" si="108"/>
        <v/>
      </c>
      <c r="CT222" s="49" t="str">
        <f t="shared" si="109"/>
        <v/>
      </c>
      <c r="CU222" s="49" t="str">
        <f t="shared" si="110"/>
        <v/>
      </c>
      <c r="CV222" s="16" t="str">
        <f t="shared" si="111"/>
        <v/>
      </c>
      <c r="CX222" s="48" t="str">
        <f t="shared" si="112"/>
        <v/>
      </c>
      <c r="CY222" s="49" t="str">
        <f t="shared" si="113"/>
        <v/>
      </c>
      <c r="CZ222" s="49" t="str">
        <f t="shared" si="114"/>
        <v/>
      </c>
      <c r="DA222" s="49" t="str">
        <f t="shared" si="115"/>
        <v/>
      </c>
      <c r="DB222" s="49" t="str">
        <f t="shared" si="116"/>
        <v/>
      </c>
      <c r="DC222" s="49" t="str">
        <f t="shared" si="117"/>
        <v/>
      </c>
      <c r="DD222" s="49" t="str">
        <f t="shared" si="118"/>
        <v/>
      </c>
      <c r="DE222" s="49" t="str">
        <f t="shared" si="119"/>
        <v/>
      </c>
      <c r="DF222" s="49" t="str">
        <f t="shared" si="120"/>
        <v/>
      </c>
      <c r="DG222" s="49" t="str">
        <f t="shared" si="121"/>
        <v/>
      </c>
      <c r="DH222" s="49" t="str">
        <f t="shared" si="122"/>
        <v/>
      </c>
      <c r="DI222" s="49" t="str">
        <f t="shared" si="123"/>
        <v/>
      </c>
      <c r="DJ222" s="49" t="str">
        <f t="shared" si="124"/>
        <v/>
      </c>
      <c r="DK222" s="49" t="str">
        <f t="shared" si="125"/>
        <v/>
      </c>
      <c r="DL222" s="16" t="str">
        <f t="shared" si="126"/>
        <v/>
      </c>
      <c r="DN222" s="17" t="str">
        <f t="shared" si="127"/>
        <v>Jan 2020</v>
      </c>
    </row>
    <row r="223" spans="1:118" x14ac:dyDescent="0.25">
      <c r="A223" s="30"/>
      <c r="B223" s="102">
        <f>IF(B222="", "", IFERROR(IF(B222+1&gt;Settings!$G$25, "", B222+1), ""))</f>
        <v>43859</v>
      </c>
      <c r="C223" s="2"/>
      <c r="D223" s="3"/>
      <c r="E223" s="3"/>
      <c r="F223" s="3"/>
      <c r="G223" s="3"/>
      <c r="H223" s="3"/>
      <c r="I223" s="3"/>
      <c r="J223" s="3"/>
      <c r="K223" s="3"/>
      <c r="L223" s="3"/>
      <c r="M223" s="3"/>
      <c r="N223" s="3"/>
      <c r="O223" s="3"/>
      <c r="P223" s="3"/>
      <c r="Q223" s="4"/>
      <c r="R223" s="30"/>
      <c r="T223" s="17" t="str">
        <f>IF($B223="", "", IF($B223&lt;Settings!$G$23, "Old", "New"))</f>
        <v>New</v>
      </c>
      <c r="AL223" s="118" t="str">
        <f>IF(OR($B223="", C223="", C$10="", AL$9), "", IFERROR($B223+INDEX(Settings!$AF$19:$AF$33, MATCH(C$10, Settings!$Y$19:$Y$33, 0))+IF(INDEX(Settings!$AI$19:$AI$33, MATCH(C$10, Settings!$Y$19:$Y$33, 0))="", 0, INDEX($AO$2:$AU$8, MATCH(TEXT($B223, "ddd"), $AN$2:$AN$8, 0), MATCH(INDEX(Settings!$AI$19:$AI$33, MATCH(C$10, Settings!$Y$19:$Y$33, 0)), $AO$1:$AU$1, 0))), 0))</f>
        <v/>
      </c>
      <c r="AM223" s="119" t="str">
        <f>IF(OR($B223="", D223="", D$10="", AM$9), "", IFERROR($B223+INDEX(Settings!$AF$19:$AF$33, MATCH(D$10, Settings!$Y$19:$Y$33, 0))+IF(INDEX(Settings!$AI$19:$AI$33, MATCH(D$10, Settings!$Y$19:$Y$33, 0))="", 0, INDEX($AO$2:$AU$8, MATCH(TEXT($B223, "ddd"), $AN$2:$AN$8, 0), MATCH(INDEX(Settings!$AI$19:$AI$33, MATCH(D$10, Settings!$Y$19:$Y$33, 0)), $AO$1:$AU$1, 0))), 0))</f>
        <v/>
      </c>
      <c r="AN223" s="119" t="str">
        <f>IF(OR($B223="", E223="", E$10="", AN$9), "", IFERROR($B223+INDEX(Settings!$AF$19:$AF$33, MATCH(E$10, Settings!$Y$19:$Y$33, 0))+IF(INDEX(Settings!$AI$19:$AI$33, MATCH(E$10, Settings!$Y$19:$Y$33, 0))="", 0, INDEX($AO$2:$AU$8, MATCH(TEXT($B223, "ddd"), $AN$2:$AN$8, 0), MATCH(INDEX(Settings!$AI$19:$AI$33, MATCH(E$10, Settings!$Y$19:$Y$33, 0)), $AO$1:$AU$1, 0))), 0))</f>
        <v/>
      </c>
      <c r="AO223" s="119" t="str">
        <f>IF(OR($B223="", F223="", F$10="", AO$9), "", IFERROR($B223+INDEX(Settings!$AF$19:$AF$33, MATCH(F$10, Settings!$Y$19:$Y$33, 0))+IF(INDEX(Settings!$AI$19:$AI$33, MATCH(F$10, Settings!$Y$19:$Y$33, 0))="", 0, INDEX($AO$2:$AU$8, MATCH(TEXT($B223, "ddd"), $AN$2:$AN$8, 0), MATCH(INDEX(Settings!$AI$19:$AI$33, MATCH(F$10, Settings!$Y$19:$Y$33, 0)), $AO$1:$AU$1, 0))), 0))</f>
        <v/>
      </c>
      <c r="AP223" s="119" t="str">
        <f>IF(OR($B223="", G223="", G$10="", AP$9), "", IFERROR($B223+INDEX(Settings!$AF$19:$AF$33, MATCH(G$10, Settings!$Y$19:$Y$33, 0))+IF(INDEX(Settings!$AI$19:$AI$33, MATCH(G$10, Settings!$Y$19:$Y$33, 0))="", 0, INDEX($AO$2:$AU$8, MATCH(TEXT($B223, "ddd"), $AN$2:$AN$8, 0), MATCH(INDEX(Settings!$AI$19:$AI$33, MATCH(G$10, Settings!$Y$19:$Y$33, 0)), $AO$1:$AU$1, 0))), 0))</f>
        <v/>
      </c>
      <c r="AQ223" s="119" t="str">
        <f>IF(OR($B223="", H223="", H$10="", AQ$9), "", IFERROR($B223+INDEX(Settings!$AF$19:$AF$33, MATCH(H$10, Settings!$Y$19:$Y$33, 0))+IF(INDEX(Settings!$AI$19:$AI$33, MATCH(H$10, Settings!$Y$19:$Y$33, 0))="", 0, INDEX($AO$2:$AU$8, MATCH(TEXT($B223, "ddd"), $AN$2:$AN$8, 0), MATCH(INDEX(Settings!$AI$19:$AI$33, MATCH(H$10, Settings!$Y$19:$Y$33, 0)), $AO$1:$AU$1, 0))), 0))</f>
        <v/>
      </c>
      <c r="AR223" s="119" t="str">
        <f>IF(OR($B223="", I223="", I$10="", AR$9), "", IFERROR($B223+INDEX(Settings!$AF$19:$AF$33, MATCH(I$10, Settings!$Y$19:$Y$33, 0))+IF(INDEX(Settings!$AI$19:$AI$33, MATCH(I$10, Settings!$Y$19:$Y$33, 0))="", 0, INDEX($AO$2:$AU$8, MATCH(TEXT($B223, "ddd"), $AN$2:$AN$8, 0), MATCH(INDEX(Settings!$AI$19:$AI$33, MATCH(I$10, Settings!$Y$19:$Y$33, 0)), $AO$1:$AU$1, 0))), 0))</f>
        <v/>
      </c>
      <c r="AS223" s="119" t="str">
        <f>IF(OR($B223="", J223="", J$10="", AS$9), "", IFERROR($B223+INDEX(Settings!$AF$19:$AF$33, MATCH(J$10, Settings!$Y$19:$Y$33, 0))+IF(INDEX(Settings!$AI$19:$AI$33, MATCH(J$10, Settings!$Y$19:$Y$33, 0))="", 0, INDEX($AO$2:$AU$8, MATCH(TEXT($B223, "ddd"), $AN$2:$AN$8, 0), MATCH(INDEX(Settings!$AI$19:$AI$33, MATCH(J$10, Settings!$Y$19:$Y$33, 0)), $AO$1:$AU$1, 0))), 0))</f>
        <v/>
      </c>
      <c r="AT223" s="119" t="str">
        <f>IF(OR($B223="", K223="", K$10="", AT$9), "", IFERROR($B223+INDEX(Settings!$AF$19:$AF$33, MATCH(K$10, Settings!$Y$19:$Y$33, 0))+IF(INDEX(Settings!$AI$19:$AI$33, MATCH(K$10, Settings!$Y$19:$Y$33, 0))="", 0, INDEX($AO$2:$AU$8, MATCH(TEXT($B223, "ddd"), $AN$2:$AN$8, 0), MATCH(INDEX(Settings!$AI$19:$AI$33, MATCH(K$10, Settings!$Y$19:$Y$33, 0)), $AO$1:$AU$1, 0))), 0))</f>
        <v/>
      </c>
      <c r="AU223" s="119" t="str">
        <f>IF(OR($B223="", L223="", L$10="", AU$9), "", IFERROR($B223+INDEX(Settings!$AF$19:$AF$33, MATCH(L$10, Settings!$Y$19:$Y$33, 0))+IF(INDEX(Settings!$AI$19:$AI$33, MATCH(L$10, Settings!$Y$19:$Y$33, 0))="", 0, INDEX($AO$2:$AU$8, MATCH(TEXT($B223, "ddd"), $AN$2:$AN$8, 0), MATCH(INDEX(Settings!$AI$19:$AI$33, MATCH(L$10, Settings!$Y$19:$Y$33, 0)), $AO$1:$AU$1, 0))), 0))</f>
        <v/>
      </c>
      <c r="AV223" s="119" t="str">
        <f>IF(OR($B223="", M223="", M$10="", AV$9), "", IFERROR($B223+INDEX(Settings!$AF$19:$AF$33, MATCH(M$10, Settings!$Y$19:$Y$33, 0))+IF(INDEX(Settings!$AI$19:$AI$33, MATCH(M$10, Settings!$Y$19:$Y$33, 0))="", 0, INDEX($AO$2:$AU$8, MATCH(TEXT($B223, "ddd"), $AN$2:$AN$8, 0), MATCH(INDEX(Settings!$AI$19:$AI$33, MATCH(M$10, Settings!$Y$19:$Y$33, 0)), $AO$1:$AU$1, 0))), 0))</f>
        <v/>
      </c>
      <c r="AW223" s="119" t="str">
        <f>IF(OR($B223="", N223="", N$10="", AW$9), "", IFERROR($B223+INDEX(Settings!$AF$19:$AF$33, MATCH(N$10, Settings!$Y$19:$Y$33, 0))+IF(INDEX(Settings!$AI$19:$AI$33, MATCH(N$10, Settings!$Y$19:$Y$33, 0))="", 0, INDEX($AO$2:$AU$8, MATCH(TEXT($B223, "ddd"), $AN$2:$AN$8, 0), MATCH(INDEX(Settings!$AI$19:$AI$33, MATCH(N$10, Settings!$Y$19:$Y$33, 0)), $AO$1:$AU$1, 0))), 0))</f>
        <v/>
      </c>
      <c r="AX223" s="119" t="str">
        <f>IF(OR($B223="", O223="", O$10="", AX$9), "", IFERROR($B223+INDEX(Settings!$AF$19:$AF$33, MATCH(O$10, Settings!$Y$19:$Y$33, 0))+IF(INDEX(Settings!$AI$19:$AI$33, MATCH(O$10, Settings!$Y$19:$Y$33, 0))="", 0, INDEX($AO$2:$AU$8, MATCH(TEXT($B223, "ddd"), $AN$2:$AN$8, 0), MATCH(INDEX(Settings!$AI$19:$AI$33, MATCH(O$10, Settings!$Y$19:$Y$33, 0)), $AO$1:$AU$1, 0))), 0))</f>
        <v/>
      </c>
      <c r="AY223" s="119" t="str">
        <f>IF(OR($B223="", P223="", P$10="", AY$9), "", IFERROR($B223+INDEX(Settings!$AF$19:$AF$33, MATCH(P$10, Settings!$Y$19:$Y$33, 0))+IF(INDEX(Settings!$AI$19:$AI$33, MATCH(P$10, Settings!$Y$19:$Y$33, 0))="", 0, INDEX($AO$2:$AU$8, MATCH(TEXT($B223, "ddd"), $AN$2:$AN$8, 0), MATCH(INDEX(Settings!$AI$19:$AI$33, MATCH(P$10, Settings!$Y$19:$Y$33, 0)), $AO$1:$AU$1, 0))), 0))</f>
        <v/>
      </c>
      <c r="AZ223" s="120" t="str">
        <f>IF(OR($B223="", Q223="", Q$10="", AZ$9), "", IFERROR($B223+INDEX(Settings!$AF$19:$AF$33, MATCH(Q$10, Settings!$Y$19:$Y$33, 0))+IF(INDEX(Settings!$AI$19:$AI$33, MATCH(Q$10, Settings!$Y$19:$Y$33, 0))="", 0, INDEX($AO$2:$AU$8, MATCH(TEXT($B223, "ddd"), $AN$2:$AN$8, 0), MATCH(INDEX(Settings!$AI$19:$AI$33, MATCH(Q$10, Settings!$Y$19:$Y$33, 0)), $AO$1:$AU$1, 0))), 0))</f>
        <v/>
      </c>
      <c r="BB223" s="118" t="str">
        <f>IF(OR(C$10="", $B223="", C223="", BB$9=""), "", IFERROR(WORKDAY((DATE(YEAR($B223), MONTH($B223)+INDEX(Settings!$AM$19:$AM$33, MATCH(C$10, Settings!$Y$19:$Y$33, 0)), IF(INDEX(Settings!$AQ$19:$AQ$33, MATCH(C$10, Settings!$Y$19:$Y$33, 0))=0, DAY($B223), INDEX(Settings!$AQ$19:$AQ$33, MATCH(C$10, Settings!$Y$19:$Y$33, 0))))-1), 1, Settings!$AY$23:$AY$38), ""))</f>
        <v/>
      </c>
      <c r="BC223" s="119" t="str">
        <f>IF(OR(D$10="", $B223="", D223="", BC$9=""), "", IFERROR(WORKDAY((DATE(YEAR($B223), MONTH($B223)+INDEX(Settings!$AM$19:$AM$33, MATCH(D$10, Settings!$Y$19:$Y$33, 0)), IF(INDEX(Settings!$AQ$19:$AQ$33, MATCH(D$10, Settings!$Y$19:$Y$33, 0))=0, DAY($B223), INDEX(Settings!$AQ$19:$AQ$33, MATCH(D$10, Settings!$Y$19:$Y$33, 0))))-1), 1, Settings!$AY$23:$AY$38), ""))</f>
        <v/>
      </c>
      <c r="BD223" s="119" t="str">
        <f>IF(OR(E$10="", $B223="", E223="", BD$9=""), "", IFERROR(WORKDAY((DATE(YEAR($B223), MONTH($B223)+INDEX(Settings!$AM$19:$AM$33, MATCH(E$10, Settings!$Y$19:$Y$33, 0)), IF(INDEX(Settings!$AQ$19:$AQ$33, MATCH(E$10, Settings!$Y$19:$Y$33, 0))=0, DAY($B223), INDEX(Settings!$AQ$19:$AQ$33, MATCH(E$10, Settings!$Y$19:$Y$33, 0))))-1), 1, Settings!$AY$23:$AY$38), ""))</f>
        <v/>
      </c>
      <c r="BE223" s="119" t="str">
        <f>IF(OR(F$10="", $B223="", F223="", BE$9=""), "", IFERROR(WORKDAY((DATE(YEAR($B223), MONTH($B223)+INDEX(Settings!$AM$19:$AM$33, MATCH(F$10, Settings!$Y$19:$Y$33, 0)), IF(INDEX(Settings!$AQ$19:$AQ$33, MATCH(F$10, Settings!$Y$19:$Y$33, 0))=0, DAY($B223), INDEX(Settings!$AQ$19:$AQ$33, MATCH(F$10, Settings!$Y$19:$Y$33, 0))))-1), 1, Settings!$AY$23:$AY$38), ""))</f>
        <v/>
      </c>
      <c r="BF223" s="119" t="str">
        <f>IF(OR(G$10="", $B223="", G223="", BF$9=""), "", IFERROR(WORKDAY((DATE(YEAR($B223), MONTH($B223)+INDEX(Settings!$AM$19:$AM$33, MATCH(G$10, Settings!$Y$19:$Y$33, 0)), IF(INDEX(Settings!$AQ$19:$AQ$33, MATCH(G$10, Settings!$Y$19:$Y$33, 0))=0, DAY($B223), INDEX(Settings!$AQ$19:$AQ$33, MATCH(G$10, Settings!$Y$19:$Y$33, 0))))-1), 1, Settings!$AY$23:$AY$38), ""))</f>
        <v/>
      </c>
      <c r="BG223" s="119" t="str">
        <f>IF(OR(H$10="", $B223="", H223="", BG$9=""), "", IFERROR(WORKDAY((DATE(YEAR($B223), MONTH($B223)+INDEX(Settings!$AM$19:$AM$33, MATCH(H$10, Settings!$Y$19:$Y$33, 0)), IF(INDEX(Settings!$AQ$19:$AQ$33, MATCH(H$10, Settings!$Y$19:$Y$33, 0))=0, DAY($B223), INDEX(Settings!$AQ$19:$AQ$33, MATCH(H$10, Settings!$Y$19:$Y$33, 0))))-1), 1, Settings!$AY$23:$AY$38), ""))</f>
        <v/>
      </c>
      <c r="BH223" s="119" t="str">
        <f>IF(OR(I$10="", $B223="", I223="", BH$9=""), "", IFERROR(WORKDAY((DATE(YEAR($B223), MONTH($B223)+INDEX(Settings!$AM$19:$AM$33, MATCH(I$10, Settings!$Y$19:$Y$33, 0)), IF(INDEX(Settings!$AQ$19:$AQ$33, MATCH(I$10, Settings!$Y$19:$Y$33, 0))=0, DAY($B223), INDEX(Settings!$AQ$19:$AQ$33, MATCH(I$10, Settings!$Y$19:$Y$33, 0))))-1), 1, Settings!$AY$23:$AY$38), ""))</f>
        <v/>
      </c>
      <c r="BI223" s="119" t="str">
        <f>IF(OR(J$10="", $B223="", J223="", BI$9=""), "", IFERROR(WORKDAY((DATE(YEAR($B223), MONTH($B223)+INDEX(Settings!$AM$19:$AM$33, MATCH(J$10, Settings!$Y$19:$Y$33, 0)), IF(INDEX(Settings!$AQ$19:$AQ$33, MATCH(J$10, Settings!$Y$19:$Y$33, 0))=0, DAY($B223), INDEX(Settings!$AQ$19:$AQ$33, MATCH(J$10, Settings!$Y$19:$Y$33, 0))))-1), 1, Settings!$AY$23:$AY$38), ""))</f>
        <v/>
      </c>
      <c r="BJ223" s="119" t="str">
        <f>IF(OR(K$10="", $B223="", K223="", BJ$9=""), "", IFERROR(WORKDAY((DATE(YEAR($B223), MONTH($B223)+INDEX(Settings!$AM$19:$AM$33, MATCH(K$10, Settings!$Y$19:$Y$33, 0)), IF(INDEX(Settings!$AQ$19:$AQ$33, MATCH(K$10, Settings!$Y$19:$Y$33, 0))=0, DAY($B223), INDEX(Settings!$AQ$19:$AQ$33, MATCH(K$10, Settings!$Y$19:$Y$33, 0))))-1), 1, Settings!$AY$23:$AY$38), ""))</f>
        <v/>
      </c>
      <c r="BK223" s="119" t="str">
        <f>IF(OR(L$10="", $B223="", L223="", BK$9=""), "", IFERROR(WORKDAY((DATE(YEAR($B223), MONTH($B223)+INDEX(Settings!$AM$19:$AM$33, MATCH(L$10, Settings!$Y$19:$Y$33, 0)), IF(INDEX(Settings!$AQ$19:$AQ$33, MATCH(L$10, Settings!$Y$19:$Y$33, 0))=0, DAY($B223), INDEX(Settings!$AQ$19:$AQ$33, MATCH(L$10, Settings!$Y$19:$Y$33, 0))))-1), 1, Settings!$AY$23:$AY$38), ""))</f>
        <v/>
      </c>
      <c r="BL223" s="119" t="str">
        <f>IF(OR(M$10="", $B223="", M223="", BL$9=""), "", IFERROR(WORKDAY((DATE(YEAR($B223), MONTH($B223)+INDEX(Settings!$AM$19:$AM$33, MATCH(M$10, Settings!$Y$19:$Y$33, 0)), IF(INDEX(Settings!$AQ$19:$AQ$33, MATCH(M$10, Settings!$Y$19:$Y$33, 0))=0, DAY($B223), INDEX(Settings!$AQ$19:$AQ$33, MATCH(M$10, Settings!$Y$19:$Y$33, 0))))-1), 1, Settings!$AY$23:$AY$38), ""))</f>
        <v/>
      </c>
      <c r="BM223" s="119" t="str">
        <f>IF(OR(N$10="", $B223="", N223="", BM$9=""), "", IFERROR(WORKDAY((DATE(YEAR($B223), MONTH($B223)+INDEX(Settings!$AM$19:$AM$33, MATCH(N$10, Settings!$Y$19:$Y$33, 0)), IF(INDEX(Settings!$AQ$19:$AQ$33, MATCH(N$10, Settings!$Y$19:$Y$33, 0))=0, DAY($B223), INDEX(Settings!$AQ$19:$AQ$33, MATCH(N$10, Settings!$Y$19:$Y$33, 0))))-1), 1, Settings!$AY$23:$AY$38), ""))</f>
        <v/>
      </c>
      <c r="BN223" s="119" t="str">
        <f>IF(OR(O$10="", $B223="", O223="", BN$9=""), "", IFERROR(WORKDAY((DATE(YEAR($B223), MONTH($B223)+INDEX(Settings!$AM$19:$AM$33, MATCH(O$10, Settings!$Y$19:$Y$33, 0)), IF(INDEX(Settings!$AQ$19:$AQ$33, MATCH(O$10, Settings!$Y$19:$Y$33, 0))=0, DAY($B223), INDEX(Settings!$AQ$19:$AQ$33, MATCH(O$10, Settings!$Y$19:$Y$33, 0))))-1), 1, Settings!$AY$23:$AY$38), ""))</f>
        <v/>
      </c>
      <c r="BO223" s="119" t="str">
        <f>IF(OR(P$10="", $B223="", P223="", BO$9=""), "", IFERROR(WORKDAY((DATE(YEAR($B223), MONTH($B223)+INDEX(Settings!$AM$19:$AM$33, MATCH(P$10, Settings!$Y$19:$Y$33, 0)), IF(INDEX(Settings!$AQ$19:$AQ$33, MATCH(P$10, Settings!$Y$19:$Y$33, 0))=0, DAY($B223), INDEX(Settings!$AQ$19:$AQ$33, MATCH(P$10, Settings!$Y$19:$Y$33, 0))))-1), 1, Settings!$AY$23:$AY$38), ""))</f>
        <v/>
      </c>
      <c r="BP223" s="120" t="str">
        <f>IF(OR(Q$10="", $B223="", Q223="", BP$9=""), "", IFERROR(WORKDAY((DATE(YEAR($B223), MONTH($B223)+INDEX(Settings!$AM$19:$AM$33, MATCH(Q$10, Settings!$Y$19:$Y$33, 0)), IF(INDEX(Settings!$AQ$19:$AQ$33, MATCH(Q$10, Settings!$Y$19:$Y$33, 0))=0, DAY($B223), INDEX(Settings!$AQ$19:$AQ$33, MATCH(Q$10, Settings!$Y$19:$Y$33, 0))))-1), 1, Settings!$AY$23:$AY$38), ""))</f>
        <v/>
      </c>
      <c r="BR223" s="118" t="str">
        <f>IF(BB223="", "", IF(BB223&lt;=$B223, WORKDAY(DATE(YEAR($BB223), MONTH(BB223)+1, DAY(BB223)-1), 1, Settings!$AY$23:$AY$38), BB223))</f>
        <v/>
      </c>
      <c r="BS223" s="119" t="str">
        <f>IF(BC223="", "", IF(BC223&lt;=$B223, WORKDAY(DATE(YEAR($BB223), MONTH(BC223)+1, DAY(BC223)-1), 1, Settings!$AY$23:$AY$38), BC223))</f>
        <v/>
      </c>
      <c r="BT223" s="119" t="str">
        <f>IF(BD223="", "", IF(BD223&lt;=$B223, WORKDAY(DATE(YEAR($BB223), MONTH(BD223)+1, DAY(BD223)-1), 1, Settings!$AY$23:$AY$38), BD223))</f>
        <v/>
      </c>
      <c r="BU223" s="119" t="str">
        <f>IF(BE223="", "", IF(BE223&lt;=$B223, WORKDAY(DATE(YEAR($BB223), MONTH(BE223)+1, DAY(BE223)-1), 1, Settings!$AY$23:$AY$38), BE223))</f>
        <v/>
      </c>
      <c r="BV223" s="119" t="str">
        <f>IF(BF223="", "", IF(BF223&lt;=$B223, WORKDAY(DATE(YEAR($BB223), MONTH(BF223)+1, DAY(BF223)-1), 1, Settings!$AY$23:$AY$38), BF223))</f>
        <v/>
      </c>
      <c r="BW223" s="119" t="str">
        <f>IF(BG223="", "", IF(BG223&lt;=$B223, WORKDAY(DATE(YEAR($BB223), MONTH(BG223)+1, DAY(BG223)-1), 1, Settings!$AY$23:$AY$38), BG223))</f>
        <v/>
      </c>
      <c r="BX223" s="119" t="str">
        <f>IF(BH223="", "", IF(BH223&lt;=$B223, WORKDAY(DATE(YEAR($BB223), MONTH(BH223)+1, DAY(BH223)-1), 1, Settings!$AY$23:$AY$38), BH223))</f>
        <v/>
      </c>
      <c r="BY223" s="119" t="str">
        <f>IF(BI223="", "", IF(BI223&lt;=$B223, WORKDAY(DATE(YEAR($BB223), MONTH(BI223)+1, DAY(BI223)-1), 1, Settings!$AY$23:$AY$38), BI223))</f>
        <v/>
      </c>
      <c r="BZ223" s="119" t="str">
        <f>IF(BJ223="", "", IF(BJ223&lt;=$B223, WORKDAY(DATE(YEAR($BB223), MONTH(BJ223)+1, DAY(BJ223)-1), 1, Settings!$AY$23:$AY$38), BJ223))</f>
        <v/>
      </c>
      <c r="CA223" s="119" t="str">
        <f>IF(BK223="", "", IF(BK223&lt;=$B223, WORKDAY(DATE(YEAR($BB223), MONTH(BK223)+1, DAY(BK223)-1), 1, Settings!$AY$23:$AY$38), BK223))</f>
        <v/>
      </c>
      <c r="CB223" s="119" t="str">
        <f>IF(BL223="", "", IF(BL223&lt;=$B223, WORKDAY(DATE(YEAR($BB223), MONTH(BL223)+1, DAY(BL223)-1), 1, Settings!$AY$23:$AY$38), BL223))</f>
        <v/>
      </c>
      <c r="CC223" s="119" t="str">
        <f>IF(BM223="", "", IF(BM223&lt;=$B223, WORKDAY(DATE(YEAR($BB223), MONTH(BM223)+1, DAY(BM223)-1), 1, Settings!$AY$23:$AY$38), BM223))</f>
        <v/>
      </c>
      <c r="CD223" s="119" t="str">
        <f>IF(BN223="", "", IF(BN223&lt;=$B223, WORKDAY(DATE(YEAR($BB223), MONTH(BN223)+1, DAY(BN223)-1), 1, Settings!$AY$23:$AY$38), BN223))</f>
        <v/>
      </c>
      <c r="CE223" s="119" t="str">
        <f>IF(BO223="", "", IF(BO223&lt;=$B223, WORKDAY(DATE(YEAR($BB223), MONTH(BO223)+1, DAY(BO223)-1), 1, Settings!$AY$23:$AY$38), BO223))</f>
        <v/>
      </c>
      <c r="CF223" s="120" t="str">
        <f>IF(BP223="", "", IF(BP223&lt;=$B223, WORKDAY(DATE(YEAR($BB223), MONTH(BP223)+1, DAY(BP223)-1), 1, Settings!$AY$23:$AY$38), BP223))</f>
        <v/>
      </c>
      <c r="CH223" s="48" t="str">
        <f t="shared" si="97"/>
        <v/>
      </c>
      <c r="CI223" s="49" t="str">
        <f t="shared" si="98"/>
        <v/>
      </c>
      <c r="CJ223" s="49" t="str">
        <f t="shared" si="99"/>
        <v/>
      </c>
      <c r="CK223" s="49" t="str">
        <f t="shared" si="100"/>
        <v/>
      </c>
      <c r="CL223" s="49" t="str">
        <f t="shared" si="101"/>
        <v/>
      </c>
      <c r="CM223" s="49" t="str">
        <f t="shared" si="102"/>
        <v/>
      </c>
      <c r="CN223" s="49" t="str">
        <f t="shared" si="103"/>
        <v/>
      </c>
      <c r="CO223" s="49" t="str">
        <f t="shared" si="104"/>
        <v/>
      </c>
      <c r="CP223" s="49" t="str">
        <f t="shared" si="105"/>
        <v/>
      </c>
      <c r="CQ223" s="49" t="str">
        <f t="shared" si="106"/>
        <v/>
      </c>
      <c r="CR223" s="49" t="str">
        <f t="shared" si="107"/>
        <v/>
      </c>
      <c r="CS223" s="49" t="str">
        <f t="shared" si="108"/>
        <v/>
      </c>
      <c r="CT223" s="49" t="str">
        <f t="shared" si="109"/>
        <v/>
      </c>
      <c r="CU223" s="49" t="str">
        <f t="shared" si="110"/>
        <v/>
      </c>
      <c r="CV223" s="16" t="str">
        <f t="shared" si="111"/>
        <v/>
      </c>
      <c r="CX223" s="48" t="str">
        <f t="shared" si="112"/>
        <v/>
      </c>
      <c r="CY223" s="49" t="str">
        <f t="shared" si="113"/>
        <v/>
      </c>
      <c r="CZ223" s="49" t="str">
        <f t="shared" si="114"/>
        <v/>
      </c>
      <c r="DA223" s="49" t="str">
        <f t="shared" si="115"/>
        <v/>
      </c>
      <c r="DB223" s="49" t="str">
        <f t="shared" si="116"/>
        <v/>
      </c>
      <c r="DC223" s="49" t="str">
        <f t="shared" si="117"/>
        <v/>
      </c>
      <c r="DD223" s="49" t="str">
        <f t="shared" si="118"/>
        <v/>
      </c>
      <c r="DE223" s="49" t="str">
        <f t="shared" si="119"/>
        <v/>
      </c>
      <c r="DF223" s="49" t="str">
        <f t="shared" si="120"/>
        <v/>
      </c>
      <c r="DG223" s="49" t="str">
        <f t="shared" si="121"/>
        <v/>
      </c>
      <c r="DH223" s="49" t="str">
        <f t="shared" si="122"/>
        <v/>
      </c>
      <c r="DI223" s="49" t="str">
        <f t="shared" si="123"/>
        <v/>
      </c>
      <c r="DJ223" s="49" t="str">
        <f t="shared" si="124"/>
        <v/>
      </c>
      <c r="DK223" s="49" t="str">
        <f t="shared" si="125"/>
        <v/>
      </c>
      <c r="DL223" s="16" t="str">
        <f t="shared" si="126"/>
        <v/>
      </c>
      <c r="DN223" s="17" t="str">
        <f t="shared" si="127"/>
        <v>Jan 2020</v>
      </c>
    </row>
    <row r="224" spans="1:118" x14ac:dyDescent="0.25">
      <c r="A224" s="30"/>
      <c r="B224" s="102">
        <f>IF(B223="", "", IFERROR(IF(B223+1&gt;Settings!$G$25, "", B223+1), ""))</f>
        <v>43860</v>
      </c>
      <c r="C224" s="2"/>
      <c r="D224" s="3"/>
      <c r="E224" s="3"/>
      <c r="F224" s="3"/>
      <c r="G224" s="3"/>
      <c r="H224" s="3"/>
      <c r="I224" s="3"/>
      <c r="J224" s="3"/>
      <c r="K224" s="3"/>
      <c r="L224" s="3"/>
      <c r="M224" s="3"/>
      <c r="N224" s="3"/>
      <c r="O224" s="3"/>
      <c r="P224" s="3"/>
      <c r="Q224" s="4"/>
      <c r="R224" s="30"/>
      <c r="T224" s="17" t="str">
        <f>IF($B224="", "", IF($B224&lt;Settings!$G$23, "Old", "New"))</f>
        <v>New</v>
      </c>
      <c r="AL224" s="118" t="str">
        <f>IF(OR($B224="", C224="", C$10="", AL$9), "", IFERROR($B224+INDEX(Settings!$AF$19:$AF$33, MATCH(C$10, Settings!$Y$19:$Y$33, 0))+IF(INDEX(Settings!$AI$19:$AI$33, MATCH(C$10, Settings!$Y$19:$Y$33, 0))="", 0, INDEX($AO$2:$AU$8, MATCH(TEXT($B224, "ddd"), $AN$2:$AN$8, 0), MATCH(INDEX(Settings!$AI$19:$AI$33, MATCH(C$10, Settings!$Y$19:$Y$33, 0)), $AO$1:$AU$1, 0))), 0))</f>
        <v/>
      </c>
      <c r="AM224" s="119" t="str">
        <f>IF(OR($B224="", D224="", D$10="", AM$9), "", IFERROR($B224+INDEX(Settings!$AF$19:$AF$33, MATCH(D$10, Settings!$Y$19:$Y$33, 0))+IF(INDEX(Settings!$AI$19:$AI$33, MATCH(D$10, Settings!$Y$19:$Y$33, 0))="", 0, INDEX($AO$2:$AU$8, MATCH(TEXT($B224, "ddd"), $AN$2:$AN$8, 0), MATCH(INDEX(Settings!$AI$19:$AI$33, MATCH(D$10, Settings!$Y$19:$Y$33, 0)), $AO$1:$AU$1, 0))), 0))</f>
        <v/>
      </c>
      <c r="AN224" s="119" t="str">
        <f>IF(OR($B224="", E224="", E$10="", AN$9), "", IFERROR($B224+INDEX(Settings!$AF$19:$AF$33, MATCH(E$10, Settings!$Y$19:$Y$33, 0))+IF(INDEX(Settings!$AI$19:$AI$33, MATCH(E$10, Settings!$Y$19:$Y$33, 0))="", 0, INDEX($AO$2:$AU$8, MATCH(TEXT($B224, "ddd"), $AN$2:$AN$8, 0), MATCH(INDEX(Settings!$AI$19:$AI$33, MATCH(E$10, Settings!$Y$19:$Y$33, 0)), $AO$1:$AU$1, 0))), 0))</f>
        <v/>
      </c>
      <c r="AO224" s="119" t="str">
        <f>IF(OR($B224="", F224="", F$10="", AO$9), "", IFERROR($B224+INDEX(Settings!$AF$19:$AF$33, MATCH(F$10, Settings!$Y$19:$Y$33, 0))+IF(INDEX(Settings!$AI$19:$AI$33, MATCH(F$10, Settings!$Y$19:$Y$33, 0))="", 0, INDEX($AO$2:$AU$8, MATCH(TEXT($B224, "ddd"), $AN$2:$AN$8, 0), MATCH(INDEX(Settings!$AI$19:$AI$33, MATCH(F$10, Settings!$Y$19:$Y$33, 0)), $AO$1:$AU$1, 0))), 0))</f>
        <v/>
      </c>
      <c r="AP224" s="119" t="str">
        <f>IF(OR($B224="", G224="", G$10="", AP$9), "", IFERROR($B224+INDEX(Settings!$AF$19:$AF$33, MATCH(G$10, Settings!$Y$19:$Y$33, 0))+IF(INDEX(Settings!$AI$19:$AI$33, MATCH(G$10, Settings!$Y$19:$Y$33, 0))="", 0, INDEX($AO$2:$AU$8, MATCH(TEXT($B224, "ddd"), $AN$2:$AN$8, 0), MATCH(INDEX(Settings!$AI$19:$AI$33, MATCH(G$10, Settings!$Y$19:$Y$33, 0)), $AO$1:$AU$1, 0))), 0))</f>
        <v/>
      </c>
      <c r="AQ224" s="119" t="str">
        <f>IF(OR($B224="", H224="", H$10="", AQ$9), "", IFERROR($B224+INDEX(Settings!$AF$19:$AF$33, MATCH(H$10, Settings!$Y$19:$Y$33, 0))+IF(INDEX(Settings!$AI$19:$AI$33, MATCH(H$10, Settings!$Y$19:$Y$33, 0))="", 0, INDEX($AO$2:$AU$8, MATCH(TEXT($B224, "ddd"), $AN$2:$AN$8, 0), MATCH(INDEX(Settings!$AI$19:$AI$33, MATCH(H$10, Settings!$Y$19:$Y$33, 0)), $AO$1:$AU$1, 0))), 0))</f>
        <v/>
      </c>
      <c r="AR224" s="119" t="str">
        <f>IF(OR($B224="", I224="", I$10="", AR$9), "", IFERROR($B224+INDEX(Settings!$AF$19:$AF$33, MATCH(I$10, Settings!$Y$19:$Y$33, 0))+IF(INDEX(Settings!$AI$19:$AI$33, MATCH(I$10, Settings!$Y$19:$Y$33, 0))="", 0, INDEX($AO$2:$AU$8, MATCH(TEXT($B224, "ddd"), $AN$2:$AN$8, 0), MATCH(INDEX(Settings!$AI$19:$AI$33, MATCH(I$10, Settings!$Y$19:$Y$33, 0)), $AO$1:$AU$1, 0))), 0))</f>
        <v/>
      </c>
      <c r="AS224" s="119" t="str">
        <f>IF(OR($B224="", J224="", J$10="", AS$9), "", IFERROR($B224+INDEX(Settings!$AF$19:$AF$33, MATCH(J$10, Settings!$Y$19:$Y$33, 0))+IF(INDEX(Settings!$AI$19:$AI$33, MATCH(J$10, Settings!$Y$19:$Y$33, 0))="", 0, INDEX($AO$2:$AU$8, MATCH(TEXT($B224, "ddd"), $AN$2:$AN$8, 0), MATCH(INDEX(Settings!$AI$19:$AI$33, MATCH(J$10, Settings!$Y$19:$Y$33, 0)), $AO$1:$AU$1, 0))), 0))</f>
        <v/>
      </c>
      <c r="AT224" s="119" t="str">
        <f>IF(OR($B224="", K224="", K$10="", AT$9), "", IFERROR($B224+INDEX(Settings!$AF$19:$AF$33, MATCH(K$10, Settings!$Y$19:$Y$33, 0))+IF(INDEX(Settings!$AI$19:$AI$33, MATCH(K$10, Settings!$Y$19:$Y$33, 0))="", 0, INDEX($AO$2:$AU$8, MATCH(TEXT($B224, "ddd"), $AN$2:$AN$8, 0), MATCH(INDEX(Settings!$AI$19:$AI$33, MATCH(K$10, Settings!$Y$19:$Y$33, 0)), $AO$1:$AU$1, 0))), 0))</f>
        <v/>
      </c>
      <c r="AU224" s="119" t="str">
        <f>IF(OR($B224="", L224="", L$10="", AU$9), "", IFERROR($B224+INDEX(Settings!$AF$19:$AF$33, MATCH(L$10, Settings!$Y$19:$Y$33, 0))+IF(INDEX(Settings!$AI$19:$AI$33, MATCH(L$10, Settings!$Y$19:$Y$33, 0))="", 0, INDEX($AO$2:$AU$8, MATCH(TEXT($B224, "ddd"), $AN$2:$AN$8, 0), MATCH(INDEX(Settings!$AI$19:$AI$33, MATCH(L$10, Settings!$Y$19:$Y$33, 0)), $AO$1:$AU$1, 0))), 0))</f>
        <v/>
      </c>
      <c r="AV224" s="119" t="str">
        <f>IF(OR($B224="", M224="", M$10="", AV$9), "", IFERROR($B224+INDEX(Settings!$AF$19:$AF$33, MATCH(M$10, Settings!$Y$19:$Y$33, 0))+IF(INDEX(Settings!$AI$19:$AI$33, MATCH(M$10, Settings!$Y$19:$Y$33, 0))="", 0, INDEX($AO$2:$AU$8, MATCH(TEXT($B224, "ddd"), $AN$2:$AN$8, 0), MATCH(INDEX(Settings!$AI$19:$AI$33, MATCH(M$10, Settings!$Y$19:$Y$33, 0)), $AO$1:$AU$1, 0))), 0))</f>
        <v/>
      </c>
      <c r="AW224" s="119" t="str">
        <f>IF(OR($B224="", N224="", N$10="", AW$9), "", IFERROR($B224+INDEX(Settings!$AF$19:$AF$33, MATCH(N$10, Settings!$Y$19:$Y$33, 0))+IF(INDEX(Settings!$AI$19:$AI$33, MATCH(N$10, Settings!$Y$19:$Y$33, 0))="", 0, INDEX($AO$2:$AU$8, MATCH(TEXT($B224, "ddd"), $AN$2:$AN$8, 0), MATCH(INDEX(Settings!$AI$19:$AI$33, MATCH(N$10, Settings!$Y$19:$Y$33, 0)), $AO$1:$AU$1, 0))), 0))</f>
        <v/>
      </c>
      <c r="AX224" s="119" t="str">
        <f>IF(OR($B224="", O224="", O$10="", AX$9), "", IFERROR($B224+INDEX(Settings!$AF$19:$AF$33, MATCH(O$10, Settings!$Y$19:$Y$33, 0))+IF(INDEX(Settings!$AI$19:$AI$33, MATCH(O$10, Settings!$Y$19:$Y$33, 0))="", 0, INDEX($AO$2:$AU$8, MATCH(TEXT($B224, "ddd"), $AN$2:$AN$8, 0), MATCH(INDEX(Settings!$AI$19:$AI$33, MATCH(O$10, Settings!$Y$19:$Y$33, 0)), $AO$1:$AU$1, 0))), 0))</f>
        <v/>
      </c>
      <c r="AY224" s="119" t="str">
        <f>IF(OR($B224="", P224="", P$10="", AY$9), "", IFERROR($B224+INDEX(Settings!$AF$19:$AF$33, MATCH(P$10, Settings!$Y$19:$Y$33, 0))+IF(INDEX(Settings!$AI$19:$AI$33, MATCH(P$10, Settings!$Y$19:$Y$33, 0))="", 0, INDEX($AO$2:$AU$8, MATCH(TEXT($B224, "ddd"), $AN$2:$AN$8, 0), MATCH(INDEX(Settings!$AI$19:$AI$33, MATCH(P$10, Settings!$Y$19:$Y$33, 0)), $AO$1:$AU$1, 0))), 0))</f>
        <v/>
      </c>
      <c r="AZ224" s="120" t="str">
        <f>IF(OR($B224="", Q224="", Q$10="", AZ$9), "", IFERROR($B224+INDEX(Settings!$AF$19:$AF$33, MATCH(Q$10, Settings!$Y$19:$Y$33, 0))+IF(INDEX(Settings!$AI$19:$AI$33, MATCH(Q$10, Settings!$Y$19:$Y$33, 0))="", 0, INDEX($AO$2:$AU$8, MATCH(TEXT($B224, "ddd"), $AN$2:$AN$8, 0), MATCH(INDEX(Settings!$AI$19:$AI$33, MATCH(Q$10, Settings!$Y$19:$Y$33, 0)), $AO$1:$AU$1, 0))), 0))</f>
        <v/>
      </c>
      <c r="BB224" s="118" t="str">
        <f>IF(OR(C$10="", $B224="", C224="", BB$9=""), "", IFERROR(WORKDAY((DATE(YEAR($B224), MONTH($B224)+INDEX(Settings!$AM$19:$AM$33, MATCH(C$10, Settings!$Y$19:$Y$33, 0)), IF(INDEX(Settings!$AQ$19:$AQ$33, MATCH(C$10, Settings!$Y$19:$Y$33, 0))=0, DAY($B224), INDEX(Settings!$AQ$19:$AQ$33, MATCH(C$10, Settings!$Y$19:$Y$33, 0))))-1), 1, Settings!$AY$23:$AY$38), ""))</f>
        <v/>
      </c>
      <c r="BC224" s="119" t="str">
        <f>IF(OR(D$10="", $B224="", D224="", BC$9=""), "", IFERROR(WORKDAY((DATE(YEAR($B224), MONTH($B224)+INDEX(Settings!$AM$19:$AM$33, MATCH(D$10, Settings!$Y$19:$Y$33, 0)), IF(INDEX(Settings!$AQ$19:$AQ$33, MATCH(D$10, Settings!$Y$19:$Y$33, 0))=0, DAY($B224), INDEX(Settings!$AQ$19:$AQ$33, MATCH(D$10, Settings!$Y$19:$Y$33, 0))))-1), 1, Settings!$AY$23:$AY$38), ""))</f>
        <v/>
      </c>
      <c r="BD224" s="119" t="str">
        <f>IF(OR(E$10="", $B224="", E224="", BD$9=""), "", IFERROR(WORKDAY((DATE(YEAR($B224), MONTH($B224)+INDEX(Settings!$AM$19:$AM$33, MATCH(E$10, Settings!$Y$19:$Y$33, 0)), IF(INDEX(Settings!$AQ$19:$AQ$33, MATCH(E$10, Settings!$Y$19:$Y$33, 0))=0, DAY($B224), INDEX(Settings!$AQ$19:$AQ$33, MATCH(E$10, Settings!$Y$19:$Y$33, 0))))-1), 1, Settings!$AY$23:$AY$38), ""))</f>
        <v/>
      </c>
      <c r="BE224" s="119" t="str">
        <f>IF(OR(F$10="", $B224="", F224="", BE$9=""), "", IFERROR(WORKDAY((DATE(YEAR($B224), MONTH($B224)+INDEX(Settings!$AM$19:$AM$33, MATCH(F$10, Settings!$Y$19:$Y$33, 0)), IF(INDEX(Settings!$AQ$19:$AQ$33, MATCH(F$10, Settings!$Y$19:$Y$33, 0))=0, DAY($B224), INDEX(Settings!$AQ$19:$AQ$33, MATCH(F$10, Settings!$Y$19:$Y$33, 0))))-1), 1, Settings!$AY$23:$AY$38), ""))</f>
        <v/>
      </c>
      <c r="BF224" s="119" t="str">
        <f>IF(OR(G$10="", $B224="", G224="", BF$9=""), "", IFERROR(WORKDAY((DATE(YEAR($B224), MONTH($B224)+INDEX(Settings!$AM$19:$AM$33, MATCH(G$10, Settings!$Y$19:$Y$33, 0)), IF(INDEX(Settings!$AQ$19:$AQ$33, MATCH(G$10, Settings!$Y$19:$Y$33, 0))=0, DAY($B224), INDEX(Settings!$AQ$19:$AQ$33, MATCH(G$10, Settings!$Y$19:$Y$33, 0))))-1), 1, Settings!$AY$23:$AY$38), ""))</f>
        <v/>
      </c>
      <c r="BG224" s="119" t="str">
        <f>IF(OR(H$10="", $B224="", H224="", BG$9=""), "", IFERROR(WORKDAY((DATE(YEAR($B224), MONTH($B224)+INDEX(Settings!$AM$19:$AM$33, MATCH(H$10, Settings!$Y$19:$Y$33, 0)), IF(INDEX(Settings!$AQ$19:$AQ$33, MATCH(H$10, Settings!$Y$19:$Y$33, 0))=0, DAY($B224), INDEX(Settings!$AQ$19:$AQ$33, MATCH(H$10, Settings!$Y$19:$Y$33, 0))))-1), 1, Settings!$AY$23:$AY$38), ""))</f>
        <v/>
      </c>
      <c r="BH224" s="119" t="str">
        <f>IF(OR(I$10="", $B224="", I224="", BH$9=""), "", IFERROR(WORKDAY((DATE(YEAR($B224), MONTH($B224)+INDEX(Settings!$AM$19:$AM$33, MATCH(I$10, Settings!$Y$19:$Y$33, 0)), IF(INDEX(Settings!$AQ$19:$AQ$33, MATCH(I$10, Settings!$Y$19:$Y$33, 0))=0, DAY($B224), INDEX(Settings!$AQ$19:$AQ$33, MATCH(I$10, Settings!$Y$19:$Y$33, 0))))-1), 1, Settings!$AY$23:$AY$38), ""))</f>
        <v/>
      </c>
      <c r="BI224" s="119" t="str">
        <f>IF(OR(J$10="", $B224="", J224="", BI$9=""), "", IFERROR(WORKDAY((DATE(YEAR($B224), MONTH($B224)+INDEX(Settings!$AM$19:$AM$33, MATCH(J$10, Settings!$Y$19:$Y$33, 0)), IF(INDEX(Settings!$AQ$19:$AQ$33, MATCH(J$10, Settings!$Y$19:$Y$33, 0))=0, DAY($B224), INDEX(Settings!$AQ$19:$AQ$33, MATCH(J$10, Settings!$Y$19:$Y$33, 0))))-1), 1, Settings!$AY$23:$AY$38), ""))</f>
        <v/>
      </c>
      <c r="BJ224" s="119" t="str">
        <f>IF(OR(K$10="", $B224="", K224="", BJ$9=""), "", IFERROR(WORKDAY((DATE(YEAR($B224), MONTH($B224)+INDEX(Settings!$AM$19:$AM$33, MATCH(K$10, Settings!$Y$19:$Y$33, 0)), IF(INDEX(Settings!$AQ$19:$AQ$33, MATCH(K$10, Settings!$Y$19:$Y$33, 0))=0, DAY($B224), INDEX(Settings!$AQ$19:$AQ$33, MATCH(K$10, Settings!$Y$19:$Y$33, 0))))-1), 1, Settings!$AY$23:$AY$38), ""))</f>
        <v/>
      </c>
      <c r="BK224" s="119" t="str">
        <f>IF(OR(L$10="", $B224="", L224="", BK$9=""), "", IFERROR(WORKDAY((DATE(YEAR($B224), MONTH($B224)+INDEX(Settings!$AM$19:$AM$33, MATCH(L$10, Settings!$Y$19:$Y$33, 0)), IF(INDEX(Settings!$AQ$19:$AQ$33, MATCH(L$10, Settings!$Y$19:$Y$33, 0))=0, DAY($B224), INDEX(Settings!$AQ$19:$AQ$33, MATCH(L$10, Settings!$Y$19:$Y$33, 0))))-1), 1, Settings!$AY$23:$AY$38), ""))</f>
        <v/>
      </c>
      <c r="BL224" s="119" t="str">
        <f>IF(OR(M$10="", $B224="", M224="", BL$9=""), "", IFERROR(WORKDAY((DATE(YEAR($B224), MONTH($B224)+INDEX(Settings!$AM$19:$AM$33, MATCH(M$10, Settings!$Y$19:$Y$33, 0)), IF(INDEX(Settings!$AQ$19:$AQ$33, MATCH(M$10, Settings!$Y$19:$Y$33, 0))=0, DAY($B224), INDEX(Settings!$AQ$19:$AQ$33, MATCH(M$10, Settings!$Y$19:$Y$33, 0))))-1), 1, Settings!$AY$23:$AY$38), ""))</f>
        <v/>
      </c>
      <c r="BM224" s="119" t="str">
        <f>IF(OR(N$10="", $B224="", N224="", BM$9=""), "", IFERROR(WORKDAY((DATE(YEAR($B224), MONTH($B224)+INDEX(Settings!$AM$19:$AM$33, MATCH(N$10, Settings!$Y$19:$Y$33, 0)), IF(INDEX(Settings!$AQ$19:$AQ$33, MATCH(N$10, Settings!$Y$19:$Y$33, 0))=0, DAY($B224), INDEX(Settings!$AQ$19:$AQ$33, MATCH(N$10, Settings!$Y$19:$Y$33, 0))))-1), 1, Settings!$AY$23:$AY$38), ""))</f>
        <v/>
      </c>
      <c r="BN224" s="119" t="str">
        <f>IF(OR(O$10="", $B224="", O224="", BN$9=""), "", IFERROR(WORKDAY((DATE(YEAR($B224), MONTH($B224)+INDEX(Settings!$AM$19:$AM$33, MATCH(O$10, Settings!$Y$19:$Y$33, 0)), IF(INDEX(Settings!$AQ$19:$AQ$33, MATCH(O$10, Settings!$Y$19:$Y$33, 0))=0, DAY($B224), INDEX(Settings!$AQ$19:$AQ$33, MATCH(O$10, Settings!$Y$19:$Y$33, 0))))-1), 1, Settings!$AY$23:$AY$38), ""))</f>
        <v/>
      </c>
      <c r="BO224" s="119" t="str">
        <f>IF(OR(P$10="", $B224="", P224="", BO$9=""), "", IFERROR(WORKDAY((DATE(YEAR($B224), MONTH($B224)+INDEX(Settings!$AM$19:$AM$33, MATCH(P$10, Settings!$Y$19:$Y$33, 0)), IF(INDEX(Settings!$AQ$19:$AQ$33, MATCH(P$10, Settings!$Y$19:$Y$33, 0))=0, DAY($B224), INDEX(Settings!$AQ$19:$AQ$33, MATCH(P$10, Settings!$Y$19:$Y$33, 0))))-1), 1, Settings!$AY$23:$AY$38), ""))</f>
        <v/>
      </c>
      <c r="BP224" s="120" t="str">
        <f>IF(OR(Q$10="", $B224="", Q224="", BP$9=""), "", IFERROR(WORKDAY((DATE(YEAR($B224), MONTH($B224)+INDEX(Settings!$AM$19:$AM$33, MATCH(Q$10, Settings!$Y$19:$Y$33, 0)), IF(INDEX(Settings!$AQ$19:$AQ$33, MATCH(Q$10, Settings!$Y$19:$Y$33, 0))=0, DAY($B224), INDEX(Settings!$AQ$19:$AQ$33, MATCH(Q$10, Settings!$Y$19:$Y$33, 0))))-1), 1, Settings!$AY$23:$AY$38), ""))</f>
        <v/>
      </c>
      <c r="BR224" s="118" t="str">
        <f>IF(BB224="", "", IF(BB224&lt;=$B224, WORKDAY(DATE(YEAR($BB224), MONTH(BB224)+1, DAY(BB224)-1), 1, Settings!$AY$23:$AY$38), BB224))</f>
        <v/>
      </c>
      <c r="BS224" s="119" t="str">
        <f>IF(BC224="", "", IF(BC224&lt;=$B224, WORKDAY(DATE(YEAR($BB224), MONTH(BC224)+1, DAY(BC224)-1), 1, Settings!$AY$23:$AY$38), BC224))</f>
        <v/>
      </c>
      <c r="BT224" s="119" t="str">
        <f>IF(BD224="", "", IF(BD224&lt;=$B224, WORKDAY(DATE(YEAR($BB224), MONTH(BD224)+1, DAY(BD224)-1), 1, Settings!$AY$23:$AY$38), BD224))</f>
        <v/>
      </c>
      <c r="BU224" s="119" t="str">
        <f>IF(BE224="", "", IF(BE224&lt;=$B224, WORKDAY(DATE(YEAR($BB224), MONTH(BE224)+1, DAY(BE224)-1), 1, Settings!$AY$23:$AY$38), BE224))</f>
        <v/>
      </c>
      <c r="BV224" s="119" t="str">
        <f>IF(BF224="", "", IF(BF224&lt;=$B224, WORKDAY(DATE(YEAR($BB224), MONTH(BF224)+1, DAY(BF224)-1), 1, Settings!$AY$23:$AY$38), BF224))</f>
        <v/>
      </c>
      <c r="BW224" s="119" t="str">
        <f>IF(BG224="", "", IF(BG224&lt;=$B224, WORKDAY(DATE(YEAR($BB224), MONTH(BG224)+1, DAY(BG224)-1), 1, Settings!$AY$23:$AY$38), BG224))</f>
        <v/>
      </c>
      <c r="BX224" s="119" t="str">
        <f>IF(BH224="", "", IF(BH224&lt;=$B224, WORKDAY(DATE(YEAR($BB224), MONTH(BH224)+1, DAY(BH224)-1), 1, Settings!$AY$23:$AY$38), BH224))</f>
        <v/>
      </c>
      <c r="BY224" s="119" t="str">
        <f>IF(BI224="", "", IF(BI224&lt;=$B224, WORKDAY(DATE(YEAR($BB224), MONTH(BI224)+1, DAY(BI224)-1), 1, Settings!$AY$23:$AY$38), BI224))</f>
        <v/>
      </c>
      <c r="BZ224" s="119" t="str">
        <f>IF(BJ224="", "", IF(BJ224&lt;=$B224, WORKDAY(DATE(YEAR($BB224), MONTH(BJ224)+1, DAY(BJ224)-1), 1, Settings!$AY$23:$AY$38), BJ224))</f>
        <v/>
      </c>
      <c r="CA224" s="119" t="str">
        <f>IF(BK224="", "", IF(BK224&lt;=$B224, WORKDAY(DATE(YEAR($BB224), MONTH(BK224)+1, DAY(BK224)-1), 1, Settings!$AY$23:$AY$38), BK224))</f>
        <v/>
      </c>
      <c r="CB224" s="119" t="str">
        <f>IF(BL224="", "", IF(BL224&lt;=$B224, WORKDAY(DATE(YEAR($BB224), MONTH(BL224)+1, DAY(BL224)-1), 1, Settings!$AY$23:$AY$38), BL224))</f>
        <v/>
      </c>
      <c r="CC224" s="119" t="str">
        <f>IF(BM224="", "", IF(BM224&lt;=$B224, WORKDAY(DATE(YEAR($BB224), MONTH(BM224)+1, DAY(BM224)-1), 1, Settings!$AY$23:$AY$38), BM224))</f>
        <v/>
      </c>
      <c r="CD224" s="119" t="str">
        <f>IF(BN224="", "", IF(BN224&lt;=$B224, WORKDAY(DATE(YEAR($BB224), MONTH(BN224)+1, DAY(BN224)-1), 1, Settings!$AY$23:$AY$38), BN224))</f>
        <v/>
      </c>
      <c r="CE224" s="119" t="str">
        <f>IF(BO224="", "", IF(BO224&lt;=$B224, WORKDAY(DATE(YEAR($BB224), MONTH(BO224)+1, DAY(BO224)-1), 1, Settings!$AY$23:$AY$38), BO224))</f>
        <v/>
      </c>
      <c r="CF224" s="120" t="str">
        <f>IF(BP224="", "", IF(BP224&lt;=$B224, WORKDAY(DATE(YEAR($BB224), MONTH(BP224)+1, DAY(BP224)-1), 1, Settings!$AY$23:$AY$38), BP224))</f>
        <v/>
      </c>
      <c r="CH224" s="48" t="str">
        <f t="shared" si="97"/>
        <v/>
      </c>
      <c r="CI224" s="49" t="str">
        <f t="shared" si="98"/>
        <v/>
      </c>
      <c r="CJ224" s="49" t="str">
        <f t="shared" si="99"/>
        <v/>
      </c>
      <c r="CK224" s="49" t="str">
        <f t="shared" si="100"/>
        <v/>
      </c>
      <c r="CL224" s="49" t="str">
        <f t="shared" si="101"/>
        <v/>
      </c>
      <c r="CM224" s="49" t="str">
        <f t="shared" si="102"/>
        <v/>
      </c>
      <c r="CN224" s="49" t="str">
        <f t="shared" si="103"/>
        <v/>
      </c>
      <c r="CO224" s="49" t="str">
        <f t="shared" si="104"/>
        <v/>
      </c>
      <c r="CP224" s="49" t="str">
        <f t="shared" si="105"/>
        <v/>
      </c>
      <c r="CQ224" s="49" t="str">
        <f t="shared" si="106"/>
        <v/>
      </c>
      <c r="CR224" s="49" t="str">
        <f t="shared" si="107"/>
        <v/>
      </c>
      <c r="CS224" s="49" t="str">
        <f t="shared" si="108"/>
        <v/>
      </c>
      <c r="CT224" s="49" t="str">
        <f t="shared" si="109"/>
        <v/>
      </c>
      <c r="CU224" s="49" t="str">
        <f t="shared" si="110"/>
        <v/>
      </c>
      <c r="CV224" s="16" t="str">
        <f t="shared" si="111"/>
        <v/>
      </c>
      <c r="CX224" s="48" t="str">
        <f t="shared" si="112"/>
        <v/>
      </c>
      <c r="CY224" s="49" t="str">
        <f t="shared" si="113"/>
        <v/>
      </c>
      <c r="CZ224" s="49" t="str">
        <f t="shared" si="114"/>
        <v/>
      </c>
      <c r="DA224" s="49" t="str">
        <f t="shared" si="115"/>
        <v/>
      </c>
      <c r="DB224" s="49" t="str">
        <f t="shared" si="116"/>
        <v/>
      </c>
      <c r="DC224" s="49" t="str">
        <f t="shared" si="117"/>
        <v/>
      </c>
      <c r="DD224" s="49" t="str">
        <f t="shared" si="118"/>
        <v/>
      </c>
      <c r="DE224" s="49" t="str">
        <f t="shared" si="119"/>
        <v/>
      </c>
      <c r="DF224" s="49" t="str">
        <f t="shared" si="120"/>
        <v/>
      </c>
      <c r="DG224" s="49" t="str">
        <f t="shared" si="121"/>
        <v/>
      </c>
      <c r="DH224" s="49" t="str">
        <f t="shared" si="122"/>
        <v/>
      </c>
      <c r="DI224" s="49" t="str">
        <f t="shared" si="123"/>
        <v/>
      </c>
      <c r="DJ224" s="49" t="str">
        <f t="shared" si="124"/>
        <v/>
      </c>
      <c r="DK224" s="49" t="str">
        <f t="shared" si="125"/>
        <v/>
      </c>
      <c r="DL224" s="16" t="str">
        <f t="shared" si="126"/>
        <v/>
      </c>
      <c r="DN224" s="17" t="str">
        <f t="shared" si="127"/>
        <v>Jan 2020</v>
      </c>
    </row>
    <row r="225" spans="1:118" x14ac:dyDescent="0.25">
      <c r="A225" s="30"/>
      <c r="B225" s="102">
        <f>IF(B224="", "", IFERROR(IF(B224+1&gt;Settings!$G$25, "", B224+1), ""))</f>
        <v>43861</v>
      </c>
      <c r="C225" s="2"/>
      <c r="D225" s="3"/>
      <c r="E225" s="3"/>
      <c r="F225" s="3"/>
      <c r="G225" s="3"/>
      <c r="H225" s="3"/>
      <c r="I225" s="3"/>
      <c r="J225" s="3"/>
      <c r="K225" s="3"/>
      <c r="L225" s="3"/>
      <c r="M225" s="3"/>
      <c r="N225" s="3"/>
      <c r="O225" s="3"/>
      <c r="P225" s="3"/>
      <c r="Q225" s="4"/>
      <c r="R225" s="30"/>
      <c r="T225" s="17" t="str">
        <f>IF($B225="", "", IF($B225&lt;Settings!$G$23, "Old", "New"))</f>
        <v>New</v>
      </c>
      <c r="AL225" s="118" t="str">
        <f>IF(OR($B225="", C225="", C$10="", AL$9), "", IFERROR($B225+INDEX(Settings!$AF$19:$AF$33, MATCH(C$10, Settings!$Y$19:$Y$33, 0))+IF(INDEX(Settings!$AI$19:$AI$33, MATCH(C$10, Settings!$Y$19:$Y$33, 0))="", 0, INDEX($AO$2:$AU$8, MATCH(TEXT($B225, "ddd"), $AN$2:$AN$8, 0), MATCH(INDEX(Settings!$AI$19:$AI$33, MATCH(C$10, Settings!$Y$19:$Y$33, 0)), $AO$1:$AU$1, 0))), 0))</f>
        <v/>
      </c>
      <c r="AM225" s="119" t="str">
        <f>IF(OR($B225="", D225="", D$10="", AM$9), "", IFERROR($B225+INDEX(Settings!$AF$19:$AF$33, MATCH(D$10, Settings!$Y$19:$Y$33, 0))+IF(INDEX(Settings!$AI$19:$AI$33, MATCH(D$10, Settings!$Y$19:$Y$33, 0))="", 0, INDEX($AO$2:$AU$8, MATCH(TEXT($B225, "ddd"), $AN$2:$AN$8, 0), MATCH(INDEX(Settings!$AI$19:$AI$33, MATCH(D$10, Settings!$Y$19:$Y$33, 0)), $AO$1:$AU$1, 0))), 0))</f>
        <v/>
      </c>
      <c r="AN225" s="119" t="str">
        <f>IF(OR($B225="", E225="", E$10="", AN$9), "", IFERROR($B225+INDEX(Settings!$AF$19:$AF$33, MATCH(E$10, Settings!$Y$19:$Y$33, 0))+IF(INDEX(Settings!$AI$19:$AI$33, MATCH(E$10, Settings!$Y$19:$Y$33, 0))="", 0, INDEX($AO$2:$AU$8, MATCH(TEXT($B225, "ddd"), $AN$2:$AN$8, 0), MATCH(INDEX(Settings!$AI$19:$AI$33, MATCH(E$10, Settings!$Y$19:$Y$33, 0)), $AO$1:$AU$1, 0))), 0))</f>
        <v/>
      </c>
      <c r="AO225" s="119" t="str">
        <f>IF(OR($B225="", F225="", F$10="", AO$9), "", IFERROR($B225+INDEX(Settings!$AF$19:$AF$33, MATCH(F$10, Settings!$Y$19:$Y$33, 0))+IF(INDEX(Settings!$AI$19:$AI$33, MATCH(F$10, Settings!$Y$19:$Y$33, 0))="", 0, INDEX($AO$2:$AU$8, MATCH(TEXT($B225, "ddd"), $AN$2:$AN$8, 0), MATCH(INDEX(Settings!$AI$19:$AI$33, MATCH(F$10, Settings!$Y$19:$Y$33, 0)), $AO$1:$AU$1, 0))), 0))</f>
        <v/>
      </c>
      <c r="AP225" s="119" t="str">
        <f>IF(OR($B225="", G225="", G$10="", AP$9), "", IFERROR($B225+INDEX(Settings!$AF$19:$AF$33, MATCH(G$10, Settings!$Y$19:$Y$33, 0))+IF(INDEX(Settings!$AI$19:$AI$33, MATCH(G$10, Settings!$Y$19:$Y$33, 0))="", 0, INDEX($AO$2:$AU$8, MATCH(TEXT($B225, "ddd"), $AN$2:$AN$8, 0), MATCH(INDEX(Settings!$AI$19:$AI$33, MATCH(G$10, Settings!$Y$19:$Y$33, 0)), $AO$1:$AU$1, 0))), 0))</f>
        <v/>
      </c>
      <c r="AQ225" s="119" t="str">
        <f>IF(OR($B225="", H225="", H$10="", AQ$9), "", IFERROR($B225+INDEX(Settings!$AF$19:$AF$33, MATCH(H$10, Settings!$Y$19:$Y$33, 0))+IF(INDEX(Settings!$AI$19:$AI$33, MATCH(H$10, Settings!$Y$19:$Y$33, 0))="", 0, INDEX($AO$2:$AU$8, MATCH(TEXT($B225, "ddd"), $AN$2:$AN$8, 0), MATCH(INDEX(Settings!$AI$19:$AI$33, MATCH(H$10, Settings!$Y$19:$Y$33, 0)), $AO$1:$AU$1, 0))), 0))</f>
        <v/>
      </c>
      <c r="AR225" s="119" t="str">
        <f>IF(OR($B225="", I225="", I$10="", AR$9), "", IFERROR($B225+INDEX(Settings!$AF$19:$AF$33, MATCH(I$10, Settings!$Y$19:$Y$33, 0))+IF(INDEX(Settings!$AI$19:$AI$33, MATCH(I$10, Settings!$Y$19:$Y$33, 0))="", 0, INDEX($AO$2:$AU$8, MATCH(TEXT($B225, "ddd"), $AN$2:$AN$8, 0), MATCH(INDEX(Settings!$AI$19:$AI$33, MATCH(I$10, Settings!$Y$19:$Y$33, 0)), $AO$1:$AU$1, 0))), 0))</f>
        <v/>
      </c>
      <c r="AS225" s="119" t="str">
        <f>IF(OR($B225="", J225="", J$10="", AS$9), "", IFERROR($B225+INDEX(Settings!$AF$19:$AF$33, MATCH(J$10, Settings!$Y$19:$Y$33, 0))+IF(INDEX(Settings!$AI$19:$AI$33, MATCH(J$10, Settings!$Y$19:$Y$33, 0))="", 0, INDEX($AO$2:$AU$8, MATCH(TEXT($B225, "ddd"), $AN$2:$AN$8, 0), MATCH(INDEX(Settings!$AI$19:$AI$33, MATCH(J$10, Settings!$Y$19:$Y$33, 0)), $AO$1:$AU$1, 0))), 0))</f>
        <v/>
      </c>
      <c r="AT225" s="119" t="str">
        <f>IF(OR($B225="", K225="", K$10="", AT$9), "", IFERROR($B225+INDEX(Settings!$AF$19:$AF$33, MATCH(K$10, Settings!$Y$19:$Y$33, 0))+IF(INDEX(Settings!$AI$19:$AI$33, MATCH(K$10, Settings!$Y$19:$Y$33, 0))="", 0, INDEX($AO$2:$AU$8, MATCH(TEXT($B225, "ddd"), $AN$2:$AN$8, 0), MATCH(INDEX(Settings!$AI$19:$AI$33, MATCH(K$10, Settings!$Y$19:$Y$33, 0)), $AO$1:$AU$1, 0))), 0))</f>
        <v/>
      </c>
      <c r="AU225" s="119" t="str">
        <f>IF(OR($B225="", L225="", L$10="", AU$9), "", IFERROR($B225+INDEX(Settings!$AF$19:$AF$33, MATCH(L$10, Settings!$Y$19:$Y$33, 0))+IF(INDEX(Settings!$AI$19:$AI$33, MATCH(L$10, Settings!$Y$19:$Y$33, 0))="", 0, INDEX($AO$2:$AU$8, MATCH(TEXT($B225, "ddd"), $AN$2:$AN$8, 0), MATCH(INDEX(Settings!$AI$19:$AI$33, MATCH(L$10, Settings!$Y$19:$Y$33, 0)), $AO$1:$AU$1, 0))), 0))</f>
        <v/>
      </c>
      <c r="AV225" s="119" t="str">
        <f>IF(OR($B225="", M225="", M$10="", AV$9), "", IFERROR($B225+INDEX(Settings!$AF$19:$AF$33, MATCH(M$10, Settings!$Y$19:$Y$33, 0))+IF(INDEX(Settings!$AI$19:$AI$33, MATCH(M$10, Settings!$Y$19:$Y$33, 0))="", 0, INDEX($AO$2:$AU$8, MATCH(TEXT($B225, "ddd"), $AN$2:$AN$8, 0), MATCH(INDEX(Settings!$AI$19:$AI$33, MATCH(M$10, Settings!$Y$19:$Y$33, 0)), $AO$1:$AU$1, 0))), 0))</f>
        <v/>
      </c>
      <c r="AW225" s="119" t="str">
        <f>IF(OR($B225="", N225="", N$10="", AW$9), "", IFERROR($B225+INDEX(Settings!$AF$19:$AF$33, MATCH(N$10, Settings!$Y$19:$Y$33, 0))+IF(INDEX(Settings!$AI$19:$AI$33, MATCH(N$10, Settings!$Y$19:$Y$33, 0))="", 0, INDEX($AO$2:$AU$8, MATCH(TEXT($B225, "ddd"), $AN$2:$AN$8, 0), MATCH(INDEX(Settings!$AI$19:$AI$33, MATCH(N$10, Settings!$Y$19:$Y$33, 0)), $AO$1:$AU$1, 0))), 0))</f>
        <v/>
      </c>
      <c r="AX225" s="119" t="str">
        <f>IF(OR($B225="", O225="", O$10="", AX$9), "", IFERROR($B225+INDEX(Settings!$AF$19:$AF$33, MATCH(O$10, Settings!$Y$19:$Y$33, 0))+IF(INDEX(Settings!$AI$19:$AI$33, MATCH(O$10, Settings!$Y$19:$Y$33, 0))="", 0, INDEX($AO$2:$AU$8, MATCH(TEXT($B225, "ddd"), $AN$2:$AN$8, 0), MATCH(INDEX(Settings!$AI$19:$AI$33, MATCH(O$10, Settings!$Y$19:$Y$33, 0)), $AO$1:$AU$1, 0))), 0))</f>
        <v/>
      </c>
      <c r="AY225" s="119" t="str">
        <f>IF(OR($B225="", P225="", P$10="", AY$9), "", IFERROR($B225+INDEX(Settings!$AF$19:$AF$33, MATCH(P$10, Settings!$Y$19:$Y$33, 0))+IF(INDEX(Settings!$AI$19:$AI$33, MATCH(P$10, Settings!$Y$19:$Y$33, 0))="", 0, INDEX($AO$2:$AU$8, MATCH(TEXT($B225, "ddd"), $AN$2:$AN$8, 0), MATCH(INDEX(Settings!$AI$19:$AI$33, MATCH(P$10, Settings!$Y$19:$Y$33, 0)), $AO$1:$AU$1, 0))), 0))</f>
        <v/>
      </c>
      <c r="AZ225" s="120" t="str">
        <f>IF(OR($B225="", Q225="", Q$10="", AZ$9), "", IFERROR($B225+INDEX(Settings!$AF$19:$AF$33, MATCH(Q$10, Settings!$Y$19:$Y$33, 0))+IF(INDEX(Settings!$AI$19:$AI$33, MATCH(Q$10, Settings!$Y$19:$Y$33, 0))="", 0, INDEX($AO$2:$AU$8, MATCH(TEXT($B225, "ddd"), $AN$2:$AN$8, 0), MATCH(INDEX(Settings!$AI$19:$AI$33, MATCH(Q$10, Settings!$Y$19:$Y$33, 0)), $AO$1:$AU$1, 0))), 0))</f>
        <v/>
      </c>
      <c r="BB225" s="118" t="str">
        <f>IF(OR(C$10="", $B225="", C225="", BB$9=""), "", IFERROR(WORKDAY((DATE(YEAR($B225), MONTH($B225)+INDEX(Settings!$AM$19:$AM$33, MATCH(C$10, Settings!$Y$19:$Y$33, 0)), IF(INDEX(Settings!$AQ$19:$AQ$33, MATCH(C$10, Settings!$Y$19:$Y$33, 0))=0, DAY($B225), INDEX(Settings!$AQ$19:$AQ$33, MATCH(C$10, Settings!$Y$19:$Y$33, 0))))-1), 1, Settings!$AY$23:$AY$38), ""))</f>
        <v/>
      </c>
      <c r="BC225" s="119" t="str">
        <f>IF(OR(D$10="", $B225="", D225="", BC$9=""), "", IFERROR(WORKDAY((DATE(YEAR($B225), MONTH($B225)+INDEX(Settings!$AM$19:$AM$33, MATCH(D$10, Settings!$Y$19:$Y$33, 0)), IF(INDEX(Settings!$AQ$19:$AQ$33, MATCH(D$10, Settings!$Y$19:$Y$33, 0))=0, DAY($B225), INDEX(Settings!$AQ$19:$AQ$33, MATCH(D$10, Settings!$Y$19:$Y$33, 0))))-1), 1, Settings!$AY$23:$AY$38), ""))</f>
        <v/>
      </c>
      <c r="BD225" s="119" t="str">
        <f>IF(OR(E$10="", $B225="", E225="", BD$9=""), "", IFERROR(WORKDAY((DATE(YEAR($B225), MONTH($B225)+INDEX(Settings!$AM$19:$AM$33, MATCH(E$10, Settings!$Y$19:$Y$33, 0)), IF(INDEX(Settings!$AQ$19:$AQ$33, MATCH(E$10, Settings!$Y$19:$Y$33, 0))=0, DAY($B225), INDEX(Settings!$AQ$19:$AQ$33, MATCH(E$10, Settings!$Y$19:$Y$33, 0))))-1), 1, Settings!$AY$23:$AY$38), ""))</f>
        <v/>
      </c>
      <c r="BE225" s="119" t="str">
        <f>IF(OR(F$10="", $B225="", F225="", BE$9=""), "", IFERROR(WORKDAY((DATE(YEAR($B225), MONTH($B225)+INDEX(Settings!$AM$19:$AM$33, MATCH(F$10, Settings!$Y$19:$Y$33, 0)), IF(INDEX(Settings!$AQ$19:$AQ$33, MATCH(F$10, Settings!$Y$19:$Y$33, 0))=0, DAY($B225), INDEX(Settings!$AQ$19:$AQ$33, MATCH(F$10, Settings!$Y$19:$Y$33, 0))))-1), 1, Settings!$AY$23:$AY$38), ""))</f>
        <v/>
      </c>
      <c r="BF225" s="119" t="str">
        <f>IF(OR(G$10="", $B225="", G225="", BF$9=""), "", IFERROR(WORKDAY((DATE(YEAR($B225), MONTH($B225)+INDEX(Settings!$AM$19:$AM$33, MATCH(G$10, Settings!$Y$19:$Y$33, 0)), IF(INDEX(Settings!$AQ$19:$AQ$33, MATCH(G$10, Settings!$Y$19:$Y$33, 0))=0, DAY($B225), INDEX(Settings!$AQ$19:$AQ$33, MATCH(G$10, Settings!$Y$19:$Y$33, 0))))-1), 1, Settings!$AY$23:$AY$38), ""))</f>
        <v/>
      </c>
      <c r="BG225" s="119" t="str">
        <f>IF(OR(H$10="", $B225="", H225="", BG$9=""), "", IFERROR(WORKDAY((DATE(YEAR($B225), MONTH($B225)+INDEX(Settings!$AM$19:$AM$33, MATCH(H$10, Settings!$Y$19:$Y$33, 0)), IF(INDEX(Settings!$AQ$19:$AQ$33, MATCH(H$10, Settings!$Y$19:$Y$33, 0))=0, DAY($B225), INDEX(Settings!$AQ$19:$AQ$33, MATCH(H$10, Settings!$Y$19:$Y$33, 0))))-1), 1, Settings!$AY$23:$AY$38), ""))</f>
        <v/>
      </c>
      <c r="BH225" s="119" t="str">
        <f>IF(OR(I$10="", $B225="", I225="", BH$9=""), "", IFERROR(WORKDAY((DATE(YEAR($B225), MONTH($B225)+INDEX(Settings!$AM$19:$AM$33, MATCH(I$10, Settings!$Y$19:$Y$33, 0)), IF(INDEX(Settings!$AQ$19:$AQ$33, MATCH(I$10, Settings!$Y$19:$Y$33, 0))=0, DAY($B225), INDEX(Settings!$AQ$19:$AQ$33, MATCH(I$10, Settings!$Y$19:$Y$33, 0))))-1), 1, Settings!$AY$23:$AY$38), ""))</f>
        <v/>
      </c>
      <c r="BI225" s="119" t="str">
        <f>IF(OR(J$10="", $B225="", J225="", BI$9=""), "", IFERROR(WORKDAY((DATE(YEAR($B225), MONTH($B225)+INDEX(Settings!$AM$19:$AM$33, MATCH(J$10, Settings!$Y$19:$Y$33, 0)), IF(INDEX(Settings!$AQ$19:$AQ$33, MATCH(J$10, Settings!$Y$19:$Y$33, 0))=0, DAY($B225), INDEX(Settings!$AQ$19:$AQ$33, MATCH(J$10, Settings!$Y$19:$Y$33, 0))))-1), 1, Settings!$AY$23:$AY$38), ""))</f>
        <v/>
      </c>
      <c r="BJ225" s="119" t="str">
        <f>IF(OR(K$10="", $B225="", K225="", BJ$9=""), "", IFERROR(WORKDAY((DATE(YEAR($B225), MONTH($B225)+INDEX(Settings!$AM$19:$AM$33, MATCH(K$10, Settings!$Y$19:$Y$33, 0)), IF(INDEX(Settings!$AQ$19:$AQ$33, MATCH(K$10, Settings!$Y$19:$Y$33, 0))=0, DAY($B225), INDEX(Settings!$AQ$19:$AQ$33, MATCH(K$10, Settings!$Y$19:$Y$33, 0))))-1), 1, Settings!$AY$23:$AY$38), ""))</f>
        <v/>
      </c>
      <c r="BK225" s="119" t="str">
        <f>IF(OR(L$10="", $B225="", L225="", BK$9=""), "", IFERROR(WORKDAY((DATE(YEAR($B225), MONTH($B225)+INDEX(Settings!$AM$19:$AM$33, MATCH(L$10, Settings!$Y$19:$Y$33, 0)), IF(INDEX(Settings!$AQ$19:$AQ$33, MATCH(L$10, Settings!$Y$19:$Y$33, 0))=0, DAY($B225), INDEX(Settings!$AQ$19:$AQ$33, MATCH(L$10, Settings!$Y$19:$Y$33, 0))))-1), 1, Settings!$AY$23:$AY$38), ""))</f>
        <v/>
      </c>
      <c r="BL225" s="119" t="str">
        <f>IF(OR(M$10="", $B225="", M225="", BL$9=""), "", IFERROR(WORKDAY((DATE(YEAR($B225), MONTH($B225)+INDEX(Settings!$AM$19:$AM$33, MATCH(M$10, Settings!$Y$19:$Y$33, 0)), IF(INDEX(Settings!$AQ$19:$AQ$33, MATCH(M$10, Settings!$Y$19:$Y$33, 0))=0, DAY($B225), INDEX(Settings!$AQ$19:$AQ$33, MATCH(M$10, Settings!$Y$19:$Y$33, 0))))-1), 1, Settings!$AY$23:$AY$38), ""))</f>
        <v/>
      </c>
      <c r="BM225" s="119" t="str">
        <f>IF(OR(N$10="", $B225="", N225="", BM$9=""), "", IFERROR(WORKDAY((DATE(YEAR($B225), MONTH($B225)+INDEX(Settings!$AM$19:$AM$33, MATCH(N$10, Settings!$Y$19:$Y$33, 0)), IF(INDEX(Settings!$AQ$19:$AQ$33, MATCH(N$10, Settings!$Y$19:$Y$33, 0))=0, DAY($B225), INDEX(Settings!$AQ$19:$AQ$33, MATCH(N$10, Settings!$Y$19:$Y$33, 0))))-1), 1, Settings!$AY$23:$AY$38), ""))</f>
        <v/>
      </c>
      <c r="BN225" s="119" t="str">
        <f>IF(OR(O$10="", $B225="", O225="", BN$9=""), "", IFERROR(WORKDAY((DATE(YEAR($B225), MONTH($B225)+INDEX(Settings!$AM$19:$AM$33, MATCH(O$10, Settings!$Y$19:$Y$33, 0)), IF(INDEX(Settings!$AQ$19:$AQ$33, MATCH(O$10, Settings!$Y$19:$Y$33, 0))=0, DAY($B225), INDEX(Settings!$AQ$19:$AQ$33, MATCH(O$10, Settings!$Y$19:$Y$33, 0))))-1), 1, Settings!$AY$23:$AY$38), ""))</f>
        <v/>
      </c>
      <c r="BO225" s="119" t="str">
        <f>IF(OR(P$10="", $B225="", P225="", BO$9=""), "", IFERROR(WORKDAY((DATE(YEAR($B225), MONTH($B225)+INDEX(Settings!$AM$19:$AM$33, MATCH(P$10, Settings!$Y$19:$Y$33, 0)), IF(INDEX(Settings!$AQ$19:$AQ$33, MATCH(P$10, Settings!$Y$19:$Y$33, 0))=0, DAY($B225), INDEX(Settings!$AQ$19:$AQ$33, MATCH(P$10, Settings!$Y$19:$Y$33, 0))))-1), 1, Settings!$AY$23:$AY$38), ""))</f>
        <v/>
      </c>
      <c r="BP225" s="120" t="str">
        <f>IF(OR(Q$10="", $B225="", Q225="", BP$9=""), "", IFERROR(WORKDAY((DATE(YEAR($B225), MONTH($B225)+INDEX(Settings!$AM$19:$AM$33, MATCH(Q$10, Settings!$Y$19:$Y$33, 0)), IF(INDEX(Settings!$AQ$19:$AQ$33, MATCH(Q$10, Settings!$Y$19:$Y$33, 0))=0, DAY($B225), INDEX(Settings!$AQ$19:$AQ$33, MATCH(Q$10, Settings!$Y$19:$Y$33, 0))))-1), 1, Settings!$AY$23:$AY$38), ""))</f>
        <v/>
      </c>
      <c r="BR225" s="118" t="str">
        <f>IF(BB225="", "", IF(BB225&lt;=$B225, WORKDAY(DATE(YEAR($BB225), MONTH(BB225)+1, DAY(BB225)-1), 1, Settings!$AY$23:$AY$38), BB225))</f>
        <v/>
      </c>
      <c r="BS225" s="119" t="str">
        <f>IF(BC225="", "", IF(BC225&lt;=$B225, WORKDAY(DATE(YEAR($BB225), MONTH(BC225)+1, DAY(BC225)-1), 1, Settings!$AY$23:$AY$38), BC225))</f>
        <v/>
      </c>
      <c r="BT225" s="119" t="str">
        <f>IF(BD225="", "", IF(BD225&lt;=$B225, WORKDAY(DATE(YEAR($BB225), MONTH(BD225)+1, DAY(BD225)-1), 1, Settings!$AY$23:$AY$38), BD225))</f>
        <v/>
      </c>
      <c r="BU225" s="119" t="str">
        <f>IF(BE225="", "", IF(BE225&lt;=$B225, WORKDAY(DATE(YEAR($BB225), MONTH(BE225)+1, DAY(BE225)-1), 1, Settings!$AY$23:$AY$38), BE225))</f>
        <v/>
      </c>
      <c r="BV225" s="119" t="str">
        <f>IF(BF225="", "", IF(BF225&lt;=$B225, WORKDAY(DATE(YEAR($BB225), MONTH(BF225)+1, DAY(BF225)-1), 1, Settings!$AY$23:$AY$38), BF225))</f>
        <v/>
      </c>
      <c r="BW225" s="119" t="str">
        <f>IF(BG225="", "", IF(BG225&lt;=$B225, WORKDAY(DATE(YEAR($BB225), MONTH(BG225)+1, DAY(BG225)-1), 1, Settings!$AY$23:$AY$38), BG225))</f>
        <v/>
      </c>
      <c r="BX225" s="119" t="str">
        <f>IF(BH225="", "", IF(BH225&lt;=$B225, WORKDAY(DATE(YEAR($BB225), MONTH(BH225)+1, DAY(BH225)-1), 1, Settings!$AY$23:$AY$38), BH225))</f>
        <v/>
      </c>
      <c r="BY225" s="119" t="str">
        <f>IF(BI225="", "", IF(BI225&lt;=$B225, WORKDAY(DATE(YEAR($BB225), MONTH(BI225)+1, DAY(BI225)-1), 1, Settings!$AY$23:$AY$38), BI225))</f>
        <v/>
      </c>
      <c r="BZ225" s="119" t="str">
        <f>IF(BJ225="", "", IF(BJ225&lt;=$B225, WORKDAY(DATE(YEAR($BB225), MONTH(BJ225)+1, DAY(BJ225)-1), 1, Settings!$AY$23:$AY$38), BJ225))</f>
        <v/>
      </c>
      <c r="CA225" s="119" t="str">
        <f>IF(BK225="", "", IF(BK225&lt;=$B225, WORKDAY(DATE(YEAR($BB225), MONTH(BK225)+1, DAY(BK225)-1), 1, Settings!$AY$23:$AY$38), BK225))</f>
        <v/>
      </c>
      <c r="CB225" s="119" t="str">
        <f>IF(BL225="", "", IF(BL225&lt;=$B225, WORKDAY(DATE(YEAR($BB225), MONTH(BL225)+1, DAY(BL225)-1), 1, Settings!$AY$23:$AY$38), BL225))</f>
        <v/>
      </c>
      <c r="CC225" s="119" t="str">
        <f>IF(BM225="", "", IF(BM225&lt;=$B225, WORKDAY(DATE(YEAR($BB225), MONTH(BM225)+1, DAY(BM225)-1), 1, Settings!$AY$23:$AY$38), BM225))</f>
        <v/>
      </c>
      <c r="CD225" s="119" t="str">
        <f>IF(BN225="", "", IF(BN225&lt;=$B225, WORKDAY(DATE(YEAR($BB225), MONTH(BN225)+1, DAY(BN225)-1), 1, Settings!$AY$23:$AY$38), BN225))</f>
        <v/>
      </c>
      <c r="CE225" s="119" t="str">
        <f>IF(BO225="", "", IF(BO225&lt;=$B225, WORKDAY(DATE(YEAR($BB225), MONTH(BO225)+1, DAY(BO225)-1), 1, Settings!$AY$23:$AY$38), BO225))</f>
        <v/>
      </c>
      <c r="CF225" s="120" t="str">
        <f>IF(BP225="", "", IF(BP225&lt;=$B225, WORKDAY(DATE(YEAR($BB225), MONTH(BP225)+1, DAY(BP225)-1), 1, Settings!$AY$23:$AY$38), BP225))</f>
        <v/>
      </c>
      <c r="CH225" s="48" t="str">
        <f t="shared" si="97"/>
        <v/>
      </c>
      <c r="CI225" s="49" t="str">
        <f t="shared" si="98"/>
        <v/>
      </c>
      <c r="CJ225" s="49" t="str">
        <f t="shared" si="99"/>
        <v/>
      </c>
      <c r="CK225" s="49" t="str">
        <f t="shared" si="100"/>
        <v/>
      </c>
      <c r="CL225" s="49" t="str">
        <f t="shared" si="101"/>
        <v/>
      </c>
      <c r="CM225" s="49" t="str">
        <f t="shared" si="102"/>
        <v/>
      </c>
      <c r="CN225" s="49" t="str">
        <f t="shared" si="103"/>
        <v/>
      </c>
      <c r="CO225" s="49" t="str">
        <f t="shared" si="104"/>
        <v/>
      </c>
      <c r="CP225" s="49" t="str">
        <f t="shared" si="105"/>
        <v/>
      </c>
      <c r="CQ225" s="49" t="str">
        <f t="shared" si="106"/>
        <v/>
      </c>
      <c r="CR225" s="49" t="str">
        <f t="shared" si="107"/>
        <v/>
      </c>
      <c r="CS225" s="49" t="str">
        <f t="shared" si="108"/>
        <v/>
      </c>
      <c r="CT225" s="49" t="str">
        <f t="shared" si="109"/>
        <v/>
      </c>
      <c r="CU225" s="49" t="str">
        <f t="shared" si="110"/>
        <v/>
      </c>
      <c r="CV225" s="16" t="str">
        <f t="shared" si="111"/>
        <v/>
      </c>
      <c r="CX225" s="48" t="str">
        <f t="shared" si="112"/>
        <v/>
      </c>
      <c r="CY225" s="49" t="str">
        <f t="shared" si="113"/>
        <v/>
      </c>
      <c r="CZ225" s="49" t="str">
        <f t="shared" si="114"/>
        <v/>
      </c>
      <c r="DA225" s="49" t="str">
        <f t="shared" si="115"/>
        <v/>
      </c>
      <c r="DB225" s="49" t="str">
        <f t="shared" si="116"/>
        <v/>
      </c>
      <c r="DC225" s="49" t="str">
        <f t="shared" si="117"/>
        <v/>
      </c>
      <c r="DD225" s="49" t="str">
        <f t="shared" si="118"/>
        <v/>
      </c>
      <c r="DE225" s="49" t="str">
        <f t="shared" si="119"/>
        <v/>
      </c>
      <c r="DF225" s="49" t="str">
        <f t="shared" si="120"/>
        <v/>
      </c>
      <c r="DG225" s="49" t="str">
        <f t="shared" si="121"/>
        <v/>
      </c>
      <c r="DH225" s="49" t="str">
        <f t="shared" si="122"/>
        <v/>
      </c>
      <c r="DI225" s="49" t="str">
        <f t="shared" si="123"/>
        <v/>
      </c>
      <c r="DJ225" s="49" t="str">
        <f t="shared" si="124"/>
        <v/>
      </c>
      <c r="DK225" s="49" t="str">
        <f t="shared" si="125"/>
        <v/>
      </c>
      <c r="DL225" s="16" t="str">
        <f t="shared" si="126"/>
        <v/>
      </c>
      <c r="DN225" s="17" t="str">
        <f t="shared" si="127"/>
        <v>Jan 2020</v>
      </c>
    </row>
    <row r="226" spans="1:118" x14ac:dyDescent="0.25">
      <c r="A226" s="30"/>
      <c r="B226" s="102">
        <f>IF(B225="", "", IFERROR(IF(B225+1&gt;Settings!$G$25, "", B225+1), ""))</f>
        <v>43862</v>
      </c>
      <c r="C226" s="2"/>
      <c r="D226" s="3"/>
      <c r="E226" s="3"/>
      <c r="F226" s="3"/>
      <c r="G226" s="3"/>
      <c r="H226" s="3"/>
      <c r="I226" s="3"/>
      <c r="J226" s="3"/>
      <c r="K226" s="3"/>
      <c r="L226" s="3"/>
      <c r="M226" s="3"/>
      <c r="N226" s="3"/>
      <c r="O226" s="3"/>
      <c r="P226" s="3"/>
      <c r="Q226" s="4"/>
      <c r="R226" s="30"/>
      <c r="T226" s="17" t="str">
        <f>IF($B226="", "", IF($B226&lt;Settings!$G$23, "Old", "New"))</f>
        <v>New</v>
      </c>
      <c r="AL226" s="118" t="str">
        <f>IF(OR($B226="", C226="", C$10="", AL$9), "", IFERROR($B226+INDEX(Settings!$AF$19:$AF$33, MATCH(C$10, Settings!$Y$19:$Y$33, 0))+IF(INDEX(Settings!$AI$19:$AI$33, MATCH(C$10, Settings!$Y$19:$Y$33, 0))="", 0, INDEX($AO$2:$AU$8, MATCH(TEXT($B226, "ddd"), $AN$2:$AN$8, 0), MATCH(INDEX(Settings!$AI$19:$AI$33, MATCH(C$10, Settings!$Y$19:$Y$33, 0)), $AO$1:$AU$1, 0))), 0))</f>
        <v/>
      </c>
      <c r="AM226" s="119" t="str">
        <f>IF(OR($B226="", D226="", D$10="", AM$9), "", IFERROR($B226+INDEX(Settings!$AF$19:$AF$33, MATCH(D$10, Settings!$Y$19:$Y$33, 0))+IF(INDEX(Settings!$AI$19:$AI$33, MATCH(D$10, Settings!$Y$19:$Y$33, 0))="", 0, INDEX($AO$2:$AU$8, MATCH(TEXT($B226, "ddd"), $AN$2:$AN$8, 0), MATCH(INDEX(Settings!$AI$19:$AI$33, MATCH(D$10, Settings!$Y$19:$Y$33, 0)), $AO$1:$AU$1, 0))), 0))</f>
        <v/>
      </c>
      <c r="AN226" s="119" t="str">
        <f>IF(OR($B226="", E226="", E$10="", AN$9), "", IFERROR($B226+INDEX(Settings!$AF$19:$AF$33, MATCH(E$10, Settings!$Y$19:$Y$33, 0))+IF(INDEX(Settings!$AI$19:$AI$33, MATCH(E$10, Settings!$Y$19:$Y$33, 0))="", 0, INDEX($AO$2:$AU$8, MATCH(TEXT($B226, "ddd"), $AN$2:$AN$8, 0), MATCH(INDEX(Settings!$AI$19:$AI$33, MATCH(E$10, Settings!$Y$19:$Y$33, 0)), $AO$1:$AU$1, 0))), 0))</f>
        <v/>
      </c>
      <c r="AO226" s="119" t="str">
        <f>IF(OR($B226="", F226="", F$10="", AO$9), "", IFERROR($B226+INDEX(Settings!$AF$19:$AF$33, MATCH(F$10, Settings!$Y$19:$Y$33, 0))+IF(INDEX(Settings!$AI$19:$AI$33, MATCH(F$10, Settings!$Y$19:$Y$33, 0))="", 0, INDEX($AO$2:$AU$8, MATCH(TEXT($B226, "ddd"), $AN$2:$AN$8, 0), MATCH(INDEX(Settings!$AI$19:$AI$33, MATCH(F$10, Settings!$Y$19:$Y$33, 0)), $AO$1:$AU$1, 0))), 0))</f>
        <v/>
      </c>
      <c r="AP226" s="119" t="str">
        <f>IF(OR($B226="", G226="", G$10="", AP$9), "", IFERROR($B226+INDEX(Settings!$AF$19:$AF$33, MATCH(G$10, Settings!$Y$19:$Y$33, 0))+IF(INDEX(Settings!$AI$19:$AI$33, MATCH(G$10, Settings!$Y$19:$Y$33, 0))="", 0, INDEX($AO$2:$AU$8, MATCH(TEXT($B226, "ddd"), $AN$2:$AN$8, 0), MATCH(INDEX(Settings!$AI$19:$AI$33, MATCH(G$10, Settings!$Y$19:$Y$33, 0)), $AO$1:$AU$1, 0))), 0))</f>
        <v/>
      </c>
      <c r="AQ226" s="119" t="str">
        <f>IF(OR($B226="", H226="", H$10="", AQ$9), "", IFERROR($B226+INDEX(Settings!$AF$19:$AF$33, MATCH(H$10, Settings!$Y$19:$Y$33, 0))+IF(INDEX(Settings!$AI$19:$AI$33, MATCH(H$10, Settings!$Y$19:$Y$33, 0))="", 0, INDEX($AO$2:$AU$8, MATCH(TEXT($B226, "ddd"), $AN$2:$AN$8, 0), MATCH(INDEX(Settings!$AI$19:$AI$33, MATCH(H$10, Settings!$Y$19:$Y$33, 0)), $AO$1:$AU$1, 0))), 0))</f>
        <v/>
      </c>
      <c r="AR226" s="119" t="str">
        <f>IF(OR($B226="", I226="", I$10="", AR$9), "", IFERROR($B226+INDEX(Settings!$AF$19:$AF$33, MATCH(I$10, Settings!$Y$19:$Y$33, 0))+IF(INDEX(Settings!$AI$19:$AI$33, MATCH(I$10, Settings!$Y$19:$Y$33, 0))="", 0, INDEX($AO$2:$AU$8, MATCH(TEXT($B226, "ddd"), $AN$2:$AN$8, 0), MATCH(INDEX(Settings!$AI$19:$AI$33, MATCH(I$10, Settings!$Y$19:$Y$33, 0)), $AO$1:$AU$1, 0))), 0))</f>
        <v/>
      </c>
      <c r="AS226" s="119" t="str">
        <f>IF(OR($B226="", J226="", J$10="", AS$9), "", IFERROR($B226+INDEX(Settings!$AF$19:$AF$33, MATCH(J$10, Settings!$Y$19:$Y$33, 0))+IF(INDEX(Settings!$AI$19:$AI$33, MATCH(J$10, Settings!$Y$19:$Y$33, 0))="", 0, INDEX($AO$2:$AU$8, MATCH(TEXT($B226, "ddd"), $AN$2:$AN$8, 0), MATCH(INDEX(Settings!$AI$19:$AI$33, MATCH(J$10, Settings!$Y$19:$Y$33, 0)), $AO$1:$AU$1, 0))), 0))</f>
        <v/>
      </c>
      <c r="AT226" s="119" t="str">
        <f>IF(OR($B226="", K226="", K$10="", AT$9), "", IFERROR($B226+INDEX(Settings!$AF$19:$AF$33, MATCH(K$10, Settings!$Y$19:$Y$33, 0))+IF(INDEX(Settings!$AI$19:$AI$33, MATCH(K$10, Settings!$Y$19:$Y$33, 0))="", 0, INDEX($AO$2:$AU$8, MATCH(TEXT($B226, "ddd"), $AN$2:$AN$8, 0), MATCH(INDEX(Settings!$AI$19:$AI$33, MATCH(K$10, Settings!$Y$19:$Y$33, 0)), $AO$1:$AU$1, 0))), 0))</f>
        <v/>
      </c>
      <c r="AU226" s="119" t="str">
        <f>IF(OR($B226="", L226="", L$10="", AU$9), "", IFERROR($B226+INDEX(Settings!$AF$19:$AF$33, MATCH(L$10, Settings!$Y$19:$Y$33, 0))+IF(INDEX(Settings!$AI$19:$AI$33, MATCH(L$10, Settings!$Y$19:$Y$33, 0))="", 0, INDEX($AO$2:$AU$8, MATCH(TEXT($B226, "ddd"), $AN$2:$AN$8, 0), MATCH(INDEX(Settings!$AI$19:$AI$33, MATCH(L$10, Settings!$Y$19:$Y$33, 0)), $AO$1:$AU$1, 0))), 0))</f>
        <v/>
      </c>
      <c r="AV226" s="119" t="str">
        <f>IF(OR($B226="", M226="", M$10="", AV$9), "", IFERROR($B226+INDEX(Settings!$AF$19:$AF$33, MATCH(M$10, Settings!$Y$19:$Y$33, 0))+IF(INDEX(Settings!$AI$19:$AI$33, MATCH(M$10, Settings!$Y$19:$Y$33, 0))="", 0, INDEX($AO$2:$AU$8, MATCH(TEXT($B226, "ddd"), $AN$2:$AN$8, 0), MATCH(INDEX(Settings!$AI$19:$AI$33, MATCH(M$10, Settings!$Y$19:$Y$33, 0)), $AO$1:$AU$1, 0))), 0))</f>
        <v/>
      </c>
      <c r="AW226" s="119" t="str">
        <f>IF(OR($B226="", N226="", N$10="", AW$9), "", IFERROR($B226+INDEX(Settings!$AF$19:$AF$33, MATCH(N$10, Settings!$Y$19:$Y$33, 0))+IF(INDEX(Settings!$AI$19:$AI$33, MATCH(N$10, Settings!$Y$19:$Y$33, 0))="", 0, INDEX($AO$2:$AU$8, MATCH(TEXT($B226, "ddd"), $AN$2:$AN$8, 0), MATCH(INDEX(Settings!$AI$19:$AI$33, MATCH(N$10, Settings!$Y$19:$Y$33, 0)), $AO$1:$AU$1, 0))), 0))</f>
        <v/>
      </c>
      <c r="AX226" s="119" t="str">
        <f>IF(OR($B226="", O226="", O$10="", AX$9), "", IFERROR($B226+INDEX(Settings!$AF$19:$AF$33, MATCH(O$10, Settings!$Y$19:$Y$33, 0))+IF(INDEX(Settings!$AI$19:$AI$33, MATCH(O$10, Settings!$Y$19:$Y$33, 0))="", 0, INDEX($AO$2:$AU$8, MATCH(TEXT($B226, "ddd"), $AN$2:$AN$8, 0), MATCH(INDEX(Settings!$AI$19:$AI$33, MATCH(O$10, Settings!$Y$19:$Y$33, 0)), $AO$1:$AU$1, 0))), 0))</f>
        <v/>
      </c>
      <c r="AY226" s="119" t="str">
        <f>IF(OR($B226="", P226="", P$10="", AY$9), "", IFERROR($B226+INDEX(Settings!$AF$19:$AF$33, MATCH(P$10, Settings!$Y$19:$Y$33, 0))+IF(INDEX(Settings!$AI$19:$AI$33, MATCH(P$10, Settings!$Y$19:$Y$33, 0))="", 0, INDEX($AO$2:$AU$8, MATCH(TEXT($B226, "ddd"), $AN$2:$AN$8, 0), MATCH(INDEX(Settings!$AI$19:$AI$33, MATCH(P$10, Settings!$Y$19:$Y$33, 0)), $AO$1:$AU$1, 0))), 0))</f>
        <v/>
      </c>
      <c r="AZ226" s="120" t="str">
        <f>IF(OR($B226="", Q226="", Q$10="", AZ$9), "", IFERROR($B226+INDEX(Settings!$AF$19:$AF$33, MATCH(Q$10, Settings!$Y$19:$Y$33, 0))+IF(INDEX(Settings!$AI$19:$AI$33, MATCH(Q$10, Settings!$Y$19:$Y$33, 0))="", 0, INDEX($AO$2:$AU$8, MATCH(TEXT($B226, "ddd"), $AN$2:$AN$8, 0), MATCH(INDEX(Settings!$AI$19:$AI$33, MATCH(Q$10, Settings!$Y$19:$Y$33, 0)), $AO$1:$AU$1, 0))), 0))</f>
        <v/>
      </c>
      <c r="BB226" s="118" t="str">
        <f>IF(OR(C$10="", $B226="", C226="", BB$9=""), "", IFERROR(WORKDAY((DATE(YEAR($B226), MONTH($B226)+INDEX(Settings!$AM$19:$AM$33, MATCH(C$10, Settings!$Y$19:$Y$33, 0)), IF(INDEX(Settings!$AQ$19:$AQ$33, MATCH(C$10, Settings!$Y$19:$Y$33, 0))=0, DAY($B226), INDEX(Settings!$AQ$19:$AQ$33, MATCH(C$10, Settings!$Y$19:$Y$33, 0))))-1), 1, Settings!$AY$23:$AY$38), ""))</f>
        <v/>
      </c>
      <c r="BC226" s="119" t="str">
        <f>IF(OR(D$10="", $B226="", D226="", BC$9=""), "", IFERROR(WORKDAY((DATE(YEAR($B226), MONTH($B226)+INDEX(Settings!$AM$19:$AM$33, MATCH(D$10, Settings!$Y$19:$Y$33, 0)), IF(INDEX(Settings!$AQ$19:$AQ$33, MATCH(D$10, Settings!$Y$19:$Y$33, 0))=0, DAY($B226), INDEX(Settings!$AQ$19:$AQ$33, MATCH(D$10, Settings!$Y$19:$Y$33, 0))))-1), 1, Settings!$AY$23:$AY$38), ""))</f>
        <v/>
      </c>
      <c r="BD226" s="119" t="str">
        <f>IF(OR(E$10="", $B226="", E226="", BD$9=""), "", IFERROR(WORKDAY((DATE(YEAR($B226), MONTH($B226)+INDEX(Settings!$AM$19:$AM$33, MATCH(E$10, Settings!$Y$19:$Y$33, 0)), IF(INDEX(Settings!$AQ$19:$AQ$33, MATCH(E$10, Settings!$Y$19:$Y$33, 0))=0, DAY($B226), INDEX(Settings!$AQ$19:$AQ$33, MATCH(E$10, Settings!$Y$19:$Y$33, 0))))-1), 1, Settings!$AY$23:$AY$38), ""))</f>
        <v/>
      </c>
      <c r="BE226" s="119" t="str">
        <f>IF(OR(F$10="", $B226="", F226="", BE$9=""), "", IFERROR(WORKDAY((DATE(YEAR($B226), MONTH($B226)+INDEX(Settings!$AM$19:$AM$33, MATCH(F$10, Settings!$Y$19:$Y$33, 0)), IF(INDEX(Settings!$AQ$19:$AQ$33, MATCH(F$10, Settings!$Y$19:$Y$33, 0))=0, DAY($B226), INDEX(Settings!$AQ$19:$AQ$33, MATCH(F$10, Settings!$Y$19:$Y$33, 0))))-1), 1, Settings!$AY$23:$AY$38), ""))</f>
        <v/>
      </c>
      <c r="BF226" s="119" t="str">
        <f>IF(OR(G$10="", $B226="", G226="", BF$9=""), "", IFERROR(WORKDAY((DATE(YEAR($B226), MONTH($B226)+INDEX(Settings!$AM$19:$AM$33, MATCH(G$10, Settings!$Y$19:$Y$33, 0)), IF(INDEX(Settings!$AQ$19:$AQ$33, MATCH(G$10, Settings!$Y$19:$Y$33, 0))=0, DAY($B226), INDEX(Settings!$AQ$19:$AQ$33, MATCH(G$10, Settings!$Y$19:$Y$33, 0))))-1), 1, Settings!$AY$23:$AY$38), ""))</f>
        <v/>
      </c>
      <c r="BG226" s="119" t="str">
        <f>IF(OR(H$10="", $B226="", H226="", BG$9=""), "", IFERROR(WORKDAY((DATE(YEAR($B226), MONTH($B226)+INDEX(Settings!$AM$19:$AM$33, MATCH(H$10, Settings!$Y$19:$Y$33, 0)), IF(INDEX(Settings!$AQ$19:$AQ$33, MATCH(H$10, Settings!$Y$19:$Y$33, 0))=0, DAY($B226), INDEX(Settings!$AQ$19:$AQ$33, MATCH(H$10, Settings!$Y$19:$Y$33, 0))))-1), 1, Settings!$AY$23:$AY$38), ""))</f>
        <v/>
      </c>
      <c r="BH226" s="119" t="str">
        <f>IF(OR(I$10="", $B226="", I226="", BH$9=""), "", IFERROR(WORKDAY((DATE(YEAR($B226), MONTH($B226)+INDEX(Settings!$AM$19:$AM$33, MATCH(I$10, Settings!$Y$19:$Y$33, 0)), IF(INDEX(Settings!$AQ$19:$AQ$33, MATCH(I$10, Settings!$Y$19:$Y$33, 0))=0, DAY($B226), INDEX(Settings!$AQ$19:$AQ$33, MATCH(I$10, Settings!$Y$19:$Y$33, 0))))-1), 1, Settings!$AY$23:$AY$38), ""))</f>
        <v/>
      </c>
      <c r="BI226" s="119" t="str">
        <f>IF(OR(J$10="", $B226="", J226="", BI$9=""), "", IFERROR(WORKDAY((DATE(YEAR($B226), MONTH($B226)+INDEX(Settings!$AM$19:$AM$33, MATCH(J$10, Settings!$Y$19:$Y$33, 0)), IF(INDEX(Settings!$AQ$19:$AQ$33, MATCH(J$10, Settings!$Y$19:$Y$33, 0))=0, DAY($B226), INDEX(Settings!$AQ$19:$AQ$33, MATCH(J$10, Settings!$Y$19:$Y$33, 0))))-1), 1, Settings!$AY$23:$AY$38), ""))</f>
        <v/>
      </c>
      <c r="BJ226" s="119" t="str">
        <f>IF(OR(K$10="", $B226="", K226="", BJ$9=""), "", IFERROR(WORKDAY((DATE(YEAR($B226), MONTH($B226)+INDEX(Settings!$AM$19:$AM$33, MATCH(K$10, Settings!$Y$19:$Y$33, 0)), IF(INDEX(Settings!$AQ$19:$AQ$33, MATCH(K$10, Settings!$Y$19:$Y$33, 0))=0, DAY($B226), INDEX(Settings!$AQ$19:$AQ$33, MATCH(K$10, Settings!$Y$19:$Y$33, 0))))-1), 1, Settings!$AY$23:$AY$38), ""))</f>
        <v/>
      </c>
      <c r="BK226" s="119" t="str">
        <f>IF(OR(L$10="", $B226="", L226="", BK$9=""), "", IFERROR(WORKDAY((DATE(YEAR($B226), MONTH($B226)+INDEX(Settings!$AM$19:$AM$33, MATCH(L$10, Settings!$Y$19:$Y$33, 0)), IF(INDEX(Settings!$AQ$19:$AQ$33, MATCH(L$10, Settings!$Y$19:$Y$33, 0))=0, DAY($B226), INDEX(Settings!$AQ$19:$AQ$33, MATCH(L$10, Settings!$Y$19:$Y$33, 0))))-1), 1, Settings!$AY$23:$AY$38), ""))</f>
        <v/>
      </c>
      <c r="BL226" s="119" t="str">
        <f>IF(OR(M$10="", $B226="", M226="", BL$9=""), "", IFERROR(WORKDAY((DATE(YEAR($B226), MONTH($B226)+INDEX(Settings!$AM$19:$AM$33, MATCH(M$10, Settings!$Y$19:$Y$33, 0)), IF(INDEX(Settings!$AQ$19:$AQ$33, MATCH(M$10, Settings!$Y$19:$Y$33, 0))=0, DAY($B226), INDEX(Settings!$AQ$19:$AQ$33, MATCH(M$10, Settings!$Y$19:$Y$33, 0))))-1), 1, Settings!$AY$23:$AY$38), ""))</f>
        <v/>
      </c>
      <c r="BM226" s="119" t="str">
        <f>IF(OR(N$10="", $B226="", N226="", BM$9=""), "", IFERROR(WORKDAY((DATE(YEAR($B226), MONTH($B226)+INDEX(Settings!$AM$19:$AM$33, MATCH(N$10, Settings!$Y$19:$Y$33, 0)), IF(INDEX(Settings!$AQ$19:$AQ$33, MATCH(N$10, Settings!$Y$19:$Y$33, 0))=0, DAY($B226), INDEX(Settings!$AQ$19:$AQ$33, MATCH(N$10, Settings!$Y$19:$Y$33, 0))))-1), 1, Settings!$AY$23:$AY$38), ""))</f>
        <v/>
      </c>
      <c r="BN226" s="119" t="str">
        <f>IF(OR(O$10="", $B226="", O226="", BN$9=""), "", IFERROR(WORKDAY((DATE(YEAR($B226), MONTH($B226)+INDEX(Settings!$AM$19:$AM$33, MATCH(O$10, Settings!$Y$19:$Y$33, 0)), IF(INDEX(Settings!$AQ$19:$AQ$33, MATCH(O$10, Settings!$Y$19:$Y$33, 0))=0, DAY($B226), INDEX(Settings!$AQ$19:$AQ$33, MATCH(O$10, Settings!$Y$19:$Y$33, 0))))-1), 1, Settings!$AY$23:$AY$38), ""))</f>
        <v/>
      </c>
      <c r="BO226" s="119" t="str">
        <f>IF(OR(P$10="", $B226="", P226="", BO$9=""), "", IFERROR(WORKDAY((DATE(YEAR($B226), MONTH($B226)+INDEX(Settings!$AM$19:$AM$33, MATCH(P$10, Settings!$Y$19:$Y$33, 0)), IF(INDEX(Settings!$AQ$19:$AQ$33, MATCH(P$10, Settings!$Y$19:$Y$33, 0))=0, DAY($B226), INDEX(Settings!$AQ$19:$AQ$33, MATCH(P$10, Settings!$Y$19:$Y$33, 0))))-1), 1, Settings!$AY$23:$AY$38), ""))</f>
        <v/>
      </c>
      <c r="BP226" s="120" t="str">
        <f>IF(OR(Q$10="", $B226="", Q226="", BP$9=""), "", IFERROR(WORKDAY((DATE(YEAR($B226), MONTH($B226)+INDEX(Settings!$AM$19:$AM$33, MATCH(Q$10, Settings!$Y$19:$Y$33, 0)), IF(INDEX(Settings!$AQ$19:$AQ$33, MATCH(Q$10, Settings!$Y$19:$Y$33, 0))=0, DAY($B226), INDEX(Settings!$AQ$19:$AQ$33, MATCH(Q$10, Settings!$Y$19:$Y$33, 0))))-1), 1, Settings!$AY$23:$AY$38), ""))</f>
        <v/>
      </c>
      <c r="BR226" s="118" t="str">
        <f>IF(BB226="", "", IF(BB226&lt;=$B226, WORKDAY(DATE(YEAR($BB226), MONTH(BB226)+1, DAY(BB226)-1), 1, Settings!$AY$23:$AY$38), BB226))</f>
        <v/>
      </c>
      <c r="BS226" s="119" t="str">
        <f>IF(BC226="", "", IF(BC226&lt;=$B226, WORKDAY(DATE(YEAR($BB226), MONTH(BC226)+1, DAY(BC226)-1), 1, Settings!$AY$23:$AY$38), BC226))</f>
        <v/>
      </c>
      <c r="BT226" s="119" t="str">
        <f>IF(BD226="", "", IF(BD226&lt;=$B226, WORKDAY(DATE(YEAR($BB226), MONTH(BD226)+1, DAY(BD226)-1), 1, Settings!$AY$23:$AY$38), BD226))</f>
        <v/>
      </c>
      <c r="BU226" s="119" t="str">
        <f>IF(BE226="", "", IF(BE226&lt;=$B226, WORKDAY(DATE(YEAR($BB226), MONTH(BE226)+1, DAY(BE226)-1), 1, Settings!$AY$23:$AY$38), BE226))</f>
        <v/>
      </c>
      <c r="BV226" s="119" t="str">
        <f>IF(BF226="", "", IF(BF226&lt;=$B226, WORKDAY(DATE(YEAR($BB226), MONTH(BF226)+1, DAY(BF226)-1), 1, Settings!$AY$23:$AY$38), BF226))</f>
        <v/>
      </c>
      <c r="BW226" s="119" t="str">
        <f>IF(BG226="", "", IF(BG226&lt;=$B226, WORKDAY(DATE(YEAR($BB226), MONTH(BG226)+1, DAY(BG226)-1), 1, Settings!$AY$23:$AY$38), BG226))</f>
        <v/>
      </c>
      <c r="BX226" s="119" t="str">
        <f>IF(BH226="", "", IF(BH226&lt;=$B226, WORKDAY(DATE(YEAR($BB226), MONTH(BH226)+1, DAY(BH226)-1), 1, Settings!$AY$23:$AY$38), BH226))</f>
        <v/>
      </c>
      <c r="BY226" s="119" t="str">
        <f>IF(BI226="", "", IF(BI226&lt;=$B226, WORKDAY(DATE(YEAR($BB226), MONTH(BI226)+1, DAY(BI226)-1), 1, Settings!$AY$23:$AY$38), BI226))</f>
        <v/>
      </c>
      <c r="BZ226" s="119" t="str">
        <f>IF(BJ226="", "", IF(BJ226&lt;=$B226, WORKDAY(DATE(YEAR($BB226), MONTH(BJ226)+1, DAY(BJ226)-1), 1, Settings!$AY$23:$AY$38), BJ226))</f>
        <v/>
      </c>
      <c r="CA226" s="119" t="str">
        <f>IF(BK226="", "", IF(BK226&lt;=$B226, WORKDAY(DATE(YEAR($BB226), MONTH(BK226)+1, DAY(BK226)-1), 1, Settings!$AY$23:$AY$38), BK226))</f>
        <v/>
      </c>
      <c r="CB226" s="119" t="str">
        <f>IF(BL226="", "", IF(BL226&lt;=$B226, WORKDAY(DATE(YEAR($BB226), MONTH(BL226)+1, DAY(BL226)-1), 1, Settings!$AY$23:$AY$38), BL226))</f>
        <v/>
      </c>
      <c r="CC226" s="119" t="str">
        <f>IF(BM226="", "", IF(BM226&lt;=$B226, WORKDAY(DATE(YEAR($BB226), MONTH(BM226)+1, DAY(BM226)-1), 1, Settings!$AY$23:$AY$38), BM226))</f>
        <v/>
      </c>
      <c r="CD226" s="119" t="str">
        <f>IF(BN226="", "", IF(BN226&lt;=$B226, WORKDAY(DATE(YEAR($BB226), MONTH(BN226)+1, DAY(BN226)-1), 1, Settings!$AY$23:$AY$38), BN226))</f>
        <v/>
      </c>
      <c r="CE226" s="119" t="str">
        <f>IF(BO226="", "", IF(BO226&lt;=$B226, WORKDAY(DATE(YEAR($BB226), MONTH(BO226)+1, DAY(BO226)-1), 1, Settings!$AY$23:$AY$38), BO226))</f>
        <v/>
      </c>
      <c r="CF226" s="120" t="str">
        <f>IF(BP226="", "", IF(BP226&lt;=$B226, WORKDAY(DATE(YEAR($BB226), MONTH(BP226)+1, DAY(BP226)-1), 1, Settings!$AY$23:$AY$38), BP226))</f>
        <v/>
      </c>
      <c r="CH226" s="48" t="str">
        <f t="shared" si="97"/>
        <v/>
      </c>
      <c r="CI226" s="49" t="str">
        <f t="shared" si="98"/>
        <v/>
      </c>
      <c r="CJ226" s="49" t="str">
        <f t="shared" si="99"/>
        <v/>
      </c>
      <c r="CK226" s="49" t="str">
        <f t="shared" si="100"/>
        <v/>
      </c>
      <c r="CL226" s="49" t="str">
        <f t="shared" si="101"/>
        <v/>
      </c>
      <c r="CM226" s="49" t="str">
        <f t="shared" si="102"/>
        <v/>
      </c>
      <c r="CN226" s="49" t="str">
        <f t="shared" si="103"/>
        <v/>
      </c>
      <c r="CO226" s="49" t="str">
        <f t="shared" si="104"/>
        <v/>
      </c>
      <c r="CP226" s="49" t="str">
        <f t="shared" si="105"/>
        <v/>
      </c>
      <c r="CQ226" s="49" t="str">
        <f t="shared" si="106"/>
        <v/>
      </c>
      <c r="CR226" s="49" t="str">
        <f t="shared" si="107"/>
        <v/>
      </c>
      <c r="CS226" s="49" t="str">
        <f t="shared" si="108"/>
        <v/>
      </c>
      <c r="CT226" s="49" t="str">
        <f t="shared" si="109"/>
        <v/>
      </c>
      <c r="CU226" s="49" t="str">
        <f t="shared" si="110"/>
        <v/>
      </c>
      <c r="CV226" s="16" t="str">
        <f t="shared" si="111"/>
        <v/>
      </c>
      <c r="CX226" s="48" t="str">
        <f t="shared" si="112"/>
        <v/>
      </c>
      <c r="CY226" s="49" t="str">
        <f t="shared" si="113"/>
        <v/>
      </c>
      <c r="CZ226" s="49" t="str">
        <f t="shared" si="114"/>
        <v/>
      </c>
      <c r="DA226" s="49" t="str">
        <f t="shared" si="115"/>
        <v/>
      </c>
      <c r="DB226" s="49" t="str">
        <f t="shared" si="116"/>
        <v/>
      </c>
      <c r="DC226" s="49" t="str">
        <f t="shared" si="117"/>
        <v/>
      </c>
      <c r="DD226" s="49" t="str">
        <f t="shared" si="118"/>
        <v/>
      </c>
      <c r="DE226" s="49" t="str">
        <f t="shared" si="119"/>
        <v/>
      </c>
      <c r="DF226" s="49" t="str">
        <f t="shared" si="120"/>
        <v/>
      </c>
      <c r="DG226" s="49" t="str">
        <f t="shared" si="121"/>
        <v/>
      </c>
      <c r="DH226" s="49" t="str">
        <f t="shared" si="122"/>
        <v/>
      </c>
      <c r="DI226" s="49" t="str">
        <f t="shared" si="123"/>
        <v/>
      </c>
      <c r="DJ226" s="49" t="str">
        <f t="shared" si="124"/>
        <v/>
      </c>
      <c r="DK226" s="49" t="str">
        <f t="shared" si="125"/>
        <v/>
      </c>
      <c r="DL226" s="16" t="str">
        <f t="shared" si="126"/>
        <v/>
      </c>
      <c r="DN226" s="17" t="str">
        <f t="shared" si="127"/>
        <v>Feb 2020</v>
      </c>
    </row>
    <row r="227" spans="1:118" x14ac:dyDescent="0.25">
      <c r="A227" s="30"/>
      <c r="B227" s="102">
        <f>IF(B226="", "", IFERROR(IF(B226+1&gt;Settings!$G$25, "", B226+1), ""))</f>
        <v>43863</v>
      </c>
      <c r="C227" s="2">
        <v>100</v>
      </c>
      <c r="D227" s="3">
        <v>80</v>
      </c>
      <c r="E227" s="3">
        <v>60</v>
      </c>
      <c r="F227" s="3">
        <v>55</v>
      </c>
      <c r="G227" s="3">
        <v>80</v>
      </c>
      <c r="H227" s="3"/>
      <c r="I227" s="3"/>
      <c r="J227" s="3"/>
      <c r="K227" s="3"/>
      <c r="L227" s="3"/>
      <c r="M227" s="3"/>
      <c r="N227" s="3"/>
      <c r="O227" s="3"/>
      <c r="P227" s="3"/>
      <c r="Q227" s="4"/>
      <c r="R227" s="30"/>
      <c r="T227" s="17" t="str">
        <f>IF($B227="", "", IF($B227&lt;Settings!$G$23, "Old", "New"))</f>
        <v>New</v>
      </c>
      <c r="AL227" s="118">
        <f>IF(OR($B227="", C227="", C$10="", AL$9), "", IFERROR($B227+INDEX(Settings!$AF$19:$AF$33, MATCH(C$10, Settings!$Y$19:$Y$33, 0))+IF(INDEX(Settings!$AI$19:$AI$33, MATCH(C$10, Settings!$Y$19:$Y$33, 0))="", 0, INDEX($AO$2:$AU$8, MATCH(TEXT($B227, "ddd"), $AN$2:$AN$8, 0), MATCH(INDEX(Settings!$AI$19:$AI$33, MATCH(C$10, Settings!$Y$19:$Y$33, 0)), $AO$1:$AU$1, 0))), 0))</f>
        <v>43866</v>
      </c>
      <c r="AM227" s="119">
        <f>IF(OR($B227="", D227="", D$10="", AM$9), "", IFERROR($B227+INDEX(Settings!$AF$19:$AF$33, MATCH(D$10, Settings!$Y$19:$Y$33, 0))+IF(INDEX(Settings!$AI$19:$AI$33, MATCH(D$10, Settings!$Y$19:$Y$33, 0))="", 0, INDEX($AO$2:$AU$8, MATCH(TEXT($B227, "ddd"), $AN$2:$AN$8, 0), MATCH(INDEX(Settings!$AI$19:$AI$33, MATCH(D$10, Settings!$Y$19:$Y$33, 0)), $AO$1:$AU$1, 0))), 0))</f>
        <v>43870</v>
      </c>
      <c r="AN227" s="119">
        <f>IF(OR($B227="", E227="", E$10="", AN$9), "", IFERROR($B227+INDEX(Settings!$AF$19:$AF$33, MATCH(E$10, Settings!$Y$19:$Y$33, 0))+IF(INDEX(Settings!$AI$19:$AI$33, MATCH(E$10, Settings!$Y$19:$Y$33, 0))="", 0, INDEX($AO$2:$AU$8, MATCH(TEXT($B227, "ddd"), $AN$2:$AN$8, 0), MATCH(INDEX(Settings!$AI$19:$AI$33, MATCH(E$10, Settings!$Y$19:$Y$33, 0)), $AO$1:$AU$1, 0))), 0))</f>
        <v>43863</v>
      </c>
      <c r="AO227" s="119">
        <f>IF(OR($B227="", F227="", F$10="", AO$9), "", IFERROR($B227+INDEX(Settings!$AF$19:$AF$33, MATCH(F$10, Settings!$Y$19:$Y$33, 0))+IF(INDEX(Settings!$AI$19:$AI$33, MATCH(F$10, Settings!$Y$19:$Y$33, 0))="", 0, INDEX($AO$2:$AU$8, MATCH(TEXT($B227, "ddd"), $AN$2:$AN$8, 0), MATCH(INDEX(Settings!$AI$19:$AI$33, MATCH(F$10, Settings!$Y$19:$Y$33, 0)), $AO$1:$AU$1, 0))), 0))</f>
        <v>43866</v>
      </c>
      <c r="AP227" s="119">
        <f>IF(OR($B227="", G227="", G$10="", AP$9), "", IFERROR($B227+INDEX(Settings!$AF$19:$AF$33, MATCH(G$10, Settings!$Y$19:$Y$33, 0))+IF(INDEX(Settings!$AI$19:$AI$33, MATCH(G$10, Settings!$Y$19:$Y$33, 0))="", 0, INDEX($AO$2:$AU$8, MATCH(TEXT($B227, "ddd"), $AN$2:$AN$8, 0), MATCH(INDEX(Settings!$AI$19:$AI$33, MATCH(G$10, Settings!$Y$19:$Y$33, 0)), $AO$1:$AU$1, 0))), 0))</f>
        <v>43863</v>
      </c>
      <c r="AQ227" s="119" t="str">
        <f>IF(OR($B227="", H227="", H$10="", AQ$9), "", IFERROR($B227+INDEX(Settings!$AF$19:$AF$33, MATCH(H$10, Settings!$Y$19:$Y$33, 0))+IF(INDEX(Settings!$AI$19:$AI$33, MATCH(H$10, Settings!$Y$19:$Y$33, 0))="", 0, INDEX($AO$2:$AU$8, MATCH(TEXT($B227, "ddd"), $AN$2:$AN$8, 0), MATCH(INDEX(Settings!$AI$19:$AI$33, MATCH(H$10, Settings!$Y$19:$Y$33, 0)), $AO$1:$AU$1, 0))), 0))</f>
        <v/>
      </c>
      <c r="AR227" s="119" t="str">
        <f>IF(OR($B227="", I227="", I$10="", AR$9), "", IFERROR($B227+INDEX(Settings!$AF$19:$AF$33, MATCH(I$10, Settings!$Y$19:$Y$33, 0))+IF(INDEX(Settings!$AI$19:$AI$33, MATCH(I$10, Settings!$Y$19:$Y$33, 0))="", 0, INDEX($AO$2:$AU$8, MATCH(TEXT($B227, "ddd"), $AN$2:$AN$8, 0), MATCH(INDEX(Settings!$AI$19:$AI$33, MATCH(I$10, Settings!$Y$19:$Y$33, 0)), $AO$1:$AU$1, 0))), 0))</f>
        <v/>
      </c>
      <c r="AS227" s="119" t="str">
        <f>IF(OR($B227="", J227="", J$10="", AS$9), "", IFERROR($B227+INDEX(Settings!$AF$19:$AF$33, MATCH(J$10, Settings!$Y$19:$Y$33, 0))+IF(INDEX(Settings!$AI$19:$AI$33, MATCH(J$10, Settings!$Y$19:$Y$33, 0))="", 0, INDEX($AO$2:$AU$8, MATCH(TEXT($B227, "ddd"), $AN$2:$AN$8, 0), MATCH(INDEX(Settings!$AI$19:$AI$33, MATCH(J$10, Settings!$Y$19:$Y$33, 0)), $AO$1:$AU$1, 0))), 0))</f>
        <v/>
      </c>
      <c r="AT227" s="119" t="str">
        <f>IF(OR($B227="", K227="", K$10="", AT$9), "", IFERROR($B227+INDEX(Settings!$AF$19:$AF$33, MATCH(K$10, Settings!$Y$19:$Y$33, 0))+IF(INDEX(Settings!$AI$19:$AI$33, MATCH(K$10, Settings!$Y$19:$Y$33, 0))="", 0, INDEX($AO$2:$AU$8, MATCH(TEXT($B227, "ddd"), $AN$2:$AN$8, 0), MATCH(INDEX(Settings!$AI$19:$AI$33, MATCH(K$10, Settings!$Y$19:$Y$33, 0)), $AO$1:$AU$1, 0))), 0))</f>
        <v/>
      </c>
      <c r="AU227" s="119" t="str">
        <f>IF(OR($B227="", L227="", L$10="", AU$9), "", IFERROR($B227+INDEX(Settings!$AF$19:$AF$33, MATCH(L$10, Settings!$Y$19:$Y$33, 0))+IF(INDEX(Settings!$AI$19:$AI$33, MATCH(L$10, Settings!$Y$19:$Y$33, 0))="", 0, INDEX($AO$2:$AU$8, MATCH(TEXT($B227, "ddd"), $AN$2:$AN$8, 0), MATCH(INDEX(Settings!$AI$19:$AI$33, MATCH(L$10, Settings!$Y$19:$Y$33, 0)), $AO$1:$AU$1, 0))), 0))</f>
        <v/>
      </c>
      <c r="AV227" s="119" t="str">
        <f>IF(OR($B227="", M227="", M$10="", AV$9), "", IFERROR($B227+INDEX(Settings!$AF$19:$AF$33, MATCH(M$10, Settings!$Y$19:$Y$33, 0))+IF(INDEX(Settings!$AI$19:$AI$33, MATCH(M$10, Settings!$Y$19:$Y$33, 0))="", 0, INDEX($AO$2:$AU$8, MATCH(TEXT($B227, "ddd"), $AN$2:$AN$8, 0), MATCH(INDEX(Settings!$AI$19:$AI$33, MATCH(M$10, Settings!$Y$19:$Y$33, 0)), $AO$1:$AU$1, 0))), 0))</f>
        <v/>
      </c>
      <c r="AW227" s="119" t="str">
        <f>IF(OR($B227="", N227="", N$10="", AW$9), "", IFERROR($B227+INDEX(Settings!$AF$19:$AF$33, MATCH(N$10, Settings!$Y$19:$Y$33, 0))+IF(INDEX(Settings!$AI$19:$AI$33, MATCH(N$10, Settings!$Y$19:$Y$33, 0))="", 0, INDEX($AO$2:$AU$8, MATCH(TEXT($B227, "ddd"), $AN$2:$AN$8, 0), MATCH(INDEX(Settings!$AI$19:$AI$33, MATCH(N$10, Settings!$Y$19:$Y$33, 0)), $AO$1:$AU$1, 0))), 0))</f>
        <v/>
      </c>
      <c r="AX227" s="119" t="str">
        <f>IF(OR($B227="", O227="", O$10="", AX$9), "", IFERROR($B227+INDEX(Settings!$AF$19:$AF$33, MATCH(O$10, Settings!$Y$19:$Y$33, 0))+IF(INDEX(Settings!$AI$19:$AI$33, MATCH(O$10, Settings!$Y$19:$Y$33, 0))="", 0, INDEX($AO$2:$AU$8, MATCH(TEXT($B227, "ddd"), $AN$2:$AN$8, 0), MATCH(INDEX(Settings!$AI$19:$AI$33, MATCH(O$10, Settings!$Y$19:$Y$33, 0)), $AO$1:$AU$1, 0))), 0))</f>
        <v/>
      </c>
      <c r="AY227" s="119" t="str">
        <f>IF(OR($B227="", P227="", P$10="", AY$9), "", IFERROR($B227+INDEX(Settings!$AF$19:$AF$33, MATCH(P$10, Settings!$Y$19:$Y$33, 0))+IF(INDEX(Settings!$AI$19:$AI$33, MATCH(P$10, Settings!$Y$19:$Y$33, 0))="", 0, INDEX($AO$2:$AU$8, MATCH(TEXT($B227, "ddd"), $AN$2:$AN$8, 0), MATCH(INDEX(Settings!$AI$19:$AI$33, MATCH(P$10, Settings!$Y$19:$Y$33, 0)), $AO$1:$AU$1, 0))), 0))</f>
        <v/>
      </c>
      <c r="AZ227" s="120" t="str">
        <f>IF(OR($B227="", Q227="", Q$10="", AZ$9), "", IFERROR($B227+INDEX(Settings!$AF$19:$AF$33, MATCH(Q$10, Settings!$Y$19:$Y$33, 0))+IF(INDEX(Settings!$AI$19:$AI$33, MATCH(Q$10, Settings!$Y$19:$Y$33, 0))="", 0, INDEX($AO$2:$AU$8, MATCH(TEXT($B227, "ddd"), $AN$2:$AN$8, 0), MATCH(INDEX(Settings!$AI$19:$AI$33, MATCH(Q$10, Settings!$Y$19:$Y$33, 0)), $AO$1:$AU$1, 0))), 0))</f>
        <v/>
      </c>
      <c r="BB227" s="118" t="str">
        <f>IF(OR(C$10="", $B227="", C227="", BB$9=""), "", IFERROR(WORKDAY((DATE(YEAR($B227), MONTH($B227)+INDEX(Settings!$AM$19:$AM$33, MATCH(C$10, Settings!$Y$19:$Y$33, 0)), IF(INDEX(Settings!$AQ$19:$AQ$33, MATCH(C$10, Settings!$Y$19:$Y$33, 0))=0, DAY($B227), INDEX(Settings!$AQ$19:$AQ$33, MATCH(C$10, Settings!$Y$19:$Y$33, 0))))-1), 1, Settings!$AY$23:$AY$38), ""))</f>
        <v/>
      </c>
      <c r="BC227" s="119" t="str">
        <f>IF(OR(D$10="", $B227="", D227="", BC$9=""), "", IFERROR(WORKDAY((DATE(YEAR($B227), MONTH($B227)+INDEX(Settings!$AM$19:$AM$33, MATCH(D$10, Settings!$Y$19:$Y$33, 0)), IF(INDEX(Settings!$AQ$19:$AQ$33, MATCH(D$10, Settings!$Y$19:$Y$33, 0))=0, DAY($B227), INDEX(Settings!$AQ$19:$AQ$33, MATCH(D$10, Settings!$Y$19:$Y$33, 0))))-1), 1, Settings!$AY$23:$AY$38), ""))</f>
        <v/>
      </c>
      <c r="BD227" s="119">
        <f>IF(OR(E$10="", $B227="", E227="", BD$9=""), "", IFERROR(WORKDAY((DATE(YEAR($B227), MONTH($B227)+INDEX(Settings!$AM$19:$AM$33, MATCH(E$10, Settings!$Y$19:$Y$33, 0)), IF(INDEX(Settings!$AQ$19:$AQ$33, MATCH(E$10, Settings!$Y$19:$Y$33, 0))=0, DAY($B227), INDEX(Settings!$AQ$19:$AQ$33, MATCH(E$10, Settings!$Y$19:$Y$33, 0))))-1), 1, Settings!$AY$23:$AY$38), ""))</f>
        <v>43893</v>
      </c>
      <c r="BE227" s="119" t="str">
        <f>IF(OR(F$10="", $B227="", F227="", BE$9=""), "", IFERROR(WORKDAY((DATE(YEAR($B227), MONTH($B227)+INDEX(Settings!$AM$19:$AM$33, MATCH(F$10, Settings!$Y$19:$Y$33, 0)), IF(INDEX(Settings!$AQ$19:$AQ$33, MATCH(F$10, Settings!$Y$19:$Y$33, 0))=0, DAY($B227), INDEX(Settings!$AQ$19:$AQ$33, MATCH(F$10, Settings!$Y$19:$Y$33, 0))))-1), 1, Settings!$AY$23:$AY$38), ""))</f>
        <v/>
      </c>
      <c r="BF227" s="119">
        <f>IF(OR(G$10="", $B227="", G227="", BF$9=""), "", IFERROR(WORKDAY((DATE(YEAR($B227), MONTH($B227)+INDEX(Settings!$AM$19:$AM$33, MATCH(G$10, Settings!$Y$19:$Y$33, 0)), IF(INDEX(Settings!$AQ$19:$AQ$33, MATCH(G$10, Settings!$Y$19:$Y$33, 0))=0, DAY($B227), INDEX(Settings!$AQ$19:$AQ$33, MATCH(G$10, Settings!$Y$19:$Y$33, 0))))-1), 1, Settings!$AY$23:$AY$38), ""))</f>
        <v>43922</v>
      </c>
      <c r="BG227" s="119" t="str">
        <f>IF(OR(H$10="", $B227="", H227="", BG$9=""), "", IFERROR(WORKDAY((DATE(YEAR($B227), MONTH($B227)+INDEX(Settings!$AM$19:$AM$33, MATCH(H$10, Settings!$Y$19:$Y$33, 0)), IF(INDEX(Settings!$AQ$19:$AQ$33, MATCH(H$10, Settings!$Y$19:$Y$33, 0))=0, DAY($B227), INDEX(Settings!$AQ$19:$AQ$33, MATCH(H$10, Settings!$Y$19:$Y$33, 0))))-1), 1, Settings!$AY$23:$AY$38), ""))</f>
        <v/>
      </c>
      <c r="BH227" s="119" t="str">
        <f>IF(OR(I$10="", $B227="", I227="", BH$9=""), "", IFERROR(WORKDAY((DATE(YEAR($B227), MONTH($B227)+INDEX(Settings!$AM$19:$AM$33, MATCH(I$10, Settings!$Y$19:$Y$33, 0)), IF(INDEX(Settings!$AQ$19:$AQ$33, MATCH(I$10, Settings!$Y$19:$Y$33, 0))=0, DAY($B227), INDEX(Settings!$AQ$19:$AQ$33, MATCH(I$10, Settings!$Y$19:$Y$33, 0))))-1), 1, Settings!$AY$23:$AY$38), ""))</f>
        <v/>
      </c>
      <c r="BI227" s="119" t="str">
        <f>IF(OR(J$10="", $B227="", J227="", BI$9=""), "", IFERROR(WORKDAY((DATE(YEAR($B227), MONTH($B227)+INDEX(Settings!$AM$19:$AM$33, MATCH(J$10, Settings!$Y$19:$Y$33, 0)), IF(INDEX(Settings!$AQ$19:$AQ$33, MATCH(J$10, Settings!$Y$19:$Y$33, 0))=0, DAY($B227), INDEX(Settings!$AQ$19:$AQ$33, MATCH(J$10, Settings!$Y$19:$Y$33, 0))))-1), 1, Settings!$AY$23:$AY$38), ""))</f>
        <v/>
      </c>
      <c r="BJ227" s="119" t="str">
        <f>IF(OR(K$10="", $B227="", K227="", BJ$9=""), "", IFERROR(WORKDAY((DATE(YEAR($B227), MONTH($B227)+INDEX(Settings!$AM$19:$AM$33, MATCH(K$10, Settings!$Y$19:$Y$33, 0)), IF(INDEX(Settings!$AQ$19:$AQ$33, MATCH(K$10, Settings!$Y$19:$Y$33, 0))=0, DAY($B227), INDEX(Settings!$AQ$19:$AQ$33, MATCH(K$10, Settings!$Y$19:$Y$33, 0))))-1), 1, Settings!$AY$23:$AY$38), ""))</f>
        <v/>
      </c>
      <c r="BK227" s="119" t="str">
        <f>IF(OR(L$10="", $B227="", L227="", BK$9=""), "", IFERROR(WORKDAY((DATE(YEAR($B227), MONTH($B227)+INDEX(Settings!$AM$19:$AM$33, MATCH(L$10, Settings!$Y$19:$Y$33, 0)), IF(INDEX(Settings!$AQ$19:$AQ$33, MATCH(L$10, Settings!$Y$19:$Y$33, 0))=0, DAY($B227), INDEX(Settings!$AQ$19:$AQ$33, MATCH(L$10, Settings!$Y$19:$Y$33, 0))))-1), 1, Settings!$AY$23:$AY$38), ""))</f>
        <v/>
      </c>
      <c r="BL227" s="119" t="str">
        <f>IF(OR(M$10="", $B227="", M227="", BL$9=""), "", IFERROR(WORKDAY((DATE(YEAR($B227), MONTH($B227)+INDEX(Settings!$AM$19:$AM$33, MATCH(M$10, Settings!$Y$19:$Y$33, 0)), IF(INDEX(Settings!$AQ$19:$AQ$33, MATCH(M$10, Settings!$Y$19:$Y$33, 0))=0, DAY($B227), INDEX(Settings!$AQ$19:$AQ$33, MATCH(M$10, Settings!$Y$19:$Y$33, 0))))-1), 1, Settings!$AY$23:$AY$38), ""))</f>
        <v/>
      </c>
      <c r="BM227" s="119" t="str">
        <f>IF(OR(N$10="", $B227="", N227="", BM$9=""), "", IFERROR(WORKDAY((DATE(YEAR($B227), MONTH($B227)+INDEX(Settings!$AM$19:$AM$33, MATCH(N$10, Settings!$Y$19:$Y$33, 0)), IF(INDEX(Settings!$AQ$19:$AQ$33, MATCH(N$10, Settings!$Y$19:$Y$33, 0))=0, DAY($B227), INDEX(Settings!$AQ$19:$AQ$33, MATCH(N$10, Settings!$Y$19:$Y$33, 0))))-1), 1, Settings!$AY$23:$AY$38), ""))</f>
        <v/>
      </c>
      <c r="BN227" s="119" t="str">
        <f>IF(OR(O$10="", $B227="", O227="", BN$9=""), "", IFERROR(WORKDAY((DATE(YEAR($B227), MONTH($B227)+INDEX(Settings!$AM$19:$AM$33, MATCH(O$10, Settings!$Y$19:$Y$33, 0)), IF(INDEX(Settings!$AQ$19:$AQ$33, MATCH(O$10, Settings!$Y$19:$Y$33, 0))=0, DAY($B227), INDEX(Settings!$AQ$19:$AQ$33, MATCH(O$10, Settings!$Y$19:$Y$33, 0))))-1), 1, Settings!$AY$23:$AY$38), ""))</f>
        <v/>
      </c>
      <c r="BO227" s="119" t="str">
        <f>IF(OR(P$10="", $B227="", P227="", BO$9=""), "", IFERROR(WORKDAY((DATE(YEAR($B227), MONTH($B227)+INDEX(Settings!$AM$19:$AM$33, MATCH(P$10, Settings!$Y$19:$Y$33, 0)), IF(INDEX(Settings!$AQ$19:$AQ$33, MATCH(P$10, Settings!$Y$19:$Y$33, 0))=0, DAY($B227), INDEX(Settings!$AQ$19:$AQ$33, MATCH(P$10, Settings!$Y$19:$Y$33, 0))))-1), 1, Settings!$AY$23:$AY$38), ""))</f>
        <v/>
      </c>
      <c r="BP227" s="120" t="str">
        <f>IF(OR(Q$10="", $B227="", Q227="", BP$9=""), "", IFERROR(WORKDAY((DATE(YEAR($B227), MONTH($B227)+INDEX(Settings!$AM$19:$AM$33, MATCH(Q$10, Settings!$Y$19:$Y$33, 0)), IF(INDEX(Settings!$AQ$19:$AQ$33, MATCH(Q$10, Settings!$Y$19:$Y$33, 0))=0, DAY($B227), INDEX(Settings!$AQ$19:$AQ$33, MATCH(Q$10, Settings!$Y$19:$Y$33, 0))))-1), 1, Settings!$AY$23:$AY$38), ""))</f>
        <v/>
      </c>
      <c r="BR227" s="118" t="str">
        <f>IF(BB227="", "", IF(BB227&lt;=$B227, WORKDAY(DATE(YEAR($BB227), MONTH(BB227)+1, DAY(BB227)-1), 1, Settings!$AY$23:$AY$38), BB227))</f>
        <v/>
      </c>
      <c r="BS227" s="119" t="str">
        <f>IF(BC227="", "", IF(BC227&lt;=$B227, WORKDAY(DATE(YEAR($BB227), MONTH(BC227)+1, DAY(BC227)-1), 1, Settings!$AY$23:$AY$38), BC227))</f>
        <v/>
      </c>
      <c r="BT227" s="119">
        <f>IF(BD227="", "", IF(BD227&lt;=$B227, WORKDAY(DATE(YEAR($BB227), MONTH(BD227)+1, DAY(BD227)-1), 1, Settings!$AY$23:$AY$38), BD227))</f>
        <v>43893</v>
      </c>
      <c r="BU227" s="119" t="str">
        <f>IF(BE227="", "", IF(BE227&lt;=$B227, WORKDAY(DATE(YEAR($BB227), MONTH(BE227)+1, DAY(BE227)-1), 1, Settings!$AY$23:$AY$38), BE227))</f>
        <v/>
      </c>
      <c r="BV227" s="119">
        <f>IF(BF227="", "", IF(BF227&lt;=$B227, WORKDAY(DATE(YEAR($BB227), MONTH(BF227)+1, DAY(BF227)-1), 1, Settings!$AY$23:$AY$38), BF227))</f>
        <v>43922</v>
      </c>
      <c r="BW227" s="119" t="str">
        <f>IF(BG227="", "", IF(BG227&lt;=$B227, WORKDAY(DATE(YEAR($BB227), MONTH(BG227)+1, DAY(BG227)-1), 1, Settings!$AY$23:$AY$38), BG227))</f>
        <v/>
      </c>
      <c r="BX227" s="119" t="str">
        <f>IF(BH227="", "", IF(BH227&lt;=$B227, WORKDAY(DATE(YEAR($BB227), MONTH(BH227)+1, DAY(BH227)-1), 1, Settings!$AY$23:$AY$38), BH227))</f>
        <v/>
      </c>
      <c r="BY227" s="119" t="str">
        <f>IF(BI227="", "", IF(BI227&lt;=$B227, WORKDAY(DATE(YEAR($BB227), MONTH(BI227)+1, DAY(BI227)-1), 1, Settings!$AY$23:$AY$38), BI227))</f>
        <v/>
      </c>
      <c r="BZ227" s="119" t="str">
        <f>IF(BJ227="", "", IF(BJ227&lt;=$B227, WORKDAY(DATE(YEAR($BB227), MONTH(BJ227)+1, DAY(BJ227)-1), 1, Settings!$AY$23:$AY$38), BJ227))</f>
        <v/>
      </c>
      <c r="CA227" s="119" t="str">
        <f>IF(BK227="", "", IF(BK227&lt;=$B227, WORKDAY(DATE(YEAR($BB227), MONTH(BK227)+1, DAY(BK227)-1), 1, Settings!$AY$23:$AY$38), BK227))</f>
        <v/>
      </c>
      <c r="CB227" s="119" t="str">
        <f>IF(BL227="", "", IF(BL227&lt;=$B227, WORKDAY(DATE(YEAR($BB227), MONTH(BL227)+1, DAY(BL227)-1), 1, Settings!$AY$23:$AY$38), BL227))</f>
        <v/>
      </c>
      <c r="CC227" s="119" t="str">
        <f>IF(BM227="", "", IF(BM227&lt;=$B227, WORKDAY(DATE(YEAR($BB227), MONTH(BM227)+1, DAY(BM227)-1), 1, Settings!$AY$23:$AY$38), BM227))</f>
        <v/>
      </c>
      <c r="CD227" s="119" t="str">
        <f>IF(BN227="", "", IF(BN227&lt;=$B227, WORKDAY(DATE(YEAR($BB227), MONTH(BN227)+1, DAY(BN227)-1), 1, Settings!$AY$23:$AY$38), BN227))</f>
        <v/>
      </c>
      <c r="CE227" s="119" t="str">
        <f>IF(BO227="", "", IF(BO227&lt;=$B227, WORKDAY(DATE(YEAR($BB227), MONTH(BO227)+1, DAY(BO227)-1), 1, Settings!$AY$23:$AY$38), BO227))</f>
        <v/>
      </c>
      <c r="CF227" s="120" t="str">
        <f>IF(BP227="", "", IF(BP227&lt;=$B227, WORKDAY(DATE(YEAR($BB227), MONTH(BP227)+1, DAY(BP227)-1), 1, Settings!$AY$23:$AY$38), BP227))</f>
        <v/>
      </c>
      <c r="CH227" s="48">
        <f t="shared" si="97"/>
        <v>43866</v>
      </c>
      <c r="CI227" s="49">
        <f t="shared" si="98"/>
        <v>43870</v>
      </c>
      <c r="CJ227" s="49">
        <f t="shared" si="99"/>
        <v>43893</v>
      </c>
      <c r="CK227" s="49">
        <f t="shared" si="100"/>
        <v>43866</v>
      </c>
      <c r="CL227" s="49">
        <f t="shared" si="101"/>
        <v>43922</v>
      </c>
      <c r="CM227" s="49" t="str">
        <f t="shared" si="102"/>
        <v/>
      </c>
      <c r="CN227" s="49" t="str">
        <f t="shared" si="103"/>
        <v/>
      </c>
      <c r="CO227" s="49" t="str">
        <f t="shared" si="104"/>
        <v/>
      </c>
      <c r="CP227" s="49" t="str">
        <f t="shared" si="105"/>
        <v/>
      </c>
      <c r="CQ227" s="49" t="str">
        <f t="shared" si="106"/>
        <v/>
      </c>
      <c r="CR227" s="49" t="str">
        <f t="shared" si="107"/>
        <v/>
      </c>
      <c r="CS227" s="49" t="str">
        <f t="shared" si="108"/>
        <v/>
      </c>
      <c r="CT227" s="49" t="str">
        <f t="shared" si="109"/>
        <v/>
      </c>
      <c r="CU227" s="49" t="str">
        <f t="shared" si="110"/>
        <v/>
      </c>
      <c r="CV227" s="16" t="str">
        <f t="shared" si="111"/>
        <v/>
      </c>
      <c r="CX227" s="48" t="str">
        <f t="shared" si="112"/>
        <v>Feb 2020</v>
      </c>
      <c r="CY227" s="49" t="str">
        <f t="shared" si="113"/>
        <v>Feb 2020</v>
      </c>
      <c r="CZ227" s="49" t="str">
        <f t="shared" si="114"/>
        <v>Mar 2020</v>
      </c>
      <c r="DA227" s="49" t="str">
        <f t="shared" si="115"/>
        <v>Feb 2020</v>
      </c>
      <c r="DB227" s="49" t="str">
        <f t="shared" si="116"/>
        <v>Apr 2020</v>
      </c>
      <c r="DC227" s="49" t="str">
        <f t="shared" si="117"/>
        <v/>
      </c>
      <c r="DD227" s="49" t="str">
        <f t="shared" si="118"/>
        <v/>
      </c>
      <c r="DE227" s="49" t="str">
        <f t="shared" si="119"/>
        <v/>
      </c>
      <c r="DF227" s="49" t="str">
        <f t="shared" si="120"/>
        <v/>
      </c>
      <c r="DG227" s="49" t="str">
        <f t="shared" si="121"/>
        <v/>
      </c>
      <c r="DH227" s="49" t="str">
        <f t="shared" si="122"/>
        <v/>
      </c>
      <c r="DI227" s="49" t="str">
        <f t="shared" si="123"/>
        <v/>
      </c>
      <c r="DJ227" s="49" t="str">
        <f t="shared" si="124"/>
        <v/>
      </c>
      <c r="DK227" s="49" t="str">
        <f t="shared" si="125"/>
        <v/>
      </c>
      <c r="DL227" s="16" t="str">
        <f t="shared" si="126"/>
        <v/>
      </c>
      <c r="DN227" s="17" t="str">
        <f t="shared" si="127"/>
        <v>Feb 2020</v>
      </c>
    </row>
    <row r="228" spans="1:118" x14ac:dyDescent="0.25">
      <c r="A228" s="30"/>
      <c r="B228" s="102">
        <f>IF(B227="", "", IFERROR(IF(B227+1&gt;Settings!$G$25, "", B227+1), ""))</f>
        <v>43864</v>
      </c>
      <c r="C228" s="2">
        <v>60</v>
      </c>
      <c r="D228" s="3">
        <v>120</v>
      </c>
      <c r="E228" s="3">
        <v>85</v>
      </c>
      <c r="F228" s="3">
        <v>80</v>
      </c>
      <c r="G228" s="3">
        <v>90</v>
      </c>
      <c r="H228" s="3"/>
      <c r="I228" s="3"/>
      <c r="J228" s="3"/>
      <c r="K228" s="3"/>
      <c r="L228" s="3"/>
      <c r="M228" s="3"/>
      <c r="N228" s="3"/>
      <c r="O228" s="3"/>
      <c r="P228" s="3"/>
      <c r="Q228" s="4"/>
      <c r="R228" s="30"/>
      <c r="T228" s="17" t="str">
        <f>IF($B228="", "", IF($B228&lt;Settings!$G$23, "Old", "New"))</f>
        <v>New</v>
      </c>
      <c r="AL228" s="118">
        <f>IF(OR($B228="", C228="", C$10="", AL$9), "", IFERROR($B228+INDEX(Settings!$AF$19:$AF$33, MATCH(C$10, Settings!$Y$19:$Y$33, 0))+IF(INDEX(Settings!$AI$19:$AI$33, MATCH(C$10, Settings!$Y$19:$Y$33, 0))="", 0, INDEX($AO$2:$AU$8, MATCH(TEXT($B228, "ddd"), $AN$2:$AN$8, 0), MATCH(INDEX(Settings!$AI$19:$AI$33, MATCH(C$10, Settings!$Y$19:$Y$33, 0)), $AO$1:$AU$1, 0))), 0))</f>
        <v>43873</v>
      </c>
      <c r="AM228" s="119">
        <f>IF(OR($B228="", D228="", D$10="", AM$9), "", IFERROR($B228+INDEX(Settings!$AF$19:$AF$33, MATCH(D$10, Settings!$Y$19:$Y$33, 0))+IF(INDEX(Settings!$AI$19:$AI$33, MATCH(D$10, Settings!$Y$19:$Y$33, 0))="", 0, INDEX($AO$2:$AU$8, MATCH(TEXT($B228, "ddd"), $AN$2:$AN$8, 0), MATCH(INDEX(Settings!$AI$19:$AI$33, MATCH(D$10, Settings!$Y$19:$Y$33, 0)), $AO$1:$AU$1, 0))), 0))</f>
        <v>43871</v>
      </c>
      <c r="AN228" s="119">
        <f>IF(OR($B228="", E228="", E$10="", AN$9), "", IFERROR($B228+INDEX(Settings!$AF$19:$AF$33, MATCH(E$10, Settings!$Y$19:$Y$33, 0))+IF(INDEX(Settings!$AI$19:$AI$33, MATCH(E$10, Settings!$Y$19:$Y$33, 0))="", 0, INDEX($AO$2:$AU$8, MATCH(TEXT($B228, "ddd"), $AN$2:$AN$8, 0), MATCH(INDEX(Settings!$AI$19:$AI$33, MATCH(E$10, Settings!$Y$19:$Y$33, 0)), $AO$1:$AU$1, 0))), 0))</f>
        <v>43864</v>
      </c>
      <c r="AO228" s="119">
        <f>IF(OR($B228="", F228="", F$10="", AO$9), "", IFERROR($B228+INDEX(Settings!$AF$19:$AF$33, MATCH(F$10, Settings!$Y$19:$Y$33, 0))+IF(INDEX(Settings!$AI$19:$AI$33, MATCH(F$10, Settings!$Y$19:$Y$33, 0))="", 0, INDEX($AO$2:$AU$8, MATCH(TEXT($B228, "ddd"), $AN$2:$AN$8, 0), MATCH(INDEX(Settings!$AI$19:$AI$33, MATCH(F$10, Settings!$Y$19:$Y$33, 0)), $AO$1:$AU$1, 0))), 0))</f>
        <v>43866</v>
      </c>
      <c r="AP228" s="119">
        <f>IF(OR($B228="", G228="", G$10="", AP$9), "", IFERROR($B228+INDEX(Settings!$AF$19:$AF$33, MATCH(G$10, Settings!$Y$19:$Y$33, 0))+IF(INDEX(Settings!$AI$19:$AI$33, MATCH(G$10, Settings!$Y$19:$Y$33, 0))="", 0, INDEX($AO$2:$AU$8, MATCH(TEXT($B228, "ddd"), $AN$2:$AN$8, 0), MATCH(INDEX(Settings!$AI$19:$AI$33, MATCH(G$10, Settings!$Y$19:$Y$33, 0)), $AO$1:$AU$1, 0))), 0))</f>
        <v>43864</v>
      </c>
      <c r="AQ228" s="119" t="str">
        <f>IF(OR($B228="", H228="", H$10="", AQ$9), "", IFERROR($B228+INDEX(Settings!$AF$19:$AF$33, MATCH(H$10, Settings!$Y$19:$Y$33, 0))+IF(INDEX(Settings!$AI$19:$AI$33, MATCH(H$10, Settings!$Y$19:$Y$33, 0))="", 0, INDEX($AO$2:$AU$8, MATCH(TEXT($B228, "ddd"), $AN$2:$AN$8, 0), MATCH(INDEX(Settings!$AI$19:$AI$33, MATCH(H$10, Settings!$Y$19:$Y$33, 0)), $AO$1:$AU$1, 0))), 0))</f>
        <v/>
      </c>
      <c r="AR228" s="119" t="str">
        <f>IF(OR($B228="", I228="", I$10="", AR$9), "", IFERROR($B228+INDEX(Settings!$AF$19:$AF$33, MATCH(I$10, Settings!$Y$19:$Y$33, 0))+IF(INDEX(Settings!$AI$19:$AI$33, MATCH(I$10, Settings!$Y$19:$Y$33, 0))="", 0, INDEX($AO$2:$AU$8, MATCH(TEXT($B228, "ddd"), $AN$2:$AN$8, 0), MATCH(INDEX(Settings!$AI$19:$AI$33, MATCH(I$10, Settings!$Y$19:$Y$33, 0)), $AO$1:$AU$1, 0))), 0))</f>
        <v/>
      </c>
      <c r="AS228" s="119" t="str">
        <f>IF(OR($B228="", J228="", J$10="", AS$9), "", IFERROR($B228+INDEX(Settings!$AF$19:$AF$33, MATCH(J$10, Settings!$Y$19:$Y$33, 0))+IF(INDEX(Settings!$AI$19:$AI$33, MATCH(J$10, Settings!$Y$19:$Y$33, 0))="", 0, INDEX($AO$2:$AU$8, MATCH(TEXT($B228, "ddd"), $AN$2:$AN$8, 0), MATCH(INDEX(Settings!$AI$19:$AI$33, MATCH(J$10, Settings!$Y$19:$Y$33, 0)), $AO$1:$AU$1, 0))), 0))</f>
        <v/>
      </c>
      <c r="AT228" s="119" t="str">
        <f>IF(OR($B228="", K228="", K$10="", AT$9), "", IFERROR($B228+INDEX(Settings!$AF$19:$AF$33, MATCH(K$10, Settings!$Y$19:$Y$33, 0))+IF(INDEX(Settings!$AI$19:$AI$33, MATCH(K$10, Settings!$Y$19:$Y$33, 0))="", 0, INDEX($AO$2:$AU$8, MATCH(TEXT($B228, "ddd"), $AN$2:$AN$8, 0), MATCH(INDEX(Settings!$AI$19:$AI$33, MATCH(K$10, Settings!$Y$19:$Y$33, 0)), $AO$1:$AU$1, 0))), 0))</f>
        <v/>
      </c>
      <c r="AU228" s="119" t="str">
        <f>IF(OR($B228="", L228="", L$10="", AU$9), "", IFERROR($B228+INDEX(Settings!$AF$19:$AF$33, MATCH(L$10, Settings!$Y$19:$Y$33, 0))+IF(INDEX(Settings!$AI$19:$AI$33, MATCH(L$10, Settings!$Y$19:$Y$33, 0))="", 0, INDEX($AO$2:$AU$8, MATCH(TEXT($B228, "ddd"), $AN$2:$AN$8, 0), MATCH(INDEX(Settings!$AI$19:$AI$33, MATCH(L$10, Settings!$Y$19:$Y$33, 0)), $AO$1:$AU$1, 0))), 0))</f>
        <v/>
      </c>
      <c r="AV228" s="119" t="str">
        <f>IF(OR($B228="", M228="", M$10="", AV$9), "", IFERROR($B228+INDEX(Settings!$AF$19:$AF$33, MATCH(M$10, Settings!$Y$19:$Y$33, 0))+IF(INDEX(Settings!$AI$19:$AI$33, MATCH(M$10, Settings!$Y$19:$Y$33, 0))="", 0, INDEX($AO$2:$AU$8, MATCH(TEXT($B228, "ddd"), $AN$2:$AN$8, 0), MATCH(INDEX(Settings!$AI$19:$AI$33, MATCH(M$10, Settings!$Y$19:$Y$33, 0)), $AO$1:$AU$1, 0))), 0))</f>
        <v/>
      </c>
      <c r="AW228" s="119" t="str">
        <f>IF(OR($B228="", N228="", N$10="", AW$9), "", IFERROR($B228+INDEX(Settings!$AF$19:$AF$33, MATCH(N$10, Settings!$Y$19:$Y$33, 0))+IF(INDEX(Settings!$AI$19:$AI$33, MATCH(N$10, Settings!$Y$19:$Y$33, 0))="", 0, INDEX($AO$2:$AU$8, MATCH(TEXT($B228, "ddd"), $AN$2:$AN$8, 0), MATCH(INDEX(Settings!$AI$19:$AI$33, MATCH(N$10, Settings!$Y$19:$Y$33, 0)), $AO$1:$AU$1, 0))), 0))</f>
        <v/>
      </c>
      <c r="AX228" s="119" t="str">
        <f>IF(OR($B228="", O228="", O$10="", AX$9), "", IFERROR($B228+INDEX(Settings!$AF$19:$AF$33, MATCH(O$10, Settings!$Y$19:$Y$33, 0))+IF(INDEX(Settings!$AI$19:$AI$33, MATCH(O$10, Settings!$Y$19:$Y$33, 0))="", 0, INDEX($AO$2:$AU$8, MATCH(TEXT($B228, "ddd"), $AN$2:$AN$8, 0), MATCH(INDEX(Settings!$AI$19:$AI$33, MATCH(O$10, Settings!$Y$19:$Y$33, 0)), $AO$1:$AU$1, 0))), 0))</f>
        <v/>
      </c>
      <c r="AY228" s="119" t="str">
        <f>IF(OR($B228="", P228="", P$10="", AY$9), "", IFERROR($B228+INDEX(Settings!$AF$19:$AF$33, MATCH(P$10, Settings!$Y$19:$Y$33, 0))+IF(INDEX(Settings!$AI$19:$AI$33, MATCH(P$10, Settings!$Y$19:$Y$33, 0))="", 0, INDEX($AO$2:$AU$8, MATCH(TEXT($B228, "ddd"), $AN$2:$AN$8, 0), MATCH(INDEX(Settings!$AI$19:$AI$33, MATCH(P$10, Settings!$Y$19:$Y$33, 0)), $AO$1:$AU$1, 0))), 0))</f>
        <v/>
      </c>
      <c r="AZ228" s="120" t="str">
        <f>IF(OR($B228="", Q228="", Q$10="", AZ$9), "", IFERROR($B228+INDEX(Settings!$AF$19:$AF$33, MATCH(Q$10, Settings!$Y$19:$Y$33, 0))+IF(INDEX(Settings!$AI$19:$AI$33, MATCH(Q$10, Settings!$Y$19:$Y$33, 0))="", 0, INDEX($AO$2:$AU$8, MATCH(TEXT($B228, "ddd"), $AN$2:$AN$8, 0), MATCH(INDEX(Settings!$AI$19:$AI$33, MATCH(Q$10, Settings!$Y$19:$Y$33, 0)), $AO$1:$AU$1, 0))), 0))</f>
        <v/>
      </c>
      <c r="BB228" s="118" t="str">
        <f>IF(OR(C$10="", $B228="", C228="", BB$9=""), "", IFERROR(WORKDAY((DATE(YEAR($B228), MONTH($B228)+INDEX(Settings!$AM$19:$AM$33, MATCH(C$10, Settings!$Y$19:$Y$33, 0)), IF(INDEX(Settings!$AQ$19:$AQ$33, MATCH(C$10, Settings!$Y$19:$Y$33, 0))=0, DAY($B228), INDEX(Settings!$AQ$19:$AQ$33, MATCH(C$10, Settings!$Y$19:$Y$33, 0))))-1), 1, Settings!$AY$23:$AY$38), ""))</f>
        <v/>
      </c>
      <c r="BC228" s="119" t="str">
        <f>IF(OR(D$10="", $B228="", D228="", BC$9=""), "", IFERROR(WORKDAY((DATE(YEAR($B228), MONTH($B228)+INDEX(Settings!$AM$19:$AM$33, MATCH(D$10, Settings!$Y$19:$Y$33, 0)), IF(INDEX(Settings!$AQ$19:$AQ$33, MATCH(D$10, Settings!$Y$19:$Y$33, 0))=0, DAY($B228), INDEX(Settings!$AQ$19:$AQ$33, MATCH(D$10, Settings!$Y$19:$Y$33, 0))))-1), 1, Settings!$AY$23:$AY$38), ""))</f>
        <v/>
      </c>
      <c r="BD228" s="119">
        <f>IF(OR(E$10="", $B228="", E228="", BD$9=""), "", IFERROR(WORKDAY((DATE(YEAR($B228), MONTH($B228)+INDEX(Settings!$AM$19:$AM$33, MATCH(E$10, Settings!$Y$19:$Y$33, 0)), IF(INDEX(Settings!$AQ$19:$AQ$33, MATCH(E$10, Settings!$Y$19:$Y$33, 0))=0, DAY($B228), INDEX(Settings!$AQ$19:$AQ$33, MATCH(E$10, Settings!$Y$19:$Y$33, 0))))-1), 1, Settings!$AY$23:$AY$38), ""))</f>
        <v>43893</v>
      </c>
      <c r="BE228" s="119" t="str">
        <f>IF(OR(F$10="", $B228="", F228="", BE$9=""), "", IFERROR(WORKDAY((DATE(YEAR($B228), MONTH($B228)+INDEX(Settings!$AM$19:$AM$33, MATCH(F$10, Settings!$Y$19:$Y$33, 0)), IF(INDEX(Settings!$AQ$19:$AQ$33, MATCH(F$10, Settings!$Y$19:$Y$33, 0))=0, DAY($B228), INDEX(Settings!$AQ$19:$AQ$33, MATCH(F$10, Settings!$Y$19:$Y$33, 0))))-1), 1, Settings!$AY$23:$AY$38), ""))</f>
        <v/>
      </c>
      <c r="BF228" s="119">
        <f>IF(OR(G$10="", $B228="", G228="", BF$9=""), "", IFERROR(WORKDAY((DATE(YEAR($B228), MONTH($B228)+INDEX(Settings!$AM$19:$AM$33, MATCH(G$10, Settings!$Y$19:$Y$33, 0)), IF(INDEX(Settings!$AQ$19:$AQ$33, MATCH(G$10, Settings!$Y$19:$Y$33, 0))=0, DAY($B228), INDEX(Settings!$AQ$19:$AQ$33, MATCH(G$10, Settings!$Y$19:$Y$33, 0))))-1), 1, Settings!$AY$23:$AY$38), ""))</f>
        <v>43922</v>
      </c>
      <c r="BG228" s="119" t="str">
        <f>IF(OR(H$10="", $B228="", H228="", BG$9=""), "", IFERROR(WORKDAY((DATE(YEAR($B228), MONTH($B228)+INDEX(Settings!$AM$19:$AM$33, MATCH(H$10, Settings!$Y$19:$Y$33, 0)), IF(INDEX(Settings!$AQ$19:$AQ$33, MATCH(H$10, Settings!$Y$19:$Y$33, 0))=0, DAY($B228), INDEX(Settings!$AQ$19:$AQ$33, MATCH(H$10, Settings!$Y$19:$Y$33, 0))))-1), 1, Settings!$AY$23:$AY$38), ""))</f>
        <v/>
      </c>
      <c r="BH228" s="119" t="str">
        <f>IF(OR(I$10="", $B228="", I228="", BH$9=""), "", IFERROR(WORKDAY((DATE(YEAR($B228), MONTH($B228)+INDEX(Settings!$AM$19:$AM$33, MATCH(I$10, Settings!$Y$19:$Y$33, 0)), IF(INDEX(Settings!$AQ$19:$AQ$33, MATCH(I$10, Settings!$Y$19:$Y$33, 0))=0, DAY($B228), INDEX(Settings!$AQ$19:$AQ$33, MATCH(I$10, Settings!$Y$19:$Y$33, 0))))-1), 1, Settings!$AY$23:$AY$38), ""))</f>
        <v/>
      </c>
      <c r="BI228" s="119" t="str">
        <f>IF(OR(J$10="", $B228="", J228="", BI$9=""), "", IFERROR(WORKDAY((DATE(YEAR($B228), MONTH($B228)+INDEX(Settings!$AM$19:$AM$33, MATCH(J$10, Settings!$Y$19:$Y$33, 0)), IF(INDEX(Settings!$AQ$19:$AQ$33, MATCH(J$10, Settings!$Y$19:$Y$33, 0))=0, DAY($B228), INDEX(Settings!$AQ$19:$AQ$33, MATCH(J$10, Settings!$Y$19:$Y$33, 0))))-1), 1, Settings!$AY$23:$AY$38), ""))</f>
        <v/>
      </c>
      <c r="BJ228" s="119" t="str">
        <f>IF(OR(K$10="", $B228="", K228="", BJ$9=""), "", IFERROR(WORKDAY((DATE(YEAR($B228), MONTH($B228)+INDEX(Settings!$AM$19:$AM$33, MATCH(K$10, Settings!$Y$19:$Y$33, 0)), IF(INDEX(Settings!$AQ$19:$AQ$33, MATCH(K$10, Settings!$Y$19:$Y$33, 0))=0, DAY($B228), INDEX(Settings!$AQ$19:$AQ$33, MATCH(K$10, Settings!$Y$19:$Y$33, 0))))-1), 1, Settings!$AY$23:$AY$38), ""))</f>
        <v/>
      </c>
      <c r="BK228" s="119" t="str">
        <f>IF(OR(L$10="", $B228="", L228="", BK$9=""), "", IFERROR(WORKDAY((DATE(YEAR($B228), MONTH($B228)+INDEX(Settings!$AM$19:$AM$33, MATCH(L$10, Settings!$Y$19:$Y$33, 0)), IF(INDEX(Settings!$AQ$19:$AQ$33, MATCH(L$10, Settings!$Y$19:$Y$33, 0))=0, DAY($B228), INDEX(Settings!$AQ$19:$AQ$33, MATCH(L$10, Settings!$Y$19:$Y$33, 0))))-1), 1, Settings!$AY$23:$AY$38), ""))</f>
        <v/>
      </c>
      <c r="BL228" s="119" t="str">
        <f>IF(OR(M$10="", $B228="", M228="", BL$9=""), "", IFERROR(WORKDAY((DATE(YEAR($B228), MONTH($B228)+INDEX(Settings!$AM$19:$AM$33, MATCH(M$10, Settings!$Y$19:$Y$33, 0)), IF(INDEX(Settings!$AQ$19:$AQ$33, MATCH(M$10, Settings!$Y$19:$Y$33, 0))=0, DAY($B228), INDEX(Settings!$AQ$19:$AQ$33, MATCH(M$10, Settings!$Y$19:$Y$33, 0))))-1), 1, Settings!$AY$23:$AY$38), ""))</f>
        <v/>
      </c>
      <c r="BM228" s="119" t="str">
        <f>IF(OR(N$10="", $B228="", N228="", BM$9=""), "", IFERROR(WORKDAY((DATE(YEAR($B228), MONTH($B228)+INDEX(Settings!$AM$19:$AM$33, MATCH(N$10, Settings!$Y$19:$Y$33, 0)), IF(INDEX(Settings!$AQ$19:$AQ$33, MATCH(N$10, Settings!$Y$19:$Y$33, 0))=0, DAY($B228), INDEX(Settings!$AQ$19:$AQ$33, MATCH(N$10, Settings!$Y$19:$Y$33, 0))))-1), 1, Settings!$AY$23:$AY$38), ""))</f>
        <v/>
      </c>
      <c r="BN228" s="119" t="str">
        <f>IF(OR(O$10="", $B228="", O228="", BN$9=""), "", IFERROR(WORKDAY((DATE(YEAR($B228), MONTH($B228)+INDEX(Settings!$AM$19:$AM$33, MATCH(O$10, Settings!$Y$19:$Y$33, 0)), IF(INDEX(Settings!$AQ$19:$AQ$33, MATCH(O$10, Settings!$Y$19:$Y$33, 0))=0, DAY($B228), INDEX(Settings!$AQ$19:$AQ$33, MATCH(O$10, Settings!$Y$19:$Y$33, 0))))-1), 1, Settings!$AY$23:$AY$38), ""))</f>
        <v/>
      </c>
      <c r="BO228" s="119" t="str">
        <f>IF(OR(P$10="", $B228="", P228="", BO$9=""), "", IFERROR(WORKDAY((DATE(YEAR($B228), MONTH($B228)+INDEX(Settings!$AM$19:$AM$33, MATCH(P$10, Settings!$Y$19:$Y$33, 0)), IF(INDEX(Settings!$AQ$19:$AQ$33, MATCH(P$10, Settings!$Y$19:$Y$33, 0))=0, DAY($B228), INDEX(Settings!$AQ$19:$AQ$33, MATCH(P$10, Settings!$Y$19:$Y$33, 0))))-1), 1, Settings!$AY$23:$AY$38), ""))</f>
        <v/>
      </c>
      <c r="BP228" s="120" t="str">
        <f>IF(OR(Q$10="", $B228="", Q228="", BP$9=""), "", IFERROR(WORKDAY((DATE(YEAR($B228), MONTH($B228)+INDEX(Settings!$AM$19:$AM$33, MATCH(Q$10, Settings!$Y$19:$Y$33, 0)), IF(INDEX(Settings!$AQ$19:$AQ$33, MATCH(Q$10, Settings!$Y$19:$Y$33, 0))=0, DAY($B228), INDEX(Settings!$AQ$19:$AQ$33, MATCH(Q$10, Settings!$Y$19:$Y$33, 0))))-1), 1, Settings!$AY$23:$AY$38), ""))</f>
        <v/>
      </c>
      <c r="BR228" s="118" t="str">
        <f>IF(BB228="", "", IF(BB228&lt;=$B228, WORKDAY(DATE(YEAR($BB228), MONTH(BB228)+1, DAY(BB228)-1), 1, Settings!$AY$23:$AY$38), BB228))</f>
        <v/>
      </c>
      <c r="BS228" s="119" t="str">
        <f>IF(BC228="", "", IF(BC228&lt;=$B228, WORKDAY(DATE(YEAR($BB228), MONTH(BC228)+1, DAY(BC228)-1), 1, Settings!$AY$23:$AY$38), BC228))</f>
        <v/>
      </c>
      <c r="BT228" s="119">
        <f>IF(BD228="", "", IF(BD228&lt;=$B228, WORKDAY(DATE(YEAR($BB228), MONTH(BD228)+1, DAY(BD228)-1), 1, Settings!$AY$23:$AY$38), BD228))</f>
        <v>43893</v>
      </c>
      <c r="BU228" s="119" t="str">
        <f>IF(BE228="", "", IF(BE228&lt;=$B228, WORKDAY(DATE(YEAR($BB228), MONTH(BE228)+1, DAY(BE228)-1), 1, Settings!$AY$23:$AY$38), BE228))</f>
        <v/>
      </c>
      <c r="BV228" s="119">
        <f>IF(BF228="", "", IF(BF228&lt;=$B228, WORKDAY(DATE(YEAR($BB228), MONTH(BF228)+1, DAY(BF228)-1), 1, Settings!$AY$23:$AY$38), BF228))</f>
        <v>43922</v>
      </c>
      <c r="BW228" s="119" t="str">
        <f>IF(BG228="", "", IF(BG228&lt;=$B228, WORKDAY(DATE(YEAR($BB228), MONTH(BG228)+1, DAY(BG228)-1), 1, Settings!$AY$23:$AY$38), BG228))</f>
        <v/>
      </c>
      <c r="BX228" s="119" t="str">
        <f>IF(BH228="", "", IF(BH228&lt;=$B228, WORKDAY(DATE(YEAR($BB228), MONTH(BH228)+1, DAY(BH228)-1), 1, Settings!$AY$23:$AY$38), BH228))</f>
        <v/>
      </c>
      <c r="BY228" s="119" t="str">
        <f>IF(BI228="", "", IF(BI228&lt;=$B228, WORKDAY(DATE(YEAR($BB228), MONTH(BI228)+1, DAY(BI228)-1), 1, Settings!$AY$23:$AY$38), BI228))</f>
        <v/>
      </c>
      <c r="BZ228" s="119" t="str">
        <f>IF(BJ228="", "", IF(BJ228&lt;=$B228, WORKDAY(DATE(YEAR($BB228), MONTH(BJ228)+1, DAY(BJ228)-1), 1, Settings!$AY$23:$AY$38), BJ228))</f>
        <v/>
      </c>
      <c r="CA228" s="119" t="str">
        <f>IF(BK228="", "", IF(BK228&lt;=$B228, WORKDAY(DATE(YEAR($BB228), MONTH(BK228)+1, DAY(BK228)-1), 1, Settings!$AY$23:$AY$38), BK228))</f>
        <v/>
      </c>
      <c r="CB228" s="119" t="str">
        <f>IF(BL228="", "", IF(BL228&lt;=$B228, WORKDAY(DATE(YEAR($BB228), MONTH(BL228)+1, DAY(BL228)-1), 1, Settings!$AY$23:$AY$38), BL228))</f>
        <v/>
      </c>
      <c r="CC228" s="119" t="str">
        <f>IF(BM228="", "", IF(BM228&lt;=$B228, WORKDAY(DATE(YEAR($BB228), MONTH(BM228)+1, DAY(BM228)-1), 1, Settings!$AY$23:$AY$38), BM228))</f>
        <v/>
      </c>
      <c r="CD228" s="119" t="str">
        <f>IF(BN228="", "", IF(BN228&lt;=$B228, WORKDAY(DATE(YEAR($BB228), MONTH(BN228)+1, DAY(BN228)-1), 1, Settings!$AY$23:$AY$38), BN228))</f>
        <v/>
      </c>
      <c r="CE228" s="119" t="str">
        <f>IF(BO228="", "", IF(BO228&lt;=$B228, WORKDAY(DATE(YEAR($BB228), MONTH(BO228)+1, DAY(BO228)-1), 1, Settings!$AY$23:$AY$38), BO228))</f>
        <v/>
      </c>
      <c r="CF228" s="120" t="str">
        <f>IF(BP228="", "", IF(BP228&lt;=$B228, WORKDAY(DATE(YEAR($BB228), MONTH(BP228)+1, DAY(BP228)-1), 1, Settings!$AY$23:$AY$38), BP228))</f>
        <v/>
      </c>
      <c r="CH228" s="48">
        <f t="shared" si="97"/>
        <v>43873</v>
      </c>
      <c r="CI228" s="49">
        <f t="shared" si="98"/>
        <v>43871</v>
      </c>
      <c r="CJ228" s="49">
        <f t="shared" si="99"/>
        <v>43893</v>
      </c>
      <c r="CK228" s="49">
        <f t="shared" si="100"/>
        <v>43866</v>
      </c>
      <c r="CL228" s="49">
        <f t="shared" si="101"/>
        <v>43922</v>
      </c>
      <c r="CM228" s="49" t="str">
        <f t="shared" si="102"/>
        <v/>
      </c>
      <c r="CN228" s="49" t="str">
        <f t="shared" si="103"/>
        <v/>
      </c>
      <c r="CO228" s="49" t="str">
        <f t="shared" si="104"/>
        <v/>
      </c>
      <c r="CP228" s="49" t="str">
        <f t="shared" si="105"/>
        <v/>
      </c>
      <c r="CQ228" s="49" t="str">
        <f t="shared" si="106"/>
        <v/>
      </c>
      <c r="CR228" s="49" t="str">
        <f t="shared" si="107"/>
        <v/>
      </c>
      <c r="CS228" s="49" t="str">
        <f t="shared" si="108"/>
        <v/>
      </c>
      <c r="CT228" s="49" t="str">
        <f t="shared" si="109"/>
        <v/>
      </c>
      <c r="CU228" s="49" t="str">
        <f t="shared" si="110"/>
        <v/>
      </c>
      <c r="CV228" s="16" t="str">
        <f t="shared" si="111"/>
        <v/>
      </c>
      <c r="CX228" s="48" t="str">
        <f t="shared" si="112"/>
        <v>Feb 2020</v>
      </c>
      <c r="CY228" s="49" t="str">
        <f t="shared" si="113"/>
        <v>Feb 2020</v>
      </c>
      <c r="CZ228" s="49" t="str">
        <f t="shared" si="114"/>
        <v>Mar 2020</v>
      </c>
      <c r="DA228" s="49" t="str">
        <f t="shared" si="115"/>
        <v>Feb 2020</v>
      </c>
      <c r="DB228" s="49" t="str">
        <f t="shared" si="116"/>
        <v>Apr 2020</v>
      </c>
      <c r="DC228" s="49" t="str">
        <f t="shared" si="117"/>
        <v/>
      </c>
      <c r="DD228" s="49" t="str">
        <f t="shared" si="118"/>
        <v/>
      </c>
      <c r="DE228" s="49" t="str">
        <f t="shared" si="119"/>
        <v/>
      </c>
      <c r="DF228" s="49" t="str">
        <f t="shared" si="120"/>
        <v/>
      </c>
      <c r="DG228" s="49" t="str">
        <f t="shared" si="121"/>
        <v/>
      </c>
      <c r="DH228" s="49" t="str">
        <f t="shared" si="122"/>
        <v/>
      </c>
      <c r="DI228" s="49" t="str">
        <f t="shared" si="123"/>
        <v/>
      </c>
      <c r="DJ228" s="49" t="str">
        <f t="shared" si="124"/>
        <v/>
      </c>
      <c r="DK228" s="49" t="str">
        <f t="shared" si="125"/>
        <v/>
      </c>
      <c r="DL228" s="16" t="str">
        <f t="shared" si="126"/>
        <v/>
      </c>
      <c r="DN228" s="17" t="str">
        <f t="shared" si="127"/>
        <v>Feb 2020</v>
      </c>
    </row>
    <row r="229" spans="1:118" x14ac:dyDescent="0.25">
      <c r="A229" s="30"/>
      <c r="B229" s="102">
        <f>IF(B228="", "", IFERROR(IF(B228+1&gt;Settings!$G$25, "", B228+1), ""))</f>
        <v>43865</v>
      </c>
      <c r="C229" s="2">
        <v>80</v>
      </c>
      <c r="D229" s="3">
        <v>90</v>
      </c>
      <c r="E229" s="3">
        <v>110</v>
      </c>
      <c r="F229" s="3">
        <v>120</v>
      </c>
      <c r="G229" s="3">
        <v>60</v>
      </c>
      <c r="H229" s="3"/>
      <c r="I229" s="3"/>
      <c r="J229" s="3"/>
      <c r="K229" s="3"/>
      <c r="L229" s="3"/>
      <c r="M229" s="3"/>
      <c r="N229" s="3"/>
      <c r="O229" s="3"/>
      <c r="P229" s="3"/>
      <c r="Q229" s="4"/>
      <c r="R229" s="30"/>
      <c r="T229" s="17" t="str">
        <f>IF($B229="", "", IF($B229&lt;Settings!$G$23, "Old", "New"))</f>
        <v>New</v>
      </c>
      <c r="AL229" s="118">
        <f>IF(OR($B229="", C229="", C$10="", AL$9), "", IFERROR($B229+INDEX(Settings!$AF$19:$AF$33, MATCH(C$10, Settings!$Y$19:$Y$33, 0))+IF(INDEX(Settings!$AI$19:$AI$33, MATCH(C$10, Settings!$Y$19:$Y$33, 0))="", 0, INDEX($AO$2:$AU$8, MATCH(TEXT($B229, "ddd"), $AN$2:$AN$8, 0), MATCH(INDEX(Settings!$AI$19:$AI$33, MATCH(C$10, Settings!$Y$19:$Y$33, 0)), $AO$1:$AU$1, 0))), 0))</f>
        <v>43873</v>
      </c>
      <c r="AM229" s="119">
        <f>IF(OR($B229="", D229="", D$10="", AM$9), "", IFERROR($B229+INDEX(Settings!$AF$19:$AF$33, MATCH(D$10, Settings!$Y$19:$Y$33, 0))+IF(INDEX(Settings!$AI$19:$AI$33, MATCH(D$10, Settings!$Y$19:$Y$33, 0))="", 0, INDEX($AO$2:$AU$8, MATCH(TEXT($B229, "ddd"), $AN$2:$AN$8, 0), MATCH(INDEX(Settings!$AI$19:$AI$33, MATCH(D$10, Settings!$Y$19:$Y$33, 0)), $AO$1:$AU$1, 0))), 0))</f>
        <v>43872</v>
      </c>
      <c r="AN229" s="119">
        <f>IF(OR($B229="", E229="", E$10="", AN$9), "", IFERROR($B229+INDEX(Settings!$AF$19:$AF$33, MATCH(E$10, Settings!$Y$19:$Y$33, 0))+IF(INDEX(Settings!$AI$19:$AI$33, MATCH(E$10, Settings!$Y$19:$Y$33, 0))="", 0, INDEX($AO$2:$AU$8, MATCH(TEXT($B229, "ddd"), $AN$2:$AN$8, 0), MATCH(INDEX(Settings!$AI$19:$AI$33, MATCH(E$10, Settings!$Y$19:$Y$33, 0)), $AO$1:$AU$1, 0))), 0))</f>
        <v>43865</v>
      </c>
      <c r="AO229" s="119">
        <f>IF(OR($B229="", F229="", F$10="", AO$9), "", IFERROR($B229+INDEX(Settings!$AF$19:$AF$33, MATCH(F$10, Settings!$Y$19:$Y$33, 0))+IF(INDEX(Settings!$AI$19:$AI$33, MATCH(F$10, Settings!$Y$19:$Y$33, 0))="", 0, INDEX($AO$2:$AU$8, MATCH(TEXT($B229, "ddd"), $AN$2:$AN$8, 0), MATCH(INDEX(Settings!$AI$19:$AI$33, MATCH(F$10, Settings!$Y$19:$Y$33, 0)), $AO$1:$AU$1, 0))), 0))</f>
        <v>43873</v>
      </c>
      <c r="AP229" s="119">
        <f>IF(OR($B229="", G229="", G$10="", AP$9), "", IFERROR($B229+INDEX(Settings!$AF$19:$AF$33, MATCH(G$10, Settings!$Y$19:$Y$33, 0))+IF(INDEX(Settings!$AI$19:$AI$33, MATCH(G$10, Settings!$Y$19:$Y$33, 0))="", 0, INDEX($AO$2:$AU$8, MATCH(TEXT($B229, "ddd"), $AN$2:$AN$8, 0), MATCH(INDEX(Settings!$AI$19:$AI$33, MATCH(G$10, Settings!$Y$19:$Y$33, 0)), $AO$1:$AU$1, 0))), 0))</f>
        <v>43865</v>
      </c>
      <c r="AQ229" s="119" t="str">
        <f>IF(OR($B229="", H229="", H$10="", AQ$9), "", IFERROR($B229+INDEX(Settings!$AF$19:$AF$33, MATCH(H$10, Settings!$Y$19:$Y$33, 0))+IF(INDEX(Settings!$AI$19:$AI$33, MATCH(H$10, Settings!$Y$19:$Y$33, 0))="", 0, INDEX($AO$2:$AU$8, MATCH(TEXT($B229, "ddd"), $AN$2:$AN$8, 0), MATCH(INDEX(Settings!$AI$19:$AI$33, MATCH(H$10, Settings!$Y$19:$Y$33, 0)), $AO$1:$AU$1, 0))), 0))</f>
        <v/>
      </c>
      <c r="AR229" s="119" t="str">
        <f>IF(OR($B229="", I229="", I$10="", AR$9), "", IFERROR($B229+INDEX(Settings!$AF$19:$AF$33, MATCH(I$10, Settings!$Y$19:$Y$33, 0))+IF(INDEX(Settings!$AI$19:$AI$33, MATCH(I$10, Settings!$Y$19:$Y$33, 0))="", 0, INDEX($AO$2:$AU$8, MATCH(TEXT($B229, "ddd"), $AN$2:$AN$8, 0), MATCH(INDEX(Settings!$AI$19:$AI$33, MATCH(I$10, Settings!$Y$19:$Y$33, 0)), $AO$1:$AU$1, 0))), 0))</f>
        <v/>
      </c>
      <c r="AS229" s="119" t="str">
        <f>IF(OR($B229="", J229="", J$10="", AS$9), "", IFERROR($B229+INDEX(Settings!$AF$19:$AF$33, MATCH(J$10, Settings!$Y$19:$Y$33, 0))+IF(INDEX(Settings!$AI$19:$AI$33, MATCH(J$10, Settings!$Y$19:$Y$33, 0))="", 0, INDEX($AO$2:$AU$8, MATCH(TEXT($B229, "ddd"), $AN$2:$AN$8, 0), MATCH(INDEX(Settings!$AI$19:$AI$33, MATCH(J$10, Settings!$Y$19:$Y$33, 0)), $AO$1:$AU$1, 0))), 0))</f>
        <v/>
      </c>
      <c r="AT229" s="119" t="str">
        <f>IF(OR($B229="", K229="", K$10="", AT$9), "", IFERROR($B229+INDEX(Settings!$AF$19:$AF$33, MATCH(K$10, Settings!$Y$19:$Y$33, 0))+IF(INDEX(Settings!$AI$19:$AI$33, MATCH(K$10, Settings!$Y$19:$Y$33, 0))="", 0, INDEX($AO$2:$AU$8, MATCH(TEXT($B229, "ddd"), $AN$2:$AN$8, 0), MATCH(INDEX(Settings!$AI$19:$AI$33, MATCH(K$10, Settings!$Y$19:$Y$33, 0)), $AO$1:$AU$1, 0))), 0))</f>
        <v/>
      </c>
      <c r="AU229" s="119" t="str">
        <f>IF(OR($B229="", L229="", L$10="", AU$9), "", IFERROR($B229+INDEX(Settings!$AF$19:$AF$33, MATCH(L$10, Settings!$Y$19:$Y$33, 0))+IF(INDEX(Settings!$AI$19:$AI$33, MATCH(L$10, Settings!$Y$19:$Y$33, 0))="", 0, INDEX($AO$2:$AU$8, MATCH(TEXT($B229, "ddd"), $AN$2:$AN$8, 0), MATCH(INDEX(Settings!$AI$19:$AI$33, MATCH(L$10, Settings!$Y$19:$Y$33, 0)), $AO$1:$AU$1, 0))), 0))</f>
        <v/>
      </c>
      <c r="AV229" s="119" t="str">
        <f>IF(OR($B229="", M229="", M$10="", AV$9), "", IFERROR($B229+INDEX(Settings!$AF$19:$AF$33, MATCH(M$10, Settings!$Y$19:$Y$33, 0))+IF(INDEX(Settings!$AI$19:$AI$33, MATCH(M$10, Settings!$Y$19:$Y$33, 0))="", 0, INDEX($AO$2:$AU$8, MATCH(TEXT($B229, "ddd"), $AN$2:$AN$8, 0), MATCH(INDEX(Settings!$AI$19:$AI$33, MATCH(M$10, Settings!$Y$19:$Y$33, 0)), $AO$1:$AU$1, 0))), 0))</f>
        <v/>
      </c>
      <c r="AW229" s="119" t="str">
        <f>IF(OR($B229="", N229="", N$10="", AW$9), "", IFERROR($B229+INDEX(Settings!$AF$19:$AF$33, MATCH(N$10, Settings!$Y$19:$Y$33, 0))+IF(INDEX(Settings!$AI$19:$AI$33, MATCH(N$10, Settings!$Y$19:$Y$33, 0))="", 0, INDEX($AO$2:$AU$8, MATCH(TEXT($B229, "ddd"), $AN$2:$AN$8, 0), MATCH(INDEX(Settings!$AI$19:$AI$33, MATCH(N$10, Settings!$Y$19:$Y$33, 0)), $AO$1:$AU$1, 0))), 0))</f>
        <v/>
      </c>
      <c r="AX229" s="119" t="str">
        <f>IF(OR($B229="", O229="", O$10="", AX$9), "", IFERROR($B229+INDEX(Settings!$AF$19:$AF$33, MATCH(O$10, Settings!$Y$19:$Y$33, 0))+IF(INDEX(Settings!$AI$19:$AI$33, MATCH(O$10, Settings!$Y$19:$Y$33, 0))="", 0, INDEX($AO$2:$AU$8, MATCH(TEXT($B229, "ddd"), $AN$2:$AN$8, 0), MATCH(INDEX(Settings!$AI$19:$AI$33, MATCH(O$10, Settings!$Y$19:$Y$33, 0)), $AO$1:$AU$1, 0))), 0))</f>
        <v/>
      </c>
      <c r="AY229" s="119" t="str">
        <f>IF(OR($B229="", P229="", P$10="", AY$9), "", IFERROR($B229+INDEX(Settings!$AF$19:$AF$33, MATCH(P$10, Settings!$Y$19:$Y$33, 0))+IF(INDEX(Settings!$AI$19:$AI$33, MATCH(P$10, Settings!$Y$19:$Y$33, 0))="", 0, INDEX($AO$2:$AU$8, MATCH(TEXT($B229, "ddd"), $AN$2:$AN$8, 0), MATCH(INDEX(Settings!$AI$19:$AI$33, MATCH(P$10, Settings!$Y$19:$Y$33, 0)), $AO$1:$AU$1, 0))), 0))</f>
        <v/>
      </c>
      <c r="AZ229" s="120" t="str">
        <f>IF(OR($B229="", Q229="", Q$10="", AZ$9), "", IFERROR($B229+INDEX(Settings!$AF$19:$AF$33, MATCH(Q$10, Settings!$Y$19:$Y$33, 0))+IF(INDEX(Settings!$AI$19:$AI$33, MATCH(Q$10, Settings!$Y$19:$Y$33, 0))="", 0, INDEX($AO$2:$AU$8, MATCH(TEXT($B229, "ddd"), $AN$2:$AN$8, 0), MATCH(INDEX(Settings!$AI$19:$AI$33, MATCH(Q$10, Settings!$Y$19:$Y$33, 0)), $AO$1:$AU$1, 0))), 0))</f>
        <v/>
      </c>
      <c r="BB229" s="118" t="str">
        <f>IF(OR(C$10="", $B229="", C229="", BB$9=""), "", IFERROR(WORKDAY((DATE(YEAR($B229), MONTH($B229)+INDEX(Settings!$AM$19:$AM$33, MATCH(C$10, Settings!$Y$19:$Y$33, 0)), IF(INDEX(Settings!$AQ$19:$AQ$33, MATCH(C$10, Settings!$Y$19:$Y$33, 0))=0, DAY($B229), INDEX(Settings!$AQ$19:$AQ$33, MATCH(C$10, Settings!$Y$19:$Y$33, 0))))-1), 1, Settings!$AY$23:$AY$38), ""))</f>
        <v/>
      </c>
      <c r="BC229" s="119" t="str">
        <f>IF(OR(D$10="", $B229="", D229="", BC$9=""), "", IFERROR(WORKDAY((DATE(YEAR($B229), MONTH($B229)+INDEX(Settings!$AM$19:$AM$33, MATCH(D$10, Settings!$Y$19:$Y$33, 0)), IF(INDEX(Settings!$AQ$19:$AQ$33, MATCH(D$10, Settings!$Y$19:$Y$33, 0))=0, DAY($B229), INDEX(Settings!$AQ$19:$AQ$33, MATCH(D$10, Settings!$Y$19:$Y$33, 0))))-1), 1, Settings!$AY$23:$AY$38), ""))</f>
        <v/>
      </c>
      <c r="BD229" s="119">
        <f>IF(OR(E$10="", $B229="", E229="", BD$9=""), "", IFERROR(WORKDAY((DATE(YEAR($B229), MONTH($B229)+INDEX(Settings!$AM$19:$AM$33, MATCH(E$10, Settings!$Y$19:$Y$33, 0)), IF(INDEX(Settings!$AQ$19:$AQ$33, MATCH(E$10, Settings!$Y$19:$Y$33, 0))=0, DAY($B229), INDEX(Settings!$AQ$19:$AQ$33, MATCH(E$10, Settings!$Y$19:$Y$33, 0))))-1), 1, Settings!$AY$23:$AY$38), ""))</f>
        <v>43893</v>
      </c>
      <c r="BE229" s="119" t="str">
        <f>IF(OR(F$10="", $B229="", F229="", BE$9=""), "", IFERROR(WORKDAY((DATE(YEAR($B229), MONTH($B229)+INDEX(Settings!$AM$19:$AM$33, MATCH(F$10, Settings!$Y$19:$Y$33, 0)), IF(INDEX(Settings!$AQ$19:$AQ$33, MATCH(F$10, Settings!$Y$19:$Y$33, 0))=0, DAY($B229), INDEX(Settings!$AQ$19:$AQ$33, MATCH(F$10, Settings!$Y$19:$Y$33, 0))))-1), 1, Settings!$AY$23:$AY$38), ""))</f>
        <v/>
      </c>
      <c r="BF229" s="119">
        <f>IF(OR(G$10="", $B229="", G229="", BF$9=""), "", IFERROR(WORKDAY((DATE(YEAR($B229), MONTH($B229)+INDEX(Settings!$AM$19:$AM$33, MATCH(G$10, Settings!$Y$19:$Y$33, 0)), IF(INDEX(Settings!$AQ$19:$AQ$33, MATCH(G$10, Settings!$Y$19:$Y$33, 0))=0, DAY($B229), INDEX(Settings!$AQ$19:$AQ$33, MATCH(G$10, Settings!$Y$19:$Y$33, 0))))-1), 1, Settings!$AY$23:$AY$38), ""))</f>
        <v>43922</v>
      </c>
      <c r="BG229" s="119" t="str">
        <f>IF(OR(H$10="", $B229="", H229="", BG$9=""), "", IFERROR(WORKDAY((DATE(YEAR($B229), MONTH($B229)+INDEX(Settings!$AM$19:$AM$33, MATCH(H$10, Settings!$Y$19:$Y$33, 0)), IF(INDEX(Settings!$AQ$19:$AQ$33, MATCH(H$10, Settings!$Y$19:$Y$33, 0))=0, DAY($B229), INDEX(Settings!$AQ$19:$AQ$33, MATCH(H$10, Settings!$Y$19:$Y$33, 0))))-1), 1, Settings!$AY$23:$AY$38), ""))</f>
        <v/>
      </c>
      <c r="BH229" s="119" t="str">
        <f>IF(OR(I$10="", $B229="", I229="", BH$9=""), "", IFERROR(WORKDAY((DATE(YEAR($B229), MONTH($B229)+INDEX(Settings!$AM$19:$AM$33, MATCH(I$10, Settings!$Y$19:$Y$33, 0)), IF(INDEX(Settings!$AQ$19:$AQ$33, MATCH(I$10, Settings!$Y$19:$Y$33, 0))=0, DAY($B229), INDEX(Settings!$AQ$19:$AQ$33, MATCH(I$10, Settings!$Y$19:$Y$33, 0))))-1), 1, Settings!$AY$23:$AY$38), ""))</f>
        <v/>
      </c>
      <c r="BI229" s="119" t="str">
        <f>IF(OR(J$10="", $B229="", J229="", BI$9=""), "", IFERROR(WORKDAY((DATE(YEAR($B229), MONTH($B229)+INDEX(Settings!$AM$19:$AM$33, MATCH(J$10, Settings!$Y$19:$Y$33, 0)), IF(INDEX(Settings!$AQ$19:$AQ$33, MATCH(J$10, Settings!$Y$19:$Y$33, 0))=0, DAY($B229), INDEX(Settings!$AQ$19:$AQ$33, MATCH(J$10, Settings!$Y$19:$Y$33, 0))))-1), 1, Settings!$AY$23:$AY$38), ""))</f>
        <v/>
      </c>
      <c r="BJ229" s="119" t="str">
        <f>IF(OR(K$10="", $B229="", K229="", BJ$9=""), "", IFERROR(WORKDAY((DATE(YEAR($B229), MONTH($B229)+INDEX(Settings!$AM$19:$AM$33, MATCH(K$10, Settings!$Y$19:$Y$33, 0)), IF(INDEX(Settings!$AQ$19:$AQ$33, MATCH(K$10, Settings!$Y$19:$Y$33, 0))=0, DAY($B229), INDEX(Settings!$AQ$19:$AQ$33, MATCH(K$10, Settings!$Y$19:$Y$33, 0))))-1), 1, Settings!$AY$23:$AY$38), ""))</f>
        <v/>
      </c>
      <c r="BK229" s="119" t="str">
        <f>IF(OR(L$10="", $B229="", L229="", BK$9=""), "", IFERROR(WORKDAY((DATE(YEAR($B229), MONTH($B229)+INDEX(Settings!$AM$19:$AM$33, MATCH(L$10, Settings!$Y$19:$Y$33, 0)), IF(INDEX(Settings!$AQ$19:$AQ$33, MATCH(L$10, Settings!$Y$19:$Y$33, 0))=0, DAY($B229), INDEX(Settings!$AQ$19:$AQ$33, MATCH(L$10, Settings!$Y$19:$Y$33, 0))))-1), 1, Settings!$AY$23:$AY$38), ""))</f>
        <v/>
      </c>
      <c r="BL229" s="119" t="str">
        <f>IF(OR(M$10="", $B229="", M229="", BL$9=""), "", IFERROR(WORKDAY((DATE(YEAR($B229), MONTH($B229)+INDEX(Settings!$AM$19:$AM$33, MATCH(M$10, Settings!$Y$19:$Y$33, 0)), IF(INDEX(Settings!$AQ$19:$AQ$33, MATCH(M$10, Settings!$Y$19:$Y$33, 0))=0, DAY($B229), INDEX(Settings!$AQ$19:$AQ$33, MATCH(M$10, Settings!$Y$19:$Y$33, 0))))-1), 1, Settings!$AY$23:$AY$38), ""))</f>
        <v/>
      </c>
      <c r="BM229" s="119" t="str">
        <f>IF(OR(N$10="", $B229="", N229="", BM$9=""), "", IFERROR(WORKDAY((DATE(YEAR($B229), MONTH($B229)+INDEX(Settings!$AM$19:$AM$33, MATCH(N$10, Settings!$Y$19:$Y$33, 0)), IF(INDEX(Settings!$AQ$19:$AQ$33, MATCH(N$10, Settings!$Y$19:$Y$33, 0))=0, DAY($B229), INDEX(Settings!$AQ$19:$AQ$33, MATCH(N$10, Settings!$Y$19:$Y$33, 0))))-1), 1, Settings!$AY$23:$AY$38), ""))</f>
        <v/>
      </c>
      <c r="BN229" s="119" t="str">
        <f>IF(OR(O$10="", $B229="", O229="", BN$9=""), "", IFERROR(WORKDAY((DATE(YEAR($B229), MONTH($B229)+INDEX(Settings!$AM$19:$AM$33, MATCH(O$10, Settings!$Y$19:$Y$33, 0)), IF(INDEX(Settings!$AQ$19:$AQ$33, MATCH(O$10, Settings!$Y$19:$Y$33, 0))=0, DAY($B229), INDEX(Settings!$AQ$19:$AQ$33, MATCH(O$10, Settings!$Y$19:$Y$33, 0))))-1), 1, Settings!$AY$23:$AY$38), ""))</f>
        <v/>
      </c>
      <c r="BO229" s="119" t="str">
        <f>IF(OR(P$10="", $B229="", P229="", BO$9=""), "", IFERROR(WORKDAY((DATE(YEAR($B229), MONTH($B229)+INDEX(Settings!$AM$19:$AM$33, MATCH(P$10, Settings!$Y$19:$Y$33, 0)), IF(INDEX(Settings!$AQ$19:$AQ$33, MATCH(P$10, Settings!$Y$19:$Y$33, 0))=0, DAY($B229), INDEX(Settings!$AQ$19:$AQ$33, MATCH(P$10, Settings!$Y$19:$Y$33, 0))))-1), 1, Settings!$AY$23:$AY$38), ""))</f>
        <v/>
      </c>
      <c r="BP229" s="120" t="str">
        <f>IF(OR(Q$10="", $B229="", Q229="", BP$9=""), "", IFERROR(WORKDAY((DATE(YEAR($B229), MONTH($B229)+INDEX(Settings!$AM$19:$AM$33, MATCH(Q$10, Settings!$Y$19:$Y$33, 0)), IF(INDEX(Settings!$AQ$19:$AQ$33, MATCH(Q$10, Settings!$Y$19:$Y$33, 0))=0, DAY($B229), INDEX(Settings!$AQ$19:$AQ$33, MATCH(Q$10, Settings!$Y$19:$Y$33, 0))))-1), 1, Settings!$AY$23:$AY$38), ""))</f>
        <v/>
      </c>
      <c r="BR229" s="118" t="str">
        <f>IF(BB229="", "", IF(BB229&lt;=$B229, WORKDAY(DATE(YEAR($BB229), MONTH(BB229)+1, DAY(BB229)-1), 1, Settings!$AY$23:$AY$38), BB229))</f>
        <v/>
      </c>
      <c r="BS229" s="119" t="str">
        <f>IF(BC229="", "", IF(BC229&lt;=$B229, WORKDAY(DATE(YEAR($BB229), MONTH(BC229)+1, DAY(BC229)-1), 1, Settings!$AY$23:$AY$38), BC229))</f>
        <v/>
      </c>
      <c r="BT229" s="119">
        <f>IF(BD229="", "", IF(BD229&lt;=$B229, WORKDAY(DATE(YEAR($BB229), MONTH(BD229)+1, DAY(BD229)-1), 1, Settings!$AY$23:$AY$38), BD229))</f>
        <v>43893</v>
      </c>
      <c r="BU229" s="119" t="str">
        <f>IF(BE229="", "", IF(BE229&lt;=$B229, WORKDAY(DATE(YEAR($BB229), MONTH(BE229)+1, DAY(BE229)-1), 1, Settings!$AY$23:$AY$38), BE229))</f>
        <v/>
      </c>
      <c r="BV229" s="119">
        <f>IF(BF229="", "", IF(BF229&lt;=$B229, WORKDAY(DATE(YEAR($BB229), MONTH(BF229)+1, DAY(BF229)-1), 1, Settings!$AY$23:$AY$38), BF229))</f>
        <v>43922</v>
      </c>
      <c r="BW229" s="119" t="str">
        <f>IF(BG229="", "", IF(BG229&lt;=$B229, WORKDAY(DATE(YEAR($BB229), MONTH(BG229)+1, DAY(BG229)-1), 1, Settings!$AY$23:$AY$38), BG229))</f>
        <v/>
      </c>
      <c r="BX229" s="119" t="str">
        <f>IF(BH229="", "", IF(BH229&lt;=$B229, WORKDAY(DATE(YEAR($BB229), MONTH(BH229)+1, DAY(BH229)-1), 1, Settings!$AY$23:$AY$38), BH229))</f>
        <v/>
      </c>
      <c r="BY229" s="119" t="str">
        <f>IF(BI229="", "", IF(BI229&lt;=$B229, WORKDAY(DATE(YEAR($BB229), MONTH(BI229)+1, DAY(BI229)-1), 1, Settings!$AY$23:$AY$38), BI229))</f>
        <v/>
      </c>
      <c r="BZ229" s="119" t="str">
        <f>IF(BJ229="", "", IF(BJ229&lt;=$B229, WORKDAY(DATE(YEAR($BB229), MONTH(BJ229)+1, DAY(BJ229)-1), 1, Settings!$AY$23:$AY$38), BJ229))</f>
        <v/>
      </c>
      <c r="CA229" s="119" t="str">
        <f>IF(BK229="", "", IF(BK229&lt;=$B229, WORKDAY(DATE(YEAR($BB229), MONTH(BK229)+1, DAY(BK229)-1), 1, Settings!$AY$23:$AY$38), BK229))</f>
        <v/>
      </c>
      <c r="CB229" s="119" t="str">
        <f>IF(BL229="", "", IF(BL229&lt;=$B229, WORKDAY(DATE(YEAR($BB229), MONTH(BL229)+1, DAY(BL229)-1), 1, Settings!$AY$23:$AY$38), BL229))</f>
        <v/>
      </c>
      <c r="CC229" s="119" t="str">
        <f>IF(BM229="", "", IF(BM229&lt;=$B229, WORKDAY(DATE(YEAR($BB229), MONTH(BM229)+1, DAY(BM229)-1), 1, Settings!$AY$23:$AY$38), BM229))</f>
        <v/>
      </c>
      <c r="CD229" s="119" t="str">
        <f>IF(BN229="", "", IF(BN229&lt;=$B229, WORKDAY(DATE(YEAR($BB229), MONTH(BN229)+1, DAY(BN229)-1), 1, Settings!$AY$23:$AY$38), BN229))</f>
        <v/>
      </c>
      <c r="CE229" s="119" t="str">
        <f>IF(BO229="", "", IF(BO229&lt;=$B229, WORKDAY(DATE(YEAR($BB229), MONTH(BO229)+1, DAY(BO229)-1), 1, Settings!$AY$23:$AY$38), BO229))</f>
        <v/>
      </c>
      <c r="CF229" s="120" t="str">
        <f>IF(BP229="", "", IF(BP229&lt;=$B229, WORKDAY(DATE(YEAR($BB229), MONTH(BP229)+1, DAY(BP229)-1), 1, Settings!$AY$23:$AY$38), BP229))</f>
        <v/>
      </c>
      <c r="CH229" s="48">
        <f t="shared" si="97"/>
        <v>43873</v>
      </c>
      <c r="CI229" s="49">
        <f t="shared" si="98"/>
        <v>43872</v>
      </c>
      <c r="CJ229" s="49">
        <f t="shared" si="99"/>
        <v>43893</v>
      </c>
      <c r="CK229" s="49">
        <f t="shared" si="100"/>
        <v>43873</v>
      </c>
      <c r="CL229" s="49">
        <f t="shared" si="101"/>
        <v>43922</v>
      </c>
      <c r="CM229" s="49" t="str">
        <f t="shared" si="102"/>
        <v/>
      </c>
      <c r="CN229" s="49" t="str">
        <f t="shared" si="103"/>
        <v/>
      </c>
      <c r="CO229" s="49" t="str">
        <f t="shared" si="104"/>
        <v/>
      </c>
      <c r="CP229" s="49" t="str">
        <f t="shared" si="105"/>
        <v/>
      </c>
      <c r="CQ229" s="49" t="str">
        <f t="shared" si="106"/>
        <v/>
      </c>
      <c r="CR229" s="49" t="str">
        <f t="shared" si="107"/>
        <v/>
      </c>
      <c r="CS229" s="49" t="str">
        <f t="shared" si="108"/>
        <v/>
      </c>
      <c r="CT229" s="49" t="str">
        <f t="shared" si="109"/>
        <v/>
      </c>
      <c r="CU229" s="49" t="str">
        <f t="shared" si="110"/>
        <v/>
      </c>
      <c r="CV229" s="16" t="str">
        <f t="shared" si="111"/>
        <v/>
      </c>
      <c r="CX229" s="48" t="str">
        <f t="shared" si="112"/>
        <v>Feb 2020</v>
      </c>
      <c r="CY229" s="49" t="str">
        <f t="shared" si="113"/>
        <v>Feb 2020</v>
      </c>
      <c r="CZ229" s="49" t="str">
        <f t="shared" si="114"/>
        <v>Mar 2020</v>
      </c>
      <c r="DA229" s="49" t="str">
        <f t="shared" si="115"/>
        <v>Feb 2020</v>
      </c>
      <c r="DB229" s="49" t="str">
        <f t="shared" si="116"/>
        <v>Apr 2020</v>
      </c>
      <c r="DC229" s="49" t="str">
        <f t="shared" si="117"/>
        <v/>
      </c>
      <c r="DD229" s="49" t="str">
        <f t="shared" si="118"/>
        <v/>
      </c>
      <c r="DE229" s="49" t="str">
        <f t="shared" si="119"/>
        <v/>
      </c>
      <c r="DF229" s="49" t="str">
        <f t="shared" si="120"/>
        <v/>
      </c>
      <c r="DG229" s="49" t="str">
        <f t="shared" si="121"/>
        <v/>
      </c>
      <c r="DH229" s="49" t="str">
        <f t="shared" si="122"/>
        <v/>
      </c>
      <c r="DI229" s="49" t="str">
        <f t="shared" si="123"/>
        <v/>
      </c>
      <c r="DJ229" s="49" t="str">
        <f t="shared" si="124"/>
        <v/>
      </c>
      <c r="DK229" s="49" t="str">
        <f t="shared" si="125"/>
        <v/>
      </c>
      <c r="DL229" s="16" t="str">
        <f t="shared" si="126"/>
        <v/>
      </c>
      <c r="DN229" s="17" t="str">
        <f t="shared" si="127"/>
        <v>Feb 2020</v>
      </c>
    </row>
    <row r="230" spans="1:118" x14ac:dyDescent="0.25">
      <c r="A230" s="30"/>
      <c r="B230" s="102">
        <f>IF(B229="", "", IFERROR(IF(B229+1&gt;Settings!$G$25, "", B229+1), ""))</f>
        <v>43866</v>
      </c>
      <c r="C230" s="2">
        <v>90</v>
      </c>
      <c r="D230" s="3">
        <v>80</v>
      </c>
      <c r="E230" s="3">
        <v>90</v>
      </c>
      <c r="F230" s="3">
        <v>80</v>
      </c>
      <c r="G230" s="3">
        <v>140</v>
      </c>
      <c r="H230" s="3"/>
      <c r="I230" s="3"/>
      <c r="J230" s="3"/>
      <c r="K230" s="3"/>
      <c r="L230" s="3"/>
      <c r="M230" s="3"/>
      <c r="N230" s="3"/>
      <c r="O230" s="3"/>
      <c r="P230" s="3"/>
      <c r="Q230" s="4"/>
      <c r="R230" s="30"/>
      <c r="T230" s="17" t="str">
        <f>IF($B230="", "", IF($B230&lt;Settings!$G$23, "Old", "New"))</f>
        <v>New</v>
      </c>
      <c r="AL230" s="118">
        <f>IF(OR($B230="", C230="", C$10="", AL$9), "", IFERROR($B230+INDEX(Settings!$AF$19:$AF$33, MATCH(C$10, Settings!$Y$19:$Y$33, 0))+IF(INDEX(Settings!$AI$19:$AI$33, MATCH(C$10, Settings!$Y$19:$Y$33, 0))="", 0, INDEX($AO$2:$AU$8, MATCH(TEXT($B230, "ddd"), $AN$2:$AN$8, 0), MATCH(INDEX(Settings!$AI$19:$AI$33, MATCH(C$10, Settings!$Y$19:$Y$33, 0)), $AO$1:$AU$1, 0))), 0))</f>
        <v>43873</v>
      </c>
      <c r="AM230" s="119">
        <f>IF(OR($B230="", D230="", D$10="", AM$9), "", IFERROR($B230+INDEX(Settings!$AF$19:$AF$33, MATCH(D$10, Settings!$Y$19:$Y$33, 0))+IF(INDEX(Settings!$AI$19:$AI$33, MATCH(D$10, Settings!$Y$19:$Y$33, 0))="", 0, INDEX($AO$2:$AU$8, MATCH(TEXT($B230, "ddd"), $AN$2:$AN$8, 0), MATCH(INDEX(Settings!$AI$19:$AI$33, MATCH(D$10, Settings!$Y$19:$Y$33, 0)), $AO$1:$AU$1, 0))), 0))</f>
        <v>43873</v>
      </c>
      <c r="AN230" s="119">
        <f>IF(OR($B230="", E230="", E$10="", AN$9), "", IFERROR($B230+INDEX(Settings!$AF$19:$AF$33, MATCH(E$10, Settings!$Y$19:$Y$33, 0))+IF(INDEX(Settings!$AI$19:$AI$33, MATCH(E$10, Settings!$Y$19:$Y$33, 0))="", 0, INDEX($AO$2:$AU$8, MATCH(TEXT($B230, "ddd"), $AN$2:$AN$8, 0), MATCH(INDEX(Settings!$AI$19:$AI$33, MATCH(E$10, Settings!$Y$19:$Y$33, 0)), $AO$1:$AU$1, 0))), 0))</f>
        <v>43866</v>
      </c>
      <c r="AO230" s="119">
        <f>IF(OR($B230="", F230="", F$10="", AO$9), "", IFERROR($B230+INDEX(Settings!$AF$19:$AF$33, MATCH(F$10, Settings!$Y$19:$Y$33, 0))+IF(INDEX(Settings!$AI$19:$AI$33, MATCH(F$10, Settings!$Y$19:$Y$33, 0))="", 0, INDEX($AO$2:$AU$8, MATCH(TEXT($B230, "ddd"), $AN$2:$AN$8, 0), MATCH(INDEX(Settings!$AI$19:$AI$33, MATCH(F$10, Settings!$Y$19:$Y$33, 0)), $AO$1:$AU$1, 0))), 0))</f>
        <v>43873</v>
      </c>
      <c r="AP230" s="119">
        <f>IF(OR($B230="", G230="", G$10="", AP$9), "", IFERROR($B230+INDEX(Settings!$AF$19:$AF$33, MATCH(G$10, Settings!$Y$19:$Y$33, 0))+IF(INDEX(Settings!$AI$19:$AI$33, MATCH(G$10, Settings!$Y$19:$Y$33, 0))="", 0, INDEX($AO$2:$AU$8, MATCH(TEXT($B230, "ddd"), $AN$2:$AN$8, 0), MATCH(INDEX(Settings!$AI$19:$AI$33, MATCH(G$10, Settings!$Y$19:$Y$33, 0)), $AO$1:$AU$1, 0))), 0))</f>
        <v>43866</v>
      </c>
      <c r="AQ230" s="119" t="str">
        <f>IF(OR($B230="", H230="", H$10="", AQ$9), "", IFERROR($B230+INDEX(Settings!$AF$19:$AF$33, MATCH(H$10, Settings!$Y$19:$Y$33, 0))+IF(INDEX(Settings!$AI$19:$AI$33, MATCH(H$10, Settings!$Y$19:$Y$33, 0))="", 0, INDEX($AO$2:$AU$8, MATCH(TEXT($B230, "ddd"), $AN$2:$AN$8, 0), MATCH(INDEX(Settings!$AI$19:$AI$33, MATCH(H$10, Settings!$Y$19:$Y$33, 0)), $AO$1:$AU$1, 0))), 0))</f>
        <v/>
      </c>
      <c r="AR230" s="119" t="str">
        <f>IF(OR($B230="", I230="", I$10="", AR$9), "", IFERROR($B230+INDEX(Settings!$AF$19:$AF$33, MATCH(I$10, Settings!$Y$19:$Y$33, 0))+IF(INDEX(Settings!$AI$19:$AI$33, MATCH(I$10, Settings!$Y$19:$Y$33, 0))="", 0, INDEX($AO$2:$AU$8, MATCH(TEXT($B230, "ddd"), $AN$2:$AN$8, 0), MATCH(INDEX(Settings!$AI$19:$AI$33, MATCH(I$10, Settings!$Y$19:$Y$33, 0)), $AO$1:$AU$1, 0))), 0))</f>
        <v/>
      </c>
      <c r="AS230" s="119" t="str">
        <f>IF(OR($B230="", J230="", J$10="", AS$9), "", IFERROR($B230+INDEX(Settings!$AF$19:$AF$33, MATCH(J$10, Settings!$Y$19:$Y$33, 0))+IF(INDEX(Settings!$AI$19:$AI$33, MATCH(J$10, Settings!$Y$19:$Y$33, 0))="", 0, INDEX($AO$2:$AU$8, MATCH(TEXT($B230, "ddd"), $AN$2:$AN$8, 0), MATCH(INDEX(Settings!$AI$19:$AI$33, MATCH(J$10, Settings!$Y$19:$Y$33, 0)), $AO$1:$AU$1, 0))), 0))</f>
        <v/>
      </c>
      <c r="AT230" s="119" t="str">
        <f>IF(OR($B230="", K230="", K$10="", AT$9), "", IFERROR($B230+INDEX(Settings!$AF$19:$AF$33, MATCH(K$10, Settings!$Y$19:$Y$33, 0))+IF(INDEX(Settings!$AI$19:$AI$33, MATCH(K$10, Settings!$Y$19:$Y$33, 0))="", 0, INDEX($AO$2:$AU$8, MATCH(TEXT($B230, "ddd"), $AN$2:$AN$8, 0), MATCH(INDEX(Settings!$AI$19:$AI$33, MATCH(K$10, Settings!$Y$19:$Y$33, 0)), $AO$1:$AU$1, 0))), 0))</f>
        <v/>
      </c>
      <c r="AU230" s="119" t="str">
        <f>IF(OR($B230="", L230="", L$10="", AU$9), "", IFERROR($B230+INDEX(Settings!$AF$19:$AF$33, MATCH(L$10, Settings!$Y$19:$Y$33, 0))+IF(INDEX(Settings!$AI$19:$AI$33, MATCH(L$10, Settings!$Y$19:$Y$33, 0))="", 0, INDEX($AO$2:$AU$8, MATCH(TEXT($B230, "ddd"), $AN$2:$AN$8, 0), MATCH(INDEX(Settings!$AI$19:$AI$33, MATCH(L$10, Settings!$Y$19:$Y$33, 0)), $AO$1:$AU$1, 0))), 0))</f>
        <v/>
      </c>
      <c r="AV230" s="119" t="str">
        <f>IF(OR($B230="", M230="", M$10="", AV$9), "", IFERROR($B230+INDEX(Settings!$AF$19:$AF$33, MATCH(M$10, Settings!$Y$19:$Y$33, 0))+IF(INDEX(Settings!$AI$19:$AI$33, MATCH(M$10, Settings!$Y$19:$Y$33, 0))="", 0, INDEX($AO$2:$AU$8, MATCH(TEXT($B230, "ddd"), $AN$2:$AN$8, 0), MATCH(INDEX(Settings!$AI$19:$AI$33, MATCH(M$10, Settings!$Y$19:$Y$33, 0)), $AO$1:$AU$1, 0))), 0))</f>
        <v/>
      </c>
      <c r="AW230" s="119" t="str">
        <f>IF(OR($B230="", N230="", N$10="", AW$9), "", IFERROR($B230+INDEX(Settings!$AF$19:$AF$33, MATCH(N$10, Settings!$Y$19:$Y$33, 0))+IF(INDEX(Settings!$AI$19:$AI$33, MATCH(N$10, Settings!$Y$19:$Y$33, 0))="", 0, INDEX($AO$2:$AU$8, MATCH(TEXT($B230, "ddd"), $AN$2:$AN$8, 0), MATCH(INDEX(Settings!$AI$19:$AI$33, MATCH(N$10, Settings!$Y$19:$Y$33, 0)), $AO$1:$AU$1, 0))), 0))</f>
        <v/>
      </c>
      <c r="AX230" s="119" t="str">
        <f>IF(OR($B230="", O230="", O$10="", AX$9), "", IFERROR($B230+INDEX(Settings!$AF$19:$AF$33, MATCH(O$10, Settings!$Y$19:$Y$33, 0))+IF(INDEX(Settings!$AI$19:$AI$33, MATCH(O$10, Settings!$Y$19:$Y$33, 0))="", 0, INDEX($AO$2:$AU$8, MATCH(TEXT($B230, "ddd"), $AN$2:$AN$8, 0), MATCH(INDEX(Settings!$AI$19:$AI$33, MATCH(O$10, Settings!$Y$19:$Y$33, 0)), $AO$1:$AU$1, 0))), 0))</f>
        <v/>
      </c>
      <c r="AY230" s="119" t="str">
        <f>IF(OR($B230="", P230="", P$10="", AY$9), "", IFERROR($B230+INDEX(Settings!$AF$19:$AF$33, MATCH(P$10, Settings!$Y$19:$Y$33, 0))+IF(INDEX(Settings!$AI$19:$AI$33, MATCH(P$10, Settings!$Y$19:$Y$33, 0))="", 0, INDEX($AO$2:$AU$8, MATCH(TEXT($B230, "ddd"), $AN$2:$AN$8, 0), MATCH(INDEX(Settings!$AI$19:$AI$33, MATCH(P$10, Settings!$Y$19:$Y$33, 0)), $AO$1:$AU$1, 0))), 0))</f>
        <v/>
      </c>
      <c r="AZ230" s="120" t="str">
        <f>IF(OR($B230="", Q230="", Q$10="", AZ$9), "", IFERROR($B230+INDEX(Settings!$AF$19:$AF$33, MATCH(Q$10, Settings!$Y$19:$Y$33, 0))+IF(INDEX(Settings!$AI$19:$AI$33, MATCH(Q$10, Settings!$Y$19:$Y$33, 0))="", 0, INDEX($AO$2:$AU$8, MATCH(TEXT($B230, "ddd"), $AN$2:$AN$8, 0), MATCH(INDEX(Settings!$AI$19:$AI$33, MATCH(Q$10, Settings!$Y$19:$Y$33, 0)), $AO$1:$AU$1, 0))), 0))</f>
        <v/>
      </c>
      <c r="BB230" s="118" t="str">
        <f>IF(OR(C$10="", $B230="", C230="", BB$9=""), "", IFERROR(WORKDAY((DATE(YEAR($B230), MONTH($B230)+INDEX(Settings!$AM$19:$AM$33, MATCH(C$10, Settings!$Y$19:$Y$33, 0)), IF(INDEX(Settings!$AQ$19:$AQ$33, MATCH(C$10, Settings!$Y$19:$Y$33, 0))=0, DAY($B230), INDEX(Settings!$AQ$19:$AQ$33, MATCH(C$10, Settings!$Y$19:$Y$33, 0))))-1), 1, Settings!$AY$23:$AY$38), ""))</f>
        <v/>
      </c>
      <c r="BC230" s="119" t="str">
        <f>IF(OR(D$10="", $B230="", D230="", BC$9=""), "", IFERROR(WORKDAY((DATE(YEAR($B230), MONTH($B230)+INDEX(Settings!$AM$19:$AM$33, MATCH(D$10, Settings!$Y$19:$Y$33, 0)), IF(INDEX(Settings!$AQ$19:$AQ$33, MATCH(D$10, Settings!$Y$19:$Y$33, 0))=0, DAY($B230), INDEX(Settings!$AQ$19:$AQ$33, MATCH(D$10, Settings!$Y$19:$Y$33, 0))))-1), 1, Settings!$AY$23:$AY$38), ""))</f>
        <v/>
      </c>
      <c r="BD230" s="119">
        <f>IF(OR(E$10="", $B230="", E230="", BD$9=""), "", IFERROR(WORKDAY((DATE(YEAR($B230), MONTH($B230)+INDEX(Settings!$AM$19:$AM$33, MATCH(E$10, Settings!$Y$19:$Y$33, 0)), IF(INDEX(Settings!$AQ$19:$AQ$33, MATCH(E$10, Settings!$Y$19:$Y$33, 0))=0, DAY($B230), INDEX(Settings!$AQ$19:$AQ$33, MATCH(E$10, Settings!$Y$19:$Y$33, 0))))-1), 1, Settings!$AY$23:$AY$38), ""))</f>
        <v>43893</v>
      </c>
      <c r="BE230" s="119" t="str">
        <f>IF(OR(F$10="", $B230="", F230="", BE$9=""), "", IFERROR(WORKDAY((DATE(YEAR($B230), MONTH($B230)+INDEX(Settings!$AM$19:$AM$33, MATCH(F$10, Settings!$Y$19:$Y$33, 0)), IF(INDEX(Settings!$AQ$19:$AQ$33, MATCH(F$10, Settings!$Y$19:$Y$33, 0))=0, DAY($B230), INDEX(Settings!$AQ$19:$AQ$33, MATCH(F$10, Settings!$Y$19:$Y$33, 0))))-1), 1, Settings!$AY$23:$AY$38), ""))</f>
        <v/>
      </c>
      <c r="BF230" s="119">
        <f>IF(OR(G$10="", $B230="", G230="", BF$9=""), "", IFERROR(WORKDAY((DATE(YEAR($B230), MONTH($B230)+INDEX(Settings!$AM$19:$AM$33, MATCH(G$10, Settings!$Y$19:$Y$33, 0)), IF(INDEX(Settings!$AQ$19:$AQ$33, MATCH(G$10, Settings!$Y$19:$Y$33, 0))=0, DAY($B230), INDEX(Settings!$AQ$19:$AQ$33, MATCH(G$10, Settings!$Y$19:$Y$33, 0))))-1), 1, Settings!$AY$23:$AY$38), ""))</f>
        <v>43922</v>
      </c>
      <c r="BG230" s="119" t="str">
        <f>IF(OR(H$10="", $B230="", H230="", BG$9=""), "", IFERROR(WORKDAY((DATE(YEAR($B230), MONTH($B230)+INDEX(Settings!$AM$19:$AM$33, MATCH(H$10, Settings!$Y$19:$Y$33, 0)), IF(INDEX(Settings!$AQ$19:$AQ$33, MATCH(H$10, Settings!$Y$19:$Y$33, 0))=0, DAY($B230), INDEX(Settings!$AQ$19:$AQ$33, MATCH(H$10, Settings!$Y$19:$Y$33, 0))))-1), 1, Settings!$AY$23:$AY$38), ""))</f>
        <v/>
      </c>
      <c r="BH230" s="119" t="str">
        <f>IF(OR(I$10="", $B230="", I230="", BH$9=""), "", IFERROR(WORKDAY((DATE(YEAR($B230), MONTH($B230)+INDEX(Settings!$AM$19:$AM$33, MATCH(I$10, Settings!$Y$19:$Y$33, 0)), IF(INDEX(Settings!$AQ$19:$AQ$33, MATCH(I$10, Settings!$Y$19:$Y$33, 0))=0, DAY($B230), INDEX(Settings!$AQ$19:$AQ$33, MATCH(I$10, Settings!$Y$19:$Y$33, 0))))-1), 1, Settings!$AY$23:$AY$38), ""))</f>
        <v/>
      </c>
      <c r="BI230" s="119" t="str">
        <f>IF(OR(J$10="", $B230="", J230="", BI$9=""), "", IFERROR(WORKDAY((DATE(YEAR($B230), MONTH($B230)+INDEX(Settings!$AM$19:$AM$33, MATCH(J$10, Settings!$Y$19:$Y$33, 0)), IF(INDEX(Settings!$AQ$19:$AQ$33, MATCH(J$10, Settings!$Y$19:$Y$33, 0))=0, DAY($B230), INDEX(Settings!$AQ$19:$AQ$33, MATCH(J$10, Settings!$Y$19:$Y$33, 0))))-1), 1, Settings!$AY$23:$AY$38), ""))</f>
        <v/>
      </c>
      <c r="BJ230" s="119" t="str">
        <f>IF(OR(K$10="", $B230="", K230="", BJ$9=""), "", IFERROR(WORKDAY((DATE(YEAR($B230), MONTH($B230)+INDEX(Settings!$AM$19:$AM$33, MATCH(K$10, Settings!$Y$19:$Y$33, 0)), IF(INDEX(Settings!$AQ$19:$AQ$33, MATCH(K$10, Settings!$Y$19:$Y$33, 0))=0, DAY($B230), INDEX(Settings!$AQ$19:$AQ$33, MATCH(K$10, Settings!$Y$19:$Y$33, 0))))-1), 1, Settings!$AY$23:$AY$38), ""))</f>
        <v/>
      </c>
      <c r="BK230" s="119" t="str">
        <f>IF(OR(L$10="", $B230="", L230="", BK$9=""), "", IFERROR(WORKDAY((DATE(YEAR($B230), MONTH($B230)+INDEX(Settings!$AM$19:$AM$33, MATCH(L$10, Settings!$Y$19:$Y$33, 0)), IF(INDEX(Settings!$AQ$19:$AQ$33, MATCH(L$10, Settings!$Y$19:$Y$33, 0))=0, DAY($B230), INDEX(Settings!$AQ$19:$AQ$33, MATCH(L$10, Settings!$Y$19:$Y$33, 0))))-1), 1, Settings!$AY$23:$AY$38), ""))</f>
        <v/>
      </c>
      <c r="BL230" s="119" t="str">
        <f>IF(OR(M$10="", $B230="", M230="", BL$9=""), "", IFERROR(WORKDAY((DATE(YEAR($B230), MONTH($B230)+INDEX(Settings!$AM$19:$AM$33, MATCH(M$10, Settings!$Y$19:$Y$33, 0)), IF(INDEX(Settings!$AQ$19:$AQ$33, MATCH(M$10, Settings!$Y$19:$Y$33, 0))=0, DAY($B230), INDEX(Settings!$AQ$19:$AQ$33, MATCH(M$10, Settings!$Y$19:$Y$33, 0))))-1), 1, Settings!$AY$23:$AY$38), ""))</f>
        <v/>
      </c>
      <c r="BM230" s="119" t="str">
        <f>IF(OR(N$10="", $B230="", N230="", BM$9=""), "", IFERROR(WORKDAY((DATE(YEAR($B230), MONTH($B230)+INDEX(Settings!$AM$19:$AM$33, MATCH(N$10, Settings!$Y$19:$Y$33, 0)), IF(INDEX(Settings!$AQ$19:$AQ$33, MATCH(N$10, Settings!$Y$19:$Y$33, 0))=0, DAY($B230), INDEX(Settings!$AQ$19:$AQ$33, MATCH(N$10, Settings!$Y$19:$Y$33, 0))))-1), 1, Settings!$AY$23:$AY$38), ""))</f>
        <v/>
      </c>
      <c r="BN230" s="119" t="str">
        <f>IF(OR(O$10="", $B230="", O230="", BN$9=""), "", IFERROR(WORKDAY((DATE(YEAR($B230), MONTH($B230)+INDEX(Settings!$AM$19:$AM$33, MATCH(O$10, Settings!$Y$19:$Y$33, 0)), IF(INDEX(Settings!$AQ$19:$AQ$33, MATCH(O$10, Settings!$Y$19:$Y$33, 0))=0, DAY($B230), INDEX(Settings!$AQ$19:$AQ$33, MATCH(O$10, Settings!$Y$19:$Y$33, 0))))-1), 1, Settings!$AY$23:$AY$38), ""))</f>
        <v/>
      </c>
      <c r="BO230" s="119" t="str">
        <f>IF(OR(P$10="", $B230="", P230="", BO$9=""), "", IFERROR(WORKDAY((DATE(YEAR($B230), MONTH($B230)+INDEX(Settings!$AM$19:$AM$33, MATCH(P$10, Settings!$Y$19:$Y$33, 0)), IF(INDEX(Settings!$AQ$19:$AQ$33, MATCH(P$10, Settings!$Y$19:$Y$33, 0))=0, DAY($B230), INDEX(Settings!$AQ$19:$AQ$33, MATCH(P$10, Settings!$Y$19:$Y$33, 0))))-1), 1, Settings!$AY$23:$AY$38), ""))</f>
        <v/>
      </c>
      <c r="BP230" s="120" t="str">
        <f>IF(OR(Q$10="", $B230="", Q230="", BP$9=""), "", IFERROR(WORKDAY((DATE(YEAR($B230), MONTH($B230)+INDEX(Settings!$AM$19:$AM$33, MATCH(Q$10, Settings!$Y$19:$Y$33, 0)), IF(INDEX(Settings!$AQ$19:$AQ$33, MATCH(Q$10, Settings!$Y$19:$Y$33, 0))=0, DAY($B230), INDEX(Settings!$AQ$19:$AQ$33, MATCH(Q$10, Settings!$Y$19:$Y$33, 0))))-1), 1, Settings!$AY$23:$AY$38), ""))</f>
        <v/>
      </c>
      <c r="BR230" s="118" t="str">
        <f>IF(BB230="", "", IF(BB230&lt;=$B230, WORKDAY(DATE(YEAR($BB230), MONTH(BB230)+1, DAY(BB230)-1), 1, Settings!$AY$23:$AY$38), BB230))</f>
        <v/>
      </c>
      <c r="BS230" s="119" t="str">
        <f>IF(BC230="", "", IF(BC230&lt;=$B230, WORKDAY(DATE(YEAR($BB230), MONTH(BC230)+1, DAY(BC230)-1), 1, Settings!$AY$23:$AY$38), BC230))</f>
        <v/>
      </c>
      <c r="BT230" s="119">
        <f>IF(BD230="", "", IF(BD230&lt;=$B230, WORKDAY(DATE(YEAR($BB230), MONTH(BD230)+1, DAY(BD230)-1), 1, Settings!$AY$23:$AY$38), BD230))</f>
        <v>43893</v>
      </c>
      <c r="BU230" s="119" t="str">
        <f>IF(BE230="", "", IF(BE230&lt;=$B230, WORKDAY(DATE(YEAR($BB230), MONTH(BE230)+1, DAY(BE230)-1), 1, Settings!$AY$23:$AY$38), BE230))</f>
        <v/>
      </c>
      <c r="BV230" s="119">
        <f>IF(BF230="", "", IF(BF230&lt;=$B230, WORKDAY(DATE(YEAR($BB230), MONTH(BF230)+1, DAY(BF230)-1), 1, Settings!$AY$23:$AY$38), BF230))</f>
        <v>43922</v>
      </c>
      <c r="BW230" s="119" t="str">
        <f>IF(BG230="", "", IF(BG230&lt;=$B230, WORKDAY(DATE(YEAR($BB230), MONTH(BG230)+1, DAY(BG230)-1), 1, Settings!$AY$23:$AY$38), BG230))</f>
        <v/>
      </c>
      <c r="BX230" s="119" t="str">
        <f>IF(BH230="", "", IF(BH230&lt;=$B230, WORKDAY(DATE(YEAR($BB230), MONTH(BH230)+1, DAY(BH230)-1), 1, Settings!$AY$23:$AY$38), BH230))</f>
        <v/>
      </c>
      <c r="BY230" s="119" t="str">
        <f>IF(BI230="", "", IF(BI230&lt;=$B230, WORKDAY(DATE(YEAR($BB230), MONTH(BI230)+1, DAY(BI230)-1), 1, Settings!$AY$23:$AY$38), BI230))</f>
        <v/>
      </c>
      <c r="BZ230" s="119" t="str">
        <f>IF(BJ230="", "", IF(BJ230&lt;=$B230, WORKDAY(DATE(YEAR($BB230), MONTH(BJ230)+1, DAY(BJ230)-1), 1, Settings!$AY$23:$AY$38), BJ230))</f>
        <v/>
      </c>
      <c r="CA230" s="119" t="str">
        <f>IF(BK230="", "", IF(BK230&lt;=$B230, WORKDAY(DATE(YEAR($BB230), MONTH(BK230)+1, DAY(BK230)-1), 1, Settings!$AY$23:$AY$38), BK230))</f>
        <v/>
      </c>
      <c r="CB230" s="119" t="str">
        <f>IF(BL230="", "", IF(BL230&lt;=$B230, WORKDAY(DATE(YEAR($BB230), MONTH(BL230)+1, DAY(BL230)-1), 1, Settings!$AY$23:$AY$38), BL230))</f>
        <v/>
      </c>
      <c r="CC230" s="119" t="str">
        <f>IF(BM230="", "", IF(BM230&lt;=$B230, WORKDAY(DATE(YEAR($BB230), MONTH(BM230)+1, DAY(BM230)-1), 1, Settings!$AY$23:$AY$38), BM230))</f>
        <v/>
      </c>
      <c r="CD230" s="119" t="str">
        <f>IF(BN230="", "", IF(BN230&lt;=$B230, WORKDAY(DATE(YEAR($BB230), MONTH(BN230)+1, DAY(BN230)-1), 1, Settings!$AY$23:$AY$38), BN230))</f>
        <v/>
      </c>
      <c r="CE230" s="119" t="str">
        <f>IF(BO230="", "", IF(BO230&lt;=$B230, WORKDAY(DATE(YEAR($BB230), MONTH(BO230)+1, DAY(BO230)-1), 1, Settings!$AY$23:$AY$38), BO230))</f>
        <v/>
      </c>
      <c r="CF230" s="120" t="str">
        <f>IF(BP230="", "", IF(BP230&lt;=$B230, WORKDAY(DATE(YEAR($BB230), MONTH(BP230)+1, DAY(BP230)-1), 1, Settings!$AY$23:$AY$38), BP230))</f>
        <v/>
      </c>
      <c r="CH230" s="48">
        <f t="shared" si="97"/>
        <v>43873</v>
      </c>
      <c r="CI230" s="49">
        <f t="shared" si="98"/>
        <v>43873</v>
      </c>
      <c r="CJ230" s="49">
        <f t="shared" si="99"/>
        <v>43893</v>
      </c>
      <c r="CK230" s="49">
        <f t="shared" si="100"/>
        <v>43873</v>
      </c>
      <c r="CL230" s="49">
        <f t="shared" si="101"/>
        <v>43922</v>
      </c>
      <c r="CM230" s="49" t="str">
        <f t="shared" si="102"/>
        <v/>
      </c>
      <c r="CN230" s="49" t="str">
        <f t="shared" si="103"/>
        <v/>
      </c>
      <c r="CO230" s="49" t="str">
        <f t="shared" si="104"/>
        <v/>
      </c>
      <c r="CP230" s="49" t="str">
        <f t="shared" si="105"/>
        <v/>
      </c>
      <c r="CQ230" s="49" t="str">
        <f t="shared" si="106"/>
        <v/>
      </c>
      <c r="CR230" s="49" t="str">
        <f t="shared" si="107"/>
        <v/>
      </c>
      <c r="CS230" s="49" t="str">
        <f t="shared" si="108"/>
        <v/>
      </c>
      <c r="CT230" s="49" t="str">
        <f t="shared" si="109"/>
        <v/>
      </c>
      <c r="CU230" s="49" t="str">
        <f t="shared" si="110"/>
        <v/>
      </c>
      <c r="CV230" s="16" t="str">
        <f t="shared" si="111"/>
        <v/>
      </c>
      <c r="CX230" s="48" t="str">
        <f t="shared" si="112"/>
        <v>Feb 2020</v>
      </c>
      <c r="CY230" s="49" t="str">
        <f t="shared" si="113"/>
        <v>Feb 2020</v>
      </c>
      <c r="CZ230" s="49" t="str">
        <f t="shared" si="114"/>
        <v>Mar 2020</v>
      </c>
      <c r="DA230" s="49" t="str">
        <f t="shared" si="115"/>
        <v>Feb 2020</v>
      </c>
      <c r="DB230" s="49" t="str">
        <f t="shared" si="116"/>
        <v>Apr 2020</v>
      </c>
      <c r="DC230" s="49" t="str">
        <f t="shared" si="117"/>
        <v/>
      </c>
      <c r="DD230" s="49" t="str">
        <f t="shared" si="118"/>
        <v/>
      </c>
      <c r="DE230" s="49" t="str">
        <f t="shared" si="119"/>
        <v/>
      </c>
      <c r="DF230" s="49" t="str">
        <f t="shared" si="120"/>
        <v/>
      </c>
      <c r="DG230" s="49" t="str">
        <f t="shared" si="121"/>
        <v/>
      </c>
      <c r="DH230" s="49" t="str">
        <f t="shared" si="122"/>
        <v/>
      </c>
      <c r="DI230" s="49" t="str">
        <f t="shared" si="123"/>
        <v/>
      </c>
      <c r="DJ230" s="49" t="str">
        <f t="shared" si="124"/>
        <v/>
      </c>
      <c r="DK230" s="49" t="str">
        <f t="shared" si="125"/>
        <v/>
      </c>
      <c r="DL230" s="16" t="str">
        <f t="shared" si="126"/>
        <v/>
      </c>
      <c r="DN230" s="17" t="str">
        <f t="shared" si="127"/>
        <v>Feb 2020</v>
      </c>
    </row>
    <row r="231" spans="1:118" x14ac:dyDescent="0.25">
      <c r="A231" s="30"/>
      <c r="B231" s="102">
        <f>IF(B230="", "", IFERROR(IF(B230+1&gt;Settings!$G$25, "", B230+1), ""))</f>
        <v>43867</v>
      </c>
      <c r="C231" s="2"/>
      <c r="D231" s="3"/>
      <c r="E231" s="3"/>
      <c r="F231" s="3"/>
      <c r="G231" s="3"/>
      <c r="H231" s="3"/>
      <c r="I231" s="3"/>
      <c r="J231" s="3"/>
      <c r="K231" s="3"/>
      <c r="L231" s="3"/>
      <c r="M231" s="3"/>
      <c r="N231" s="3"/>
      <c r="O231" s="3"/>
      <c r="P231" s="3"/>
      <c r="Q231" s="4"/>
      <c r="R231" s="30"/>
      <c r="T231" s="17" t="str">
        <f>IF($B231="", "", IF($B231&lt;Settings!$G$23, "Old", "New"))</f>
        <v>New</v>
      </c>
      <c r="AL231" s="118" t="str">
        <f>IF(OR($B231="", C231="", C$10="", AL$9), "", IFERROR($B231+INDEX(Settings!$AF$19:$AF$33, MATCH(C$10, Settings!$Y$19:$Y$33, 0))+IF(INDEX(Settings!$AI$19:$AI$33, MATCH(C$10, Settings!$Y$19:$Y$33, 0))="", 0, INDEX($AO$2:$AU$8, MATCH(TEXT($B231, "ddd"), $AN$2:$AN$8, 0), MATCH(INDEX(Settings!$AI$19:$AI$33, MATCH(C$10, Settings!$Y$19:$Y$33, 0)), $AO$1:$AU$1, 0))), 0))</f>
        <v/>
      </c>
      <c r="AM231" s="119" t="str">
        <f>IF(OR($B231="", D231="", D$10="", AM$9), "", IFERROR($B231+INDEX(Settings!$AF$19:$AF$33, MATCH(D$10, Settings!$Y$19:$Y$33, 0))+IF(INDEX(Settings!$AI$19:$AI$33, MATCH(D$10, Settings!$Y$19:$Y$33, 0))="", 0, INDEX($AO$2:$AU$8, MATCH(TEXT($B231, "ddd"), $AN$2:$AN$8, 0), MATCH(INDEX(Settings!$AI$19:$AI$33, MATCH(D$10, Settings!$Y$19:$Y$33, 0)), $AO$1:$AU$1, 0))), 0))</f>
        <v/>
      </c>
      <c r="AN231" s="119" t="str">
        <f>IF(OR($B231="", E231="", E$10="", AN$9), "", IFERROR($B231+INDEX(Settings!$AF$19:$AF$33, MATCH(E$10, Settings!$Y$19:$Y$33, 0))+IF(INDEX(Settings!$AI$19:$AI$33, MATCH(E$10, Settings!$Y$19:$Y$33, 0))="", 0, INDEX($AO$2:$AU$8, MATCH(TEXT($B231, "ddd"), $AN$2:$AN$8, 0), MATCH(INDEX(Settings!$AI$19:$AI$33, MATCH(E$10, Settings!$Y$19:$Y$33, 0)), $AO$1:$AU$1, 0))), 0))</f>
        <v/>
      </c>
      <c r="AO231" s="119" t="str">
        <f>IF(OR($B231="", F231="", F$10="", AO$9), "", IFERROR($B231+INDEX(Settings!$AF$19:$AF$33, MATCH(F$10, Settings!$Y$19:$Y$33, 0))+IF(INDEX(Settings!$AI$19:$AI$33, MATCH(F$10, Settings!$Y$19:$Y$33, 0))="", 0, INDEX($AO$2:$AU$8, MATCH(TEXT($B231, "ddd"), $AN$2:$AN$8, 0), MATCH(INDEX(Settings!$AI$19:$AI$33, MATCH(F$10, Settings!$Y$19:$Y$33, 0)), $AO$1:$AU$1, 0))), 0))</f>
        <v/>
      </c>
      <c r="AP231" s="119" t="str">
        <f>IF(OR($B231="", G231="", G$10="", AP$9), "", IFERROR($B231+INDEX(Settings!$AF$19:$AF$33, MATCH(G$10, Settings!$Y$19:$Y$33, 0))+IF(INDEX(Settings!$AI$19:$AI$33, MATCH(G$10, Settings!$Y$19:$Y$33, 0))="", 0, INDEX($AO$2:$AU$8, MATCH(TEXT($B231, "ddd"), $AN$2:$AN$8, 0), MATCH(INDEX(Settings!$AI$19:$AI$33, MATCH(G$10, Settings!$Y$19:$Y$33, 0)), $AO$1:$AU$1, 0))), 0))</f>
        <v/>
      </c>
      <c r="AQ231" s="119" t="str">
        <f>IF(OR($B231="", H231="", H$10="", AQ$9), "", IFERROR($B231+INDEX(Settings!$AF$19:$AF$33, MATCH(H$10, Settings!$Y$19:$Y$33, 0))+IF(INDEX(Settings!$AI$19:$AI$33, MATCH(H$10, Settings!$Y$19:$Y$33, 0))="", 0, INDEX($AO$2:$AU$8, MATCH(TEXT($B231, "ddd"), $AN$2:$AN$8, 0), MATCH(INDEX(Settings!$AI$19:$AI$33, MATCH(H$10, Settings!$Y$19:$Y$33, 0)), $AO$1:$AU$1, 0))), 0))</f>
        <v/>
      </c>
      <c r="AR231" s="119" t="str">
        <f>IF(OR($B231="", I231="", I$10="", AR$9), "", IFERROR($B231+INDEX(Settings!$AF$19:$AF$33, MATCH(I$10, Settings!$Y$19:$Y$33, 0))+IF(INDEX(Settings!$AI$19:$AI$33, MATCH(I$10, Settings!$Y$19:$Y$33, 0))="", 0, INDEX($AO$2:$AU$8, MATCH(TEXT($B231, "ddd"), $AN$2:$AN$8, 0), MATCH(INDEX(Settings!$AI$19:$AI$33, MATCH(I$10, Settings!$Y$19:$Y$33, 0)), $AO$1:$AU$1, 0))), 0))</f>
        <v/>
      </c>
      <c r="AS231" s="119" t="str">
        <f>IF(OR($B231="", J231="", J$10="", AS$9), "", IFERROR($B231+INDEX(Settings!$AF$19:$AF$33, MATCH(J$10, Settings!$Y$19:$Y$33, 0))+IF(INDEX(Settings!$AI$19:$AI$33, MATCH(J$10, Settings!$Y$19:$Y$33, 0))="", 0, INDEX($AO$2:$AU$8, MATCH(TEXT($B231, "ddd"), $AN$2:$AN$8, 0), MATCH(INDEX(Settings!$AI$19:$AI$33, MATCH(J$10, Settings!$Y$19:$Y$33, 0)), $AO$1:$AU$1, 0))), 0))</f>
        <v/>
      </c>
      <c r="AT231" s="119" t="str">
        <f>IF(OR($B231="", K231="", K$10="", AT$9), "", IFERROR($B231+INDEX(Settings!$AF$19:$AF$33, MATCH(K$10, Settings!$Y$19:$Y$33, 0))+IF(INDEX(Settings!$AI$19:$AI$33, MATCH(K$10, Settings!$Y$19:$Y$33, 0))="", 0, INDEX($AO$2:$AU$8, MATCH(TEXT($B231, "ddd"), $AN$2:$AN$8, 0), MATCH(INDEX(Settings!$AI$19:$AI$33, MATCH(K$10, Settings!$Y$19:$Y$33, 0)), $AO$1:$AU$1, 0))), 0))</f>
        <v/>
      </c>
      <c r="AU231" s="119" t="str">
        <f>IF(OR($B231="", L231="", L$10="", AU$9), "", IFERROR($B231+INDEX(Settings!$AF$19:$AF$33, MATCH(L$10, Settings!$Y$19:$Y$33, 0))+IF(INDEX(Settings!$AI$19:$AI$33, MATCH(L$10, Settings!$Y$19:$Y$33, 0))="", 0, INDEX($AO$2:$AU$8, MATCH(TEXT($B231, "ddd"), $AN$2:$AN$8, 0), MATCH(INDEX(Settings!$AI$19:$AI$33, MATCH(L$10, Settings!$Y$19:$Y$33, 0)), $AO$1:$AU$1, 0))), 0))</f>
        <v/>
      </c>
      <c r="AV231" s="119" t="str">
        <f>IF(OR($B231="", M231="", M$10="", AV$9), "", IFERROR($B231+INDEX(Settings!$AF$19:$AF$33, MATCH(M$10, Settings!$Y$19:$Y$33, 0))+IF(INDEX(Settings!$AI$19:$AI$33, MATCH(M$10, Settings!$Y$19:$Y$33, 0))="", 0, INDEX($AO$2:$AU$8, MATCH(TEXT($B231, "ddd"), $AN$2:$AN$8, 0), MATCH(INDEX(Settings!$AI$19:$AI$33, MATCH(M$10, Settings!$Y$19:$Y$33, 0)), $AO$1:$AU$1, 0))), 0))</f>
        <v/>
      </c>
      <c r="AW231" s="119" t="str">
        <f>IF(OR($B231="", N231="", N$10="", AW$9), "", IFERROR($B231+INDEX(Settings!$AF$19:$AF$33, MATCH(N$10, Settings!$Y$19:$Y$33, 0))+IF(INDEX(Settings!$AI$19:$AI$33, MATCH(N$10, Settings!$Y$19:$Y$33, 0))="", 0, INDEX($AO$2:$AU$8, MATCH(TEXT($B231, "ddd"), $AN$2:$AN$8, 0), MATCH(INDEX(Settings!$AI$19:$AI$33, MATCH(N$10, Settings!$Y$19:$Y$33, 0)), $AO$1:$AU$1, 0))), 0))</f>
        <v/>
      </c>
      <c r="AX231" s="119" t="str">
        <f>IF(OR($B231="", O231="", O$10="", AX$9), "", IFERROR($B231+INDEX(Settings!$AF$19:$AF$33, MATCH(O$10, Settings!$Y$19:$Y$33, 0))+IF(INDEX(Settings!$AI$19:$AI$33, MATCH(O$10, Settings!$Y$19:$Y$33, 0))="", 0, INDEX($AO$2:$AU$8, MATCH(TEXT($B231, "ddd"), $AN$2:$AN$8, 0), MATCH(INDEX(Settings!$AI$19:$AI$33, MATCH(O$10, Settings!$Y$19:$Y$33, 0)), $AO$1:$AU$1, 0))), 0))</f>
        <v/>
      </c>
      <c r="AY231" s="119" t="str">
        <f>IF(OR($B231="", P231="", P$10="", AY$9), "", IFERROR($B231+INDEX(Settings!$AF$19:$AF$33, MATCH(P$10, Settings!$Y$19:$Y$33, 0))+IF(INDEX(Settings!$AI$19:$AI$33, MATCH(P$10, Settings!$Y$19:$Y$33, 0))="", 0, INDEX($AO$2:$AU$8, MATCH(TEXT($B231, "ddd"), $AN$2:$AN$8, 0), MATCH(INDEX(Settings!$AI$19:$AI$33, MATCH(P$10, Settings!$Y$19:$Y$33, 0)), $AO$1:$AU$1, 0))), 0))</f>
        <v/>
      </c>
      <c r="AZ231" s="120" t="str">
        <f>IF(OR($B231="", Q231="", Q$10="", AZ$9), "", IFERROR($B231+INDEX(Settings!$AF$19:$AF$33, MATCH(Q$10, Settings!$Y$19:$Y$33, 0))+IF(INDEX(Settings!$AI$19:$AI$33, MATCH(Q$10, Settings!$Y$19:$Y$33, 0))="", 0, INDEX($AO$2:$AU$8, MATCH(TEXT($B231, "ddd"), $AN$2:$AN$8, 0), MATCH(INDEX(Settings!$AI$19:$AI$33, MATCH(Q$10, Settings!$Y$19:$Y$33, 0)), $AO$1:$AU$1, 0))), 0))</f>
        <v/>
      </c>
      <c r="BB231" s="118" t="str">
        <f>IF(OR(C$10="", $B231="", C231="", BB$9=""), "", IFERROR(WORKDAY((DATE(YEAR($B231), MONTH($B231)+INDEX(Settings!$AM$19:$AM$33, MATCH(C$10, Settings!$Y$19:$Y$33, 0)), IF(INDEX(Settings!$AQ$19:$AQ$33, MATCH(C$10, Settings!$Y$19:$Y$33, 0))=0, DAY($B231), INDEX(Settings!$AQ$19:$AQ$33, MATCH(C$10, Settings!$Y$19:$Y$33, 0))))-1), 1, Settings!$AY$23:$AY$38), ""))</f>
        <v/>
      </c>
      <c r="BC231" s="119" t="str">
        <f>IF(OR(D$10="", $B231="", D231="", BC$9=""), "", IFERROR(WORKDAY((DATE(YEAR($B231), MONTH($B231)+INDEX(Settings!$AM$19:$AM$33, MATCH(D$10, Settings!$Y$19:$Y$33, 0)), IF(INDEX(Settings!$AQ$19:$AQ$33, MATCH(D$10, Settings!$Y$19:$Y$33, 0))=0, DAY($B231), INDEX(Settings!$AQ$19:$AQ$33, MATCH(D$10, Settings!$Y$19:$Y$33, 0))))-1), 1, Settings!$AY$23:$AY$38), ""))</f>
        <v/>
      </c>
      <c r="BD231" s="119" t="str">
        <f>IF(OR(E$10="", $B231="", E231="", BD$9=""), "", IFERROR(WORKDAY((DATE(YEAR($B231), MONTH($B231)+INDEX(Settings!$AM$19:$AM$33, MATCH(E$10, Settings!$Y$19:$Y$33, 0)), IF(INDEX(Settings!$AQ$19:$AQ$33, MATCH(E$10, Settings!$Y$19:$Y$33, 0))=0, DAY($B231), INDEX(Settings!$AQ$19:$AQ$33, MATCH(E$10, Settings!$Y$19:$Y$33, 0))))-1), 1, Settings!$AY$23:$AY$38), ""))</f>
        <v/>
      </c>
      <c r="BE231" s="119" t="str">
        <f>IF(OR(F$10="", $B231="", F231="", BE$9=""), "", IFERROR(WORKDAY((DATE(YEAR($B231), MONTH($B231)+INDEX(Settings!$AM$19:$AM$33, MATCH(F$10, Settings!$Y$19:$Y$33, 0)), IF(INDEX(Settings!$AQ$19:$AQ$33, MATCH(F$10, Settings!$Y$19:$Y$33, 0))=0, DAY($B231), INDEX(Settings!$AQ$19:$AQ$33, MATCH(F$10, Settings!$Y$19:$Y$33, 0))))-1), 1, Settings!$AY$23:$AY$38), ""))</f>
        <v/>
      </c>
      <c r="BF231" s="119" t="str">
        <f>IF(OR(G$10="", $B231="", G231="", BF$9=""), "", IFERROR(WORKDAY((DATE(YEAR($B231), MONTH($B231)+INDEX(Settings!$AM$19:$AM$33, MATCH(G$10, Settings!$Y$19:$Y$33, 0)), IF(INDEX(Settings!$AQ$19:$AQ$33, MATCH(G$10, Settings!$Y$19:$Y$33, 0))=0, DAY($B231), INDEX(Settings!$AQ$19:$AQ$33, MATCH(G$10, Settings!$Y$19:$Y$33, 0))))-1), 1, Settings!$AY$23:$AY$38), ""))</f>
        <v/>
      </c>
      <c r="BG231" s="119" t="str">
        <f>IF(OR(H$10="", $B231="", H231="", BG$9=""), "", IFERROR(WORKDAY((DATE(YEAR($B231), MONTH($B231)+INDEX(Settings!$AM$19:$AM$33, MATCH(H$10, Settings!$Y$19:$Y$33, 0)), IF(INDEX(Settings!$AQ$19:$AQ$33, MATCH(H$10, Settings!$Y$19:$Y$33, 0))=0, DAY($B231), INDEX(Settings!$AQ$19:$AQ$33, MATCH(H$10, Settings!$Y$19:$Y$33, 0))))-1), 1, Settings!$AY$23:$AY$38), ""))</f>
        <v/>
      </c>
      <c r="BH231" s="119" t="str">
        <f>IF(OR(I$10="", $B231="", I231="", BH$9=""), "", IFERROR(WORKDAY((DATE(YEAR($B231), MONTH($B231)+INDEX(Settings!$AM$19:$AM$33, MATCH(I$10, Settings!$Y$19:$Y$33, 0)), IF(INDEX(Settings!$AQ$19:$AQ$33, MATCH(I$10, Settings!$Y$19:$Y$33, 0))=0, DAY($B231), INDEX(Settings!$AQ$19:$AQ$33, MATCH(I$10, Settings!$Y$19:$Y$33, 0))))-1), 1, Settings!$AY$23:$AY$38), ""))</f>
        <v/>
      </c>
      <c r="BI231" s="119" t="str">
        <f>IF(OR(J$10="", $B231="", J231="", BI$9=""), "", IFERROR(WORKDAY((DATE(YEAR($B231), MONTH($B231)+INDEX(Settings!$AM$19:$AM$33, MATCH(J$10, Settings!$Y$19:$Y$33, 0)), IF(INDEX(Settings!$AQ$19:$AQ$33, MATCH(J$10, Settings!$Y$19:$Y$33, 0))=0, DAY($B231), INDEX(Settings!$AQ$19:$AQ$33, MATCH(J$10, Settings!$Y$19:$Y$33, 0))))-1), 1, Settings!$AY$23:$AY$38), ""))</f>
        <v/>
      </c>
      <c r="BJ231" s="119" t="str">
        <f>IF(OR(K$10="", $B231="", K231="", BJ$9=""), "", IFERROR(WORKDAY((DATE(YEAR($B231), MONTH($B231)+INDEX(Settings!$AM$19:$AM$33, MATCH(K$10, Settings!$Y$19:$Y$33, 0)), IF(INDEX(Settings!$AQ$19:$AQ$33, MATCH(K$10, Settings!$Y$19:$Y$33, 0))=0, DAY($B231), INDEX(Settings!$AQ$19:$AQ$33, MATCH(K$10, Settings!$Y$19:$Y$33, 0))))-1), 1, Settings!$AY$23:$AY$38), ""))</f>
        <v/>
      </c>
      <c r="BK231" s="119" t="str">
        <f>IF(OR(L$10="", $B231="", L231="", BK$9=""), "", IFERROR(WORKDAY((DATE(YEAR($B231), MONTH($B231)+INDEX(Settings!$AM$19:$AM$33, MATCH(L$10, Settings!$Y$19:$Y$33, 0)), IF(INDEX(Settings!$AQ$19:$AQ$33, MATCH(L$10, Settings!$Y$19:$Y$33, 0))=0, DAY($B231), INDEX(Settings!$AQ$19:$AQ$33, MATCH(L$10, Settings!$Y$19:$Y$33, 0))))-1), 1, Settings!$AY$23:$AY$38), ""))</f>
        <v/>
      </c>
      <c r="BL231" s="119" t="str">
        <f>IF(OR(M$10="", $B231="", M231="", BL$9=""), "", IFERROR(WORKDAY((DATE(YEAR($B231), MONTH($B231)+INDEX(Settings!$AM$19:$AM$33, MATCH(M$10, Settings!$Y$19:$Y$33, 0)), IF(INDEX(Settings!$AQ$19:$AQ$33, MATCH(M$10, Settings!$Y$19:$Y$33, 0))=0, DAY($B231), INDEX(Settings!$AQ$19:$AQ$33, MATCH(M$10, Settings!$Y$19:$Y$33, 0))))-1), 1, Settings!$AY$23:$AY$38), ""))</f>
        <v/>
      </c>
      <c r="BM231" s="119" t="str">
        <f>IF(OR(N$10="", $B231="", N231="", BM$9=""), "", IFERROR(WORKDAY((DATE(YEAR($B231), MONTH($B231)+INDEX(Settings!$AM$19:$AM$33, MATCH(N$10, Settings!$Y$19:$Y$33, 0)), IF(INDEX(Settings!$AQ$19:$AQ$33, MATCH(N$10, Settings!$Y$19:$Y$33, 0))=0, DAY($B231), INDEX(Settings!$AQ$19:$AQ$33, MATCH(N$10, Settings!$Y$19:$Y$33, 0))))-1), 1, Settings!$AY$23:$AY$38), ""))</f>
        <v/>
      </c>
      <c r="BN231" s="119" t="str">
        <f>IF(OR(O$10="", $B231="", O231="", BN$9=""), "", IFERROR(WORKDAY((DATE(YEAR($B231), MONTH($B231)+INDEX(Settings!$AM$19:$AM$33, MATCH(O$10, Settings!$Y$19:$Y$33, 0)), IF(INDEX(Settings!$AQ$19:$AQ$33, MATCH(O$10, Settings!$Y$19:$Y$33, 0))=0, DAY($B231), INDEX(Settings!$AQ$19:$AQ$33, MATCH(O$10, Settings!$Y$19:$Y$33, 0))))-1), 1, Settings!$AY$23:$AY$38), ""))</f>
        <v/>
      </c>
      <c r="BO231" s="119" t="str">
        <f>IF(OR(P$10="", $B231="", P231="", BO$9=""), "", IFERROR(WORKDAY((DATE(YEAR($B231), MONTH($B231)+INDEX(Settings!$AM$19:$AM$33, MATCH(P$10, Settings!$Y$19:$Y$33, 0)), IF(INDEX(Settings!$AQ$19:$AQ$33, MATCH(P$10, Settings!$Y$19:$Y$33, 0))=0, DAY($B231), INDEX(Settings!$AQ$19:$AQ$33, MATCH(P$10, Settings!$Y$19:$Y$33, 0))))-1), 1, Settings!$AY$23:$AY$38), ""))</f>
        <v/>
      </c>
      <c r="BP231" s="120" t="str">
        <f>IF(OR(Q$10="", $B231="", Q231="", BP$9=""), "", IFERROR(WORKDAY((DATE(YEAR($B231), MONTH($B231)+INDEX(Settings!$AM$19:$AM$33, MATCH(Q$10, Settings!$Y$19:$Y$33, 0)), IF(INDEX(Settings!$AQ$19:$AQ$33, MATCH(Q$10, Settings!$Y$19:$Y$33, 0))=0, DAY($B231), INDEX(Settings!$AQ$19:$AQ$33, MATCH(Q$10, Settings!$Y$19:$Y$33, 0))))-1), 1, Settings!$AY$23:$AY$38), ""))</f>
        <v/>
      </c>
      <c r="BR231" s="118" t="str">
        <f>IF(BB231="", "", IF(BB231&lt;=$B231, WORKDAY(DATE(YEAR($BB231), MONTH(BB231)+1, DAY(BB231)-1), 1, Settings!$AY$23:$AY$38), BB231))</f>
        <v/>
      </c>
      <c r="BS231" s="119" t="str">
        <f>IF(BC231="", "", IF(BC231&lt;=$B231, WORKDAY(DATE(YEAR($BB231), MONTH(BC231)+1, DAY(BC231)-1), 1, Settings!$AY$23:$AY$38), BC231))</f>
        <v/>
      </c>
      <c r="BT231" s="119" t="str">
        <f>IF(BD231="", "", IF(BD231&lt;=$B231, WORKDAY(DATE(YEAR($BB231), MONTH(BD231)+1, DAY(BD231)-1), 1, Settings!$AY$23:$AY$38), BD231))</f>
        <v/>
      </c>
      <c r="BU231" s="119" t="str">
        <f>IF(BE231="", "", IF(BE231&lt;=$B231, WORKDAY(DATE(YEAR($BB231), MONTH(BE231)+1, DAY(BE231)-1), 1, Settings!$AY$23:$AY$38), BE231))</f>
        <v/>
      </c>
      <c r="BV231" s="119" t="str">
        <f>IF(BF231="", "", IF(BF231&lt;=$B231, WORKDAY(DATE(YEAR($BB231), MONTH(BF231)+1, DAY(BF231)-1), 1, Settings!$AY$23:$AY$38), BF231))</f>
        <v/>
      </c>
      <c r="BW231" s="119" t="str">
        <f>IF(BG231="", "", IF(BG231&lt;=$B231, WORKDAY(DATE(YEAR($BB231), MONTH(BG231)+1, DAY(BG231)-1), 1, Settings!$AY$23:$AY$38), BG231))</f>
        <v/>
      </c>
      <c r="BX231" s="119" t="str">
        <f>IF(BH231="", "", IF(BH231&lt;=$B231, WORKDAY(DATE(YEAR($BB231), MONTH(BH231)+1, DAY(BH231)-1), 1, Settings!$AY$23:$AY$38), BH231))</f>
        <v/>
      </c>
      <c r="BY231" s="119" t="str">
        <f>IF(BI231="", "", IF(BI231&lt;=$B231, WORKDAY(DATE(YEAR($BB231), MONTH(BI231)+1, DAY(BI231)-1), 1, Settings!$AY$23:$AY$38), BI231))</f>
        <v/>
      </c>
      <c r="BZ231" s="119" t="str">
        <f>IF(BJ231="", "", IF(BJ231&lt;=$B231, WORKDAY(DATE(YEAR($BB231), MONTH(BJ231)+1, DAY(BJ231)-1), 1, Settings!$AY$23:$AY$38), BJ231))</f>
        <v/>
      </c>
      <c r="CA231" s="119" t="str">
        <f>IF(BK231="", "", IF(BK231&lt;=$B231, WORKDAY(DATE(YEAR($BB231), MONTH(BK231)+1, DAY(BK231)-1), 1, Settings!$AY$23:$AY$38), BK231))</f>
        <v/>
      </c>
      <c r="CB231" s="119" t="str">
        <f>IF(BL231="", "", IF(BL231&lt;=$B231, WORKDAY(DATE(YEAR($BB231), MONTH(BL231)+1, DAY(BL231)-1), 1, Settings!$AY$23:$AY$38), BL231))</f>
        <v/>
      </c>
      <c r="CC231" s="119" t="str">
        <f>IF(BM231="", "", IF(BM231&lt;=$B231, WORKDAY(DATE(YEAR($BB231), MONTH(BM231)+1, DAY(BM231)-1), 1, Settings!$AY$23:$AY$38), BM231))</f>
        <v/>
      </c>
      <c r="CD231" s="119" t="str">
        <f>IF(BN231="", "", IF(BN231&lt;=$B231, WORKDAY(DATE(YEAR($BB231), MONTH(BN231)+1, DAY(BN231)-1), 1, Settings!$AY$23:$AY$38), BN231))</f>
        <v/>
      </c>
      <c r="CE231" s="119" t="str">
        <f>IF(BO231="", "", IF(BO231&lt;=$B231, WORKDAY(DATE(YEAR($BB231), MONTH(BO231)+1, DAY(BO231)-1), 1, Settings!$AY$23:$AY$38), BO231))</f>
        <v/>
      </c>
      <c r="CF231" s="120" t="str">
        <f>IF(BP231="", "", IF(BP231&lt;=$B231, WORKDAY(DATE(YEAR($BB231), MONTH(BP231)+1, DAY(BP231)-1), 1, Settings!$AY$23:$AY$38), BP231))</f>
        <v/>
      </c>
      <c r="CH231" s="48" t="str">
        <f t="shared" si="97"/>
        <v/>
      </c>
      <c r="CI231" s="49" t="str">
        <f t="shared" si="98"/>
        <v/>
      </c>
      <c r="CJ231" s="49" t="str">
        <f t="shared" si="99"/>
        <v/>
      </c>
      <c r="CK231" s="49" t="str">
        <f t="shared" si="100"/>
        <v/>
      </c>
      <c r="CL231" s="49" t="str">
        <f t="shared" si="101"/>
        <v/>
      </c>
      <c r="CM231" s="49" t="str">
        <f t="shared" si="102"/>
        <v/>
      </c>
      <c r="CN231" s="49" t="str">
        <f t="shared" si="103"/>
        <v/>
      </c>
      <c r="CO231" s="49" t="str">
        <f t="shared" si="104"/>
        <v/>
      </c>
      <c r="CP231" s="49" t="str">
        <f t="shared" si="105"/>
        <v/>
      </c>
      <c r="CQ231" s="49" t="str">
        <f t="shared" si="106"/>
        <v/>
      </c>
      <c r="CR231" s="49" t="str">
        <f t="shared" si="107"/>
        <v/>
      </c>
      <c r="CS231" s="49" t="str">
        <f t="shared" si="108"/>
        <v/>
      </c>
      <c r="CT231" s="49" t="str">
        <f t="shared" si="109"/>
        <v/>
      </c>
      <c r="CU231" s="49" t="str">
        <f t="shared" si="110"/>
        <v/>
      </c>
      <c r="CV231" s="16" t="str">
        <f t="shared" si="111"/>
        <v/>
      </c>
      <c r="CX231" s="48" t="str">
        <f t="shared" si="112"/>
        <v/>
      </c>
      <c r="CY231" s="49" t="str">
        <f t="shared" si="113"/>
        <v/>
      </c>
      <c r="CZ231" s="49" t="str">
        <f t="shared" si="114"/>
        <v/>
      </c>
      <c r="DA231" s="49" t="str">
        <f t="shared" si="115"/>
        <v/>
      </c>
      <c r="DB231" s="49" t="str">
        <f t="shared" si="116"/>
        <v/>
      </c>
      <c r="DC231" s="49" t="str">
        <f t="shared" si="117"/>
        <v/>
      </c>
      <c r="DD231" s="49" t="str">
        <f t="shared" si="118"/>
        <v/>
      </c>
      <c r="DE231" s="49" t="str">
        <f t="shared" si="119"/>
        <v/>
      </c>
      <c r="DF231" s="49" t="str">
        <f t="shared" si="120"/>
        <v/>
      </c>
      <c r="DG231" s="49" t="str">
        <f t="shared" si="121"/>
        <v/>
      </c>
      <c r="DH231" s="49" t="str">
        <f t="shared" si="122"/>
        <v/>
      </c>
      <c r="DI231" s="49" t="str">
        <f t="shared" si="123"/>
        <v/>
      </c>
      <c r="DJ231" s="49" t="str">
        <f t="shared" si="124"/>
        <v/>
      </c>
      <c r="DK231" s="49" t="str">
        <f t="shared" si="125"/>
        <v/>
      </c>
      <c r="DL231" s="16" t="str">
        <f t="shared" si="126"/>
        <v/>
      </c>
      <c r="DN231" s="17" t="str">
        <f t="shared" si="127"/>
        <v>Feb 2020</v>
      </c>
    </row>
    <row r="232" spans="1:118" x14ac:dyDescent="0.25">
      <c r="A232" s="30"/>
      <c r="B232" s="102">
        <f>IF(B231="", "", IFERROR(IF(B231+1&gt;Settings!$G$25, "", B231+1), ""))</f>
        <v>43868</v>
      </c>
      <c r="C232" s="2"/>
      <c r="D232" s="3"/>
      <c r="E232" s="3"/>
      <c r="F232" s="3"/>
      <c r="G232" s="3"/>
      <c r="H232" s="3"/>
      <c r="I232" s="3"/>
      <c r="J232" s="3"/>
      <c r="K232" s="3"/>
      <c r="L232" s="3"/>
      <c r="M232" s="3"/>
      <c r="N232" s="3"/>
      <c r="O232" s="3"/>
      <c r="P232" s="3"/>
      <c r="Q232" s="4"/>
      <c r="R232" s="30"/>
      <c r="T232" s="17" t="str">
        <f>IF($B232="", "", IF($B232&lt;Settings!$G$23, "Old", "New"))</f>
        <v>New</v>
      </c>
      <c r="AL232" s="118" t="str">
        <f>IF(OR($B232="", C232="", C$10="", AL$9), "", IFERROR($B232+INDEX(Settings!$AF$19:$AF$33, MATCH(C$10, Settings!$Y$19:$Y$33, 0))+IF(INDEX(Settings!$AI$19:$AI$33, MATCH(C$10, Settings!$Y$19:$Y$33, 0))="", 0, INDEX($AO$2:$AU$8, MATCH(TEXT($B232, "ddd"), $AN$2:$AN$8, 0), MATCH(INDEX(Settings!$AI$19:$AI$33, MATCH(C$10, Settings!$Y$19:$Y$33, 0)), $AO$1:$AU$1, 0))), 0))</f>
        <v/>
      </c>
      <c r="AM232" s="119" t="str">
        <f>IF(OR($B232="", D232="", D$10="", AM$9), "", IFERROR($B232+INDEX(Settings!$AF$19:$AF$33, MATCH(D$10, Settings!$Y$19:$Y$33, 0))+IF(INDEX(Settings!$AI$19:$AI$33, MATCH(D$10, Settings!$Y$19:$Y$33, 0))="", 0, INDEX($AO$2:$AU$8, MATCH(TEXT($B232, "ddd"), $AN$2:$AN$8, 0), MATCH(INDEX(Settings!$AI$19:$AI$33, MATCH(D$10, Settings!$Y$19:$Y$33, 0)), $AO$1:$AU$1, 0))), 0))</f>
        <v/>
      </c>
      <c r="AN232" s="119" t="str">
        <f>IF(OR($B232="", E232="", E$10="", AN$9), "", IFERROR($B232+INDEX(Settings!$AF$19:$AF$33, MATCH(E$10, Settings!$Y$19:$Y$33, 0))+IF(INDEX(Settings!$AI$19:$AI$33, MATCH(E$10, Settings!$Y$19:$Y$33, 0))="", 0, INDEX($AO$2:$AU$8, MATCH(TEXT($B232, "ddd"), $AN$2:$AN$8, 0), MATCH(INDEX(Settings!$AI$19:$AI$33, MATCH(E$10, Settings!$Y$19:$Y$33, 0)), $AO$1:$AU$1, 0))), 0))</f>
        <v/>
      </c>
      <c r="AO232" s="119" t="str">
        <f>IF(OR($B232="", F232="", F$10="", AO$9), "", IFERROR($B232+INDEX(Settings!$AF$19:$AF$33, MATCH(F$10, Settings!$Y$19:$Y$33, 0))+IF(INDEX(Settings!$AI$19:$AI$33, MATCH(F$10, Settings!$Y$19:$Y$33, 0))="", 0, INDEX($AO$2:$AU$8, MATCH(TEXT($B232, "ddd"), $AN$2:$AN$8, 0), MATCH(INDEX(Settings!$AI$19:$AI$33, MATCH(F$10, Settings!$Y$19:$Y$33, 0)), $AO$1:$AU$1, 0))), 0))</f>
        <v/>
      </c>
      <c r="AP232" s="119" t="str">
        <f>IF(OR($B232="", G232="", G$10="", AP$9), "", IFERROR($B232+INDEX(Settings!$AF$19:$AF$33, MATCH(G$10, Settings!$Y$19:$Y$33, 0))+IF(INDEX(Settings!$AI$19:$AI$33, MATCH(G$10, Settings!$Y$19:$Y$33, 0))="", 0, INDEX($AO$2:$AU$8, MATCH(TEXT($B232, "ddd"), $AN$2:$AN$8, 0), MATCH(INDEX(Settings!$AI$19:$AI$33, MATCH(G$10, Settings!$Y$19:$Y$33, 0)), $AO$1:$AU$1, 0))), 0))</f>
        <v/>
      </c>
      <c r="AQ232" s="119" t="str">
        <f>IF(OR($B232="", H232="", H$10="", AQ$9), "", IFERROR($B232+INDEX(Settings!$AF$19:$AF$33, MATCH(H$10, Settings!$Y$19:$Y$33, 0))+IF(INDEX(Settings!$AI$19:$AI$33, MATCH(H$10, Settings!$Y$19:$Y$33, 0))="", 0, INDEX($AO$2:$AU$8, MATCH(TEXT($B232, "ddd"), $AN$2:$AN$8, 0), MATCH(INDEX(Settings!$AI$19:$AI$33, MATCH(H$10, Settings!$Y$19:$Y$33, 0)), $AO$1:$AU$1, 0))), 0))</f>
        <v/>
      </c>
      <c r="AR232" s="119" t="str">
        <f>IF(OR($B232="", I232="", I$10="", AR$9), "", IFERROR($B232+INDEX(Settings!$AF$19:$AF$33, MATCH(I$10, Settings!$Y$19:$Y$33, 0))+IF(INDEX(Settings!$AI$19:$AI$33, MATCH(I$10, Settings!$Y$19:$Y$33, 0))="", 0, INDEX($AO$2:$AU$8, MATCH(TEXT($B232, "ddd"), $AN$2:$AN$8, 0), MATCH(INDEX(Settings!$AI$19:$AI$33, MATCH(I$10, Settings!$Y$19:$Y$33, 0)), $AO$1:$AU$1, 0))), 0))</f>
        <v/>
      </c>
      <c r="AS232" s="119" t="str">
        <f>IF(OR($B232="", J232="", J$10="", AS$9), "", IFERROR($B232+INDEX(Settings!$AF$19:$AF$33, MATCH(J$10, Settings!$Y$19:$Y$33, 0))+IF(INDEX(Settings!$AI$19:$AI$33, MATCH(J$10, Settings!$Y$19:$Y$33, 0))="", 0, INDEX($AO$2:$AU$8, MATCH(TEXT($B232, "ddd"), $AN$2:$AN$8, 0), MATCH(INDEX(Settings!$AI$19:$AI$33, MATCH(J$10, Settings!$Y$19:$Y$33, 0)), $AO$1:$AU$1, 0))), 0))</f>
        <v/>
      </c>
      <c r="AT232" s="119" t="str">
        <f>IF(OR($B232="", K232="", K$10="", AT$9), "", IFERROR($B232+INDEX(Settings!$AF$19:$AF$33, MATCH(K$10, Settings!$Y$19:$Y$33, 0))+IF(INDEX(Settings!$AI$19:$AI$33, MATCH(K$10, Settings!$Y$19:$Y$33, 0))="", 0, INDEX($AO$2:$AU$8, MATCH(TEXT($B232, "ddd"), $AN$2:$AN$8, 0), MATCH(INDEX(Settings!$AI$19:$AI$33, MATCH(K$10, Settings!$Y$19:$Y$33, 0)), $AO$1:$AU$1, 0))), 0))</f>
        <v/>
      </c>
      <c r="AU232" s="119" t="str">
        <f>IF(OR($B232="", L232="", L$10="", AU$9), "", IFERROR($B232+INDEX(Settings!$AF$19:$AF$33, MATCH(L$10, Settings!$Y$19:$Y$33, 0))+IF(INDEX(Settings!$AI$19:$AI$33, MATCH(L$10, Settings!$Y$19:$Y$33, 0))="", 0, INDEX($AO$2:$AU$8, MATCH(TEXT($B232, "ddd"), $AN$2:$AN$8, 0), MATCH(INDEX(Settings!$AI$19:$AI$33, MATCH(L$10, Settings!$Y$19:$Y$33, 0)), $AO$1:$AU$1, 0))), 0))</f>
        <v/>
      </c>
      <c r="AV232" s="119" t="str">
        <f>IF(OR($B232="", M232="", M$10="", AV$9), "", IFERROR($B232+INDEX(Settings!$AF$19:$AF$33, MATCH(M$10, Settings!$Y$19:$Y$33, 0))+IF(INDEX(Settings!$AI$19:$AI$33, MATCH(M$10, Settings!$Y$19:$Y$33, 0))="", 0, INDEX($AO$2:$AU$8, MATCH(TEXT($B232, "ddd"), $AN$2:$AN$8, 0), MATCH(INDEX(Settings!$AI$19:$AI$33, MATCH(M$10, Settings!$Y$19:$Y$33, 0)), $AO$1:$AU$1, 0))), 0))</f>
        <v/>
      </c>
      <c r="AW232" s="119" t="str">
        <f>IF(OR($B232="", N232="", N$10="", AW$9), "", IFERROR($B232+INDEX(Settings!$AF$19:$AF$33, MATCH(N$10, Settings!$Y$19:$Y$33, 0))+IF(INDEX(Settings!$AI$19:$AI$33, MATCH(N$10, Settings!$Y$19:$Y$33, 0))="", 0, INDEX($AO$2:$AU$8, MATCH(TEXT($B232, "ddd"), $AN$2:$AN$8, 0), MATCH(INDEX(Settings!$AI$19:$AI$33, MATCH(N$10, Settings!$Y$19:$Y$33, 0)), $AO$1:$AU$1, 0))), 0))</f>
        <v/>
      </c>
      <c r="AX232" s="119" t="str">
        <f>IF(OR($B232="", O232="", O$10="", AX$9), "", IFERROR($B232+INDEX(Settings!$AF$19:$AF$33, MATCH(O$10, Settings!$Y$19:$Y$33, 0))+IF(INDEX(Settings!$AI$19:$AI$33, MATCH(O$10, Settings!$Y$19:$Y$33, 0))="", 0, INDEX($AO$2:$AU$8, MATCH(TEXT($B232, "ddd"), $AN$2:$AN$8, 0), MATCH(INDEX(Settings!$AI$19:$AI$33, MATCH(O$10, Settings!$Y$19:$Y$33, 0)), $AO$1:$AU$1, 0))), 0))</f>
        <v/>
      </c>
      <c r="AY232" s="119" t="str">
        <f>IF(OR($B232="", P232="", P$10="", AY$9), "", IFERROR($B232+INDEX(Settings!$AF$19:$AF$33, MATCH(P$10, Settings!$Y$19:$Y$33, 0))+IF(INDEX(Settings!$AI$19:$AI$33, MATCH(P$10, Settings!$Y$19:$Y$33, 0))="", 0, INDEX($AO$2:$AU$8, MATCH(TEXT($B232, "ddd"), $AN$2:$AN$8, 0), MATCH(INDEX(Settings!$AI$19:$AI$33, MATCH(P$10, Settings!$Y$19:$Y$33, 0)), $AO$1:$AU$1, 0))), 0))</f>
        <v/>
      </c>
      <c r="AZ232" s="120" t="str">
        <f>IF(OR($B232="", Q232="", Q$10="", AZ$9), "", IFERROR($B232+INDEX(Settings!$AF$19:$AF$33, MATCH(Q$10, Settings!$Y$19:$Y$33, 0))+IF(INDEX(Settings!$AI$19:$AI$33, MATCH(Q$10, Settings!$Y$19:$Y$33, 0))="", 0, INDEX($AO$2:$AU$8, MATCH(TEXT($B232, "ddd"), $AN$2:$AN$8, 0), MATCH(INDEX(Settings!$AI$19:$AI$33, MATCH(Q$10, Settings!$Y$19:$Y$33, 0)), $AO$1:$AU$1, 0))), 0))</f>
        <v/>
      </c>
      <c r="BB232" s="118" t="str">
        <f>IF(OR(C$10="", $B232="", C232="", BB$9=""), "", IFERROR(WORKDAY((DATE(YEAR($B232), MONTH($B232)+INDEX(Settings!$AM$19:$AM$33, MATCH(C$10, Settings!$Y$19:$Y$33, 0)), IF(INDEX(Settings!$AQ$19:$AQ$33, MATCH(C$10, Settings!$Y$19:$Y$33, 0))=0, DAY($B232), INDEX(Settings!$AQ$19:$AQ$33, MATCH(C$10, Settings!$Y$19:$Y$33, 0))))-1), 1, Settings!$AY$23:$AY$38), ""))</f>
        <v/>
      </c>
      <c r="BC232" s="119" t="str">
        <f>IF(OR(D$10="", $B232="", D232="", BC$9=""), "", IFERROR(WORKDAY((DATE(YEAR($B232), MONTH($B232)+INDEX(Settings!$AM$19:$AM$33, MATCH(D$10, Settings!$Y$19:$Y$33, 0)), IF(INDEX(Settings!$AQ$19:$AQ$33, MATCH(D$10, Settings!$Y$19:$Y$33, 0))=0, DAY($B232), INDEX(Settings!$AQ$19:$AQ$33, MATCH(D$10, Settings!$Y$19:$Y$33, 0))))-1), 1, Settings!$AY$23:$AY$38), ""))</f>
        <v/>
      </c>
      <c r="BD232" s="119" t="str">
        <f>IF(OR(E$10="", $B232="", E232="", BD$9=""), "", IFERROR(WORKDAY((DATE(YEAR($B232), MONTH($B232)+INDEX(Settings!$AM$19:$AM$33, MATCH(E$10, Settings!$Y$19:$Y$33, 0)), IF(INDEX(Settings!$AQ$19:$AQ$33, MATCH(E$10, Settings!$Y$19:$Y$33, 0))=0, DAY($B232), INDEX(Settings!$AQ$19:$AQ$33, MATCH(E$10, Settings!$Y$19:$Y$33, 0))))-1), 1, Settings!$AY$23:$AY$38), ""))</f>
        <v/>
      </c>
      <c r="BE232" s="119" t="str">
        <f>IF(OR(F$10="", $B232="", F232="", BE$9=""), "", IFERROR(WORKDAY((DATE(YEAR($B232), MONTH($B232)+INDEX(Settings!$AM$19:$AM$33, MATCH(F$10, Settings!$Y$19:$Y$33, 0)), IF(INDEX(Settings!$AQ$19:$AQ$33, MATCH(F$10, Settings!$Y$19:$Y$33, 0))=0, DAY($B232), INDEX(Settings!$AQ$19:$AQ$33, MATCH(F$10, Settings!$Y$19:$Y$33, 0))))-1), 1, Settings!$AY$23:$AY$38), ""))</f>
        <v/>
      </c>
      <c r="BF232" s="119" t="str">
        <f>IF(OR(G$10="", $B232="", G232="", BF$9=""), "", IFERROR(WORKDAY((DATE(YEAR($B232), MONTH($B232)+INDEX(Settings!$AM$19:$AM$33, MATCH(G$10, Settings!$Y$19:$Y$33, 0)), IF(INDEX(Settings!$AQ$19:$AQ$33, MATCH(G$10, Settings!$Y$19:$Y$33, 0))=0, DAY($B232), INDEX(Settings!$AQ$19:$AQ$33, MATCH(G$10, Settings!$Y$19:$Y$33, 0))))-1), 1, Settings!$AY$23:$AY$38), ""))</f>
        <v/>
      </c>
      <c r="BG232" s="119" t="str">
        <f>IF(OR(H$10="", $B232="", H232="", BG$9=""), "", IFERROR(WORKDAY((DATE(YEAR($B232), MONTH($B232)+INDEX(Settings!$AM$19:$AM$33, MATCH(H$10, Settings!$Y$19:$Y$33, 0)), IF(INDEX(Settings!$AQ$19:$AQ$33, MATCH(H$10, Settings!$Y$19:$Y$33, 0))=0, DAY($B232), INDEX(Settings!$AQ$19:$AQ$33, MATCH(H$10, Settings!$Y$19:$Y$33, 0))))-1), 1, Settings!$AY$23:$AY$38), ""))</f>
        <v/>
      </c>
      <c r="BH232" s="119" t="str">
        <f>IF(OR(I$10="", $B232="", I232="", BH$9=""), "", IFERROR(WORKDAY((DATE(YEAR($B232), MONTH($B232)+INDEX(Settings!$AM$19:$AM$33, MATCH(I$10, Settings!$Y$19:$Y$33, 0)), IF(INDEX(Settings!$AQ$19:$AQ$33, MATCH(I$10, Settings!$Y$19:$Y$33, 0))=0, DAY($B232), INDEX(Settings!$AQ$19:$AQ$33, MATCH(I$10, Settings!$Y$19:$Y$33, 0))))-1), 1, Settings!$AY$23:$AY$38), ""))</f>
        <v/>
      </c>
      <c r="BI232" s="119" t="str">
        <f>IF(OR(J$10="", $B232="", J232="", BI$9=""), "", IFERROR(WORKDAY((DATE(YEAR($B232), MONTH($B232)+INDEX(Settings!$AM$19:$AM$33, MATCH(J$10, Settings!$Y$19:$Y$33, 0)), IF(INDEX(Settings!$AQ$19:$AQ$33, MATCH(J$10, Settings!$Y$19:$Y$33, 0))=0, DAY($B232), INDEX(Settings!$AQ$19:$AQ$33, MATCH(J$10, Settings!$Y$19:$Y$33, 0))))-1), 1, Settings!$AY$23:$AY$38), ""))</f>
        <v/>
      </c>
      <c r="BJ232" s="119" t="str">
        <f>IF(OR(K$10="", $B232="", K232="", BJ$9=""), "", IFERROR(WORKDAY((DATE(YEAR($B232), MONTH($B232)+INDEX(Settings!$AM$19:$AM$33, MATCH(K$10, Settings!$Y$19:$Y$33, 0)), IF(INDEX(Settings!$AQ$19:$AQ$33, MATCH(K$10, Settings!$Y$19:$Y$33, 0))=0, DAY($B232), INDEX(Settings!$AQ$19:$AQ$33, MATCH(K$10, Settings!$Y$19:$Y$33, 0))))-1), 1, Settings!$AY$23:$AY$38), ""))</f>
        <v/>
      </c>
      <c r="BK232" s="119" t="str">
        <f>IF(OR(L$10="", $B232="", L232="", BK$9=""), "", IFERROR(WORKDAY((DATE(YEAR($B232), MONTH($B232)+INDEX(Settings!$AM$19:$AM$33, MATCH(L$10, Settings!$Y$19:$Y$33, 0)), IF(INDEX(Settings!$AQ$19:$AQ$33, MATCH(L$10, Settings!$Y$19:$Y$33, 0))=0, DAY($B232), INDEX(Settings!$AQ$19:$AQ$33, MATCH(L$10, Settings!$Y$19:$Y$33, 0))))-1), 1, Settings!$AY$23:$AY$38), ""))</f>
        <v/>
      </c>
      <c r="BL232" s="119" t="str">
        <f>IF(OR(M$10="", $B232="", M232="", BL$9=""), "", IFERROR(WORKDAY((DATE(YEAR($B232), MONTH($B232)+INDEX(Settings!$AM$19:$AM$33, MATCH(M$10, Settings!$Y$19:$Y$33, 0)), IF(INDEX(Settings!$AQ$19:$AQ$33, MATCH(M$10, Settings!$Y$19:$Y$33, 0))=0, DAY($B232), INDEX(Settings!$AQ$19:$AQ$33, MATCH(M$10, Settings!$Y$19:$Y$33, 0))))-1), 1, Settings!$AY$23:$AY$38), ""))</f>
        <v/>
      </c>
      <c r="BM232" s="119" t="str">
        <f>IF(OR(N$10="", $B232="", N232="", BM$9=""), "", IFERROR(WORKDAY((DATE(YEAR($B232), MONTH($B232)+INDEX(Settings!$AM$19:$AM$33, MATCH(N$10, Settings!$Y$19:$Y$33, 0)), IF(INDEX(Settings!$AQ$19:$AQ$33, MATCH(N$10, Settings!$Y$19:$Y$33, 0))=0, DAY($B232), INDEX(Settings!$AQ$19:$AQ$33, MATCH(N$10, Settings!$Y$19:$Y$33, 0))))-1), 1, Settings!$AY$23:$AY$38), ""))</f>
        <v/>
      </c>
      <c r="BN232" s="119" t="str">
        <f>IF(OR(O$10="", $B232="", O232="", BN$9=""), "", IFERROR(WORKDAY((DATE(YEAR($B232), MONTH($B232)+INDEX(Settings!$AM$19:$AM$33, MATCH(O$10, Settings!$Y$19:$Y$33, 0)), IF(INDEX(Settings!$AQ$19:$AQ$33, MATCH(O$10, Settings!$Y$19:$Y$33, 0))=0, DAY($B232), INDEX(Settings!$AQ$19:$AQ$33, MATCH(O$10, Settings!$Y$19:$Y$33, 0))))-1), 1, Settings!$AY$23:$AY$38), ""))</f>
        <v/>
      </c>
      <c r="BO232" s="119" t="str">
        <f>IF(OR(P$10="", $B232="", P232="", BO$9=""), "", IFERROR(WORKDAY((DATE(YEAR($B232), MONTH($B232)+INDEX(Settings!$AM$19:$AM$33, MATCH(P$10, Settings!$Y$19:$Y$33, 0)), IF(INDEX(Settings!$AQ$19:$AQ$33, MATCH(P$10, Settings!$Y$19:$Y$33, 0))=0, DAY($B232), INDEX(Settings!$AQ$19:$AQ$33, MATCH(P$10, Settings!$Y$19:$Y$33, 0))))-1), 1, Settings!$AY$23:$AY$38), ""))</f>
        <v/>
      </c>
      <c r="BP232" s="120" t="str">
        <f>IF(OR(Q$10="", $B232="", Q232="", BP$9=""), "", IFERROR(WORKDAY((DATE(YEAR($B232), MONTH($B232)+INDEX(Settings!$AM$19:$AM$33, MATCH(Q$10, Settings!$Y$19:$Y$33, 0)), IF(INDEX(Settings!$AQ$19:$AQ$33, MATCH(Q$10, Settings!$Y$19:$Y$33, 0))=0, DAY($B232), INDEX(Settings!$AQ$19:$AQ$33, MATCH(Q$10, Settings!$Y$19:$Y$33, 0))))-1), 1, Settings!$AY$23:$AY$38), ""))</f>
        <v/>
      </c>
      <c r="BR232" s="118" t="str">
        <f>IF(BB232="", "", IF(BB232&lt;=$B232, WORKDAY(DATE(YEAR($BB232), MONTH(BB232)+1, DAY(BB232)-1), 1, Settings!$AY$23:$AY$38), BB232))</f>
        <v/>
      </c>
      <c r="BS232" s="119" t="str">
        <f>IF(BC232="", "", IF(BC232&lt;=$B232, WORKDAY(DATE(YEAR($BB232), MONTH(BC232)+1, DAY(BC232)-1), 1, Settings!$AY$23:$AY$38), BC232))</f>
        <v/>
      </c>
      <c r="BT232" s="119" t="str">
        <f>IF(BD232="", "", IF(BD232&lt;=$B232, WORKDAY(DATE(YEAR($BB232), MONTH(BD232)+1, DAY(BD232)-1), 1, Settings!$AY$23:$AY$38), BD232))</f>
        <v/>
      </c>
      <c r="BU232" s="119" t="str">
        <f>IF(BE232="", "", IF(BE232&lt;=$B232, WORKDAY(DATE(YEAR($BB232), MONTH(BE232)+1, DAY(BE232)-1), 1, Settings!$AY$23:$AY$38), BE232))</f>
        <v/>
      </c>
      <c r="BV232" s="119" t="str">
        <f>IF(BF232="", "", IF(BF232&lt;=$B232, WORKDAY(DATE(YEAR($BB232), MONTH(BF232)+1, DAY(BF232)-1), 1, Settings!$AY$23:$AY$38), BF232))</f>
        <v/>
      </c>
      <c r="BW232" s="119" t="str">
        <f>IF(BG232="", "", IF(BG232&lt;=$B232, WORKDAY(DATE(YEAR($BB232), MONTH(BG232)+1, DAY(BG232)-1), 1, Settings!$AY$23:$AY$38), BG232))</f>
        <v/>
      </c>
      <c r="BX232" s="119" t="str">
        <f>IF(BH232="", "", IF(BH232&lt;=$B232, WORKDAY(DATE(YEAR($BB232), MONTH(BH232)+1, DAY(BH232)-1), 1, Settings!$AY$23:$AY$38), BH232))</f>
        <v/>
      </c>
      <c r="BY232" s="119" t="str">
        <f>IF(BI232="", "", IF(BI232&lt;=$B232, WORKDAY(DATE(YEAR($BB232), MONTH(BI232)+1, DAY(BI232)-1), 1, Settings!$AY$23:$AY$38), BI232))</f>
        <v/>
      </c>
      <c r="BZ232" s="119" t="str">
        <f>IF(BJ232="", "", IF(BJ232&lt;=$B232, WORKDAY(DATE(YEAR($BB232), MONTH(BJ232)+1, DAY(BJ232)-1), 1, Settings!$AY$23:$AY$38), BJ232))</f>
        <v/>
      </c>
      <c r="CA232" s="119" t="str">
        <f>IF(BK232="", "", IF(BK232&lt;=$B232, WORKDAY(DATE(YEAR($BB232), MONTH(BK232)+1, DAY(BK232)-1), 1, Settings!$AY$23:$AY$38), BK232))</f>
        <v/>
      </c>
      <c r="CB232" s="119" t="str">
        <f>IF(BL232="", "", IF(BL232&lt;=$B232, WORKDAY(DATE(YEAR($BB232), MONTH(BL232)+1, DAY(BL232)-1), 1, Settings!$AY$23:$AY$38), BL232))</f>
        <v/>
      </c>
      <c r="CC232" s="119" t="str">
        <f>IF(BM232="", "", IF(BM232&lt;=$B232, WORKDAY(DATE(YEAR($BB232), MONTH(BM232)+1, DAY(BM232)-1), 1, Settings!$AY$23:$AY$38), BM232))</f>
        <v/>
      </c>
      <c r="CD232" s="119" t="str">
        <f>IF(BN232="", "", IF(BN232&lt;=$B232, WORKDAY(DATE(YEAR($BB232), MONTH(BN232)+1, DAY(BN232)-1), 1, Settings!$AY$23:$AY$38), BN232))</f>
        <v/>
      </c>
      <c r="CE232" s="119" t="str">
        <f>IF(BO232="", "", IF(BO232&lt;=$B232, WORKDAY(DATE(YEAR($BB232), MONTH(BO232)+1, DAY(BO232)-1), 1, Settings!$AY$23:$AY$38), BO232))</f>
        <v/>
      </c>
      <c r="CF232" s="120" t="str">
        <f>IF(BP232="", "", IF(BP232&lt;=$B232, WORKDAY(DATE(YEAR($BB232), MONTH(BP232)+1, DAY(BP232)-1), 1, Settings!$AY$23:$AY$38), BP232))</f>
        <v/>
      </c>
      <c r="CH232" s="48" t="str">
        <f t="shared" si="97"/>
        <v/>
      </c>
      <c r="CI232" s="49" t="str">
        <f t="shared" si="98"/>
        <v/>
      </c>
      <c r="CJ232" s="49" t="str">
        <f t="shared" si="99"/>
        <v/>
      </c>
      <c r="CK232" s="49" t="str">
        <f t="shared" si="100"/>
        <v/>
      </c>
      <c r="CL232" s="49" t="str">
        <f t="shared" si="101"/>
        <v/>
      </c>
      <c r="CM232" s="49" t="str">
        <f t="shared" si="102"/>
        <v/>
      </c>
      <c r="CN232" s="49" t="str">
        <f t="shared" si="103"/>
        <v/>
      </c>
      <c r="CO232" s="49" t="str">
        <f t="shared" si="104"/>
        <v/>
      </c>
      <c r="CP232" s="49" t="str">
        <f t="shared" si="105"/>
        <v/>
      </c>
      <c r="CQ232" s="49" t="str">
        <f t="shared" si="106"/>
        <v/>
      </c>
      <c r="CR232" s="49" t="str">
        <f t="shared" si="107"/>
        <v/>
      </c>
      <c r="CS232" s="49" t="str">
        <f t="shared" si="108"/>
        <v/>
      </c>
      <c r="CT232" s="49" t="str">
        <f t="shared" si="109"/>
        <v/>
      </c>
      <c r="CU232" s="49" t="str">
        <f t="shared" si="110"/>
        <v/>
      </c>
      <c r="CV232" s="16" t="str">
        <f t="shared" si="111"/>
        <v/>
      </c>
      <c r="CX232" s="48" t="str">
        <f t="shared" si="112"/>
        <v/>
      </c>
      <c r="CY232" s="49" t="str">
        <f t="shared" si="113"/>
        <v/>
      </c>
      <c r="CZ232" s="49" t="str">
        <f t="shared" si="114"/>
        <v/>
      </c>
      <c r="DA232" s="49" t="str">
        <f t="shared" si="115"/>
        <v/>
      </c>
      <c r="DB232" s="49" t="str">
        <f t="shared" si="116"/>
        <v/>
      </c>
      <c r="DC232" s="49" t="str">
        <f t="shared" si="117"/>
        <v/>
      </c>
      <c r="DD232" s="49" t="str">
        <f t="shared" si="118"/>
        <v/>
      </c>
      <c r="DE232" s="49" t="str">
        <f t="shared" si="119"/>
        <v/>
      </c>
      <c r="DF232" s="49" t="str">
        <f t="shared" si="120"/>
        <v/>
      </c>
      <c r="DG232" s="49" t="str">
        <f t="shared" si="121"/>
        <v/>
      </c>
      <c r="DH232" s="49" t="str">
        <f t="shared" si="122"/>
        <v/>
      </c>
      <c r="DI232" s="49" t="str">
        <f t="shared" si="123"/>
        <v/>
      </c>
      <c r="DJ232" s="49" t="str">
        <f t="shared" si="124"/>
        <v/>
      </c>
      <c r="DK232" s="49" t="str">
        <f t="shared" si="125"/>
        <v/>
      </c>
      <c r="DL232" s="16" t="str">
        <f t="shared" si="126"/>
        <v/>
      </c>
      <c r="DN232" s="17" t="str">
        <f t="shared" si="127"/>
        <v>Feb 2020</v>
      </c>
    </row>
    <row r="233" spans="1:118" x14ac:dyDescent="0.25">
      <c r="A233" s="30"/>
      <c r="B233" s="102">
        <f>IF(B232="", "", IFERROR(IF(B232+1&gt;Settings!$G$25, "", B232+1), ""))</f>
        <v>43869</v>
      </c>
      <c r="C233" s="2"/>
      <c r="D233" s="3"/>
      <c r="E233" s="3"/>
      <c r="F233" s="3"/>
      <c r="G233" s="3"/>
      <c r="H233" s="3"/>
      <c r="I233" s="3"/>
      <c r="J233" s="3"/>
      <c r="K233" s="3"/>
      <c r="L233" s="3"/>
      <c r="M233" s="3"/>
      <c r="N233" s="3"/>
      <c r="O233" s="3"/>
      <c r="P233" s="3"/>
      <c r="Q233" s="4"/>
      <c r="R233" s="30"/>
      <c r="T233" s="17" t="str">
        <f>IF($B233="", "", IF($B233&lt;Settings!$G$23, "Old", "New"))</f>
        <v>New</v>
      </c>
      <c r="AL233" s="118" t="str">
        <f>IF(OR($B233="", C233="", C$10="", AL$9), "", IFERROR($B233+INDEX(Settings!$AF$19:$AF$33, MATCH(C$10, Settings!$Y$19:$Y$33, 0))+IF(INDEX(Settings!$AI$19:$AI$33, MATCH(C$10, Settings!$Y$19:$Y$33, 0))="", 0, INDEX($AO$2:$AU$8, MATCH(TEXT($B233, "ddd"), $AN$2:$AN$8, 0), MATCH(INDEX(Settings!$AI$19:$AI$33, MATCH(C$10, Settings!$Y$19:$Y$33, 0)), $AO$1:$AU$1, 0))), 0))</f>
        <v/>
      </c>
      <c r="AM233" s="119" t="str">
        <f>IF(OR($B233="", D233="", D$10="", AM$9), "", IFERROR($B233+INDEX(Settings!$AF$19:$AF$33, MATCH(D$10, Settings!$Y$19:$Y$33, 0))+IF(INDEX(Settings!$AI$19:$AI$33, MATCH(D$10, Settings!$Y$19:$Y$33, 0))="", 0, INDEX($AO$2:$AU$8, MATCH(TEXT($B233, "ddd"), $AN$2:$AN$8, 0), MATCH(INDEX(Settings!$AI$19:$AI$33, MATCH(D$10, Settings!$Y$19:$Y$33, 0)), $AO$1:$AU$1, 0))), 0))</f>
        <v/>
      </c>
      <c r="AN233" s="119" t="str">
        <f>IF(OR($B233="", E233="", E$10="", AN$9), "", IFERROR($B233+INDEX(Settings!$AF$19:$AF$33, MATCH(E$10, Settings!$Y$19:$Y$33, 0))+IF(INDEX(Settings!$AI$19:$AI$33, MATCH(E$10, Settings!$Y$19:$Y$33, 0))="", 0, INDEX($AO$2:$AU$8, MATCH(TEXT($B233, "ddd"), $AN$2:$AN$8, 0), MATCH(INDEX(Settings!$AI$19:$AI$33, MATCH(E$10, Settings!$Y$19:$Y$33, 0)), $AO$1:$AU$1, 0))), 0))</f>
        <v/>
      </c>
      <c r="AO233" s="119" t="str">
        <f>IF(OR($B233="", F233="", F$10="", AO$9), "", IFERROR($B233+INDEX(Settings!$AF$19:$AF$33, MATCH(F$10, Settings!$Y$19:$Y$33, 0))+IF(INDEX(Settings!$AI$19:$AI$33, MATCH(F$10, Settings!$Y$19:$Y$33, 0))="", 0, INDEX($AO$2:$AU$8, MATCH(TEXT($B233, "ddd"), $AN$2:$AN$8, 0), MATCH(INDEX(Settings!$AI$19:$AI$33, MATCH(F$10, Settings!$Y$19:$Y$33, 0)), $AO$1:$AU$1, 0))), 0))</f>
        <v/>
      </c>
      <c r="AP233" s="119" t="str">
        <f>IF(OR($B233="", G233="", G$10="", AP$9), "", IFERROR($B233+INDEX(Settings!$AF$19:$AF$33, MATCH(G$10, Settings!$Y$19:$Y$33, 0))+IF(INDEX(Settings!$AI$19:$AI$33, MATCH(G$10, Settings!$Y$19:$Y$33, 0))="", 0, INDEX($AO$2:$AU$8, MATCH(TEXT($B233, "ddd"), $AN$2:$AN$8, 0), MATCH(INDEX(Settings!$AI$19:$AI$33, MATCH(G$10, Settings!$Y$19:$Y$33, 0)), $AO$1:$AU$1, 0))), 0))</f>
        <v/>
      </c>
      <c r="AQ233" s="119" t="str">
        <f>IF(OR($B233="", H233="", H$10="", AQ$9), "", IFERROR($B233+INDEX(Settings!$AF$19:$AF$33, MATCH(H$10, Settings!$Y$19:$Y$33, 0))+IF(INDEX(Settings!$AI$19:$AI$33, MATCH(H$10, Settings!$Y$19:$Y$33, 0))="", 0, INDEX($AO$2:$AU$8, MATCH(TEXT($B233, "ddd"), $AN$2:$AN$8, 0), MATCH(INDEX(Settings!$AI$19:$AI$33, MATCH(H$10, Settings!$Y$19:$Y$33, 0)), $AO$1:$AU$1, 0))), 0))</f>
        <v/>
      </c>
      <c r="AR233" s="119" t="str">
        <f>IF(OR($B233="", I233="", I$10="", AR$9), "", IFERROR($B233+INDEX(Settings!$AF$19:$AF$33, MATCH(I$10, Settings!$Y$19:$Y$33, 0))+IF(INDEX(Settings!$AI$19:$AI$33, MATCH(I$10, Settings!$Y$19:$Y$33, 0))="", 0, INDEX($AO$2:$AU$8, MATCH(TEXT($B233, "ddd"), $AN$2:$AN$8, 0), MATCH(INDEX(Settings!$AI$19:$AI$33, MATCH(I$10, Settings!$Y$19:$Y$33, 0)), $AO$1:$AU$1, 0))), 0))</f>
        <v/>
      </c>
      <c r="AS233" s="119" t="str">
        <f>IF(OR($B233="", J233="", J$10="", AS$9), "", IFERROR($B233+INDEX(Settings!$AF$19:$AF$33, MATCH(J$10, Settings!$Y$19:$Y$33, 0))+IF(INDEX(Settings!$AI$19:$AI$33, MATCH(J$10, Settings!$Y$19:$Y$33, 0))="", 0, INDEX($AO$2:$AU$8, MATCH(TEXT($B233, "ddd"), $AN$2:$AN$8, 0), MATCH(INDEX(Settings!$AI$19:$AI$33, MATCH(J$10, Settings!$Y$19:$Y$33, 0)), $AO$1:$AU$1, 0))), 0))</f>
        <v/>
      </c>
      <c r="AT233" s="119" t="str">
        <f>IF(OR($B233="", K233="", K$10="", AT$9), "", IFERROR($B233+INDEX(Settings!$AF$19:$AF$33, MATCH(K$10, Settings!$Y$19:$Y$33, 0))+IF(INDEX(Settings!$AI$19:$AI$33, MATCH(K$10, Settings!$Y$19:$Y$33, 0))="", 0, INDEX($AO$2:$AU$8, MATCH(TEXT($B233, "ddd"), $AN$2:$AN$8, 0), MATCH(INDEX(Settings!$AI$19:$AI$33, MATCH(K$10, Settings!$Y$19:$Y$33, 0)), $AO$1:$AU$1, 0))), 0))</f>
        <v/>
      </c>
      <c r="AU233" s="119" t="str">
        <f>IF(OR($B233="", L233="", L$10="", AU$9), "", IFERROR($B233+INDEX(Settings!$AF$19:$AF$33, MATCH(L$10, Settings!$Y$19:$Y$33, 0))+IF(INDEX(Settings!$AI$19:$AI$33, MATCH(L$10, Settings!$Y$19:$Y$33, 0))="", 0, INDEX($AO$2:$AU$8, MATCH(TEXT($B233, "ddd"), $AN$2:$AN$8, 0), MATCH(INDEX(Settings!$AI$19:$AI$33, MATCH(L$10, Settings!$Y$19:$Y$33, 0)), $AO$1:$AU$1, 0))), 0))</f>
        <v/>
      </c>
      <c r="AV233" s="119" t="str">
        <f>IF(OR($B233="", M233="", M$10="", AV$9), "", IFERROR($B233+INDEX(Settings!$AF$19:$AF$33, MATCH(M$10, Settings!$Y$19:$Y$33, 0))+IF(INDEX(Settings!$AI$19:$AI$33, MATCH(M$10, Settings!$Y$19:$Y$33, 0))="", 0, INDEX($AO$2:$AU$8, MATCH(TEXT($B233, "ddd"), $AN$2:$AN$8, 0), MATCH(INDEX(Settings!$AI$19:$AI$33, MATCH(M$10, Settings!$Y$19:$Y$33, 0)), $AO$1:$AU$1, 0))), 0))</f>
        <v/>
      </c>
      <c r="AW233" s="119" t="str">
        <f>IF(OR($B233="", N233="", N$10="", AW$9), "", IFERROR($B233+INDEX(Settings!$AF$19:$AF$33, MATCH(N$10, Settings!$Y$19:$Y$33, 0))+IF(INDEX(Settings!$AI$19:$AI$33, MATCH(N$10, Settings!$Y$19:$Y$33, 0))="", 0, INDEX($AO$2:$AU$8, MATCH(TEXT($B233, "ddd"), $AN$2:$AN$8, 0), MATCH(INDEX(Settings!$AI$19:$AI$33, MATCH(N$10, Settings!$Y$19:$Y$33, 0)), $AO$1:$AU$1, 0))), 0))</f>
        <v/>
      </c>
      <c r="AX233" s="119" t="str">
        <f>IF(OR($B233="", O233="", O$10="", AX$9), "", IFERROR($B233+INDEX(Settings!$AF$19:$AF$33, MATCH(O$10, Settings!$Y$19:$Y$33, 0))+IF(INDEX(Settings!$AI$19:$AI$33, MATCH(O$10, Settings!$Y$19:$Y$33, 0))="", 0, INDEX($AO$2:$AU$8, MATCH(TEXT($B233, "ddd"), $AN$2:$AN$8, 0), MATCH(INDEX(Settings!$AI$19:$AI$33, MATCH(O$10, Settings!$Y$19:$Y$33, 0)), $AO$1:$AU$1, 0))), 0))</f>
        <v/>
      </c>
      <c r="AY233" s="119" t="str">
        <f>IF(OR($B233="", P233="", P$10="", AY$9), "", IFERROR($B233+INDEX(Settings!$AF$19:$AF$33, MATCH(P$10, Settings!$Y$19:$Y$33, 0))+IF(INDEX(Settings!$AI$19:$AI$33, MATCH(P$10, Settings!$Y$19:$Y$33, 0))="", 0, INDEX($AO$2:$AU$8, MATCH(TEXT($B233, "ddd"), $AN$2:$AN$8, 0), MATCH(INDEX(Settings!$AI$19:$AI$33, MATCH(P$10, Settings!$Y$19:$Y$33, 0)), $AO$1:$AU$1, 0))), 0))</f>
        <v/>
      </c>
      <c r="AZ233" s="120" t="str">
        <f>IF(OR($B233="", Q233="", Q$10="", AZ$9), "", IFERROR($B233+INDEX(Settings!$AF$19:$AF$33, MATCH(Q$10, Settings!$Y$19:$Y$33, 0))+IF(INDEX(Settings!$AI$19:$AI$33, MATCH(Q$10, Settings!$Y$19:$Y$33, 0))="", 0, INDEX($AO$2:$AU$8, MATCH(TEXT($B233, "ddd"), $AN$2:$AN$8, 0), MATCH(INDEX(Settings!$AI$19:$AI$33, MATCH(Q$10, Settings!$Y$19:$Y$33, 0)), $AO$1:$AU$1, 0))), 0))</f>
        <v/>
      </c>
      <c r="BB233" s="118" t="str">
        <f>IF(OR(C$10="", $B233="", C233="", BB$9=""), "", IFERROR(WORKDAY((DATE(YEAR($B233), MONTH($B233)+INDEX(Settings!$AM$19:$AM$33, MATCH(C$10, Settings!$Y$19:$Y$33, 0)), IF(INDEX(Settings!$AQ$19:$AQ$33, MATCH(C$10, Settings!$Y$19:$Y$33, 0))=0, DAY($B233), INDEX(Settings!$AQ$19:$AQ$33, MATCH(C$10, Settings!$Y$19:$Y$33, 0))))-1), 1, Settings!$AY$23:$AY$38), ""))</f>
        <v/>
      </c>
      <c r="BC233" s="119" t="str">
        <f>IF(OR(D$10="", $B233="", D233="", BC$9=""), "", IFERROR(WORKDAY((DATE(YEAR($B233), MONTH($B233)+INDEX(Settings!$AM$19:$AM$33, MATCH(D$10, Settings!$Y$19:$Y$33, 0)), IF(INDEX(Settings!$AQ$19:$AQ$33, MATCH(D$10, Settings!$Y$19:$Y$33, 0))=0, DAY($B233), INDEX(Settings!$AQ$19:$AQ$33, MATCH(D$10, Settings!$Y$19:$Y$33, 0))))-1), 1, Settings!$AY$23:$AY$38), ""))</f>
        <v/>
      </c>
      <c r="BD233" s="119" t="str">
        <f>IF(OR(E$10="", $B233="", E233="", BD$9=""), "", IFERROR(WORKDAY((DATE(YEAR($B233), MONTH($B233)+INDEX(Settings!$AM$19:$AM$33, MATCH(E$10, Settings!$Y$19:$Y$33, 0)), IF(INDEX(Settings!$AQ$19:$AQ$33, MATCH(E$10, Settings!$Y$19:$Y$33, 0))=0, DAY($B233), INDEX(Settings!$AQ$19:$AQ$33, MATCH(E$10, Settings!$Y$19:$Y$33, 0))))-1), 1, Settings!$AY$23:$AY$38), ""))</f>
        <v/>
      </c>
      <c r="BE233" s="119" t="str">
        <f>IF(OR(F$10="", $B233="", F233="", BE$9=""), "", IFERROR(WORKDAY((DATE(YEAR($B233), MONTH($B233)+INDEX(Settings!$AM$19:$AM$33, MATCH(F$10, Settings!$Y$19:$Y$33, 0)), IF(INDEX(Settings!$AQ$19:$AQ$33, MATCH(F$10, Settings!$Y$19:$Y$33, 0))=0, DAY($B233), INDEX(Settings!$AQ$19:$AQ$33, MATCH(F$10, Settings!$Y$19:$Y$33, 0))))-1), 1, Settings!$AY$23:$AY$38), ""))</f>
        <v/>
      </c>
      <c r="BF233" s="119" t="str">
        <f>IF(OR(G$10="", $B233="", G233="", BF$9=""), "", IFERROR(WORKDAY((DATE(YEAR($B233), MONTH($B233)+INDEX(Settings!$AM$19:$AM$33, MATCH(G$10, Settings!$Y$19:$Y$33, 0)), IF(INDEX(Settings!$AQ$19:$AQ$33, MATCH(G$10, Settings!$Y$19:$Y$33, 0))=0, DAY($B233), INDEX(Settings!$AQ$19:$AQ$33, MATCH(G$10, Settings!$Y$19:$Y$33, 0))))-1), 1, Settings!$AY$23:$AY$38), ""))</f>
        <v/>
      </c>
      <c r="BG233" s="119" t="str">
        <f>IF(OR(H$10="", $B233="", H233="", BG$9=""), "", IFERROR(WORKDAY((DATE(YEAR($B233), MONTH($B233)+INDEX(Settings!$AM$19:$AM$33, MATCH(H$10, Settings!$Y$19:$Y$33, 0)), IF(INDEX(Settings!$AQ$19:$AQ$33, MATCH(H$10, Settings!$Y$19:$Y$33, 0))=0, DAY($B233), INDEX(Settings!$AQ$19:$AQ$33, MATCH(H$10, Settings!$Y$19:$Y$33, 0))))-1), 1, Settings!$AY$23:$AY$38), ""))</f>
        <v/>
      </c>
      <c r="BH233" s="119" t="str">
        <f>IF(OR(I$10="", $B233="", I233="", BH$9=""), "", IFERROR(WORKDAY((DATE(YEAR($B233), MONTH($B233)+INDEX(Settings!$AM$19:$AM$33, MATCH(I$10, Settings!$Y$19:$Y$33, 0)), IF(INDEX(Settings!$AQ$19:$AQ$33, MATCH(I$10, Settings!$Y$19:$Y$33, 0))=0, DAY($B233), INDEX(Settings!$AQ$19:$AQ$33, MATCH(I$10, Settings!$Y$19:$Y$33, 0))))-1), 1, Settings!$AY$23:$AY$38), ""))</f>
        <v/>
      </c>
      <c r="BI233" s="119" t="str">
        <f>IF(OR(J$10="", $B233="", J233="", BI$9=""), "", IFERROR(WORKDAY((DATE(YEAR($B233), MONTH($B233)+INDEX(Settings!$AM$19:$AM$33, MATCH(J$10, Settings!$Y$19:$Y$33, 0)), IF(INDEX(Settings!$AQ$19:$AQ$33, MATCH(J$10, Settings!$Y$19:$Y$33, 0))=0, DAY($B233), INDEX(Settings!$AQ$19:$AQ$33, MATCH(J$10, Settings!$Y$19:$Y$33, 0))))-1), 1, Settings!$AY$23:$AY$38), ""))</f>
        <v/>
      </c>
      <c r="BJ233" s="119" t="str">
        <f>IF(OR(K$10="", $B233="", K233="", BJ$9=""), "", IFERROR(WORKDAY((DATE(YEAR($B233), MONTH($B233)+INDEX(Settings!$AM$19:$AM$33, MATCH(K$10, Settings!$Y$19:$Y$33, 0)), IF(INDEX(Settings!$AQ$19:$AQ$33, MATCH(K$10, Settings!$Y$19:$Y$33, 0))=0, DAY($B233), INDEX(Settings!$AQ$19:$AQ$33, MATCH(K$10, Settings!$Y$19:$Y$33, 0))))-1), 1, Settings!$AY$23:$AY$38), ""))</f>
        <v/>
      </c>
      <c r="BK233" s="119" t="str">
        <f>IF(OR(L$10="", $B233="", L233="", BK$9=""), "", IFERROR(WORKDAY((DATE(YEAR($B233), MONTH($B233)+INDEX(Settings!$AM$19:$AM$33, MATCH(L$10, Settings!$Y$19:$Y$33, 0)), IF(INDEX(Settings!$AQ$19:$AQ$33, MATCH(L$10, Settings!$Y$19:$Y$33, 0))=0, DAY($B233), INDEX(Settings!$AQ$19:$AQ$33, MATCH(L$10, Settings!$Y$19:$Y$33, 0))))-1), 1, Settings!$AY$23:$AY$38), ""))</f>
        <v/>
      </c>
      <c r="BL233" s="119" t="str">
        <f>IF(OR(M$10="", $B233="", M233="", BL$9=""), "", IFERROR(WORKDAY((DATE(YEAR($B233), MONTH($B233)+INDEX(Settings!$AM$19:$AM$33, MATCH(M$10, Settings!$Y$19:$Y$33, 0)), IF(INDEX(Settings!$AQ$19:$AQ$33, MATCH(M$10, Settings!$Y$19:$Y$33, 0))=0, DAY($B233), INDEX(Settings!$AQ$19:$AQ$33, MATCH(M$10, Settings!$Y$19:$Y$33, 0))))-1), 1, Settings!$AY$23:$AY$38), ""))</f>
        <v/>
      </c>
      <c r="BM233" s="119" t="str">
        <f>IF(OR(N$10="", $B233="", N233="", BM$9=""), "", IFERROR(WORKDAY((DATE(YEAR($B233), MONTH($B233)+INDEX(Settings!$AM$19:$AM$33, MATCH(N$10, Settings!$Y$19:$Y$33, 0)), IF(INDEX(Settings!$AQ$19:$AQ$33, MATCH(N$10, Settings!$Y$19:$Y$33, 0))=0, DAY($B233), INDEX(Settings!$AQ$19:$AQ$33, MATCH(N$10, Settings!$Y$19:$Y$33, 0))))-1), 1, Settings!$AY$23:$AY$38), ""))</f>
        <v/>
      </c>
      <c r="BN233" s="119" t="str">
        <f>IF(OR(O$10="", $B233="", O233="", BN$9=""), "", IFERROR(WORKDAY((DATE(YEAR($B233), MONTH($B233)+INDEX(Settings!$AM$19:$AM$33, MATCH(O$10, Settings!$Y$19:$Y$33, 0)), IF(INDEX(Settings!$AQ$19:$AQ$33, MATCH(O$10, Settings!$Y$19:$Y$33, 0))=0, DAY($B233), INDEX(Settings!$AQ$19:$AQ$33, MATCH(O$10, Settings!$Y$19:$Y$33, 0))))-1), 1, Settings!$AY$23:$AY$38), ""))</f>
        <v/>
      </c>
      <c r="BO233" s="119" t="str">
        <f>IF(OR(P$10="", $B233="", P233="", BO$9=""), "", IFERROR(WORKDAY((DATE(YEAR($B233), MONTH($B233)+INDEX(Settings!$AM$19:$AM$33, MATCH(P$10, Settings!$Y$19:$Y$33, 0)), IF(INDEX(Settings!$AQ$19:$AQ$33, MATCH(P$10, Settings!$Y$19:$Y$33, 0))=0, DAY($B233), INDEX(Settings!$AQ$19:$AQ$33, MATCH(P$10, Settings!$Y$19:$Y$33, 0))))-1), 1, Settings!$AY$23:$AY$38), ""))</f>
        <v/>
      </c>
      <c r="BP233" s="120" t="str">
        <f>IF(OR(Q$10="", $B233="", Q233="", BP$9=""), "", IFERROR(WORKDAY((DATE(YEAR($B233), MONTH($B233)+INDEX(Settings!$AM$19:$AM$33, MATCH(Q$10, Settings!$Y$19:$Y$33, 0)), IF(INDEX(Settings!$AQ$19:$AQ$33, MATCH(Q$10, Settings!$Y$19:$Y$33, 0))=0, DAY($B233), INDEX(Settings!$AQ$19:$AQ$33, MATCH(Q$10, Settings!$Y$19:$Y$33, 0))))-1), 1, Settings!$AY$23:$AY$38), ""))</f>
        <v/>
      </c>
      <c r="BR233" s="118" t="str">
        <f>IF(BB233="", "", IF(BB233&lt;=$B233, WORKDAY(DATE(YEAR($BB233), MONTH(BB233)+1, DAY(BB233)-1), 1, Settings!$AY$23:$AY$38), BB233))</f>
        <v/>
      </c>
      <c r="BS233" s="119" t="str">
        <f>IF(BC233="", "", IF(BC233&lt;=$B233, WORKDAY(DATE(YEAR($BB233), MONTH(BC233)+1, DAY(BC233)-1), 1, Settings!$AY$23:$AY$38), BC233))</f>
        <v/>
      </c>
      <c r="BT233" s="119" t="str">
        <f>IF(BD233="", "", IF(BD233&lt;=$B233, WORKDAY(DATE(YEAR($BB233), MONTH(BD233)+1, DAY(BD233)-1), 1, Settings!$AY$23:$AY$38), BD233))</f>
        <v/>
      </c>
      <c r="BU233" s="119" t="str">
        <f>IF(BE233="", "", IF(BE233&lt;=$B233, WORKDAY(DATE(YEAR($BB233), MONTH(BE233)+1, DAY(BE233)-1), 1, Settings!$AY$23:$AY$38), BE233))</f>
        <v/>
      </c>
      <c r="BV233" s="119" t="str">
        <f>IF(BF233="", "", IF(BF233&lt;=$B233, WORKDAY(DATE(YEAR($BB233), MONTH(BF233)+1, DAY(BF233)-1), 1, Settings!$AY$23:$AY$38), BF233))</f>
        <v/>
      </c>
      <c r="BW233" s="119" t="str">
        <f>IF(BG233="", "", IF(BG233&lt;=$B233, WORKDAY(DATE(YEAR($BB233), MONTH(BG233)+1, DAY(BG233)-1), 1, Settings!$AY$23:$AY$38), BG233))</f>
        <v/>
      </c>
      <c r="BX233" s="119" t="str">
        <f>IF(BH233="", "", IF(BH233&lt;=$B233, WORKDAY(DATE(YEAR($BB233), MONTH(BH233)+1, DAY(BH233)-1), 1, Settings!$AY$23:$AY$38), BH233))</f>
        <v/>
      </c>
      <c r="BY233" s="119" t="str">
        <f>IF(BI233="", "", IF(BI233&lt;=$B233, WORKDAY(DATE(YEAR($BB233), MONTH(BI233)+1, DAY(BI233)-1), 1, Settings!$AY$23:$AY$38), BI233))</f>
        <v/>
      </c>
      <c r="BZ233" s="119" t="str">
        <f>IF(BJ233="", "", IF(BJ233&lt;=$B233, WORKDAY(DATE(YEAR($BB233), MONTH(BJ233)+1, DAY(BJ233)-1), 1, Settings!$AY$23:$AY$38), BJ233))</f>
        <v/>
      </c>
      <c r="CA233" s="119" t="str">
        <f>IF(BK233="", "", IF(BK233&lt;=$B233, WORKDAY(DATE(YEAR($BB233), MONTH(BK233)+1, DAY(BK233)-1), 1, Settings!$AY$23:$AY$38), BK233))</f>
        <v/>
      </c>
      <c r="CB233" s="119" t="str">
        <f>IF(BL233="", "", IF(BL233&lt;=$B233, WORKDAY(DATE(YEAR($BB233), MONTH(BL233)+1, DAY(BL233)-1), 1, Settings!$AY$23:$AY$38), BL233))</f>
        <v/>
      </c>
      <c r="CC233" s="119" t="str">
        <f>IF(BM233="", "", IF(BM233&lt;=$B233, WORKDAY(DATE(YEAR($BB233), MONTH(BM233)+1, DAY(BM233)-1), 1, Settings!$AY$23:$AY$38), BM233))</f>
        <v/>
      </c>
      <c r="CD233" s="119" t="str">
        <f>IF(BN233="", "", IF(BN233&lt;=$B233, WORKDAY(DATE(YEAR($BB233), MONTH(BN233)+1, DAY(BN233)-1), 1, Settings!$AY$23:$AY$38), BN233))</f>
        <v/>
      </c>
      <c r="CE233" s="119" t="str">
        <f>IF(BO233="", "", IF(BO233&lt;=$B233, WORKDAY(DATE(YEAR($BB233), MONTH(BO233)+1, DAY(BO233)-1), 1, Settings!$AY$23:$AY$38), BO233))</f>
        <v/>
      </c>
      <c r="CF233" s="120" t="str">
        <f>IF(BP233="", "", IF(BP233&lt;=$B233, WORKDAY(DATE(YEAR($BB233), MONTH(BP233)+1, DAY(BP233)-1), 1, Settings!$AY$23:$AY$38), BP233))</f>
        <v/>
      </c>
      <c r="CH233" s="48" t="str">
        <f t="shared" si="97"/>
        <v/>
      </c>
      <c r="CI233" s="49" t="str">
        <f t="shared" si="98"/>
        <v/>
      </c>
      <c r="CJ233" s="49" t="str">
        <f t="shared" si="99"/>
        <v/>
      </c>
      <c r="CK233" s="49" t="str">
        <f t="shared" si="100"/>
        <v/>
      </c>
      <c r="CL233" s="49" t="str">
        <f t="shared" si="101"/>
        <v/>
      </c>
      <c r="CM233" s="49" t="str">
        <f t="shared" si="102"/>
        <v/>
      </c>
      <c r="CN233" s="49" t="str">
        <f t="shared" si="103"/>
        <v/>
      </c>
      <c r="CO233" s="49" t="str">
        <f t="shared" si="104"/>
        <v/>
      </c>
      <c r="CP233" s="49" t="str">
        <f t="shared" si="105"/>
        <v/>
      </c>
      <c r="CQ233" s="49" t="str">
        <f t="shared" si="106"/>
        <v/>
      </c>
      <c r="CR233" s="49" t="str">
        <f t="shared" si="107"/>
        <v/>
      </c>
      <c r="CS233" s="49" t="str">
        <f t="shared" si="108"/>
        <v/>
      </c>
      <c r="CT233" s="49" t="str">
        <f t="shared" si="109"/>
        <v/>
      </c>
      <c r="CU233" s="49" t="str">
        <f t="shared" si="110"/>
        <v/>
      </c>
      <c r="CV233" s="16" t="str">
        <f t="shared" si="111"/>
        <v/>
      </c>
      <c r="CX233" s="48" t="str">
        <f t="shared" si="112"/>
        <v/>
      </c>
      <c r="CY233" s="49" t="str">
        <f t="shared" si="113"/>
        <v/>
      </c>
      <c r="CZ233" s="49" t="str">
        <f t="shared" si="114"/>
        <v/>
      </c>
      <c r="DA233" s="49" t="str">
        <f t="shared" si="115"/>
        <v/>
      </c>
      <c r="DB233" s="49" t="str">
        <f t="shared" si="116"/>
        <v/>
      </c>
      <c r="DC233" s="49" t="str">
        <f t="shared" si="117"/>
        <v/>
      </c>
      <c r="DD233" s="49" t="str">
        <f t="shared" si="118"/>
        <v/>
      </c>
      <c r="DE233" s="49" t="str">
        <f t="shared" si="119"/>
        <v/>
      </c>
      <c r="DF233" s="49" t="str">
        <f t="shared" si="120"/>
        <v/>
      </c>
      <c r="DG233" s="49" t="str">
        <f t="shared" si="121"/>
        <v/>
      </c>
      <c r="DH233" s="49" t="str">
        <f t="shared" si="122"/>
        <v/>
      </c>
      <c r="DI233" s="49" t="str">
        <f t="shared" si="123"/>
        <v/>
      </c>
      <c r="DJ233" s="49" t="str">
        <f t="shared" si="124"/>
        <v/>
      </c>
      <c r="DK233" s="49" t="str">
        <f t="shared" si="125"/>
        <v/>
      </c>
      <c r="DL233" s="16" t="str">
        <f t="shared" si="126"/>
        <v/>
      </c>
      <c r="DN233" s="17" t="str">
        <f t="shared" si="127"/>
        <v>Feb 2020</v>
      </c>
    </row>
    <row r="234" spans="1:118" x14ac:dyDescent="0.25">
      <c r="A234" s="30"/>
      <c r="B234" s="102">
        <f>IF(B233="", "", IFERROR(IF(B233+1&gt;Settings!$G$25, "", B233+1), ""))</f>
        <v>43870</v>
      </c>
      <c r="C234" s="2"/>
      <c r="D234" s="3"/>
      <c r="E234" s="3"/>
      <c r="F234" s="3"/>
      <c r="G234" s="3"/>
      <c r="H234" s="3"/>
      <c r="I234" s="3"/>
      <c r="J234" s="3"/>
      <c r="K234" s="3"/>
      <c r="L234" s="3"/>
      <c r="M234" s="3"/>
      <c r="N234" s="3"/>
      <c r="O234" s="3"/>
      <c r="P234" s="3"/>
      <c r="Q234" s="4"/>
      <c r="R234" s="30"/>
      <c r="T234" s="17" t="str">
        <f>IF($B234="", "", IF($B234&lt;Settings!$G$23, "Old", "New"))</f>
        <v>New</v>
      </c>
      <c r="AL234" s="118" t="str">
        <f>IF(OR($B234="", C234="", C$10="", AL$9), "", IFERROR($B234+INDEX(Settings!$AF$19:$AF$33, MATCH(C$10, Settings!$Y$19:$Y$33, 0))+IF(INDEX(Settings!$AI$19:$AI$33, MATCH(C$10, Settings!$Y$19:$Y$33, 0))="", 0, INDEX($AO$2:$AU$8, MATCH(TEXT($B234, "ddd"), $AN$2:$AN$8, 0), MATCH(INDEX(Settings!$AI$19:$AI$33, MATCH(C$10, Settings!$Y$19:$Y$33, 0)), $AO$1:$AU$1, 0))), 0))</f>
        <v/>
      </c>
      <c r="AM234" s="119" t="str">
        <f>IF(OR($B234="", D234="", D$10="", AM$9), "", IFERROR($B234+INDEX(Settings!$AF$19:$AF$33, MATCH(D$10, Settings!$Y$19:$Y$33, 0))+IF(INDEX(Settings!$AI$19:$AI$33, MATCH(D$10, Settings!$Y$19:$Y$33, 0))="", 0, INDEX($AO$2:$AU$8, MATCH(TEXT($B234, "ddd"), $AN$2:$AN$8, 0), MATCH(INDEX(Settings!$AI$19:$AI$33, MATCH(D$10, Settings!$Y$19:$Y$33, 0)), $AO$1:$AU$1, 0))), 0))</f>
        <v/>
      </c>
      <c r="AN234" s="119" t="str">
        <f>IF(OR($B234="", E234="", E$10="", AN$9), "", IFERROR($B234+INDEX(Settings!$AF$19:$AF$33, MATCH(E$10, Settings!$Y$19:$Y$33, 0))+IF(INDEX(Settings!$AI$19:$AI$33, MATCH(E$10, Settings!$Y$19:$Y$33, 0))="", 0, INDEX($AO$2:$AU$8, MATCH(TEXT($B234, "ddd"), $AN$2:$AN$8, 0), MATCH(INDEX(Settings!$AI$19:$AI$33, MATCH(E$10, Settings!$Y$19:$Y$33, 0)), $AO$1:$AU$1, 0))), 0))</f>
        <v/>
      </c>
      <c r="AO234" s="119" t="str">
        <f>IF(OR($B234="", F234="", F$10="", AO$9), "", IFERROR($B234+INDEX(Settings!$AF$19:$AF$33, MATCH(F$10, Settings!$Y$19:$Y$33, 0))+IF(INDEX(Settings!$AI$19:$AI$33, MATCH(F$10, Settings!$Y$19:$Y$33, 0))="", 0, INDEX($AO$2:$AU$8, MATCH(TEXT($B234, "ddd"), $AN$2:$AN$8, 0), MATCH(INDEX(Settings!$AI$19:$AI$33, MATCH(F$10, Settings!$Y$19:$Y$33, 0)), $AO$1:$AU$1, 0))), 0))</f>
        <v/>
      </c>
      <c r="AP234" s="119" t="str">
        <f>IF(OR($B234="", G234="", G$10="", AP$9), "", IFERROR($B234+INDEX(Settings!$AF$19:$AF$33, MATCH(G$10, Settings!$Y$19:$Y$33, 0))+IF(INDEX(Settings!$AI$19:$AI$33, MATCH(G$10, Settings!$Y$19:$Y$33, 0))="", 0, INDEX($AO$2:$AU$8, MATCH(TEXT($B234, "ddd"), $AN$2:$AN$8, 0), MATCH(INDEX(Settings!$AI$19:$AI$33, MATCH(G$10, Settings!$Y$19:$Y$33, 0)), $AO$1:$AU$1, 0))), 0))</f>
        <v/>
      </c>
      <c r="AQ234" s="119" t="str">
        <f>IF(OR($B234="", H234="", H$10="", AQ$9), "", IFERROR($B234+INDEX(Settings!$AF$19:$AF$33, MATCH(H$10, Settings!$Y$19:$Y$33, 0))+IF(INDEX(Settings!$AI$19:$AI$33, MATCH(H$10, Settings!$Y$19:$Y$33, 0))="", 0, INDEX($AO$2:$AU$8, MATCH(TEXT($B234, "ddd"), $AN$2:$AN$8, 0), MATCH(INDEX(Settings!$AI$19:$AI$33, MATCH(H$10, Settings!$Y$19:$Y$33, 0)), $AO$1:$AU$1, 0))), 0))</f>
        <v/>
      </c>
      <c r="AR234" s="119" t="str">
        <f>IF(OR($B234="", I234="", I$10="", AR$9), "", IFERROR($B234+INDEX(Settings!$AF$19:$AF$33, MATCH(I$10, Settings!$Y$19:$Y$33, 0))+IF(INDEX(Settings!$AI$19:$AI$33, MATCH(I$10, Settings!$Y$19:$Y$33, 0))="", 0, INDEX($AO$2:$AU$8, MATCH(TEXT($B234, "ddd"), $AN$2:$AN$8, 0), MATCH(INDEX(Settings!$AI$19:$AI$33, MATCH(I$10, Settings!$Y$19:$Y$33, 0)), $AO$1:$AU$1, 0))), 0))</f>
        <v/>
      </c>
      <c r="AS234" s="119" t="str">
        <f>IF(OR($B234="", J234="", J$10="", AS$9), "", IFERROR($B234+INDEX(Settings!$AF$19:$AF$33, MATCH(J$10, Settings!$Y$19:$Y$33, 0))+IF(INDEX(Settings!$AI$19:$AI$33, MATCH(J$10, Settings!$Y$19:$Y$33, 0))="", 0, INDEX($AO$2:$AU$8, MATCH(TEXT($B234, "ddd"), $AN$2:$AN$8, 0), MATCH(INDEX(Settings!$AI$19:$AI$33, MATCH(J$10, Settings!$Y$19:$Y$33, 0)), $AO$1:$AU$1, 0))), 0))</f>
        <v/>
      </c>
      <c r="AT234" s="119" t="str">
        <f>IF(OR($B234="", K234="", K$10="", AT$9), "", IFERROR($B234+INDEX(Settings!$AF$19:$AF$33, MATCH(K$10, Settings!$Y$19:$Y$33, 0))+IF(INDEX(Settings!$AI$19:$AI$33, MATCH(K$10, Settings!$Y$19:$Y$33, 0))="", 0, INDEX($AO$2:$AU$8, MATCH(TEXT($B234, "ddd"), $AN$2:$AN$8, 0), MATCH(INDEX(Settings!$AI$19:$AI$33, MATCH(K$10, Settings!$Y$19:$Y$33, 0)), $AO$1:$AU$1, 0))), 0))</f>
        <v/>
      </c>
      <c r="AU234" s="119" t="str">
        <f>IF(OR($B234="", L234="", L$10="", AU$9), "", IFERROR($B234+INDEX(Settings!$AF$19:$AF$33, MATCH(L$10, Settings!$Y$19:$Y$33, 0))+IF(INDEX(Settings!$AI$19:$AI$33, MATCH(L$10, Settings!$Y$19:$Y$33, 0))="", 0, INDEX($AO$2:$AU$8, MATCH(TEXT($B234, "ddd"), $AN$2:$AN$8, 0), MATCH(INDEX(Settings!$AI$19:$AI$33, MATCH(L$10, Settings!$Y$19:$Y$33, 0)), $AO$1:$AU$1, 0))), 0))</f>
        <v/>
      </c>
      <c r="AV234" s="119" t="str">
        <f>IF(OR($B234="", M234="", M$10="", AV$9), "", IFERROR($B234+INDEX(Settings!$AF$19:$AF$33, MATCH(M$10, Settings!$Y$19:$Y$33, 0))+IF(INDEX(Settings!$AI$19:$AI$33, MATCH(M$10, Settings!$Y$19:$Y$33, 0))="", 0, INDEX($AO$2:$AU$8, MATCH(TEXT($B234, "ddd"), $AN$2:$AN$8, 0), MATCH(INDEX(Settings!$AI$19:$AI$33, MATCH(M$10, Settings!$Y$19:$Y$33, 0)), $AO$1:$AU$1, 0))), 0))</f>
        <v/>
      </c>
      <c r="AW234" s="119" t="str">
        <f>IF(OR($B234="", N234="", N$10="", AW$9), "", IFERROR($B234+INDEX(Settings!$AF$19:$AF$33, MATCH(N$10, Settings!$Y$19:$Y$33, 0))+IF(INDEX(Settings!$AI$19:$AI$33, MATCH(N$10, Settings!$Y$19:$Y$33, 0))="", 0, INDEX($AO$2:$AU$8, MATCH(TEXT($B234, "ddd"), $AN$2:$AN$8, 0), MATCH(INDEX(Settings!$AI$19:$AI$33, MATCH(N$10, Settings!$Y$19:$Y$33, 0)), $AO$1:$AU$1, 0))), 0))</f>
        <v/>
      </c>
      <c r="AX234" s="119" t="str">
        <f>IF(OR($B234="", O234="", O$10="", AX$9), "", IFERROR($B234+INDEX(Settings!$AF$19:$AF$33, MATCH(O$10, Settings!$Y$19:$Y$33, 0))+IF(INDEX(Settings!$AI$19:$AI$33, MATCH(O$10, Settings!$Y$19:$Y$33, 0))="", 0, INDEX($AO$2:$AU$8, MATCH(TEXT($B234, "ddd"), $AN$2:$AN$8, 0), MATCH(INDEX(Settings!$AI$19:$AI$33, MATCH(O$10, Settings!$Y$19:$Y$33, 0)), $AO$1:$AU$1, 0))), 0))</f>
        <v/>
      </c>
      <c r="AY234" s="119" t="str">
        <f>IF(OR($B234="", P234="", P$10="", AY$9), "", IFERROR($B234+INDEX(Settings!$AF$19:$AF$33, MATCH(P$10, Settings!$Y$19:$Y$33, 0))+IF(INDEX(Settings!$AI$19:$AI$33, MATCH(P$10, Settings!$Y$19:$Y$33, 0))="", 0, INDEX($AO$2:$AU$8, MATCH(TEXT($B234, "ddd"), $AN$2:$AN$8, 0), MATCH(INDEX(Settings!$AI$19:$AI$33, MATCH(P$10, Settings!$Y$19:$Y$33, 0)), $AO$1:$AU$1, 0))), 0))</f>
        <v/>
      </c>
      <c r="AZ234" s="120" t="str">
        <f>IF(OR($B234="", Q234="", Q$10="", AZ$9), "", IFERROR($B234+INDEX(Settings!$AF$19:$AF$33, MATCH(Q$10, Settings!$Y$19:$Y$33, 0))+IF(INDEX(Settings!$AI$19:$AI$33, MATCH(Q$10, Settings!$Y$19:$Y$33, 0))="", 0, INDEX($AO$2:$AU$8, MATCH(TEXT($B234, "ddd"), $AN$2:$AN$8, 0), MATCH(INDEX(Settings!$AI$19:$AI$33, MATCH(Q$10, Settings!$Y$19:$Y$33, 0)), $AO$1:$AU$1, 0))), 0))</f>
        <v/>
      </c>
      <c r="BB234" s="118" t="str">
        <f>IF(OR(C$10="", $B234="", C234="", BB$9=""), "", IFERROR(WORKDAY((DATE(YEAR($B234), MONTH($B234)+INDEX(Settings!$AM$19:$AM$33, MATCH(C$10, Settings!$Y$19:$Y$33, 0)), IF(INDEX(Settings!$AQ$19:$AQ$33, MATCH(C$10, Settings!$Y$19:$Y$33, 0))=0, DAY($B234), INDEX(Settings!$AQ$19:$AQ$33, MATCH(C$10, Settings!$Y$19:$Y$33, 0))))-1), 1, Settings!$AY$23:$AY$38), ""))</f>
        <v/>
      </c>
      <c r="BC234" s="119" t="str">
        <f>IF(OR(D$10="", $B234="", D234="", BC$9=""), "", IFERROR(WORKDAY((DATE(YEAR($B234), MONTH($B234)+INDEX(Settings!$AM$19:$AM$33, MATCH(D$10, Settings!$Y$19:$Y$33, 0)), IF(INDEX(Settings!$AQ$19:$AQ$33, MATCH(D$10, Settings!$Y$19:$Y$33, 0))=0, DAY($B234), INDEX(Settings!$AQ$19:$AQ$33, MATCH(D$10, Settings!$Y$19:$Y$33, 0))))-1), 1, Settings!$AY$23:$AY$38), ""))</f>
        <v/>
      </c>
      <c r="BD234" s="119" t="str">
        <f>IF(OR(E$10="", $B234="", E234="", BD$9=""), "", IFERROR(WORKDAY((DATE(YEAR($B234), MONTH($B234)+INDEX(Settings!$AM$19:$AM$33, MATCH(E$10, Settings!$Y$19:$Y$33, 0)), IF(INDEX(Settings!$AQ$19:$AQ$33, MATCH(E$10, Settings!$Y$19:$Y$33, 0))=0, DAY($B234), INDEX(Settings!$AQ$19:$AQ$33, MATCH(E$10, Settings!$Y$19:$Y$33, 0))))-1), 1, Settings!$AY$23:$AY$38), ""))</f>
        <v/>
      </c>
      <c r="BE234" s="119" t="str">
        <f>IF(OR(F$10="", $B234="", F234="", BE$9=""), "", IFERROR(WORKDAY((DATE(YEAR($B234), MONTH($B234)+INDEX(Settings!$AM$19:$AM$33, MATCH(F$10, Settings!$Y$19:$Y$33, 0)), IF(INDEX(Settings!$AQ$19:$AQ$33, MATCH(F$10, Settings!$Y$19:$Y$33, 0))=0, DAY($B234), INDEX(Settings!$AQ$19:$AQ$33, MATCH(F$10, Settings!$Y$19:$Y$33, 0))))-1), 1, Settings!$AY$23:$AY$38), ""))</f>
        <v/>
      </c>
      <c r="BF234" s="119" t="str">
        <f>IF(OR(G$10="", $B234="", G234="", BF$9=""), "", IFERROR(WORKDAY((DATE(YEAR($B234), MONTH($B234)+INDEX(Settings!$AM$19:$AM$33, MATCH(G$10, Settings!$Y$19:$Y$33, 0)), IF(INDEX(Settings!$AQ$19:$AQ$33, MATCH(G$10, Settings!$Y$19:$Y$33, 0))=0, DAY($B234), INDEX(Settings!$AQ$19:$AQ$33, MATCH(G$10, Settings!$Y$19:$Y$33, 0))))-1), 1, Settings!$AY$23:$AY$38), ""))</f>
        <v/>
      </c>
      <c r="BG234" s="119" t="str">
        <f>IF(OR(H$10="", $B234="", H234="", BG$9=""), "", IFERROR(WORKDAY((DATE(YEAR($B234), MONTH($B234)+INDEX(Settings!$AM$19:$AM$33, MATCH(H$10, Settings!$Y$19:$Y$33, 0)), IF(INDEX(Settings!$AQ$19:$AQ$33, MATCH(H$10, Settings!$Y$19:$Y$33, 0))=0, DAY($B234), INDEX(Settings!$AQ$19:$AQ$33, MATCH(H$10, Settings!$Y$19:$Y$33, 0))))-1), 1, Settings!$AY$23:$AY$38), ""))</f>
        <v/>
      </c>
      <c r="BH234" s="119" t="str">
        <f>IF(OR(I$10="", $B234="", I234="", BH$9=""), "", IFERROR(WORKDAY((DATE(YEAR($B234), MONTH($B234)+INDEX(Settings!$AM$19:$AM$33, MATCH(I$10, Settings!$Y$19:$Y$33, 0)), IF(INDEX(Settings!$AQ$19:$AQ$33, MATCH(I$10, Settings!$Y$19:$Y$33, 0))=0, DAY($B234), INDEX(Settings!$AQ$19:$AQ$33, MATCH(I$10, Settings!$Y$19:$Y$33, 0))))-1), 1, Settings!$AY$23:$AY$38), ""))</f>
        <v/>
      </c>
      <c r="BI234" s="119" t="str">
        <f>IF(OR(J$10="", $B234="", J234="", BI$9=""), "", IFERROR(WORKDAY((DATE(YEAR($B234), MONTH($B234)+INDEX(Settings!$AM$19:$AM$33, MATCH(J$10, Settings!$Y$19:$Y$33, 0)), IF(INDEX(Settings!$AQ$19:$AQ$33, MATCH(J$10, Settings!$Y$19:$Y$33, 0))=0, DAY($B234), INDEX(Settings!$AQ$19:$AQ$33, MATCH(J$10, Settings!$Y$19:$Y$33, 0))))-1), 1, Settings!$AY$23:$AY$38), ""))</f>
        <v/>
      </c>
      <c r="BJ234" s="119" t="str">
        <f>IF(OR(K$10="", $B234="", K234="", BJ$9=""), "", IFERROR(WORKDAY((DATE(YEAR($B234), MONTH($B234)+INDEX(Settings!$AM$19:$AM$33, MATCH(K$10, Settings!$Y$19:$Y$33, 0)), IF(INDEX(Settings!$AQ$19:$AQ$33, MATCH(K$10, Settings!$Y$19:$Y$33, 0))=0, DAY($B234), INDEX(Settings!$AQ$19:$AQ$33, MATCH(K$10, Settings!$Y$19:$Y$33, 0))))-1), 1, Settings!$AY$23:$AY$38), ""))</f>
        <v/>
      </c>
      <c r="BK234" s="119" t="str">
        <f>IF(OR(L$10="", $B234="", L234="", BK$9=""), "", IFERROR(WORKDAY((DATE(YEAR($B234), MONTH($B234)+INDEX(Settings!$AM$19:$AM$33, MATCH(L$10, Settings!$Y$19:$Y$33, 0)), IF(INDEX(Settings!$AQ$19:$AQ$33, MATCH(L$10, Settings!$Y$19:$Y$33, 0))=0, DAY($B234), INDEX(Settings!$AQ$19:$AQ$33, MATCH(L$10, Settings!$Y$19:$Y$33, 0))))-1), 1, Settings!$AY$23:$AY$38), ""))</f>
        <v/>
      </c>
      <c r="BL234" s="119" t="str">
        <f>IF(OR(M$10="", $B234="", M234="", BL$9=""), "", IFERROR(WORKDAY((DATE(YEAR($B234), MONTH($B234)+INDEX(Settings!$AM$19:$AM$33, MATCH(M$10, Settings!$Y$19:$Y$33, 0)), IF(INDEX(Settings!$AQ$19:$AQ$33, MATCH(M$10, Settings!$Y$19:$Y$33, 0))=0, DAY($B234), INDEX(Settings!$AQ$19:$AQ$33, MATCH(M$10, Settings!$Y$19:$Y$33, 0))))-1), 1, Settings!$AY$23:$AY$38), ""))</f>
        <v/>
      </c>
      <c r="BM234" s="119" t="str">
        <f>IF(OR(N$10="", $B234="", N234="", BM$9=""), "", IFERROR(WORKDAY((DATE(YEAR($B234), MONTH($B234)+INDEX(Settings!$AM$19:$AM$33, MATCH(N$10, Settings!$Y$19:$Y$33, 0)), IF(INDEX(Settings!$AQ$19:$AQ$33, MATCH(N$10, Settings!$Y$19:$Y$33, 0))=0, DAY($B234), INDEX(Settings!$AQ$19:$AQ$33, MATCH(N$10, Settings!$Y$19:$Y$33, 0))))-1), 1, Settings!$AY$23:$AY$38), ""))</f>
        <v/>
      </c>
      <c r="BN234" s="119" t="str">
        <f>IF(OR(O$10="", $B234="", O234="", BN$9=""), "", IFERROR(WORKDAY((DATE(YEAR($B234), MONTH($B234)+INDEX(Settings!$AM$19:$AM$33, MATCH(O$10, Settings!$Y$19:$Y$33, 0)), IF(INDEX(Settings!$AQ$19:$AQ$33, MATCH(O$10, Settings!$Y$19:$Y$33, 0))=0, DAY($B234), INDEX(Settings!$AQ$19:$AQ$33, MATCH(O$10, Settings!$Y$19:$Y$33, 0))))-1), 1, Settings!$AY$23:$AY$38), ""))</f>
        <v/>
      </c>
      <c r="BO234" s="119" t="str">
        <f>IF(OR(P$10="", $B234="", P234="", BO$9=""), "", IFERROR(WORKDAY((DATE(YEAR($B234), MONTH($B234)+INDEX(Settings!$AM$19:$AM$33, MATCH(P$10, Settings!$Y$19:$Y$33, 0)), IF(INDEX(Settings!$AQ$19:$AQ$33, MATCH(P$10, Settings!$Y$19:$Y$33, 0))=0, DAY($B234), INDEX(Settings!$AQ$19:$AQ$33, MATCH(P$10, Settings!$Y$19:$Y$33, 0))))-1), 1, Settings!$AY$23:$AY$38), ""))</f>
        <v/>
      </c>
      <c r="BP234" s="120" t="str">
        <f>IF(OR(Q$10="", $B234="", Q234="", BP$9=""), "", IFERROR(WORKDAY((DATE(YEAR($B234), MONTH($B234)+INDEX(Settings!$AM$19:$AM$33, MATCH(Q$10, Settings!$Y$19:$Y$33, 0)), IF(INDEX(Settings!$AQ$19:$AQ$33, MATCH(Q$10, Settings!$Y$19:$Y$33, 0))=0, DAY($B234), INDEX(Settings!$AQ$19:$AQ$33, MATCH(Q$10, Settings!$Y$19:$Y$33, 0))))-1), 1, Settings!$AY$23:$AY$38), ""))</f>
        <v/>
      </c>
      <c r="BR234" s="118" t="str">
        <f>IF(BB234="", "", IF(BB234&lt;=$B234, WORKDAY(DATE(YEAR($BB234), MONTH(BB234)+1, DAY(BB234)-1), 1, Settings!$AY$23:$AY$38), BB234))</f>
        <v/>
      </c>
      <c r="BS234" s="119" t="str">
        <f>IF(BC234="", "", IF(BC234&lt;=$B234, WORKDAY(DATE(YEAR($BB234), MONTH(BC234)+1, DAY(BC234)-1), 1, Settings!$AY$23:$AY$38), BC234))</f>
        <v/>
      </c>
      <c r="BT234" s="119" t="str">
        <f>IF(BD234="", "", IF(BD234&lt;=$B234, WORKDAY(DATE(YEAR($BB234), MONTH(BD234)+1, DAY(BD234)-1), 1, Settings!$AY$23:$AY$38), BD234))</f>
        <v/>
      </c>
      <c r="BU234" s="119" t="str">
        <f>IF(BE234="", "", IF(BE234&lt;=$B234, WORKDAY(DATE(YEAR($BB234), MONTH(BE234)+1, DAY(BE234)-1), 1, Settings!$AY$23:$AY$38), BE234))</f>
        <v/>
      </c>
      <c r="BV234" s="119" t="str">
        <f>IF(BF234="", "", IF(BF234&lt;=$B234, WORKDAY(DATE(YEAR($BB234), MONTH(BF234)+1, DAY(BF234)-1), 1, Settings!$AY$23:$AY$38), BF234))</f>
        <v/>
      </c>
      <c r="BW234" s="119" t="str">
        <f>IF(BG234="", "", IF(BG234&lt;=$B234, WORKDAY(DATE(YEAR($BB234), MONTH(BG234)+1, DAY(BG234)-1), 1, Settings!$AY$23:$AY$38), BG234))</f>
        <v/>
      </c>
      <c r="BX234" s="119" t="str">
        <f>IF(BH234="", "", IF(BH234&lt;=$B234, WORKDAY(DATE(YEAR($BB234), MONTH(BH234)+1, DAY(BH234)-1), 1, Settings!$AY$23:$AY$38), BH234))</f>
        <v/>
      </c>
      <c r="BY234" s="119" t="str">
        <f>IF(BI234="", "", IF(BI234&lt;=$B234, WORKDAY(DATE(YEAR($BB234), MONTH(BI234)+1, DAY(BI234)-1), 1, Settings!$AY$23:$AY$38), BI234))</f>
        <v/>
      </c>
      <c r="BZ234" s="119" t="str">
        <f>IF(BJ234="", "", IF(BJ234&lt;=$B234, WORKDAY(DATE(YEAR($BB234), MONTH(BJ234)+1, DAY(BJ234)-1), 1, Settings!$AY$23:$AY$38), BJ234))</f>
        <v/>
      </c>
      <c r="CA234" s="119" t="str">
        <f>IF(BK234="", "", IF(BK234&lt;=$B234, WORKDAY(DATE(YEAR($BB234), MONTH(BK234)+1, DAY(BK234)-1), 1, Settings!$AY$23:$AY$38), BK234))</f>
        <v/>
      </c>
      <c r="CB234" s="119" t="str">
        <f>IF(BL234="", "", IF(BL234&lt;=$B234, WORKDAY(DATE(YEAR($BB234), MONTH(BL234)+1, DAY(BL234)-1), 1, Settings!$AY$23:$AY$38), BL234))</f>
        <v/>
      </c>
      <c r="CC234" s="119" t="str">
        <f>IF(BM234="", "", IF(BM234&lt;=$B234, WORKDAY(DATE(YEAR($BB234), MONTH(BM234)+1, DAY(BM234)-1), 1, Settings!$AY$23:$AY$38), BM234))</f>
        <v/>
      </c>
      <c r="CD234" s="119" t="str">
        <f>IF(BN234="", "", IF(BN234&lt;=$B234, WORKDAY(DATE(YEAR($BB234), MONTH(BN234)+1, DAY(BN234)-1), 1, Settings!$AY$23:$AY$38), BN234))</f>
        <v/>
      </c>
      <c r="CE234" s="119" t="str">
        <f>IF(BO234="", "", IF(BO234&lt;=$B234, WORKDAY(DATE(YEAR($BB234), MONTH(BO234)+1, DAY(BO234)-1), 1, Settings!$AY$23:$AY$38), BO234))</f>
        <v/>
      </c>
      <c r="CF234" s="120" t="str">
        <f>IF(BP234="", "", IF(BP234&lt;=$B234, WORKDAY(DATE(YEAR($BB234), MONTH(BP234)+1, DAY(BP234)-1), 1, Settings!$AY$23:$AY$38), BP234))</f>
        <v/>
      </c>
      <c r="CH234" s="48" t="str">
        <f t="shared" si="97"/>
        <v/>
      </c>
      <c r="CI234" s="49" t="str">
        <f t="shared" si="98"/>
        <v/>
      </c>
      <c r="CJ234" s="49" t="str">
        <f t="shared" si="99"/>
        <v/>
      </c>
      <c r="CK234" s="49" t="str">
        <f t="shared" si="100"/>
        <v/>
      </c>
      <c r="CL234" s="49" t="str">
        <f t="shared" si="101"/>
        <v/>
      </c>
      <c r="CM234" s="49" t="str">
        <f t="shared" si="102"/>
        <v/>
      </c>
      <c r="CN234" s="49" t="str">
        <f t="shared" si="103"/>
        <v/>
      </c>
      <c r="CO234" s="49" t="str">
        <f t="shared" si="104"/>
        <v/>
      </c>
      <c r="CP234" s="49" t="str">
        <f t="shared" si="105"/>
        <v/>
      </c>
      <c r="CQ234" s="49" t="str">
        <f t="shared" si="106"/>
        <v/>
      </c>
      <c r="CR234" s="49" t="str">
        <f t="shared" si="107"/>
        <v/>
      </c>
      <c r="CS234" s="49" t="str">
        <f t="shared" si="108"/>
        <v/>
      </c>
      <c r="CT234" s="49" t="str">
        <f t="shared" si="109"/>
        <v/>
      </c>
      <c r="CU234" s="49" t="str">
        <f t="shared" si="110"/>
        <v/>
      </c>
      <c r="CV234" s="16" t="str">
        <f t="shared" si="111"/>
        <v/>
      </c>
      <c r="CX234" s="48" t="str">
        <f t="shared" si="112"/>
        <v/>
      </c>
      <c r="CY234" s="49" t="str">
        <f t="shared" si="113"/>
        <v/>
      </c>
      <c r="CZ234" s="49" t="str">
        <f t="shared" si="114"/>
        <v/>
      </c>
      <c r="DA234" s="49" t="str">
        <f t="shared" si="115"/>
        <v/>
      </c>
      <c r="DB234" s="49" t="str">
        <f t="shared" si="116"/>
        <v/>
      </c>
      <c r="DC234" s="49" t="str">
        <f t="shared" si="117"/>
        <v/>
      </c>
      <c r="DD234" s="49" t="str">
        <f t="shared" si="118"/>
        <v/>
      </c>
      <c r="DE234" s="49" t="str">
        <f t="shared" si="119"/>
        <v/>
      </c>
      <c r="DF234" s="49" t="str">
        <f t="shared" si="120"/>
        <v/>
      </c>
      <c r="DG234" s="49" t="str">
        <f t="shared" si="121"/>
        <v/>
      </c>
      <c r="DH234" s="49" t="str">
        <f t="shared" si="122"/>
        <v/>
      </c>
      <c r="DI234" s="49" t="str">
        <f t="shared" si="123"/>
        <v/>
      </c>
      <c r="DJ234" s="49" t="str">
        <f t="shared" si="124"/>
        <v/>
      </c>
      <c r="DK234" s="49" t="str">
        <f t="shared" si="125"/>
        <v/>
      </c>
      <c r="DL234" s="16" t="str">
        <f t="shared" si="126"/>
        <v/>
      </c>
      <c r="DN234" s="17" t="str">
        <f t="shared" si="127"/>
        <v>Feb 2020</v>
      </c>
    </row>
    <row r="235" spans="1:118" x14ac:dyDescent="0.25">
      <c r="A235" s="30"/>
      <c r="B235" s="102">
        <f>IF(B234="", "", IFERROR(IF(B234+1&gt;Settings!$G$25, "", B234+1), ""))</f>
        <v>43871</v>
      </c>
      <c r="C235" s="2"/>
      <c r="D235" s="3"/>
      <c r="E235" s="3"/>
      <c r="F235" s="3"/>
      <c r="G235" s="3"/>
      <c r="H235" s="3"/>
      <c r="I235" s="3"/>
      <c r="J235" s="3"/>
      <c r="K235" s="3"/>
      <c r="L235" s="3"/>
      <c r="M235" s="3"/>
      <c r="N235" s="3"/>
      <c r="O235" s="3"/>
      <c r="P235" s="3"/>
      <c r="Q235" s="4"/>
      <c r="R235" s="30"/>
      <c r="T235" s="17" t="str">
        <f>IF($B235="", "", IF($B235&lt;Settings!$G$23, "Old", "New"))</f>
        <v>New</v>
      </c>
      <c r="AL235" s="118" t="str">
        <f>IF(OR($B235="", C235="", C$10="", AL$9), "", IFERROR($B235+INDEX(Settings!$AF$19:$AF$33, MATCH(C$10, Settings!$Y$19:$Y$33, 0))+IF(INDEX(Settings!$AI$19:$AI$33, MATCH(C$10, Settings!$Y$19:$Y$33, 0))="", 0, INDEX($AO$2:$AU$8, MATCH(TEXT($B235, "ddd"), $AN$2:$AN$8, 0), MATCH(INDEX(Settings!$AI$19:$AI$33, MATCH(C$10, Settings!$Y$19:$Y$33, 0)), $AO$1:$AU$1, 0))), 0))</f>
        <v/>
      </c>
      <c r="AM235" s="119" t="str">
        <f>IF(OR($B235="", D235="", D$10="", AM$9), "", IFERROR($B235+INDEX(Settings!$AF$19:$AF$33, MATCH(D$10, Settings!$Y$19:$Y$33, 0))+IF(INDEX(Settings!$AI$19:$AI$33, MATCH(D$10, Settings!$Y$19:$Y$33, 0))="", 0, INDEX($AO$2:$AU$8, MATCH(TEXT($B235, "ddd"), $AN$2:$AN$8, 0), MATCH(INDEX(Settings!$AI$19:$AI$33, MATCH(D$10, Settings!$Y$19:$Y$33, 0)), $AO$1:$AU$1, 0))), 0))</f>
        <v/>
      </c>
      <c r="AN235" s="119" t="str">
        <f>IF(OR($B235="", E235="", E$10="", AN$9), "", IFERROR($B235+INDEX(Settings!$AF$19:$AF$33, MATCH(E$10, Settings!$Y$19:$Y$33, 0))+IF(INDEX(Settings!$AI$19:$AI$33, MATCH(E$10, Settings!$Y$19:$Y$33, 0))="", 0, INDEX($AO$2:$AU$8, MATCH(TEXT($B235, "ddd"), $AN$2:$AN$8, 0), MATCH(INDEX(Settings!$AI$19:$AI$33, MATCH(E$10, Settings!$Y$19:$Y$33, 0)), $AO$1:$AU$1, 0))), 0))</f>
        <v/>
      </c>
      <c r="AO235" s="119" t="str">
        <f>IF(OR($B235="", F235="", F$10="", AO$9), "", IFERROR($B235+INDEX(Settings!$AF$19:$AF$33, MATCH(F$10, Settings!$Y$19:$Y$33, 0))+IF(INDEX(Settings!$AI$19:$AI$33, MATCH(F$10, Settings!$Y$19:$Y$33, 0))="", 0, INDEX($AO$2:$AU$8, MATCH(TEXT($B235, "ddd"), $AN$2:$AN$8, 0), MATCH(INDEX(Settings!$AI$19:$AI$33, MATCH(F$10, Settings!$Y$19:$Y$33, 0)), $AO$1:$AU$1, 0))), 0))</f>
        <v/>
      </c>
      <c r="AP235" s="119" t="str">
        <f>IF(OR($B235="", G235="", G$10="", AP$9), "", IFERROR($B235+INDEX(Settings!$AF$19:$AF$33, MATCH(G$10, Settings!$Y$19:$Y$33, 0))+IF(INDEX(Settings!$AI$19:$AI$33, MATCH(G$10, Settings!$Y$19:$Y$33, 0))="", 0, INDEX($AO$2:$AU$8, MATCH(TEXT($B235, "ddd"), $AN$2:$AN$8, 0), MATCH(INDEX(Settings!$AI$19:$AI$33, MATCH(G$10, Settings!$Y$19:$Y$33, 0)), $AO$1:$AU$1, 0))), 0))</f>
        <v/>
      </c>
      <c r="AQ235" s="119" t="str">
        <f>IF(OR($B235="", H235="", H$10="", AQ$9), "", IFERROR($B235+INDEX(Settings!$AF$19:$AF$33, MATCH(H$10, Settings!$Y$19:$Y$33, 0))+IF(INDEX(Settings!$AI$19:$AI$33, MATCH(H$10, Settings!$Y$19:$Y$33, 0))="", 0, INDEX($AO$2:$AU$8, MATCH(TEXT($B235, "ddd"), $AN$2:$AN$8, 0), MATCH(INDEX(Settings!$AI$19:$AI$33, MATCH(H$10, Settings!$Y$19:$Y$33, 0)), $AO$1:$AU$1, 0))), 0))</f>
        <v/>
      </c>
      <c r="AR235" s="119" t="str">
        <f>IF(OR($B235="", I235="", I$10="", AR$9), "", IFERROR($B235+INDEX(Settings!$AF$19:$AF$33, MATCH(I$10, Settings!$Y$19:$Y$33, 0))+IF(INDEX(Settings!$AI$19:$AI$33, MATCH(I$10, Settings!$Y$19:$Y$33, 0))="", 0, INDEX($AO$2:$AU$8, MATCH(TEXT($B235, "ddd"), $AN$2:$AN$8, 0), MATCH(INDEX(Settings!$AI$19:$AI$33, MATCH(I$10, Settings!$Y$19:$Y$33, 0)), $AO$1:$AU$1, 0))), 0))</f>
        <v/>
      </c>
      <c r="AS235" s="119" t="str">
        <f>IF(OR($B235="", J235="", J$10="", AS$9), "", IFERROR($B235+INDEX(Settings!$AF$19:$AF$33, MATCH(J$10, Settings!$Y$19:$Y$33, 0))+IF(INDEX(Settings!$AI$19:$AI$33, MATCH(J$10, Settings!$Y$19:$Y$33, 0))="", 0, INDEX($AO$2:$AU$8, MATCH(TEXT($B235, "ddd"), $AN$2:$AN$8, 0), MATCH(INDEX(Settings!$AI$19:$AI$33, MATCH(J$10, Settings!$Y$19:$Y$33, 0)), $AO$1:$AU$1, 0))), 0))</f>
        <v/>
      </c>
      <c r="AT235" s="119" t="str">
        <f>IF(OR($B235="", K235="", K$10="", AT$9), "", IFERROR($B235+INDEX(Settings!$AF$19:$AF$33, MATCH(K$10, Settings!$Y$19:$Y$33, 0))+IF(INDEX(Settings!$AI$19:$AI$33, MATCH(K$10, Settings!$Y$19:$Y$33, 0))="", 0, INDEX($AO$2:$AU$8, MATCH(TEXT($B235, "ddd"), $AN$2:$AN$8, 0), MATCH(INDEX(Settings!$AI$19:$AI$33, MATCH(K$10, Settings!$Y$19:$Y$33, 0)), $AO$1:$AU$1, 0))), 0))</f>
        <v/>
      </c>
      <c r="AU235" s="119" t="str">
        <f>IF(OR($B235="", L235="", L$10="", AU$9), "", IFERROR($B235+INDEX(Settings!$AF$19:$AF$33, MATCH(L$10, Settings!$Y$19:$Y$33, 0))+IF(INDEX(Settings!$AI$19:$AI$33, MATCH(L$10, Settings!$Y$19:$Y$33, 0))="", 0, INDEX($AO$2:$AU$8, MATCH(TEXT($B235, "ddd"), $AN$2:$AN$8, 0), MATCH(INDEX(Settings!$AI$19:$AI$33, MATCH(L$10, Settings!$Y$19:$Y$33, 0)), $AO$1:$AU$1, 0))), 0))</f>
        <v/>
      </c>
      <c r="AV235" s="119" t="str">
        <f>IF(OR($B235="", M235="", M$10="", AV$9), "", IFERROR($B235+INDEX(Settings!$AF$19:$AF$33, MATCH(M$10, Settings!$Y$19:$Y$33, 0))+IF(INDEX(Settings!$AI$19:$AI$33, MATCH(M$10, Settings!$Y$19:$Y$33, 0))="", 0, INDEX($AO$2:$AU$8, MATCH(TEXT($B235, "ddd"), $AN$2:$AN$8, 0), MATCH(INDEX(Settings!$AI$19:$AI$33, MATCH(M$10, Settings!$Y$19:$Y$33, 0)), $AO$1:$AU$1, 0))), 0))</f>
        <v/>
      </c>
      <c r="AW235" s="119" t="str">
        <f>IF(OR($B235="", N235="", N$10="", AW$9), "", IFERROR($B235+INDEX(Settings!$AF$19:$AF$33, MATCH(N$10, Settings!$Y$19:$Y$33, 0))+IF(INDEX(Settings!$AI$19:$AI$33, MATCH(N$10, Settings!$Y$19:$Y$33, 0))="", 0, INDEX($AO$2:$AU$8, MATCH(TEXT($B235, "ddd"), $AN$2:$AN$8, 0), MATCH(INDEX(Settings!$AI$19:$AI$33, MATCH(N$10, Settings!$Y$19:$Y$33, 0)), $AO$1:$AU$1, 0))), 0))</f>
        <v/>
      </c>
      <c r="AX235" s="119" t="str">
        <f>IF(OR($B235="", O235="", O$10="", AX$9), "", IFERROR($B235+INDEX(Settings!$AF$19:$AF$33, MATCH(O$10, Settings!$Y$19:$Y$33, 0))+IF(INDEX(Settings!$AI$19:$AI$33, MATCH(O$10, Settings!$Y$19:$Y$33, 0))="", 0, INDEX($AO$2:$AU$8, MATCH(TEXT($B235, "ddd"), $AN$2:$AN$8, 0), MATCH(INDEX(Settings!$AI$19:$AI$33, MATCH(O$10, Settings!$Y$19:$Y$33, 0)), $AO$1:$AU$1, 0))), 0))</f>
        <v/>
      </c>
      <c r="AY235" s="119" t="str">
        <f>IF(OR($B235="", P235="", P$10="", AY$9), "", IFERROR($B235+INDEX(Settings!$AF$19:$AF$33, MATCH(P$10, Settings!$Y$19:$Y$33, 0))+IF(INDEX(Settings!$AI$19:$AI$33, MATCH(P$10, Settings!$Y$19:$Y$33, 0))="", 0, INDEX($AO$2:$AU$8, MATCH(TEXT($B235, "ddd"), $AN$2:$AN$8, 0), MATCH(INDEX(Settings!$AI$19:$AI$33, MATCH(P$10, Settings!$Y$19:$Y$33, 0)), $AO$1:$AU$1, 0))), 0))</f>
        <v/>
      </c>
      <c r="AZ235" s="120" t="str">
        <f>IF(OR($B235="", Q235="", Q$10="", AZ$9), "", IFERROR($B235+INDEX(Settings!$AF$19:$AF$33, MATCH(Q$10, Settings!$Y$19:$Y$33, 0))+IF(INDEX(Settings!$AI$19:$AI$33, MATCH(Q$10, Settings!$Y$19:$Y$33, 0))="", 0, INDEX($AO$2:$AU$8, MATCH(TEXT($B235, "ddd"), $AN$2:$AN$8, 0), MATCH(INDEX(Settings!$AI$19:$AI$33, MATCH(Q$10, Settings!$Y$19:$Y$33, 0)), $AO$1:$AU$1, 0))), 0))</f>
        <v/>
      </c>
      <c r="BB235" s="118" t="str">
        <f>IF(OR(C$10="", $B235="", C235="", BB$9=""), "", IFERROR(WORKDAY((DATE(YEAR($B235), MONTH($B235)+INDEX(Settings!$AM$19:$AM$33, MATCH(C$10, Settings!$Y$19:$Y$33, 0)), IF(INDEX(Settings!$AQ$19:$AQ$33, MATCH(C$10, Settings!$Y$19:$Y$33, 0))=0, DAY($B235), INDEX(Settings!$AQ$19:$AQ$33, MATCH(C$10, Settings!$Y$19:$Y$33, 0))))-1), 1, Settings!$AY$23:$AY$38), ""))</f>
        <v/>
      </c>
      <c r="BC235" s="119" t="str">
        <f>IF(OR(D$10="", $B235="", D235="", BC$9=""), "", IFERROR(WORKDAY((DATE(YEAR($B235), MONTH($B235)+INDEX(Settings!$AM$19:$AM$33, MATCH(D$10, Settings!$Y$19:$Y$33, 0)), IF(INDEX(Settings!$AQ$19:$AQ$33, MATCH(D$10, Settings!$Y$19:$Y$33, 0))=0, DAY($B235), INDEX(Settings!$AQ$19:$AQ$33, MATCH(D$10, Settings!$Y$19:$Y$33, 0))))-1), 1, Settings!$AY$23:$AY$38), ""))</f>
        <v/>
      </c>
      <c r="BD235" s="119" t="str">
        <f>IF(OR(E$10="", $B235="", E235="", BD$9=""), "", IFERROR(WORKDAY((DATE(YEAR($B235), MONTH($B235)+INDEX(Settings!$AM$19:$AM$33, MATCH(E$10, Settings!$Y$19:$Y$33, 0)), IF(INDEX(Settings!$AQ$19:$AQ$33, MATCH(E$10, Settings!$Y$19:$Y$33, 0))=0, DAY($B235), INDEX(Settings!$AQ$19:$AQ$33, MATCH(E$10, Settings!$Y$19:$Y$33, 0))))-1), 1, Settings!$AY$23:$AY$38), ""))</f>
        <v/>
      </c>
      <c r="BE235" s="119" t="str">
        <f>IF(OR(F$10="", $B235="", F235="", BE$9=""), "", IFERROR(WORKDAY((DATE(YEAR($B235), MONTH($B235)+INDEX(Settings!$AM$19:$AM$33, MATCH(F$10, Settings!$Y$19:$Y$33, 0)), IF(INDEX(Settings!$AQ$19:$AQ$33, MATCH(F$10, Settings!$Y$19:$Y$33, 0))=0, DAY($B235), INDEX(Settings!$AQ$19:$AQ$33, MATCH(F$10, Settings!$Y$19:$Y$33, 0))))-1), 1, Settings!$AY$23:$AY$38), ""))</f>
        <v/>
      </c>
      <c r="BF235" s="119" t="str">
        <f>IF(OR(G$10="", $B235="", G235="", BF$9=""), "", IFERROR(WORKDAY((DATE(YEAR($B235), MONTH($B235)+INDEX(Settings!$AM$19:$AM$33, MATCH(G$10, Settings!$Y$19:$Y$33, 0)), IF(INDEX(Settings!$AQ$19:$AQ$33, MATCH(G$10, Settings!$Y$19:$Y$33, 0))=0, DAY($B235), INDEX(Settings!$AQ$19:$AQ$33, MATCH(G$10, Settings!$Y$19:$Y$33, 0))))-1), 1, Settings!$AY$23:$AY$38), ""))</f>
        <v/>
      </c>
      <c r="BG235" s="119" t="str">
        <f>IF(OR(H$10="", $B235="", H235="", BG$9=""), "", IFERROR(WORKDAY((DATE(YEAR($B235), MONTH($B235)+INDEX(Settings!$AM$19:$AM$33, MATCH(H$10, Settings!$Y$19:$Y$33, 0)), IF(INDEX(Settings!$AQ$19:$AQ$33, MATCH(H$10, Settings!$Y$19:$Y$33, 0))=0, DAY($B235), INDEX(Settings!$AQ$19:$AQ$33, MATCH(H$10, Settings!$Y$19:$Y$33, 0))))-1), 1, Settings!$AY$23:$AY$38), ""))</f>
        <v/>
      </c>
      <c r="BH235" s="119" t="str">
        <f>IF(OR(I$10="", $B235="", I235="", BH$9=""), "", IFERROR(WORKDAY((DATE(YEAR($B235), MONTH($B235)+INDEX(Settings!$AM$19:$AM$33, MATCH(I$10, Settings!$Y$19:$Y$33, 0)), IF(INDEX(Settings!$AQ$19:$AQ$33, MATCH(I$10, Settings!$Y$19:$Y$33, 0))=0, DAY($B235), INDEX(Settings!$AQ$19:$AQ$33, MATCH(I$10, Settings!$Y$19:$Y$33, 0))))-1), 1, Settings!$AY$23:$AY$38), ""))</f>
        <v/>
      </c>
      <c r="BI235" s="119" t="str">
        <f>IF(OR(J$10="", $B235="", J235="", BI$9=""), "", IFERROR(WORKDAY((DATE(YEAR($B235), MONTH($B235)+INDEX(Settings!$AM$19:$AM$33, MATCH(J$10, Settings!$Y$19:$Y$33, 0)), IF(INDEX(Settings!$AQ$19:$AQ$33, MATCH(J$10, Settings!$Y$19:$Y$33, 0))=0, DAY($B235), INDEX(Settings!$AQ$19:$AQ$33, MATCH(J$10, Settings!$Y$19:$Y$33, 0))))-1), 1, Settings!$AY$23:$AY$38), ""))</f>
        <v/>
      </c>
      <c r="BJ235" s="119" t="str">
        <f>IF(OR(K$10="", $B235="", K235="", BJ$9=""), "", IFERROR(WORKDAY((DATE(YEAR($B235), MONTH($B235)+INDEX(Settings!$AM$19:$AM$33, MATCH(K$10, Settings!$Y$19:$Y$33, 0)), IF(INDEX(Settings!$AQ$19:$AQ$33, MATCH(K$10, Settings!$Y$19:$Y$33, 0))=0, DAY($B235), INDEX(Settings!$AQ$19:$AQ$33, MATCH(K$10, Settings!$Y$19:$Y$33, 0))))-1), 1, Settings!$AY$23:$AY$38), ""))</f>
        <v/>
      </c>
      <c r="BK235" s="119" t="str">
        <f>IF(OR(L$10="", $B235="", L235="", BK$9=""), "", IFERROR(WORKDAY((DATE(YEAR($B235), MONTH($B235)+INDEX(Settings!$AM$19:$AM$33, MATCH(L$10, Settings!$Y$19:$Y$33, 0)), IF(INDEX(Settings!$AQ$19:$AQ$33, MATCH(L$10, Settings!$Y$19:$Y$33, 0))=0, DAY($B235), INDEX(Settings!$AQ$19:$AQ$33, MATCH(L$10, Settings!$Y$19:$Y$33, 0))))-1), 1, Settings!$AY$23:$AY$38), ""))</f>
        <v/>
      </c>
      <c r="BL235" s="119" t="str">
        <f>IF(OR(M$10="", $B235="", M235="", BL$9=""), "", IFERROR(WORKDAY((DATE(YEAR($B235), MONTH($B235)+INDEX(Settings!$AM$19:$AM$33, MATCH(M$10, Settings!$Y$19:$Y$33, 0)), IF(INDEX(Settings!$AQ$19:$AQ$33, MATCH(M$10, Settings!$Y$19:$Y$33, 0))=0, DAY($B235), INDEX(Settings!$AQ$19:$AQ$33, MATCH(M$10, Settings!$Y$19:$Y$33, 0))))-1), 1, Settings!$AY$23:$AY$38), ""))</f>
        <v/>
      </c>
      <c r="BM235" s="119" t="str">
        <f>IF(OR(N$10="", $B235="", N235="", BM$9=""), "", IFERROR(WORKDAY((DATE(YEAR($B235), MONTH($B235)+INDEX(Settings!$AM$19:$AM$33, MATCH(N$10, Settings!$Y$19:$Y$33, 0)), IF(INDEX(Settings!$AQ$19:$AQ$33, MATCH(N$10, Settings!$Y$19:$Y$33, 0))=0, DAY($B235), INDEX(Settings!$AQ$19:$AQ$33, MATCH(N$10, Settings!$Y$19:$Y$33, 0))))-1), 1, Settings!$AY$23:$AY$38), ""))</f>
        <v/>
      </c>
      <c r="BN235" s="119" t="str">
        <f>IF(OR(O$10="", $B235="", O235="", BN$9=""), "", IFERROR(WORKDAY((DATE(YEAR($B235), MONTH($B235)+INDEX(Settings!$AM$19:$AM$33, MATCH(O$10, Settings!$Y$19:$Y$33, 0)), IF(INDEX(Settings!$AQ$19:$AQ$33, MATCH(O$10, Settings!$Y$19:$Y$33, 0))=0, DAY($B235), INDEX(Settings!$AQ$19:$AQ$33, MATCH(O$10, Settings!$Y$19:$Y$33, 0))))-1), 1, Settings!$AY$23:$AY$38), ""))</f>
        <v/>
      </c>
      <c r="BO235" s="119" t="str">
        <f>IF(OR(P$10="", $B235="", P235="", BO$9=""), "", IFERROR(WORKDAY((DATE(YEAR($B235), MONTH($B235)+INDEX(Settings!$AM$19:$AM$33, MATCH(P$10, Settings!$Y$19:$Y$33, 0)), IF(INDEX(Settings!$AQ$19:$AQ$33, MATCH(P$10, Settings!$Y$19:$Y$33, 0))=0, DAY($B235), INDEX(Settings!$AQ$19:$AQ$33, MATCH(P$10, Settings!$Y$19:$Y$33, 0))))-1), 1, Settings!$AY$23:$AY$38), ""))</f>
        <v/>
      </c>
      <c r="BP235" s="120" t="str">
        <f>IF(OR(Q$10="", $B235="", Q235="", BP$9=""), "", IFERROR(WORKDAY((DATE(YEAR($B235), MONTH($B235)+INDEX(Settings!$AM$19:$AM$33, MATCH(Q$10, Settings!$Y$19:$Y$33, 0)), IF(INDEX(Settings!$AQ$19:$AQ$33, MATCH(Q$10, Settings!$Y$19:$Y$33, 0))=0, DAY($B235), INDEX(Settings!$AQ$19:$AQ$33, MATCH(Q$10, Settings!$Y$19:$Y$33, 0))))-1), 1, Settings!$AY$23:$AY$38), ""))</f>
        <v/>
      </c>
      <c r="BR235" s="118" t="str">
        <f>IF(BB235="", "", IF(BB235&lt;=$B235, WORKDAY(DATE(YEAR($BB235), MONTH(BB235)+1, DAY(BB235)-1), 1, Settings!$AY$23:$AY$38), BB235))</f>
        <v/>
      </c>
      <c r="BS235" s="119" t="str">
        <f>IF(BC235="", "", IF(BC235&lt;=$B235, WORKDAY(DATE(YEAR($BB235), MONTH(BC235)+1, DAY(BC235)-1), 1, Settings!$AY$23:$AY$38), BC235))</f>
        <v/>
      </c>
      <c r="BT235" s="119" t="str">
        <f>IF(BD235="", "", IF(BD235&lt;=$B235, WORKDAY(DATE(YEAR($BB235), MONTH(BD235)+1, DAY(BD235)-1), 1, Settings!$AY$23:$AY$38), BD235))</f>
        <v/>
      </c>
      <c r="BU235" s="119" t="str">
        <f>IF(BE235="", "", IF(BE235&lt;=$B235, WORKDAY(DATE(YEAR($BB235), MONTH(BE235)+1, DAY(BE235)-1), 1, Settings!$AY$23:$AY$38), BE235))</f>
        <v/>
      </c>
      <c r="BV235" s="119" t="str">
        <f>IF(BF235="", "", IF(BF235&lt;=$B235, WORKDAY(DATE(YEAR($BB235), MONTH(BF235)+1, DAY(BF235)-1), 1, Settings!$AY$23:$AY$38), BF235))</f>
        <v/>
      </c>
      <c r="BW235" s="119" t="str">
        <f>IF(BG235="", "", IF(BG235&lt;=$B235, WORKDAY(DATE(YEAR($BB235), MONTH(BG235)+1, DAY(BG235)-1), 1, Settings!$AY$23:$AY$38), BG235))</f>
        <v/>
      </c>
      <c r="BX235" s="119" t="str">
        <f>IF(BH235="", "", IF(BH235&lt;=$B235, WORKDAY(DATE(YEAR($BB235), MONTH(BH235)+1, DAY(BH235)-1), 1, Settings!$AY$23:$AY$38), BH235))</f>
        <v/>
      </c>
      <c r="BY235" s="119" t="str">
        <f>IF(BI235="", "", IF(BI235&lt;=$B235, WORKDAY(DATE(YEAR($BB235), MONTH(BI235)+1, DAY(BI235)-1), 1, Settings!$AY$23:$AY$38), BI235))</f>
        <v/>
      </c>
      <c r="BZ235" s="119" t="str">
        <f>IF(BJ235="", "", IF(BJ235&lt;=$B235, WORKDAY(DATE(YEAR($BB235), MONTH(BJ235)+1, DAY(BJ235)-1), 1, Settings!$AY$23:$AY$38), BJ235))</f>
        <v/>
      </c>
      <c r="CA235" s="119" t="str">
        <f>IF(BK235="", "", IF(BK235&lt;=$B235, WORKDAY(DATE(YEAR($BB235), MONTH(BK235)+1, DAY(BK235)-1), 1, Settings!$AY$23:$AY$38), BK235))</f>
        <v/>
      </c>
      <c r="CB235" s="119" t="str">
        <f>IF(BL235="", "", IF(BL235&lt;=$B235, WORKDAY(DATE(YEAR($BB235), MONTH(BL235)+1, DAY(BL235)-1), 1, Settings!$AY$23:$AY$38), BL235))</f>
        <v/>
      </c>
      <c r="CC235" s="119" t="str">
        <f>IF(BM235="", "", IF(BM235&lt;=$B235, WORKDAY(DATE(YEAR($BB235), MONTH(BM235)+1, DAY(BM235)-1), 1, Settings!$AY$23:$AY$38), BM235))</f>
        <v/>
      </c>
      <c r="CD235" s="119" t="str">
        <f>IF(BN235="", "", IF(BN235&lt;=$B235, WORKDAY(DATE(YEAR($BB235), MONTH(BN235)+1, DAY(BN235)-1), 1, Settings!$AY$23:$AY$38), BN235))</f>
        <v/>
      </c>
      <c r="CE235" s="119" t="str">
        <f>IF(BO235="", "", IF(BO235&lt;=$B235, WORKDAY(DATE(YEAR($BB235), MONTH(BO235)+1, DAY(BO235)-1), 1, Settings!$AY$23:$AY$38), BO235))</f>
        <v/>
      </c>
      <c r="CF235" s="120" t="str">
        <f>IF(BP235="", "", IF(BP235&lt;=$B235, WORKDAY(DATE(YEAR($BB235), MONTH(BP235)+1, DAY(BP235)-1), 1, Settings!$AY$23:$AY$38), BP235))</f>
        <v/>
      </c>
      <c r="CH235" s="48" t="str">
        <f t="shared" si="97"/>
        <v/>
      </c>
      <c r="CI235" s="49" t="str">
        <f t="shared" si="98"/>
        <v/>
      </c>
      <c r="CJ235" s="49" t="str">
        <f t="shared" si="99"/>
        <v/>
      </c>
      <c r="CK235" s="49" t="str">
        <f t="shared" si="100"/>
        <v/>
      </c>
      <c r="CL235" s="49" t="str">
        <f t="shared" si="101"/>
        <v/>
      </c>
      <c r="CM235" s="49" t="str">
        <f t="shared" si="102"/>
        <v/>
      </c>
      <c r="CN235" s="49" t="str">
        <f t="shared" si="103"/>
        <v/>
      </c>
      <c r="CO235" s="49" t="str">
        <f t="shared" si="104"/>
        <v/>
      </c>
      <c r="CP235" s="49" t="str">
        <f t="shared" si="105"/>
        <v/>
      </c>
      <c r="CQ235" s="49" t="str">
        <f t="shared" si="106"/>
        <v/>
      </c>
      <c r="CR235" s="49" t="str">
        <f t="shared" si="107"/>
        <v/>
      </c>
      <c r="CS235" s="49" t="str">
        <f t="shared" si="108"/>
        <v/>
      </c>
      <c r="CT235" s="49" t="str">
        <f t="shared" si="109"/>
        <v/>
      </c>
      <c r="CU235" s="49" t="str">
        <f t="shared" si="110"/>
        <v/>
      </c>
      <c r="CV235" s="16" t="str">
        <f t="shared" si="111"/>
        <v/>
      </c>
      <c r="CX235" s="48" t="str">
        <f t="shared" si="112"/>
        <v/>
      </c>
      <c r="CY235" s="49" t="str">
        <f t="shared" si="113"/>
        <v/>
      </c>
      <c r="CZ235" s="49" t="str">
        <f t="shared" si="114"/>
        <v/>
      </c>
      <c r="DA235" s="49" t="str">
        <f t="shared" si="115"/>
        <v/>
      </c>
      <c r="DB235" s="49" t="str">
        <f t="shared" si="116"/>
        <v/>
      </c>
      <c r="DC235" s="49" t="str">
        <f t="shared" si="117"/>
        <v/>
      </c>
      <c r="DD235" s="49" t="str">
        <f t="shared" si="118"/>
        <v/>
      </c>
      <c r="DE235" s="49" t="str">
        <f t="shared" si="119"/>
        <v/>
      </c>
      <c r="DF235" s="49" t="str">
        <f t="shared" si="120"/>
        <v/>
      </c>
      <c r="DG235" s="49" t="str">
        <f t="shared" si="121"/>
        <v/>
      </c>
      <c r="DH235" s="49" t="str">
        <f t="shared" si="122"/>
        <v/>
      </c>
      <c r="DI235" s="49" t="str">
        <f t="shared" si="123"/>
        <v/>
      </c>
      <c r="DJ235" s="49" t="str">
        <f t="shared" si="124"/>
        <v/>
      </c>
      <c r="DK235" s="49" t="str">
        <f t="shared" si="125"/>
        <v/>
      </c>
      <c r="DL235" s="16" t="str">
        <f t="shared" si="126"/>
        <v/>
      </c>
      <c r="DN235" s="17" t="str">
        <f t="shared" si="127"/>
        <v>Feb 2020</v>
      </c>
    </row>
    <row r="236" spans="1:118" x14ac:dyDescent="0.25">
      <c r="A236" s="30"/>
      <c r="B236" s="102">
        <f>IF(B235="", "", IFERROR(IF(B235+1&gt;Settings!$G$25, "", B235+1), ""))</f>
        <v>43872</v>
      </c>
      <c r="C236" s="2"/>
      <c r="D236" s="3"/>
      <c r="E236" s="3"/>
      <c r="F236" s="3"/>
      <c r="G236" s="3"/>
      <c r="H236" s="3"/>
      <c r="I236" s="3"/>
      <c r="J236" s="3"/>
      <c r="K236" s="3"/>
      <c r="L236" s="3"/>
      <c r="M236" s="3"/>
      <c r="N236" s="3"/>
      <c r="O236" s="3"/>
      <c r="P236" s="3"/>
      <c r="Q236" s="4"/>
      <c r="R236" s="30"/>
      <c r="T236" s="17" t="str">
        <f>IF($B236="", "", IF($B236&lt;Settings!$G$23, "Old", "New"))</f>
        <v>New</v>
      </c>
      <c r="AL236" s="118" t="str">
        <f>IF(OR($B236="", C236="", C$10="", AL$9), "", IFERROR($B236+INDEX(Settings!$AF$19:$AF$33, MATCH(C$10, Settings!$Y$19:$Y$33, 0))+IF(INDEX(Settings!$AI$19:$AI$33, MATCH(C$10, Settings!$Y$19:$Y$33, 0))="", 0, INDEX($AO$2:$AU$8, MATCH(TEXT($B236, "ddd"), $AN$2:$AN$8, 0), MATCH(INDEX(Settings!$AI$19:$AI$33, MATCH(C$10, Settings!$Y$19:$Y$33, 0)), $AO$1:$AU$1, 0))), 0))</f>
        <v/>
      </c>
      <c r="AM236" s="119" t="str">
        <f>IF(OR($B236="", D236="", D$10="", AM$9), "", IFERROR($B236+INDEX(Settings!$AF$19:$AF$33, MATCH(D$10, Settings!$Y$19:$Y$33, 0))+IF(INDEX(Settings!$AI$19:$AI$33, MATCH(D$10, Settings!$Y$19:$Y$33, 0))="", 0, INDEX($AO$2:$AU$8, MATCH(TEXT($B236, "ddd"), $AN$2:$AN$8, 0), MATCH(INDEX(Settings!$AI$19:$AI$33, MATCH(D$10, Settings!$Y$19:$Y$33, 0)), $AO$1:$AU$1, 0))), 0))</f>
        <v/>
      </c>
      <c r="AN236" s="119" t="str">
        <f>IF(OR($B236="", E236="", E$10="", AN$9), "", IFERROR($B236+INDEX(Settings!$AF$19:$AF$33, MATCH(E$10, Settings!$Y$19:$Y$33, 0))+IF(INDEX(Settings!$AI$19:$AI$33, MATCH(E$10, Settings!$Y$19:$Y$33, 0))="", 0, INDEX($AO$2:$AU$8, MATCH(TEXT($B236, "ddd"), $AN$2:$AN$8, 0), MATCH(INDEX(Settings!$AI$19:$AI$33, MATCH(E$10, Settings!$Y$19:$Y$33, 0)), $AO$1:$AU$1, 0))), 0))</f>
        <v/>
      </c>
      <c r="AO236" s="119" t="str">
        <f>IF(OR($B236="", F236="", F$10="", AO$9), "", IFERROR($B236+INDEX(Settings!$AF$19:$AF$33, MATCH(F$10, Settings!$Y$19:$Y$33, 0))+IF(INDEX(Settings!$AI$19:$AI$33, MATCH(F$10, Settings!$Y$19:$Y$33, 0))="", 0, INDEX($AO$2:$AU$8, MATCH(TEXT($B236, "ddd"), $AN$2:$AN$8, 0), MATCH(INDEX(Settings!$AI$19:$AI$33, MATCH(F$10, Settings!$Y$19:$Y$33, 0)), $AO$1:$AU$1, 0))), 0))</f>
        <v/>
      </c>
      <c r="AP236" s="119" t="str">
        <f>IF(OR($B236="", G236="", G$10="", AP$9), "", IFERROR($B236+INDEX(Settings!$AF$19:$AF$33, MATCH(G$10, Settings!$Y$19:$Y$33, 0))+IF(INDEX(Settings!$AI$19:$AI$33, MATCH(G$10, Settings!$Y$19:$Y$33, 0))="", 0, INDEX($AO$2:$AU$8, MATCH(TEXT($B236, "ddd"), $AN$2:$AN$8, 0), MATCH(INDEX(Settings!$AI$19:$AI$33, MATCH(G$10, Settings!$Y$19:$Y$33, 0)), $AO$1:$AU$1, 0))), 0))</f>
        <v/>
      </c>
      <c r="AQ236" s="119" t="str">
        <f>IF(OR($B236="", H236="", H$10="", AQ$9), "", IFERROR($B236+INDEX(Settings!$AF$19:$AF$33, MATCH(H$10, Settings!$Y$19:$Y$33, 0))+IF(INDEX(Settings!$AI$19:$AI$33, MATCH(H$10, Settings!$Y$19:$Y$33, 0))="", 0, INDEX($AO$2:$AU$8, MATCH(TEXT($B236, "ddd"), $AN$2:$AN$8, 0), MATCH(INDEX(Settings!$AI$19:$AI$33, MATCH(H$10, Settings!$Y$19:$Y$33, 0)), $AO$1:$AU$1, 0))), 0))</f>
        <v/>
      </c>
      <c r="AR236" s="119" t="str">
        <f>IF(OR($B236="", I236="", I$10="", AR$9), "", IFERROR($B236+INDEX(Settings!$AF$19:$AF$33, MATCH(I$10, Settings!$Y$19:$Y$33, 0))+IF(INDEX(Settings!$AI$19:$AI$33, MATCH(I$10, Settings!$Y$19:$Y$33, 0))="", 0, INDEX($AO$2:$AU$8, MATCH(TEXT($B236, "ddd"), $AN$2:$AN$8, 0), MATCH(INDEX(Settings!$AI$19:$AI$33, MATCH(I$10, Settings!$Y$19:$Y$33, 0)), $AO$1:$AU$1, 0))), 0))</f>
        <v/>
      </c>
      <c r="AS236" s="119" t="str">
        <f>IF(OR($B236="", J236="", J$10="", AS$9), "", IFERROR($B236+INDEX(Settings!$AF$19:$AF$33, MATCH(J$10, Settings!$Y$19:$Y$33, 0))+IF(INDEX(Settings!$AI$19:$AI$33, MATCH(J$10, Settings!$Y$19:$Y$33, 0))="", 0, INDEX($AO$2:$AU$8, MATCH(TEXT($B236, "ddd"), $AN$2:$AN$8, 0), MATCH(INDEX(Settings!$AI$19:$AI$33, MATCH(J$10, Settings!$Y$19:$Y$33, 0)), $AO$1:$AU$1, 0))), 0))</f>
        <v/>
      </c>
      <c r="AT236" s="119" t="str">
        <f>IF(OR($B236="", K236="", K$10="", AT$9), "", IFERROR($B236+INDEX(Settings!$AF$19:$AF$33, MATCH(K$10, Settings!$Y$19:$Y$33, 0))+IF(INDEX(Settings!$AI$19:$AI$33, MATCH(K$10, Settings!$Y$19:$Y$33, 0))="", 0, INDEX($AO$2:$AU$8, MATCH(TEXT($B236, "ddd"), $AN$2:$AN$8, 0), MATCH(INDEX(Settings!$AI$19:$AI$33, MATCH(K$10, Settings!$Y$19:$Y$33, 0)), $AO$1:$AU$1, 0))), 0))</f>
        <v/>
      </c>
      <c r="AU236" s="119" t="str">
        <f>IF(OR($B236="", L236="", L$10="", AU$9), "", IFERROR($B236+INDEX(Settings!$AF$19:$AF$33, MATCH(L$10, Settings!$Y$19:$Y$33, 0))+IF(INDEX(Settings!$AI$19:$AI$33, MATCH(L$10, Settings!$Y$19:$Y$33, 0))="", 0, INDEX($AO$2:$AU$8, MATCH(TEXT($B236, "ddd"), $AN$2:$AN$8, 0), MATCH(INDEX(Settings!$AI$19:$AI$33, MATCH(L$10, Settings!$Y$19:$Y$33, 0)), $AO$1:$AU$1, 0))), 0))</f>
        <v/>
      </c>
      <c r="AV236" s="119" t="str">
        <f>IF(OR($B236="", M236="", M$10="", AV$9), "", IFERROR($B236+INDEX(Settings!$AF$19:$AF$33, MATCH(M$10, Settings!$Y$19:$Y$33, 0))+IF(INDEX(Settings!$AI$19:$AI$33, MATCH(M$10, Settings!$Y$19:$Y$33, 0))="", 0, INDEX($AO$2:$AU$8, MATCH(TEXT($B236, "ddd"), $AN$2:$AN$8, 0), MATCH(INDEX(Settings!$AI$19:$AI$33, MATCH(M$10, Settings!$Y$19:$Y$33, 0)), $AO$1:$AU$1, 0))), 0))</f>
        <v/>
      </c>
      <c r="AW236" s="119" t="str">
        <f>IF(OR($B236="", N236="", N$10="", AW$9), "", IFERROR($B236+INDEX(Settings!$AF$19:$AF$33, MATCH(N$10, Settings!$Y$19:$Y$33, 0))+IF(INDEX(Settings!$AI$19:$AI$33, MATCH(N$10, Settings!$Y$19:$Y$33, 0))="", 0, INDEX($AO$2:$AU$8, MATCH(TEXT($B236, "ddd"), $AN$2:$AN$8, 0), MATCH(INDEX(Settings!$AI$19:$AI$33, MATCH(N$10, Settings!$Y$19:$Y$33, 0)), $AO$1:$AU$1, 0))), 0))</f>
        <v/>
      </c>
      <c r="AX236" s="119" t="str">
        <f>IF(OR($B236="", O236="", O$10="", AX$9), "", IFERROR($B236+INDEX(Settings!$AF$19:$AF$33, MATCH(O$10, Settings!$Y$19:$Y$33, 0))+IF(INDEX(Settings!$AI$19:$AI$33, MATCH(O$10, Settings!$Y$19:$Y$33, 0))="", 0, INDEX($AO$2:$AU$8, MATCH(TEXT($B236, "ddd"), $AN$2:$AN$8, 0), MATCH(INDEX(Settings!$AI$19:$AI$33, MATCH(O$10, Settings!$Y$19:$Y$33, 0)), $AO$1:$AU$1, 0))), 0))</f>
        <v/>
      </c>
      <c r="AY236" s="119" t="str">
        <f>IF(OR($B236="", P236="", P$10="", AY$9), "", IFERROR($B236+INDEX(Settings!$AF$19:$AF$33, MATCH(P$10, Settings!$Y$19:$Y$33, 0))+IF(INDEX(Settings!$AI$19:$AI$33, MATCH(P$10, Settings!$Y$19:$Y$33, 0))="", 0, INDEX($AO$2:$AU$8, MATCH(TEXT($B236, "ddd"), $AN$2:$AN$8, 0), MATCH(INDEX(Settings!$AI$19:$AI$33, MATCH(P$10, Settings!$Y$19:$Y$33, 0)), $AO$1:$AU$1, 0))), 0))</f>
        <v/>
      </c>
      <c r="AZ236" s="120" t="str">
        <f>IF(OR($B236="", Q236="", Q$10="", AZ$9), "", IFERROR($B236+INDEX(Settings!$AF$19:$AF$33, MATCH(Q$10, Settings!$Y$19:$Y$33, 0))+IF(INDEX(Settings!$AI$19:$AI$33, MATCH(Q$10, Settings!$Y$19:$Y$33, 0))="", 0, INDEX($AO$2:$AU$8, MATCH(TEXT($B236, "ddd"), $AN$2:$AN$8, 0), MATCH(INDEX(Settings!$AI$19:$AI$33, MATCH(Q$10, Settings!$Y$19:$Y$33, 0)), $AO$1:$AU$1, 0))), 0))</f>
        <v/>
      </c>
      <c r="BB236" s="118" t="str">
        <f>IF(OR(C$10="", $B236="", C236="", BB$9=""), "", IFERROR(WORKDAY((DATE(YEAR($B236), MONTH($B236)+INDEX(Settings!$AM$19:$AM$33, MATCH(C$10, Settings!$Y$19:$Y$33, 0)), IF(INDEX(Settings!$AQ$19:$AQ$33, MATCH(C$10, Settings!$Y$19:$Y$33, 0))=0, DAY($B236), INDEX(Settings!$AQ$19:$AQ$33, MATCH(C$10, Settings!$Y$19:$Y$33, 0))))-1), 1, Settings!$AY$23:$AY$38), ""))</f>
        <v/>
      </c>
      <c r="BC236" s="119" t="str">
        <f>IF(OR(D$10="", $B236="", D236="", BC$9=""), "", IFERROR(WORKDAY((DATE(YEAR($B236), MONTH($B236)+INDEX(Settings!$AM$19:$AM$33, MATCH(D$10, Settings!$Y$19:$Y$33, 0)), IF(INDEX(Settings!$AQ$19:$AQ$33, MATCH(D$10, Settings!$Y$19:$Y$33, 0))=0, DAY($B236), INDEX(Settings!$AQ$19:$AQ$33, MATCH(D$10, Settings!$Y$19:$Y$33, 0))))-1), 1, Settings!$AY$23:$AY$38), ""))</f>
        <v/>
      </c>
      <c r="BD236" s="119" t="str">
        <f>IF(OR(E$10="", $B236="", E236="", BD$9=""), "", IFERROR(WORKDAY((DATE(YEAR($B236), MONTH($B236)+INDEX(Settings!$AM$19:$AM$33, MATCH(E$10, Settings!$Y$19:$Y$33, 0)), IF(INDEX(Settings!$AQ$19:$AQ$33, MATCH(E$10, Settings!$Y$19:$Y$33, 0))=0, DAY($B236), INDEX(Settings!$AQ$19:$AQ$33, MATCH(E$10, Settings!$Y$19:$Y$33, 0))))-1), 1, Settings!$AY$23:$AY$38), ""))</f>
        <v/>
      </c>
      <c r="BE236" s="119" t="str">
        <f>IF(OR(F$10="", $B236="", F236="", BE$9=""), "", IFERROR(WORKDAY((DATE(YEAR($B236), MONTH($B236)+INDEX(Settings!$AM$19:$AM$33, MATCH(F$10, Settings!$Y$19:$Y$33, 0)), IF(INDEX(Settings!$AQ$19:$AQ$33, MATCH(F$10, Settings!$Y$19:$Y$33, 0))=0, DAY($B236), INDEX(Settings!$AQ$19:$AQ$33, MATCH(F$10, Settings!$Y$19:$Y$33, 0))))-1), 1, Settings!$AY$23:$AY$38), ""))</f>
        <v/>
      </c>
      <c r="BF236" s="119" t="str">
        <f>IF(OR(G$10="", $B236="", G236="", BF$9=""), "", IFERROR(WORKDAY((DATE(YEAR($B236), MONTH($B236)+INDEX(Settings!$AM$19:$AM$33, MATCH(G$10, Settings!$Y$19:$Y$33, 0)), IF(INDEX(Settings!$AQ$19:$AQ$33, MATCH(G$10, Settings!$Y$19:$Y$33, 0))=0, DAY($B236), INDEX(Settings!$AQ$19:$AQ$33, MATCH(G$10, Settings!$Y$19:$Y$33, 0))))-1), 1, Settings!$AY$23:$AY$38), ""))</f>
        <v/>
      </c>
      <c r="BG236" s="119" t="str">
        <f>IF(OR(H$10="", $B236="", H236="", BG$9=""), "", IFERROR(WORKDAY((DATE(YEAR($B236), MONTH($B236)+INDEX(Settings!$AM$19:$AM$33, MATCH(H$10, Settings!$Y$19:$Y$33, 0)), IF(INDEX(Settings!$AQ$19:$AQ$33, MATCH(H$10, Settings!$Y$19:$Y$33, 0))=0, DAY($B236), INDEX(Settings!$AQ$19:$AQ$33, MATCH(H$10, Settings!$Y$19:$Y$33, 0))))-1), 1, Settings!$AY$23:$AY$38), ""))</f>
        <v/>
      </c>
      <c r="BH236" s="119" t="str">
        <f>IF(OR(I$10="", $B236="", I236="", BH$9=""), "", IFERROR(WORKDAY((DATE(YEAR($B236), MONTH($B236)+INDEX(Settings!$AM$19:$AM$33, MATCH(I$10, Settings!$Y$19:$Y$33, 0)), IF(INDEX(Settings!$AQ$19:$AQ$33, MATCH(I$10, Settings!$Y$19:$Y$33, 0))=0, DAY($B236), INDEX(Settings!$AQ$19:$AQ$33, MATCH(I$10, Settings!$Y$19:$Y$33, 0))))-1), 1, Settings!$AY$23:$AY$38), ""))</f>
        <v/>
      </c>
      <c r="BI236" s="119" t="str">
        <f>IF(OR(J$10="", $B236="", J236="", BI$9=""), "", IFERROR(WORKDAY((DATE(YEAR($B236), MONTH($B236)+INDEX(Settings!$AM$19:$AM$33, MATCH(J$10, Settings!$Y$19:$Y$33, 0)), IF(INDEX(Settings!$AQ$19:$AQ$33, MATCH(J$10, Settings!$Y$19:$Y$33, 0))=0, DAY($B236), INDEX(Settings!$AQ$19:$AQ$33, MATCH(J$10, Settings!$Y$19:$Y$33, 0))))-1), 1, Settings!$AY$23:$AY$38), ""))</f>
        <v/>
      </c>
      <c r="BJ236" s="119" t="str">
        <f>IF(OR(K$10="", $B236="", K236="", BJ$9=""), "", IFERROR(WORKDAY((DATE(YEAR($B236), MONTH($B236)+INDEX(Settings!$AM$19:$AM$33, MATCH(K$10, Settings!$Y$19:$Y$33, 0)), IF(INDEX(Settings!$AQ$19:$AQ$33, MATCH(K$10, Settings!$Y$19:$Y$33, 0))=0, DAY($B236), INDEX(Settings!$AQ$19:$AQ$33, MATCH(K$10, Settings!$Y$19:$Y$33, 0))))-1), 1, Settings!$AY$23:$AY$38), ""))</f>
        <v/>
      </c>
      <c r="BK236" s="119" t="str">
        <f>IF(OR(L$10="", $B236="", L236="", BK$9=""), "", IFERROR(WORKDAY((DATE(YEAR($B236), MONTH($B236)+INDEX(Settings!$AM$19:$AM$33, MATCH(L$10, Settings!$Y$19:$Y$33, 0)), IF(INDEX(Settings!$AQ$19:$AQ$33, MATCH(L$10, Settings!$Y$19:$Y$33, 0))=0, DAY($B236), INDEX(Settings!$AQ$19:$AQ$33, MATCH(L$10, Settings!$Y$19:$Y$33, 0))))-1), 1, Settings!$AY$23:$AY$38), ""))</f>
        <v/>
      </c>
      <c r="BL236" s="119" t="str">
        <f>IF(OR(M$10="", $B236="", M236="", BL$9=""), "", IFERROR(WORKDAY((DATE(YEAR($B236), MONTH($B236)+INDEX(Settings!$AM$19:$AM$33, MATCH(M$10, Settings!$Y$19:$Y$33, 0)), IF(INDEX(Settings!$AQ$19:$AQ$33, MATCH(M$10, Settings!$Y$19:$Y$33, 0))=0, DAY($B236), INDEX(Settings!$AQ$19:$AQ$33, MATCH(M$10, Settings!$Y$19:$Y$33, 0))))-1), 1, Settings!$AY$23:$AY$38), ""))</f>
        <v/>
      </c>
      <c r="BM236" s="119" t="str">
        <f>IF(OR(N$10="", $B236="", N236="", BM$9=""), "", IFERROR(WORKDAY((DATE(YEAR($B236), MONTH($B236)+INDEX(Settings!$AM$19:$AM$33, MATCH(N$10, Settings!$Y$19:$Y$33, 0)), IF(INDEX(Settings!$AQ$19:$AQ$33, MATCH(N$10, Settings!$Y$19:$Y$33, 0))=0, DAY($B236), INDEX(Settings!$AQ$19:$AQ$33, MATCH(N$10, Settings!$Y$19:$Y$33, 0))))-1), 1, Settings!$AY$23:$AY$38), ""))</f>
        <v/>
      </c>
      <c r="BN236" s="119" t="str">
        <f>IF(OR(O$10="", $B236="", O236="", BN$9=""), "", IFERROR(WORKDAY((DATE(YEAR($B236), MONTH($B236)+INDEX(Settings!$AM$19:$AM$33, MATCH(O$10, Settings!$Y$19:$Y$33, 0)), IF(INDEX(Settings!$AQ$19:$AQ$33, MATCH(O$10, Settings!$Y$19:$Y$33, 0))=0, DAY($B236), INDEX(Settings!$AQ$19:$AQ$33, MATCH(O$10, Settings!$Y$19:$Y$33, 0))))-1), 1, Settings!$AY$23:$AY$38), ""))</f>
        <v/>
      </c>
      <c r="BO236" s="119" t="str">
        <f>IF(OR(P$10="", $B236="", P236="", BO$9=""), "", IFERROR(WORKDAY((DATE(YEAR($B236), MONTH($B236)+INDEX(Settings!$AM$19:$AM$33, MATCH(P$10, Settings!$Y$19:$Y$33, 0)), IF(INDEX(Settings!$AQ$19:$AQ$33, MATCH(P$10, Settings!$Y$19:$Y$33, 0))=0, DAY($B236), INDEX(Settings!$AQ$19:$AQ$33, MATCH(P$10, Settings!$Y$19:$Y$33, 0))))-1), 1, Settings!$AY$23:$AY$38), ""))</f>
        <v/>
      </c>
      <c r="BP236" s="120" t="str">
        <f>IF(OR(Q$10="", $B236="", Q236="", BP$9=""), "", IFERROR(WORKDAY((DATE(YEAR($B236), MONTH($B236)+INDEX(Settings!$AM$19:$AM$33, MATCH(Q$10, Settings!$Y$19:$Y$33, 0)), IF(INDEX(Settings!$AQ$19:$AQ$33, MATCH(Q$10, Settings!$Y$19:$Y$33, 0))=0, DAY($B236), INDEX(Settings!$AQ$19:$AQ$33, MATCH(Q$10, Settings!$Y$19:$Y$33, 0))))-1), 1, Settings!$AY$23:$AY$38), ""))</f>
        <v/>
      </c>
      <c r="BR236" s="118" t="str">
        <f>IF(BB236="", "", IF(BB236&lt;=$B236, WORKDAY(DATE(YEAR($BB236), MONTH(BB236)+1, DAY(BB236)-1), 1, Settings!$AY$23:$AY$38), BB236))</f>
        <v/>
      </c>
      <c r="BS236" s="119" t="str">
        <f>IF(BC236="", "", IF(BC236&lt;=$B236, WORKDAY(DATE(YEAR($BB236), MONTH(BC236)+1, DAY(BC236)-1), 1, Settings!$AY$23:$AY$38), BC236))</f>
        <v/>
      </c>
      <c r="BT236" s="119" t="str">
        <f>IF(BD236="", "", IF(BD236&lt;=$B236, WORKDAY(DATE(YEAR($BB236), MONTH(BD236)+1, DAY(BD236)-1), 1, Settings!$AY$23:$AY$38), BD236))</f>
        <v/>
      </c>
      <c r="BU236" s="119" t="str">
        <f>IF(BE236="", "", IF(BE236&lt;=$B236, WORKDAY(DATE(YEAR($BB236), MONTH(BE236)+1, DAY(BE236)-1), 1, Settings!$AY$23:$AY$38), BE236))</f>
        <v/>
      </c>
      <c r="BV236" s="119" t="str">
        <f>IF(BF236="", "", IF(BF236&lt;=$B236, WORKDAY(DATE(YEAR($BB236), MONTH(BF236)+1, DAY(BF236)-1), 1, Settings!$AY$23:$AY$38), BF236))</f>
        <v/>
      </c>
      <c r="BW236" s="119" t="str">
        <f>IF(BG236="", "", IF(BG236&lt;=$B236, WORKDAY(DATE(YEAR($BB236), MONTH(BG236)+1, DAY(BG236)-1), 1, Settings!$AY$23:$AY$38), BG236))</f>
        <v/>
      </c>
      <c r="BX236" s="119" t="str">
        <f>IF(BH236="", "", IF(BH236&lt;=$B236, WORKDAY(DATE(YEAR($BB236), MONTH(BH236)+1, DAY(BH236)-1), 1, Settings!$AY$23:$AY$38), BH236))</f>
        <v/>
      </c>
      <c r="BY236" s="119" t="str">
        <f>IF(BI236="", "", IF(BI236&lt;=$B236, WORKDAY(DATE(YEAR($BB236), MONTH(BI236)+1, DAY(BI236)-1), 1, Settings!$AY$23:$AY$38), BI236))</f>
        <v/>
      </c>
      <c r="BZ236" s="119" t="str">
        <f>IF(BJ236="", "", IF(BJ236&lt;=$B236, WORKDAY(DATE(YEAR($BB236), MONTH(BJ236)+1, DAY(BJ236)-1), 1, Settings!$AY$23:$AY$38), BJ236))</f>
        <v/>
      </c>
      <c r="CA236" s="119" t="str">
        <f>IF(BK236="", "", IF(BK236&lt;=$B236, WORKDAY(DATE(YEAR($BB236), MONTH(BK236)+1, DAY(BK236)-1), 1, Settings!$AY$23:$AY$38), BK236))</f>
        <v/>
      </c>
      <c r="CB236" s="119" t="str">
        <f>IF(BL236="", "", IF(BL236&lt;=$B236, WORKDAY(DATE(YEAR($BB236), MONTH(BL236)+1, DAY(BL236)-1), 1, Settings!$AY$23:$AY$38), BL236))</f>
        <v/>
      </c>
      <c r="CC236" s="119" t="str">
        <f>IF(BM236="", "", IF(BM236&lt;=$B236, WORKDAY(DATE(YEAR($BB236), MONTH(BM236)+1, DAY(BM236)-1), 1, Settings!$AY$23:$AY$38), BM236))</f>
        <v/>
      </c>
      <c r="CD236" s="119" t="str">
        <f>IF(BN236="", "", IF(BN236&lt;=$B236, WORKDAY(DATE(YEAR($BB236), MONTH(BN236)+1, DAY(BN236)-1), 1, Settings!$AY$23:$AY$38), BN236))</f>
        <v/>
      </c>
      <c r="CE236" s="119" t="str">
        <f>IF(BO236="", "", IF(BO236&lt;=$B236, WORKDAY(DATE(YEAR($BB236), MONTH(BO236)+1, DAY(BO236)-1), 1, Settings!$AY$23:$AY$38), BO236))</f>
        <v/>
      </c>
      <c r="CF236" s="120" t="str">
        <f>IF(BP236="", "", IF(BP236&lt;=$B236, WORKDAY(DATE(YEAR($BB236), MONTH(BP236)+1, DAY(BP236)-1), 1, Settings!$AY$23:$AY$38), BP236))</f>
        <v/>
      </c>
      <c r="CH236" s="48" t="str">
        <f t="shared" si="97"/>
        <v/>
      </c>
      <c r="CI236" s="49" t="str">
        <f t="shared" si="98"/>
        <v/>
      </c>
      <c r="CJ236" s="49" t="str">
        <f t="shared" si="99"/>
        <v/>
      </c>
      <c r="CK236" s="49" t="str">
        <f t="shared" si="100"/>
        <v/>
      </c>
      <c r="CL236" s="49" t="str">
        <f t="shared" si="101"/>
        <v/>
      </c>
      <c r="CM236" s="49" t="str">
        <f t="shared" si="102"/>
        <v/>
      </c>
      <c r="CN236" s="49" t="str">
        <f t="shared" si="103"/>
        <v/>
      </c>
      <c r="CO236" s="49" t="str">
        <f t="shared" si="104"/>
        <v/>
      </c>
      <c r="CP236" s="49" t="str">
        <f t="shared" si="105"/>
        <v/>
      </c>
      <c r="CQ236" s="49" t="str">
        <f t="shared" si="106"/>
        <v/>
      </c>
      <c r="CR236" s="49" t="str">
        <f t="shared" si="107"/>
        <v/>
      </c>
      <c r="CS236" s="49" t="str">
        <f t="shared" si="108"/>
        <v/>
      </c>
      <c r="CT236" s="49" t="str">
        <f t="shared" si="109"/>
        <v/>
      </c>
      <c r="CU236" s="49" t="str">
        <f t="shared" si="110"/>
        <v/>
      </c>
      <c r="CV236" s="16" t="str">
        <f t="shared" si="111"/>
        <v/>
      </c>
      <c r="CX236" s="48" t="str">
        <f t="shared" si="112"/>
        <v/>
      </c>
      <c r="CY236" s="49" t="str">
        <f t="shared" si="113"/>
        <v/>
      </c>
      <c r="CZ236" s="49" t="str">
        <f t="shared" si="114"/>
        <v/>
      </c>
      <c r="DA236" s="49" t="str">
        <f t="shared" si="115"/>
        <v/>
      </c>
      <c r="DB236" s="49" t="str">
        <f t="shared" si="116"/>
        <v/>
      </c>
      <c r="DC236" s="49" t="str">
        <f t="shared" si="117"/>
        <v/>
      </c>
      <c r="DD236" s="49" t="str">
        <f t="shared" si="118"/>
        <v/>
      </c>
      <c r="DE236" s="49" t="str">
        <f t="shared" si="119"/>
        <v/>
      </c>
      <c r="DF236" s="49" t="str">
        <f t="shared" si="120"/>
        <v/>
      </c>
      <c r="DG236" s="49" t="str">
        <f t="shared" si="121"/>
        <v/>
      </c>
      <c r="DH236" s="49" t="str">
        <f t="shared" si="122"/>
        <v/>
      </c>
      <c r="DI236" s="49" t="str">
        <f t="shared" si="123"/>
        <v/>
      </c>
      <c r="DJ236" s="49" t="str">
        <f t="shared" si="124"/>
        <v/>
      </c>
      <c r="DK236" s="49" t="str">
        <f t="shared" si="125"/>
        <v/>
      </c>
      <c r="DL236" s="16" t="str">
        <f t="shared" si="126"/>
        <v/>
      </c>
      <c r="DN236" s="17" t="str">
        <f t="shared" si="127"/>
        <v>Feb 2020</v>
      </c>
    </row>
    <row r="237" spans="1:118" x14ac:dyDescent="0.25">
      <c r="A237" s="30"/>
      <c r="B237" s="102">
        <f>IF(B236="", "", IFERROR(IF(B236+1&gt;Settings!$G$25, "", B236+1), ""))</f>
        <v>43873</v>
      </c>
      <c r="C237" s="2"/>
      <c r="D237" s="3"/>
      <c r="E237" s="3"/>
      <c r="F237" s="3"/>
      <c r="G237" s="3"/>
      <c r="H237" s="3"/>
      <c r="I237" s="3"/>
      <c r="J237" s="3"/>
      <c r="K237" s="3"/>
      <c r="L237" s="3"/>
      <c r="M237" s="3"/>
      <c r="N237" s="3"/>
      <c r="O237" s="3"/>
      <c r="P237" s="3"/>
      <c r="Q237" s="4"/>
      <c r="R237" s="30"/>
      <c r="T237" s="17" t="str">
        <f>IF($B237="", "", IF($B237&lt;Settings!$G$23, "Old", "New"))</f>
        <v>New</v>
      </c>
      <c r="AL237" s="118" t="str">
        <f>IF(OR($B237="", C237="", C$10="", AL$9), "", IFERROR($B237+INDEX(Settings!$AF$19:$AF$33, MATCH(C$10, Settings!$Y$19:$Y$33, 0))+IF(INDEX(Settings!$AI$19:$AI$33, MATCH(C$10, Settings!$Y$19:$Y$33, 0))="", 0, INDEX($AO$2:$AU$8, MATCH(TEXT($B237, "ddd"), $AN$2:$AN$8, 0), MATCH(INDEX(Settings!$AI$19:$AI$33, MATCH(C$10, Settings!$Y$19:$Y$33, 0)), $AO$1:$AU$1, 0))), 0))</f>
        <v/>
      </c>
      <c r="AM237" s="119" t="str">
        <f>IF(OR($B237="", D237="", D$10="", AM$9), "", IFERROR($B237+INDEX(Settings!$AF$19:$AF$33, MATCH(D$10, Settings!$Y$19:$Y$33, 0))+IF(INDEX(Settings!$AI$19:$AI$33, MATCH(D$10, Settings!$Y$19:$Y$33, 0))="", 0, INDEX($AO$2:$AU$8, MATCH(TEXT($B237, "ddd"), $AN$2:$AN$8, 0), MATCH(INDEX(Settings!$AI$19:$AI$33, MATCH(D$10, Settings!$Y$19:$Y$33, 0)), $AO$1:$AU$1, 0))), 0))</f>
        <v/>
      </c>
      <c r="AN237" s="119" t="str">
        <f>IF(OR($B237="", E237="", E$10="", AN$9), "", IFERROR($B237+INDEX(Settings!$AF$19:$AF$33, MATCH(E$10, Settings!$Y$19:$Y$33, 0))+IF(INDEX(Settings!$AI$19:$AI$33, MATCH(E$10, Settings!$Y$19:$Y$33, 0))="", 0, INDEX($AO$2:$AU$8, MATCH(TEXT($B237, "ddd"), $AN$2:$AN$8, 0), MATCH(INDEX(Settings!$AI$19:$AI$33, MATCH(E$10, Settings!$Y$19:$Y$33, 0)), $AO$1:$AU$1, 0))), 0))</f>
        <v/>
      </c>
      <c r="AO237" s="119" t="str">
        <f>IF(OR($B237="", F237="", F$10="", AO$9), "", IFERROR($B237+INDEX(Settings!$AF$19:$AF$33, MATCH(F$10, Settings!$Y$19:$Y$33, 0))+IF(INDEX(Settings!$AI$19:$AI$33, MATCH(F$10, Settings!$Y$19:$Y$33, 0))="", 0, INDEX($AO$2:$AU$8, MATCH(TEXT($B237, "ddd"), $AN$2:$AN$8, 0), MATCH(INDEX(Settings!$AI$19:$AI$33, MATCH(F$10, Settings!$Y$19:$Y$33, 0)), $AO$1:$AU$1, 0))), 0))</f>
        <v/>
      </c>
      <c r="AP237" s="119" t="str">
        <f>IF(OR($B237="", G237="", G$10="", AP$9), "", IFERROR($B237+INDEX(Settings!$AF$19:$AF$33, MATCH(G$10, Settings!$Y$19:$Y$33, 0))+IF(INDEX(Settings!$AI$19:$AI$33, MATCH(G$10, Settings!$Y$19:$Y$33, 0))="", 0, INDEX($AO$2:$AU$8, MATCH(TEXT($B237, "ddd"), $AN$2:$AN$8, 0), MATCH(INDEX(Settings!$AI$19:$AI$33, MATCH(G$10, Settings!$Y$19:$Y$33, 0)), $AO$1:$AU$1, 0))), 0))</f>
        <v/>
      </c>
      <c r="AQ237" s="119" t="str">
        <f>IF(OR($B237="", H237="", H$10="", AQ$9), "", IFERROR($B237+INDEX(Settings!$AF$19:$AF$33, MATCH(H$10, Settings!$Y$19:$Y$33, 0))+IF(INDEX(Settings!$AI$19:$AI$33, MATCH(H$10, Settings!$Y$19:$Y$33, 0))="", 0, INDEX($AO$2:$AU$8, MATCH(TEXT($B237, "ddd"), $AN$2:$AN$8, 0), MATCH(INDEX(Settings!$AI$19:$AI$33, MATCH(H$10, Settings!$Y$19:$Y$33, 0)), $AO$1:$AU$1, 0))), 0))</f>
        <v/>
      </c>
      <c r="AR237" s="119" t="str">
        <f>IF(OR($B237="", I237="", I$10="", AR$9), "", IFERROR($B237+INDEX(Settings!$AF$19:$AF$33, MATCH(I$10, Settings!$Y$19:$Y$33, 0))+IF(INDEX(Settings!$AI$19:$AI$33, MATCH(I$10, Settings!$Y$19:$Y$33, 0))="", 0, INDEX($AO$2:$AU$8, MATCH(TEXT($B237, "ddd"), $AN$2:$AN$8, 0), MATCH(INDEX(Settings!$AI$19:$AI$33, MATCH(I$10, Settings!$Y$19:$Y$33, 0)), $AO$1:$AU$1, 0))), 0))</f>
        <v/>
      </c>
      <c r="AS237" s="119" t="str">
        <f>IF(OR($B237="", J237="", J$10="", AS$9), "", IFERROR($B237+INDEX(Settings!$AF$19:$AF$33, MATCH(J$10, Settings!$Y$19:$Y$33, 0))+IF(INDEX(Settings!$AI$19:$AI$33, MATCH(J$10, Settings!$Y$19:$Y$33, 0))="", 0, INDEX($AO$2:$AU$8, MATCH(TEXT($B237, "ddd"), $AN$2:$AN$8, 0), MATCH(INDEX(Settings!$AI$19:$AI$33, MATCH(J$10, Settings!$Y$19:$Y$33, 0)), $AO$1:$AU$1, 0))), 0))</f>
        <v/>
      </c>
      <c r="AT237" s="119" t="str">
        <f>IF(OR($B237="", K237="", K$10="", AT$9), "", IFERROR($B237+INDEX(Settings!$AF$19:$AF$33, MATCH(K$10, Settings!$Y$19:$Y$33, 0))+IF(INDEX(Settings!$AI$19:$AI$33, MATCH(K$10, Settings!$Y$19:$Y$33, 0))="", 0, INDEX($AO$2:$AU$8, MATCH(TEXT($B237, "ddd"), $AN$2:$AN$8, 0), MATCH(INDEX(Settings!$AI$19:$AI$33, MATCH(K$10, Settings!$Y$19:$Y$33, 0)), $AO$1:$AU$1, 0))), 0))</f>
        <v/>
      </c>
      <c r="AU237" s="119" t="str">
        <f>IF(OR($B237="", L237="", L$10="", AU$9), "", IFERROR($B237+INDEX(Settings!$AF$19:$AF$33, MATCH(L$10, Settings!$Y$19:$Y$33, 0))+IF(INDEX(Settings!$AI$19:$AI$33, MATCH(L$10, Settings!$Y$19:$Y$33, 0))="", 0, INDEX($AO$2:$AU$8, MATCH(TEXT($B237, "ddd"), $AN$2:$AN$8, 0), MATCH(INDEX(Settings!$AI$19:$AI$33, MATCH(L$10, Settings!$Y$19:$Y$33, 0)), $AO$1:$AU$1, 0))), 0))</f>
        <v/>
      </c>
      <c r="AV237" s="119" t="str">
        <f>IF(OR($B237="", M237="", M$10="", AV$9), "", IFERROR($B237+INDEX(Settings!$AF$19:$AF$33, MATCH(M$10, Settings!$Y$19:$Y$33, 0))+IF(INDEX(Settings!$AI$19:$AI$33, MATCH(M$10, Settings!$Y$19:$Y$33, 0))="", 0, INDEX($AO$2:$AU$8, MATCH(TEXT($B237, "ddd"), $AN$2:$AN$8, 0), MATCH(INDEX(Settings!$AI$19:$AI$33, MATCH(M$10, Settings!$Y$19:$Y$33, 0)), $AO$1:$AU$1, 0))), 0))</f>
        <v/>
      </c>
      <c r="AW237" s="119" t="str">
        <f>IF(OR($B237="", N237="", N$10="", AW$9), "", IFERROR($B237+INDEX(Settings!$AF$19:$AF$33, MATCH(N$10, Settings!$Y$19:$Y$33, 0))+IF(INDEX(Settings!$AI$19:$AI$33, MATCH(N$10, Settings!$Y$19:$Y$33, 0))="", 0, INDEX($AO$2:$AU$8, MATCH(TEXT($B237, "ddd"), $AN$2:$AN$8, 0), MATCH(INDEX(Settings!$AI$19:$AI$33, MATCH(N$10, Settings!$Y$19:$Y$33, 0)), $AO$1:$AU$1, 0))), 0))</f>
        <v/>
      </c>
      <c r="AX237" s="119" t="str">
        <f>IF(OR($B237="", O237="", O$10="", AX$9), "", IFERROR($B237+INDEX(Settings!$AF$19:$AF$33, MATCH(O$10, Settings!$Y$19:$Y$33, 0))+IF(INDEX(Settings!$AI$19:$AI$33, MATCH(O$10, Settings!$Y$19:$Y$33, 0))="", 0, INDEX($AO$2:$AU$8, MATCH(TEXT($B237, "ddd"), $AN$2:$AN$8, 0), MATCH(INDEX(Settings!$AI$19:$AI$33, MATCH(O$10, Settings!$Y$19:$Y$33, 0)), $AO$1:$AU$1, 0))), 0))</f>
        <v/>
      </c>
      <c r="AY237" s="119" t="str">
        <f>IF(OR($B237="", P237="", P$10="", AY$9), "", IFERROR($B237+INDEX(Settings!$AF$19:$AF$33, MATCH(P$10, Settings!$Y$19:$Y$33, 0))+IF(INDEX(Settings!$AI$19:$AI$33, MATCH(P$10, Settings!$Y$19:$Y$33, 0))="", 0, INDEX($AO$2:$AU$8, MATCH(TEXT($B237, "ddd"), $AN$2:$AN$8, 0), MATCH(INDEX(Settings!$AI$19:$AI$33, MATCH(P$10, Settings!$Y$19:$Y$33, 0)), $AO$1:$AU$1, 0))), 0))</f>
        <v/>
      </c>
      <c r="AZ237" s="120" t="str">
        <f>IF(OR($B237="", Q237="", Q$10="", AZ$9), "", IFERROR($B237+INDEX(Settings!$AF$19:$AF$33, MATCH(Q$10, Settings!$Y$19:$Y$33, 0))+IF(INDEX(Settings!$AI$19:$AI$33, MATCH(Q$10, Settings!$Y$19:$Y$33, 0))="", 0, INDEX($AO$2:$AU$8, MATCH(TEXT($B237, "ddd"), $AN$2:$AN$8, 0), MATCH(INDEX(Settings!$AI$19:$AI$33, MATCH(Q$10, Settings!$Y$19:$Y$33, 0)), $AO$1:$AU$1, 0))), 0))</f>
        <v/>
      </c>
      <c r="BB237" s="118" t="str">
        <f>IF(OR(C$10="", $B237="", C237="", BB$9=""), "", IFERROR(WORKDAY((DATE(YEAR($B237), MONTH($B237)+INDEX(Settings!$AM$19:$AM$33, MATCH(C$10, Settings!$Y$19:$Y$33, 0)), IF(INDEX(Settings!$AQ$19:$AQ$33, MATCH(C$10, Settings!$Y$19:$Y$33, 0))=0, DAY($B237), INDEX(Settings!$AQ$19:$AQ$33, MATCH(C$10, Settings!$Y$19:$Y$33, 0))))-1), 1, Settings!$AY$23:$AY$38), ""))</f>
        <v/>
      </c>
      <c r="BC237" s="119" t="str">
        <f>IF(OR(D$10="", $B237="", D237="", BC$9=""), "", IFERROR(WORKDAY((DATE(YEAR($B237), MONTH($B237)+INDEX(Settings!$AM$19:$AM$33, MATCH(D$10, Settings!$Y$19:$Y$33, 0)), IF(INDEX(Settings!$AQ$19:$AQ$33, MATCH(D$10, Settings!$Y$19:$Y$33, 0))=0, DAY($B237), INDEX(Settings!$AQ$19:$AQ$33, MATCH(D$10, Settings!$Y$19:$Y$33, 0))))-1), 1, Settings!$AY$23:$AY$38), ""))</f>
        <v/>
      </c>
      <c r="BD237" s="119" t="str">
        <f>IF(OR(E$10="", $B237="", E237="", BD$9=""), "", IFERROR(WORKDAY((DATE(YEAR($B237), MONTH($B237)+INDEX(Settings!$AM$19:$AM$33, MATCH(E$10, Settings!$Y$19:$Y$33, 0)), IF(INDEX(Settings!$AQ$19:$AQ$33, MATCH(E$10, Settings!$Y$19:$Y$33, 0))=0, DAY($B237), INDEX(Settings!$AQ$19:$AQ$33, MATCH(E$10, Settings!$Y$19:$Y$33, 0))))-1), 1, Settings!$AY$23:$AY$38), ""))</f>
        <v/>
      </c>
      <c r="BE237" s="119" t="str">
        <f>IF(OR(F$10="", $B237="", F237="", BE$9=""), "", IFERROR(WORKDAY((DATE(YEAR($B237), MONTH($B237)+INDEX(Settings!$AM$19:$AM$33, MATCH(F$10, Settings!$Y$19:$Y$33, 0)), IF(INDEX(Settings!$AQ$19:$AQ$33, MATCH(F$10, Settings!$Y$19:$Y$33, 0))=0, DAY($B237), INDEX(Settings!$AQ$19:$AQ$33, MATCH(F$10, Settings!$Y$19:$Y$33, 0))))-1), 1, Settings!$AY$23:$AY$38), ""))</f>
        <v/>
      </c>
      <c r="BF237" s="119" t="str">
        <f>IF(OR(G$10="", $B237="", G237="", BF$9=""), "", IFERROR(WORKDAY((DATE(YEAR($B237), MONTH($B237)+INDEX(Settings!$AM$19:$AM$33, MATCH(G$10, Settings!$Y$19:$Y$33, 0)), IF(INDEX(Settings!$AQ$19:$AQ$33, MATCH(G$10, Settings!$Y$19:$Y$33, 0))=0, DAY($B237), INDEX(Settings!$AQ$19:$AQ$33, MATCH(G$10, Settings!$Y$19:$Y$33, 0))))-1), 1, Settings!$AY$23:$AY$38), ""))</f>
        <v/>
      </c>
      <c r="BG237" s="119" t="str">
        <f>IF(OR(H$10="", $B237="", H237="", BG$9=""), "", IFERROR(WORKDAY((DATE(YEAR($B237), MONTH($B237)+INDEX(Settings!$AM$19:$AM$33, MATCH(H$10, Settings!$Y$19:$Y$33, 0)), IF(INDEX(Settings!$AQ$19:$AQ$33, MATCH(H$10, Settings!$Y$19:$Y$33, 0))=0, DAY($B237), INDEX(Settings!$AQ$19:$AQ$33, MATCH(H$10, Settings!$Y$19:$Y$33, 0))))-1), 1, Settings!$AY$23:$AY$38), ""))</f>
        <v/>
      </c>
      <c r="BH237" s="119" t="str">
        <f>IF(OR(I$10="", $B237="", I237="", BH$9=""), "", IFERROR(WORKDAY((DATE(YEAR($B237), MONTH($B237)+INDEX(Settings!$AM$19:$AM$33, MATCH(I$10, Settings!$Y$19:$Y$33, 0)), IF(INDEX(Settings!$AQ$19:$AQ$33, MATCH(I$10, Settings!$Y$19:$Y$33, 0))=0, DAY($B237), INDEX(Settings!$AQ$19:$AQ$33, MATCH(I$10, Settings!$Y$19:$Y$33, 0))))-1), 1, Settings!$AY$23:$AY$38), ""))</f>
        <v/>
      </c>
      <c r="BI237" s="119" t="str">
        <f>IF(OR(J$10="", $B237="", J237="", BI$9=""), "", IFERROR(WORKDAY((DATE(YEAR($B237), MONTH($B237)+INDEX(Settings!$AM$19:$AM$33, MATCH(J$10, Settings!$Y$19:$Y$33, 0)), IF(INDEX(Settings!$AQ$19:$AQ$33, MATCH(J$10, Settings!$Y$19:$Y$33, 0))=0, DAY($B237), INDEX(Settings!$AQ$19:$AQ$33, MATCH(J$10, Settings!$Y$19:$Y$33, 0))))-1), 1, Settings!$AY$23:$AY$38), ""))</f>
        <v/>
      </c>
      <c r="BJ237" s="119" t="str">
        <f>IF(OR(K$10="", $B237="", K237="", BJ$9=""), "", IFERROR(WORKDAY((DATE(YEAR($B237), MONTH($B237)+INDEX(Settings!$AM$19:$AM$33, MATCH(K$10, Settings!$Y$19:$Y$33, 0)), IF(INDEX(Settings!$AQ$19:$AQ$33, MATCH(K$10, Settings!$Y$19:$Y$33, 0))=0, DAY($B237), INDEX(Settings!$AQ$19:$AQ$33, MATCH(K$10, Settings!$Y$19:$Y$33, 0))))-1), 1, Settings!$AY$23:$AY$38), ""))</f>
        <v/>
      </c>
      <c r="BK237" s="119" t="str">
        <f>IF(OR(L$10="", $B237="", L237="", BK$9=""), "", IFERROR(WORKDAY((DATE(YEAR($B237), MONTH($B237)+INDEX(Settings!$AM$19:$AM$33, MATCH(L$10, Settings!$Y$19:$Y$33, 0)), IF(INDEX(Settings!$AQ$19:$AQ$33, MATCH(L$10, Settings!$Y$19:$Y$33, 0))=0, DAY($B237), INDEX(Settings!$AQ$19:$AQ$33, MATCH(L$10, Settings!$Y$19:$Y$33, 0))))-1), 1, Settings!$AY$23:$AY$38), ""))</f>
        <v/>
      </c>
      <c r="BL237" s="119" t="str">
        <f>IF(OR(M$10="", $B237="", M237="", BL$9=""), "", IFERROR(WORKDAY((DATE(YEAR($B237), MONTH($B237)+INDEX(Settings!$AM$19:$AM$33, MATCH(M$10, Settings!$Y$19:$Y$33, 0)), IF(INDEX(Settings!$AQ$19:$AQ$33, MATCH(M$10, Settings!$Y$19:$Y$33, 0))=0, DAY($B237), INDEX(Settings!$AQ$19:$AQ$33, MATCH(M$10, Settings!$Y$19:$Y$33, 0))))-1), 1, Settings!$AY$23:$AY$38), ""))</f>
        <v/>
      </c>
      <c r="BM237" s="119" t="str">
        <f>IF(OR(N$10="", $B237="", N237="", BM$9=""), "", IFERROR(WORKDAY((DATE(YEAR($B237), MONTH($B237)+INDEX(Settings!$AM$19:$AM$33, MATCH(N$10, Settings!$Y$19:$Y$33, 0)), IF(INDEX(Settings!$AQ$19:$AQ$33, MATCH(N$10, Settings!$Y$19:$Y$33, 0))=0, DAY($B237), INDEX(Settings!$AQ$19:$AQ$33, MATCH(N$10, Settings!$Y$19:$Y$33, 0))))-1), 1, Settings!$AY$23:$AY$38), ""))</f>
        <v/>
      </c>
      <c r="BN237" s="119" t="str">
        <f>IF(OR(O$10="", $B237="", O237="", BN$9=""), "", IFERROR(WORKDAY((DATE(YEAR($B237), MONTH($B237)+INDEX(Settings!$AM$19:$AM$33, MATCH(O$10, Settings!$Y$19:$Y$33, 0)), IF(INDEX(Settings!$AQ$19:$AQ$33, MATCH(O$10, Settings!$Y$19:$Y$33, 0))=0, DAY($B237), INDEX(Settings!$AQ$19:$AQ$33, MATCH(O$10, Settings!$Y$19:$Y$33, 0))))-1), 1, Settings!$AY$23:$AY$38), ""))</f>
        <v/>
      </c>
      <c r="BO237" s="119" t="str">
        <f>IF(OR(P$10="", $B237="", P237="", BO$9=""), "", IFERROR(WORKDAY((DATE(YEAR($B237), MONTH($B237)+INDEX(Settings!$AM$19:$AM$33, MATCH(P$10, Settings!$Y$19:$Y$33, 0)), IF(INDEX(Settings!$AQ$19:$AQ$33, MATCH(P$10, Settings!$Y$19:$Y$33, 0))=0, DAY($B237), INDEX(Settings!$AQ$19:$AQ$33, MATCH(P$10, Settings!$Y$19:$Y$33, 0))))-1), 1, Settings!$AY$23:$AY$38), ""))</f>
        <v/>
      </c>
      <c r="BP237" s="120" t="str">
        <f>IF(OR(Q$10="", $B237="", Q237="", BP$9=""), "", IFERROR(WORKDAY((DATE(YEAR($B237), MONTH($B237)+INDEX(Settings!$AM$19:$AM$33, MATCH(Q$10, Settings!$Y$19:$Y$33, 0)), IF(INDEX(Settings!$AQ$19:$AQ$33, MATCH(Q$10, Settings!$Y$19:$Y$33, 0))=0, DAY($B237), INDEX(Settings!$AQ$19:$AQ$33, MATCH(Q$10, Settings!$Y$19:$Y$33, 0))))-1), 1, Settings!$AY$23:$AY$38), ""))</f>
        <v/>
      </c>
      <c r="BR237" s="118" t="str">
        <f>IF(BB237="", "", IF(BB237&lt;=$B237, WORKDAY(DATE(YEAR($BB237), MONTH(BB237)+1, DAY(BB237)-1), 1, Settings!$AY$23:$AY$38), BB237))</f>
        <v/>
      </c>
      <c r="BS237" s="119" t="str">
        <f>IF(BC237="", "", IF(BC237&lt;=$B237, WORKDAY(DATE(YEAR($BB237), MONTH(BC237)+1, DAY(BC237)-1), 1, Settings!$AY$23:$AY$38), BC237))</f>
        <v/>
      </c>
      <c r="BT237" s="119" t="str">
        <f>IF(BD237="", "", IF(BD237&lt;=$B237, WORKDAY(DATE(YEAR($BB237), MONTH(BD237)+1, DAY(BD237)-1), 1, Settings!$AY$23:$AY$38), BD237))</f>
        <v/>
      </c>
      <c r="BU237" s="119" t="str">
        <f>IF(BE237="", "", IF(BE237&lt;=$B237, WORKDAY(DATE(YEAR($BB237), MONTH(BE237)+1, DAY(BE237)-1), 1, Settings!$AY$23:$AY$38), BE237))</f>
        <v/>
      </c>
      <c r="BV237" s="119" t="str">
        <f>IF(BF237="", "", IF(BF237&lt;=$B237, WORKDAY(DATE(YEAR($BB237), MONTH(BF237)+1, DAY(BF237)-1), 1, Settings!$AY$23:$AY$38), BF237))</f>
        <v/>
      </c>
      <c r="BW237" s="119" t="str">
        <f>IF(BG237="", "", IF(BG237&lt;=$B237, WORKDAY(DATE(YEAR($BB237), MONTH(BG237)+1, DAY(BG237)-1), 1, Settings!$AY$23:$AY$38), BG237))</f>
        <v/>
      </c>
      <c r="BX237" s="119" t="str">
        <f>IF(BH237="", "", IF(BH237&lt;=$B237, WORKDAY(DATE(YEAR($BB237), MONTH(BH237)+1, DAY(BH237)-1), 1, Settings!$AY$23:$AY$38), BH237))</f>
        <v/>
      </c>
      <c r="BY237" s="119" t="str">
        <f>IF(BI237="", "", IF(BI237&lt;=$B237, WORKDAY(DATE(YEAR($BB237), MONTH(BI237)+1, DAY(BI237)-1), 1, Settings!$AY$23:$AY$38), BI237))</f>
        <v/>
      </c>
      <c r="BZ237" s="119" t="str">
        <f>IF(BJ237="", "", IF(BJ237&lt;=$B237, WORKDAY(DATE(YEAR($BB237), MONTH(BJ237)+1, DAY(BJ237)-1), 1, Settings!$AY$23:$AY$38), BJ237))</f>
        <v/>
      </c>
      <c r="CA237" s="119" t="str">
        <f>IF(BK237="", "", IF(BK237&lt;=$B237, WORKDAY(DATE(YEAR($BB237), MONTH(BK237)+1, DAY(BK237)-1), 1, Settings!$AY$23:$AY$38), BK237))</f>
        <v/>
      </c>
      <c r="CB237" s="119" t="str">
        <f>IF(BL237="", "", IF(BL237&lt;=$B237, WORKDAY(DATE(YEAR($BB237), MONTH(BL237)+1, DAY(BL237)-1), 1, Settings!$AY$23:$AY$38), BL237))</f>
        <v/>
      </c>
      <c r="CC237" s="119" t="str">
        <f>IF(BM237="", "", IF(BM237&lt;=$B237, WORKDAY(DATE(YEAR($BB237), MONTH(BM237)+1, DAY(BM237)-1), 1, Settings!$AY$23:$AY$38), BM237))</f>
        <v/>
      </c>
      <c r="CD237" s="119" t="str">
        <f>IF(BN237="", "", IF(BN237&lt;=$B237, WORKDAY(DATE(YEAR($BB237), MONTH(BN237)+1, DAY(BN237)-1), 1, Settings!$AY$23:$AY$38), BN237))</f>
        <v/>
      </c>
      <c r="CE237" s="119" t="str">
        <f>IF(BO237="", "", IF(BO237&lt;=$B237, WORKDAY(DATE(YEAR($BB237), MONTH(BO237)+1, DAY(BO237)-1), 1, Settings!$AY$23:$AY$38), BO237))</f>
        <v/>
      </c>
      <c r="CF237" s="120" t="str">
        <f>IF(BP237="", "", IF(BP237&lt;=$B237, WORKDAY(DATE(YEAR($BB237), MONTH(BP237)+1, DAY(BP237)-1), 1, Settings!$AY$23:$AY$38), BP237))</f>
        <v/>
      </c>
      <c r="CH237" s="48" t="str">
        <f t="shared" si="97"/>
        <v/>
      </c>
      <c r="CI237" s="49" t="str">
        <f t="shared" si="98"/>
        <v/>
      </c>
      <c r="CJ237" s="49" t="str">
        <f t="shared" si="99"/>
        <v/>
      </c>
      <c r="CK237" s="49" t="str">
        <f t="shared" si="100"/>
        <v/>
      </c>
      <c r="CL237" s="49" t="str">
        <f t="shared" si="101"/>
        <v/>
      </c>
      <c r="CM237" s="49" t="str">
        <f t="shared" si="102"/>
        <v/>
      </c>
      <c r="CN237" s="49" t="str">
        <f t="shared" si="103"/>
        <v/>
      </c>
      <c r="CO237" s="49" t="str">
        <f t="shared" si="104"/>
        <v/>
      </c>
      <c r="CP237" s="49" t="str">
        <f t="shared" si="105"/>
        <v/>
      </c>
      <c r="CQ237" s="49" t="str">
        <f t="shared" si="106"/>
        <v/>
      </c>
      <c r="CR237" s="49" t="str">
        <f t="shared" si="107"/>
        <v/>
      </c>
      <c r="CS237" s="49" t="str">
        <f t="shared" si="108"/>
        <v/>
      </c>
      <c r="CT237" s="49" t="str">
        <f t="shared" si="109"/>
        <v/>
      </c>
      <c r="CU237" s="49" t="str">
        <f t="shared" si="110"/>
        <v/>
      </c>
      <c r="CV237" s="16" t="str">
        <f t="shared" si="111"/>
        <v/>
      </c>
      <c r="CX237" s="48" t="str">
        <f t="shared" si="112"/>
        <v/>
      </c>
      <c r="CY237" s="49" t="str">
        <f t="shared" si="113"/>
        <v/>
      </c>
      <c r="CZ237" s="49" t="str">
        <f t="shared" si="114"/>
        <v/>
      </c>
      <c r="DA237" s="49" t="str">
        <f t="shared" si="115"/>
        <v/>
      </c>
      <c r="DB237" s="49" t="str">
        <f t="shared" si="116"/>
        <v/>
      </c>
      <c r="DC237" s="49" t="str">
        <f t="shared" si="117"/>
        <v/>
      </c>
      <c r="DD237" s="49" t="str">
        <f t="shared" si="118"/>
        <v/>
      </c>
      <c r="DE237" s="49" t="str">
        <f t="shared" si="119"/>
        <v/>
      </c>
      <c r="DF237" s="49" t="str">
        <f t="shared" si="120"/>
        <v/>
      </c>
      <c r="DG237" s="49" t="str">
        <f t="shared" si="121"/>
        <v/>
      </c>
      <c r="DH237" s="49" t="str">
        <f t="shared" si="122"/>
        <v/>
      </c>
      <c r="DI237" s="49" t="str">
        <f t="shared" si="123"/>
        <v/>
      </c>
      <c r="DJ237" s="49" t="str">
        <f t="shared" si="124"/>
        <v/>
      </c>
      <c r="DK237" s="49" t="str">
        <f t="shared" si="125"/>
        <v/>
      </c>
      <c r="DL237" s="16" t="str">
        <f t="shared" si="126"/>
        <v/>
      </c>
      <c r="DN237" s="17" t="str">
        <f t="shared" si="127"/>
        <v>Feb 2020</v>
      </c>
    </row>
    <row r="238" spans="1:118" x14ac:dyDescent="0.25">
      <c r="A238" s="30"/>
      <c r="B238" s="102">
        <f>IF(B237="", "", IFERROR(IF(B237+1&gt;Settings!$G$25, "", B237+1), ""))</f>
        <v>43874</v>
      </c>
      <c r="C238" s="2"/>
      <c r="D238" s="3"/>
      <c r="E238" s="3"/>
      <c r="F238" s="3"/>
      <c r="G238" s="3"/>
      <c r="H238" s="3"/>
      <c r="I238" s="3"/>
      <c r="J238" s="3"/>
      <c r="K238" s="3"/>
      <c r="L238" s="3"/>
      <c r="M238" s="3"/>
      <c r="N238" s="3"/>
      <c r="O238" s="3"/>
      <c r="P238" s="3"/>
      <c r="Q238" s="4"/>
      <c r="R238" s="30"/>
      <c r="T238" s="17" t="str">
        <f>IF($B238="", "", IF($B238&lt;Settings!$G$23, "Old", "New"))</f>
        <v>New</v>
      </c>
      <c r="AL238" s="118" t="str">
        <f>IF(OR($B238="", C238="", C$10="", AL$9), "", IFERROR($B238+INDEX(Settings!$AF$19:$AF$33, MATCH(C$10, Settings!$Y$19:$Y$33, 0))+IF(INDEX(Settings!$AI$19:$AI$33, MATCH(C$10, Settings!$Y$19:$Y$33, 0))="", 0, INDEX($AO$2:$AU$8, MATCH(TEXT($B238, "ddd"), $AN$2:$AN$8, 0), MATCH(INDEX(Settings!$AI$19:$AI$33, MATCH(C$10, Settings!$Y$19:$Y$33, 0)), $AO$1:$AU$1, 0))), 0))</f>
        <v/>
      </c>
      <c r="AM238" s="119" t="str">
        <f>IF(OR($B238="", D238="", D$10="", AM$9), "", IFERROR($B238+INDEX(Settings!$AF$19:$AF$33, MATCH(D$10, Settings!$Y$19:$Y$33, 0))+IF(INDEX(Settings!$AI$19:$AI$33, MATCH(D$10, Settings!$Y$19:$Y$33, 0))="", 0, INDEX($AO$2:$AU$8, MATCH(TEXT($B238, "ddd"), $AN$2:$AN$8, 0), MATCH(INDEX(Settings!$AI$19:$AI$33, MATCH(D$10, Settings!$Y$19:$Y$33, 0)), $AO$1:$AU$1, 0))), 0))</f>
        <v/>
      </c>
      <c r="AN238" s="119" t="str">
        <f>IF(OR($B238="", E238="", E$10="", AN$9), "", IFERROR($B238+INDEX(Settings!$AF$19:$AF$33, MATCH(E$10, Settings!$Y$19:$Y$33, 0))+IF(INDEX(Settings!$AI$19:$AI$33, MATCH(E$10, Settings!$Y$19:$Y$33, 0))="", 0, INDEX($AO$2:$AU$8, MATCH(TEXT($B238, "ddd"), $AN$2:$AN$8, 0), MATCH(INDEX(Settings!$AI$19:$AI$33, MATCH(E$10, Settings!$Y$19:$Y$33, 0)), $AO$1:$AU$1, 0))), 0))</f>
        <v/>
      </c>
      <c r="AO238" s="119" t="str">
        <f>IF(OR($B238="", F238="", F$10="", AO$9), "", IFERROR($B238+INDEX(Settings!$AF$19:$AF$33, MATCH(F$10, Settings!$Y$19:$Y$33, 0))+IF(INDEX(Settings!$AI$19:$AI$33, MATCH(F$10, Settings!$Y$19:$Y$33, 0))="", 0, INDEX($AO$2:$AU$8, MATCH(TEXT($B238, "ddd"), $AN$2:$AN$8, 0), MATCH(INDEX(Settings!$AI$19:$AI$33, MATCH(F$10, Settings!$Y$19:$Y$33, 0)), $AO$1:$AU$1, 0))), 0))</f>
        <v/>
      </c>
      <c r="AP238" s="119" t="str">
        <f>IF(OR($B238="", G238="", G$10="", AP$9), "", IFERROR($B238+INDEX(Settings!$AF$19:$AF$33, MATCH(G$10, Settings!$Y$19:$Y$33, 0))+IF(INDEX(Settings!$AI$19:$AI$33, MATCH(G$10, Settings!$Y$19:$Y$33, 0))="", 0, INDEX($AO$2:$AU$8, MATCH(TEXT($B238, "ddd"), $AN$2:$AN$8, 0), MATCH(INDEX(Settings!$AI$19:$AI$33, MATCH(G$10, Settings!$Y$19:$Y$33, 0)), $AO$1:$AU$1, 0))), 0))</f>
        <v/>
      </c>
      <c r="AQ238" s="119" t="str">
        <f>IF(OR($B238="", H238="", H$10="", AQ$9), "", IFERROR($B238+INDEX(Settings!$AF$19:$AF$33, MATCH(H$10, Settings!$Y$19:$Y$33, 0))+IF(INDEX(Settings!$AI$19:$AI$33, MATCH(H$10, Settings!$Y$19:$Y$33, 0))="", 0, INDEX($AO$2:$AU$8, MATCH(TEXT($B238, "ddd"), $AN$2:$AN$8, 0), MATCH(INDEX(Settings!$AI$19:$AI$33, MATCH(H$10, Settings!$Y$19:$Y$33, 0)), $AO$1:$AU$1, 0))), 0))</f>
        <v/>
      </c>
      <c r="AR238" s="119" t="str">
        <f>IF(OR($B238="", I238="", I$10="", AR$9), "", IFERROR($B238+INDEX(Settings!$AF$19:$AF$33, MATCH(I$10, Settings!$Y$19:$Y$33, 0))+IF(INDEX(Settings!$AI$19:$AI$33, MATCH(I$10, Settings!$Y$19:$Y$33, 0))="", 0, INDEX($AO$2:$AU$8, MATCH(TEXT($B238, "ddd"), $AN$2:$AN$8, 0), MATCH(INDEX(Settings!$AI$19:$AI$33, MATCH(I$10, Settings!$Y$19:$Y$33, 0)), $AO$1:$AU$1, 0))), 0))</f>
        <v/>
      </c>
      <c r="AS238" s="119" t="str">
        <f>IF(OR($B238="", J238="", J$10="", AS$9), "", IFERROR($B238+INDEX(Settings!$AF$19:$AF$33, MATCH(J$10, Settings!$Y$19:$Y$33, 0))+IF(INDEX(Settings!$AI$19:$AI$33, MATCH(J$10, Settings!$Y$19:$Y$33, 0))="", 0, INDEX($AO$2:$AU$8, MATCH(TEXT($B238, "ddd"), $AN$2:$AN$8, 0), MATCH(INDEX(Settings!$AI$19:$AI$33, MATCH(J$10, Settings!$Y$19:$Y$33, 0)), $AO$1:$AU$1, 0))), 0))</f>
        <v/>
      </c>
      <c r="AT238" s="119" t="str">
        <f>IF(OR($B238="", K238="", K$10="", AT$9), "", IFERROR($B238+INDEX(Settings!$AF$19:$AF$33, MATCH(K$10, Settings!$Y$19:$Y$33, 0))+IF(INDEX(Settings!$AI$19:$AI$33, MATCH(K$10, Settings!$Y$19:$Y$33, 0))="", 0, INDEX($AO$2:$AU$8, MATCH(TEXT($B238, "ddd"), $AN$2:$AN$8, 0), MATCH(INDEX(Settings!$AI$19:$AI$33, MATCH(K$10, Settings!$Y$19:$Y$33, 0)), $AO$1:$AU$1, 0))), 0))</f>
        <v/>
      </c>
      <c r="AU238" s="119" t="str">
        <f>IF(OR($B238="", L238="", L$10="", AU$9), "", IFERROR($B238+INDEX(Settings!$AF$19:$AF$33, MATCH(L$10, Settings!$Y$19:$Y$33, 0))+IF(INDEX(Settings!$AI$19:$AI$33, MATCH(L$10, Settings!$Y$19:$Y$33, 0))="", 0, INDEX($AO$2:$AU$8, MATCH(TEXT($B238, "ddd"), $AN$2:$AN$8, 0), MATCH(INDEX(Settings!$AI$19:$AI$33, MATCH(L$10, Settings!$Y$19:$Y$33, 0)), $AO$1:$AU$1, 0))), 0))</f>
        <v/>
      </c>
      <c r="AV238" s="119" t="str">
        <f>IF(OR($B238="", M238="", M$10="", AV$9), "", IFERROR($B238+INDEX(Settings!$AF$19:$AF$33, MATCH(M$10, Settings!$Y$19:$Y$33, 0))+IF(INDEX(Settings!$AI$19:$AI$33, MATCH(M$10, Settings!$Y$19:$Y$33, 0))="", 0, INDEX($AO$2:$AU$8, MATCH(TEXT($B238, "ddd"), $AN$2:$AN$8, 0), MATCH(INDEX(Settings!$AI$19:$AI$33, MATCH(M$10, Settings!$Y$19:$Y$33, 0)), $AO$1:$AU$1, 0))), 0))</f>
        <v/>
      </c>
      <c r="AW238" s="119" t="str">
        <f>IF(OR($B238="", N238="", N$10="", AW$9), "", IFERROR($B238+INDEX(Settings!$AF$19:$AF$33, MATCH(N$10, Settings!$Y$19:$Y$33, 0))+IF(INDEX(Settings!$AI$19:$AI$33, MATCH(N$10, Settings!$Y$19:$Y$33, 0))="", 0, INDEX($AO$2:$AU$8, MATCH(TEXT($B238, "ddd"), $AN$2:$AN$8, 0), MATCH(INDEX(Settings!$AI$19:$AI$33, MATCH(N$10, Settings!$Y$19:$Y$33, 0)), $AO$1:$AU$1, 0))), 0))</f>
        <v/>
      </c>
      <c r="AX238" s="119" t="str">
        <f>IF(OR($B238="", O238="", O$10="", AX$9), "", IFERROR($B238+INDEX(Settings!$AF$19:$AF$33, MATCH(O$10, Settings!$Y$19:$Y$33, 0))+IF(INDEX(Settings!$AI$19:$AI$33, MATCH(O$10, Settings!$Y$19:$Y$33, 0))="", 0, INDEX($AO$2:$AU$8, MATCH(TEXT($B238, "ddd"), $AN$2:$AN$8, 0), MATCH(INDEX(Settings!$AI$19:$AI$33, MATCH(O$10, Settings!$Y$19:$Y$33, 0)), $AO$1:$AU$1, 0))), 0))</f>
        <v/>
      </c>
      <c r="AY238" s="119" t="str">
        <f>IF(OR($B238="", P238="", P$10="", AY$9), "", IFERROR($B238+INDEX(Settings!$AF$19:$AF$33, MATCH(P$10, Settings!$Y$19:$Y$33, 0))+IF(INDEX(Settings!$AI$19:$AI$33, MATCH(P$10, Settings!$Y$19:$Y$33, 0))="", 0, INDEX($AO$2:$AU$8, MATCH(TEXT($B238, "ddd"), $AN$2:$AN$8, 0), MATCH(INDEX(Settings!$AI$19:$AI$33, MATCH(P$10, Settings!$Y$19:$Y$33, 0)), $AO$1:$AU$1, 0))), 0))</f>
        <v/>
      </c>
      <c r="AZ238" s="120" t="str">
        <f>IF(OR($B238="", Q238="", Q$10="", AZ$9), "", IFERROR($B238+INDEX(Settings!$AF$19:$AF$33, MATCH(Q$10, Settings!$Y$19:$Y$33, 0))+IF(INDEX(Settings!$AI$19:$AI$33, MATCH(Q$10, Settings!$Y$19:$Y$33, 0))="", 0, INDEX($AO$2:$AU$8, MATCH(TEXT($B238, "ddd"), $AN$2:$AN$8, 0), MATCH(INDEX(Settings!$AI$19:$AI$33, MATCH(Q$10, Settings!$Y$19:$Y$33, 0)), $AO$1:$AU$1, 0))), 0))</f>
        <v/>
      </c>
      <c r="BB238" s="118" t="str">
        <f>IF(OR(C$10="", $B238="", C238="", BB$9=""), "", IFERROR(WORKDAY((DATE(YEAR($B238), MONTH($B238)+INDEX(Settings!$AM$19:$AM$33, MATCH(C$10, Settings!$Y$19:$Y$33, 0)), IF(INDEX(Settings!$AQ$19:$AQ$33, MATCH(C$10, Settings!$Y$19:$Y$33, 0))=0, DAY($B238), INDEX(Settings!$AQ$19:$AQ$33, MATCH(C$10, Settings!$Y$19:$Y$33, 0))))-1), 1, Settings!$AY$23:$AY$38), ""))</f>
        <v/>
      </c>
      <c r="BC238" s="119" t="str">
        <f>IF(OR(D$10="", $B238="", D238="", BC$9=""), "", IFERROR(WORKDAY((DATE(YEAR($B238), MONTH($B238)+INDEX(Settings!$AM$19:$AM$33, MATCH(D$10, Settings!$Y$19:$Y$33, 0)), IF(INDEX(Settings!$AQ$19:$AQ$33, MATCH(D$10, Settings!$Y$19:$Y$33, 0))=0, DAY($B238), INDEX(Settings!$AQ$19:$AQ$33, MATCH(D$10, Settings!$Y$19:$Y$33, 0))))-1), 1, Settings!$AY$23:$AY$38), ""))</f>
        <v/>
      </c>
      <c r="BD238" s="119" t="str">
        <f>IF(OR(E$10="", $B238="", E238="", BD$9=""), "", IFERROR(WORKDAY((DATE(YEAR($B238), MONTH($B238)+INDEX(Settings!$AM$19:$AM$33, MATCH(E$10, Settings!$Y$19:$Y$33, 0)), IF(INDEX(Settings!$AQ$19:$AQ$33, MATCH(E$10, Settings!$Y$19:$Y$33, 0))=0, DAY($B238), INDEX(Settings!$AQ$19:$AQ$33, MATCH(E$10, Settings!$Y$19:$Y$33, 0))))-1), 1, Settings!$AY$23:$AY$38), ""))</f>
        <v/>
      </c>
      <c r="BE238" s="119" t="str">
        <f>IF(OR(F$10="", $B238="", F238="", BE$9=""), "", IFERROR(WORKDAY((DATE(YEAR($B238), MONTH($B238)+INDEX(Settings!$AM$19:$AM$33, MATCH(F$10, Settings!$Y$19:$Y$33, 0)), IF(INDEX(Settings!$AQ$19:$AQ$33, MATCH(F$10, Settings!$Y$19:$Y$33, 0))=0, DAY($B238), INDEX(Settings!$AQ$19:$AQ$33, MATCH(F$10, Settings!$Y$19:$Y$33, 0))))-1), 1, Settings!$AY$23:$AY$38), ""))</f>
        <v/>
      </c>
      <c r="BF238" s="119" t="str">
        <f>IF(OR(G$10="", $B238="", G238="", BF$9=""), "", IFERROR(WORKDAY((DATE(YEAR($B238), MONTH($B238)+INDEX(Settings!$AM$19:$AM$33, MATCH(G$10, Settings!$Y$19:$Y$33, 0)), IF(INDEX(Settings!$AQ$19:$AQ$33, MATCH(G$10, Settings!$Y$19:$Y$33, 0))=0, DAY($B238), INDEX(Settings!$AQ$19:$AQ$33, MATCH(G$10, Settings!$Y$19:$Y$33, 0))))-1), 1, Settings!$AY$23:$AY$38), ""))</f>
        <v/>
      </c>
      <c r="BG238" s="119" t="str">
        <f>IF(OR(H$10="", $B238="", H238="", BG$9=""), "", IFERROR(WORKDAY((DATE(YEAR($B238), MONTH($B238)+INDEX(Settings!$AM$19:$AM$33, MATCH(H$10, Settings!$Y$19:$Y$33, 0)), IF(INDEX(Settings!$AQ$19:$AQ$33, MATCH(H$10, Settings!$Y$19:$Y$33, 0))=0, DAY($B238), INDEX(Settings!$AQ$19:$AQ$33, MATCH(H$10, Settings!$Y$19:$Y$33, 0))))-1), 1, Settings!$AY$23:$AY$38), ""))</f>
        <v/>
      </c>
      <c r="BH238" s="119" t="str">
        <f>IF(OR(I$10="", $B238="", I238="", BH$9=""), "", IFERROR(WORKDAY((DATE(YEAR($B238), MONTH($B238)+INDEX(Settings!$AM$19:$AM$33, MATCH(I$10, Settings!$Y$19:$Y$33, 0)), IF(INDEX(Settings!$AQ$19:$AQ$33, MATCH(I$10, Settings!$Y$19:$Y$33, 0))=0, DAY($B238), INDEX(Settings!$AQ$19:$AQ$33, MATCH(I$10, Settings!$Y$19:$Y$33, 0))))-1), 1, Settings!$AY$23:$AY$38), ""))</f>
        <v/>
      </c>
      <c r="BI238" s="119" t="str">
        <f>IF(OR(J$10="", $B238="", J238="", BI$9=""), "", IFERROR(WORKDAY((DATE(YEAR($B238), MONTH($B238)+INDEX(Settings!$AM$19:$AM$33, MATCH(J$10, Settings!$Y$19:$Y$33, 0)), IF(INDEX(Settings!$AQ$19:$AQ$33, MATCH(J$10, Settings!$Y$19:$Y$33, 0))=0, DAY($B238), INDEX(Settings!$AQ$19:$AQ$33, MATCH(J$10, Settings!$Y$19:$Y$33, 0))))-1), 1, Settings!$AY$23:$AY$38), ""))</f>
        <v/>
      </c>
      <c r="BJ238" s="119" t="str">
        <f>IF(OR(K$10="", $B238="", K238="", BJ$9=""), "", IFERROR(WORKDAY((DATE(YEAR($B238), MONTH($B238)+INDEX(Settings!$AM$19:$AM$33, MATCH(K$10, Settings!$Y$19:$Y$33, 0)), IF(INDEX(Settings!$AQ$19:$AQ$33, MATCH(K$10, Settings!$Y$19:$Y$33, 0))=0, DAY($B238), INDEX(Settings!$AQ$19:$AQ$33, MATCH(K$10, Settings!$Y$19:$Y$33, 0))))-1), 1, Settings!$AY$23:$AY$38), ""))</f>
        <v/>
      </c>
      <c r="BK238" s="119" t="str">
        <f>IF(OR(L$10="", $B238="", L238="", BK$9=""), "", IFERROR(WORKDAY((DATE(YEAR($B238), MONTH($B238)+INDEX(Settings!$AM$19:$AM$33, MATCH(L$10, Settings!$Y$19:$Y$33, 0)), IF(INDEX(Settings!$AQ$19:$AQ$33, MATCH(L$10, Settings!$Y$19:$Y$33, 0))=0, DAY($B238), INDEX(Settings!$AQ$19:$AQ$33, MATCH(L$10, Settings!$Y$19:$Y$33, 0))))-1), 1, Settings!$AY$23:$AY$38), ""))</f>
        <v/>
      </c>
      <c r="BL238" s="119" t="str">
        <f>IF(OR(M$10="", $B238="", M238="", BL$9=""), "", IFERROR(WORKDAY((DATE(YEAR($B238), MONTH($B238)+INDEX(Settings!$AM$19:$AM$33, MATCH(M$10, Settings!$Y$19:$Y$33, 0)), IF(INDEX(Settings!$AQ$19:$AQ$33, MATCH(M$10, Settings!$Y$19:$Y$33, 0))=0, DAY($B238), INDEX(Settings!$AQ$19:$AQ$33, MATCH(M$10, Settings!$Y$19:$Y$33, 0))))-1), 1, Settings!$AY$23:$AY$38), ""))</f>
        <v/>
      </c>
      <c r="BM238" s="119" t="str">
        <f>IF(OR(N$10="", $B238="", N238="", BM$9=""), "", IFERROR(WORKDAY((DATE(YEAR($B238), MONTH($B238)+INDEX(Settings!$AM$19:$AM$33, MATCH(N$10, Settings!$Y$19:$Y$33, 0)), IF(INDEX(Settings!$AQ$19:$AQ$33, MATCH(N$10, Settings!$Y$19:$Y$33, 0))=0, DAY($B238), INDEX(Settings!$AQ$19:$AQ$33, MATCH(N$10, Settings!$Y$19:$Y$33, 0))))-1), 1, Settings!$AY$23:$AY$38), ""))</f>
        <v/>
      </c>
      <c r="BN238" s="119" t="str">
        <f>IF(OR(O$10="", $B238="", O238="", BN$9=""), "", IFERROR(WORKDAY((DATE(YEAR($B238), MONTH($B238)+INDEX(Settings!$AM$19:$AM$33, MATCH(O$10, Settings!$Y$19:$Y$33, 0)), IF(INDEX(Settings!$AQ$19:$AQ$33, MATCH(O$10, Settings!$Y$19:$Y$33, 0))=0, DAY($B238), INDEX(Settings!$AQ$19:$AQ$33, MATCH(O$10, Settings!$Y$19:$Y$33, 0))))-1), 1, Settings!$AY$23:$AY$38), ""))</f>
        <v/>
      </c>
      <c r="BO238" s="119" t="str">
        <f>IF(OR(P$10="", $B238="", P238="", BO$9=""), "", IFERROR(WORKDAY((DATE(YEAR($B238), MONTH($B238)+INDEX(Settings!$AM$19:$AM$33, MATCH(P$10, Settings!$Y$19:$Y$33, 0)), IF(INDEX(Settings!$AQ$19:$AQ$33, MATCH(P$10, Settings!$Y$19:$Y$33, 0))=0, DAY($B238), INDEX(Settings!$AQ$19:$AQ$33, MATCH(P$10, Settings!$Y$19:$Y$33, 0))))-1), 1, Settings!$AY$23:$AY$38), ""))</f>
        <v/>
      </c>
      <c r="BP238" s="120" t="str">
        <f>IF(OR(Q$10="", $B238="", Q238="", BP$9=""), "", IFERROR(WORKDAY((DATE(YEAR($B238), MONTH($B238)+INDEX(Settings!$AM$19:$AM$33, MATCH(Q$10, Settings!$Y$19:$Y$33, 0)), IF(INDEX(Settings!$AQ$19:$AQ$33, MATCH(Q$10, Settings!$Y$19:$Y$33, 0))=0, DAY($B238), INDEX(Settings!$AQ$19:$AQ$33, MATCH(Q$10, Settings!$Y$19:$Y$33, 0))))-1), 1, Settings!$AY$23:$AY$38), ""))</f>
        <v/>
      </c>
      <c r="BR238" s="118" t="str">
        <f>IF(BB238="", "", IF(BB238&lt;=$B238, WORKDAY(DATE(YEAR($BB238), MONTH(BB238)+1, DAY(BB238)-1), 1, Settings!$AY$23:$AY$38), BB238))</f>
        <v/>
      </c>
      <c r="BS238" s="119" t="str">
        <f>IF(BC238="", "", IF(BC238&lt;=$B238, WORKDAY(DATE(YEAR($BB238), MONTH(BC238)+1, DAY(BC238)-1), 1, Settings!$AY$23:$AY$38), BC238))</f>
        <v/>
      </c>
      <c r="BT238" s="119" t="str">
        <f>IF(BD238="", "", IF(BD238&lt;=$B238, WORKDAY(DATE(YEAR($BB238), MONTH(BD238)+1, DAY(BD238)-1), 1, Settings!$AY$23:$AY$38), BD238))</f>
        <v/>
      </c>
      <c r="BU238" s="119" t="str">
        <f>IF(BE238="", "", IF(BE238&lt;=$B238, WORKDAY(DATE(YEAR($BB238), MONTH(BE238)+1, DAY(BE238)-1), 1, Settings!$AY$23:$AY$38), BE238))</f>
        <v/>
      </c>
      <c r="BV238" s="119" t="str">
        <f>IF(BF238="", "", IF(BF238&lt;=$B238, WORKDAY(DATE(YEAR($BB238), MONTH(BF238)+1, DAY(BF238)-1), 1, Settings!$AY$23:$AY$38), BF238))</f>
        <v/>
      </c>
      <c r="BW238" s="119" t="str">
        <f>IF(BG238="", "", IF(BG238&lt;=$B238, WORKDAY(DATE(YEAR($BB238), MONTH(BG238)+1, DAY(BG238)-1), 1, Settings!$AY$23:$AY$38), BG238))</f>
        <v/>
      </c>
      <c r="BX238" s="119" t="str">
        <f>IF(BH238="", "", IF(BH238&lt;=$B238, WORKDAY(DATE(YEAR($BB238), MONTH(BH238)+1, DAY(BH238)-1), 1, Settings!$AY$23:$AY$38), BH238))</f>
        <v/>
      </c>
      <c r="BY238" s="119" t="str">
        <f>IF(BI238="", "", IF(BI238&lt;=$B238, WORKDAY(DATE(YEAR($BB238), MONTH(BI238)+1, DAY(BI238)-1), 1, Settings!$AY$23:$AY$38), BI238))</f>
        <v/>
      </c>
      <c r="BZ238" s="119" t="str">
        <f>IF(BJ238="", "", IF(BJ238&lt;=$B238, WORKDAY(DATE(YEAR($BB238), MONTH(BJ238)+1, DAY(BJ238)-1), 1, Settings!$AY$23:$AY$38), BJ238))</f>
        <v/>
      </c>
      <c r="CA238" s="119" t="str">
        <f>IF(BK238="", "", IF(BK238&lt;=$B238, WORKDAY(DATE(YEAR($BB238), MONTH(BK238)+1, DAY(BK238)-1), 1, Settings!$AY$23:$AY$38), BK238))</f>
        <v/>
      </c>
      <c r="CB238" s="119" t="str">
        <f>IF(BL238="", "", IF(BL238&lt;=$B238, WORKDAY(DATE(YEAR($BB238), MONTH(BL238)+1, DAY(BL238)-1), 1, Settings!$AY$23:$AY$38), BL238))</f>
        <v/>
      </c>
      <c r="CC238" s="119" t="str">
        <f>IF(BM238="", "", IF(BM238&lt;=$B238, WORKDAY(DATE(YEAR($BB238), MONTH(BM238)+1, DAY(BM238)-1), 1, Settings!$AY$23:$AY$38), BM238))</f>
        <v/>
      </c>
      <c r="CD238" s="119" t="str">
        <f>IF(BN238="", "", IF(BN238&lt;=$B238, WORKDAY(DATE(YEAR($BB238), MONTH(BN238)+1, DAY(BN238)-1), 1, Settings!$AY$23:$AY$38), BN238))</f>
        <v/>
      </c>
      <c r="CE238" s="119" t="str">
        <f>IF(BO238="", "", IF(BO238&lt;=$B238, WORKDAY(DATE(YEAR($BB238), MONTH(BO238)+1, DAY(BO238)-1), 1, Settings!$AY$23:$AY$38), BO238))</f>
        <v/>
      </c>
      <c r="CF238" s="120" t="str">
        <f>IF(BP238="", "", IF(BP238&lt;=$B238, WORKDAY(DATE(YEAR($BB238), MONTH(BP238)+1, DAY(BP238)-1), 1, Settings!$AY$23:$AY$38), BP238))</f>
        <v/>
      </c>
      <c r="CH238" s="48" t="str">
        <f t="shared" si="97"/>
        <v/>
      </c>
      <c r="CI238" s="49" t="str">
        <f t="shared" si="98"/>
        <v/>
      </c>
      <c r="CJ238" s="49" t="str">
        <f t="shared" si="99"/>
        <v/>
      </c>
      <c r="CK238" s="49" t="str">
        <f t="shared" si="100"/>
        <v/>
      </c>
      <c r="CL238" s="49" t="str">
        <f t="shared" si="101"/>
        <v/>
      </c>
      <c r="CM238" s="49" t="str">
        <f t="shared" si="102"/>
        <v/>
      </c>
      <c r="CN238" s="49" t="str">
        <f t="shared" si="103"/>
        <v/>
      </c>
      <c r="CO238" s="49" t="str">
        <f t="shared" si="104"/>
        <v/>
      </c>
      <c r="CP238" s="49" t="str">
        <f t="shared" si="105"/>
        <v/>
      </c>
      <c r="CQ238" s="49" t="str">
        <f t="shared" si="106"/>
        <v/>
      </c>
      <c r="CR238" s="49" t="str">
        <f t="shared" si="107"/>
        <v/>
      </c>
      <c r="CS238" s="49" t="str">
        <f t="shared" si="108"/>
        <v/>
      </c>
      <c r="CT238" s="49" t="str">
        <f t="shared" si="109"/>
        <v/>
      </c>
      <c r="CU238" s="49" t="str">
        <f t="shared" si="110"/>
        <v/>
      </c>
      <c r="CV238" s="16" t="str">
        <f t="shared" si="111"/>
        <v/>
      </c>
      <c r="CX238" s="48" t="str">
        <f t="shared" si="112"/>
        <v/>
      </c>
      <c r="CY238" s="49" t="str">
        <f t="shared" si="113"/>
        <v/>
      </c>
      <c r="CZ238" s="49" t="str">
        <f t="shared" si="114"/>
        <v/>
      </c>
      <c r="DA238" s="49" t="str">
        <f t="shared" si="115"/>
        <v/>
      </c>
      <c r="DB238" s="49" t="str">
        <f t="shared" si="116"/>
        <v/>
      </c>
      <c r="DC238" s="49" t="str">
        <f t="shared" si="117"/>
        <v/>
      </c>
      <c r="DD238" s="49" t="str">
        <f t="shared" si="118"/>
        <v/>
      </c>
      <c r="DE238" s="49" t="str">
        <f t="shared" si="119"/>
        <v/>
      </c>
      <c r="DF238" s="49" t="str">
        <f t="shared" si="120"/>
        <v/>
      </c>
      <c r="DG238" s="49" t="str">
        <f t="shared" si="121"/>
        <v/>
      </c>
      <c r="DH238" s="49" t="str">
        <f t="shared" si="122"/>
        <v/>
      </c>
      <c r="DI238" s="49" t="str">
        <f t="shared" si="123"/>
        <v/>
      </c>
      <c r="DJ238" s="49" t="str">
        <f t="shared" si="124"/>
        <v/>
      </c>
      <c r="DK238" s="49" t="str">
        <f t="shared" si="125"/>
        <v/>
      </c>
      <c r="DL238" s="16" t="str">
        <f t="shared" si="126"/>
        <v/>
      </c>
      <c r="DN238" s="17" t="str">
        <f t="shared" si="127"/>
        <v>Feb 2020</v>
      </c>
    </row>
    <row r="239" spans="1:118" x14ac:dyDescent="0.25">
      <c r="A239" s="30"/>
      <c r="B239" s="102">
        <f>IF(B238="", "", IFERROR(IF(B238+1&gt;Settings!$G$25, "", B238+1), ""))</f>
        <v>43875</v>
      </c>
      <c r="C239" s="2"/>
      <c r="D239" s="3"/>
      <c r="E239" s="3"/>
      <c r="F239" s="3"/>
      <c r="G239" s="3"/>
      <c r="H239" s="3"/>
      <c r="I239" s="3"/>
      <c r="J239" s="3"/>
      <c r="K239" s="3"/>
      <c r="L239" s="3"/>
      <c r="M239" s="3"/>
      <c r="N239" s="3"/>
      <c r="O239" s="3"/>
      <c r="P239" s="3"/>
      <c r="Q239" s="4"/>
      <c r="R239" s="30"/>
      <c r="T239" s="17" t="str">
        <f>IF($B239="", "", IF($B239&lt;Settings!$G$23, "Old", "New"))</f>
        <v>New</v>
      </c>
      <c r="AL239" s="118" t="str">
        <f>IF(OR($B239="", C239="", C$10="", AL$9), "", IFERROR($B239+INDEX(Settings!$AF$19:$AF$33, MATCH(C$10, Settings!$Y$19:$Y$33, 0))+IF(INDEX(Settings!$AI$19:$AI$33, MATCH(C$10, Settings!$Y$19:$Y$33, 0))="", 0, INDEX($AO$2:$AU$8, MATCH(TEXT($B239, "ddd"), $AN$2:$AN$8, 0), MATCH(INDEX(Settings!$AI$19:$AI$33, MATCH(C$10, Settings!$Y$19:$Y$33, 0)), $AO$1:$AU$1, 0))), 0))</f>
        <v/>
      </c>
      <c r="AM239" s="119" t="str">
        <f>IF(OR($B239="", D239="", D$10="", AM$9), "", IFERROR($B239+INDEX(Settings!$AF$19:$AF$33, MATCH(D$10, Settings!$Y$19:$Y$33, 0))+IF(INDEX(Settings!$AI$19:$AI$33, MATCH(D$10, Settings!$Y$19:$Y$33, 0))="", 0, INDEX($AO$2:$AU$8, MATCH(TEXT($B239, "ddd"), $AN$2:$AN$8, 0), MATCH(INDEX(Settings!$AI$19:$AI$33, MATCH(D$10, Settings!$Y$19:$Y$33, 0)), $AO$1:$AU$1, 0))), 0))</f>
        <v/>
      </c>
      <c r="AN239" s="119" t="str">
        <f>IF(OR($B239="", E239="", E$10="", AN$9), "", IFERROR($B239+INDEX(Settings!$AF$19:$AF$33, MATCH(E$10, Settings!$Y$19:$Y$33, 0))+IF(INDEX(Settings!$AI$19:$AI$33, MATCH(E$10, Settings!$Y$19:$Y$33, 0))="", 0, INDEX($AO$2:$AU$8, MATCH(TEXT($B239, "ddd"), $AN$2:$AN$8, 0), MATCH(INDEX(Settings!$AI$19:$AI$33, MATCH(E$10, Settings!$Y$19:$Y$33, 0)), $AO$1:$AU$1, 0))), 0))</f>
        <v/>
      </c>
      <c r="AO239" s="119" t="str">
        <f>IF(OR($B239="", F239="", F$10="", AO$9), "", IFERROR($B239+INDEX(Settings!$AF$19:$AF$33, MATCH(F$10, Settings!$Y$19:$Y$33, 0))+IF(INDEX(Settings!$AI$19:$AI$33, MATCH(F$10, Settings!$Y$19:$Y$33, 0))="", 0, INDEX($AO$2:$AU$8, MATCH(TEXT($B239, "ddd"), $AN$2:$AN$8, 0), MATCH(INDEX(Settings!$AI$19:$AI$33, MATCH(F$10, Settings!$Y$19:$Y$33, 0)), $AO$1:$AU$1, 0))), 0))</f>
        <v/>
      </c>
      <c r="AP239" s="119" t="str">
        <f>IF(OR($B239="", G239="", G$10="", AP$9), "", IFERROR($B239+INDEX(Settings!$AF$19:$AF$33, MATCH(G$10, Settings!$Y$19:$Y$33, 0))+IF(INDEX(Settings!$AI$19:$AI$33, MATCH(G$10, Settings!$Y$19:$Y$33, 0))="", 0, INDEX($AO$2:$AU$8, MATCH(TEXT($B239, "ddd"), $AN$2:$AN$8, 0), MATCH(INDEX(Settings!$AI$19:$AI$33, MATCH(G$10, Settings!$Y$19:$Y$33, 0)), $AO$1:$AU$1, 0))), 0))</f>
        <v/>
      </c>
      <c r="AQ239" s="119" t="str">
        <f>IF(OR($B239="", H239="", H$10="", AQ$9), "", IFERROR($B239+INDEX(Settings!$AF$19:$AF$33, MATCH(H$10, Settings!$Y$19:$Y$33, 0))+IF(INDEX(Settings!$AI$19:$AI$33, MATCH(H$10, Settings!$Y$19:$Y$33, 0))="", 0, INDEX($AO$2:$AU$8, MATCH(TEXT($B239, "ddd"), $AN$2:$AN$8, 0), MATCH(INDEX(Settings!$AI$19:$AI$33, MATCH(H$10, Settings!$Y$19:$Y$33, 0)), $AO$1:$AU$1, 0))), 0))</f>
        <v/>
      </c>
      <c r="AR239" s="119" t="str">
        <f>IF(OR($B239="", I239="", I$10="", AR$9), "", IFERROR($B239+INDEX(Settings!$AF$19:$AF$33, MATCH(I$10, Settings!$Y$19:$Y$33, 0))+IF(INDEX(Settings!$AI$19:$AI$33, MATCH(I$10, Settings!$Y$19:$Y$33, 0))="", 0, INDEX($AO$2:$AU$8, MATCH(TEXT($B239, "ddd"), $AN$2:$AN$8, 0), MATCH(INDEX(Settings!$AI$19:$AI$33, MATCH(I$10, Settings!$Y$19:$Y$33, 0)), $AO$1:$AU$1, 0))), 0))</f>
        <v/>
      </c>
      <c r="AS239" s="119" t="str">
        <f>IF(OR($B239="", J239="", J$10="", AS$9), "", IFERROR($B239+INDEX(Settings!$AF$19:$AF$33, MATCH(J$10, Settings!$Y$19:$Y$33, 0))+IF(INDEX(Settings!$AI$19:$AI$33, MATCH(J$10, Settings!$Y$19:$Y$33, 0))="", 0, INDEX($AO$2:$AU$8, MATCH(TEXT($B239, "ddd"), $AN$2:$AN$8, 0), MATCH(INDEX(Settings!$AI$19:$AI$33, MATCH(J$10, Settings!$Y$19:$Y$33, 0)), $AO$1:$AU$1, 0))), 0))</f>
        <v/>
      </c>
      <c r="AT239" s="119" t="str">
        <f>IF(OR($B239="", K239="", K$10="", AT$9), "", IFERROR($B239+INDEX(Settings!$AF$19:$AF$33, MATCH(K$10, Settings!$Y$19:$Y$33, 0))+IF(INDEX(Settings!$AI$19:$AI$33, MATCH(K$10, Settings!$Y$19:$Y$33, 0))="", 0, INDEX($AO$2:$AU$8, MATCH(TEXT($B239, "ddd"), $AN$2:$AN$8, 0), MATCH(INDEX(Settings!$AI$19:$AI$33, MATCH(K$10, Settings!$Y$19:$Y$33, 0)), $AO$1:$AU$1, 0))), 0))</f>
        <v/>
      </c>
      <c r="AU239" s="119" t="str">
        <f>IF(OR($B239="", L239="", L$10="", AU$9), "", IFERROR($B239+INDEX(Settings!$AF$19:$AF$33, MATCH(L$10, Settings!$Y$19:$Y$33, 0))+IF(INDEX(Settings!$AI$19:$AI$33, MATCH(L$10, Settings!$Y$19:$Y$33, 0))="", 0, INDEX($AO$2:$AU$8, MATCH(TEXT($B239, "ddd"), $AN$2:$AN$8, 0), MATCH(INDEX(Settings!$AI$19:$AI$33, MATCH(L$10, Settings!$Y$19:$Y$33, 0)), $AO$1:$AU$1, 0))), 0))</f>
        <v/>
      </c>
      <c r="AV239" s="119" t="str">
        <f>IF(OR($B239="", M239="", M$10="", AV$9), "", IFERROR($B239+INDEX(Settings!$AF$19:$AF$33, MATCH(M$10, Settings!$Y$19:$Y$33, 0))+IF(INDEX(Settings!$AI$19:$AI$33, MATCH(M$10, Settings!$Y$19:$Y$33, 0))="", 0, INDEX($AO$2:$AU$8, MATCH(TEXT($B239, "ddd"), $AN$2:$AN$8, 0), MATCH(INDEX(Settings!$AI$19:$AI$33, MATCH(M$10, Settings!$Y$19:$Y$33, 0)), $AO$1:$AU$1, 0))), 0))</f>
        <v/>
      </c>
      <c r="AW239" s="119" t="str">
        <f>IF(OR($B239="", N239="", N$10="", AW$9), "", IFERROR($B239+INDEX(Settings!$AF$19:$AF$33, MATCH(N$10, Settings!$Y$19:$Y$33, 0))+IF(INDEX(Settings!$AI$19:$AI$33, MATCH(N$10, Settings!$Y$19:$Y$33, 0))="", 0, INDEX($AO$2:$AU$8, MATCH(TEXT($B239, "ddd"), $AN$2:$AN$8, 0), MATCH(INDEX(Settings!$AI$19:$AI$33, MATCH(N$10, Settings!$Y$19:$Y$33, 0)), $AO$1:$AU$1, 0))), 0))</f>
        <v/>
      </c>
      <c r="AX239" s="119" t="str">
        <f>IF(OR($B239="", O239="", O$10="", AX$9), "", IFERROR($B239+INDEX(Settings!$AF$19:$AF$33, MATCH(O$10, Settings!$Y$19:$Y$33, 0))+IF(INDEX(Settings!$AI$19:$AI$33, MATCH(O$10, Settings!$Y$19:$Y$33, 0))="", 0, INDEX($AO$2:$AU$8, MATCH(TEXT($B239, "ddd"), $AN$2:$AN$8, 0), MATCH(INDEX(Settings!$AI$19:$AI$33, MATCH(O$10, Settings!$Y$19:$Y$33, 0)), $AO$1:$AU$1, 0))), 0))</f>
        <v/>
      </c>
      <c r="AY239" s="119" t="str">
        <f>IF(OR($B239="", P239="", P$10="", AY$9), "", IFERROR($B239+INDEX(Settings!$AF$19:$AF$33, MATCH(P$10, Settings!$Y$19:$Y$33, 0))+IF(INDEX(Settings!$AI$19:$AI$33, MATCH(P$10, Settings!$Y$19:$Y$33, 0))="", 0, INDEX($AO$2:$AU$8, MATCH(TEXT($B239, "ddd"), $AN$2:$AN$8, 0), MATCH(INDEX(Settings!$AI$19:$AI$33, MATCH(P$10, Settings!$Y$19:$Y$33, 0)), $AO$1:$AU$1, 0))), 0))</f>
        <v/>
      </c>
      <c r="AZ239" s="120" t="str">
        <f>IF(OR($B239="", Q239="", Q$10="", AZ$9), "", IFERROR($B239+INDEX(Settings!$AF$19:$AF$33, MATCH(Q$10, Settings!$Y$19:$Y$33, 0))+IF(INDEX(Settings!$AI$19:$AI$33, MATCH(Q$10, Settings!$Y$19:$Y$33, 0))="", 0, INDEX($AO$2:$AU$8, MATCH(TEXT($B239, "ddd"), $AN$2:$AN$8, 0), MATCH(INDEX(Settings!$AI$19:$AI$33, MATCH(Q$10, Settings!$Y$19:$Y$33, 0)), $AO$1:$AU$1, 0))), 0))</f>
        <v/>
      </c>
      <c r="BB239" s="118" t="str">
        <f>IF(OR(C$10="", $B239="", C239="", BB$9=""), "", IFERROR(WORKDAY((DATE(YEAR($B239), MONTH($B239)+INDEX(Settings!$AM$19:$AM$33, MATCH(C$10, Settings!$Y$19:$Y$33, 0)), IF(INDEX(Settings!$AQ$19:$AQ$33, MATCH(C$10, Settings!$Y$19:$Y$33, 0))=0, DAY($B239), INDEX(Settings!$AQ$19:$AQ$33, MATCH(C$10, Settings!$Y$19:$Y$33, 0))))-1), 1, Settings!$AY$23:$AY$38), ""))</f>
        <v/>
      </c>
      <c r="BC239" s="119" t="str">
        <f>IF(OR(D$10="", $B239="", D239="", BC$9=""), "", IFERROR(WORKDAY((DATE(YEAR($B239), MONTH($B239)+INDEX(Settings!$AM$19:$AM$33, MATCH(D$10, Settings!$Y$19:$Y$33, 0)), IF(INDEX(Settings!$AQ$19:$AQ$33, MATCH(D$10, Settings!$Y$19:$Y$33, 0))=0, DAY($B239), INDEX(Settings!$AQ$19:$AQ$33, MATCH(D$10, Settings!$Y$19:$Y$33, 0))))-1), 1, Settings!$AY$23:$AY$38), ""))</f>
        <v/>
      </c>
      <c r="BD239" s="119" t="str">
        <f>IF(OR(E$10="", $B239="", E239="", BD$9=""), "", IFERROR(WORKDAY((DATE(YEAR($B239), MONTH($B239)+INDEX(Settings!$AM$19:$AM$33, MATCH(E$10, Settings!$Y$19:$Y$33, 0)), IF(INDEX(Settings!$AQ$19:$AQ$33, MATCH(E$10, Settings!$Y$19:$Y$33, 0))=0, DAY($B239), INDEX(Settings!$AQ$19:$AQ$33, MATCH(E$10, Settings!$Y$19:$Y$33, 0))))-1), 1, Settings!$AY$23:$AY$38), ""))</f>
        <v/>
      </c>
      <c r="BE239" s="119" t="str">
        <f>IF(OR(F$10="", $B239="", F239="", BE$9=""), "", IFERROR(WORKDAY((DATE(YEAR($B239), MONTH($B239)+INDEX(Settings!$AM$19:$AM$33, MATCH(F$10, Settings!$Y$19:$Y$33, 0)), IF(INDEX(Settings!$AQ$19:$AQ$33, MATCH(F$10, Settings!$Y$19:$Y$33, 0))=0, DAY($B239), INDEX(Settings!$AQ$19:$AQ$33, MATCH(F$10, Settings!$Y$19:$Y$33, 0))))-1), 1, Settings!$AY$23:$AY$38), ""))</f>
        <v/>
      </c>
      <c r="BF239" s="119" t="str">
        <f>IF(OR(G$10="", $B239="", G239="", BF$9=""), "", IFERROR(WORKDAY((DATE(YEAR($B239), MONTH($B239)+INDEX(Settings!$AM$19:$AM$33, MATCH(G$10, Settings!$Y$19:$Y$33, 0)), IF(INDEX(Settings!$AQ$19:$AQ$33, MATCH(G$10, Settings!$Y$19:$Y$33, 0))=0, DAY($B239), INDEX(Settings!$AQ$19:$AQ$33, MATCH(G$10, Settings!$Y$19:$Y$33, 0))))-1), 1, Settings!$AY$23:$AY$38), ""))</f>
        <v/>
      </c>
      <c r="BG239" s="119" t="str">
        <f>IF(OR(H$10="", $B239="", H239="", BG$9=""), "", IFERROR(WORKDAY((DATE(YEAR($B239), MONTH($B239)+INDEX(Settings!$AM$19:$AM$33, MATCH(H$10, Settings!$Y$19:$Y$33, 0)), IF(INDEX(Settings!$AQ$19:$AQ$33, MATCH(H$10, Settings!$Y$19:$Y$33, 0))=0, DAY($B239), INDEX(Settings!$AQ$19:$AQ$33, MATCH(H$10, Settings!$Y$19:$Y$33, 0))))-1), 1, Settings!$AY$23:$AY$38), ""))</f>
        <v/>
      </c>
      <c r="BH239" s="119" t="str">
        <f>IF(OR(I$10="", $B239="", I239="", BH$9=""), "", IFERROR(WORKDAY((DATE(YEAR($B239), MONTH($B239)+INDEX(Settings!$AM$19:$AM$33, MATCH(I$10, Settings!$Y$19:$Y$33, 0)), IF(INDEX(Settings!$AQ$19:$AQ$33, MATCH(I$10, Settings!$Y$19:$Y$33, 0))=0, DAY($B239), INDEX(Settings!$AQ$19:$AQ$33, MATCH(I$10, Settings!$Y$19:$Y$33, 0))))-1), 1, Settings!$AY$23:$AY$38), ""))</f>
        <v/>
      </c>
      <c r="BI239" s="119" t="str">
        <f>IF(OR(J$10="", $B239="", J239="", BI$9=""), "", IFERROR(WORKDAY((DATE(YEAR($B239), MONTH($B239)+INDEX(Settings!$AM$19:$AM$33, MATCH(J$10, Settings!$Y$19:$Y$33, 0)), IF(INDEX(Settings!$AQ$19:$AQ$33, MATCH(J$10, Settings!$Y$19:$Y$33, 0))=0, DAY($B239), INDEX(Settings!$AQ$19:$AQ$33, MATCH(J$10, Settings!$Y$19:$Y$33, 0))))-1), 1, Settings!$AY$23:$AY$38), ""))</f>
        <v/>
      </c>
      <c r="BJ239" s="119" t="str">
        <f>IF(OR(K$10="", $B239="", K239="", BJ$9=""), "", IFERROR(WORKDAY((DATE(YEAR($B239), MONTH($B239)+INDEX(Settings!$AM$19:$AM$33, MATCH(K$10, Settings!$Y$19:$Y$33, 0)), IF(INDEX(Settings!$AQ$19:$AQ$33, MATCH(K$10, Settings!$Y$19:$Y$33, 0))=0, DAY($B239), INDEX(Settings!$AQ$19:$AQ$33, MATCH(K$10, Settings!$Y$19:$Y$33, 0))))-1), 1, Settings!$AY$23:$AY$38), ""))</f>
        <v/>
      </c>
      <c r="BK239" s="119" t="str">
        <f>IF(OR(L$10="", $B239="", L239="", BK$9=""), "", IFERROR(WORKDAY((DATE(YEAR($B239), MONTH($B239)+INDEX(Settings!$AM$19:$AM$33, MATCH(L$10, Settings!$Y$19:$Y$33, 0)), IF(INDEX(Settings!$AQ$19:$AQ$33, MATCH(L$10, Settings!$Y$19:$Y$33, 0))=0, DAY($B239), INDEX(Settings!$AQ$19:$AQ$33, MATCH(L$10, Settings!$Y$19:$Y$33, 0))))-1), 1, Settings!$AY$23:$AY$38), ""))</f>
        <v/>
      </c>
      <c r="BL239" s="119" t="str">
        <f>IF(OR(M$10="", $B239="", M239="", BL$9=""), "", IFERROR(WORKDAY((DATE(YEAR($B239), MONTH($B239)+INDEX(Settings!$AM$19:$AM$33, MATCH(M$10, Settings!$Y$19:$Y$33, 0)), IF(INDEX(Settings!$AQ$19:$AQ$33, MATCH(M$10, Settings!$Y$19:$Y$33, 0))=0, DAY($B239), INDEX(Settings!$AQ$19:$AQ$33, MATCH(M$10, Settings!$Y$19:$Y$33, 0))))-1), 1, Settings!$AY$23:$AY$38), ""))</f>
        <v/>
      </c>
      <c r="BM239" s="119" t="str">
        <f>IF(OR(N$10="", $B239="", N239="", BM$9=""), "", IFERROR(WORKDAY((DATE(YEAR($B239), MONTH($B239)+INDEX(Settings!$AM$19:$AM$33, MATCH(N$10, Settings!$Y$19:$Y$33, 0)), IF(INDEX(Settings!$AQ$19:$AQ$33, MATCH(N$10, Settings!$Y$19:$Y$33, 0))=0, DAY($B239), INDEX(Settings!$AQ$19:$AQ$33, MATCH(N$10, Settings!$Y$19:$Y$33, 0))))-1), 1, Settings!$AY$23:$AY$38), ""))</f>
        <v/>
      </c>
      <c r="BN239" s="119" t="str">
        <f>IF(OR(O$10="", $B239="", O239="", BN$9=""), "", IFERROR(WORKDAY((DATE(YEAR($B239), MONTH($B239)+INDEX(Settings!$AM$19:$AM$33, MATCH(O$10, Settings!$Y$19:$Y$33, 0)), IF(INDEX(Settings!$AQ$19:$AQ$33, MATCH(O$10, Settings!$Y$19:$Y$33, 0))=0, DAY($B239), INDEX(Settings!$AQ$19:$AQ$33, MATCH(O$10, Settings!$Y$19:$Y$33, 0))))-1), 1, Settings!$AY$23:$AY$38), ""))</f>
        <v/>
      </c>
      <c r="BO239" s="119" t="str">
        <f>IF(OR(P$10="", $B239="", P239="", BO$9=""), "", IFERROR(WORKDAY((DATE(YEAR($B239), MONTH($B239)+INDEX(Settings!$AM$19:$AM$33, MATCH(P$10, Settings!$Y$19:$Y$33, 0)), IF(INDEX(Settings!$AQ$19:$AQ$33, MATCH(P$10, Settings!$Y$19:$Y$33, 0))=0, DAY($B239), INDEX(Settings!$AQ$19:$AQ$33, MATCH(P$10, Settings!$Y$19:$Y$33, 0))))-1), 1, Settings!$AY$23:$AY$38), ""))</f>
        <v/>
      </c>
      <c r="BP239" s="120" t="str">
        <f>IF(OR(Q$10="", $B239="", Q239="", BP$9=""), "", IFERROR(WORKDAY((DATE(YEAR($B239), MONTH($B239)+INDEX(Settings!$AM$19:$AM$33, MATCH(Q$10, Settings!$Y$19:$Y$33, 0)), IF(INDEX(Settings!$AQ$19:$AQ$33, MATCH(Q$10, Settings!$Y$19:$Y$33, 0))=0, DAY($B239), INDEX(Settings!$AQ$19:$AQ$33, MATCH(Q$10, Settings!$Y$19:$Y$33, 0))))-1), 1, Settings!$AY$23:$AY$38), ""))</f>
        <v/>
      </c>
      <c r="BR239" s="118" t="str">
        <f>IF(BB239="", "", IF(BB239&lt;=$B239, WORKDAY(DATE(YEAR($BB239), MONTH(BB239)+1, DAY(BB239)-1), 1, Settings!$AY$23:$AY$38), BB239))</f>
        <v/>
      </c>
      <c r="BS239" s="119" t="str">
        <f>IF(BC239="", "", IF(BC239&lt;=$B239, WORKDAY(DATE(YEAR($BB239), MONTH(BC239)+1, DAY(BC239)-1), 1, Settings!$AY$23:$AY$38), BC239))</f>
        <v/>
      </c>
      <c r="BT239" s="119" t="str">
        <f>IF(BD239="", "", IF(BD239&lt;=$B239, WORKDAY(DATE(YEAR($BB239), MONTH(BD239)+1, DAY(BD239)-1), 1, Settings!$AY$23:$AY$38), BD239))</f>
        <v/>
      </c>
      <c r="BU239" s="119" t="str">
        <f>IF(BE239="", "", IF(BE239&lt;=$B239, WORKDAY(DATE(YEAR($BB239), MONTH(BE239)+1, DAY(BE239)-1), 1, Settings!$AY$23:$AY$38), BE239))</f>
        <v/>
      </c>
      <c r="BV239" s="119" t="str">
        <f>IF(BF239="", "", IF(BF239&lt;=$B239, WORKDAY(DATE(YEAR($BB239), MONTH(BF239)+1, DAY(BF239)-1), 1, Settings!$AY$23:$AY$38), BF239))</f>
        <v/>
      </c>
      <c r="BW239" s="119" t="str">
        <f>IF(BG239="", "", IF(BG239&lt;=$B239, WORKDAY(DATE(YEAR($BB239), MONTH(BG239)+1, DAY(BG239)-1), 1, Settings!$AY$23:$AY$38), BG239))</f>
        <v/>
      </c>
      <c r="BX239" s="119" t="str">
        <f>IF(BH239="", "", IF(BH239&lt;=$B239, WORKDAY(DATE(YEAR($BB239), MONTH(BH239)+1, DAY(BH239)-1), 1, Settings!$AY$23:$AY$38), BH239))</f>
        <v/>
      </c>
      <c r="BY239" s="119" t="str">
        <f>IF(BI239="", "", IF(BI239&lt;=$B239, WORKDAY(DATE(YEAR($BB239), MONTH(BI239)+1, DAY(BI239)-1), 1, Settings!$AY$23:$AY$38), BI239))</f>
        <v/>
      </c>
      <c r="BZ239" s="119" t="str">
        <f>IF(BJ239="", "", IF(BJ239&lt;=$B239, WORKDAY(DATE(YEAR($BB239), MONTH(BJ239)+1, DAY(BJ239)-1), 1, Settings!$AY$23:$AY$38), BJ239))</f>
        <v/>
      </c>
      <c r="CA239" s="119" t="str">
        <f>IF(BK239="", "", IF(BK239&lt;=$B239, WORKDAY(DATE(YEAR($BB239), MONTH(BK239)+1, DAY(BK239)-1), 1, Settings!$AY$23:$AY$38), BK239))</f>
        <v/>
      </c>
      <c r="CB239" s="119" t="str">
        <f>IF(BL239="", "", IF(BL239&lt;=$B239, WORKDAY(DATE(YEAR($BB239), MONTH(BL239)+1, DAY(BL239)-1), 1, Settings!$AY$23:$AY$38), BL239))</f>
        <v/>
      </c>
      <c r="CC239" s="119" t="str">
        <f>IF(BM239="", "", IF(BM239&lt;=$B239, WORKDAY(DATE(YEAR($BB239), MONTH(BM239)+1, DAY(BM239)-1), 1, Settings!$AY$23:$AY$38), BM239))</f>
        <v/>
      </c>
      <c r="CD239" s="119" t="str">
        <f>IF(BN239="", "", IF(BN239&lt;=$B239, WORKDAY(DATE(YEAR($BB239), MONTH(BN239)+1, DAY(BN239)-1), 1, Settings!$AY$23:$AY$38), BN239))</f>
        <v/>
      </c>
      <c r="CE239" s="119" t="str">
        <f>IF(BO239="", "", IF(BO239&lt;=$B239, WORKDAY(DATE(YEAR($BB239), MONTH(BO239)+1, DAY(BO239)-1), 1, Settings!$AY$23:$AY$38), BO239))</f>
        <v/>
      </c>
      <c r="CF239" s="120" t="str">
        <f>IF(BP239="", "", IF(BP239&lt;=$B239, WORKDAY(DATE(YEAR($BB239), MONTH(BP239)+1, DAY(BP239)-1), 1, Settings!$AY$23:$AY$38), BP239))</f>
        <v/>
      </c>
      <c r="CH239" s="48" t="str">
        <f t="shared" si="97"/>
        <v/>
      </c>
      <c r="CI239" s="49" t="str">
        <f t="shared" si="98"/>
        <v/>
      </c>
      <c r="CJ239" s="49" t="str">
        <f t="shared" si="99"/>
        <v/>
      </c>
      <c r="CK239" s="49" t="str">
        <f t="shared" si="100"/>
        <v/>
      </c>
      <c r="CL239" s="49" t="str">
        <f t="shared" si="101"/>
        <v/>
      </c>
      <c r="CM239" s="49" t="str">
        <f t="shared" si="102"/>
        <v/>
      </c>
      <c r="CN239" s="49" t="str">
        <f t="shared" si="103"/>
        <v/>
      </c>
      <c r="CO239" s="49" t="str">
        <f t="shared" si="104"/>
        <v/>
      </c>
      <c r="CP239" s="49" t="str">
        <f t="shared" si="105"/>
        <v/>
      </c>
      <c r="CQ239" s="49" t="str">
        <f t="shared" si="106"/>
        <v/>
      </c>
      <c r="CR239" s="49" t="str">
        <f t="shared" si="107"/>
        <v/>
      </c>
      <c r="CS239" s="49" t="str">
        <f t="shared" si="108"/>
        <v/>
      </c>
      <c r="CT239" s="49" t="str">
        <f t="shared" si="109"/>
        <v/>
      </c>
      <c r="CU239" s="49" t="str">
        <f t="shared" si="110"/>
        <v/>
      </c>
      <c r="CV239" s="16" t="str">
        <f t="shared" si="111"/>
        <v/>
      </c>
      <c r="CX239" s="48" t="str">
        <f t="shared" si="112"/>
        <v/>
      </c>
      <c r="CY239" s="49" t="str">
        <f t="shared" si="113"/>
        <v/>
      </c>
      <c r="CZ239" s="49" t="str">
        <f t="shared" si="114"/>
        <v/>
      </c>
      <c r="DA239" s="49" t="str">
        <f t="shared" si="115"/>
        <v/>
      </c>
      <c r="DB239" s="49" t="str">
        <f t="shared" si="116"/>
        <v/>
      </c>
      <c r="DC239" s="49" t="str">
        <f t="shared" si="117"/>
        <v/>
      </c>
      <c r="DD239" s="49" t="str">
        <f t="shared" si="118"/>
        <v/>
      </c>
      <c r="DE239" s="49" t="str">
        <f t="shared" si="119"/>
        <v/>
      </c>
      <c r="DF239" s="49" t="str">
        <f t="shared" si="120"/>
        <v/>
      </c>
      <c r="DG239" s="49" t="str">
        <f t="shared" si="121"/>
        <v/>
      </c>
      <c r="DH239" s="49" t="str">
        <f t="shared" si="122"/>
        <v/>
      </c>
      <c r="DI239" s="49" t="str">
        <f t="shared" si="123"/>
        <v/>
      </c>
      <c r="DJ239" s="49" t="str">
        <f t="shared" si="124"/>
        <v/>
      </c>
      <c r="DK239" s="49" t="str">
        <f t="shared" si="125"/>
        <v/>
      </c>
      <c r="DL239" s="16" t="str">
        <f t="shared" si="126"/>
        <v/>
      </c>
      <c r="DN239" s="17" t="str">
        <f t="shared" si="127"/>
        <v>Feb 2020</v>
      </c>
    </row>
    <row r="240" spans="1:118" x14ac:dyDescent="0.25">
      <c r="A240" s="30"/>
      <c r="B240" s="102">
        <f>IF(B239="", "", IFERROR(IF(B239+1&gt;Settings!$G$25, "", B239+1), ""))</f>
        <v>43876</v>
      </c>
      <c r="C240" s="2"/>
      <c r="D240" s="3"/>
      <c r="E240" s="3"/>
      <c r="F240" s="3"/>
      <c r="G240" s="3"/>
      <c r="H240" s="3"/>
      <c r="I240" s="3"/>
      <c r="J240" s="3"/>
      <c r="K240" s="3"/>
      <c r="L240" s="3"/>
      <c r="M240" s="3"/>
      <c r="N240" s="3"/>
      <c r="O240" s="3"/>
      <c r="P240" s="3"/>
      <c r="Q240" s="4"/>
      <c r="R240" s="30"/>
      <c r="T240" s="17" t="str">
        <f>IF($B240="", "", IF($B240&lt;Settings!$G$23, "Old", "New"))</f>
        <v>New</v>
      </c>
      <c r="AL240" s="118" t="str">
        <f>IF(OR($B240="", C240="", C$10="", AL$9), "", IFERROR($B240+INDEX(Settings!$AF$19:$AF$33, MATCH(C$10, Settings!$Y$19:$Y$33, 0))+IF(INDEX(Settings!$AI$19:$AI$33, MATCH(C$10, Settings!$Y$19:$Y$33, 0))="", 0, INDEX($AO$2:$AU$8, MATCH(TEXT($B240, "ddd"), $AN$2:$AN$8, 0), MATCH(INDEX(Settings!$AI$19:$AI$33, MATCH(C$10, Settings!$Y$19:$Y$33, 0)), $AO$1:$AU$1, 0))), 0))</f>
        <v/>
      </c>
      <c r="AM240" s="119" t="str">
        <f>IF(OR($B240="", D240="", D$10="", AM$9), "", IFERROR($B240+INDEX(Settings!$AF$19:$AF$33, MATCH(D$10, Settings!$Y$19:$Y$33, 0))+IF(INDEX(Settings!$AI$19:$AI$33, MATCH(D$10, Settings!$Y$19:$Y$33, 0))="", 0, INDEX($AO$2:$AU$8, MATCH(TEXT($B240, "ddd"), $AN$2:$AN$8, 0), MATCH(INDEX(Settings!$AI$19:$AI$33, MATCH(D$10, Settings!$Y$19:$Y$33, 0)), $AO$1:$AU$1, 0))), 0))</f>
        <v/>
      </c>
      <c r="AN240" s="119" t="str">
        <f>IF(OR($B240="", E240="", E$10="", AN$9), "", IFERROR($B240+INDEX(Settings!$AF$19:$AF$33, MATCH(E$10, Settings!$Y$19:$Y$33, 0))+IF(INDEX(Settings!$AI$19:$AI$33, MATCH(E$10, Settings!$Y$19:$Y$33, 0))="", 0, INDEX($AO$2:$AU$8, MATCH(TEXT($B240, "ddd"), $AN$2:$AN$8, 0), MATCH(INDEX(Settings!$AI$19:$AI$33, MATCH(E$10, Settings!$Y$19:$Y$33, 0)), $AO$1:$AU$1, 0))), 0))</f>
        <v/>
      </c>
      <c r="AO240" s="119" t="str">
        <f>IF(OR($B240="", F240="", F$10="", AO$9), "", IFERROR($B240+INDEX(Settings!$AF$19:$AF$33, MATCH(F$10, Settings!$Y$19:$Y$33, 0))+IF(INDEX(Settings!$AI$19:$AI$33, MATCH(F$10, Settings!$Y$19:$Y$33, 0))="", 0, INDEX($AO$2:$AU$8, MATCH(TEXT($B240, "ddd"), $AN$2:$AN$8, 0), MATCH(INDEX(Settings!$AI$19:$AI$33, MATCH(F$10, Settings!$Y$19:$Y$33, 0)), $AO$1:$AU$1, 0))), 0))</f>
        <v/>
      </c>
      <c r="AP240" s="119" t="str">
        <f>IF(OR($B240="", G240="", G$10="", AP$9), "", IFERROR($B240+INDEX(Settings!$AF$19:$AF$33, MATCH(G$10, Settings!$Y$19:$Y$33, 0))+IF(INDEX(Settings!$AI$19:$AI$33, MATCH(G$10, Settings!$Y$19:$Y$33, 0))="", 0, INDEX($AO$2:$AU$8, MATCH(TEXT($B240, "ddd"), $AN$2:$AN$8, 0), MATCH(INDEX(Settings!$AI$19:$AI$33, MATCH(G$10, Settings!$Y$19:$Y$33, 0)), $AO$1:$AU$1, 0))), 0))</f>
        <v/>
      </c>
      <c r="AQ240" s="119" t="str">
        <f>IF(OR($B240="", H240="", H$10="", AQ$9), "", IFERROR($B240+INDEX(Settings!$AF$19:$AF$33, MATCH(H$10, Settings!$Y$19:$Y$33, 0))+IF(INDEX(Settings!$AI$19:$AI$33, MATCH(H$10, Settings!$Y$19:$Y$33, 0))="", 0, INDEX($AO$2:$AU$8, MATCH(TEXT($B240, "ddd"), $AN$2:$AN$8, 0), MATCH(INDEX(Settings!$AI$19:$AI$33, MATCH(H$10, Settings!$Y$19:$Y$33, 0)), $AO$1:$AU$1, 0))), 0))</f>
        <v/>
      </c>
      <c r="AR240" s="119" t="str">
        <f>IF(OR($B240="", I240="", I$10="", AR$9), "", IFERROR($B240+INDEX(Settings!$AF$19:$AF$33, MATCH(I$10, Settings!$Y$19:$Y$33, 0))+IF(INDEX(Settings!$AI$19:$AI$33, MATCH(I$10, Settings!$Y$19:$Y$33, 0))="", 0, INDEX($AO$2:$AU$8, MATCH(TEXT($B240, "ddd"), $AN$2:$AN$8, 0), MATCH(INDEX(Settings!$AI$19:$AI$33, MATCH(I$10, Settings!$Y$19:$Y$33, 0)), $AO$1:$AU$1, 0))), 0))</f>
        <v/>
      </c>
      <c r="AS240" s="119" t="str">
        <f>IF(OR($B240="", J240="", J$10="", AS$9), "", IFERROR($B240+INDEX(Settings!$AF$19:$AF$33, MATCH(J$10, Settings!$Y$19:$Y$33, 0))+IF(INDEX(Settings!$AI$19:$AI$33, MATCH(J$10, Settings!$Y$19:$Y$33, 0))="", 0, INDEX($AO$2:$AU$8, MATCH(TEXT($B240, "ddd"), $AN$2:$AN$8, 0), MATCH(INDEX(Settings!$AI$19:$AI$33, MATCH(J$10, Settings!$Y$19:$Y$33, 0)), $AO$1:$AU$1, 0))), 0))</f>
        <v/>
      </c>
      <c r="AT240" s="119" t="str">
        <f>IF(OR($B240="", K240="", K$10="", AT$9), "", IFERROR($B240+INDEX(Settings!$AF$19:$AF$33, MATCH(K$10, Settings!$Y$19:$Y$33, 0))+IF(INDEX(Settings!$AI$19:$AI$33, MATCH(K$10, Settings!$Y$19:$Y$33, 0))="", 0, INDEX($AO$2:$AU$8, MATCH(TEXT($B240, "ddd"), $AN$2:$AN$8, 0), MATCH(INDEX(Settings!$AI$19:$AI$33, MATCH(K$10, Settings!$Y$19:$Y$33, 0)), $AO$1:$AU$1, 0))), 0))</f>
        <v/>
      </c>
      <c r="AU240" s="119" t="str">
        <f>IF(OR($B240="", L240="", L$10="", AU$9), "", IFERROR($B240+INDEX(Settings!$AF$19:$AF$33, MATCH(L$10, Settings!$Y$19:$Y$33, 0))+IF(INDEX(Settings!$AI$19:$AI$33, MATCH(L$10, Settings!$Y$19:$Y$33, 0))="", 0, INDEX($AO$2:$AU$8, MATCH(TEXT($B240, "ddd"), $AN$2:$AN$8, 0), MATCH(INDEX(Settings!$AI$19:$AI$33, MATCH(L$10, Settings!$Y$19:$Y$33, 0)), $AO$1:$AU$1, 0))), 0))</f>
        <v/>
      </c>
      <c r="AV240" s="119" t="str">
        <f>IF(OR($B240="", M240="", M$10="", AV$9), "", IFERROR($B240+INDEX(Settings!$AF$19:$AF$33, MATCH(M$10, Settings!$Y$19:$Y$33, 0))+IF(INDEX(Settings!$AI$19:$AI$33, MATCH(M$10, Settings!$Y$19:$Y$33, 0))="", 0, INDEX($AO$2:$AU$8, MATCH(TEXT($B240, "ddd"), $AN$2:$AN$8, 0), MATCH(INDEX(Settings!$AI$19:$AI$33, MATCH(M$10, Settings!$Y$19:$Y$33, 0)), $AO$1:$AU$1, 0))), 0))</f>
        <v/>
      </c>
      <c r="AW240" s="119" t="str">
        <f>IF(OR($B240="", N240="", N$10="", AW$9), "", IFERROR($B240+INDEX(Settings!$AF$19:$AF$33, MATCH(N$10, Settings!$Y$19:$Y$33, 0))+IF(INDEX(Settings!$AI$19:$AI$33, MATCH(N$10, Settings!$Y$19:$Y$33, 0))="", 0, INDEX($AO$2:$AU$8, MATCH(TEXT($B240, "ddd"), $AN$2:$AN$8, 0), MATCH(INDEX(Settings!$AI$19:$AI$33, MATCH(N$10, Settings!$Y$19:$Y$33, 0)), $AO$1:$AU$1, 0))), 0))</f>
        <v/>
      </c>
      <c r="AX240" s="119" t="str">
        <f>IF(OR($B240="", O240="", O$10="", AX$9), "", IFERROR($B240+INDEX(Settings!$AF$19:$AF$33, MATCH(O$10, Settings!$Y$19:$Y$33, 0))+IF(INDEX(Settings!$AI$19:$AI$33, MATCH(O$10, Settings!$Y$19:$Y$33, 0))="", 0, INDEX($AO$2:$AU$8, MATCH(TEXT($B240, "ddd"), $AN$2:$AN$8, 0), MATCH(INDEX(Settings!$AI$19:$AI$33, MATCH(O$10, Settings!$Y$19:$Y$33, 0)), $AO$1:$AU$1, 0))), 0))</f>
        <v/>
      </c>
      <c r="AY240" s="119" t="str">
        <f>IF(OR($B240="", P240="", P$10="", AY$9), "", IFERROR($B240+INDEX(Settings!$AF$19:$AF$33, MATCH(P$10, Settings!$Y$19:$Y$33, 0))+IF(INDEX(Settings!$AI$19:$AI$33, MATCH(P$10, Settings!$Y$19:$Y$33, 0))="", 0, INDEX($AO$2:$AU$8, MATCH(TEXT($B240, "ddd"), $AN$2:$AN$8, 0), MATCH(INDEX(Settings!$AI$19:$AI$33, MATCH(P$10, Settings!$Y$19:$Y$33, 0)), $AO$1:$AU$1, 0))), 0))</f>
        <v/>
      </c>
      <c r="AZ240" s="120" t="str">
        <f>IF(OR($B240="", Q240="", Q$10="", AZ$9), "", IFERROR($B240+INDEX(Settings!$AF$19:$AF$33, MATCH(Q$10, Settings!$Y$19:$Y$33, 0))+IF(INDEX(Settings!$AI$19:$AI$33, MATCH(Q$10, Settings!$Y$19:$Y$33, 0))="", 0, INDEX($AO$2:$AU$8, MATCH(TEXT($B240, "ddd"), $AN$2:$AN$8, 0), MATCH(INDEX(Settings!$AI$19:$AI$33, MATCH(Q$10, Settings!$Y$19:$Y$33, 0)), $AO$1:$AU$1, 0))), 0))</f>
        <v/>
      </c>
      <c r="BB240" s="118" t="str">
        <f>IF(OR(C$10="", $B240="", C240="", BB$9=""), "", IFERROR(WORKDAY((DATE(YEAR($B240), MONTH($B240)+INDEX(Settings!$AM$19:$AM$33, MATCH(C$10, Settings!$Y$19:$Y$33, 0)), IF(INDEX(Settings!$AQ$19:$AQ$33, MATCH(C$10, Settings!$Y$19:$Y$33, 0))=0, DAY($B240), INDEX(Settings!$AQ$19:$AQ$33, MATCH(C$10, Settings!$Y$19:$Y$33, 0))))-1), 1, Settings!$AY$23:$AY$38), ""))</f>
        <v/>
      </c>
      <c r="BC240" s="119" t="str">
        <f>IF(OR(D$10="", $B240="", D240="", BC$9=""), "", IFERROR(WORKDAY((DATE(YEAR($B240), MONTH($B240)+INDEX(Settings!$AM$19:$AM$33, MATCH(D$10, Settings!$Y$19:$Y$33, 0)), IF(INDEX(Settings!$AQ$19:$AQ$33, MATCH(D$10, Settings!$Y$19:$Y$33, 0))=0, DAY($B240), INDEX(Settings!$AQ$19:$AQ$33, MATCH(D$10, Settings!$Y$19:$Y$33, 0))))-1), 1, Settings!$AY$23:$AY$38), ""))</f>
        <v/>
      </c>
      <c r="BD240" s="119" t="str">
        <f>IF(OR(E$10="", $B240="", E240="", BD$9=""), "", IFERROR(WORKDAY((DATE(YEAR($B240), MONTH($B240)+INDEX(Settings!$AM$19:$AM$33, MATCH(E$10, Settings!$Y$19:$Y$33, 0)), IF(INDEX(Settings!$AQ$19:$AQ$33, MATCH(E$10, Settings!$Y$19:$Y$33, 0))=0, DAY($B240), INDEX(Settings!$AQ$19:$AQ$33, MATCH(E$10, Settings!$Y$19:$Y$33, 0))))-1), 1, Settings!$AY$23:$AY$38), ""))</f>
        <v/>
      </c>
      <c r="BE240" s="119" t="str">
        <f>IF(OR(F$10="", $B240="", F240="", BE$9=""), "", IFERROR(WORKDAY((DATE(YEAR($B240), MONTH($B240)+INDEX(Settings!$AM$19:$AM$33, MATCH(F$10, Settings!$Y$19:$Y$33, 0)), IF(INDEX(Settings!$AQ$19:$AQ$33, MATCH(F$10, Settings!$Y$19:$Y$33, 0))=0, DAY($B240), INDEX(Settings!$AQ$19:$AQ$33, MATCH(F$10, Settings!$Y$19:$Y$33, 0))))-1), 1, Settings!$AY$23:$AY$38), ""))</f>
        <v/>
      </c>
      <c r="BF240" s="119" t="str">
        <f>IF(OR(G$10="", $B240="", G240="", BF$9=""), "", IFERROR(WORKDAY((DATE(YEAR($B240), MONTH($B240)+INDEX(Settings!$AM$19:$AM$33, MATCH(G$10, Settings!$Y$19:$Y$33, 0)), IF(INDEX(Settings!$AQ$19:$AQ$33, MATCH(G$10, Settings!$Y$19:$Y$33, 0))=0, DAY($B240), INDEX(Settings!$AQ$19:$AQ$33, MATCH(G$10, Settings!$Y$19:$Y$33, 0))))-1), 1, Settings!$AY$23:$AY$38), ""))</f>
        <v/>
      </c>
      <c r="BG240" s="119" t="str">
        <f>IF(OR(H$10="", $B240="", H240="", BG$9=""), "", IFERROR(WORKDAY((DATE(YEAR($B240), MONTH($B240)+INDEX(Settings!$AM$19:$AM$33, MATCH(H$10, Settings!$Y$19:$Y$33, 0)), IF(INDEX(Settings!$AQ$19:$AQ$33, MATCH(H$10, Settings!$Y$19:$Y$33, 0))=0, DAY($B240), INDEX(Settings!$AQ$19:$AQ$33, MATCH(H$10, Settings!$Y$19:$Y$33, 0))))-1), 1, Settings!$AY$23:$AY$38), ""))</f>
        <v/>
      </c>
      <c r="BH240" s="119" t="str">
        <f>IF(OR(I$10="", $B240="", I240="", BH$9=""), "", IFERROR(WORKDAY((DATE(YEAR($B240), MONTH($B240)+INDEX(Settings!$AM$19:$AM$33, MATCH(I$10, Settings!$Y$19:$Y$33, 0)), IF(INDEX(Settings!$AQ$19:$AQ$33, MATCH(I$10, Settings!$Y$19:$Y$33, 0))=0, DAY($B240), INDEX(Settings!$AQ$19:$AQ$33, MATCH(I$10, Settings!$Y$19:$Y$33, 0))))-1), 1, Settings!$AY$23:$AY$38), ""))</f>
        <v/>
      </c>
      <c r="BI240" s="119" t="str">
        <f>IF(OR(J$10="", $B240="", J240="", BI$9=""), "", IFERROR(WORKDAY((DATE(YEAR($B240), MONTH($B240)+INDEX(Settings!$AM$19:$AM$33, MATCH(J$10, Settings!$Y$19:$Y$33, 0)), IF(INDEX(Settings!$AQ$19:$AQ$33, MATCH(J$10, Settings!$Y$19:$Y$33, 0))=0, DAY($B240), INDEX(Settings!$AQ$19:$AQ$33, MATCH(J$10, Settings!$Y$19:$Y$33, 0))))-1), 1, Settings!$AY$23:$AY$38), ""))</f>
        <v/>
      </c>
      <c r="BJ240" s="119" t="str">
        <f>IF(OR(K$10="", $B240="", K240="", BJ$9=""), "", IFERROR(WORKDAY((DATE(YEAR($B240), MONTH($B240)+INDEX(Settings!$AM$19:$AM$33, MATCH(K$10, Settings!$Y$19:$Y$33, 0)), IF(INDEX(Settings!$AQ$19:$AQ$33, MATCH(K$10, Settings!$Y$19:$Y$33, 0))=0, DAY($B240), INDEX(Settings!$AQ$19:$AQ$33, MATCH(K$10, Settings!$Y$19:$Y$33, 0))))-1), 1, Settings!$AY$23:$AY$38), ""))</f>
        <v/>
      </c>
      <c r="BK240" s="119" t="str">
        <f>IF(OR(L$10="", $B240="", L240="", BK$9=""), "", IFERROR(WORKDAY((DATE(YEAR($B240), MONTH($B240)+INDEX(Settings!$AM$19:$AM$33, MATCH(L$10, Settings!$Y$19:$Y$33, 0)), IF(INDEX(Settings!$AQ$19:$AQ$33, MATCH(L$10, Settings!$Y$19:$Y$33, 0))=0, DAY($B240), INDEX(Settings!$AQ$19:$AQ$33, MATCH(L$10, Settings!$Y$19:$Y$33, 0))))-1), 1, Settings!$AY$23:$AY$38), ""))</f>
        <v/>
      </c>
      <c r="BL240" s="119" t="str">
        <f>IF(OR(M$10="", $B240="", M240="", BL$9=""), "", IFERROR(WORKDAY((DATE(YEAR($B240), MONTH($B240)+INDEX(Settings!$AM$19:$AM$33, MATCH(M$10, Settings!$Y$19:$Y$33, 0)), IF(INDEX(Settings!$AQ$19:$AQ$33, MATCH(M$10, Settings!$Y$19:$Y$33, 0))=0, DAY($B240), INDEX(Settings!$AQ$19:$AQ$33, MATCH(M$10, Settings!$Y$19:$Y$33, 0))))-1), 1, Settings!$AY$23:$AY$38), ""))</f>
        <v/>
      </c>
      <c r="BM240" s="119" t="str">
        <f>IF(OR(N$10="", $B240="", N240="", BM$9=""), "", IFERROR(WORKDAY((DATE(YEAR($B240), MONTH($B240)+INDEX(Settings!$AM$19:$AM$33, MATCH(N$10, Settings!$Y$19:$Y$33, 0)), IF(INDEX(Settings!$AQ$19:$AQ$33, MATCH(N$10, Settings!$Y$19:$Y$33, 0))=0, DAY($B240), INDEX(Settings!$AQ$19:$AQ$33, MATCH(N$10, Settings!$Y$19:$Y$33, 0))))-1), 1, Settings!$AY$23:$AY$38), ""))</f>
        <v/>
      </c>
      <c r="BN240" s="119" t="str">
        <f>IF(OR(O$10="", $B240="", O240="", BN$9=""), "", IFERROR(WORKDAY((DATE(YEAR($B240), MONTH($B240)+INDEX(Settings!$AM$19:$AM$33, MATCH(O$10, Settings!$Y$19:$Y$33, 0)), IF(INDEX(Settings!$AQ$19:$AQ$33, MATCH(O$10, Settings!$Y$19:$Y$33, 0))=0, DAY($B240), INDEX(Settings!$AQ$19:$AQ$33, MATCH(O$10, Settings!$Y$19:$Y$33, 0))))-1), 1, Settings!$AY$23:$AY$38), ""))</f>
        <v/>
      </c>
      <c r="BO240" s="119" t="str">
        <f>IF(OR(P$10="", $B240="", P240="", BO$9=""), "", IFERROR(WORKDAY((DATE(YEAR($B240), MONTH($B240)+INDEX(Settings!$AM$19:$AM$33, MATCH(P$10, Settings!$Y$19:$Y$33, 0)), IF(INDEX(Settings!$AQ$19:$AQ$33, MATCH(P$10, Settings!$Y$19:$Y$33, 0))=0, DAY($B240), INDEX(Settings!$AQ$19:$AQ$33, MATCH(P$10, Settings!$Y$19:$Y$33, 0))))-1), 1, Settings!$AY$23:$AY$38), ""))</f>
        <v/>
      </c>
      <c r="BP240" s="120" t="str">
        <f>IF(OR(Q$10="", $B240="", Q240="", BP$9=""), "", IFERROR(WORKDAY((DATE(YEAR($B240), MONTH($B240)+INDEX(Settings!$AM$19:$AM$33, MATCH(Q$10, Settings!$Y$19:$Y$33, 0)), IF(INDEX(Settings!$AQ$19:$AQ$33, MATCH(Q$10, Settings!$Y$19:$Y$33, 0))=0, DAY($B240), INDEX(Settings!$AQ$19:$AQ$33, MATCH(Q$10, Settings!$Y$19:$Y$33, 0))))-1), 1, Settings!$AY$23:$AY$38), ""))</f>
        <v/>
      </c>
      <c r="BR240" s="118" t="str">
        <f>IF(BB240="", "", IF(BB240&lt;=$B240, WORKDAY(DATE(YEAR($BB240), MONTH(BB240)+1, DAY(BB240)-1), 1, Settings!$AY$23:$AY$38), BB240))</f>
        <v/>
      </c>
      <c r="BS240" s="119" t="str">
        <f>IF(BC240="", "", IF(BC240&lt;=$B240, WORKDAY(DATE(YEAR($BB240), MONTH(BC240)+1, DAY(BC240)-1), 1, Settings!$AY$23:$AY$38), BC240))</f>
        <v/>
      </c>
      <c r="BT240" s="119" t="str">
        <f>IF(BD240="", "", IF(BD240&lt;=$B240, WORKDAY(DATE(YEAR($BB240), MONTH(BD240)+1, DAY(BD240)-1), 1, Settings!$AY$23:$AY$38), BD240))</f>
        <v/>
      </c>
      <c r="BU240" s="119" t="str">
        <f>IF(BE240="", "", IF(BE240&lt;=$B240, WORKDAY(DATE(YEAR($BB240), MONTH(BE240)+1, DAY(BE240)-1), 1, Settings!$AY$23:$AY$38), BE240))</f>
        <v/>
      </c>
      <c r="BV240" s="119" t="str">
        <f>IF(BF240="", "", IF(BF240&lt;=$B240, WORKDAY(DATE(YEAR($BB240), MONTH(BF240)+1, DAY(BF240)-1), 1, Settings!$AY$23:$AY$38), BF240))</f>
        <v/>
      </c>
      <c r="BW240" s="119" t="str">
        <f>IF(BG240="", "", IF(BG240&lt;=$B240, WORKDAY(DATE(YEAR($BB240), MONTH(BG240)+1, DAY(BG240)-1), 1, Settings!$AY$23:$AY$38), BG240))</f>
        <v/>
      </c>
      <c r="BX240" s="119" t="str">
        <f>IF(BH240="", "", IF(BH240&lt;=$B240, WORKDAY(DATE(YEAR($BB240), MONTH(BH240)+1, DAY(BH240)-1), 1, Settings!$AY$23:$AY$38), BH240))</f>
        <v/>
      </c>
      <c r="BY240" s="119" t="str">
        <f>IF(BI240="", "", IF(BI240&lt;=$B240, WORKDAY(DATE(YEAR($BB240), MONTH(BI240)+1, DAY(BI240)-1), 1, Settings!$AY$23:$AY$38), BI240))</f>
        <v/>
      </c>
      <c r="BZ240" s="119" t="str">
        <f>IF(BJ240="", "", IF(BJ240&lt;=$B240, WORKDAY(DATE(YEAR($BB240), MONTH(BJ240)+1, DAY(BJ240)-1), 1, Settings!$AY$23:$AY$38), BJ240))</f>
        <v/>
      </c>
      <c r="CA240" s="119" t="str">
        <f>IF(BK240="", "", IF(BK240&lt;=$B240, WORKDAY(DATE(YEAR($BB240), MONTH(BK240)+1, DAY(BK240)-1), 1, Settings!$AY$23:$AY$38), BK240))</f>
        <v/>
      </c>
      <c r="CB240" s="119" t="str">
        <f>IF(BL240="", "", IF(BL240&lt;=$B240, WORKDAY(DATE(YEAR($BB240), MONTH(BL240)+1, DAY(BL240)-1), 1, Settings!$AY$23:$AY$38), BL240))</f>
        <v/>
      </c>
      <c r="CC240" s="119" t="str">
        <f>IF(BM240="", "", IF(BM240&lt;=$B240, WORKDAY(DATE(YEAR($BB240), MONTH(BM240)+1, DAY(BM240)-1), 1, Settings!$AY$23:$AY$38), BM240))</f>
        <v/>
      </c>
      <c r="CD240" s="119" t="str">
        <f>IF(BN240="", "", IF(BN240&lt;=$B240, WORKDAY(DATE(YEAR($BB240), MONTH(BN240)+1, DAY(BN240)-1), 1, Settings!$AY$23:$AY$38), BN240))</f>
        <v/>
      </c>
      <c r="CE240" s="119" t="str">
        <f>IF(BO240="", "", IF(BO240&lt;=$B240, WORKDAY(DATE(YEAR($BB240), MONTH(BO240)+1, DAY(BO240)-1), 1, Settings!$AY$23:$AY$38), BO240))</f>
        <v/>
      </c>
      <c r="CF240" s="120" t="str">
        <f>IF(BP240="", "", IF(BP240&lt;=$B240, WORKDAY(DATE(YEAR($BB240), MONTH(BP240)+1, DAY(BP240)-1), 1, Settings!$AY$23:$AY$38), BP240))</f>
        <v/>
      </c>
      <c r="CH240" s="48" t="str">
        <f t="shared" si="97"/>
        <v/>
      </c>
      <c r="CI240" s="49" t="str">
        <f t="shared" si="98"/>
        <v/>
      </c>
      <c r="CJ240" s="49" t="str">
        <f t="shared" si="99"/>
        <v/>
      </c>
      <c r="CK240" s="49" t="str">
        <f t="shared" si="100"/>
        <v/>
      </c>
      <c r="CL240" s="49" t="str">
        <f t="shared" si="101"/>
        <v/>
      </c>
      <c r="CM240" s="49" t="str">
        <f t="shared" si="102"/>
        <v/>
      </c>
      <c r="CN240" s="49" t="str">
        <f t="shared" si="103"/>
        <v/>
      </c>
      <c r="CO240" s="49" t="str">
        <f t="shared" si="104"/>
        <v/>
      </c>
      <c r="CP240" s="49" t="str">
        <f t="shared" si="105"/>
        <v/>
      </c>
      <c r="CQ240" s="49" t="str">
        <f t="shared" si="106"/>
        <v/>
      </c>
      <c r="CR240" s="49" t="str">
        <f t="shared" si="107"/>
        <v/>
      </c>
      <c r="CS240" s="49" t="str">
        <f t="shared" si="108"/>
        <v/>
      </c>
      <c r="CT240" s="49" t="str">
        <f t="shared" si="109"/>
        <v/>
      </c>
      <c r="CU240" s="49" t="str">
        <f t="shared" si="110"/>
        <v/>
      </c>
      <c r="CV240" s="16" t="str">
        <f t="shared" si="111"/>
        <v/>
      </c>
      <c r="CX240" s="48" t="str">
        <f t="shared" si="112"/>
        <v/>
      </c>
      <c r="CY240" s="49" t="str">
        <f t="shared" si="113"/>
        <v/>
      </c>
      <c r="CZ240" s="49" t="str">
        <f t="shared" si="114"/>
        <v/>
      </c>
      <c r="DA240" s="49" t="str">
        <f t="shared" si="115"/>
        <v/>
      </c>
      <c r="DB240" s="49" t="str">
        <f t="shared" si="116"/>
        <v/>
      </c>
      <c r="DC240" s="49" t="str">
        <f t="shared" si="117"/>
        <v/>
      </c>
      <c r="DD240" s="49" t="str">
        <f t="shared" si="118"/>
        <v/>
      </c>
      <c r="DE240" s="49" t="str">
        <f t="shared" si="119"/>
        <v/>
      </c>
      <c r="DF240" s="49" t="str">
        <f t="shared" si="120"/>
        <v/>
      </c>
      <c r="DG240" s="49" t="str">
        <f t="shared" si="121"/>
        <v/>
      </c>
      <c r="DH240" s="49" t="str">
        <f t="shared" si="122"/>
        <v/>
      </c>
      <c r="DI240" s="49" t="str">
        <f t="shared" si="123"/>
        <v/>
      </c>
      <c r="DJ240" s="49" t="str">
        <f t="shared" si="124"/>
        <v/>
      </c>
      <c r="DK240" s="49" t="str">
        <f t="shared" si="125"/>
        <v/>
      </c>
      <c r="DL240" s="16" t="str">
        <f t="shared" si="126"/>
        <v/>
      </c>
      <c r="DN240" s="17" t="str">
        <f t="shared" si="127"/>
        <v>Feb 2020</v>
      </c>
    </row>
    <row r="241" spans="1:118" x14ac:dyDescent="0.25">
      <c r="A241" s="30"/>
      <c r="B241" s="102">
        <f>IF(B240="", "", IFERROR(IF(B240+1&gt;Settings!$G$25, "", B240+1), ""))</f>
        <v>43877</v>
      </c>
      <c r="C241" s="2"/>
      <c r="D241" s="3"/>
      <c r="E241" s="3"/>
      <c r="F241" s="3"/>
      <c r="G241" s="3"/>
      <c r="H241" s="3"/>
      <c r="I241" s="3"/>
      <c r="J241" s="3"/>
      <c r="K241" s="3"/>
      <c r="L241" s="3"/>
      <c r="M241" s="3"/>
      <c r="N241" s="3"/>
      <c r="O241" s="3"/>
      <c r="P241" s="3"/>
      <c r="Q241" s="4"/>
      <c r="R241" s="30"/>
      <c r="T241" s="17" t="str">
        <f>IF($B241="", "", IF($B241&lt;Settings!$G$23, "Old", "New"))</f>
        <v>New</v>
      </c>
      <c r="AL241" s="118" t="str">
        <f>IF(OR($B241="", C241="", C$10="", AL$9), "", IFERROR($B241+INDEX(Settings!$AF$19:$AF$33, MATCH(C$10, Settings!$Y$19:$Y$33, 0))+IF(INDEX(Settings!$AI$19:$AI$33, MATCH(C$10, Settings!$Y$19:$Y$33, 0))="", 0, INDEX($AO$2:$AU$8, MATCH(TEXT($B241, "ddd"), $AN$2:$AN$8, 0), MATCH(INDEX(Settings!$AI$19:$AI$33, MATCH(C$10, Settings!$Y$19:$Y$33, 0)), $AO$1:$AU$1, 0))), 0))</f>
        <v/>
      </c>
      <c r="AM241" s="119" t="str">
        <f>IF(OR($B241="", D241="", D$10="", AM$9), "", IFERROR($B241+INDEX(Settings!$AF$19:$AF$33, MATCH(D$10, Settings!$Y$19:$Y$33, 0))+IF(INDEX(Settings!$AI$19:$AI$33, MATCH(D$10, Settings!$Y$19:$Y$33, 0))="", 0, INDEX($AO$2:$AU$8, MATCH(TEXT($B241, "ddd"), $AN$2:$AN$8, 0), MATCH(INDEX(Settings!$AI$19:$AI$33, MATCH(D$10, Settings!$Y$19:$Y$33, 0)), $AO$1:$AU$1, 0))), 0))</f>
        <v/>
      </c>
      <c r="AN241" s="119" t="str">
        <f>IF(OR($B241="", E241="", E$10="", AN$9), "", IFERROR($B241+INDEX(Settings!$AF$19:$AF$33, MATCH(E$10, Settings!$Y$19:$Y$33, 0))+IF(INDEX(Settings!$AI$19:$AI$33, MATCH(E$10, Settings!$Y$19:$Y$33, 0))="", 0, INDEX($AO$2:$AU$8, MATCH(TEXT($B241, "ddd"), $AN$2:$AN$8, 0), MATCH(INDEX(Settings!$AI$19:$AI$33, MATCH(E$10, Settings!$Y$19:$Y$33, 0)), $AO$1:$AU$1, 0))), 0))</f>
        <v/>
      </c>
      <c r="AO241" s="119" t="str">
        <f>IF(OR($B241="", F241="", F$10="", AO$9), "", IFERROR($B241+INDEX(Settings!$AF$19:$AF$33, MATCH(F$10, Settings!$Y$19:$Y$33, 0))+IF(INDEX(Settings!$AI$19:$AI$33, MATCH(F$10, Settings!$Y$19:$Y$33, 0))="", 0, INDEX($AO$2:$AU$8, MATCH(TEXT($B241, "ddd"), $AN$2:$AN$8, 0), MATCH(INDEX(Settings!$AI$19:$AI$33, MATCH(F$10, Settings!$Y$19:$Y$33, 0)), $AO$1:$AU$1, 0))), 0))</f>
        <v/>
      </c>
      <c r="AP241" s="119" t="str">
        <f>IF(OR($B241="", G241="", G$10="", AP$9), "", IFERROR($B241+INDEX(Settings!$AF$19:$AF$33, MATCH(G$10, Settings!$Y$19:$Y$33, 0))+IF(INDEX(Settings!$AI$19:$AI$33, MATCH(G$10, Settings!$Y$19:$Y$33, 0))="", 0, INDEX($AO$2:$AU$8, MATCH(TEXT($B241, "ddd"), $AN$2:$AN$8, 0), MATCH(INDEX(Settings!$AI$19:$AI$33, MATCH(G$10, Settings!$Y$19:$Y$33, 0)), $AO$1:$AU$1, 0))), 0))</f>
        <v/>
      </c>
      <c r="AQ241" s="119" t="str">
        <f>IF(OR($B241="", H241="", H$10="", AQ$9), "", IFERROR($B241+INDEX(Settings!$AF$19:$AF$33, MATCH(H$10, Settings!$Y$19:$Y$33, 0))+IF(INDEX(Settings!$AI$19:$AI$33, MATCH(H$10, Settings!$Y$19:$Y$33, 0))="", 0, INDEX($AO$2:$AU$8, MATCH(TEXT($B241, "ddd"), $AN$2:$AN$8, 0), MATCH(INDEX(Settings!$AI$19:$AI$33, MATCH(H$10, Settings!$Y$19:$Y$33, 0)), $AO$1:$AU$1, 0))), 0))</f>
        <v/>
      </c>
      <c r="AR241" s="119" t="str">
        <f>IF(OR($B241="", I241="", I$10="", AR$9), "", IFERROR($B241+INDEX(Settings!$AF$19:$AF$33, MATCH(I$10, Settings!$Y$19:$Y$33, 0))+IF(INDEX(Settings!$AI$19:$AI$33, MATCH(I$10, Settings!$Y$19:$Y$33, 0))="", 0, INDEX($AO$2:$AU$8, MATCH(TEXT($B241, "ddd"), $AN$2:$AN$8, 0), MATCH(INDEX(Settings!$AI$19:$AI$33, MATCH(I$10, Settings!$Y$19:$Y$33, 0)), $AO$1:$AU$1, 0))), 0))</f>
        <v/>
      </c>
      <c r="AS241" s="119" t="str">
        <f>IF(OR($B241="", J241="", J$10="", AS$9), "", IFERROR($B241+INDEX(Settings!$AF$19:$AF$33, MATCH(J$10, Settings!$Y$19:$Y$33, 0))+IF(INDEX(Settings!$AI$19:$AI$33, MATCH(J$10, Settings!$Y$19:$Y$33, 0))="", 0, INDEX($AO$2:$AU$8, MATCH(TEXT($B241, "ddd"), $AN$2:$AN$8, 0), MATCH(INDEX(Settings!$AI$19:$AI$33, MATCH(J$10, Settings!$Y$19:$Y$33, 0)), $AO$1:$AU$1, 0))), 0))</f>
        <v/>
      </c>
      <c r="AT241" s="119" t="str">
        <f>IF(OR($B241="", K241="", K$10="", AT$9), "", IFERROR($B241+INDEX(Settings!$AF$19:$AF$33, MATCH(K$10, Settings!$Y$19:$Y$33, 0))+IF(INDEX(Settings!$AI$19:$AI$33, MATCH(K$10, Settings!$Y$19:$Y$33, 0))="", 0, INDEX($AO$2:$AU$8, MATCH(TEXT($B241, "ddd"), $AN$2:$AN$8, 0), MATCH(INDEX(Settings!$AI$19:$AI$33, MATCH(K$10, Settings!$Y$19:$Y$33, 0)), $AO$1:$AU$1, 0))), 0))</f>
        <v/>
      </c>
      <c r="AU241" s="119" t="str">
        <f>IF(OR($B241="", L241="", L$10="", AU$9), "", IFERROR($B241+INDEX(Settings!$AF$19:$AF$33, MATCH(L$10, Settings!$Y$19:$Y$33, 0))+IF(INDEX(Settings!$AI$19:$AI$33, MATCH(L$10, Settings!$Y$19:$Y$33, 0))="", 0, INDEX($AO$2:$AU$8, MATCH(TEXT($B241, "ddd"), $AN$2:$AN$8, 0), MATCH(INDEX(Settings!$AI$19:$AI$33, MATCH(L$10, Settings!$Y$19:$Y$33, 0)), $AO$1:$AU$1, 0))), 0))</f>
        <v/>
      </c>
      <c r="AV241" s="119" t="str">
        <f>IF(OR($B241="", M241="", M$10="", AV$9), "", IFERROR($B241+INDEX(Settings!$AF$19:$AF$33, MATCH(M$10, Settings!$Y$19:$Y$33, 0))+IF(INDEX(Settings!$AI$19:$AI$33, MATCH(M$10, Settings!$Y$19:$Y$33, 0))="", 0, INDEX($AO$2:$AU$8, MATCH(TEXT($B241, "ddd"), $AN$2:$AN$8, 0), MATCH(INDEX(Settings!$AI$19:$AI$33, MATCH(M$10, Settings!$Y$19:$Y$33, 0)), $AO$1:$AU$1, 0))), 0))</f>
        <v/>
      </c>
      <c r="AW241" s="119" t="str">
        <f>IF(OR($B241="", N241="", N$10="", AW$9), "", IFERROR($B241+INDEX(Settings!$AF$19:$AF$33, MATCH(N$10, Settings!$Y$19:$Y$33, 0))+IF(INDEX(Settings!$AI$19:$AI$33, MATCH(N$10, Settings!$Y$19:$Y$33, 0))="", 0, INDEX($AO$2:$AU$8, MATCH(TEXT($B241, "ddd"), $AN$2:$AN$8, 0), MATCH(INDEX(Settings!$AI$19:$AI$33, MATCH(N$10, Settings!$Y$19:$Y$33, 0)), $AO$1:$AU$1, 0))), 0))</f>
        <v/>
      </c>
      <c r="AX241" s="119" t="str">
        <f>IF(OR($B241="", O241="", O$10="", AX$9), "", IFERROR($B241+INDEX(Settings!$AF$19:$AF$33, MATCH(O$10, Settings!$Y$19:$Y$33, 0))+IF(INDEX(Settings!$AI$19:$AI$33, MATCH(O$10, Settings!$Y$19:$Y$33, 0))="", 0, INDEX($AO$2:$AU$8, MATCH(TEXT($B241, "ddd"), $AN$2:$AN$8, 0), MATCH(INDEX(Settings!$AI$19:$AI$33, MATCH(O$10, Settings!$Y$19:$Y$33, 0)), $AO$1:$AU$1, 0))), 0))</f>
        <v/>
      </c>
      <c r="AY241" s="119" t="str">
        <f>IF(OR($B241="", P241="", P$10="", AY$9), "", IFERROR($B241+INDEX(Settings!$AF$19:$AF$33, MATCH(P$10, Settings!$Y$19:$Y$33, 0))+IF(INDEX(Settings!$AI$19:$AI$33, MATCH(P$10, Settings!$Y$19:$Y$33, 0))="", 0, INDEX($AO$2:$AU$8, MATCH(TEXT($B241, "ddd"), $AN$2:$AN$8, 0), MATCH(INDEX(Settings!$AI$19:$AI$33, MATCH(P$10, Settings!$Y$19:$Y$33, 0)), $AO$1:$AU$1, 0))), 0))</f>
        <v/>
      </c>
      <c r="AZ241" s="120" t="str">
        <f>IF(OR($B241="", Q241="", Q$10="", AZ$9), "", IFERROR($B241+INDEX(Settings!$AF$19:$AF$33, MATCH(Q$10, Settings!$Y$19:$Y$33, 0))+IF(INDEX(Settings!$AI$19:$AI$33, MATCH(Q$10, Settings!$Y$19:$Y$33, 0))="", 0, INDEX($AO$2:$AU$8, MATCH(TEXT($B241, "ddd"), $AN$2:$AN$8, 0), MATCH(INDEX(Settings!$AI$19:$AI$33, MATCH(Q$10, Settings!$Y$19:$Y$33, 0)), $AO$1:$AU$1, 0))), 0))</f>
        <v/>
      </c>
      <c r="BB241" s="118" t="str">
        <f>IF(OR(C$10="", $B241="", C241="", BB$9=""), "", IFERROR(WORKDAY((DATE(YEAR($B241), MONTH($B241)+INDEX(Settings!$AM$19:$AM$33, MATCH(C$10, Settings!$Y$19:$Y$33, 0)), IF(INDEX(Settings!$AQ$19:$AQ$33, MATCH(C$10, Settings!$Y$19:$Y$33, 0))=0, DAY($B241), INDEX(Settings!$AQ$19:$AQ$33, MATCH(C$10, Settings!$Y$19:$Y$33, 0))))-1), 1, Settings!$AY$23:$AY$38), ""))</f>
        <v/>
      </c>
      <c r="BC241" s="119" t="str">
        <f>IF(OR(D$10="", $B241="", D241="", BC$9=""), "", IFERROR(WORKDAY((DATE(YEAR($B241), MONTH($B241)+INDEX(Settings!$AM$19:$AM$33, MATCH(D$10, Settings!$Y$19:$Y$33, 0)), IF(INDEX(Settings!$AQ$19:$AQ$33, MATCH(D$10, Settings!$Y$19:$Y$33, 0))=0, DAY($B241), INDEX(Settings!$AQ$19:$AQ$33, MATCH(D$10, Settings!$Y$19:$Y$33, 0))))-1), 1, Settings!$AY$23:$AY$38), ""))</f>
        <v/>
      </c>
      <c r="BD241" s="119" t="str">
        <f>IF(OR(E$10="", $B241="", E241="", BD$9=""), "", IFERROR(WORKDAY((DATE(YEAR($B241), MONTH($B241)+INDEX(Settings!$AM$19:$AM$33, MATCH(E$10, Settings!$Y$19:$Y$33, 0)), IF(INDEX(Settings!$AQ$19:$AQ$33, MATCH(E$10, Settings!$Y$19:$Y$33, 0))=0, DAY($B241), INDEX(Settings!$AQ$19:$AQ$33, MATCH(E$10, Settings!$Y$19:$Y$33, 0))))-1), 1, Settings!$AY$23:$AY$38), ""))</f>
        <v/>
      </c>
      <c r="BE241" s="119" t="str">
        <f>IF(OR(F$10="", $B241="", F241="", BE$9=""), "", IFERROR(WORKDAY((DATE(YEAR($B241), MONTH($B241)+INDEX(Settings!$AM$19:$AM$33, MATCH(F$10, Settings!$Y$19:$Y$33, 0)), IF(INDEX(Settings!$AQ$19:$AQ$33, MATCH(F$10, Settings!$Y$19:$Y$33, 0))=0, DAY($B241), INDEX(Settings!$AQ$19:$AQ$33, MATCH(F$10, Settings!$Y$19:$Y$33, 0))))-1), 1, Settings!$AY$23:$AY$38), ""))</f>
        <v/>
      </c>
      <c r="BF241" s="119" t="str">
        <f>IF(OR(G$10="", $B241="", G241="", BF$9=""), "", IFERROR(WORKDAY((DATE(YEAR($B241), MONTH($B241)+INDEX(Settings!$AM$19:$AM$33, MATCH(G$10, Settings!$Y$19:$Y$33, 0)), IF(INDEX(Settings!$AQ$19:$AQ$33, MATCH(G$10, Settings!$Y$19:$Y$33, 0))=0, DAY($B241), INDEX(Settings!$AQ$19:$AQ$33, MATCH(G$10, Settings!$Y$19:$Y$33, 0))))-1), 1, Settings!$AY$23:$AY$38), ""))</f>
        <v/>
      </c>
      <c r="BG241" s="119" t="str">
        <f>IF(OR(H$10="", $B241="", H241="", BG$9=""), "", IFERROR(WORKDAY((DATE(YEAR($B241), MONTH($B241)+INDEX(Settings!$AM$19:$AM$33, MATCH(H$10, Settings!$Y$19:$Y$33, 0)), IF(INDEX(Settings!$AQ$19:$AQ$33, MATCH(H$10, Settings!$Y$19:$Y$33, 0))=0, DAY($B241), INDEX(Settings!$AQ$19:$AQ$33, MATCH(H$10, Settings!$Y$19:$Y$33, 0))))-1), 1, Settings!$AY$23:$AY$38), ""))</f>
        <v/>
      </c>
      <c r="BH241" s="119" t="str">
        <f>IF(OR(I$10="", $B241="", I241="", BH$9=""), "", IFERROR(WORKDAY((DATE(YEAR($B241), MONTH($B241)+INDEX(Settings!$AM$19:$AM$33, MATCH(I$10, Settings!$Y$19:$Y$33, 0)), IF(INDEX(Settings!$AQ$19:$AQ$33, MATCH(I$10, Settings!$Y$19:$Y$33, 0))=0, DAY($B241), INDEX(Settings!$AQ$19:$AQ$33, MATCH(I$10, Settings!$Y$19:$Y$33, 0))))-1), 1, Settings!$AY$23:$AY$38), ""))</f>
        <v/>
      </c>
      <c r="BI241" s="119" t="str">
        <f>IF(OR(J$10="", $B241="", J241="", BI$9=""), "", IFERROR(WORKDAY((DATE(YEAR($B241), MONTH($B241)+INDEX(Settings!$AM$19:$AM$33, MATCH(J$10, Settings!$Y$19:$Y$33, 0)), IF(INDEX(Settings!$AQ$19:$AQ$33, MATCH(J$10, Settings!$Y$19:$Y$33, 0))=0, DAY($B241), INDEX(Settings!$AQ$19:$AQ$33, MATCH(J$10, Settings!$Y$19:$Y$33, 0))))-1), 1, Settings!$AY$23:$AY$38), ""))</f>
        <v/>
      </c>
      <c r="BJ241" s="119" t="str">
        <f>IF(OR(K$10="", $B241="", K241="", BJ$9=""), "", IFERROR(WORKDAY((DATE(YEAR($B241), MONTH($B241)+INDEX(Settings!$AM$19:$AM$33, MATCH(K$10, Settings!$Y$19:$Y$33, 0)), IF(INDEX(Settings!$AQ$19:$AQ$33, MATCH(K$10, Settings!$Y$19:$Y$33, 0))=0, DAY($B241), INDEX(Settings!$AQ$19:$AQ$33, MATCH(K$10, Settings!$Y$19:$Y$33, 0))))-1), 1, Settings!$AY$23:$AY$38), ""))</f>
        <v/>
      </c>
      <c r="BK241" s="119" t="str">
        <f>IF(OR(L$10="", $B241="", L241="", BK$9=""), "", IFERROR(WORKDAY((DATE(YEAR($B241), MONTH($B241)+INDEX(Settings!$AM$19:$AM$33, MATCH(L$10, Settings!$Y$19:$Y$33, 0)), IF(INDEX(Settings!$AQ$19:$AQ$33, MATCH(L$10, Settings!$Y$19:$Y$33, 0))=0, DAY($B241), INDEX(Settings!$AQ$19:$AQ$33, MATCH(L$10, Settings!$Y$19:$Y$33, 0))))-1), 1, Settings!$AY$23:$AY$38), ""))</f>
        <v/>
      </c>
      <c r="BL241" s="119" t="str">
        <f>IF(OR(M$10="", $B241="", M241="", BL$9=""), "", IFERROR(WORKDAY((DATE(YEAR($B241), MONTH($B241)+INDEX(Settings!$AM$19:$AM$33, MATCH(M$10, Settings!$Y$19:$Y$33, 0)), IF(INDEX(Settings!$AQ$19:$AQ$33, MATCH(M$10, Settings!$Y$19:$Y$33, 0))=0, DAY($B241), INDEX(Settings!$AQ$19:$AQ$33, MATCH(M$10, Settings!$Y$19:$Y$33, 0))))-1), 1, Settings!$AY$23:$AY$38), ""))</f>
        <v/>
      </c>
      <c r="BM241" s="119" t="str">
        <f>IF(OR(N$10="", $B241="", N241="", BM$9=""), "", IFERROR(WORKDAY((DATE(YEAR($B241), MONTH($B241)+INDEX(Settings!$AM$19:$AM$33, MATCH(N$10, Settings!$Y$19:$Y$33, 0)), IF(INDEX(Settings!$AQ$19:$AQ$33, MATCH(N$10, Settings!$Y$19:$Y$33, 0))=0, DAY($B241), INDEX(Settings!$AQ$19:$AQ$33, MATCH(N$10, Settings!$Y$19:$Y$33, 0))))-1), 1, Settings!$AY$23:$AY$38), ""))</f>
        <v/>
      </c>
      <c r="BN241" s="119" t="str">
        <f>IF(OR(O$10="", $B241="", O241="", BN$9=""), "", IFERROR(WORKDAY((DATE(YEAR($B241), MONTH($B241)+INDEX(Settings!$AM$19:$AM$33, MATCH(O$10, Settings!$Y$19:$Y$33, 0)), IF(INDEX(Settings!$AQ$19:$AQ$33, MATCH(O$10, Settings!$Y$19:$Y$33, 0))=0, DAY($B241), INDEX(Settings!$AQ$19:$AQ$33, MATCH(O$10, Settings!$Y$19:$Y$33, 0))))-1), 1, Settings!$AY$23:$AY$38), ""))</f>
        <v/>
      </c>
      <c r="BO241" s="119" t="str">
        <f>IF(OR(P$10="", $B241="", P241="", BO$9=""), "", IFERROR(WORKDAY((DATE(YEAR($B241), MONTH($B241)+INDEX(Settings!$AM$19:$AM$33, MATCH(P$10, Settings!$Y$19:$Y$33, 0)), IF(INDEX(Settings!$AQ$19:$AQ$33, MATCH(P$10, Settings!$Y$19:$Y$33, 0))=0, DAY($B241), INDEX(Settings!$AQ$19:$AQ$33, MATCH(P$10, Settings!$Y$19:$Y$33, 0))))-1), 1, Settings!$AY$23:$AY$38), ""))</f>
        <v/>
      </c>
      <c r="BP241" s="120" t="str">
        <f>IF(OR(Q$10="", $B241="", Q241="", BP$9=""), "", IFERROR(WORKDAY((DATE(YEAR($B241), MONTH($B241)+INDEX(Settings!$AM$19:$AM$33, MATCH(Q$10, Settings!$Y$19:$Y$33, 0)), IF(INDEX(Settings!$AQ$19:$AQ$33, MATCH(Q$10, Settings!$Y$19:$Y$33, 0))=0, DAY($B241), INDEX(Settings!$AQ$19:$AQ$33, MATCH(Q$10, Settings!$Y$19:$Y$33, 0))))-1), 1, Settings!$AY$23:$AY$38), ""))</f>
        <v/>
      </c>
      <c r="BR241" s="118" t="str">
        <f>IF(BB241="", "", IF(BB241&lt;=$B241, WORKDAY(DATE(YEAR($BB241), MONTH(BB241)+1, DAY(BB241)-1), 1, Settings!$AY$23:$AY$38), BB241))</f>
        <v/>
      </c>
      <c r="BS241" s="119" t="str">
        <f>IF(BC241="", "", IF(BC241&lt;=$B241, WORKDAY(DATE(YEAR($BB241), MONTH(BC241)+1, DAY(BC241)-1), 1, Settings!$AY$23:$AY$38), BC241))</f>
        <v/>
      </c>
      <c r="BT241" s="119" t="str">
        <f>IF(BD241="", "", IF(BD241&lt;=$B241, WORKDAY(DATE(YEAR($BB241), MONTH(BD241)+1, DAY(BD241)-1), 1, Settings!$AY$23:$AY$38), BD241))</f>
        <v/>
      </c>
      <c r="BU241" s="119" t="str">
        <f>IF(BE241="", "", IF(BE241&lt;=$B241, WORKDAY(DATE(YEAR($BB241), MONTH(BE241)+1, DAY(BE241)-1), 1, Settings!$AY$23:$AY$38), BE241))</f>
        <v/>
      </c>
      <c r="BV241" s="119" t="str">
        <f>IF(BF241="", "", IF(BF241&lt;=$B241, WORKDAY(DATE(YEAR($BB241), MONTH(BF241)+1, DAY(BF241)-1), 1, Settings!$AY$23:$AY$38), BF241))</f>
        <v/>
      </c>
      <c r="BW241" s="119" t="str">
        <f>IF(BG241="", "", IF(BG241&lt;=$B241, WORKDAY(DATE(YEAR($BB241), MONTH(BG241)+1, DAY(BG241)-1), 1, Settings!$AY$23:$AY$38), BG241))</f>
        <v/>
      </c>
      <c r="BX241" s="119" t="str">
        <f>IF(BH241="", "", IF(BH241&lt;=$B241, WORKDAY(DATE(YEAR($BB241), MONTH(BH241)+1, DAY(BH241)-1), 1, Settings!$AY$23:$AY$38), BH241))</f>
        <v/>
      </c>
      <c r="BY241" s="119" t="str">
        <f>IF(BI241="", "", IF(BI241&lt;=$B241, WORKDAY(DATE(YEAR($BB241), MONTH(BI241)+1, DAY(BI241)-1), 1, Settings!$AY$23:$AY$38), BI241))</f>
        <v/>
      </c>
      <c r="BZ241" s="119" t="str">
        <f>IF(BJ241="", "", IF(BJ241&lt;=$B241, WORKDAY(DATE(YEAR($BB241), MONTH(BJ241)+1, DAY(BJ241)-1), 1, Settings!$AY$23:$AY$38), BJ241))</f>
        <v/>
      </c>
      <c r="CA241" s="119" t="str">
        <f>IF(BK241="", "", IF(BK241&lt;=$B241, WORKDAY(DATE(YEAR($BB241), MONTH(BK241)+1, DAY(BK241)-1), 1, Settings!$AY$23:$AY$38), BK241))</f>
        <v/>
      </c>
      <c r="CB241" s="119" t="str">
        <f>IF(BL241="", "", IF(BL241&lt;=$B241, WORKDAY(DATE(YEAR($BB241), MONTH(BL241)+1, DAY(BL241)-1), 1, Settings!$AY$23:$AY$38), BL241))</f>
        <v/>
      </c>
      <c r="CC241" s="119" t="str">
        <f>IF(BM241="", "", IF(BM241&lt;=$B241, WORKDAY(DATE(YEAR($BB241), MONTH(BM241)+1, DAY(BM241)-1), 1, Settings!$AY$23:$AY$38), BM241))</f>
        <v/>
      </c>
      <c r="CD241" s="119" t="str">
        <f>IF(BN241="", "", IF(BN241&lt;=$B241, WORKDAY(DATE(YEAR($BB241), MONTH(BN241)+1, DAY(BN241)-1), 1, Settings!$AY$23:$AY$38), BN241))</f>
        <v/>
      </c>
      <c r="CE241" s="119" t="str">
        <f>IF(BO241="", "", IF(BO241&lt;=$B241, WORKDAY(DATE(YEAR($BB241), MONTH(BO241)+1, DAY(BO241)-1), 1, Settings!$AY$23:$AY$38), BO241))</f>
        <v/>
      </c>
      <c r="CF241" s="120" t="str">
        <f>IF(BP241="", "", IF(BP241&lt;=$B241, WORKDAY(DATE(YEAR($BB241), MONTH(BP241)+1, DAY(BP241)-1), 1, Settings!$AY$23:$AY$38), BP241))</f>
        <v/>
      </c>
      <c r="CH241" s="48" t="str">
        <f t="shared" si="97"/>
        <v/>
      </c>
      <c r="CI241" s="49" t="str">
        <f t="shared" si="98"/>
        <v/>
      </c>
      <c r="CJ241" s="49" t="str">
        <f t="shared" si="99"/>
        <v/>
      </c>
      <c r="CK241" s="49" t="str">
        <f t="shared" si="100"/>
        <v/>
      </c>
      <c r="CL241" s="49" t="str">
        <f t="shared" si="101"/>
        <v/>
      </c>
      <c r="CM241" s="49" t="str">
        <f t="shared" si="102"/>
        <v/>
      </c>
      <c r="CN241" s="49" t="str">
        <f t="shared" si="103"/>
        <v/>
      </c>
      <c r="CO241" s="49" t="str">
        <f t="shared" si="104"/>
        <v/>
      </c>
      <c r="CP241" s="49" t="str">
        <f t="shared" si="105"/>
        <v/>
      </c>
      <c r="CQ241" s="49" t="str">
        <f t="shared" si="106"/>
        <v/>
      </c>
      <c r="CR241" s="49" t="str">
        <f t="shared" si="107"/>
        <v/>
      </c>
      <c r="CS241" s="49" t="str">
        <f t="shared" si="108"/>
        <v/>
      </c>
      <c r="CT241" s="49" t="str">
        <f t="shared" si="109"/>
        <v/>
      </c>
      <c r="CU241" s="49" t="str">
        <f t="shared" si="110"/>
        <v/>
      </c>
      <c r="CV241" s="16" t="str">
        <f t="shared" si="111"/>
        <v/>
      </c>
      <c r="CX241" s="48" t="str">
        <f t="shared" si="112"/>
        <v/>
      </c>
      <c r="CY241" s="49" t="str">
        <f t="shared" si="113"/>
        <v/>
      </c>
      <c r="CZ241" s="49" t="str">
        <f t="shared" si="114"/>
        <v/>
      </c>
      <c r="DA241" s="49" t="str">
        <f t="shared" si="115"/>
        <v/>
      </c>
      <c r="DB241" s="49" t="str">
        <f t="shared" si="116"/>
        <v/>
      </c>
      <c r="DC241" s="49" t="str">
        <f t="shared" si="117"/>
        <v/>
      </c>
      <c r="DD241" s="49" t="str">
        <f t="shared" si="118"/>
        <v/>
      </c>
      <c r="DE241" s="49" t="str">
        <f t="shared" si="119"/>
        <v/>
      </c>
      <c r="DF241" s="49" t="str">
        <f t="shared" si="120"/>
        <v/>
      </c>
      <c r="DG241" s="49" t="str">
        <f t="shared" si="121"/>
        <v/>
      </c>
      <c r="DH241" s="49" t="str">
        <f t="shared" si="122"/>
        <v/>
      </c>
      <c r="DI241" s="49" t="str">
        <f t="shared" si="123"/>
        <v/>
      </c>
      <c r="DJ241" s="49" t="str">
        <f t="shared" si="124"/>
        <v/>
      </c>
      <c r="DK241" s="49" t="str">
        <f t="shared" si="125"/>
        <v/>
      </c>
      <c r="DL241" s="16" t="str">
        <f t="shared" si="126"/>
        <v/>
      </c>
      <c r="DN241" s="17" t="str">
        <f t="shared" si="127"/>
        <v>Feb 2020</v>
      </c>
    </row>
    <row r="242" spans="1:118" x14ac:dyDescent="0.25">
      <c r="A242" s="30"/>
      <c r="B242" s="102">
        <f>IF(B241="", "", IFERROR(IF(B241+1&gt;Settings!$G$25, "", B241+1), ""))</f>
        <v>43878</v>
      </c>
      <c r="C242" s="2"/>
      <c r="D242" s="3"/>
      <c r="E242" s="3"/>
      <c r="F242" s="3"/>
      <c r="G242" s="3"/>
      <c r="H242" s="3"/>
      <c r="I242" s="3"/>
      <c r="J242" s="3"/>
      <c r="K242" s="3"/>
      <c r="L242" s="3"/>
      <c r="M242" s="3"/>
      <c r="N242" s="3"/>
      <c r="O242" s="3"/>
      <c r="P242" s="3"/>
      <c r="Q242" s="4"/>
      <c r="R242" s="30"/>
      <c r="T242" s="17" t="str">
        <f>IF($B242="", "", IF($B242&lt;Settings!$G$23, "Old", "New"))</f>
        <v>New</v>
      </c>
      <c r="AL242" s="118" t="str">
        <f>IF(OR($B242="", C242="", C$10="", AL$9), "", IFERROR($B242+INDEX(Settings!$AF$19:$AF$33, MATCH(C$10, Settings!$Y$19:$Y$33, 0))+IF(INDEX(Settings!$AI$19:$AI$33, MATCH(C$10, Settings!$Y$19:$Y$33, 0))="", 0, INDEX($AO$2:$AU$8, MATCH(TEXT($B242, "ddd"), $AN$2:$AN$8, 0), MATCH(INDEX(Settings!$AI$19:$AI$33, MATCH(C$10, Settings!$Y$19:$Y$33, 0)), $AO$1:$AU$1, 0))), 0))</f>
        <v/>
      </c>
      <c r="AM242" s="119" t="str">
        <f>IF(OR($B242="", D242="", D$10="", AM$9), "", IFERROR($B242+INDEX(Settings!$AF$19:$AF$33, MATCH(D$10, Settings!$Y$19:$Y$33, 0))+IF(INDEX(Settings!$AI$19:$AI$33, MATCH(D$10, Settings!$Y$19:$Y$33, 0))="", 0, INDEX($AO$2:$AU$8, MATCH(TEXT($B242, "ddd"), $AN$2:$AN$8, 0), MATCH(INDEX(Settings!$AI$19:$AI$33, MATCH(D$10, Settings!$Y$19:$Y$33, 0)), $AO$1:$AU$1, 0))), 0))</f>
        <v/>
      </c>
      <c r="AN242" s="119" t="str">
        <f>IF(OR($B242="", E242="", E$10="", AN$9), "", IFERROR($B242+INDEX(Settings!$AF$19:$AF$33, MATCH(E$10, Settings!$Y$19:$Y$33, 0))+IF(INDEX(Settings!$AI$19:$AI$33, MATCH(E$10, Settings!$Y$19:$Y$33, 0))="", 0, INDEX($AO$2:$AU$8, MATCH(TEXT($B242, "ddd"), $AN$2:$AN$8, 0), MATCH(INDEX(Settings!$AI$19:$AI$33, MATCH(E$10, Settings!$Y$19:$Y$33, 0)), $AO$1:$AU$1, 0))), 0))</f>
        <v/>
      </c>
      <c r="AO242" s="119" t="str">
        <f>IF(OR($B242="", F242="", F$10="", AO$9), "", IFERROR($B242+INDEX(Settings!$AF$19:$AF$33, MATCH(F$10, Settings!$Y$19:$Y$33, 0))+IF(INDEX(Settings!$AI$19:$AI$33, MATCH(F$10, Settings!$Y$19:$Y$33, 0))="", 0, INDEX($AO$2:$AU$8, MATCH(TEXT($B242, "ddd"), $AN$2:$AN$8, 0), MATCH(INDEX(Settings!$AI$19:$AI$33, MATCH(F$10, Settings!$Y$19:$Y$33, 0)), $AO$1:$AU$1, 0))), 0))</f>
        <v/>
      </c>
      <c r="AP242" s="119" t="str">
        <f>IF(OR($B242="", G242="", G$10="", AP$9), "", IFERROR($B242+INDEX(Settings!$AF$19:$AF$33, MATCH(G$10, Settings!$Y$19:$Y$33, 0))+IF(INDEX(Settings!$AI$19:$AI$33, MATCH(G$10, Settings!$Y$19:$Y$33, 0))="", 0, INDEX($AO$2:$AU$8, MATCH(TEXT($B242, "ddd"), $AN$2:$AN$8, 0), MATCH(INDEX(Settings!$AI$19:$AI$33, MATCH(G$10, Settings!$Y$19:$Y$33, 0)), $AO$1:$AU$1, 0))), 0))</f>
        <v/>
      </c>
      <c r="AQ242" s="119" t="str">
        <f>IF(OR($B242="", H242="", H$10="", AQ$9), "", IFERROR($B242+INDEX(Settings!$AF$19:$AF$33, MATCH(H$10, Settings!$Y$19:$Y$33, 0))+IF(INDEX(Settings!$AI$19:$AI$33, MATCH(H$10, Settings!$Y$19:$Y$33, 0))="", 0, INDEX($AO$2:$AU$8, MATCH(TEXT($B242, "ddd"), $AN$2:$AN$8, 0), MATCH(INDEX(Settings!$AI$19:$AI$33, MATCH(H$10, Settings!$Y$19:$Y$33, 0)), $AO$1:$AU$1, 0))), 0))</f>
        <v/>
      </c>
      <c r="AR242" s="119" t="str">
        <f>IF(OR($B242="", I242="", I$10="", AR$9), "", IFERROR($B242+INDEX(Settings!$AF$19:$AF$33, MATCH(I$10, Settings!$Y$19:$Y$33, 0))+IF(INDEX(Settings!$AI$19:$AI$33, MATCH(I$10, Settings!$Y$19:$Y$33, 0))="", 0, INDEX($AO$2:$AU$8, MATCH(TEXT($B242, "ddd"), $AN$2:$AN$8, 0), MATCH(INDEX(Settings!$AI$19:$AI$33, MATCH(I$10, Settings!$Y$19:$Y$33, 0)), $AO$1:$AU$1, 0))), 0))</f>
        <v/>
      </c>
      <c r="AS242" s="119" t="str">
        <f>IF(OR($B242="", J242="", J$10="", AS$9), "", IFERROR($B242+INDEX(Settings!$AF$19:$AF$33, MATCH(J$10, Settings!$Y$19:$Y$33, 0))+IF(INDEX(Settings!$AI$19:$AI$33, MATCH(J$10, Settings!$Y$19:$Y$33, 0))="", 0, INDEX($AO$2:$AU$8, MATCH(TEXT($B242, "ddd"), $AN$2:$AN$8, 0), MATCH(INDEX(Settings!$AI$19:$AI$33, MATCH(J$10, Settings!$Y$19:$Y$33, 0)), $AO$1:$AU$1, 0))), 0))</f>
        <v/>
      </c>
      <c r="AT242" s="119" t="str">
        <f>IF(OR($B242="", K242="", K$10="", AT$9), "", IFERROR($B242+INDEX(Settings!$AF$19:$AF$33, MATCH(K$10, Settings!$Y$19:$Y$33, 0))+IF(INDEX(Settings!$AI$19:$AI$33, MATCH(K$10, Settings!$Y$19:$Y$33, 0))="", 0, INDEX($AO$2:$AU$8, MATCH(TEXT($B242, "ddd"), $AN$2:$AN$8, 0), MATCH(INDEX(Settings!$AI$19:$AI$33, MATCH(K$10, Settings!$Y$19:$Y$33, 0)), $AO$1:$AU$1, 0))), 0))</f>
        <v/>
      </c>
      <c r="AU242" s="119" t="str">
        <f>IF(OR($B242="", L242="", L$10="", AU$9), "", IFERROR($B242+INDEX(Settings!$AF$19:$AF$33, MATCH(L$10, Settings!$Y$19:$Y$33, 0))+IF(INDEX(Settings!$AI$19:$AI$33, MATCH(L$10, Settings!$Y$19:$Y$33, 0))="", 0, INDEX($AO$2:$AU$8, MATCH(TEXT($B242, "ddd"), $AN$2:$AN$8, 0), MATCH(INDEX(Settings!$AI$19:$AI$33, MATCH(L$10, Settings!$Y$19:$Y$33, 0)), $AO$1:$AU$1, 0))), 0))</f>
        <v/>
      </c>
      <c r="AV242" s="119" t="str">
        <f>IF(OR($B242="", M242="", M$10="", AV$9), "", IFERROR($B242+INDEX(Settings!$AF$19:$AF$33, MATCH(M$10, Settings!$Y$19:$Y$33, 0))+IF(INDEX(Settings!$AI$19:$AI$33, MATCH(M$10, Settings!$Y$19:$Y$33, 0))="", 0, INDEX($AO$2:$AU$8, MATCH(TEXT($B242, "ddd"), $AN$2:$AN$8, 0), MATCH(INDEX(Settings!$AI$19:$AI$33, MATCH(M$10, Settings!$Y$19:$Y$33, 0)), $AO$1:$AU$1, 0))), 0))</f>
        <v/>
      </c>
      <c r="AW242" s="119" t="str">
        <f>IF(OR($B242="", N242="", N$10="", AW$9), "", IFERROR($B242+INDEX(Settings!$AF$19:$AF$33, MATCH(N$10, Settings!$Y$19:$Y$33, 0))+IF(INDEX(Settings!$AI$19:$AI$33, MATCH(N$10, Settings!$Y$19:$Y$33, 0))="", 0, INDEX($AO$2:$AU$8, MATCH(TEXT($B242, "ddd"), $AN$2:$AN$8, 0), MATCH(INDEX(Settings!$AI$19:$AI$33, MATCH(N$10, Settings!$Y$19:$Y$33, 0)), $AO$1:$AU$1, 0))), 0))</f>
        <v/>
      </c>
      <c r="AX242" s="119" t="str">
        <f>IF(OR($B242="", O242="", O$10="", AX$9), "", IFERROR($B242+INDEX(Settings!$AF$19:$AF$33, MATCH(O$10, Settings!$Y$19:$Y$33, 0))+IF(INDEX(Settings!$AI$19:$AI$33, MATCH(O$10, Settings!$Y$19:$Y$33, 0))="", 0, INDEX($AO$2:$AU$8, MATCH(TEXT($B242, "ddd"), $AN$2:$AN$8, 0), MATCH(INDEX(Settings!$AI$19:$AI$33, MATCH(O$10, Settings!$Y$19:$Y$33, 0)), $AO$1:$AU$1, 0))), 0))</f>
        <v/>
      </c>
      <c r="AY242" s="119" t="str">
        <f>IF(OR($B242="", P242="", P$10="", AY$9), "", IFERROR($B242+INDEX(Settings!$AF$19:$AF$33, MATCH(P$10, Settings!$Y$19:$Y$33, 0))+IF(INDEX(Settings!$AI$19:$AI$33, MATCH(P$10, Settings!$Y$19:$Y$33, 0))="", 0, INDEX($AO$2:$AU$8, MATCH(TEXT($B242, "ddd"), $AN$2:$AN$8, 0), MATCH(INDEX(Settings!$AI$19:$AI$33, MATCH(P$10, Settings!$Y$19:$Y$33, 0)), $AO$1:$AU$1, 0))), 0))</f>
        <v/>
      </c>
      <c r="AZ242" s="120" t="str">
        <f>IF(OR($B242="", Q242="", Q$10="", AZ$9), "", IFERROR($B242+INDEX(Settings!$AF$19:$AF$33, MATCH(Q$10, Settings!$Y$19:$Y$33, 0))+IF(INDEX(Settings!$AI$19:$AI$33, MATCH(Q$10, Settings!$Y$19:$Y$33, 0))="", 0, INDEX($AO$2:$AU$8, MATCH(TEXT($B242, "ddd"), $AN$2:$AN$8, 0), MATCH(INDEX(Settings!$AI$19:$AI$33, MATCH(Q$10, Settings!$Y$19:$Y$33, 0)), $AO$1:$AU$1, 0))), 0))</f>
        <v/>
      </c>
      <c r="BB242" s="118" t="str">
        <f>IF(OR(C$10="", $B242="", C242="", BB$9=""), "", IFERROR(WORKDAY((DATE(YEAR($B242), MONTH($B242)+INDEX(Settings!$AM$19:$AM$33, MATCH(C$10, Settings!$Y$19:$Y$33, 0)), IF(INDEX(Settings!$AQ$19:$AQ$33, MATCH(C$10, Settings!$Y$19:$Y$33, 0))=0, DAY($B242), INDEX(Settings!$AQ$19:$AQ$33, MATCH(C$10, Settings!$Y$19:$Y$33, 0))))-1), 1, Settings!$AY$23:$AY$38), ""))</f>
        <v/>
      </c>
      <c r="BC242" s="119" t="str">
        <f>IF(OR(D$10="", $B242="", D242="", BC$9=""), "", IFERROR(WORKDAY((DATE(YEAR($B242), MONTH($B242)+INDEX(Settings!$AM$19:$AM$33, MATCH(D$10, Settings!$Y$19:$Y$33, 0)), IF(INDEX(Settings!$AQ$19:$AQ$33, MATCH(D$10, Settings!$Y$19:$Y$33, 0))=0, DAY($B242), INDEX(Settings!$AQ$19:$AQ$33, MATCH(D$10, Settings!$Y$19:$Y$33, 0))))-1), 1, Settings!$AY$23:$AY$38), ""))</f>
        <v/>
      </c>
      <c r="BD242" s="119" t="str">
        <f>IF(OR(E$10="", $B242="", E242="", BD$9=""), "", IFERROR(WORKDAY((DATE(YEAR($B242), MONTH($B242)+INDEX(Settings!$AM$19:$AM$33, MATCH(E$10, Settings!$Y$19:$Y$33, 0)), IF(INDEX(Settings!$AQ$19:$AQ$33, MATCH(E$10, Settings!$Y$19:$Y$33, 0))=0, DAY($B242), INDEX(Settings!$AQ$19:$AQ$33, MATCH(E$10, Settings!$Y$19:$Y$33, 0))))-1), 1, Settings!$AY$23:$AY$38), ""))</f>
        <v/>
      </c>
      <c r="BE242" s="119" t="str">
        <f>IF(OR(F$10="", $B242="", F242="", BE$9=""), "", IFERROR(WORKDAY((DATE(YEAR($B242), MONTH($B242)+INDEX(Settings!$AM$19:$AM$33, MATCH(F$10, Settings!$Y$19:$Y$33, 0)), IF(INDEX(Settings!$AQ$19:$AQ$33, MATCH(F$10, Settings!$Y$19:$Y$33, 0))=0, DAY($B242), INDEX(Settings!$AQ$19:$AQ$33, MATCH(F$10, Settings!$Y$19:$Y$33, 0))))-1), 1, Settings!$AY$23:$AY$38), ""))</f>
        <v/>
      </c>
      <c r="BF242" s="119" t="str">
        <f>IF(OR(G$10="", $B242="", G242="", BF$9=""), "", IFERROR(WORKDAY((DATE(YEAR($B242), MONTH($B242)+INDEX(Settings!$AM$19:$AM$33, MATCH(G$10, Settings!$Y$19:$Y$33, 0)), IF(INDEX(Settings!$AQ$19:$AQ$33, MATCH(G$10, Settings!$Y$19:$Y$33, 0))=0, DAY($B242), INDEX(Settings!$AQ$19:$AQ$33, MATCH(G$10, Settings!$Y$19:$Y$33, 0))))-1), 1, Settings!$AY$23:$AY$38), ""))</f>
        <v/>
      </c>
      <c r="BG242" s="119" t="str">
        <f>IF(OR(H$10="", $B242="", H242="", BG$9=""), "", IFERROR(WORKDAY((DATE(YEAR($B242), MONTH($B242)+INDEX(Settings!$AM$19:$AM$33, MATCH(H$10, Settings!$Y$19:$Y$33, 0)), IF(INDEX(Settings!$AQ$19:$AQ$33, MATCH(H$10, Settings!$Y$19:$Y$33, 0))=0, DAY($B242), INDEX(Settings!$AQ$19:$AQ$33, MATCH(H$10, Settings!$Y$19:$Y$33, 0))))-1), 1, Settings!$AY$23:$AY$38), ""))</f>
        <v/>
      </c>
      <c r="BH242" s="119" t="str">
        <f>IF(OR(I$10="", $B242="", I242="", BH$9=""), "", IFERROR(WORKDAY((DATE(YEAR($B242), MONTH($B242)+INDEX(Settings!$AM$19:$AM$33, MATCH(I$10, Settings!$Y$19:$Y$33, 0)), IF(INDEX(Settings!$AQ$19:$AQ$33, MATCH(I$10, Settings!$Y$19:$Y$33, 0))=0, DAY($B242), INDEX(Settings!$AQ$19:$AQ$33, MATCH(I$10, Settings!$Y$19:$Y$33, 0))))-1), 1, Settings!$AY$23:$AY$38), ""))</f>
        <v/>
      </c>
      <c r="BI242" s="119" t="str">
        <f>IF(OR(J$10="", $B242="", J242="", BI$9=""), "", IFERROR(WORKDAY((DATE(YEAR($B242), MONTH($B242)+INDEX(Settings!$AM$19:$AM$33, MATCH(J$10, Settings!$Y$19:$Y$33, 0)), IF(INDEX(Settings!$AQ$19:$AQ$33, MATCH(J$10, Settings!$Y$19:$Y$33, 0))=0, DAY($B242), INDEX(Settings!$AQ$19:$AQ$33, MATCH(J$10, Settings!$Y$19:$Y$33, 0))))-1), 1, Settings!$AY$23:$AY$38), ""))</f>
        <v/>
      </c>
      <c r="BJ242" s="119" t="str">
        <f>IF(OR(K$10="", $B242="", K242="", BJ$9=""), "", IFERROR(WORKDAY((DATE(YEAR($B242), MONTH($B242)+INDEX(Settings!$AM$19:$AM$33, MATCH(K$10, Settings!$Y$19:$Y$33, 0)), IF(INDEX(Settings!$AQ$19:$AQ$33, MATCH(K$10, Settings!$Y$19:$Y$33, 0))=0, DAY($B242), INDEX(Settings!$AQ$19:$AQ$33, MATCH(K$10, Settings!$Y$19:$Y$33, 0))))-1), 1, Settings!$AY$23:$AY$38), ""))</f>
        <v/>
      </c>
      <c r="BK242" s="119" t="str">
        <f>IF(OR(L$10="", $B242="", L242="", BK$9=""), "", IFERROR(WORKDAY((DATE(YEAR($B242), MONTH($B242)+INDEX(Settings!$AM$19:$AM$33, MATCH(L$10, Settings!$Y$19:$Y$33, 0)), IF(INDEX(Settings!$AQ$19:$AQ$33, MATCH(L$10, Settings!$Y$19:$Y$33, 0))=0, DAY($B242), INDEX(Settings!$AQ$19:$AQ$33, MATCH(L$10, Settings!$Y$19:$Y$33, 0))))-1), 1, Settings!$AY$23:$AY$38), ""))</f>
        <v/>
      </c>
      <c r="BL242" s="119" t="str">
        <f>IF(OR(M$10="", $B242="", M242="", BL$9=""), "", IFERROR(WORKDAY((DATE(YEAR($B242), MONTH($B242)+INDEX(Settings!$AM$19:$AM$33, MATCH(M$10, Settings!$Y$19:$Y$33, 0)), IF(INDEX(Settings!$AQ$19:$AQ$33, MATCH(M$10, Settings!$Y$19:$Y$33, 0))=0, DAY($B242), INDEX(Settings!$AQ$19:$AQ$33, MATCH(M$10, Settings!$Y$19:$Y$33, 0))))-1), 1, Settings!$AY$23:$AY$38), ""))</f>
        <v/>
      </c>
      <c r="BM242" s="119" t="str">
        <f>IF(OR(N$10="", $B242="", N242="", BM$9=""), "", IFERROR(WORKDAY((DATE(YEAR($B242), MONTH($B242)+INDEX(Settings!$AM$19:$AM$33, MATCH(N$10, Settings!$Y$19:$Y$33, 0)), IF(INDEX(Settings!$AQ$19:$AQ$33, MATCH(N$10, Settings!$Y$19:$Y$33, 0))=0, DAY($B242), INDEX(Settings!$AQ$19:$AQ$33, MATCH(N$10, Settings!$Y$19:$Y$33, 0))))-1), 1, Settings!$AY$23:$AY$38), ""))</f>
        <v/>
      </c>
      <c r="BN242" s="119" t="str">
        <f>IF(OR(O$10="", $B242="", O242="", BN$9=""), "", IFERROR(WORKDAY((DATE(YEAR($B242), MONTH($B242)+INDEX(Settings!$AM$19:$AM$33, MATCH(O$10, Settings!$Y$19:$Y$33, 0)), IF(INDEX(Settings!$AQ$19:$AQ$33, MATCH(O$10, Settings!$Y$19:$Y$33, 0))=0, DAY($B242), INDEX(Settings!$AQ$19:$AQ$33, MATCH(O$10, Settings!$Y$19:$Y$33, 0))))-1), 1, Settings!$AY$23:$AY$38), ""))</f>
        <v/>
      </c>
      <c r="BO242" s="119" t="str">
        <f>IF(OR(P$10="", $B242="", P242="", BO$9=""), "", IFERROR(WORKDAY((DATE(YEAR($B242), MONTH($B242)+INDEX(Settings!$AM$19:$AM$33, MATCH(P$10, Settings!$Y$19:$Y$33, 0)), IF(INDEX(Settings!$AQ$19:$AQ$33, MATCH(P$10, Settings!$Y$19:$Y$33, 0))=0, DAY($B242), INDEX(Settings!$AQ$19:$AQ$33, MATCH(P$10, Settings!$Y$19:$Y$33, 0))))-1), 1, Settings!$AY$23:$AY$38), ""))</f>
        <v/>
      </c>
      <c r="BP242" s="120" t="str">
        <f>IF(OR(Q$10="", $B242="", Q242="", BP$9=""), "", IFERROR(WORKDAY((DATE(YEAR($B242), MONTH($B242)+INDEX(Settings!$AM$19:$AM$33, MATCH(Q$10, Settings!$Y$19:$Y$33, 0)), IF(INDEX(Settings!$AQ$19:$AQ$33, MATCH(Q$10, Settings!$Y$19:$Y$33, 0))=0, DAY($B242), INDEX(Settings!$AQ$19:$AQ$33, MATCH(Q$10, Settings!$Y$19:$Y$33, 0))))-1), 1, Settings!$AY$23:$AY$38), ""))</f>
        <v/>
      </c>
      <c r="BR242" s="118" t="str">
        <f>IF(BB242="", "", IF(BB242&lt;=$B242, WORKDAY(DATE(YEAR($BB242), MONTH(BB242)+1, DAY(BB242)-1), 1, Settings!$AY$23:$AY$38), BB242))</f>
        <v/>
      </c>
      <c r="BS242" s="119" t="str">
        <f>IF(BC242="", "", IF(BC242&lt;=$B242, WORKDAY(DATE(YEAR($BB242), MONTH(BC242)+1, DAY(BC242)-1), 1, Settings!$AY$23:$AY$38), BC242))</f>
        <v/>
      </c>
      <c r="BT242" s="119" t="str">
        <f>IF(BD242="", "", IF(BD242&lt;=$B242, WORKDAY(DATE(YEAR($BB242), MONTH(BD242)+1, DAY(BD242)-1), 1, Settings!$AY$23:$AY$38), BD242))</f>
        <v/>
      </c>
      <c r="BU242" s="119" t="str">
        <f>IF(BE242="", "", IF(BE242&lt;=$B242, WORKDAY(DATE(YEAR($BB242), MONTH(BE242)+1, DAY(BE242)-1), 1, Settings!$AY$23:$AY$38), BE242))</f>
        <v/>
      </c>
      <c r="BV242" s="119" t="str">
        <f>IF(BF242="", "", IF(BF242&lt;=$B242, WORKDAY(DATE(YEAR($BB242), MONTH(BF242)+1, DAY(BF242)-1), 1, Settings!$AY$23:$AY$38), BF242))</f>
        <v/>
      </c>
      <c r="BW242" s="119" t="str">
        <f>IF(BG242="", "", IF(BG242&lt;=$B242, WORKDAY(DATE(YEAR($BB242), MONTH(BG242)+1, DAY(BG242)-1), 1, Settings!$AY$23:$AY$38), BG242))</f>
        <v/>
      </c>
      <c r="BX242" s="119" t="str">
        <f>IF(BH242="", "", IF(BH242&lt;=$B242, WORKDAY(DATE(YEAR($BB242), MONTH(BH242)+1, DAY(BH242)-1), 1, Settings!$AY$23:$AY$38), BH242))</f>
        <v/>
      </c>
      <c r="BY242" s="119" t="str">
        <f>IF(BI242="", "", IF(BI242&lt;=$B242, WORKDAY(DATE(YEAR($BB242), MONTH(BI242)+1, DAY(BI242)-1), 1, Settings!$AY$23:$AY$38), BI242))</f>
        <v/>
      </c>
      <c r="BZ242" s="119" t="str">
        <f>IF(BJ242="", "", IF(BJ242&lt;=$B242, WORKDAY(DATE(YEAR($BB242), MONTH(BJ242)+1, DAY(BJ242)-1), 1, Settings!$AY$23:$AY$38), BJ242))</f>
        <v/>
      </c>
      <c r="CA242" s="119" t="str">
        <f>IF(BK242="", "", IF(BK242&lt;=$B242, WORKDAY(DATE(YEAR($BB242), MONTH(BK242)+1, DAY(BK242)-1), 1, Settings!$AY$23:$AY$38), BK242))</f>
        <v/>
      </c>
      <c r="CB242" s="119" t="str">
        <f>IF(BL242="", "", IF(BL242&lt;=$B242, WORKDAY(DATE(YEAR($BB242), MONTH(BL242)+1, DAY(BL242)-1), 1, Settings!$AY$23:$AY$38), BL242))</f>
        <v/>
      </c>
      <c r="CC242" s="119" t="str">
        <f>IF(BM242="", "", IF(BM242&lt;=$B242, WORKDAY(DATE(YEAR($BB242), MONTH(BM242)+1, DAY(BM242)-1), 1, Settings!$AY$23:$AY$38), BM242))</f>
        <v/>
      </c>
      <c r="CD242" s="119" t="str">
        <f>IF(BN242="", "", IF(BN242&lt;=$B242, WORKDAY(DATE(YEAR($BB242), MONTH(BN242)+1, DAY(BN242)-1), 1, Settings!$AY$23:$AY$38), BN242))</f>
        <v/>
      </c>
      <c r="CE242" s="119" t="str">
        <f>IF(BO242="", "", IF(BO242&lt;=$B242, WORKDAY(DATE(YEAR($BB242), MONTH(BO242)+1, DAY(BO242)-1), 1, Settings!$AY$23:$AY$38), BO242))</f>
        <v/>
      </c>
      <c r="CF242" s="120" t="str">
        <f>IF(BP242="", "", IF(BP242&lt;=$B242, WORKDAY(DATE(YEAR($BB242), MONTH(BP242)+1, DAY(BP242)-1), 1, Settings!$AY$23:$AY$38), BP242))</f>
        <v/>
      </c>
      <c r="CH242" s="48" t="str">
        <f t="shared" si="97"/>
        <v/>
      </c>
      <c r="CI242" s="49" t="str">
        <f t="shared" si="98"/>
        <v/>
      </c>
      <c r="CJ242" s="49" t="str">
        <f t="shared" si="99"/>
        <v/>
      </c>
      <c r="CK242" s="49" t="str">
        <f t="shared" si="100"/>
        <v/>
      </c>
      <c r="CL242" s="49" t="str">
        <f t="shared" si="101"/>
        <v/>
      </c>
      <c r="CM242" s="49" t="str">
        <f t="shared" si="102"/>
        <v/>
      </c>
      <c r="CN242" s="49" t="str">
        <f t="shared" si="103"/>
        <v/>
      </c>
      <c r="CO242" s="49" t="str">
        <f t="shared" si="104"/>
        <v/>
      </c>
      <c r="CP242" s="49" t="str">
        <f t="shared" si="105"/>
        <v/>
      </c>
      <c r="CQ242" s="49" t="str">
        <f t="shared" si="106"/>
        <v/>
      </c>
      <c r="CR242" s="49" t="str">
        <f t="shared" si="107"/>
        <v/>
      </c>
      <c r="CS242" s="49" t="str">
        <f t="shared" si="108"/>
        <v/>
      </c>
      <c r="CT242" s="49" t="str">
        <f t="shared" si="109"/>
        <v/>
      </c>
      <c r="CU242" s="49" t="str">
        <f t="shared" si="110"/>
        <v/>
      </c>
      <c r="CV242" s="16" t="str">
        <f t="shared" si="111"/>
        <v/>
      </c>
      <c r="CX242" s="48" t="str">
        <f t="shared" si="112"/>
        <v/>
      </c>
      <c r="CY242" s="49" t="str">
        <f t="shared" si="113"/>
        <v/>
      </c>
      <c r="CZ242" s="49" t="str">
        <f t="shared" si="114"/>
        <v/>
      </c>
      <c r="DA242" s="49" t="str">
        <f t="shared" si="115"/>
        <v/>
      </c>
      <c r="DB242" s="49" t="str">
        <f t="shared" si="116"/>
        <v/>
      </c>
      <c r="DC242" s="49" t="str">
        <f t="shared" si="117"/>
        <v/>
      </c>
      <c r="DD242" s="49" t="str">
        <f t="shared" si="118"/>
        <v/>
      </c>
      <c r="DE242" s="49" t="str">
        <f t="shared" si="119"/>
        <v/>
      </c>
      <c r="DF242" s="49" t="str">
        <f t="shared" si="120"/>
        <v/>
      </c>
      <c r="DG242" s="49" t="str">
        <f t="shared" si="121"/>
        <v/>
      </c>
      <c r="DH242" s="49" t="str">
        <f t="shared" si="122"/>
        <v/>
      </c>
      <c r="DI242" s="49" t="str">
        <f t="shared" si="123"/>
        <v/>
      </c>
      <c r="DJ242" s="49" t="str">
        <f t="shared" si="124"/>
        <v/>
      </c>
      <c r="DK242" s="49" t="str">
        <f t="shared" si="125"/>
        <v/>
      </c>
      <c r="DL242" s="16" t="str">
        <f t="shared" si="126"/>
        <v/>
      </c>
      <c r="DN242" s="17" t="str">
        <f t="shared" si="127"/>
        <v>Feb 2020</v>
      </c>
    </row>
    <row r="243" spans="1:118" x14ac:dyDescent="0.25">
      <c r="A243" s="30"/>
      <c r="B243" s="102">
        <f>IF(B242="", "", IFERROR(IF(B242+1&gt;Settings!$G$25, "", B242+1), ""))</f>
        <v>43879</v>
      </c>
      <c r="C243" s="2"/>
      <c r="D243" s="3"/>
      <c r="E243" s="3"/>
      <c r="F243" s="3"/>
      <c r="G243" s="3"/>
      <c r="H243" s="3"/>
      <c r="I243" s="3"/>
      <c r="J243" s="3"/>
      <c r="K243" s="3"/>
      <c r="L243" s="3"/>
      <c r="M243" s="3"/>
      <c r="N243" s="3"/>
      <c r="O243" s="3"/>
      <c r="P243" s="3"/>
      <c r="Q243" s="4"/>
      <c r="R243" s="30"/>
      <c r="T243" s="17" t="str">
        <f>IF($B243="", "", IF($B243&lt;Settings!$G$23, "Old", "New"))</f>
        <v>New</v>
      </c>
      <c r="AL243" s="118" t="str">
        <f>IF(OR($B243="", C243="", C$10="", AL$9), "", IFERROR($B243+INDEX(Settings!$AF$19:$AF$33, MATCH(C$10, Settings!$Y$19:$Y$33, 0))+IF(INDEX(Settings!$AI$19:$AI$33, MATCH(C$10, Settings!$Y$19:$Y$33, 0))="", 0, INDEX($AO$2:$AU$8, MATCH(TEXT($B243, "ddd"), $AN$2:$AN$8, 0), MATCH(INDEX(Settings!$AI$19:$AI$33, MATCH(C$10, Settings!$Y$19:$Y$33, 0)), $AO$1:$AU$1, 0))), 0))</f>
        <v/>
      </c>
      <c r="AM243" s="119" t="str">
        <f>IF(OR($B243="", D243="", D$10="", AM$9), "", IFERROR($B243+INDEX(Settings!$AF$19:$AF$33, MATCH(D$10, Settings!$Y$19:$Y$33, 0))+IF(INDEX(Settings!$AI$19:$AI$33, MATCH(D$10, Settings!$Y$19:$Y$33, 0))="", 0, INDEX($AO$2:$AU$8, MATCH(TEXT($B243, "ddd"), $AN$2:$AN$8, 0), MATCH(INDEX(Settings!$AI$19:$AI$33, MATCH(D$10, Settings!$Y$19:$Y$33, 0)), $AO$1:$AU$1, 0))), 0))</f>
        <v/>
      </c>
      <c r="AN243" s="119" t="str">
        <f>IF(OR($B243="", E243="", E$10="", AN$9), "", IFERROR($B243+INDEX(Settings!$AF$19:$AF$33, MATCH(E$10, Settings!$Y$19:$Y$33, 0))+IF(INDEX(Settings!$AI$19:$AI$33, MATCH(E$10, Settings!$Y$19:$Y$33, 0))="", 0, INDEX($AO$2:$AU$8, MATCH(TEXT($B243, "ddd"), $AN$2:$AN$8, 0), MATCH(INDEX(Settings!$AI$19:$AI$33, MATCH(E$10, Settings!$Y$19:$Y$33, 0)), $AO$1:$AU$1, 0))), 0))</f>
        <v/>
      </c>
      <c r="AO243" s="119" t="str">
        <f>IF(OR($B243="", F243="", F$10="", AO$9), "", IFERROR($B243+INDEX(Settings!$AF$19:$AF$33, MATCH(F$10, Settings!$Y$19:$Y$33, 0))+IF(INDEX(Settings!$AI$19:$AI$33, MATCH(F$10, Settings!$Y$19:$Y$33, 0))="", 0, INDEX($AO$2:$AU$8, MATCH(TEXT($B243, "ddd"), $AN$2:$AN$8, 0), MATCH(INDEX(Settings!$AI$19:$AI$33, MATCH(F$10, Settings!$Y$19:$Y$33, 0)), $AO$1:$AU$1, 0))), 0))</f>
        <v/>
      </c>
      <c r="AP243" s="119" t="str">
        <f>IF(OR($B243="", G243="", G$10="", AP$9), "", IFERROR($B243+INDEX(Settings!$AF$19:$AF$33, MATCH(G$10, Settings!$Y$19:$Y$33, 0))+IF(INDEX(Settings!$AI$19:$AI$33, MATCH(G$10, Settings!$Y$19:$Y$33, 0))="", 0, INDEX($AO$2:$AU$8, MATCH(TEXT($B243, "ddd"), $AN$2:$AN$8, 0), MATCH(INDEX(Settings!$AI$19:$AI$33, MATCH(G$10, Settings!$Y$19:$Y$33, 0)), $AO$1:$AU$1, 0))), 0))</f>
        <v/>
      </c>
      <c r="AQ243" s="119" t="str">
        <f>IF(OR($B243="", H243="", H$10="", AQ$9), "", IFERROR($B243+INDEX(Settings!$AF$19:$AF$33, MATCH(H$10, Settings!$Y$19:$Y$33, 0))+IF(INDEX(Settings!$AI$19:$AI$33, MATCH(H$10, Settings!$Y$19:$Y$33, 0))="", 0, INDEX($AO$2:$AU$8, MATCH(TEXT($B243, "ddd"), $AN$2:$AN$8, 0), MATCH(INDEX(Settings!$AI$19:$AI$33, MATCH(H$10, Settings!$Y$19:$Y$33, 0)), $AO$1:$AU$1, 0))), 0))</f>
        <v/>
      </c>
      <c r="AR243" s="119" t="str">
        <f>IF(OR($B243="", I243="", I$10="", AR$9), "", IFERROR($B243+INDEX(Settings!$AF$19:$AF$33, MATCH(I$10, Settings!$Y$19:$Y$33, 0))+IF(INDEX(Settings!$AI$19:$AI$33, MATCH(I$10, Settings!$Y$19:$Y$33, 0))="", 0, INDEX($AO$2:$AU$8, MATCH(TEXT($B243, "ddd"), $AN$2:$AN$8, 0), MATCH(INDEX(Settings!$AI$19:$AI$33, MATCH(I$10, Settings!$Y$19:$Y$33, 0)), $AO$1:$AU$1, 0))), 0))</f>
        <v/>
      </c>
      <c r="AS243" s="119" t="str">
        <f>IF(OR($B243="", J243="", J$10="", AS$9), "", IFERROR($B243+INDEX(Settings!$AF$19:$AF$33, MATCH(J$10, Settings!$Y$19:$Y$33, 0))+IF(INDEX(Settings!$AI$19:$AI$33, MATCH(J$10, Settings!$Y$19:$Y$33, 0))="", 0, INDEX($AO$2:$AU$8, MATCH(TEXT($B243, "ddd"), $AN$2:$AN$8, 0), MATCH(INDEX(Settings!$AI$19:$AI$33, MATCH(J$10, Settings!$Y$19:$Y$33, 0)), $AO$1:$AU$1, 0))), 0))</f>
        <v/>
      </c>
      <c r="AT243" s="119" t="str">
        <f>IF(OR($B243="", K243="", K$10="", AT$9), "", IFERROR($B243+INDEX(Settings!$AF$19:$AF$33, MATCH(K$10, Settings!$Y$19:$Y$33, 0))+IF(INDEX(Settings!$AI$19:$AI$33, MATCH(K$10, Settings!$Y$19:$Y$33, 0))="", 0, INDEX($AO$2:$AU$8, MATCH(TEXT($B243, "ddd"), $AN$2:$AN$8, 0), MATCH(INDEX(Settings!$AI$19:$AI$33, MATCH(K$10, Settings!$Y$19:$Y$33, 0)), $AO$1:$AU$1, 0))), 0))</f>
        <v/>
      </c>
      <c r="AU243" s="119" t="str">
        <f>IF(OR($B243="", L243="", L$10="", AU$9), "", IFERROR($B243+INDEX(Settings!$AF$19:$AF$33, MATCH(L$10, Settings!$Y$19:$Y$33, 0))+IF(INDEX(Settings!$AI$19:$AI$33, MATCH(L$10, Settings!$Y$19:$Y$33, 0))="", 0, INDEX($AO$2:$AU$8, MATCH(TEXT($B243, "ddd"), $AN$2:$AN$8, 0), MATCH(INDEX(Settings!$AI$19:$AI$33, MATCH(L$10, Settings!$Y$19:$Y$33, 0)), $AO$1:$AU$1, 0))), 0))</f>
        <v/>
      </c>
      <c r="AV243" s="119" t="str">
        <f>IF(OR($B243="", M243="", M$10="", AV$9), "", IFERROR($B243+INDEX(Settings!$AF$19:$AF$33, MATCH(M$10, Settings!$Y$19:$Y$33, 0))+IF(INDEX(Settings!$AI$19:$AI$33, MATCH(M$10, Settings!$Y$19:$Y$33, 0))="", 0, INDEX($AO$2:$AU$8, MATCH(TEXT($B243, "ddd"), $AN$2:$AN$8, 0), MATCH(INDEX(Settings!$AI$19:$AI$33, MATCH(M$10, Settings!$Y$19:$Y$33, 0)), $AO$1:$AU$1, 0))), 0))</f>
        <v/>
      </c>
      <c r="AW243" s="119" t="str">
        <f>IF(OR($B243="", N243="", N$10="", AW$9), "", IFERROR($B243+INDEX(Settings!$AF$19:$AF$33, MATCH(N$10, Settings!$Y$19:$Y$33, 0))+IF(INDEX(Settings!$AI$19:$AI$33, MATCH(N$10, Settings!$Y$19:$Y$33, 0))="", 0, INDEX($AO$2:$AU$8, MATCH(TEXT($B243, "ddd"), $AN$2:$AN$8, 0), MATCH(INDEX(Settings!$AI$19:$AI$33, MATCH(N$10, Settings!$Y$19:$Y$33, 0)), $AO$1:$AU$1, 0))), 0))</f>
        <v/>
      </c>
      <c r="AX243" s="119" t="str">
        <f>IF(OR($B243="", O243="", O$10="", AX$9), "", IFERROR($B243+INDEX(Settings!$AF$19:$AF$33, MATCH(O$10, Settings!$Y$19:$Y$33, 0))+IF(INDEX(Settings!$AI$19:$AI$33, MATCH(O$10, Settings!$Y$19:$Y$33, 0))="", 0, INDEX($AO$2:$AU$8, MATCH(TEXT($B243, "ddd"), $AN$2:$AN$8, 0), MATCH(INDEX(Settings!$AI$19:$AI$33, MATCH(O$10, Settings!$Y$19:$Y$33, 0)), $AO$1:$AU$1, 0))), 0))</f>
        <v/>
      </c>
      <c r="AY243" s="119" t="str">
        <f>IF(OR($B243="", P243="", P$10="", AY$9), "", IFERROR($B243+INDEX(Settings!$AF$19:$AF$33, MATCH(P$10, Settings!$Y$19:$Y$33, 0))+IF(INDEX(Settings!$AI$19:$AI$33, MATCH(P$10, Settings!$Y$19:$Y$33, 0))="", 0, INDEX($AO$2:$AU$8, MATCH(TEXT($B243, "ddd"), $AN$2:$AN$8, 0), MATCH(INDEX(Settings!$AI$19:$AI$33, MATCH(P$10, Settings!$Y$19:$Y$33, 0)), $AO$1:$AU$1, 0))), 0))</f>
        <v/>
      </c>
      <c r="AZ243" s="120" t="str">
        <f>IF(OR($B243="", Q243="", Q$10="", AZ$9), "", IFERROR($B243+INDEX(Settings!$AF$19:$AF$33, MATCH(Q$10, Settings!$Y$19:$Y$33, 0))+IF(INDEX(Settings!$AI$19:$AI$33, MATCH(Q$10, Settings!$Y$19:$Y$33, 0))="", 0, INDEX($AO$2:$AU$8, MATCH(TEXT($B243, "ddd"), $AN$2:$AN$8, 0), MATCH(INDEX(Settings!$AI$19:$AI$33, MATCH(Q$10, Settings!$Y$19:$Y$33, 0)), $AO$1:$AU$1, 0))), 0))</f>
        <v/>
      </c>
      <c r="BB243" s="118" t="str">
        <f>IF(OR(C$10="", $B243="", C243="", BB$9=""), "", IFERROR(WORKDAY((DATE(YEAR($B243), MONTH($B243)+INDEX(Settings!$AM$19:$AM$33, MATCH(C$10, Settings!$Y$19:$Y$33, 0)), IF(INDEX(Settings!$AQ$19:$AQ$33, MATCH(C$10, Settings!$Y$19:$Y$33, 0))=0, DAY($B243), INDEX(Settings!$AQ$19:$AQ$33, MATCH(C$10, Settings!$Y$19:$Y$33, 0))))-1), 1, Settings!$AY$23:$AY$38), ""))</f>
        <v/>
      </c>
      <c r="BC243" s="119" t="str">
        <f>IF(OR(D$10="", $B243="", D243="", BC$9=""), "", IFERROR(WORKDAY((DATE(YEAR($B243), MONTH($B243)+INDEX(Settings!$AM$19:$AM$33, MATCH(D$10, Settings!$Y$19:$Y$33, 0)), IF(INDEX(Settings!$AQ$19:$AQ$33, MATCH(D$10, Settings!$Y$19:$Y$33, 0))=0, DAY($B243), INDEX(Settings!$AQ$19:$AQ$33, MATCH(D$10, Settings!$Y$19:$Y$33, 0))))-1), 1, Settings!$AY$23:$AY$38), ""))</f>
        <v/>
      </c>
      <c r="BD243" s="119" t="str">
        <f>IF(OR(E$10="", $B243="", E243="", BD$9=""), "", IFERROR(WORKDAY((DATE(YEAR($B243), MONTH($B243)+INDEX(Settings!$AM$19:$AM$33, MATCH(E$10, Settings!$Y$19:$Y$33, 0)), IF(INDEX(Settings!$AQ$19:$AQ$33, MATCH(E$10, Settings!$Y$19:$Y$33, 0))=0, DAY($B243), INDEX(Settings!$AQ$19:$AQ$33, MATCH(E$10, Settings!$Y$19:$Y$33, 0))))-1), 1, Settings!$AY$23:$AY$38), ""))</f>
        <v/>
      </c>
      <c r="BE243" s="119" t="str">
        <f>IF(OR(F$10="", $B243="", F243="", BE$9=""), "", IFERROR(WORKDAY((DATE(YEAR($B243), MONTH($B243)+INDEX(Settings!$AM$19:$AM$33, MATCH(F$10, Settings!$Y$19:$Y$33, 0)), IF(INDEX(Settings!$AQ$19:$AQ$33, MATCH(F$10, Settings!$Y$19:$Y$33, 0))=0, DAY($B243), INDEX(Settings!$AQ$19:$AQ$33, MATCH(F$10, Settings!$Y$19:$Y$33, 0))))-1), 1, Settings!$AY$23:$AY$38), ""))</f>
        <v/>
      </c>
      <c r="BF243" s="119" t="str">
        <f>IF(OR(G$10="", $B243="", G243="", BF$9=""), "", IFERROR(WORKDAY((DATE(YEAR($B243), MONTH($B243)+INDEX(Settings!$AM$19:$AM$33, MATCH(G$10, Settings!$Y$19:$Y$33, 0)), IF(INDEX(Settings!$AQ$19:$AQ$33, MATCH(G$10, Settings!$Y$19:$Y$33, 0))=0, DAY($B243), INDEX(Settings!$AQ$19:$AQ$33, MATCH(G$10, Settings!$Y$19:$Y$33, 0))))-1), 1, Settings!$AY$23:$AY$38), ""))</f>
        <v/>
      </c>
      <c r="BG243" s="119" t="str">
        <f>IF(OR(H$10="", $B243="", H243="", BG$9=""), "", IFERROR(WORKDAY((DATE(YEAR($B243), MONTH($B243)+INDEX(Settings!$AM$19:$AM$33, MATCH(H$10, Settings!$Y$19:$Y$33, 0)), IF(INDEX(Settings!$AQ$19:$AQ$33, MATCH(H$10, Settings!$Y$19:$Y$33, 0))=0, DAY($B243), INDEX(Settings!$AQ$19:$AQ$33, MATCH(H$10, Settings!$Y$19:$Y$33, 0))))-1), 1, Settings!$AY$23:$AY$38), ""))</f>
        <v/>
      </c>
      <c r="BH243" s="119" t="str">
        <f>IF(OR(I$10="", $B243="", I243="", BH$9=""), "", IFERROR(WORKDAY((DATE(YEAR($B243), MONTH($B243)+INDEX(Settings!$AM$19:$AM$33, MATCH(I$10, Settings!$Y$19:$Y$33, 0)), IF(INDEX(Settings!$AQ$19:$AQ$33, MATCH(I$10, Settings!$Y$19:$Y$33, 0))=0, DAY($B243), INDEX(Settings!$AQ$19:$AQ$33, MATCH(I$10, Settings!$Y$19:$Y$33, 0))))-1), 1, Settings!$AY$23:$AY$38), ""))</f>
        <v/>
      </c>
      <c r="BI243" s="119" t="str">
        <f>IF(OR(J$10="", $B243="", J243="", BI$9=""), "", IFERROR(WORKDAY((DATE(YEAR($B243), MONTH($B243)+INDEX(Settings!$AM$19:$AM$33, MATCH(J$10, Settings!$Y$19:$Y$33, 0)), IF(INDEX(Settings!$AQ$19:$AQ$33, MATCH(J$10, Settings!$Y$19:$Y$33, 0))=0, DAY($B243), INDEX(Settings!$AQ$19:$AQ$33, MATCH(J$10, Settings!$Y$19:$Y$33, 0))))-1), 1, Settings!$AY$23:$AY$38), ""))</f>
        <v/>
      </c>
      <c r="BJ243" s="119" t="str">
        <f>IF(OR(K$10="", $B243="", K243="", BJ$9=""), "", IFERROR(WORKDAY((DATE(YEAR($B243), MONTH($B243)+INDEX(Settings!$AM$19:$AM$33, MATCH(K$10, Settings!$Y$19:$Y$33, 0)), IF(INDEX(Settings!$AQ$19:$AQ$33, MATCH(K$10, Settings!$Y$19:$Y$33, 0))=0, DAY($B243), INDEX(Settings!$AQ$19:$AQ$33, MATCH(K$10, Settings!$Y$19:$Y$33, 0))))-1), 1, Settings!$AY$23:$AY$38), ""))</f>
        <v/>
      </c>
      <c r="BK243" s="119" t="str">
        <f>IF(OR(L$10="", $B243="", L243="", BK$9=""), "", IFERROR(WORKDAY((DATE(YEAR($B243), MONTH($B243)+INDEX(Settings!$AM$19:$AM$33, MATCH(L$10, Settings!$Y$19:$Y$33, 0)), IF(INDEX(Settings!$AQ$19:$AQ$33, MATCH(L$10, Settings!$Y$19:$Y$33, 0))=0, DAY($B243), INDEX(Settings!$AQ$19:$AQ$33, MATCH(L$10, Settings!$Y$19:$Y$33, 0))))-1), 1, Settings!$AY$23:$AY$38), ""))</f>
        <v/>
      </c>
      <c r="BL243" s="119" t="str">
        <f>IF(OR(M$10="", $B243="", M243="", BL$9=""), "", IFERROR(WORKDAY((DATE(YEAR($B243), MONTH($B243)+INDEX(Settings!$AM$19:$AM$33, MATCH(M$10, Settings!$Y$19:$Y$33, 0)), IF(INDEX(Settings!$AQ$19:$AQ$33, MATCH(M$10, Settings!$Y$19:$Y$33, 0))=0, DAY($B243), INDEX(Settings!$AQ$19:$AQ$33, MATCH(M$10, Settings!$Y$19:$Y$33, 0))))-1), 1, Settings!$AY$23:$AY$38), ""))</f>
        <v/>
      </c>
      <c r="BM243" s="119" t="str">
        <f>IF(OR(N$10="", $B243="", N243="", BM$9=""), "", IFERROR(WORKDAY((DATE(YEAR($B243), MONTH($B243)+INDEX(Settings!$AM$19:$AM$33, MATCH(N$10, Settings!$Y$19:$Y$33, 0)), IF(INDEX(Settings!$AQ$19:$AQ$33, MATCH(N$10, Settings!$Y$19:$Y$33, 0))=0, DAY($B243), INDEX(Settings!$AQ$19:$AQ$33, MATCH(N$10, Settings!$Y$19:$Y$33, 0))))-1), 1, Settings!$AY$23:$AY$38), ""))</f>
        <v/>
      </c>
      <c r="BN243" s="119" t="str">
        <f>IF(OR(O$10="", $B243="", O243="", BN$9=""), "", IFERROR(WORKDAY((DATE(YEAR($B243), MONTH($B243)+INDEX(Settings!$AM$19:$AM$33, MATCH(O$10, Settings!$Y$19:$Y$33, 0)), IF(INDEX(Settings!$AQ$19:$AQ$33, MATCH(O$10, Settings!$Y$19:$Y$33, 0))=0, DAY($B243), INDEX(Settings!$AQ$19:$AQ$33, MATCH(O$10, Settings!$Y$19:$Y$33, 0))))-1), 1, Settings!$AY$23:$AY$38), ""))</f>
        <v/>
      </c>
      <c r="BO243" s="119" t="str">
        <f>IF(OR(P$10="", $B243="", P243="", BO$9=""), "", IFERROR(WORKDAY((DATE(YEAR($B243), MONTH($B243)+INDEX(Settings!$AM$19:$AM$33, MATCH(P$10, Settings!$Y$19:$Y$33, 0)), IF(INDEX(Settings!$AQ$19:$AQ$33, MATCH(P$10, Settings!$Y$19:$Y$33, 0))=0, DAY($B243), INDEX(Settings!$AQ$19:$AQ$33, MATCH(P$10, Settings!$Y$19:$Y$33, 0))))-1), 1, Settings!$AY$23:$AY$38), ""))</f>
        <v/>
      </c>
      <c r="BP243" s="120" t="str">
        <f>IF(OR(Q$10="", $B243="", Q243="", BP$9=""), "", IFERROR(WORKDAY((DATE(YEAR($B243), MONTH($B243)+INDEX(Settings!$AM$19:$AM$33, MATCH(Q$10, Settings!$Y$19:$Y$33, 0)), IF(INDEX(Settings!$AQ$19:$AQ$33, MATCH(Q$10, Settings!$Y$19:$Y$33, 0))=0, DAY($B243), INDEX(Settings!$AQ$19:$AQ$33, MATCH(Q$10, Settings!$Y$19:$Y$33, 0))))-1), 1, Settings!$AY$23:$AY$38), ""))</f>
        <v/>
      </c>
      <c r="BR243" s="118" t="str">
        <f>IF(BB243="", "", IF(BB243&lt;=$B243, WORKDAY(DATE(YEAR($BB243), MONTH(BB243)+1, DAY(BB243)-1), 1, Settings!$AY$23:$AY$38), BB243))</f>
        <v/>
      </c>
      <c r="BS243" s="119" t="str">
        <f>IF(BC243="", "", IF(BC243&lt;=$B243, WORKDAY(DATE(YEAR($BB243), MONTH(BC243)+1, DAY(BC243)-1), 1, Settings!$AY$23:$AY$38), BC243))</f>
        <v/>
      </c>
      <c r="BT243" s="119" t="str">
        <f>IF(BD243="", "", IF(BD243&lt;=$B243, WORKDAY(DATE(YEAR($BB243), MONTH(BD243)+1, DAY(BD243)-1), 1, Settings!$AY$23:$AY$38), BD243))</f>
        <v/>
      </c>
      <c r="BU243" s="119" t="str">
        <f>IF(BE243="", "", IF(BE243&lt;=$B243, WORKDAY(DATE(YEAR($BB243), MONTH(BE243)+1, DAY(BE243)-1), 1, Settings!$AY$23:$AY$38), BE243))</f>
        <v/>
      </c>
      <c r="BV243" s="119" t="str">
        <f>IF(BF243="", "", IF(BF243&lt;=$B243, WORKDAY(DATE(YEAR($BB243), MONTH(BF243)+1, DAY(BF243)-1), 1, Settings!$AY$23:$AY$38), BF243))</f>
        <v/>
      </c>
      <c r="BW243" s="119" t="str">
        <f>IF(BG243="", "", IF(BG243&lt;=$B243, WORKDAY(DATE(YEAR($BB243), MONTH(BG243)+1, DAY(BG243)-1), 1, Settings!$AY$23:$AY$38), BG243))</f>
        <v/>
      </c>
      <c r="BX243" s="119" t="str">
        <f>IF(BH243="", "", IF(BH243&lt;=$B243, WORKDAY(DATE(YEAR($BB243), MONTH(BH243)+1, DAY(BH243)-1), 1, Settings!$AY$23:$AY$38), BH243))</f>
        <v/>
      </c>
      <c r="BY243" s="119" t="str">
        <f>IF(BI243="", "", IF(BI243&lt;=$B243, WORKDAY(DATE(YEAR($BB243), MONTH(BI243)+1, DAY(BI243)-1), 1, Settings!$AY$23:$AY$38), BI243))</f>
        <v/>
      </c>
      <c r="BZ243" s="119" t="str">
        <f>IF(BJ243="", "", IF(BJ243&lt;=$B243, WORKDAY(DATE(YEAR($BB243), MONTH(BJ243)+1, DAY(BJ243)-1), 1, Settings!$AY$23:$AY$38), BJ243))</f>
        <v/>
      </c>
      <c r="CA243" s="119" t="str">
        <f>IF(BK243="", "", IF(BK243&lt;=$B243, WORKDAY(DATE(YEAR($BB243), MONTH(BK243)+1, DAY(BK243)-1), 1, Settings!$AY$23:$AY$38), BK243))</f>
        <v/>
      </c>
      <c r="CB243" s="119" t="str">
        <f>IF(BL243="", "", IF(BL243&lt;=$B243, WORKDAY(DATE(YEAR($BB243), MONTH(BL243)+1, DAY(BL243)-1), 1, Settings!$AY$23:$AY$38), BL243))</f>
        <v/>
      </c>
      <c r="CC243" s="119" t="str">
        <f>IF(BM243="", "", IF(BM243&lt;=$B243, WORKDAY(DATE(YEAR($BB243), MONTH(BM243)+1, DAY(BM243)-1), 1, Settings!$AY$23:$AY$38), BM243))</f>
        <v/>
      </c>
      <c r="CD243" s="119" t="str">
        <f>IF(BN243="", "", IF(BN243&lt;=$B243, WORKDAY(DATE(YEAR($BB243), MONTH(BN243)+1, DAY(BN243)-1), 1, Settings!$AY$23:$AY$38), BN243))</f>
        <v/>
      </c>
      <c r="CE243" s="119" t="str">
        <f>IF(BO243="", "", IF(BO243&lt;=$B243, WORKDAY(DATE(YEAR($BB243), MONTH(BO243)+1, DAY(BO243)-1), 1, Settings!$AY$23:$AY$38), BO243))</f>
        <v/>
      </c>
      <c r="CF243" s="120" t="str">
        <f>IF(BP243="", "", IF(BP243&lt;=$B243, WORKDAY(DATE(YEAR($BB243), MONTH(BP243)+1, DAY(BP243)-1), 1, Settings!$AY$23:$AY$38), BP243))</f>
        <v/>
      </c>
      <c r="CH243" s="48" t="str">
        <f t="shared" si="97"/>
        <v/>
      </c>
      <c r="CI243" s="49" t="str">
        <f t="shared" si="98"/>
        <v/>
      </c>
      <c r="CJ243" s="49" t="str">
        <f t="shared" si="99"/>
        <v/>
      </c>
      <c r="CK243" s="49" t="str">
        <f t="shared" si="100"/>
        <v/>
      </c>
      <c r="CL243" s="49" t="str">
        <f t="shared" si="101"/>
        <v/>
      </c>
      <c r="CM243" s="49" t="str">
        <f t="shared" si="102"/>
        <v/>
      </c>
      <c r="CN243" s="49" t="str">
        <f t="shared" si="103"/>
        <v/>
      </c>
      <c r="CO243" s="49" t="str">
        <f t="shared" si="104"/>
        <v/>
      </c>
      <c r="CP243" s="49" t="str">
        <f t="shared" si="105"/>
        <v/>
      </c>
      <c r="CQ243" s="49" t="str">
        <f t="shared" si="106"/>
        <v/>
      </c>
      <c r="CR243" s="49" t="str">
        <f t="shared" si="107"/>
        <v/>
      </c>
      <c r="CS243" s="49" t="str">
        <f t="shared" si="108"/>
        <v/>
      </c>
      <c r="CT243" s="49" t="str">
        <f t="shared" si="109"/>
        <v/>
      </c>
      <c r="CU243" s="49" t="str">
        <f t="shared" si="110"/>
        <v/>
      </c>
      <c r="CV243" s="16" t="str">
        <f t="shared" si="111"/>
        <v/>
      </c>
      <c r="CX243" s="48" t="str">
        <f t="shared" si="112"/>
        <v/>
      </c>
      <c r="CY243" s="49" t="str">
        <f t="shared" si="113"/>
        <v/>
      </c>
      <c r="CZ243" s="49" t="str">
        <f t="shared" si="114"/>
        <v/>
      </c>
      <c r="DA243" s="49" t="str">
        <f t="shared" si="115"/>
        <v/>
      </c>
      <c r="DB243" s="49" t="str">
        <f t="shared" si="116"/>
        <v/>
      </c>
      <c r="DC243" s="49" t="str">
        <f t="shared" si="117"/>
        <v/>
      </c>
      <c r="DD243" s="49" t="str">
        <f t="shared" si="118"/>
        <v/>
      </c>
      <c r="DE243" s="49" t="str">
        <f t="shared" si="119"/>
        <v/>
      </c>
      <c r="DF243" s="49" t="str">
        <f t="shared" si="120"/>
        <v/>
      </c>
      <c r="DG243" s="49" t="str">
        <f t="shared" si="121"/>
        <v/>
      </c>
      <c r="DH243" s="49" t="str">
        <f t="shared" si="122"/>
        <v/>
      </c>
      <c r="DI243" s="49" t="str">
        <f t="shared" si="123"/>
        <v/>
      </c>
      <c r="DJ243" s="49" t="str">
        <f t="shared" si="124"/>
        <v/>
      </c>
      <c r="DK243" s="49" t="str">
        <f t="shared" si="125"/>
        <v/>
      </c>
      <c r="DL243" s="16" t="str">
        <f t="shared" si="126"/>
        <v/>
      </c>
      <c r="DN243" s="17" t="str">
        <f t="shared" si="127"/>
        <v>Feb 2020</v>
      </c>
    </row>
    <row r="244" spans="1:118" x14ac:dyDescent="0.25">
      <c r="A244" s="30"/>
      <c r="B244" s="102">
        <f>IF(B243="", "", IFERROR(IF(B243+1&gt;Settings!$G$25, "", B243+1), ""))</f>
        <v>43880</v>
      </c>
      <c r="C244" s="2"/>
      <c r="D244" s="3"/>
      <c r="E244" s="3"/>
      <c r="F244" s="3"/>
      <c r="G244" s="3"/>
      <c r="H244" s="3"/>
      <c r="I244" s="3"/>
      <c r="J244" s="3"/>
      <c r="K244" s="3"/>
      <c r="L244" s="3"/>
      <c r="M244" s="3"/>
      <c r="N244" s="3"/>
      <c r="O244" s="3"/>
      <c r="P244" s="3"/>
      <c r="Q244" s="4"/>
      <c r="R244" s="30"/>
      <c r="T244" s="17" t="str">
        <f>IF($B244="", "", IF($B244&lt;Settings!$G$23, "Old", "New"))</f>
        <v>New</v>
      </c>
      <c r="AL244" s="118" t="str">
        <f>IF(OR($B244="", C244="", C$10="", AL$9), "", IFERROR($B244+INDEX(Settings!$AF$19:$AF$33, MATCH(C$10, Settings!$Y$19:$Y$33, 0))+IF(INDEX(Settings!$AI$19:$AI$33, MATCH(C$10, Settings!$Y$19:$Y$33, 0))="", 0, INDEX($AO$2:$AU$8, MATCH(TEXT($B244, "ddd"), $AN$2:$AN$8, 0), MATCH(INDEX(Settings!$AI$19:$AI$33, MATCH(C$10, Settings!$Y$19:$Y$33, 0)), $AO$1:$AU$1, 0))), 0))</f>
        <v/>
      </c>
      <c r="AM244" s="119" t="str">
        <f>IF(OR($B244="", D244="", D$10="", AM$9), "", IFERROR($B244+INDEX(Settings!$AF$19:$AF$33, MATCH(D$10, Settings!$Y$19:$Y$33, 0))+IF(INDEX(Settings!$AI$19:$AI$33, MATCH(D$10, Settings!$Y$19:$Y$33, 0))="", 0, INDEX($AO$2:$AU$8, MATCH(TEXT($B244, "ddd"), $AN$2:$AN$8, 0), MATCH(INDEX(Settings!$AI$19:$AI$33, MATCH(D$10, Settings!$Y$19:$Y$33, 0)), $AO$1:$AU$1, 0))), 0))</f>
        <v/>
      </c>
      <c r="AN244" s="119" t="str">
        <f>IF(OR($B244="", E244="", E$10="", AN$9), "", IFERROR($B244+INDEX(Settings!$AF$19:$AF$33, MATCH(E$10, Settings!$Y$19:$Y$33, 0))+IF(INDEX(Settings!$AI$19:$AI$33, MATCH(E$10, Settings!$Y$19:$Y$33, 0))="", 0, INDEX($AO$2:$AU$8, MATCH(TEXT($B244, "ddd"), $AN$2:$AN$8, 0), MATCH(INDEX(Settings!$AI$19:$AI$33, MATCH(E$10, Settings!$Y$19:$Y$33, 0)), $AO$1:$AU$1, 0))), 0))</f>
        <v/>
      </c>
      <c r="AO244" s="119" t="str">
        <f>IF(OR($B244="", F244="", F$10="", AO$9), "", IFERROR($B244+INDEX(Settings!$AF$19:$AF$33, MATCH(F$10, Settings!$Y$19:$Y$33, 0))+IF(INDEX(Settings!$AI$19:$AI$33, MATCH(F$10, Settings!$Y$19:$Y$33, 0))="", 0, INDEX($AO$2:$AU$8, MATCH(TEXT($B244, "ddd"), $AN$2:$AN$8, 0), MATCH(INDEX(Settings!$AI$19:$AI$33, MATCH(F$10, Settings!$Y$19:$Y$33, 0)), $AO$1:$AU$1, 0))), 0))</f>
        <v/>
      </c>
      <c r="AP244" s="119" t="str">
        <f>IF(OR($B244="", G244="", G$10="", AP$9), "", IFERROR($B244+INDEX(Settings!$AF$19:$AF$33, MATCH(G$10, Settings!$Y$19:$Y$33, 0))+IF(INDEX(Settings!$AI$19:$AI$33, MATCH(G$10, Settings!$Y$19:$Y$33, 0))="", 0, INDEX($AO$2:$AU$8, MATCH(TEXT($B244, "ddd"), $AN$2:$AN$8, 0), MATCH(INDEX(Settings!$AI$19:$AI$33, MATCH(G$10, Settings!$Y$19:$Y$33, 0)), $AO$1:$AU$1, 0))), 0))</f>
        <v/>
      </c>
      <c r="AQ244" s="119" t="str">
        <f>IF(OR($B244="", H244="", H$10="", AQ$9), "", IFERROR($B244+INDEX(Settings!$AF$19:$AF$33, MATCH(H$10, Settings!$Y$19:$Y$33, 0))+IF(INDEX(Settings!$AI$19:$AI$33, MATCH(H$10, Settings!$Y$19:$Y$33, 0))="", 0, INDEX($AO$2:$AU$8, MATCH(TEXT($B244, "ddd"), $AN$2:$AN$8, 0), MATCH(INDEX(Settings!$AI$19:$AI$33, MATCH(H$10, Settings!$Y$19:$Y$33, 0)), $AO$1:$AU$1, 0))), 0))</f>
        <v/>
      </c>
      <c r="AR244" s="119" t="str">
        <f>IF(OR($B244="", I244="", I$10="", AR$9), "", IFERROR($B244+INDEX(Settings!$AF$19:$AF$33, MATCH(I$10, Settings!$Y$19:$Y$33, 0))+IF(INDEX(Settings!$AI$19:$AI$33, MATCH(I$10, Settings!$Y$19:$Y$33, 0))="", 0, INDEX($AO$2:$AU$8, MATCH(TEXT($B244, "ddd"), $AN$2:$AN$8, 0), MATCH(INDEX(Settings!$AI$19:$AI$33, MATCH(I$10, Settings!$Y$19:$Y$33, 0)), $AO$1:$AU$1, 0))), 0))</f>
        <v/>
      </c>
      <c r="AS244" s="119" t="str">
        <f>IF(OR($B244="", J244="", J$10="", AS$9), "", IFERROR($B244+INDEX(Settings!$AF$19:$AF$33, MATCH(J$10, Settings!$Y$19:$Y$33, 0))+IF(INDEX(Settings!$AI$19:$AI$33, MATCH(J$10, Settings!$Y$19:$Y$33, 0))="", 0, INDEX($AO$2:$AU$8, MATCH(TEXT($B244, "ddd"), $AN$2:$AN$8, 0), MATCH(INDEX(Settings!$AI$19:$AI$33, MATCH(J$10, Settings!$Y$19:$Y$33, 0)), $AO$1:$AU$1, 0))), 0))</f>
        <v/>
      </c>
      <c r="AT244" s="119" t="str">
        <f>IF(OR($B244="", K244="", K$10="", AT$9), "", IFERROR($B244+INDEX(Settings!$AF$19:$AF$33, MATCH(K$10, Settings!$Y$19:$Y$33, 0))+IF(INDEX(Settings!$AI$19:$AI$33, MATCH(K$10, Settings!$Y$19:$Y$33, 0))="", 0, INDEX($AO$2:$AU$8, MATCH(TEXT($B244, "ddd"), $AN$2:$AN$8, 0), MATCH(INDEX(Settings!$AI$19:$AI$33, MATCH(K$10, Settings!$Y$19:$Y$33, 0)), $AO$1:$AU$1, 0))), 0))</f>
        <v/>
      </c>
      <c r="AU244" s="119" t="str">
        <f>IF(OR($B244="", L244="", L$10="", AU$9), "", IFERROR($B244+INDEX(Settings!$AF$19:$AF$33, MATCH(L$10, Settings!$Y$19:$Y$33, 0))+IF(INDEX(Settings!$AI$19:$AI$33, MATCH(L$10, Settings!$Y$19:$Y$33, 0))="", 0, INDEX($AO$2:$AU$8, MATCH(TEXT($B244, "ddd"), $AN$2:$AN$8, 0), MATCH(INDEX(Settings!$AI$19:$AI$33, MATCH(L$10, Settings!$Y$19:$Y$33, 0)), $AO$1:$AU$1, 0))), 0))</f>
        <v/>
      </c>
      <c r="AV244" s="119" t="str">
        <f>IF(OR($B244="", M244="", M$10="", AV$9), "", IFERROR($B244+INDEX(Settings!$AF$19:$AF$33, MATCH(M$10, Settings!$Y$19:$Y$33, 0))+IF(INDEX(Settings!$AI$19:$AI$33, MATCH(M$10, Settings!$Y$19:$Y$33, 0))="", 0, INDEX($AO$2:$AU$8, MATCH(TEXT($B244, "ddd"), $AN$2:$AN$8, 0), MATCH(INDEX(Settings!$AI$19:$AI$33, MATCH(M$10, Settings!$Y$19:$Y$33, 0)), $AO$1:$AU$1, 0))), 0))</f>
        <v/>
      </c>
      <c r="AW244" s="119" t="str">
        <f>IF(OR($B244="", N244="", N$10="", AW$9), "", IFERROR($B244+INDEX(Settings!$AF$19:$AF$33, MATCH(N$10, Settings!$Y$19:$Y$33, 0))+IF(INDEX(Settings!$AI$19:$AI$33, MATCH(N$10, Settings!$Y$19:$Y$33, 0))="", 0, INDEX($AO$2:$AU$8, MATCH(TEXT($B244, "ddd"), $AN$2:$AN$8, 0), MATCH(INDEX(Settings!$AI$19:$AI$33, MATCH(N$10, Settings!$Y$19:$Y$33, 0)), $AO$1:$AU$1, 0))), 0))</f>
        <v/>
      </c>
      <c r="AX244" s="119" t="str">
        <f>IF(OR($B244="", O244="", O$10="", AX$9), "", IFERROR($B244+INDEX(Settings!$AF$19:$AF$33, MATCH(O$10, Settings!$Y$19:$Y$33, 0))+IF(INDEX(Settings!$AI$19:$AI$33, MATCH(O$10, Settings!$Y$19:$Y$33, 0))="", 0, INDEX($AO$2:$AU$8, MATCH(TEXT($B244, "ddd"), $AN$2:$AN$8, 0), MATCH(INDEX(Settings!$AI$19:$AI$33, MATCH(O$10, Settings!$Y$19:$Y$33, 0)), $AO$1:$AU$1, 0))), 0))</f>
        <v/>
      </c>
      <c r="AY244" s="119" t="str">
        <f>IF(OR($B244="", P244="", P$10="", AY$9), "", IFERROR($B244+INDEX(Settings!$AF$19:$AF$33, MATCH(P$10, Settings!$Y$19:$Y$33, 0))+IF(INDEX(Settings!$AI$19:$AI$33, MATCH(P$10, Settings!$Y$19:$Y$33, 0))="", 0, INDEX($AO$2:$AU$8, MATCH(TEXT($B244, "ddd"), $AN$2:$AN$8, 0), MATCH(INDEX(Settings!$AI$19:$AI$33, MATCH(P$10, Settings!$Y$19:$Y$33, 0)), $AO$1:$AU$1, 0))), 0))</f>
        <v/>
      </c>
      <c r="AZ244" s="120" t="str">
        <f>IF(OR($B244="", Q244="", Q$10="", AZ$9), "", IFERROR($B244+INDEX(Settings!$AF$19:$AF$33, MATCH(Q$10, Settings!$Y$19:$Y$33, 0))+IF(INDEX(Settings!$AI$19:$AI$33, MATCH(Q$10, Settings!$Y$19:$Y$33, 0))="", 0, INDEX($AO$2:$AU$8, MATCH(TEXT($B244, "ddd"), $AN$2:$AN$8, 0), MATCH(INDEX(Settings!$AI$19:$AI$33, MATCH(Q$10, Settings!$Y$19:$Y$33, 0)), $AO$1:$AU$1, 0))), 0))</f>
        <v/>
      </c>
      <c r="BB244" s="118" t="str">
        <f>IF(OR(C$10="", $B244="", C244="", BB$9=""), "", IFERROR(WORKDAY((DATE(YEAR($B244), MONTH($B244)+INDEX(Settings!$AM$19:$AM$33, MATCH(C$10, Settings!$Y$19:$Y$33, 0)), IF(INDEX(Settings!$AQ$19:$AQ$33, MATCH(C$10, Settings!$Y$19:$Y$33, 0))=0, DAY($B244), INDEX(Settings!$AQ$19:$AQ$33, MATCH(C$10, Settings!$Y$19:$Y$33, 0))))-1), 1, Settings!$AY$23:$AY$38), ""))</f>
        <v/>
      </c>
      <c r="BC244" s="119" t="str">
        <f>IF(OR(D$10="", $B244="", D244="", BC$9=""), "", IFERROR(WORKDAY((DATE(YEAR($B244), MONTH($B244)+INDEX(Settings!$AM$19:$AM$33, MATCH(D$10, Settings!$Y$19:$Y$33, 0)), IF(INDEX(Settings!$AQ$19:$AQ$33, MATCH(D$10, Settings!$Y$19:$Y$33, 0))=0, DAY($B244), INDEX(Settings!$AQ$19:$AQ$33, MATCH(D$10, Settings!$Y$19:$Y$33, 0))))-1), 1, Settings!$AY$23:$AY$38), ""))</f>
        <v/>
      </c>
      <c r="BD244" s="119" t="str">
        <f>IF(OR(E$10="", $B244="", E244="", BD$9=""), "", IFERROR(WORKDAY((DATE(YEAR($B244), MONTH($B244)+INDEX(Settings!$AM$19:$AM$33, MATCH(E$10, Settings!$Y$19:$Y$33, 0)), IF(INDEX(Settings!$AQ$19:$AQ$33, MATCH(E$10, Settings!$Y$19:$Y$33, 0))=0, DAY($B244), INDEX(Settings!$AQ$19:$AQ$33, MATCH(E$10, Settings!$Y$19:$Y$33, 0))))-1), 1, Settings!$AY$23:$AY$38), ""))</f>
        <v/>
      </c>
      <c r="BE244" s="119" t="str">
        <f>IF(OR(F$10="", $B244="", F244="", BE$9=""), "", IFERROR(WORKDAY((DATE(YEAR($B244), MONTH($B244)+INDEX(Settings!$AM$19:$AM$33, MATCH(F$10, Settings!$Y$19:$Y$33, 0)), IF(INDEX(Settings!$AQ$19:$AQ$33, MATCH(F$10, Settings!$Y$19:$Y$33, 0))=0, DAY($B244), INDEX(Settings!$AQ$19:$AQ$33, MATCH(F$10, Settings!$Y$19:$Y$33, 0))))-1), 1, Settings!$AY$23:$AY$38), ""))</f>
        <v/>
      </c>
      <c r="BF244" s="119" t="str">
        <f>IF(OR(G$10="", $B244="", G244="", BF$9=""), "", IFERROR(WORKDAY((DATE(YEAR($B244), MONTH($B244)+INDEX(Settings!$AM$19:$AM$33, MATCH(G$10, Settings!$Y$19:$Y$33, 0)), IF(INDEX(Settings!$AQ$19:$AQ$33, MATCH(G$10, Settings!$Y$19:$Y$33, 0))=0, DAY($B244), INDEX(Settings!$AQ$19:$AQ$33, MATCH(G$10, Settings!$Y$19:$Y$33, 0))))-1), 1, Settings!$AY$23:$AY$38), ""))</f>
        <v/>
      </c>
      <c r="BG244" s="119" t="str">
        <f>IF(OR(H$10="", $B244="", H244="", BG$9=""), "", IFERROR(WORKDAY((DATE(YEAR($B244), MONTH($B244)+INDEX(Settings!$AM$19:$AM$33, MATCH(H$10, Settings!$Y$19:$Y$33, 0)), IF(INDEX(Settings!$AQ$19:$AQ$33, MATCH(H$10, Settings!$Y$19:$Y$33, 0))=0, DAY($B244), INDEX(Settings!$AQ$19:$AQ$33, MATCH(H$10, Settings!$Y$19:$Y$33, 0))))-1), 1, Settings!$AY$23:$AY$38), ""))</f>
        <v/>
      </c>
      <c r="BH244" s="119" t="str">
        <f>IF(OR(I$10="", $B244="", I244="", BH$9=""), "", IFERROR(WORKDAY((DATE(YEAR($B244), MONTH($B244)+INDEX(Settings!$AM$19:$AM$33, MATCH(I$10, Settings!$Y$19:$Y$33, 0)), IF(INDEX(Settings!$AQ$19:$AQ$33, MATCH(I$10, Settings!$Y$19:$Y$33, 0))=0, DAY($B244), INDEX(Settings!$AQ$19:$AQ$33, MATCH(I$10, Settings!$Y$19:$Y$33, 0))))-1), 1, Settings!$AY$23:$AY$38), ""))</f>
        <v/>
      </c>
      <c r="BI244" s="119" t="str">
        <f>IF(OR(J$10="", $B244="", J244="", BI$9=""), "", IFERROR(WORKDAY((DATE(YEAR($B244), MONTH($B244)+INDEX(Settings!$AM$19:$AM$33, MATCH(J$10, Settings!$Y$19:$Y$33, 0)), IF(INDEX(Settings!$AQ$19:$AQ$33, MATCH(J$10, Settings!$Y$19:$Y$33, 0))=0, DAY($B244), INDEX(Settings!$AQ$19:$AQ$33, MATCH(J$10, Settings!$Y$19:$Y$33, 0))))-1), 1, Settings!$AY$23:$AY$38), ""))</f>
        <v/>
      </c>
      <c r="BJ244" s="119" t="str">
        <f>IF(OR(K$10="", $B244="", K244="", BJ$9=""), "", IFERROR(WORKDAY((DATE(YEAR($B244), MONTH($B244)+INDEX(Settings!$AM$19:$AM$33, MATCH(K$10, Settings!$Y$19:$Y$33, 0)), IF(INDEX(Settings!$AQ$19:$AQ$33, MATCH(K$10, Settings!$Y$19:$Y$33, 0))=0, DAY($B244), INDEX(Settings!$AQ$19:$AQ$33, MATCH(K$10, Settings!$Y$19:$Y$33, 0))))-1), 1, Settings!$AY$23:$AY$38), ""))</f>
        <v/>
      </c>
      <c r="BK244" s="119" t="str">
        <f>IF(OR(L$10="", $B244="", L244="", BK$9=""), "", IFERROR(WORKDAY((DATE(YEAR($B244), MONTH($B244)+INDEX(Settings!$AM$19:$AM$33, MATCH(L$10, Settings!$Y$19:$Y$33, 0)), IF(INDEX(Settings!$AQ$19:$AQ$33, MATCH(L$10, Settings!$Y$19:$Y$33, 0))=0, DAY($B244), INDEX(Settings!$AQ$19:$AQ$33, MATCH(L$10, Settings!$Y$19:$Y$33, 0))))-1), 1, Settings!$AY$23:$AY$38), ""))</f>
        <v/>
      </c>
      <c r="BL244" s="119" t="str">
        <f>IF(OR(M$10="", $B244="", M244="", BL$9=""), "", IFERROR(WORKDAY((DATE(YEAR($B244), MONTH($B244)+INDEX(Settings!$AM$19:$AM$33, MATCH(M$10, Settings!$Y$19:$Y$33, 0)), IF(INDEX(Settings!$AQ$19:$AQ$33, MATCH(M$10, Settings!$Y$19:$Y$33, 0))=0, DAY($B244), INDEX(Settings!$AQ$19:$AQ$33, MATCH(M$10, Settings!$Y$19:$Y$33, 0))))-1), 1, Settings!$AY$23:$AY$38), ""))</f>
        <v/>
      </c>
      <c r="BM244" s="119" t="str">
        <f>IF(OR(N$10="", $B244="", N244="", BM$9=""), "", IFERROR(WORKDAY((DATE(YEAR($B244), MONTH($B244)+INDEX(Settings!$AM$19:$AM$33, MATCH(N$10, Settings!$Y$19:$Y$33, 0)), IF(INDEX(Settings!$AQ$19:$AQ$33, MATCH(N$10, Settings!$Y$19:$Y$33, 0))=0, DAY($B244), INDEX(Settings!$AQ$19:$AQ$33, MATCH(N$10, Settings!$Y$19:$Y$33, 0))))-1), 1, Settings!$AY$23:$AY$38), ""))</f>
        <v/>
      </c>
      <c r="BN244" s="119" t="str">
        <f>IF(OR(O$10="", $B244="", O244="", BN$9=""), "", IFERROR(WORKDAY((DATE(YEAR($B244), MONTH($B244)+INDEX(Settings!$AM$19:$AM$33, MATCH(O$10, Settings!$Y$19:$Y$33, 0)), IF(INDEX(Settings!$AQ$19:$AQ$33, MATCH(O$10, Settings!$Y$19:$Y$33, 0))=0, DAY($B244), INDEX(Settings!$AQ$19:$AQ$33, MATCH(O$10, Settings!$Y$19:$Y$33, 0))))-1), 1, Settings!$AY$23:$AY$38), ""))</f>
        <v/>
      </c>
      <c r="BO244" s="119" t="str">
        <f>IF(OR(P$10="", $B244="", P244="", BO$9=""), "", IFERROR(WORKDAY((DATE(YEAR($B244), MONTH($B244)+INDEX(Settings!$AM$19:$AM$33, MATCH(P$10, Settings!$Y$19:$Y$33, 0)), IF(INDEX(Settings!$AQ$19:$AQ$33, MATCH(P$10, Settings!$Y$19:$Y$33, 0))=0, DAY($B244), INDEX(Settings!$AQ$19:$AQ$33, MATCH(P$10, Settings!$Y$19:$Y$33, 0))))-1), 1, Settings!$AY$23:$AY$38), ""))</f>
        <v/>
      </c>
      <c r="BP244" s="120" t="str">
        <f>IF(OR(Q$10="", $B244="", Q244="", BP$9=""), "", IFERROR(WORKDAY((DATE(YEAR($B244), MONTH($B244)+INDEX(Settings!$AM$19:$AM$33, MATCH(Q$10, Settings!$Y$19:$Y$33, 0)), IF(INDEX(Settings!$AQ$19:$AQ$33, MATCH(Q$10, Settings!$Y$19:$Y$33, 0))=0, DAY($B244), INDEX(Settings!$AQ$19:$AQ$33, MATCH(Q$10, Settings!$Y$19:$Y$33, 0))))-1), 1, Settings!$AY$23:$AY$38), ""))</f>
        <v/>
      </c>
      <c r="BR244" s="118" t="str">
        <f>IF(BB244="", "", IF(BB244&lt;=$B244, WORKDAY(DATE(YEAR($BB244), MONTH(BB244)+1, DAY(BB244)-1), 1, Settings!$AY$23:$AY$38), BB244))</f>
        <v/>
      </c>
      <c r="BS244" s="119" t="str">
        <f>IF(BC244="", "", IF(BC244&lt;=$B244, WORKDAY(DATE(YEAR($BB244), MONTH(BC244)+1, DAY(BC244)-1), 1, Settings!$AY$23:$AY$38), BC244))</f>
        <v/>
      </c>
      <c r="BT244" s="119" t="str">
        <f>IF(BD244="", "", IF(BD244&lt;=$B244, WORKDAY(DATE(YEAR($BB244), MONTH(BD244)+1, DAY(BD244)-1), 1, Settings!$AY$23:$AY$38), BD244))</f>
        <v/>
      </c>
      <c r="BU244" s="119" t="str">
        <f>IF(BE244="", "", IF(BE244&lt;=$B244, WORKDAY(DATE(YEAR($BB244), MONTH(BE244)+1, DAY(BE244)-1), 1, Settings!$AY$23:$AY$38), BE244))</f>
        <v/>
      </c>
      <c r="BV244" s="119" t="str">
        <f>IF(BF244="", "", IF(BF244&lt;=$B244, WORKDAY(DATE(YEAR($BB244), MONTH(BF244)+1, DAY(BF244)-1), 1, Settings!$AY$23:$AY$38), BF244))</f>
        <v/>
      </c>
      <c r="BW244" s="119" t="str">
        <f>IF(BG244="", "", IF(BG244&lt;=$B244, WORKDAY(DATE(YEAR($BB244), MONTH(BG244)+1, DAY(BG244)-1), 1, Settings!$AY$23:$AY$38), BG244))</f>
        <v/>
      </c>
      <c r="BX244" s="119" t="str">
        <f>IF(BH244="", "", IF(BH244&lt;=$B244, WORKDAY(DATE(YEAR($BB244), MONTH(BH244)+1, DAY(BH244)-1), 1, Settings!$AY$23:$AY$38), BH244))</f>
        <v/>
      </c>
      <c r="BY244" s="119" t="str">
        <f>IF(BI244="", "", IF(BI244&lt;=$B244, WORKDAY(DATE(YEAR($BB244), MONTH(BI244)+1, DAY(BI244)-1), 1, Settings!$AY$23:$AY$38), BI244))</f>
        <v/>
      </c>
      <c r="BZ244" s="119" t="str">
        <f>IF(BJ244="", "", IF(BJ244&lt;=$B244, WORKDAY(DATE(YEAR($BB244), MONTH(BJ244)+1, DAY(BJ244)-1), 1, Settings!$AY$23:$AY$38), BJ244))</f>
        <v/>
      </c>
      <c r="CA244" s="119" t="str">
        <f>IF(BK244="", "", IF(BK244&lt;=$B244, WORKDAY(DATE(YEAR($BB244), MONTH(BK244)+1, DAY(BK244)-1), 1, Settings!$AY$23:$AY$38), BK244))</f>
        <v/>
      </c>
      <c r="CB244" s="119" t="str">
        <f>IF(BL244="", "", IF(BL244&lt;=$B244, WORKDAY(DATE(YEAR($BB244), MONTH(BL244)+1, DAY(BL244)-1), 1, Settings!$AY$23:$AY$38), BL244))</f>
        <v/>
      </c>
      <c r="CC244" s="119" t="str">
        <f>IF(BM244="", "", IF(BM244&lt;=$B244, WORKDAY(DATE(YEAR($BB244), MONTH(BM244)+1, DAY(BM244)-1), 1, Settings!$AY$23:$AY$38), BM244))</f>
        <v/>
      </c>
      <c r="CD244" s="119" t="str">
        <f>IF(BN244="", "", IF(BN244&lt;=$B244, WORKDAY(DATE(YEAR($BB244), MONTH(BN244)+1, DAY(BN244)-1), 1, Settings!$AY$23:$AY$38), BN244))</f>
        <v/>
      </c>
      <c r="CE244" s="119" t="str">
        <f>IF(BO244="", "", IF(BO244&lt;=$B244, WORKDAY(DATE(YEAR($BB244), MONTH(BO244)+1, DAY(BO244)-1), 1, Settings!$AY$23:$AY$38), BO244))</f>
        <v/>
      </c>
      <c r="CF244" s="120" t="str">
        <f>IF(BP244="", "", IF(BP244&lt;=$B244, WORKDAY(DATE(YEAR($BB244), MONTH(BP244)+1, DAY(BP244)-1), 1, Settings!$AY$23:$AY$38), BP244))</f>
        <v/>
      </c>
      <c r="CH244" s="48" t="str">
        <f t="shared" si="97"/>
        <v/>
      </c>
      <c r="CI244" s="49" t="str">
        <f t="shared" si="98"/>
        <v/>
      </c>
      <c r="CJ244" s="49" t="str">
        <f t="shared" si="99"/>
        <v/>
      </c>
      <c r="CK244" s="49" t="str">
        <f t="shared" si="100"/>
        <v/>
      </c>
      <c r="CL244" s="49" t="str">
        <f t="shared" si="101"/>
        <v/>
      </c>
      <c r="CM244" s="49" t="str">
        <f t="shared" si="102"/>
        <v/>
      </c>
      <c r="CN244" s="49" t="str">
        <f t="shared" si="103"/>
        <v/>
      </c>
      <c r="CO244" s="49" t="str">
        <f t="shared" si="104"/>
        <v/>
      </c>
      <c r="CP244" s="49" t="str">
        <f t="shared" si="105"/>
        <v/>
      </c>
      <c r="CQ244" s="49" t="str">
        <f t="shared" si="106"/>
        <v/>
      </c>
      <c r="CR244" s="49" t="str">
        <f t="shared" si="107"/>
        <v/>
      </c>
      <c r="CS244" s="49" t="str">
        <f t="shared" si="108"/>
        <v/>
      </c>
      <c r="CT244" s="49" t="str">
        <f t="shared" si="109"/>
        <v/>
      </c>
      <c r="CU244" s="49" t="str">
        <f t="shared" si="110"/>
        <v/>
      </c>
      <c r="CV244" s="16" t="str">
        <f t="shared" si="111"/>
        <v/>
      </c>
      <c r="CX244" s="48" t="str">
        <f t="shared" si="112"/>
        <v/>
      </c>
      <c r="CY244" s="49" t="str">
        <f t="shared" si="113"/>
        <v/>
      </c>
      <c r="CZ244" s="49" t="str">
        <f t="shared" si="114"/>
        <v/>
      </c>
      <c r="DA244" s="49" t="str">
        <f t="shared" si="115"/>
        <v/>
      </c>
      <c r="DB244" s="49" t="str">
        <f t="shared" si="116"/>
        <v/>
      </c>
      <c r="DC244" s="49" t="str">
        <f t="shared" si="117"/>
        <v/>
      </c>
      <c r="DD244" s="49" t="str">
        <f t="shared" si="118"/>
        <v/>
      </c>
      <c r="DE244" s="49" t="str">
        <f t="shared" si="119"/>
        <v/>
      </c>
      <c r="DF244" s="49" t="str">
        <f t="shared" si="120"/>
        <v/>
      </c>
      <c r="DG244" s="49" t="str">
        <f t="shared" si="121"/>
        <v/>
      </c>
      <c r="DH244" s="49" t="str">
        <f t="shared" si="122"/>
        <v/>
      </c>
      <c r="DI244" s="49" t="str">
        <f t="shared" si="123"/>
        <v/>
      </c>
      <c r="DJ244" s="49" t="str">
        <f t="shared" si="124"/>
        <v/>
      </c>
      <c r="DK244" s="49" t="str">
        <f t="shared" si="125"/>
        <v/>
      </c>
      <c r="DL244" s="16" t="str">
        <f t="shared" si="126"/>
        <v/>
      </c>
      <c r="DN244" s="17" t="str">
        <f t="shared" si="127"/>
        <v>Feb 2020</v>
      </c>
    </row>
    <row r="245" spans="1:118" x14ac:dyDescent="0.25">
      <c r="A245" s="30"/>
      <c r="B245" s="102">
        <f>IF(B244="", "", IFERROR(IF(B244+1&gt;Settings!$G$25, "", B244+1), ""))</f>
        <v>43881</v>
      </c>
      <c r="C245" s="2"/>
      <c r="D245" s="3"/>
      <c r="E245" s="3"/>
      <c r="F245" s="3"/>
      <c r="G245" s="3"/>
      <c r="H245" s="3"/>
      <c r="I245" s="3"/>
      <c r="J245" s="3"/>
      <c r="K245" s="3"/>
      <c r="L245" s="3"/>
      <c r="M245" s="3"/>
      <c r="N245" s="3"/>
      <c r="O245" s="3"/>
      <c r="P245" s="3"/>
      <c r="Q245" s="4"/>
      <c r="R245" s="30"/>
      <c r="T245" s="17" t="str">
        <f>IF($B245="", "", IF($B245&lt;Settings!$G$23, "Old", "New"))</f>
        <v>New</v>
      </c>
      <c r="AL245" s="118" t="str">
        <f>IF(OR($B245="", C245="", C$10="", AL$9), "", IFERROR($B245+INDEX(Settings!$AF$19:$AF$33, MATCH(C$10, Settings!$Y$19:$Y$33, 0))+IF(INDEX(Settings!$AI$19:$AI$33, MATCH(C$10, Settings!$Y$19:$Y$33, 0))="", 0, INDEX($AO$2:$AU$8, MATCH(TEXT($B245, "ddd"), $AN$2:$AN$8, 0), MATCH(INDEX(Settings!$AI$19:$AI$33, MATCH(C$10, Settings!$Y$19:$Y$33, 0)), $AO$1:$AU$1, 0))), 0))</f>
        <v/>
      </c>
      <c r="AM245" s="119" t="str">
        <f>IF(OR($B245="", D245="", D$10="", AM$9), "", IFERROR($B245+INDEX(Settings!$AF$19:$AF$33, MATCH(D$10, Settings!$Y$19:$Y$33, 0))+IF(INDEX(Settings!$AI$19:$AI$33, MATCH(D$10, Settings!$Y$19:$Y$33, 0))="", 0, INDEX($AO$2:$AU$8, MATCH(TEXT($B245, "ddd"), $AN$2:$AN$8, 0), MATCH(INDEX(Settings!$AI$19:$AI$33, MATCH(D$10, Settings!$Y$19:$Y$33, 0)), $AO$1:$AU$1, 0))), 0))</f>
        <v/>
      </c>
      <c r="AN245" s="119" t="str">
        <f>IF(OR($B245="", E245="", E$10="", AN$9), "", IFERROR($B245+INDEX(Settings!$AF$19:$AF$33, MATCH(E$10, Settings!$Y$19:$Y$33, 0))+IF(INDEX(Settings!$AI$19:$AI$33, MATCH(E$10, Settings!$Y$19:$Y$33, 0))="", 0, INDEX($AO$2:$AU$8, MATCH(TEXT($B245, "ddd"), $AN$2:$AN$8, 0), MATCH(INDEX(Settings!$AI$19:$AI$33, MATCH(E$10, Settings!$Y$19:$Y$33, 0)), $AO$1:$AU$1, 0))), 0))</f>
        <v/>
      </c>
      <c r="AO245" s="119" t="str">
        <f>IF(OR($B245="", F245="", F$10="", AO$9), "", IFERROR($B245+INDEX(Settings!$AF$19:$AF$33, MATCH(F$10, Settings!$Y$19:$Y$33, 0))+IF(INDEX(Settings!$AI$19:$AI$33, MATCH(F$10, Settings!$Y$19:$Y$33, 0))="", 0, INDEX($AO$2:$AU$8, MATCH(TEXT($B245, "ddd"), $AN$2:$AN$8, 0), MATCH(INDEX(Settings!$AI$19:$AI$33, MATCH(F$10, Settings!$Y$19:$Y$33, 0)), $AO$1:$AU$1, 0))), 0))</f>
        <v/>
      </c>
      <c r="AP245" s="119" t="str">
        <f>IF(OR($B245="", G245="", G$10="", AP$9), "", IFERROR($B245+INDEX(Settings!$AF$19:$AF$33, MATCH(G$10, Settings!$Y$19:$Y$33, 0))+IF(INDEX(Settings!$AI$19:$AI$33, MATCH(G$10, Settings!$Y$19:$Y$33, 0))="", 0, INDEX($AO$2:$AU$8, MATCH(TEXT($B245, "ddd"), $AN$2:$AN$8, 0), MATCH(INDEX(Settings!$AI$19:$AI$33, MATCH(G$10, Settings!$Y$19:$Y$33, 0)), $AO$1:$AU$1, 0))), 0))</f>
        <v/>
      </c>
      <c r="AQ245" s="119" t="str">
        <f>IF(OR($B245="", H245="", H$10="", AQ$9), "", IFERROR($B245+INDEX(Settings!$AF$19:$AF$33, MATCH(H$10, Settings!$Y$19:$Y$33, 0))+IF(INDEX(Settings!$AI$19:$AI$33, MATCH(H$10, Settings!$Y$19:$Y$33, 0))="", 0, INDEX($AO$2:$AU$8, MATCH(TEXT($B245, "ddd"), $AN$2:$AN$8, 0), MATCH(INDEX(Settings!$AI$19:$AI$33, MATCH(H$10, Settings!$Y$19:$Y$33, 0)), $AO$1:$AU$1, 0))), 0))</f>
        <v/>
      </c>
      <c r="AR245" s="119" t="str">
        <f>IF(OR($B245="", I245="", I$10="", AR$9), "", IFERROR($B245+INDEX(Settings!$AF$19:$AF$33, MATCH(I$10, Settings!$Y$19:$Y$33, 0))+IF(INDEX(Settings!$AI$19:$AI$33, MATCH(I$10, Settings!$Y$19:$Y$33, 0))="", 0, INDEX($AO$2:$AU$8, MATCH(TEXT($B245, "ddd"), $AN$2:$AN$8, 0), MATCH(INDEX(Settings!$AI$19:$AI$33, MATCH(I$10, Settings!$Y$19:$Y$33, 0)), $AO$1:$AU$1, 0))), 0))</f>
        <v/>
      </c>
      <c r="AS245" s="119" t="str">
        <f>IF(OR($B245="", J245="", J$10="", AS$9), "", IFERROR($B245+INDEX(Settings!$AF$19:$AF$33, MATCH(J$10, Settings!$Y$19:$Y$33, 0))+IF(INDEX(Settings!$AI$19:$AI$33, MATCH(J$10, Settings!$Y$19:$Y$33, 0))="", 0, INDEX($AO$2:$AU$8, MATCH(TEXT($B245, "ddd"), $AN$2:$AN$8, 0), MATCH(INDEX(Settings!$AI$19:$AI$33, MATCH(J$10, Settings!$Y$19:$Y$33, 0)), $AO$1:$AU$1, 0))), 0))</f>
        <v/>
      </c>
      <c r="AT245" s="119" t="str">
        <f>IF(OR($B245="", K245="", K$10="", AT$9), "", IFERROR($B245+INDEX(Settings!$AF$19:$AF$33, MATCH(K$10, Settings!$Y$19:$Y$33, 0))+IF(INDEX(Settings!$AI$19:$AI$33, MATCH(K$10, Settings!$Y$19:$Y$33, 0))="", 0, INDEX($AO$2:$AU$8, MATCH(TEXT($B245, "ddd"), $AN$2:$AN$8, 0), MATCH(INDEX(Settings!$AI$19:$AI$33, MATCH(K$10, Settings!$Y$19:$Y$33, 0)), $AO$1:$AU$1, 0))), 0))</f>
        <v/>
      </c>
      <c r="AU245" s="119" t="str">
        <f>IF(OR($B245="", L245="", L$10="", AU$9), "", IFERROR($B245+INDEX(Settings!$AF$19:$AF$33, MATCH(L$10, Settings!$Y$19:$Y$33, 0))+IF(INDEX(Settings!$AI$19:$AI$33, MATCH(L$10, Settings!$Y$19:$Y$33, 0))="", 0, INDEX($AO$2:$AU$8, MATCH(TEXT($B245, "ddd"), $AN$2:$AN$8, 0), MATCH(INDEX(Settings!$AI$19:$AI$33, MATCH(L$10, Settings!$Y$19:$Y$33, 0)), $AO$1:$AU$1, 0))), 0))</f>
        <v/>
      </c>
      <c r="AV245" s="119" t="str">
        <f>IF(OR($B245="", M245="", M$10="", AV$9), "", IFERROR($B245+INDEX(Settings!$AF$19:$AF$33, MATCH(M$10, Settings!$Y$19:$Y$33, 0))+IF(INDEX(Settings!$AI$19:$AI$33, MATCH(M$10, Settings!$Y$19:$Y$33, 0))="", 0, INDEX($AO$2:$AU$8, MATCH(TEXT($B245, "ddd"), $AN$2:$AN$8, 0), MATCH(INDEX(Settings!$AI$19:$AI$33, MATCH(M$10, Settings!$Y$19:$Y$33, 0)), $AO$1:$AU$1, 0))), 0))</f>
        <v/>
      </c>
      <c r="AW245" s="119" t="str">
        <f>IF(OR($B245="", N245="", N$10="", AW$9), "", IFERROR($B245+INDEX(Settings!$AF$19:$AF$33, MATCH(N$10, Settings!$Y$19:$Y$33, 0))+IF(INDEX(Settings!$AI$19:$AI$33, MATCH(N$10, Settings!$Y$19:$Y$33, 0))="", 0, INDEX($AO$2:$AU$8, MATCH(TEXT($B245, "ddd"), $AN$2:$AN$8, 0), MATCH(INDEX(Settings!$AI$19:$AI$33, MATCH(N$10, Settings!$Y$19:$Y$33, 0)), $AO$1:$AU$1, 0))), 0))</f>
        <v/>
      </c>
      <c r="AX245" s="119" t="str">
        <f>IF(OR($B245="", O245="", O$10="", AX$9), "", IFERROR($B245+INDEX(Settings!$AF$19:$AF$33, MATCH(O$10, Settings!$Y$19:$Y$33, 0))+IF(INDEX(Settings!$AI$19:$AI$33, MATCH(O$10, Settings!$Y$19:$Y$33, 0))="", 0, INDEX($AO$2:$AU$8, MATCH(TEXT($B245, "ddd"), $AN$2:$AN$8, 0), MATCH(INDEX(Settings!$AI$19:$AI$33, MATCH(O$10, Settings!$Y$19:$Y$33, 0)), $AO$1:$AU$1, 0))), 0))</f>
        <v/>
      </c>
      <c r="AY245" s="119" t="str">
        <f>IF(OR($B245="", P245="", P$10="", AY$9), "", IFERROR($B245+INDEX(Settings!$AF$19:$AF$33, MATCH(P$10, Settings!$Y$19:$Y$33, 0))+IF(INDEX(Settings!$AI$19:$AI$33, MATCH(P$10, Settings!$Y$19:$Y$33, 0))="", 0, INDEX($AO$2:$AU$8, MATCH(TEXT($B245, "ddd"), $AN$2:$AN$8, 0), MATCH(INDEX(Settings!$AI$19:$AI$33, MATCH(P$10, Settings!$Y$19:$Y$33, 0)), $AO$1:$AU$1, 0))), 0))</f>
        <v/>
      </c>
      <c r="AZ245" s="120" t="str">
        <f>IF(OR($B245="", Q245="", Q$10="", AZ$9), "", IFERROR($B245+INDEX(Settings!$AF$19:$AF$33, MATCH(Q$10, Settings!$Y$19:$Y$33, 0))+IF(INDEX(Settings!$AI$19:$AI$33, MATCH(Q$10, Settings!$Y$19:$Y$33, 0))="", 0, INDEX($AO$2:$AU$8, MATCH(TEXT($B245, "ddd"), $AN$2:$AN$8, 0), MATCH(INDEX(Settings!$AI$19:$AI$33, MATCH(Q$10, Settings!$Y$19:$Y$33, 0)), $AO$1:$AU$1, 0))), 0))</f>
        <v/>
      </c>
      <c r="BB245" s="118" t="str">
        <f>IF(OR(C$10="", $B245="", C245="", BB$9=""), "", IFERROR(WORKDAY((DATE(YEAR($B245), MONTH($B245)+INDEX(Settings!$AM$19:$AM$33, MATCH(C$10, Settings!$Y$19:$Y$33, 0)), IF(INDEX(Settings!$AQ$19:$AQ$33, MATCH(C$10, Settings!$Y$19:$Y$33, 0))=0, DAY($B245), INDEX(Settings!$AQ$19:$AQ$33, MATCH(C$10, Settings!$Y$19:$Y$33, 0))))-1), 1, Settings!$AY$23:$AY$38), ""))</f>
        <v/>
      </c>
      <c r="BC245" s="119" t="str">
        <f>IF(OR(D$10="", $B245="", D245="", BC$9=""), "", IFERROR(WORKDAY((DATE(YEAR($B245), MONTH($B245)+INDEX(Settings!$AM$19:$AM$33, MATCH(D$10, Settings!$Y$19:$Y$33, 0)), IF(INDEX(Settings!$AQ$19:$AQ$33, MATCH(D$10, Settings!$Y$19:$Y$33, 0))=0, DAY($B245), INDEX(Settings!$AQ$19:$AQ$33, MATCH(D$10, Settings!$Y$19:$Y$33, 0))))-1), 1, Settings!$AY$23:$AY$38), ""))</f>
        <v/>
      </c>
      <c r="BD245" s="119" t="str">
        <f>IF(OR(E$10="", $B245="", E245="", BD$9=""), "", IFERROR(WORKDAY((DATE(YEAR($B245), MONTH($B245)+INDEX(Settings!$AM$19:$AM$33, MATCH(E$10, Settings!$Y$19:$Y$33, 0)), IF(INDEX(Settings!$AQ$19:$AQ$33, MATCH(E$10, Settings!$Y$19:$Y$33, 0))=0, DAY($B245), INDEX(Settings!$AQ$19:$AQ$33, MATCH(E$10, Settings!$Y$19:$Y$33, 0))))-1), 1, Settings!$AY$23:$AY$38), ""))</f>
        <v/>
      </c>
      <c r="BE245" s="119" t="str">
        <f>IF(OR(F$10="", $B245="", F245="", BE$9=""), "", IFERROR(WORKDAY((DATE(YEAR($B245), MONTH($B245)+INDEX(Settings!$AM$19:$AM$33, MATCH(F$10, Settings!$Y$19:$Y$33, 0)), IF(INDEX(Settings!$AQ$19:$AQ$33, MATCH(F$10, Settings!$Y$19:$Y$33, 0))=0, DAY($B245), INDEX(Settings!$AQ$19:$AQ$33, MATCH(F$10, Settings!$Y$19:$Y$33, 0))))-1), 1, Settings!$AY$23:$AY$38), ""))</f>
        <v/>
      </c>
      <c r="BF245" s="119" t="str">
        <f>IF(OR(G$10="", $B245="", G245="", BF$9=""), "", IFERROR(WORKDAY((DATE(YEAR($B245), MONTH($B245)+INDEX(Settings!$AM$19:$AM$33, MATCH(G$10, Settings!$Y$19:$Y$33, 0)), IF(INDEX(Settings!$AQ$19:$AQ$33, MATCH(G$10, Settings!$Y$19:$Y$33, 0))=0, DAY($B245), INDEX(Settings!$AQ$19:$AQ$33, MATCH(G$10, Settings!$Y$19:$Y$33, 0))))-1), 1, Settings!$AY$23:$AY$38), ""))</f>
        <v/>
      </c>
      <c r="BG245" s="119" t="str">
        <f>IF(OR(H$10="", $B245="", H245="", BG$9=""), "", IFERROR(WORKDAY((DATE(YEAR($B245), MONTH($B245)+INDEX(Settings!$AM$19:$AM$33, MATCH(H$10, Settings!$Y$19:$Y$33, 0)), IF(INDEX(Settings!$AQ$19:$AQ$33, MATCH(H$10, Settings!$Y$19:$Y$33, 0))=0, DAY($B245), INDEX(Settings!$AQ$19:$AQ$33, MATCH(H$10, Settings!$Y$19:$Y$33, 0))))-1), 1, Settings!$AY$23:$AY$38), ""))</f>
        <v/>
      </c>
      <c r="BH245" s="119" t="str">
        <f>IF(OR(I$10="", $B245="", I245="", BH$9=""), "", IFERROR(WORKDAY((DATE(YEAR($B245), MONTH($B245)+INDEX(Settings!$AM$19:$AM$33, MATCH(I$10, Settings!$Y$19:$Y$33, 0)), IF(INDEX(Settings!$AQ$19:$AQ$33, MATCH(I$10, Settings!$Y$19:$Y$33, 0))=0, DAY($B245), INDEX(Settings!$AQ$19:$AQ$33, MATCH(I$10, Settings!$Y$19:$Y$33, 0))))-1), 1, Settings!$AY$23:$AY$38), ""))</f>
        <v/>
      </c>
      <c r="BI245" s="119" t="str">
        <f>IF(OR(J$10="", $B245="", J245="", BI$9=""), "", IFERROR(WORKDAY((DATE(YEAR($B245), MONTH($B245)+INDEX(Settings!$AM$19:$AM$33, MATCH(J$10, Settings!$Y$19:$Y$33, 0)), IF(INDEX(Settings!$AQ$19:$AQ$33, MATCH(J$10, Settings!$Y$19:$Y$33, 0))=0, DAY($B245), INDEX(Settings!$AQ$19:$AQ$33, MATCH(J$10, Settings!$Y$19:$Y$33, 0))))-1), 1, Settings!$AY$23:$AY$38), ""))</f>
        <v/>
      </c>
      <c r="BJ245" s="119" t="str">
        <f>IF(OR(K$10="", $B245="", K245="", BJ$9=""), "", IFERROR(WORKDAY((DATE(YEAR($B245), MONTH($B245)+INDEX(Settings!$AM$19:$AM$33, MATCH(K$10, Settings!$Y$19:$Y$33, 0)), IF(INDEX(Settings!$AQ$19:$AQ$33, MATCH(K$10, Settings!$Y$19:$Y$33, 0))=0, DAY($B245), INDEX(Settings!$AQ$19:$AQ$33, MATCH(K$10, Settings!$Y$19:$Y$33, 0))))-1), 1, Settings!$AY$23:$AY$38), ""))</f>
        <v/>
      </c>
      <c r="BK245" s="119" t="str">
        <f>IF(OR(L$10="", $B245="", L245="", BK$9=""), "", IFERROR(WORKDAY((DATE(YEAR($B245), MONTH($B245)+INDEX(Settings!$AM$19:$AM$33, MATCH(L$10, Settings!$Y$19:$Y$33, 0)), IF(INDEX(Settings!$AQ$19:$AQ$33, MATCH(L$10, Settings!$Y$19:$Y$33, 0))=0, DAY($B245), INDEX(Settings!$AQ$19:$AQ$33, MATCH(L$10, Settings!$Y$19:$Y$33, 0))))-1), 1, Settings!$AY$23:$AY$38), ""))</f>
        <v/>
      </c>
      <c r="BL245" s="119" t="str">
        <f>IF(OR(M$10="", $B245="", M245="", BL$9=""), "", IFERROR(WORKDAY((DATE(YEAR($B245), MONTH($B245)+INDEX(Settings!$AM$19:$AM$33, MATCH(M$10, Settings!$Y$19:$Y$33, 0)), IF(INDEX(Settings!$AQ$19:$AQ$33, MATCH(M$10, Settings!$Y$19:$Y$33, 0))=0, DAY($B245), INDEX(Settings!$AQ$19:$AQ$33, MATCH(M$10, Settings!$Y$19:$Y$33, 0))))-1), 1, Settings!$AY$23:$AY$38), ""))</f>
        <v/>
      </c>
      <c r="BM245" s="119" t="str">
        <f>IF(OR(N$10="", $B245="", N245="", BM$9=""), "", IFERROR(WORKDAY((DATE(YEAR($B245), MONTH($B245)+INDEX(Settings!$AM$19:$AM$33, MATCH(N$10, Settings!$Y$19:$Y$33, 0)), IF(INDEX(Settings!$AQ$19:$AQ$33, MATCH(N$10, Settings!$Y$19:$Y$33, 0))=0, DAY($B245), INDEX(Settings!$AQ$19:$AQ$33, MATCH(N$10, Settings!$Y$19:$Y$33, 0))))-1), 1, Settings!$AY$23:$AY$38), ""))</f>
        <v/>
      </c>
      <c r="BN245" s="119" t="str">
        <f>IF(OR(O$10="", $B245="", O245="", BN$9=""), "", IFERROR(WORKDAY((DATE(YEAR($B245), MONTH($B245)+INDEX(Settings!$AM$19:$AM$33, MATCH(O$10, Settings!$Y$19:$Y$33, 0)), IF(INDEX(Settings!$AQ$19:$AQ$33, MATCH(O$10, Settings!$Y$19:$Y$33, 0))=0, DAY($B245), INDEX(Settings!$AQ$19:$AQ$33, MATCH(O$10, Settings!$Y$19:$Y$33, 0))))-1), 1, Settings!$AY$23:$AY$38), ""))</f>
        <v/>
      </c>
      <c r="BO245" s="119" t="str">
        <f>IF(OR(P$10="", $B245="", P245="", BO$9=""), "", IFERROR(WORKDAY((DATE(YEAR($B245), MONTH($B245)+INDEX(Settings!$AM$19:$AM$33, MATCH(P$10, Settings!$Y$19:$Y$33, 0)), IF(INDEX(Settings!$AQ$19:$AQ$33, MATCH(P$10, Settings!$Y$19:$Y$33, 0))=0, DAY($B245), INDEX(Settings!$AQ$19:$AQ$33, MATCH(P$10, Settings!$Y$19:$Y$33, 0))))-1), 1, Settings!$AY$23:$AY$38), ""))</f>
        <v/>
      </c>
      <c r="BP245" s="120" t="str">
        <f>IF(OR(Q$10="", $B245="", Q245="", BP$9=""), "", IFERROR(WORKDAY((DATE(YEAR($B245), MONTH($B245)+INDEX(Settings!$AM$19:$AM$33, MATCH(Q$10, Settings!$Y$19:$Y$33, 0)), IF(INDEX(Settings!$AQ$19:$AQ$33, MATCH(Q$10, Settings!$Y$19:$Y$33, 0))=0, DAY($B245), INDEX(Settings!$AQ$19:$AQ$33, MATCH(Q$10, Settings!$Y$19:$Y$33, 0))))-1), 1, Settings!$AY$23:$AY$38), ""))</f>
        <v/>
      </c>
      <c r="BR245" s="118" t="str">
        <f>IF(BB245="", "", IF(BB245&lt;=$B245, WORKDAY(DATE(YEAR($BB245), MONTH(BB245)+1, DAY(BB245)-1), 1, Settings!$AY$23:$AY$38), BB245))</f>
        <v/>
      </c>
      <c r="BS245" s="119" t="str">
        <f>IF(BC245="", "", IF(BC245&lt;=$B245, WORKDAY(DATE(YEAR($BB245), MONTH(BC245)+1, DAY(BC245)-1), 1, Settings!$AY$23:$AY$38), BC245))</f>
        <v/>
      </c>
      <c r="BT245" s="119" t="str">
        <f>IF(BD245="", "", IF(BD245&lt;=$B245, WORKDAY(DATE(YEAR($BB245), MONTH(BD245)+1, DAY(BD245)-1), 1, Settings!$AY$23:$AY$38), BD245))</f>
        <v/>
      </c>
      <c r="BU245" s="119" t="str">
        <f>IF(BE245="", "", IF(BE245&lt;=$B245, WORKDAY(DATE(YEAR($BB245), MONTH(BE245)+1, DAY(BE245)-1), 1, Settings!$AY$23:$AY$38), BE245))</f>
        <v/>
      </c>
      <c r="BV245" s="119" t="str">
        <f>IF(BF245="", "", IF(BF245&lt;=$B245, WORKDAY(DATE(YEAR($BB245), MONTH(BF245)+1, DAY(BF245)-1), 1, Settings!$AY$23:$AY$38), BF245))</f>
        <v/>
      </c>
      <c r="BW245" s="119" t="str">
        <f>IF(BG245="", "", IF(BG245&lt;=$B245, WORKDAY(DATE(YEAR($BB245), MONTH(BG245)+1, DAY(BG245)-1), 1, Settings!$AY$23:$AY$38), BG245))</f>
        <v/>
      </c>
      <c r="BX245" s="119" t="str">
        <f>IF(BH245="", "", IF(BH245&lt;=$B245, WORKDAY(DATE(YEAR($BB245), MONTH(BH245)+1, DAY(BH245)-1), 1, Settings!$AY$23:$AY$38), BH245))</f>
        <v/>
      </c>
      <c r="BY245" s="119" t="str">
        <f>IF(BI245="", "", IF(BI245&lt;=$B245, WORKDAY(DATE(YEAR($BB245), MONTH(BI245)+1, DAY(BI245)-1), 1, Settings!$AY$23:$AY$38), BI245))</f>
        <v/>
      </c>
      <c r="BZ245" s="119" t="str">
        <f>IF(BJ245="", "", IF(BJ245&lt;=$B245, WORKDAY(DATE(YEAR($BB245), MONTH(BJ245)+1, DAY(BJ245)-1), 1, Settings!$AY$23:$AY$38), BJ245))</f>
        <v/>
      </c>
      <c r="CA245" s="119" t="str">
        <f>IF(BK245="", "", IF(BK245&lt;=$B245, WORKDAY(DATE(YEAR($BB245), MONTH(BK245)+1, DAY(BK245)-1), 1, Settings!$AY$23:$AY$38), BK245))</f>
        <v/>
      </c>
      <c r="CB245" s="119" t="str">
        <f>IF(BL245="", "", IF(BL245&lt;=$B245, WORKDAY(DATE(YEAR($BB245), MONTH(BL245)+1, DAY(BL245)-1), 1, Settings!$AY$23:$AY$38), BL245))</f>
        <v/>
      </c>
      <c r="CC245" s="119" t="str">
        <f>IF(BM245="", "", IF(BM245&lt;=$B245, WORKDAY(DATE(YEAR($BB245), MONTH(BM245)+1, DAY(BM245)-1), 1, Settings!$AY$23:$AY$38), BM245))</f>
        <v/>
      </c>
      <c r="CD245" s="119" t="str">
        <f>IF(BN245="", "", IF(BN245&lt;=$B245, WORKDAY(DATE(YEAR($BB245), MONTH(BN245)+1, DAY(BN245)-1), 1, Settings!$AY$23:$AY$38), BN245))</f>
        <v/>
      </c>
      <c r="CE245" s="119" t="str">
        <f>IF(BO245="", "", IF(BO245&lt;=$B245, WORKDAY(DATE(YEAR($BB245), MONTH(BO245)+1, DAY(BO245)-1), 1, Settings!$AY$23:$AY$38), BO245))</f>
        <v/>
      </c>
      <c r="CF245" s="120" t="str">
        <f>IF(BP245="", "", IF(BP245&lt;=$B245, WORKDAY(DATE(YEAR($BB245), MONTH(BP245)+1, DAY(BP245)-1), 1, Settings!$AY$23:$AY$38), BP245))</f>
        <v/>
      </c>
      <c r="CH245" s="48" t="str">
        <f t="shared" si="97"/>
        <v/>
      </c>
      <c r="CI245" s="49" t="str">
        <f t="shared" si="98"/>
        <v/>
      </c>
      <c r="CJ245" s="49" t="str">
        <f t="shared" si="99"/>
        <v/>
      </c>
      <c r="CK245" s="49" t="str">
        <f t="shared" si="100"/>
        <v/>
      </c>
      <c r="CL245" s="49" t="str">
        <f t="shared" si="101"/>
        <v/>
      </c>
      <c r="CM245" s="49" t="str">
        <f t="shared" si="102"/>
        <v/>
      </c>
      <c r="CN245" s="49" t="str">
        <f t="shared" si="103"/>
        <v/>
      </c>
      <c r="CO245" s="49" t="str">
        <f t="shared" si="104"/>
        <v/>
      </c>
      <c r="CP245" s="49" t="str">
        <f t="shared" si="105"/>
        <v/>
      </c>
      <c r="CQ245" s="49" t="str">
        <f t="shared" si="106"/>
        <v/>
      </c>
      <c r="CR245" s="49" t="str">
        <f t="shared" si="107"/>
        <v/>
      </c>
      <c r="CS245" s="49" t="str">
        <f t="shared" si="108"/>
        <v/>
      </c>
      <c r="CT245" s="49" t="str">
        <f t="shared" si="109"/>
        <v/>
      </c>
      <c r="CU245" s="49" t="str">
        <f t="shared" si="110"/>
        <v/>
      </c>
      <c r="CV245" s="16" t="str">
        <f t="shared" si="111"/>
        <v/>
      </c>
      <c r="CX245" s="48" t="str">
        <f t="shared" si="112"/>
        <v/>
      </c>
      <c r="CY245" s="49" t="str">
        <f t="shared" si="113"/>
        <v/>
      </c>
      <c r="CZ245" s="49" t="str">
        <f t="shared" si="114"/>
        <v/>
      </c>
      <c r="DA245" s="49" t="str">
        <f t="shared" si="115"/>
        <v/>
      </c>
      <c r="DB245" s="49" t="str">
        <f t="shared" si="116"/>
        <v/>
      </c>
      <c r="DC245" s="49" t="str">
        <f t="shared" si="117"/>
        <v/>
      </c>
      <c r="DD245" s="49" t="str">
        <f t="shared" si="118"/>
        <v/>
      </c>
      <c r="DE245" s="49" t="str">
        <f t="shared" si="119"/>
        <v/>
      </c>
      <c r="DF245" s="49" t="str">
        <f t="shared" si="120"/>
        <v/>
      </c>
      <c r="DG245" s="49" t="str">
        <f t="shared" si="121"/>
        <v/>
      </c>
      <c r="DH245" s="49" t="str">
        <f t="shared" si="122"/>
        <v/>
      </c>
      <c r="DI245" s="49" t="str">
        <f t="shared" si="123"/>
        <v/>
      </c>
      <c r="DJ245" s="49" t="str">
        <f t="shared" si="124"/>
        <v/>
      </c>
      <c r="DK245" s="49" t="str">
        <f t="shared" si="125"/>
        <v/>
      </c>
      <c r="DL245" s="16" t="str">
        <f t="shared" si="126"/>
        <v/>
      </c>
      <c r="DN245" s="17" t="str">
        <f t="shared" si="127"/>
        <v>Feb 2020</v>
      </c>
    </row>
    <row r="246" spans="1:118" x14ac:dyDescent="0.25">
      <c r="A246" s="30"/>
      <c r="B246" s="102">
        <f>IF(B245="", "", IFERROR(IF(B245+1&gt;Settings!$G$25, "", B245+1), ""))</f>
        <v>43882</v>
      </c>
      <c r="C246" s="2"/>
      <c r="D246" s="3"/>
      <c r="E246" s="3"/>
      <c r="F246" s="3"/>
      <c r="G246" s="3"/>
      <c r="H246" s="3"/>
      <c r="I246" s="3"/>
      <c r="J246" s="3"/>
      <c r="K246" s="3"/>
      <c r="L246" s="3"/>
      <c r="M246" s="3"/>
      <c r="N246" s="3"/>
      <c r="O246" s="3"/>
      <c r="P246" s="3"/>
      <c r="Q246" s="4"/>
      <c r="R246" s="30"/>
      <c r="T246" s="17" t="str">
        <f>IF($B246="", "", IF($B246&lt;Settings!$G$23, "Old", "New"))</f>
        <v>New</v>
      </c>
      <c r="AL246" s="118" t="str">
        <f>IF(OR($B246="", C246="", C$10="", AL$9), "", IFERROR($B246+INDEX(Settings!$AF$19:$AF$33, MATCH(C$10, Settings!$Y$19:$Y$33, 0))+IF(INDEX(Settings!$AI$19:$AI$33, MATCH(C$10, Settings!$Y$19:$Y$33, 0))="", 0, INDEX($AO$2:$AU$8, MATCH(TEXT($B246, "ddd"), $AN$2:$AN$8, 0), MATCH(INDEX(Settings!$AI$19:$AI$33, MATCH(C$10, Settings!$Y$19:$Y$33, 0)), $AO$1:$AU$1, 0))), 0))</f>
        <v/>
      </c>
      <c r="AM246" s="119" t="str">
        <f>IF(OR($B246="", D246="", D$10="", AM$9), "", IFERROR($B246+INDEX(Settings!$AF$19:$AF$33, MATCH(D$10, Settings!$Y$19:$Y$33, 0))+IF(INDEX(Settings!$AI$19:$AI$33, MATCH(D$10, Settings!$Y$19:$Y$33, 0))="", 0, INDEX($AO$2:$AU$8, MATCH(TEXT($B246, "ddd"), $AN$2:$AN$8, 0), MATCH(INDEX(Settings!$AI$19:$AI$33, MATCH(D$10, Settings!$Y$19:$Y$33, 0)), $AO$1:$AU$1, 0))), 0))</f>
        <v/>
      </c>
      <c r="AN246" s="119" t="str">
        <f>IF(OR($B246="", E246="", E$10="", AN$9), "", IFERROR($B246+INDEX(Settings!$AF$19:$AF$33, MATCH(E$10, Settings!$Y$19:$Y$33, 0))+IF(INDEX(Settings!$AI$19:$AI$33, MATCH(E$10, Settings!$Y$19:$Y$33, 0))="", 0, INDEX($AO$2:$AU$8, MATCH(TEXT($B246, "ddd"), $AN$2:$AN$8, 0), MATCH(INDEX(Settings!$AI$19:$AI$33, MATCH(E$10, Settings!$Y$19:$Y$33, 0)), $AO$1:$AU$1, 0))), 0))</f>
        <v/>
      </c>
      <c r="AO246" s="119" t="str">
        <f>IF(OR($B246="", F246="", F$10="", AO$9), "", IFERROR($B246+INDEX(Settings!$AF$19:$AF$33, MATCH(F$10, Settings!$Y$19:$Y$33, 0))+IF(INDEX(Settings!$AI$19:$AI$33, MATCH(F$10, Settings!$Y$19:$Y$33, 0))="", 0, INDEX($AO$2:$AU$8, MATCH(TEXT($B246, "ddd"), $AN$2:$AN$8, 0), MATCH(INDEX(Settings!$AI$19:$AI$33, MATCH(F$10, Settings!$Y$19:$Y$33, 0)), $AO$1:$AU$1, 0))), 0))</f>
        <v/>
      </c>
      <c r="AP246" s="119" t="str">
        <f>IF(OR($B246="", G246="", G$10="", AP$9), "", IFERROR($B246+INDEX(Settings!$AF$19:$AF$33, MATCH(G$10, Settings!$Y$19:$Y$33, 0))+IF(INDEX(Settings!$AI$19:$AI$33, MATCH(G$10, Settings!$Y$19:$Y$33, 0))="", 0, INDEX($AO$2:$AU$8, MATCH(TEXT($B246, "ddd"), $AN$2:$AN$8, 0), MATCH(INDEX(Settings!$AI$19:$AI$33, MATCH(G$10, Settings!$Y$19:$Y$33, 0)), $AO$1:$AU$1, 0))), 0))</f>
        <v/>
      </c>
      <c r="AQ246" s="119" t="str">
        <f>IF(OR($B246="", H246="", H$10="", AQ$9), "", IFERROR($B246+INDEX(Settings!$AF$19:$AF$33, MATCH(H$10, Settings!$Y$19:$Y$33, 0))+IF(INDEX(Settings!$AI$19:$AI$33, MATCH(H$10, Settings!$Y$19:$Y$33, 0))="", 0, INDEX($AO$2:$AU$8, MATCH(TEXT($B246, "ddd"), $AN$2:$AN$8, 0), MATCH(INDEX(Settings!$AI$19:$AI$33, MATCH(H$10, Settings!$Y$19:$Y$33, 0)), $AO$1:$AU$1, 0))), 0))</f>
        <v/>
      </c>
      <c r="AR246" s="119" t="str">
        <f>IF(OR($B246="", I246="", I$10="", AR$9), "", IFERROR($B246+INDEX(Settings!$AF$19:$AF$33, MATCH(I$10, Settings!$Y$19:$Y$33, 0))+IF(INDEX(Settings!$AI$19:$AI$33, MATCH(I$10, Settings!$Y$19:$Y$33, 0))="", 0, INDEX($AO$2:$AU$8, MATCH(TEXT($B246, "ddd"), $AN$2:$AN$8, 0), MATCH(INDEX(Settings!$AI$19:$AI$33, MATCH(I$10, Settings!$Y$19:$Y$33, 0)), $AO$1:$AU$1, 0))), 0))</f>
        <v/>
      </c>
      <c r="AS246" s="119" t="str">
        <f>IF(OR($B246="", J246="", J$10="", AS$9), "", IFERROR($B246+INDEX(Settings!$AF$19:$AF$33, MATCH(J$10, Settings!$Y$19:$Y$33, 0))+IF(INDEX(Settings!$AI$19:$AI$33, MATCH(J$10, Settings!$Y$19:$Y$33, 0))="", 0, INDEX($AO$2:$AU$8, MATCH(TEXT($B246, "ddd"), $AN$2:$AN$8, 0), MATCH(INDEX(Settings!$AI$19:$AI$33, MATCH(J$10, Settings!$Y$19:$Y$33, 0)), $AO$1:$AU$1, 0))), 0))</f>
        <v/>
      </c>
      <c r="AT246" s="119" t="str">
        <f>IF(OR($B246="", K246="", K$10="", AT$9), "", IFERROR($B246+INDEX(Settings!$AF$19:$AF$33, MATCH(K$10, Settings!$Y$19:$Y$33, 0))+IF(INDEX(Settings!$AI$19:$AI$33, MATCH(K$10, Settings!$Y$19:$Y$33, 0))="", 0, INDEX($AO$2:$AU$8, MATCH(TEXT($B246, "ddd"), $AN$2:$AN$8, 0), MATCH(INDEX(Settings!$AI$19:$AI$33, MATCH(K$10, Settings!$Y$19:$Y$33, 0)), $AO$1:$AU$1, 0))), 0))</f>
        <v/>
      </c>
      <c r="AU246" s="119" t="str">
        <f>IF(OR($B246="", L246="", L$10="", AU$9), "", IFERROR($B246+INDEX(Settings!$AF$19:$AF$33, MATCH(L$10, Settings!$Y$19:$Y$33, 0))+IF(INDEX(Settings!$AI$19:$AI$33, MATCH(L$10, Settings!$Y$19:$Y$33, 0))="", 0, INDEX($AO$2:$AU$8, MATCH(TEXT($B246, "ddd"), $AN$2:$AN$8, 0), MATCH(INDEX(Settings!$AI$19:$AI$33, MATCH(L$10, Settings!$Y$19:$Y$33, 0)), $AO$1:$AU$1, 0))), 0))</f>
        <v/>
      </c>
      <c r="AV246" s="119" t="str">
        <f>IF(OR($B246="", M246="", M$10="", AV$9), "", IFERROR($B246+INDEX(Settings!$AF$19:$AF$33, MATCH(M$10, Settings!$Y$19:$Y$33, 0))+IF(INDEX(Settings!$AI$19:$AI$33, MATCH(M$10, Settings!$Y$19:$Y$33, 0))="", 0, INDEX($AO$2:$AU$8, MATCH(TEXT($B246, "ddd"), $AN$2:$AN$8, 0), MATCH(INDEX(Settings!$AI$19:$AI$33, MATCH(M$10, Settings!$Y$19:$Y$33, 0)), $AO$1:$AU$1, 0))), 0))</f>
        <v/>
      </c>
      <c r="AW246" s="119" t="str">
        <f>IF(OR($B246="", N246="", N$10="", AW$9), "", IFERROR($B246+INDEX(Settings!$AF$19:$AF$33, MATCH(N$10, Settings!$Y$19:$Y$33, 0))+IF(INDEX(Settings!$AI$19:$AI$33, MATCH(N$10, Settings!$Y$19:$Y$33, 0))="", 0, INDEX($AO$2:$AU$8, MATCH(TEXT($B246, "ddd"), $AN$2:$AN$8, 0), MATCH(INDEX(Settings!$AI$19:$AI$33, MATCH(N$10, Settings!$Y$19:$Y$33, 0)), $AO$1:$AU$1, 0))), 0))</f>
        <v/>
      </c>
      <c r="AX246" s="119" t="str">
        <f>IF(OR($B246="", O246="", O$10="", AX$9), "", IFERROR($B246+INDEX(Settings!$AF$19:$AF$33, MATCH(O$10, Settings!$Y$19:$Y$33, 0))+IF(INDEX(Settings!$AI$19:$AI$33, MATCH(O$10, Settings!$Y$19:$Y$33, 0))="", 0, INDEX($AO$2:$AU$8, MATCH(TEXT($B246, "ddd"), $AN$2:$AN$8, 0), MATCH(INDEX(Settings!$AI$19:$AI$33, MATCH(O$10, Settings!$Y$19:$Y$33, 0)), $AO$1:$AU$1, 0))), 0))</f>
        <v/>
      </c>
      <c r="AY246" s="119" t="str">
        <f>IF(OR($B246="", P246="", P$10="", AY$9), "", IFERROR($B246+INDEX(Settings!$AF$19:$AF$33, MATCH(P$10, Settings!$Y$19:$Y$33, 0))+IF(INDEX(Settings!$AI$19:$AI$33, MATCH(P$10, Settings!$Y$19:$Y$33, 0))="", 0, INDEX($AO$2:$AU$8, MATCH(TEXT($B246, "ddd"), $AN$2:$AN$8, 0), MATCH(INDEX(Settings!$AI$19:$AI$33, MATCH(P$10, Settings!$Y$19:$Y$33, 0)), $AO$1:$AU$1, 0))), 0))</f>
        <v/>
      </c>
      <c r="AZ246" s="120" t="str">
        <f>IF(OR($B246="", Q246="", Q$10="", AZ$9), "", IFERROR($B246+INDEX(Settings!$AF$19:$AF$33, MATCH(Q$10, Settings!$Y$19:$Y$33, 0))+IF(INDEX(Settings!$AI$19:$AI$33, MATCH(Q$10, Settings!$Y$19:$Y$33, 0))="", 0, INDEX($AO$2:$AU$8, MATCH(TEXT($B246, "ddd"), $AN$2:$AN$8, 0), MATCH(INDEX(Settings!$AI$19:$AI$33, MATCH(Q$10, Settings!$Y$19:$Y$33, 0)), $AO$1:$AU$1, 0))), 0))</f>
        <v/>
      </c>
      <c r="BB246" s="118" t="str">
        <f>IF(OR(C$10="", $B246="", C246="", BB$9=""), "", IFERROR(WORKDAY((DATE(YEAR($B246), MONTH($B246)+INDEX(Settings!$AM$19:$AM$33, MATCH(C$10, Settings!$Y$19:$Y$33, 0)), IF(INDEX(Settings!$AQ$19:$AQ$33, MATCH(C$10, Settings!$Y$19:$Y$33, 0))=0, DAY($B246), INDEX(Settings!$AQ$19:$AQ$33, MATCH(C$10, Settings!$Y$19:$Y$33, 0))))-1), 1, Settings!$AY$23:$AY$38), ""))</f>
        <v/>
      </c>
      <c r="BC246" s="119" t="str">
        <f>IF(OR(D$10="", $B246="", D246="", BC$9=""), "", IFERROR(WORKDAY((DATE(YEAR($B246), MONTH($B246)+INDEX(Settings!$AM$19:$AM$33, MATCH(D$10, Settings!$Y$19:$Y$33, 0)), IF(INDEX(Settings!$AQ$19:$AQ$33, MATCH(D$10, Settings!$Y$19:$Y$33, 0))=0, DAY($B246), INDEX(Settings!$AQ$19:$AQ$33, MATCH(D$10, Settings!$Y$19:$Y$33, 0))))-1), 1, Settings!$AY$23:$AY$38), ""))</f>
        <v/>
      </c>
      <c r="BD246" s="119" t="str">
        <f>IF(OR(E$10="", $B246="", E246="", BD$9=""), "", IFERROR(WORKDAY((DATE(YEAR($B246), MONTH($B246)+INDEX(Settings!$AM$19:$AM$33, MATCH(E$10, Settings!$Y$19:$Y$33, 0)), IF(INDEX(Settings!$AQ$19:$AQ$33, MATCH(E$10, Settings!$Y$19:$Y$33, 0))=0, DAY($B246), INDEX(Settings!$AQ$19:$AQ$33, MATCH(E$10, Settings!$Y$19:$Y$33, 0))))-1), 1, Settings!$AY$23:$AY$38), ""))</f>
        <v/>
      </c>
      <c r="BE246" s="119" t="str">
        <f>IF(OR(F$10="", $B246="", F246="", BE$9=""), "", IFERROR(WORKDAY((DATE(YEAR($B246), MONTH($B246)+INDEX(Settings!$AM$19:$AM$33, MATCH(F$10, Settings!$Y$19:$Y$33, 0)), IF(INDEX(Settings!$AQ$19:$AQ$33, MATCH(F$10, Settings!$Y$19:$Y$33, 0))=0, DAY($B246), INDEX(Settings!$AQ$19:$AQ$33, MATCH(F$10, Settings!$Y$19:$Y$33, 0))))-1), 1, Settings!$AY$23:$AY$38), ""))</f>
        <v/>
      </c>
      <c r="BF246" s="119" t="str">
        <f>IF(OR(G$10="", $B246="", G246="", BF$9=""), "", IFERROR(WORKDAY((DATE(YEAR($B246), MONTH($B246)+INDEX(Settings!$AM$19:$AM$33, MATCH(G$10, Settings!$Y$19:$Y$33, 0)), IF(INDEX(Settings!$AQ$19:$AQ$33, MATCH(G$10, Settings!$Y$19:$Y$33, 0))=0, DAY($B246), INDEX(Settings!$AQ$19:$AQ$33, MATCH(G$10, Settings!$Y$19:$Y$33, 0))))-1), 1, Settings!$AY$23:$AY$38), ""))</f>
        <v/>
      </c>
      <c r="BG246" s="119" t="str">
        <f>IF(OR(H$10="", $B246="", H246="", BG$9=""), "", IFERROR(WORKDAY((DATE(YEAR($B246), MONTH($B246)+INDEX(Settings!$AM$19:$AM$33, MATCH(H$10, Settings!$Y$19:$Y$33, 0)), IF(INDEX(Settings!$AQ$19:$AQ$33, MATCH(H$10, Settings!$Y$19:$Y$33, 0))=0, DAY($B246), INDEX(Settings!$AQ$19:$AQ$33, MATCH(H$10, Settings!$Y$19:$Y$33, 0))))-1), 1, Settings!$AY$23:$AY$38), ""))</f>
        <v/>
      </c>
      <c r="BH246" s="119" t="str">
        <f>IF(OR(I$10="", $B246="", I246="", BH$9=""), "", IFERROR(WORKDAY((DATE(YEAR($B246), MONTH($B246)+INDEX(Settings!$AM$19:$AM$33, MATCH(I$10, Settings!$Y$19:$Y$33, 0)), IF(INDEX(Settings!$AQ$19:$AQ$33, MATCH(I$10, Settings!$Y$19:$Y$33, 0))=0, DAY($B246), INDEX(Settings!$AQ$19:$AQ$33, MATCH(I$10, Settings!$Y$19:$Y$33, 0))))-1), 1, Settings!$AY$23:$AY$38), ""))</f>
        <v/>
      </c>
      <c r="BI246" s="119" t="str">
        <f>IF(OR(J$10="", $B246="", J246="", BI$9=""), "", IFERROR(WORKDAY((DATE(YEAR($B246), MONTH($B246)+INDEX(Settings!$AM$19:$AM$33, MATCH(J$10, Settings!$Y$19:$Y$33, 0)), IF(INDEX(Settings!$AQ$19:$AQ$33, MATCH(J$10, Settings!$Y$19:$Y$33, 0))=0, DAY($B246), INDEX(Settings!$AQ$19:$AQ$33, MATCH(J$10, Settings!$Y$19:$Y$33, 0))))-1), 1, Settings!$AY$23:$AY$38), ""))</f>
        <v/>
      </c>
      <c r="BJ246" s="119" t="str">
        <f>IF(OR(K$10="", $B246="", K246="", BJ$9=""), "", IFERROR(WORKDAY((DATE(YEAR($B246), MONTH($B246)+INDEX(Settings!$AM$19:$AM$33, MATCH(K$10, Settings!$Y$19:$Y$33, 0)), IF(INDEX(Settings!$AQ$19:$AQ$33, MATCH(K$10, Settings!$Y$19:$Y$33, 0))=0, DAY($B246), INDEX(Settings!$AQ$19:$AQ$33, MATCH(K$10, Settings!$Y$19:$Y$33, 0))))-1), 1, Settings!$AY$23:$AY$38), ""))</f>
        <v/>
      </c>
      <c r="BK246" s="119" t="str">
        <f>IF(OR(L$10="", $B246="", L246="", BK$9=""), "", IFERROR(WORKDAY((DATE(YEAR($B246), MONTH($B246)+INDEX(Settings!$AM$19:$AM$33, MATCH(L$10, Settings!$Y$19:$Y$33, 0)), IF(INDEX(Settings!$AQ$19:$AQ$33, MATCH(L$10, Settings!$Y$19:$Y$33, 0))=0, DAY($B246), INDEX(Settings!$AQ$19:$AQ$33, MATCH(L$10, Settings!$Y$19:$Y$33, 0))))-1), 1, Settings!$AY$23:$AY$38), ""))</f>
        <v/>
      </c>
      <c r="BL246" s="119" t="str">
        <f>IF(OR(M$10="", $B246="", M246="", BL$9=""), "", IFERROR(WORKDAY((DATE(YEAR($B246), MONTH($B246)+INDEX(Settings!$AM$19:$AM$33, MATCH(M$10, Settings!$Y$19:$Y$33, 0)), IF(INDEX(Settings!$AQ$19:$AQ$33, MATCH(M$10, Settings!$Y$19:$Y$33, 0))=0, DAY($B246), INDEX(Settings!$AQ$19:$AQ$33, MATCH(M$10, Settings!$Y$19:$Y$33, 0))))-1), 1, Settings!$AY$23:$AY$38), ""))</f>
        <v/>
      </c>
      <c r="BM246" s="119" t="str">
        <f>IF(OR(N$10="", $B246="", N246="", BM$9=""), "", IFERROR(WORKDAY((DATE(YEAR($B246), MONTH($B246)+INDEX(Settings!$AM$19:$AM$33, MATCH(N$10, Settings!$Y$19:$Y$33, 0)), IF(INDEX(Settings!$AQ$19:$AQ$33, MATCH(N$10, Settings!$Y$19:$Y$33, 0))=0, DAY($B246), INDEX(Settings!$AQ$19:$AQ$33, MATCH(N$10, Settings!$Y$19:$Y$33, 0))))-1), 1, Settings!$AY$23:$AY$38), ""))</f>
        <v/>
      </c>
      <c r="BN246" s="119" t="str">
        <f>IF(OR(O$10="", $B246="", O246="", BN$9=""), "", IFERROR(WORKDAY((DATE(YEAR($B246), MONTH($B246)+INDEX(Settings!$AM$19:$AM$33, MATCH(O$10, Settings!$Y$19:$Y$33, 0)), IF(INDEX(Settings!$AQ$19:$AQ$33, MATCH(O$10, Settings!$Y$19:$Y$33, 0))=0, DAY($B246), INDEX(Settings!$AQ$19:$AQ$33, MATCH(O$10, Settings!$Y$19:$Y$33, 0))))-1), 1, Settings!$AY$23:$AY$38), ""))</f>
        <v/>
      </c>
      <c r="BO246" s="119" t="str">
        <f>IF(OR(P$10="", $B246="", P246="", BO$9=""), "", IFERROR(WORKDAY((DATE(YEAR($B246), MONTH($B246)+INDEX(Settings!$AM$19:$AM$33, MATCH(P$10, Settings!$Y$19:$Y$33, 0)), IF(INDEX(Settings!$AQ$19:$AQ$33, MATCH(P$10, Settings!$Y$19:$Y$33, 0))=0, DAY($B246), INDEX(Settings!$AQ$19:$AQ$33, MATCH(P$10, Settings!$Y$19:$Y$33, 0))))-1), 1, Settings!$AY$23:$AY$38), ""))</f>
        <v/>
      </c>
      <c r="BP246" s="120" t="str">
        <f>IF(OR(Q$10="", $B246="", Q246="", BP$9=""), "", IFERROR(WORKDAY((DATE(YEAR($B246), MONTH($B246)+INDEX(Settings!$AM$19:$AM$33, MATCH(Q$10, Settings!$Y$19:$Y$33, 0)), IF(INDEX(Settings!$AQ$19:$AQ$33, MATCH(Q$10, Settings!$Y$19:$Y$33, 0))=0, DAY($B246), INDEX(Settings!$AQ$19:$AQ$33, MATCH(Q$10, Settings!$Y$19:$Y$33, 0))))-1), 1, Settings!$AY$23:$AY$38), ""))</f>
        <v/>
      </c>
      <c r="BR246" s="118" t="str">
        <f>IF(BB246="", "", IF(BB246&lt;=$B246, WORKDAY(DATE(YEAR($BB246), MONTH(BB246)+1, DAY(BB246)-1), 1, Settings!$AY$23:$AY$38), BB246))</f>
        <v/>
      </c>
      <c r="BS246" s="119" t="str">
        <f>IF(BC246="", "", IF(BC246&lt;=$B246, WORKDAY(DATE(YEAR($BB246), MONTH(BC246)+1, DAY(BC246)-1), 1, Settings!$AY$23:$AY$38), BC246))</f>
        <v/>
      </c>
      <c r="BT246" s="119" t="str">
        <f>IF(BD246="", "", IF(BD246&lt;=$B246, WORKDAY(DATE(YEAR($BB246), MONTH(BD246)+1, DAY(BD246)-1), 1, Settings!$AY$23:$AY$38), BD246))</f>
        <v/>
      </c>
      <c r="BU246" s="119" t="str">
        <f>IF(BE246="", "", IF(BE246&lt;=$B246, WORKDAY(DATE(YEAR($BB246), MONTH(BE246)+1, DAY(BE246)-1), 1, Settings!$AY$23:$AY$38), BE246))</f>
        <v/>
      </c>
      <c r="BV246" s="119" t="str">
        <f>IF(BF246="", "", IF(BF246&lt;=$B246, WORKDAY(DATE(YEAR($BB246), MONTH(BF246)+1, DAY(BF246)-1), 1, Settings!$AY$23:$AY$38), BF246))</f>
        <v/>
      </c>
      <c r="BW246" s="119" t="str">
        <f>IF(BG246="", "", IF(BG246&lt;=$B246, WORKDAY(DATE(YEAR($BB246), MONTH(BG246)+1, DAY(BG246)-1), 1, Settings!$AY$23:$AY$38), BG246))</f>
        <v/>
      </c>
      <c r="BX246" s="119" t="str">
        <f>IF(BH246="", "", IF(BH246&lt;=$B246, WORKDAY(DATE(YEAR($BB246), MONTH(BH246)+1, DAY(BH246)-1), 1, Settings!$AY$23:$AY$38), BH246))</f>
        <v/>
      </c>
      <c r="BY246" s="119" t="str">
        <f>IF(BI246="", "", IF(BI246&lt;=$B246, WORKDAY(DATE(YEAR($BB246), MONTH(BI246)+1, DAY(BI246)-1), 1, Settings!$AY$23:$AY$38), BI246))</f>
        <v/>
      </c>
      <c r="BZ246" s="119" t="str">
        <f>IF(BJ246="", "", IF(BJ246&lt;=$B246, WORKDAY(DATE(YEAR($BB246), MONTH(BJ246)+1, DAY(BJ246)-1), 1, Settings!$AY$23:$AY$38), BJ246))</f>
        <v/>
      </c>
      <c r="CA246" s="119" t="str">
        <f>IF(BK246="", "", IF(BK246&lt;=$B246, WORKDAY(DATE(YEAR($BB246), MONTH(BK246)+1, DAY(BK246)-1), 1, Settings!$AY$23:$AY$38), BK246))</f>
        <v/>
      </c>
      <c r="CB246" s="119" t="str">
        <f>IF(BL246="", "", IF(BL246&lt;=$B246, WORKDAY(DATE(YEAR($BB246), MONTH(BL246)+1, DAY(BL246)-1), 1, Settings!$AY$23:$AY$38), BL246))</f>
        <v/>
      </c>
      <c r="CC246" s="119" t="str">
        <f>IF(BM246="", "", IF(BM246&lt;=$B246, WORKDAY(DATE(YEAR($BB246), MONTH(BM246)+1, DAY(BM246)-1), 1, Settings!$AY$23:$AY$38), BM246))</f>
        <v/>
      </c>
      <c r="CD246" s="119" t="str">
        <f>IF(BN246="", "", IF(BN246&lt;=$B246, WORKDAY(DATE(YEAR($BB246), MONTH(BN246)+1, DAY(BN246)-1), 1, Settings!$AY$23:$AY$38), BN246))</f>
        <v/>
      </c>
      <c r="CE246" s="119" t="str">
        <f>IF(BO246="", "", IF(BO246&lt;=$B246, WORKDAY(DATE(YEAR($BB246), MONTH(BO246)+1, DAY(BO246)-1), 1, Settings!$AY$23:$AY$38), BO246))</f>
        <v/>
      </c>
      <c r="CF246" s="120" t="str">
        <f>IF(BP246="", "", IF(BP246&lt;=$B246, WORKDAY(DATE(YEAR($BB246), MONTH(BP246)+1, DAY(BP246)-1), 1, Settings!$AY$23:$AY$38), BP246))</f>
        <v/>
      </c>
      <c r="CH246" s="48" t="str">
        <f t="shared" si="97"/>
        <v/>
      </c>
      <c r="CI246" s="49" t="str">
        <f t="shared" si="98"/>
        <v/>
      </c>
      <c r="CJ246" s="49" t="str">
        <f t="shared" si="99"/>
        <v/>
      </c>
      <c r="CK246" s="49" t="str">
        <f t="shared" si="100"/>
        <v/>
      </c>
      <c r="CL246" s="49" t="str">
        <f t="shared" si="101"/>
        <v/>
      </c>
      <c r="CM246" s="49" t="str">
        <f t="shared" si="102"/>
        <v/>
      </c>
      <c r="CN246" s="49" t="str">
        <f t="shared" si="103"/>
        <v/>
      </c>
      <c r="CO246" s="49" t="str">
        <f t="shared" si="104"/>
        <v/>
      </c>
      <c r="CP246" s="49" t="str">
        <f t="shared" si="105"/>
        <v/>
      </c>
      <c r="CQ246" s="49" t="str">
        <f t="shared" si="106"/>
        <v/>
      </c>
      <c r="CR246" s="49" t="str">
        <f t="shared" si="107"/>
        <v/>
      </c>
      <c r="CS246" s="49" t="str">
        <f t="shared" si="108"/>
        <v/>
      </c>
      <c r="CT246" s="49" t="str">
        <f t="shared" si="109"/>
        <v/>
      </c>
      <c r="CU246" s="49" t="str">
        <f t="shared" si="110"/>
        <v/>
      </c>
      <c r="CV246" s="16" t="str">
        <f t="shared" si="111"/>
        <v/>
      </c>
      <c r="CX246" s="48" t="str">
        <f t="shared" si="112"/>
        <v/>
      </c>
      <c r="CY246" s="49" t="str">
        <f t="shared" si="113"/>
        <v/>
      </c>
      <c r="CZ246" s="49" t="str">
        <f t="shared" si="114"/>
        <v/>
      </c>
      <c r="DA246" s="49" t="str">
        <f t="shared" si="115"/>
        <v/>
      </c>
      <c r="DB246" s="49" t="str">
        <f t="shared" si="116"/>
        <v/>
      </c>
      <c r="DC246" s="49" t="str">
        <f t="shared" si="117"/>
        <v/>
      </c>
      <c r="DD246" s="49" t="str">
        <f t="shared" si="118"/>
        <v/>
      </c>
      <c r="DE246" s="49" t="str">
        <f t="shared" si="119"/>
        <v/>
      </c>
      <c r="DF246" s="49" t="str">
        <f t="shared" si="120"/>
        <v/>
      </c>
      <c r="DG246" s="49" t="str">
        <f t="shared" si="121"/>
        <v/>
      </c>
      <c r="DH246" s="49" t="str">
        <f t="shared" si="122"/>
        <v/>
      </c>
      <c r="DI246" s="49" t="str">
        <f t="shared" si="123"/>
        <v/>
      </c>
      <c r="DJ246" s="49" t="str">
        <f t="shared" si="124"/>
        <v/>
      </c>
      <c r="DK246" s="49" t="str">
        <f t="shared" si="125"/>
        <v/>
      </c>
      <c r="DL246" s="16" t="str">
        <f t="shared" si="126"/>
        <v/>
      </c>
      <c r="DN246" s="17" t="str">
        <f t="shared" si="127"/>
        <v>Feb 2020</v>
      </c>
    </row>
    <row r="247" spans="1:118" x14ac:dyDescent="0.25">
      <c r="A247" s="30"/>
      <c r="B247" s="102">
        <f>IF(B246="", "", IFERROR(IF(B246+1&gt;Settings!$G$25, "", B246+1), ""))</f>
        <v>43883</v>
      </c>
      <c r="C247" s="2"/>
      <c r="D247" s="3"/>
      <c r="E247" s="3"/>
      <c r="F247" s="3"/>
      <c r="G247" s="3"/>
      <c r="H247" s="3"/>
      <c r="I247" s="3"/>
      <c r="J247" s="3"/>
      <c r="K247" s="3"/>
      <c r="L247" s="3"/>
      <c r="M247" s="3"/>
      <c r="N247" s="3"/>
      <c r="O247" s="3"/>
      <c r="P247" s="3"/>
      <c r="Q247" s="4"/>
      <c r="R247" s="30"/>
      <c r="T247" s="17" t="str">
        <f>IF($B247="", "", IF($B247&lt;Settings!$G$23, "Old", "New"))</f>
        <v>New</v>
      </c>
      <c r="AL247" s="118" t="str">
        <f>IF(OR($B247="", C247="", C$10="", AL$9), "", IFERROR($B247+INDEX(Settings!$AF$19:$AF$33, MATCH(C$10, Settings!$Y$19:$Y$33, 0))+IF(INDEX(Settings!$AI$19:$AI$33, MATCH(C$10, Settings!$Y$19:$Y$33, 0))="", 0, INDEX($AO$2:$AU$8, MATCH(TEXT($B247, "ddd"), $AN$2:$AN$8, 0), MATCH(INDEX(Settings!$AI$19:$AI$33, MATCH(C$10, Settings!$Y$19:$Y$33, 0)), $AO$1:$AU$1, 0))), 0))</f>
        <v/>
      </c>
      <c r="AM247" s="119" t="str">
        <f>IF(OR($B247="", D247="", D$10="", AM$9), "", IFERROR($B247+INDEX(Settings!$AF$19:$AF$33, MATCH(D$10, Settings!$Y$19:$Y$33, 0))+IF(INDEX(Settings!$AI$19:$AI$33, MATCH(D$10, Settings!$Y$19:$Y$33, 0))="", 0, INDEX($AO$2:$AU$8, MATCH(TEXT($B247, "ddd"), $AN$2:$AN$8, 0), MATCH(INDEX(Settings!$AI$19:$AI$33, MATCH(D$10, Settings!$Y$19:$Y$33, 0)), $AO$1:$AU$1, 0))), 0))</f>
        <v/>
      </c>
      <c r="AN247" s="119" t="str">
        <f>IF(OR($B247="", E247="", E$10="", AN$9), "", IFERROR($B247+INDEX(Settings!$AF$19:$AF$33, MATCH(E$10, Settings!$Y$19:$Y$33, 0))+IF(INDEX(Settings!$AI$19:$AI$33, MATCH(E$10, Settings!$Y$19:$Y$33, 0))="", 0, INDEX($AO$2:$AU$8, MATCH(TEXT($B247, "ddd"), $AN$2:$AN$8, 0), MATCH(INDEX(Settings!$AI$19:$AI$33, MATCH(E$10, Settings!$Y$19:$Y$33, 0)), $AO$1:$AU$1, 0))), 0))</f>
        <v/>
      </c>
      <c r="AO247" s="119" t="str">
        <f>IF(OR($B247="", F247="", F$10="", AO$9), "", IFERROR($B247+INDEX(Settings!$AF$19:$AF$33, MATCH(F$10, Settings!$Y$19:$Y$33, 0))+IF(INDEX(Settings!$AI$19:$AI$33, MATCH(F$10, Settings!$Y$19:$Y$33, 0))="", 0, INDEX($AO$2:$AU$8, MATCH(TEXT($B247, "ddd"), $AN$2:$AN$8, 0), MATCH(INDEX(Settings!$AI$19:$AI$33, MATCH(F$10, Settings!$Y$19:$Y$33, 0)), $AO$1:$AU$1, 0))), 0))</f>
        <v/>
      </c>
      <c r="AP247" s="119" t="str">
        <f>IF(OR($B247="", G247="", G$10="", AP$9), "", IFERROR($B247+INDEX(Settings!$AF$19:$AF$33, MATCH(G$10, Settings!$Y$19:$Y$33, 0))+IF(INDEX(Settings!$AI$19:$AI$33, MATCH(G$10, Settings!$Y$19:$Y$33, 0))="", 0, INDEX($AO$2:$AU$8, MATCH(TEXT($B247, "ddd"), $AN$2:$AN$8, 0), MATCH(INDEX(Settings!$AI$19:$AI$33, MATCH(G$10, Settings!$Y$19:$Y$33, 0)), $AO$1:$AU$1, 0))), 0))</f>
        <v/>
      </c>
      <c r="AQ247" s="119" t="str">
        <f>IF(OR($B247="", H247="", H$10="", AQ$9), "", IFERROR($B247+INDEX(Settings!$AF$19:$AF$33, MATCH(H$10, Settings!$Y$19:$Y$33, 0))+IF(INDEX(Settings!$AI$19:$AI$33, MATCH(H$10, Settings!$Y$19:$Y$33, 0))="", 0, INDEX($AO$2:$AU$8, MATCH(TEXT($B247, "ddd"), $AN$2:$AN$8, 0), MATCH(INDEX(Settings!$AI$19:$AI$33, MATCH(H$10, Settings!$Y$19:$Y$33, 0)), $AO$1:$AU$1, 0))), 0))</f>
        <v/>
      </c>
      <c r="AR247" s="119" t="str">
        <f>IF(OR($B247="", I247="", I$10="", AR$9), "", IFERROR($B247+INDEX(Settings!$AF$19:$AF$33, MATCH(I$10, Settings!$Y$19:$Y$33, 0))+IF(INDEX(Settings!$AI$19:$AI$33, MATCH(I$10, Settings!$Y$19:$Y$33, 0))="", 0, INDEX($AO$2:$AU$8, MATCH(TEXT($B247, "ddd"), $AN$2:$AN$8, 0), MATCH(INDEX(Settings!$AI$19:$AI$33, MATCH(I$10, Settings!$Y$19:$Y$33, 0)), $AO$1:$AU$1, 0))), 0))</f>
        <v/>
      </c>
      <c r="AS247" s="119" t="str">
        <f>IF(OR($B247="", J247="", J$10="", AS$9), "", IFERROR($B247+INDEX(Settings!$AF$19:$AF$33, MATCH(J$10, Settings!$Y$19:$Y$33, 0))+IF(INDEX(Settings!$AI$19:$AI$33, MATCH(J$10, Settings!$Y$19:$Y$33, 0))="", 0, INDEX($AO$2:$AU$8, MATCH(TEXT($B247, "ddd"), $AN$2:$AN$8, 0), MATCH(INDEX(Settings!$AI$19:$AI$33, MATCH(J$10, Settings!$Y$19:$Y$33, 0)), $AO$1:$AU$1, 0))), 0))</f>
        <v/>
      </c>
      <c r="AT247" s="119" t="str">
        <f>IF(OR($B247="", K247="", K$10="", AT$9), "", IFERROR($B247+INDEX(Settings!$AF$19:$AF$33, MATCH(K$10, Settings!$Y$19:$Y$33, 0))+IF(INDEX(Settings!$AI$19:$AI$33, MATCH(K$10, Settings!$Y$19:$Y$33, 0))="", 0, INDEX($AO$2:$AU$8, MATCH(TEXT($B247, "ddd"), $AN$2:$AN$8, 0), MATCH(INDEX(Settings!$AI$19:$AI$33, MATCH(K$10, Settings!$Y$19:$Y$33, 0)), $AO$1:$AU$1, 0))), 0))</f>
        <v/>
      </c>
      <c r="AU247" s="119" t="str">
        <f>IF(OR($B247="", L247="", L$10="", AU$9), "", IFERROR($B247+INDEX(Settings!$AF$19:$AF$33, MATCH(L$10, Settings!$Y$19:$Y$33, 0))+IF(INDEX(Settings!$AI$19:$AI$33, MATCH(L$10, Settings!$Y$19:$Y$33, 0))="", 0, INDEX($AO$2:$AU$8, MATCH(TEXT($B247, "ddd"), $AN$2:$AN$8, 0), MATCH(INDEX(Settings!$AI$19:$AI$33, MATCH(L$10, Settings!$Y$19:$Y$33, 0)), $AO$1:$AU$1, 0))), 0))</f>
        <v/>
      </c>
      <c r="AV247" s="119" t="str">
        <f>IF(OR($B247="", M247="", M$10="", AV$9), "", IFERROR($B247+INDEX(Settings!$AF$19:$AF$33, MATCH(M$10, Settings!$Y$19:$Y$33, 0))+IF(INDEX(Settings!$AI$19:$AI$33, MATCH(M$10, Settings!$Y$19:$Y$33, 0))="", 0, INDEX($AO$2:$AU$8, MATCH(TEXT($B247, "ddd"), $AN$2:$AN$8, 0), MATCH(INDEX(Settings!$AI$19:$AI$33, MATCH(M$10, Settings!$Y$19:$Y$33, 0)), $AO$1:$AU$1, 0))), 0))</f>
        <v/>
      </c>
      <c r="AW247" s="119" t="str">
        <f>IF(OR($B247="", N247="", N$10="", AW$9), "", IFERROR($B247+INDEX(Settings!$AF$19:$AF$33, MATCH(N$10, Settings!$Y$19:$Y$33, 0))+IF(INDEX(Settings!$AI$19:$AI$33, MATCH(N$10, Settings!$Y$19:$Y$33, 0))="", 0, INDEX($AO$2:$AU$8, MATCH(TEXT($B247, "ddd"), $AN$2:$AN$8, 0), MATCH(INDEX(Settings!$AI$19:$AI$33, MATCH(N$10, Settings!$Y$19:$Y$33, 0)), $AO$1:$AU$1, 0))), 0))</f>
        <v/>
      </c>
      <c r="AX247" s="119" t="str">
        <f>IF(OR($B247="", O247="", O$10="", AX$9), "", IFERROR($B247+INDEX(Settings!$AF$19:$AF$33, MATCH(O$10, Settings!$Y$19:$Y$33, 0))+IF(INDEX(Settings!$AI$19:$AI$33, MATCH(O$10, Settings!$Y$19:$Y$33, 0))="", 0, INDEX($AO$2:$AU$8, MATCH(TEXT($B247, "ddd"), $AN$2:$AN$8, 0), MATCH(INDEX(Settings!$AI$19:$AI$33, MATCH(O$10, Settings!$Y$19:$Y$33, 0)), $AO$1:$AU$1, 0))), 0))</f>
        <v/>
      </c>
      <c r="AY247" s="119" t="str">
        <f>IF(OR($B247="", P247="", P$10="", AY$9), "", IFERROR($B247+INDEX(Settings!$AF$19:$AF$33, MATCH(P$10, Settings!$Y$19:$Y$33, 0))+IF(INDEX(Settings!$AI$19:$AI$33, MATCH(P$10, Settings!$Y$19:$Y$33, 0))="", 0, INDEX($AO$2:$AU$8, MATCH(TEXT($B247, "ddd"), $AN$2:$AN$8, 0), MATCH(INDEX(Settings!$AI$19:$AI$33, MATCH(P$10, Settings!$Y$19:$Y$33, 0)), $AO$1:$AU$1, 0))), 0))</f>
        <v/>
      </c>
      <c r="AZ247" s="120" t="str">
        <f>IF(OR($B247="", Q247="", Q$10="", AZ$9), "", IFERROR($B247+INDEX(Settings!$AF$19:$AF$33, MATCH(Q$10, Settings!$Y$19:$Y$33, 0))+IF(INDEX(Settings!$AI$19:$AI$33, MATCH(Q$10, Settings!$Y$19:$Y$33, 0))="", 0, INDEX($AO$2:$AU$8, MATCH(TEXT($B247, "ddd"), $AN$2:$AN$8, 0), MATCH(INDEX(Settings!$AI$19:$AI$33, MATCH(Q$10, Settings!$Y$19:$Y$33, 0)), $AO$1:$AU$1, 0))), 0))</f>
        <v/>
      </c>
      <c r="BB247" s="118" t="str">
        <f>IF(OR(C$10="", $B247="", C247="", BB$9=""), "", IFERROR(WORKDAY((DATE(YEAR($B247), MONTH($B247)+INDEX(Settings!$AM$19:$AM$33, MATCH(C$10, Settings!$Y$19:$Y$33, 0)), IF(INDEX(Settings!$AQ$19:$AQ$33, MATCH(C$10, Settings!$Y$19:$Y$33, 0))=0, DAY($B247), INDEX(Settings!$AQ$19:$AQ$33, MATCH(C$10, Settings!$Y$19:$Y$33, 0))))-1), 1, Settings!$AY$23:$AY$38), ""))</f>
        <v/>
      </c>
      <c r="BC247" s="119" t="str">
        <f>IF(OR(D$10="", $B247="", D247="", BC$9=""), "", IFERROR(WORKDAY((DATE(YEAR($B247), MONTH($B247)+INDEX(Settings!$AM$19:$AM$33, MATCH(D$10, Settings!$Y$19:$Y$33, 0)), IF(INDEX(Settings!$AQ$19:$AQ$33, MATCH(D$10, Settings!$Y$19:$Y$33, 0))=0, DAY($B247), INDEX(Settings!$AQ$19:$AQ$33, MATCH(D$10, Settings!$Y$19:$Y$33, 0))))-1), 1, Settings!$AY$23:$AY$38), ""))</f>
        <v/>
      </c>
      <c r="BD247" s="119" t="str">
        <f>IF(OR(E$10="", $B247="", E247="", BD$9=""), "", IFERROR(WORKDAY((DATE(YEAR($B247), MONTH($B247)+INDEX(Settings!$AM$19:$AM$33, MATCH(E$10, Settings!$Y$19:$Y$33, 0)), IF(INDEX(Settings!$AQ$19:$AQ$33, MATCH(E$10, Settings!$Y$19:$Y$33, 0))=0, DAY($B247), INDEX(Settings!$AQ$19:$AQ$33, MATCH(E$10, Settings!$Y$19:$Y$33, 0))))-1), 1, Settings!$AY$23:$AY$38), ""))</f>
        <v/>
      </c>
      <c r="BE247" s="119" t="str">
        <f>IF(OR(F$10="", $B247="", F247="", BE$9=""), "", IFERROR(WORKDAY((DATE(YEAR($B247), MONTH($B247)+INDEX(Settings!$AM$19:$AM$33, MATCH(F$10, Settings!$Y$19:$Y$33, 0)), IF(INDEX(Settings!$AQ$19:$AQ$33, MATCH(F$10, Settings!$Y$19:$Y$33, 0))=0, DAY($B247), INDEX(Settings!$AQ$19:$AQ$33, MATCH(F$10, Settings!$Y$19:$Y$33, 0))))-1), 1, Settings!$AY$23:$AY$38), ""))</f>
        <v/>
      </c>
      <c r="BF247" s="119" t="str">
        <f>IF(OR(G$10="", $B247="", G247="", BF$9=""), "", IFERROR(WORKDAY((DATE(YEAR($B247), MONTH($B247)+INDEX(Settings!$AM$19:$AM$33, MATCH(G$10, Settings!$Y$19:$Y$33, 0)), IF(INDEX(Settings!$AQ$19:$AQ$33, MATCH(G$10, Settings!$Y$19:$Y$33, 0))=0, DAY($B247), INDEX(Settings!$AQ$19:$AQ$33, MATCH(G$10, Settings!$Y$19:$Y$33, 0))))-1), 1, Settings!$AY$23:$AY$38), ""))</f>
        <v/>
      </c>
      <c r="BG247" s="119" t="str">
        <f>IF(OR(H$10="", $B247="", H247="", BG$9=""), "", IFERROR(WORKDAY((DATE(YEAR($B247), MONTH($B247)+INDEX(Settings!$AM$19:$AM$33, MATCH(H$10, Settings!$Y$19:$Y$33, 0)), IF(INDEX(Settings!$AQ$19:$AQ$33, MATCH(H$10, Settings!$Y$19:$Y$33, 0))=0, DAY($B247), INDEX(Settings!$AQ$19:$AQ$33, MATCH(H$10, Settings!$Y$19:$Y$33, 0))))-1), 1, Settings!$AY$23:$AY$38), ""))</f>
        <v/>
      </c>
      <c r="BH247" s="119" t="str">
        <f>IF(OR(I$10="", $B247="", I247="", BH$9=""), "", IFERROR(WORKDAY((DATE(YEAR($B247), MONTH($B247)+INDEX(Settings!$AM$19:$AM$33, MATCH(I$10, Settings!$Y$19:$Y$33, 0)), IF(INDEX(Settings!$AQ$19:$AQ$33, MATCH(I$10, Settings!$Y$19:$Y$33, 0))=0, DAY($B247), INDEX(Settings!$AQ$19:$AQ$33, MATCH(I$10, Settings!$Y$19:$Y$33, 0))))-1), 1, Settings!$AY$23:$AY$38), ""))</f>
        <v/>
      </c>
      <c r="BI247" s="119" t="str">
        <f>IF(OR(J$10="", $B247="", J247="", BI$9=""), "", IFERROR(WORKDAY((DATE(YEAR($B247), MONTH($B247)+INDEX(Settings!$AM$19:$AM$33, MATCH(J$10, Settings!$Y$19:$Y$33, 0)), IF(INDEX(Settings!$AQ$19:$AQ$33, MATCH(J$10, Settings!$Y$19:$Y$33, 0))=0, DAY($B247), INDEX(Settings!$AQ$19:$AQ$33, MATCH(J$10, Settings!$Y$19:$Y$33, 0))))-1), 1, Settings!$AY$23:$AY$38), ""))</f>
        <v/>
      </c>
      <c r="BJ247" s="119" t="str">
        <f>IF(OR(K$10="", $B247="", K247="", BJ$9=""), "", IFERROR(WORKDAY((DATE(YEAR($B247), MONTH($B247)+INDEX(Settings!$AM$19:$AM$33, MATCH(K$10, Settings!$Y$19:$Y$33, 0)), IF(INDEX(Settings!$AQ$19:$AQ$33, MATCH(K$10, Settings!$Y$19:$Y$33, 0))=0, DAY($B247), INDEX(Settings!$AQ$19:$AQ$33, MATCH(K$10, Settings!$Y$19:$Y$33, 0))))-1), 1, Settings!$AY$23:$AY$38), ""))</f>
        <v/>
      </c>
      <c r="BK247" s="119" t="str">
        <f>IF(OR(L$10="", $B247="", L247="", BK$9=""), "", IFERROR(WORKDAY((DATE(YEAR($B247), MONTH($B247)+INDEX(Settings!$AM$19:$AM$33, MATCH(L$10, Settings!$Y$19:$Y$33, 0)), IF(INDEX(Settings!$AQ$19:$AQ$33, MATCH(L$10, Settings!$Y$19:$Y$33, 0))=0, DAY($B247), INDEX(Settings!$AQ$19:$AQ$33, MATCH(L$10, Settings!$Y$19:$Y$33, 0))))-1), 1, Settings!$AY$23:$AY$38), ""))</f>
        <v/>
      </c>
      <c r="BL247" s="119" t="str">
        <f>IF(OR(M$10="", $B247="", M247="", BL$9=""), "", IFERROR(WORKDAY((DATE(YEAR($B247), MONTH($B247)+INDEX(Settings!$AM$19:$AM$33, MATCH(M$10, Settings!$Y$19:$Y$33, 0)), IF(INDEX(Settings!$AQ$19:$AQ$33, MATCH(M$10, Settings!$Y$19:$Y$33, 0))=0, DAY($B247), INDEX(Settings!$AQ$19:$AQ$33, MATCH(M$10, Settings!$Y$19:$Y$33, 0))))-1), 1, Settings!$AY$23:$AY$38), ""))</f>
        <v/>
      </c>
      <c r="BM247" s="119" t="str">
        <f>IF(OR(N$10="", $B247="", N247="", BM$9=""), "", IFERROR(WORKDAY((DATE(YEAR($B247), MONTH($B247)+INDEX(Settings!$AM$19:$AM$33, MATCH(N$10, Settings!$Y$19:$Y$33, 0)), IF(INDEX(Settings!$AQ$19:$AQ$33, MATCH(N$10, Settings!$Y$19:$Y$33, 0))=0, DAY($B247), INDEX(Settings!$AQ$19:$AQ$33, MATCH(N$10, Settings!$Y$19:$Y$33, 0))))-1), 1, Settings!$AY$23:$AY$38), ""))</f>
        <v/>
      </c>
      <c r="BN247" s="119" t="str">
        <f>IF(OR(O$10="", $B247="", O247="", BN$9=""), "", IFERROR(WORKDAY((DATE(YEAR($B247), MONTH($B247)+INDEX(Settings!$AM$19:$AM$33, MATCH(O$10, Settings!$Y$19:$Y$33, 0)), IF(INDEX(Settings!$AQ$19:$AQ$33, MATCH(O$10, Settings!$Y$19:$Y$33, 0))=0, DAY($B247), INDEX(Settings!$AQ$19:$AQ$33, MATCH(O$10, Settings!$Y$19:$Y$33, 0))))-1), 1, Settings!$AY$23:$AY$38), ""))</f>
        <v/>
      </c>
      <c r="BO247" s="119" t="str">
        <f>IF(OR(P$10="", $B247="", P247="", BO$9=""), "", IFERROR(WORKDAY((DATE(YEAR($B247), MONTH($B247)+INDEX(Settings!$AM$19:$AM$33, MATCH(P$10, Settings!$Y$19:$Y$33, 0)), IF(INDEX(Settings!$AQ$19:$AQ$33, MATCH(P$10, Settings!$Y$19:$Y$33, 0))=0, DAY($B247), INDEX(Settings!$AQ$19:$AQ$33, MATCH(P$10, Settings!$Y$19:$Y$33, 0))))-1), 1, Settings!$AY$23:$AY$38), ""))</f>
        <v/>
      </c>
      <c r="BP247" s="120" t="str">
        <f>IF(OR(Q$10="", $B247="", Q247="", BP$9=""), "", IFERROR(WORKDAY((DATE(YEAR($B247), MONTH($B247)+INDEX(Settings!$AM$19:$AM$33, MATCH(Q$10, Settings!$Y$19:$Y$33, 0)), IF(INDEX(Settings!$AQ$19:$AQ$33, MATCH(Q$10, Settings!$Y$19:$Y$33, 0))=0, DAY($B247), INDEX(Settings!$AQ$19:$AQ$33, MATCH(Q$10, Settings!$Y$19:$Y$33, 0))))-1), 1, Settings!$AY$23:$AY$38), ""))</f>
        <v/>
      </c>
      <c r="BR247" s="118" t="str">
        <f>IF(BB247="", "", IF(BB247&lt;=$B247, WORKDAY(DATE(YEAR($BB247), MONTH(BB247)+1, DAY(BB247)-1), 1, Settings!$AY$23:$AY$38), BB247))</f>
        <v/>
      </c>
      <c r="BS247" s="119" t="str">
        <f>IF(BC247="", "", IF(BC247&lt;=$B247, WORKDAY(DATE(YEAR($BB247), MONTH(BC247)+1, DAY(BC247)-1), 1, Settings!$AY$23:$AY$38), BC247))</f>
        <v/>
      </c>
      <c r="BT247" s="119" t="str">
        <f>IF(BD247="", "", IF(BD247&lt;=$B247, WORKDAY(DATE(YEAR($BB247), MONTH(BD247)+1, DAY(BD247)-1), 1, Settings!$AY$23:$AY$38), BD247))</f>
        <v/>
      </c>
      <c r="BU247" s="119" t="str">
        <f>IF(BE247="", "", IF(BE247&lt;=$B247, WORKDAY(DATE(YEAR($BB247), MONTH(BE247)+1, DAY(BE247)-1), 1, Settings!$AY$23:$AY$38), BE247))</f>
        <v/>
      </c>
      <c r="BV247" s="119" t="str">
        <f>IF(BF247="", "", IF(BF247&lt;=$B247, WORKDAY(DATE(YEAR($BB247), MONTH(BF247)+1, DAY(BF247)-1), 1, Settings!$AY$23:$AY$38), BF247))</f>
        <v/>
      </c>
      <c r="BW247" s="119" t="str">
        <f>IF(BG247="", "", IF(BG247&lt;=$B247, WORKDAY(DATE(YEAR($BB247), MONTH(BG247)+1, DAY(BG247)-1), 1, Settings!$AY$23:$AY$38), BG247))</f>
        <v/>
      </c>
      <c r="BX247" s="119" t="str">
        <f>IF(BH247="", "", IF(BH247&lt;=$B247, WORKDAY(DATE(YEAR($BB247), MONTH(BH247)+1, DAY(BH247)-1), 1, Settings!$AY$23:$AY$38), BH247))</f>
        <v/>
      </c>
      <c r="BY247" s="119" t="str">
        <f>IF(BI247="", "", IF(BI247&lt;=$B247, WORKDAY(DATE(YEAR($BB247), MONTH(BI247)+1, DAY(BI247)-1), 1, Settings!$AY$23:$AY$38), BI247))</f>
        <v/>
      </c>
      <c r="BZ247" s="119" t="str">
        <f>IF(BJ247="", "", IF(BJ247&lt;=$B247, WORKDAY(DATE(YEAR($BB247), MONTH(BJ247)+1, DAY(BJ247)-1), 1, Settings!$AY$23:$AY$38), BJ247))</f>
        <v/>
      </c>
      <c r="CA247" s="119" t="str">
        <f>IF(BK247="", "", IF(BK247&lt;=$B247, WORKDAY(DATE(YEAR($BB247), MONTH(BK247)+1, DAY(BK247)-1), 1, Settings!$AY$23:$AY$38), BK247))</f>
        <v/>
      </c>
      <c r="CB247" s="119" t="str">
        <f>IF(BL247="", "", IF(BL247&lt;=$B247, WORKDAY(DATE(YEAR($BB247), MONTH(BL247)+1, DAY(BL247)-1), 1, Settings!$AY$23:$AY$38), BL247))</f>
        <v/>
      </c>
      <c r="CC247" s="119" t="str">
        <f>IF(BM247="", "", IF(BM247&lt;=$B247, WORKDAY(DATE(YEAR($BB247), MONTH(BM247)+1, DAY(BM247)-1), 1, Settings!$AY$23:$AY$38), BM247))</f>
        <v/>
      </c>
      <c r="CD247" s="119" t="str">
        <f>IF(BN247="", "", IF(BN247&lt;=$B247, WORKDAY(DATE(YEAR($BB247), MONTH(BN247)+1, DAY(BN247)-1), 1, Settings!$AY$23:$AY$38), BN247))</f>
        <v/>
      </c>
      <c r="CE247" s="119" t="str">
        <f>IF(BO247="", "", IF(BO247&lt;=$B247, WORKDAY(DATE(YEAR($BB247), MONTH(BO247)+1, DAY(BO247)-1), 1, Settings!$AY$23:$AY$38), BO247))</f>
        <v/>
      </c>
      <c r="CF247" s="120" t="str">
        <f>IF(BP247="", "", IF(BP247&lt;=$B247, WORKDAY(DATE(YEAR($BB247), MONTH(BP247)+1, DAY(BP247)-1), 1, Settings!$AY$23:$AY$38), BP247))</f>
        <v/>
      </c>
      <c r="CH247" s="48" t="str">
        <f t="shared" si="97"/>
        <v/>
      </c>
      <c r="CI247" s="49" t="str">
        <f t="shared" si="98"/>
        <v/>
      </c>
      <c r="CJ247" s="49" t="str">
        <f t="shared" si="99"/>
        <v/>
      </c>
      <c r="CK247" s="49" t="str">
        <f t="shared" si="100"/>
        <v/>
      </c>
      <c r="CL247" s="49" t="str">
        <f t="shared" si="101"/>
        <v/>
      </c>
      <c r="CM247" s="49" t="str">
        <f t="shared" si="102"/>
        <v/>
      </c>
      <c r="CN247" s="49" t="str">
        <f t="shared" si="103"/>
        <v/>
      </c>
      <c r="CO247" s="49" t="str">
        <f t="shared" si="104"/>
        <v/>
      </c>
      <c r="CP247" s="49" t="str">
        <f t="shared" si="105"/>
        <v/>
      </c>
      <c r="CQ247" s="49" t="str">
        <f t="shared" si="106"/>
        <v/>
      </c>
      <c r="CR247" s="49" t="str">
        <f t="shared" si="107"/>
        <v/>
      </c>
      <c r="CS247" s="49" t="str">
        <f t="shared" si="108"/>
        <v/>
      </c>
      <c r="CT247" s="49" t="str">
        <f t="shared" si="109"/>
        <v/>
      </c>
      <c r="CU247" s="49" t="str">
        <f t="shared" si="110"/>
        <v/>
      </c>
      <c r="CV247" s="16" t="str">
        <f t="shared" si="111"/>
        <v/>
      </c>
      <c r="CX247" s="48" t="str">
        <f t="shared" si="112"/>
        <v/>
      </c>
      <c r="CY247" s="49" t="str">
        <f t="shared" si="113"/>
        <v/>
      </c>
      <c r="CZ247" s="49" t="str">
        <f t="shared" si="114"/>
        <v/>
      </c>
      <c r="DA247" s="49" t="str">
        <f t="shared" si="115"/>
        <v/>
      </c>
      <c r="DB247" s="49" t="str">
        <f t="shared" si="116"/>
        <v/>
      </c>
      <c r="DC247" s="49" t="str">
        <f t="shared" si="117"/>
        <v/>
      </c>
      <c r="DD247" s="49" t="str">
        <f t="shared" si="118"/>
        <v/>
      </c>
      <c r="DE247" s="49" t="str">
        <f t="shared" si="119"/>
        <v/>
      </c>
      <c r="DF247" s="49" t="str">
        <f t="shared" si="120"/>
        <v/>
      </c>
      <c r="DG247" s="49" t="str">
        <f t="shared" si="121"/>
        <v/>
      </c>
      <c r="DH247" s="49" t="str">
        <f t="shared" si="122"/>
        <v/>
      </c>
      <c r="DI247" s="49" t="str">
        <f t="shared" si="123"/>
        <v/>
      </c>
      <c r="DJ247" s="49" t="str">
        <f t="shared" si="124"/>
        <v/>
      </c>
      <c r="DK247" s="49" t="str">
        <f t="shared" si="125"/>
        <v/>
      </c>
      <c r="DL247" s="16" t="str">
        <f t="shared" si="126"/>
        <v/>
      </c>
      <c r="DN247" s="17" t="str">
        <f t="shared" si="127"/>
        <v>Feb 2020</v>
      </c>
    </row>
    <row r="248" spans="1:118" x14ac:dyDescent="0.25">
      <c r="A248" s="30"/>
      <c r="B248" s="102">
        <f>IF(B247="", "", IFERROR(IF(B247+1&gt;Settings!$G$25, "", B247+1), ""))</f>
        <v>43884</v>
      </c>
      <c r="C248" s="2"/>
      <c r="D248" s="3"/>
      <c r="E248" s="3"/>
      <c r="F248" s="3"/>
      <c r="G248" s="3"/>
      <c r="H248" s="3"/>
      <c r="I248" s="3"/>
      <c r="J248" s="3"/>
      <c r="K248" s="3"/>
      <c r="L248" s="3"/>
      <c r="M248" s="3"/>
      <c r="N248" s="3"/>
      <c r="O248" s="3"/>
      <c r="P248" s="3"/>
      <c r="Q248" s="4"/>
      <c r="R248" s="30"/>
      <c r="T248" s="17" t="str">
        <f>IF($B248="", "", IF($B248&lt;Settings!$G$23, "Old", "New"))</f>
        <v>New</v>
      </c>
      <c r="AL248" s="118" t="str">
        <f>IF(OR($B248="", C248="", C$10="", AL$9), "", IFERROR($B248+INDEX(Settings!$AF$19:$AF$33, MATCH(C$10, Settings!$Y$19:$Y$33, 0))+IF(INDEX(Settings!$AI$19:$AI$33, MATCH(C$10, Settings!$Y$19:$Y$33, 0))="", 0, INDEX($AO$2:$AU$8, MATCH(TEXT($B248, "ddd"), $AN$2:$AN$8, 0), MATCH(INDEX(Settings!$AI$19:$AI$33, MATCH(C$10, Settings!$Y$19:$Y$33, 0)), $AO$1:$AU$1, 0))), 0))</f>
        <v/>
      </c>
      <c r="AM248" s="119" t="str">
        <f>IF(OR($B248="", D248="", D$10="", AM$9), "", IFERROR($B248+INDEX(Settings!$AF$19:$AF$33, MATCH(D$10, Settings!$Y$19:$Y$33, 0))+IF(INDEX(Settings!$AI$19:$AI$33, MATCH(D$10, Settings!$Y$19:$Y$33, 0))="", 0, INDEX($AO$2:$AU$8, MATCH(TEXT($B248, "ddd"), $AN$2:$AN$8, 0), MATCH(INDEX(Settings!$AI$19:$AI$33, MATCH(D$10, Settings!$Y$19:$Y$33, 0)), $AO$1:$AU$1, 0))), 0))</f>
        <v/>
      </c>
      <c r="AN248" s="119" t="str">
        <f>IF(OR($B248="", E248="", E$10="", AN$9), "", IFERROR($B248+INDEX(Settings!$AF$19:$AF$33, MATCH(E$10, Settings!$Y$19:$Y$33, 0))+IF(INDEX(Settings!$AI$19:$AI$33, MATCH(E$10, Settings!$Y$19:$Y$33, 0))="", 0, INDEX($AO$2:$AU$8, MATCH(TEXT($B248, "ddd"), $AN$2:$AN$8, 0), MATCH(INDEX(Settings!$AI$19:$AI$33, MATCH(E$10, Settings!$Y$19:$Y$33, 0)), $AO$1:$AU$1, 0))), 0))</f>
        <v/>
      </c>
      <c r="AO248" s="119" t="str">
        <f>IF(OR($B248="", F248="", F$10="", AO$9), "", IFERROR($B248+INDEX(Settings!$AF$19:$AF$33, MATCH(F$10, Settings!$Y$19:$Y$33, 0))+IF(INDEX(Settings!$AI$19:$AI$33, MATCH(F$10, Settings!$Y$19:$Y$33, 0))="", 0, INDEX($AO$2:$AU$8, MATCH(TEXT($B248, "ddd"), $AN$2:$AN$8, 0), MATCH(INDEX(Settings!$AI$19:$AI$33, MATCH(F$10, Settings!$Y$19:$Y$33, 0)), $AO$1:$AU$1, 0))), 0))</f>
        <v/>
      </c>
      <c r="AP248" s="119" t="str">
        <f>IF(OR($B248="", G248="", G$10="", AP$9), "", IFERROR($B248+INDEX(Settings!$AF$19:$AF$33, MATCH(G$10, Settings!$Y$19:$Y$33, 0))+IF(INDEX(Settings!$AI$19:$AI$33, MATCH(G$10, Settings!$Y$19:$Y$33, 0))="", 0, INDEX($AO$2:$AU$8, MATCH(TEXT($B248, "ddd"), $AN$2:$AN$8, 0), MATCH(INDEX(Settings!$AI$19:$AI$33, MATCH(G$10, Settings!$Y$19:$Y$33, 0)), $AO$1:$AU$1, 0))), 0))</f>
        <v/>
      </c>
      <c r="AQ248" s="119" t="str">
        <f>IF(OR($B248="", H248="", H$10="", AQ$9), "", IFERROR($B248+INDEX(Settings!$AF$19:$AF$33, MATCH(H$10, Settings!$Y$19:$Y$33, 0))+IF(INDEX(Settings!$AI$19:$AI$33, MATCH(H$10, Settings!$Y$19:$Y$33, 0))="", 0, INDEX($AO$2:$AU$8, MATCH(TEXT($B248, "ddd"), $AN$2:$AN$8, 0), MATCH(INDEX(Settings!$AI$19:$AI$33, MATCH(H$10, Settings!$Y$19:$Y$33, 0)), $AO$1:$AU$1, 0))), 0))</f>
        <v/>
      </c>
      <c r="AR248" s="119" t="str">
        <f>IF(OR($B248="", I248="", I$10="", AR$9), "", IFERROR($B248+INDEX(Settings!$AF$19:$AF$33, MATCH(I$10, Settings!$Y$19:$Y$33, 0))+IF(INDEX(Settings!$AI$19:$AI$33, MATCH(I$10, Settings!$Y$19:$Y$33, 0))="", 0, INDEX($AO$2:$AU$8, MATCH(TEXT($B248, "ddd"), $AN$2:$AN$8, 0), MATCH(INDEX(Settings!$AI$19:$AI$33, MATCH(I$10, Settings!$Y$19:$Y$33, 0)), $AO$1:$AU$1, 0))), 0))</f>
        <v/>
      </c>
      <c r="AS248" s="119" t="str">
        <f>IF(OR($B248="", J248="", J$10="", AS$9), "", IFERROR($B248+INDEX(Settings!$AF$19:$AF$33, MATCH(J$10, Settings!$Y$19:$Y$33, 0))+IF(INDEX(Settings!$AI$19:$AI$33, MATCH(J$10, Settings!$Y$19:$Y$33, 0))="", 0, INDEX($AO$2:$AU$8, MATCH(TEXT($B248, "ddd"), $AN$2:$AN$8, 0), MATCH(INDEX(Settings!$AI$19:$AI$33, MATCH(J$10, Settings!$Y$19:$Y$33, 0)), $AO$1:$AU$1, 0))), 0))</f>
        <v/>
      </c>
      <c r="AT248" s="119" t="str">
        <f>IF(OR($B248="", K248="", K$10="", AT$9), "", IFERROR($B248+INDEX(Settings!$AF$19:$AF$33, MATCH(K$10, Settings!$Y$19:$Y$33, 0))+IF(INDEX(Settings!$AI$19:$AI$33, MATCH(K$10, Settings!$Y$19:$Y$33, 0))="", 0, INDEX($AO$2:$AU$8, MATCH(TEXT($B248, "ddd"), $AN$2:$AN$8, 0), MATCH(INDEX(Settings!$AI$19:$AI$33, MATCH(K$10, Settings!$Y$19:$Y$33, 0)), $AO$1:$AU$1, 0))), 0))</f>
        <v/>
      </c>
      <c r="AU248" s="119" t="str">
        <f>IF(OR($B248="", L248="", L$10="", AU$9), "", IFERROR($B248+INDEX(Settings!$AF$19:$AF$33, MATCH(L$10, Settings!$Y$19:$Y$33, 0))+IF(INDEX(Settings!$AI$19:$AI$33, MATCH(L$10, Settings!$Y$19:$Y$33, 0))="", 0, INDEX($AO$2:$AU$8, MATCH(TEXT($B248, "ddd"), $AN$2:$AN$8, 0), MATCH(INDEX(Settings!$AI$19:$AI$33, MATCH(L$10, Settings!$Y$19:$Y$33, 0)), $AO$1:$AU$1, 0))), 0))</f>
        <v/>
      </c>
      <c r="AV248" s="119" t="str">
        <f>IF(OR($B248="", M248="", M$10="", AV$9), "", IFERROR($B248+INDEX(Settings!$AF$19:$AF$33, MATCH(M$10, Settings!$Y$19:$Y$33, 0))+IF(INDEX(Settings!$AI$19:$AI$33, MATCH(M$10, Settings!$Y$19:$Y$33, 0))="", 0, INDEX($AO$2:$AU$8, MATCH(TEXT($B248, "ddd"), $AN$2:$AN$8, 0), MATCH(INDEX(Settings!$AI$19:$AI$33, MATCH(M$10, Settings!$Y$19:$Y$33, 0)), $AO$1:$AU$1, 0))), 0))</f>
        <v/>
      </c>
      <c r="AW248" s="119" t="str">
        <f>IF(OR($B248="", N248="", N$10="", AW$9), "", IFERROR($B248+INDEX(Settings!$AF$19:$AF$33, MATCH(N$10, Settings!$Y$19:$Y$33, 0))+IF(INDEX(Settings!$AI$19:$AI$33, MATCH(N$10, Settings!$Y$19:$Y$33, 0))="", 0, INDEX($AO$2:$AU$8, MATCH(TEXT($B248, "ddd"), $AN$2:$AN$8, 0), MATCH(INDEX(Settings!$AI$19:$AI$33, MATCH(N$10, Settings!$Y$19:$Y$33, 0)), $AO$1:$AU$1, 0))), 0))</f>
        <v/>
      </c>
      <c r="AX248" s="119" t="str">
        <f>IF(OR($B248="", O248="", O$10="", AX$9), "", IFERROR($B248+INDEX(Settings!$AF$19:$AF$33, MATCH(O$10, Settings!$Y$19:$Y$33, 0))+IF(INDEX(Settings!$AI$19:$AI$33, MATCH(O$10, Settings!$Y$19:$Y$33, 0))="", 0, INDEX($AO$2:$AU$8, MATCH(TEXT($B248, "ddd"), $AN$2:$AN$8, 0), MATCH(INDEX(Settings!$AI$19:$AI$33, MATCH(O$10, Settings!$Y$19:$Y$33, 0)), $AO$1:$AU$1, 0))), 0))</f>
        <v/>
      </c>
      <c r="AY248" s="119" t="str">
        <f>IF(OR($B248="", P248="", P$10="", AY$9), "", IFERROR($B248+INDEX(Settings!$AF$19:$AF$33, MATCH(P$10, Settings!$Y$19:$Y$33, 0))+IF(INDEX(Settings!$AI$19:$AI$33, MATCH(P$10, Settings!$Y$19:$Y$33, 0))="", 0, INDEX($AO$2:$AU$8, MATCH(TEXT($B248, "ddd"), $AN$2:$AN$8, 0), MATCH(INDEX(Settings!$AI$19:$AI$33, MATCH(P$10, Settings!$Y$19:$Y$33, 0)), $AO$1:$AU$1, 0))), 0))</f>
        <v/>
      </c>
      <c r="AZ248" s="120" t="str">
        <f>IF(OR($B248="", Q248="", Q$10="", AZ$9), "", IFERROR($B248+INDEX(Settings!$AF$19:$AF$33, MATCH(Q$10, Settings!$Y$19:$Y$33, 0))+IF(INDEX(Settings!$AI$19:$AI$33, MATCH(Q$10, Settings!$Y$19:$Y$33, 0))="", 0, INDEX($AO$2:$AU$8, MATCH(TEXT($B248, "ddd"), $AN$2:$AN$8, 0), MATCH(INDEX(Settings!$AI$19:$AI$33, MATCH(Q$10, Settings!$Y$19:$Y$33, 0)), $AO$1:$AU$1, 0))), 0))</f>
        <v/>
      </c>
      <c r="BB248" s="118" t="str">
        <f>IF(OR(C$10="", $B248="", C248="", BB$9=""), "", IFERROR(WORKDAY((DATE(YEAR($B248), MONTH($B248)+INDEX(Settings!$AM$19:$AM$33, MATCH(C$10, Settings!$Y$19:$Y$33, 0)), IF(INDEX(Settings!$AQ$19:$AQ$33, MATCH(C$10, Settings!$Y$19:$Y$33, 0))=0, DAY($B248), INDEX(Settings!$AQ$19:$AQ$33, MATCH(C$10, Settings!$Y$19:$Y$33, 0))))-1), 1, Settings!$AY$23:$AY$38), ""))</f>
        <v/>
      </c>
      <c r="BC248" s="119" t="str">
        <f>IF(OR(D$10="", $B248="", D248="", BC$9=""), "", IFERROR(WORKDAY((DATE(YEAR($B248), MONTH($B248)+INDEX(Settings!$AM$19:$AM$33, MATCH(D$10, Settings!$Y$19:$Y$33, 0)), IF(INDEX(Settings!$AQ$19:$AQ$33, MATCH(D$10, Settings!$Y$19:$Y$33, 0))=0, DAY($B248), INDEX(Settings!$AQ$19:$AQ$33, MATCH(D$10, Settings!$Y$19:$Y$33, 0))))-1), 1, Settings!$AY$23:$AY$38), ""))</f>
        <v/>
      </c>
      <c r="BD248" s="119" t="str">
        <f>IF(OR(E$10="", $B248="", E248="", BD$9=""), "", IFERROR(WORKDAY((DATE(YEAR($B248), MONTH($B248)+INDEX(Settings!$AM$19:$AM$33, MATCH(E$10, Settings!$Y$19:$Y$33, 0)), IF(INDEX(Settings!$AQ$19:$AQ$33, MATCH(E$10, Settings!$Y$19:$Y$33, 0))=0, DAY($B248), INDEX(Settings!$AQ$19:$AQ$33, MATCH(E$10, Settings!$Y$19:$Y$33, 0))))-1), 1, Settings!$AY$23:$AY$38), ""))</f>
        <v/>
      </c>
      <c r="BE248" s="119" t="str">
        <f>IF(OR(F$10="", $B248="", F248="", BE$9=""), "", IFERROR(WORKDAY((DATE(YEAR($B248), MONTH($B248)+INDEX(Settings!$AM$19:$AM$33, MATCH(F$10, Settings!$Y$19:$Y$33, 0)), IF(INDEX(Settings!$AQ$19:$AQ$33, MATCH(F$10, Settings!$Y$19:$Y$33, 0))=0, DAY($B248), INDEX(Settings!$AQ$19:$AQ$33, MATCH(F$10, Settings!$Y$19:$Y$33, 0))))-1), 1, Settings!$AY$23:$AY$38), ""))</f>
        <v/>
      </c>
      <c r="BF248" s="119" t="str">
        <f>IF(OR(G$10="", $B248="", G248="", BF$9=""), "", IFERROR(WORKDAY((DATE(YEAR($B248), MONTH($B248)+INDEX(Settings!$AM$19:$AM$33, MATCH(G$10, Settings!$Y$19:$Y$33, 0)), IF(INDEX(Settings!$AQ$19:$AQ$33, MATCH(G$10, Settings!$Y$19:$Y$33, 0))=0, DAY($B248), INDEX(Settings!$AQ$19:$AQ$33, MATCH(G$10, Settings!$Y$19:$Y$33, 0))))-1), 1, Settings!$AY$23:$AY$38), ""))</f>
        <v/>
      </c>
      <c r="BG248" s="119" t="str">
        <f>IF(OR(H$10="", $B248="", H248="", BG$9=""), "", IFERROR(WORKDAY((DATE(YEAR($B248), MONTH($B248)+INDEX(Settings!$AM$19:$AM$33, MATCH(H$10, Settings!$Y$19:$Y$33, 0)), IF(INDEX(Settings!$AQ$19:$AQ$33, MATCH(H$10, Settings!$Y$19:$Y$33, 0))=0, DAY($B248), INDEX(Settings!$AQ$19:$AQ$33, MATCH(H$10, Settings!$Y$19:$Y$33, 0))))-1), 1, Settings!$AY$23:$AY$38), ""))</f>
        <v/>
      </c>
      <c r="BH248" s="119" t="str">
        <f>IF(OR(I$10="", $B248="", I248="", BH$9=""), "", IFERROR(WORKDAY((DATE(YEAR($B248), MONTH($B248)+INDEX(Settings!$AM$19:$AM$33, MATCH(I$10, Settings!$Y$19:$Y$33, 0)), IF(INDEX(Settings!$AQ$19:$AQ$33, MATCH(I$10, Settings!$Y$19:$Y$33, 0))=0, DAY($B248), INDEX(Settings!$AQ$19:$AQ$33, MATCH(I$10, Settings!$Y$19:$Y$33, 0))))-1), 1, Settings!$AY$23:$AY$38), ""))</f>
        <v/>
      </c>
      <c r="BI248" s="119" t="str">
        <f>IF(OR(J$10="", $B248="", J248="", BI$9=""), "", IFERROR(WORKDAY((DATE(YEAR($B248), MONTH($B248)+INDEX(Settings!$AM$19:$AM$33, MATCH(J$10, Settings!$Y$19:$Y$33, 0)), IF(INDEX(Settings!$AQ$19:$AQ$33, MATCH(J$10, Settings!$Y$19:$Y$33, 0))=0, DAY($B248), INDEX(Settings!$AQ$19:$AQ$33, MATCH(J$10, Settings!$Y$19:$Y$33, 0))))-1), 1, Settings!$AY$23:$AY$38), ""))</f>
        <v/>
      </c>
      <c r="BJ248" s="119" t="str">
        <f>IF(OR(K$10="", $B248="", K248="", BJ$9=""), "", IFERROR(WORKDAY((DATE(YEAR($B248), MONTH($B248)+INDEX(Settings!$AM$19:$AM$33, MATCH(K$10, Settings!$Y$19:$Y$33, 0)), IF(INDEX(Settings!$AQ$19:$AQ$33, MATCH(K$10, Settings!$Y$19:$Y$33, 0))=0, DAY($B248), INDEX(Settings!$AQ$19:$AQ$33, MATCH(K$10, Settings!$Y$19:$Y$33, 0))))-1), 1, Settings!$AY$23:$AY$38), ""))</f>
        <v/>
      </c>
      <c r="BK248" s="119" t="str">
        <f>IF(OR(L$10="", $B248="", L248="", BK$9=""), "", IFERROR(WORKDAY((DATE(YEAR($B248), MONTH($B248)+INDEX(Settings!$AM$19:$AM$33, MATCH(L$10, Settings!$Y$19:$Y$33, 0)), IF(INDEX(Settings!$AQ$19:$AQ$33, MATCH(L$10, Settings!$Y$19:$Y$33, 0))=0, DAY($B248), INDEX(Settings!$AQ$19:$AQ$33, MATCH(L$10, Settings!$Y$19:$Y$33, 0))))-1), 1, Settings!$AY$23:$AY$38), ""))</f>
        <v/>
      </c>
      <c r="BL248" s="119" t="str">
        <f>IF(OR(M$10="", $B248="", M248="", BL$9=""), "", IFERROR(WORKDAY((DATE(YEAR($B248), MONTH($B248)+INDEX(Settings!$AM$19:$AM$33, MATCH(M$10, Settings!$Y$19:$Y$33, 0)), IF(INDEX(Settings!$AQ$19:$AQ$33, MATCH(M$10, Settings!$Y$19:$Y$33, 0))=0, DAY($B248), INDEX(Settings!$AQ$19:$AQ$33, MATCH(M$10, Settings!$Y$19:$Y$33, 0))))-1), 1, Settings!$AY$23:$AY$38), ""))</f>
        <v/>
      </c>
      <c r="BM248" s="119" t="str">
        <f>IF(OR(N$10="", $B248="", N248="", BM$9=""), "", IFERROR(WORKDAY((DATE(YEAR($B248), MONTH($B248)+INDEX(Settings!$AM$19:$AM$33, MATCH(N$10, Settings!$Y$19:$Y$33, 0)), IF(INDEX(Settings!$AQ$19:$AQ$33, MATCH(N$10, Settings!$Y$19:$Y$33, 0))=0, DAY($B248), INDEX(Settings!$AQ$19:$AQ$33, MATCH(N$10, Settings!$Y$19:$Y$33, 0))))-1), 1, Settings!$AY$23:$AY$38), ""))</f>
        <v/>
      </c>
      <c r="BN248" s="119" t="str">
        <f>IF(OR(O$10="", $B248="", O248="", BN$9=""), "", IFERROR(WORKDAY((DATE(YEAR($B248), MONTH($B248)+INDEX(Settings!$AM$19:$AM$33, MATCH(O$10, Settings!$Y$19:$Y$33, 0)), IF(INDEX(Settings!$AQ$19:$AQ$33, MATCH(O$10, Settings!$Y$19:$Y$33, 0))=0, DAY($B248), INDEX(Settings!$AQ$19:$AQ$33, MATCH(O$10, Settings!$Y$19:$Y$33, 0))))-1), 1, Settings!$AY$23:$AY$38), ""))</f>
        <v/>
      </c>
      <c r="BO248" s="119" t="str">
        <f>IF(OR(P$10="", $B248="", P248="", BO$9=""), "", IFERROR(WORKDAY((DATE(YEAR($B248), MONTH($B248)+INDEX(Settings!$AM$19:$AM$33, MATCH(P$10, Settings!$Y$19:$Y$33, 0)), IF(INDEX(Settings!$AQ$19:$AQ$33, MATCH(P$10, Settings!$Y$19:$Y$33, 0))=0, DAY($B248), INDEX(Settings!$AQ$19:$AQ$33, MATCH(P$10, Settings!$Y$19:$Y$33, 0))))-1), 1, Settings!$AY$23:$AY$38), ""))</f>
        <v/>
      </c>
      <c r="BP248" s="120" t="str">
        <f>IF(OR(Q$10="", $B248="", Q248="", BP$9=""), "", IFERROR(WORKDAY((DATE(YEAR($B248), MONTH($B248)+INDEX(Settings!$AM$19:$AM$33, MATCH(Q$10, Settings!$Y$19:$Y$33, 0)), IF(INDEX(Settings!$AQ$19:$AQ$33, MATCH(Q$10, Settings!$Y$19:$Y$33, 0))=0, DAY($B248), INDEX(Settings!$AQ$19:$AQ$33, MATCH(Q$10, Settings!$Y$19:$Y$33, 0))))-1), 1, Settings!$AY$23:$AY$38), ""))</f>
        <v/>
      </c>
      <c r="BR248" s="118" t="str">
        <f>IF(BB248="", "", IF(BB248&lt;=$B248, WORKDAY(DATE(YEAR($BB248), MONTH(BB248)+1, DAY(BB248)-1), 1, Settings!$AY$23:$AY$38), BB248))</f>
        <v/>
      </c>
      <c r="BS248" s="119" t="str">
        <f>IF(BC248="", "", IF(BC248&lt;=$B248, WORKDAY(DATE(YEAR($BB248), MONTH(BC248)+1, DAY(BC248)-1), 1, Settings!$AY$23:$AY$38), BC248))</f>
        <v/>
      </c>
      <c r="BT248" s="119" t="str">
        <f>IF(BD248="", "", IF(BD248&lt;=$B248, WORKDAY(DATE(YEAR($BB248), MONTH(BD248)+1, DAY(BD248)-1), 1, Settings!$AY$23:$AY$38), BD248))</f>
        <v/>
      </c>
      <c r="BU248" s="119" t="str">
        <f>IF(BE248="", "", IF(BE248&lt;=$B248, WORKDAY(DATE(YEAR($BB248), MONTH(BE248)+1, DAY(BE248)-1), 1, Settings!$AY$23:$AY$38), BE248))</f>
        <v/>
      </c>
      <c r="BV248" s="119" t="str">
        <f>IF(BF248="", "", IF(BF248&lt;=$B248, WORKDAY(DATE(YEAR($BB248), MONTH(BF248)+1, DAY(BF248)-1), 1, Settings!$AY$23:$AY$38), BF248))</f>
        <v/>
      </c>
      <c r="BW248" s="119" t="str">
        <f>IF(BG248="", "", IF(BG248&lt;=$B248, WORKDAY(DATE(YEAR($BB248), MONTH(BG248)+1, DAY(BG248)-1), 1, Settings!$AY$23:$AY$38), BG248))</f>
        <v/>
      </c>
      <c r="BX248" s="119" t="str">
        <f>IF(BH248="", "", IF(BH248&lt;=$B248, WORKDAY(DATE(YEAR($BB248), MONTH(BH248)+1, DAY(BH248)-1), 1, Settings!$AY$23:$AY$38), BH248))</f>
        <v/>
      </c>
      <c r="BY248" s="119" t="str">
        <f>IF(BI248="", "", IF(BI248&lt;=$B248, WORKDAY(DATE(YEAR($BB248), MONTH(BI248)+1, DAY(BI248)-1), 1, Settings!$AY$23:$AY$38), BI248))</f>
        <v/>
      </c>
      <c r="BZ248" s="119" t="str">
        <f>IF(BJ248="", "", IF(BJ248&lt;=$B248, WORKDAY(DATE(YEAR($BB248), MONTH(BJ248)+1, DAY(BJ248)-1), 1, Settings!$AY$23:$AY$38), BJ248))</f>
        <v/>
      </c>
      <c r="CA248" s="119" t="str">
        <f>IF(BK248="", "", IF(BK248&lt;=$B248, WORKDAY(DATE(YEAR($BB248), MONTH(BK248)+1, DAY(BK248)-1), 1, Settings!$AY$23:$AY$38), BK248))</f>
        <v/>
      </c>
      <c r="CB248" s="119" t="str">
        <f>IF(BL248="", "", IF(BL248&lt;=$B248, WORKDAY(DATE(YEAR($BB248), MONTH(BL248)+1, DAY(BL248)-1), 1, Settings!$AY$23:$AY$38), BL248))</f>
        <v/>
      </c>
      <c r="CC248" s="119" t="str">
        <f>IF(BM248="", "", IF(BM248&lt;=$B248, WORKDAY(DATE(YEAR($BB248), MONTH(BM248)+1, DAY(BM248)-1), 1, Settings!$AY$23:$AY$38), BM248))</f>
        <v/>
      </c>
      <c r="CD248" s="119" t="str">
        <f>IF(BN248="", "", IF(BN248&lt;=$B248, WORKDAY(DATE(YEAR($BB248), MONTH(BN248)+1, DAY(BN248)-1), 1, Settings!$AY$23:$AY$38), BN248))</f>
        <v/>
      </c>
      <c r="CE248" s="119" t="str">
        <f>IF(BO248="", "", IF(BO248&lt;=$B248, WORKDAY(DATE(YEAR($BB248), MONTH(BO248)+1, DAY(BO248)-1), 1, Settings!$AY$23:$AY$38), BO248))</f>
        <v/>
      </c>
      <c r="CF248" s="120" t="str">
        <f>IF(BP248="", "", IF(BP248&lt;=$B248, WORKDAY(DATE(YEAR($BB248), MONTH(BP248)+1, DAY(BP248)-1), 1, Settings!$AY$23:$AY$38), BP248))</f>
        <v/>
      </c>
      <c r="CH248" s="48" t="str">
        <f t="shared" si="97"/>
        <v/>
      </c>
      <c r="CI248" s="49" t="str">
        <f t="shared" si="98"/>
        <v/>
      </c>
      <c r="CJ248" s="49" t="str">
        <f t="shared" si="99"/>
        <v/>
      </c>
      <c r="CK248" s="49" t="str">
        <f t="shared" si="100"/>
        <v/>
      </c>
      <c r="CL248" s="49" t="str">
        <f t="shared" si="101"/>
        <v/>
      </c>
      <c r="CM248" s="49" t="str">
        <f t="shared" si="102"/>
        <v/>
      </c>
      <c r="CN248" s="49" t="str">
        <f t="shared" si="103"/>
        <v/>
      </c>
      <c r="CO248" s="49" t="str">
        <f t="shared" si="104"/>
        <v/>
      </c>
      <c r="CP248" s="49" t="str">
        <f t="shared" si="105"/>
        <v/>
      </c>
      <c r="CQ248" s="49" t="str">
        <f t="shared" si="106"/>
        <v/>
      </c>
      <c r="CR248" s="49" t="str">
        <f t="shared" si="107"/>
        <v/>
      </c>
      <c r="CS248" s="49" t="str">
        <f t="shared" si="108"/>
        <v/>
      </c>
      <c r="CT248" s="49" t="str">
        <f t="shared" si="109"/>
        <v/>
      </c>
      <c r="CU248" s="49" t="str">
        <f t="shared" si="110"/>
        <v/>
      </c>
      <c r="CV248" s="16" t="str">
        <f t="shared" si="111"/>
        <v/>
      </c>
      <c r="CX248" s="48" t="str">
        <f t="shared" si="112"/>
        <v/>
      </c>
      <c r="CY248" s="49" t="str">
        <f t="shared" si="113"/>
        <v/>
      </c>
      <c r="CZ248" s="49" t="str">
        <f t="shared" si="114"/>
        <v/>
      </c>
      <c r="DA248" s="49" t="str">
        <f t="shared" si="115"/>
        <v/>
      </c>
      <c r="DB248" s="49" t="str">
        <f t="shared" si="116"/>
        <v/>
      </c>
      <c r="DC248" s="49" t="str">
        <f t="shared" si="117"/>
        <v/>
      </c>
      <c r="DD248" s="49" t="str">
        <f t="shared" si="118"/>
        <v/>
      </c>
      <c r="DE248" s="49" t="str">
        <f t="shared" si="119"/>
        <v/>
      </c>
      <c r="DF248" s="49" t="str">
        <f t="shared" si="120"/>
        <v/>
      </c>
      <c r="DG248" s="49" t="str">
        <f t="shared" si="121"/>
        <v/>
      </c>
      <c r="DH248" s="49" t="str">
        <f t="shared" si="122"/>
        <v/>
      </c>
      <c r="DI248" s="49" t="str">
        <f t="shared" si="123"/>
        <v/>
      </c>
      <c r="DJ248" s="49" t="str">
        <f t="shared" si="124"/>
        <v/>
      </c>
      <c r="DK248" s="49" t="str">
        <f t="shared" si="125"/>
        <v/>
      </c>
      <c r="DL248" s="16" t="str">
        <f t="shared" si="126"/>
        <v/>
      </c>
      <c r="DN248" s="17" t="str">
        <f t="shared" si="127"/>
        <v>Feb 2020</v>
      </c>
    </row>
    <row r="249" spans="1:118" x14ac:dyDescent="0.25">
      <c r="A249" s="30"/>
      <c r="B249" s="102">
        <f>IF(B248="", "", IFERROR(IF(B248+1&gt;Settings!$G$25, "", B248+1), ""))</f>
        <v>43885</v>
      </c>
      <c r="C249" s="2"/>
      <c r="D249" s="3"/>
      <c r="E249" s="3"/>
      <c r="F249" s="3"/>
      <c r="G249" s="3"/>
      <c r="H249" s="3"/>
      <c r="I249" s="3"/>
      <c r="J249" s="3"/>
      <c r="K249" s="3"/>
      <c r="L249" s="3"/>
      <c r="M249" s="3"/>
      <c r="N249" s="3"/>
      <c r="O249" s="3"/>
      <c r="P249" s="3"/>
      <c r="Q249" s="4"/>
      <c r="R249" s="30"/>
      <c r="T249" s="17" t="str">
        <f>IF($B249="", "", IF($B249&lt;Settings!$G$23, "Old", "New"))</f>
        <v>New</v>
      </c>
      <c r="AL249" s="118" t="str">
        <f>IF(OR($B249="", C249="", C$10="", AL$9), "", IFERROR($B249+INDEX(Settings!$AF$19:$AF$33, MATCH(C$10, Settings!$Y$19:$Y$33, 0))+IF(INDEX(Settings!$AI$19:$AI$33, MATCH(C$10, Settings!$Y$19:$Y$33, 0))="", 0, INDEX($AO$2:$AU$8, MATCH(TEXT($B249, "ddd"), $AN$2:$AN$8, 0), MATCH(INDEX(Settings!$AI$19:$AI$33, MATCH(C$10, Settings!$Y$19:$Y$33, 0)), $AO$1:$AU$1, 0))), 0))</f>
        <v/>
      </c>
      <c r="AM249" s="119" t="str">
        <f>IF(OR($B249="", D249="", D$10="", AM$9), "", IFERROR($B249+INDEX(Settings!$AF$19:$AF$33, MATCH(D$10, Settings!$Y$19:$Y$33, 0))+IF(INDEX(Settings!$AI$19:$AI$33, MATCH(D$10, Settings!$Y$19:$Y$33, 0))="", 0, INDEX($AO$2:$AU$8, MATCH(TEXT($B249, "ddd"), $AN$2:$AN$8, 0), MATCH(INDEX(Settings!$AI$19:$AI$33, MATCH(D$10, Settings!$Y$19:$Y$33, 0)), $AO$1:$AU$1, 0))), 0))</f>
        <v/>
      </c>
      <c r="AN249" s="119" t="str">
        <f>IF(OR($B249="", E249="", E$10="", AN$9), "", IFERROR($B249+INDEX(Settings!$AF$19:$AF$33, MATCH(E$10, Settings!$Y$19:$Y$33, 0))+IF(INDEX(Settings!$AI$19:$AI$33, MATCH(E$10, Settings!$Y$19:$Y$33, 0))="", 0, INDEX($AO$2:$AU$8, MATCH(TEXT($B249, "ddd"), $AN$2:$AN$8, 0), MATCH(INDEX(Settings!$AI$19:$AI$33, MATCH(E$10, Settings!$Y$19:$Y$33, 0)), $AO$1:$AU$1, 0))), 0))</f>
        <v/>
      </c>
      <c r="AO249" s="119" t="str">
        <f>IF(OR($B249="", F249="", F$10="", AO$9), "", IFERROR($B249+INDEX(Settings!$AF$19:$AF$33, MATCH(F$10, Settings!$Y$19:$Y$33, 0))+IF(INDEX(Settings!$AI$19:$AI$33, MATCH(F$10, Settings!$Y$19:$Y$33, 0))="", 0, INDEX($AO$2:$AU$8, MATCH(TEXT($B249, "ddd"), $AN$2:$AN$8, 0), MATCH(INDEX(Settings!$AI$19:$AI$33, MATCH(F$10, Settings!$Y$19:$Y$33, 0)), $AO$1:$AU$1, 0))), 0))</f>
        <v/>
      </c>
      <c r="AP249" s="119" t="str">
        <f>IF(OR($B249="", G249="", G$10="", AP$9), "", IFERROR($B249+INDEX(Settings!$AF$19:$AF$33, MATCH(G$10, Settings!$Y$19:$Y$33, 0))+IF(INDEX(Settings!$AI$19:$AI$33, MATCH(G$10, Settings!$Y$19:$Y$33, 0))="", 0, INDEX($AO$2:$AU$8, MATCH(TEXT($B249, "ddd"), $AN$2:$AN$8, 0), MATCH(INDEX(Settings!$AI$19:$AI$33, MATCH(G$10, Settings!$Y$19:$Y$33, 0)), $AO$1:$AU$1, 0))), 0))</f>
        <v/>
      </c>
      <c r="AQ249" s="119" t="str">
        <f>IF(OR($B249="", H249="", H$10="", AQ$9), "", IFERROR($B249+INDEX(Settings!$AF$19:$AF$33, MATCH(H$10, Settings!$Y$19:$Y$33, 0))+IF(INDEX(Settings!$AI$19:$AI$33, MATCH(H$10, Settings!$Y$19:$Y$33, 0))="", 0, INDEX($AO$2:$AU$8, MATCH(TEXT($B249, "ddd"), $AN$2:$AN$8, 0), MATCH(INDEX(Settings!$AI$19:$AI$33, MATCH(H$10, Settings!$Y$19:$Y$33, 0)), $AO$1:$AU$1, 0))), 0))</f>
        <v/>
      </c>
      <c r="AR249" s="119" t="str">
        <f>IF(OR($B249="", I249="", I$10="", AR$9), "", IFERROR($B249+INDEX(Settings!$AF$19:$AF$33, MATCH(I$10, Settings!$Y$19:$Y$33, 0))+IF(INDEX(Settings!$AI$19:$AI$33, MATCH(I$10, Settings!$Y$19:$Y$33, 0))="", 0, INDEX($AO$2:$AU$8, MATCH(TEXT($B249, "ddd"), $AN$2:$AN$8, 0), MATCH(INDEX(Settings!$AI$19:$AI$33, MATCH(I$10, Settings!$Y$19:$Y$33, 0)), $AO$1:$AU$1, 0))), 0))</f>
        <v/>
      </c>
      <c r="AS249" s="119" t="str">
        <f>IF(OR($B249="", J249="", J$10="", AS$9), "", IFERROR($B249+INDEX(Settings!$AF$19:$AF$33, MATCH(J$10, Settings!$Y$19:$Y$33, 0))+IF(INDEX(Settings!$AI$19:$AI$33, MATCH(J$10, Settings!$Y$19:$Y$33, 0))="", 0, INDEX($AO$2:$AU$8, MATCH(TEXT($B249, "ddd"), $AN$2:$AN$8, 0), MATCH(INDEX(Settings!$AI$19:$AI$33, MATCH(J$10, Settings!$Y$19:$Y$33, 0)), $AO$1:$AU$1, 0))), 0))</f>
        <v/>
      </c>
      <c r="AT249" s="119" t="str">
        <f>IF(OR($B249="", K249="", K$10="", AT$9), "", IFERROR($B249+INDEX(Settings!$AF$19:$AF$33, MATCH(K$10, Settings!$Y$19:$Y$33, 0))+IF(INDEX(Settings!$AI$19:$AI$33, MATCH(K$10, Settings!$Y$19:$Y$33, 0))="", 0, INDEX($AO$2:$AU$8, MATCH(TEXT($B249, "ddd"), $AN$2:$AN$8, 0), MATCH(INDEX(Settings!$AI$19:$AI$33, MATCH(K$10, Settings!$Y$19:$Y$33, 0)), $AO$1:$AU$1, 0))), 0))</f>
        <v/>
      </c>
      <c r="AU249" s="119" t="str">
        <f>IF(OR($B249="", L249="", L$10="", AU$9), "", IFERROR($B249+INDEX(Settings!$AF$19:$AF$33, MATCH(L$10, Settings!$Y$19:$Y$33, 0))+IF(INDEX(Settings!$AI$19:$AI$33, MATCH(L$10, Settings!$Y$19:$Y$33, 0))="", 0, INDEX($AO$2:$AU$8, MATCH(TEXT($B249, "ddd"), $AN$2:$AN$8, 0), MATCH(INDEX(Settings!$AI$19:$AI$33, MATCH(L$10, Settings!$Y$19:$Y$33, 0)), $AO$1:$AU$1, 0))), 0))</f>
        <v/>
      </c>
      <c r="AV249" s="119" t="str">
        <f>IF(OR($B249="", M249="", M$10="", AV$9), "", IFERROR($B249+INDEX(Settings!$AF$19:$AF$33, MATCH(M$10, Settings!$Y$19:$Y$33, 0))+IF(INDEX(Settings!$AI$19:$AI$33, MATCH(M$10, Settings!$Y$19:$Y$33, 0))="", 0, INDEX($AO$2:$AU$8, MATCH(TEXT($B249, "ddd"), $AN$2:$AN$8, 0), MATCH(INDEX(Settings!$AI$19:$AI$33, MATCH(M$10, Settings!$Y$19:$Y$33, 0)), $AO$1:$AU$1, 0))), 0))</f>
        <v/>
      </c>
      <c r="AW249" s="119" t="str">
        <f>IF(OR($B249="", N249="", N$10="", AW$9), "", IFERROR($B249+INDEX(Settings!$AF$19:$AF$33, MATCH(N$10, Settings!$Y$19:$Y$33, 0))+IF(INDEX(Settings!$AI$19:$AI$33, MATCH(N$10, Settings!$Y$19:$Y$33, 0))="", 0, INDEX($AO$2:$AU$8, MATCH(TEXT($B249, "ddd"), $AN$2:$AN$8, 0), MATCH(INDEX(Settings!$AI$19:$AI$33, MATCH(N$10, Settings!$Y$19:$Y$33, 0)), $AO$1:$AU$1, 0))), 0))</f>
        <v/>
      </c>
      <c r="AX249" s="119" t="str">
        <f>IF(OR($B249="", O249="", O$10="", AX$9), "", IFERROR($B249+INDEX(Settings!$AF$19:$AF$33, MATCH(O$10, Settings!$Y$19:$Y$33, 0))+IF(INDEX(Settings!$AI$19:$AI$33, MATCH(O$10, Settings!$Y$19:$Y$33, 0))="", 0, INDEX($AO$2:$AU$8, MATCH(TEXT($B249, "ddd"), $AN$2:$AN$8, 0), MATCH(INDEX(Settings!$AI$19:$AI$33, MATCH(O$10, Settings!$Y$19:$Y$33, 0)), $AO$1:$AU$1, 0))), 0))</f>
        <v/>
      </c>
      <c r="AY249" s="119" t="str">
        <f>IF(OR($B249="", P249="", P$10="", AY$9), "", IFERROR($B249+INDEX(Settings!$AF$19:$AF$33, MATCH(P$10, Settings!$Y$19:$Y$33, 0))+IF(INDEX(Settings!$AI$19:$AI$33, MATCH(P$10, Settings!$Y$19:$Y$33, 0))="", 0, INDEX($AO$2:$AU$8, MATCH(TEXT($B249, "ddd"), $AN$2:$AN$8, 0), MATCH(INDEX(Settings!$AI$19:$AI$33, MATCH(P$10, Settings!$Y$19:$Y$33, 0)), $AO$1:$AU$1, 0))), 0))</f>
        <v/>
      </c>
      <c r="AZ249" s="120" t="str">
        <f>IF(OR($B249="", Q249="", Q$10="", AZ$9), "", IFERROR($B249+INDEX(Settings!$AF$19:$AF$33, MATCH(Q$10, Settings!$Y$19:$Y$33, 0))+IF(INDEX(Settings!$AI$19:$AI$33, MATCH(Q$10, Settings!$Y$19:$Y$33, 0))="", 0, INDEX($AO$2:$AU$8, MATCH(TEXT($B249, "ddd"), $AN$2:$AN$8, 0), MATCH(INDEX(Settings!$AI$19:$AI$33, MATCH(Q$10, Settings!$Y$19:$Y$33, 0)), $AO$1:$AU$1, 0))), 0))</f>
        <v/>
      </c>
      <c r="BB249" s="118" t="str">
        <f>IF(OR(C$10="", $B249="", C249="", BB$9=""), "", IFERROR(WORKDAY((DATE(YEAR($B249), MONTH($B249)+INDEX(Settings!$AM$19:$AM$33, MATCH(C$10, Settings!$Y$19:$Y$33, 0)), IF(INDEX(Settings!$AQ$19:$AQ$33, MATCH(C$10, Settings!$Y$19:$Y$33, 0))=0, DAY($B249), INDEX(Settings!$AQ$19:$AQ$33, MATCH(C$10, Settings!$Y$19:$Y$33, 0))))-1), 1, Settings!$AY$23:$AY$38), ""))</f>
        <v/>
      </c>
      <c r="BC249" s="119" t="str">
        <f>IF(OR(D$10="", $B249="", D249="", BC$9=""), "", IFERROR(WORKDAY((DATE(YEAR($B249), MONTH($B249)+INDEX(Settings!$AM$19:$AM$33, MATCH(D$10, Settings!$Y$19:$Y$33, 0)), IF(INDEX(Settings!$AQ$19:$AQ$33, MATCH(D$10, Settings!$Y$19:$Y$33, 0))=0, DAY($B249), INDEX(Settings!$AQ$19:$AQ$33, MATCH(D$10, Settings!$Y$19:$Y$33, 0))))-1), 1, Settings!$AY$23:$AY$38), ""))</f>
        <v/>
      </c>
      <c r="BD249" s="119" t="str">
        <f>IF(OR(E$10="", $B249="", E249="", BD$9=""), "", IFERROR(WORKDAY((DATE(YEAR($B249), MONTH($B249)+INDEX(Settings!$AM$19:$AM$33, MATCH(E$10, Settings!$Y$19:$Y$33, 0)), IF(INDEX(Settings!$AQ$19:$AQ$33, MATCH(E$10, Settings!$Y$19:$Y$33, 0))=0, DAY($B249), INDEX(Settings!$AQ$19:$AQ$33, MATCH(E$10, Settings!$Y$19:$Y$33, 0))))-1), 1, Settings!$AY$23:$AY$38), ""))</f>
        <v/>
      </c>
      <c r="BE249" s="119" t="str">
        <f>IF(OR(F$10="", $B249="", F249="", BE$9=""), "", IFERROR(WORKDAY((DATE(YEAR($B249), MONTH($B249)+INDEX(Settings!$AM$19:$AM$33, MATCH(F$10, Settings!$Y$19:$Y$33, 0)), IF(INDEX(Settings!$AQ$19:$AQ$33, MATCH(F$10, Settings!$Y$19:$Y$33, 0))=0, DAY($B249), INDEX(Settings!$AQ$19:$AQ$33, MATCH(F$10, Settings!$Y$19:$Y$33, 0))))-1), 1, Settings!$AY$23:$AY$38), ""))</f>
        <v/>
      </c>
      <c r="BF249" s="119" t="str">
        <f>IF(OR(G$10="", $B249="", G249="", BF$9=""), "", IFERROR(WORKDAY((DATE(YEAR($B249), MONTH($B249)+INDEX(Settings!$AM$19:$AM$33, MATCH(G$10, Settings!$Y$19:$Y$33, 0)), IF(INDEX(Settings!$AQ$19:$AQ$33, MATCH(G$10, Settings!$Y$19:$Y$33, 0))=0, DAY($B249), INDEX(Settings!$AQ$19:$AQ$33, MATCH(G$10, Settings!$Y$19:$Y$33, 0))))-1), 1, Settings!$AY$23:$AY$38), ""))</f>
        <v/>
      </c>
      <c r="BG249" s="119" t="str">
        <f>IF(OR(H$10="", $B249="", H249="", BG$9=""), "", IFERROR(WORKDAY((DATE(YEAR($B249), MONTH($B249)+INDEX(Settings!$AM$19:$AM$33, MATCH(H$10, Settings!$Y$19:$Y$33, 0)), IF(INDEX(Settings!$AQ$19:$AQ$33, MATCH(H$10, Settings!$Y$19:$Y$33, 0))=0, DAY($B249), INDEX(Settings!$AQ$19:$AQ$33, MATCH(H$10, Settings!$Y$19:$Y$33, 0))))-1), 1, Settings!$AY$23:$AY$38), ""))</f>
        <v/>
      </c>
      <c r="BH249" s="119" t="str">
        <f>IF(OR(I$10="", $B249="", I249="", BH$9=""), "", IFERROR(WORKDAY((DATE(YEAR($B249), MONTH($B249)+INDEX(Settings!$AM$19:$AM$33, MATCH(I$10, Settings!$Y$19:$Y$33, 0)), IF(INDEX(Settings!$AQ$19:$AQ$33, MATCH(I$10, Settings!$Y$19:$Y$33, 0))=0, DAY($B249), INDEX(Settings!$AQ$19:$AQ$33, MATCH(I$10, Settings!$Y$19:$Y$33, 0))))-1), 1, Settings!$AY$23:$AY$38), ""))</f>
        <v/>
      </c>
      <c r="BI249" s="119" t="str">
        <f>IF(OR(J$10="", $B249="", J249="", BI$9=""), "", IFERROR(WORKDAY((DATE(YEAR($B249), MONTH($B249)+INDEX(Settings!$AM$19:$AM$33, MATCH(J$10, Settings!$Y$19:$Y$33, 0)), IF(INDEX(Settings!$AQ$19:$AQ$33, MATCH(J$10, Settings!$Y$19:$Y$33, 0))=0, DAY($B249), INDEX(Settings!$AQ$19:$AQ$33, MATCH(J$10, Settings!$Y$19:$Y$33, 0))))-1), 1, Settings!$AY$23:$AY$38), ""))</f>
        <v/>
      </c>
      <c r="BJ249" s="119" t="str">
        <f>IF(OR(K$10="", $B249="", K249="", BJ$9=""), "", IFERROR(WORKDAY((DATE(YEAR($B249), MONTH($B249)+INDEX(Settings!$AM$19:$AM$33, MATCH(K$10, Settings!$Y$19:$Y$33, 0)), IF(INDEX(Settings!$AQ$19:$AQ$33, MATCH(K$10, Settings!$Y$19:$Y$33, 0))=0, DAY($B249), INDEX(Settings!$AQ$19:$AQ$33, MATCH(K$10, Settings!$Y$19:$Y$33, 0))))-1), 1, Settings!$AY$23:$AY$38), ""))</f>
        <v/>
      </c>
      <c r="BK249" s="119" t="str">
        <f>IF(OR(L$10="", $B249="", L249="", BK$9=""), "", IFERROR(WORKDAY((DATE(YEAR($B249), MONTH($B249)+INDEX(Settings!$AM$19:$AM$33, MATCH(L$10, Settings!$Y$19:$Y$33, 0)), IF(INDEX(Settings!$AQ$19:$AQ$33, MATCH(L$10, Settings!$Y$19:$Y$33, 0))=0, DAY($B249), INDEX(Settings!$AQ$19:$AQ$33, MATCH(L$10, Settings!$Y$19:$Y$33, 0))))-1), 1, Settings!$AY$23:$AY$38), ""))</f>
        <v/>
      </c>
      <c r="BL249" s="119" t="str">
        <f>IF(OR(M$10="", $B249="", M249="", BL$9=""), "", IFERROR(WORKDAY((DATE(YEAR($B249), MONTH($B249)+INDEX(Settings!$AM$19:$AM$33, MATCH(M$10, Settings!$Y$19:$Y$33, 0)), IF(INDEX(Settings!$AQ$19:$AQ$33, MATCH(M$10, Settings!$Y$19:$Y$33, 0))=0, DAY($B249), INDEX(Settings!$AQ$19:$AQ$33, MATCH(M$10, Settings!$Y$19:$Y$33, 0))))-1), 1, Settings!$AY$23:$AY$38), ""))</f>
        <v/>
      </c>
      <c r="BM249" s="119" t="str">
        <f>IF(OR(N$10="", $B249="", N249="", BM$9=""), "", IFERROR(WORKDAY((DATE(YEAR($B249), MONTH($B249)+INDEX(Settings!$AM$19:$AM$33, MATCH(N$10, Settings!$Y$19:$Y$33, 0)), IF(INDEX(Settings!$AQ$19:$AQ$33, MATCH(N$10, Settings!$Y$19:$Y$33, 0))=0, DAY($B249), INDEX(Settings!$AQ$19:$AQ$33, MATCH(N$10, Settings!$Y$19:$Y$33, 0))))-1), 1, Settings!$AY$23:$AY$38), ""))</f>
        <v/>
      </c>
      <c r="BN249" s="119" t="str">
        <f>IF(OR(O$10="", $B249="", O249="", BN$9=""), "", IFERROR(WORKDAY((DATE(YEAR($B249), MONTH($B249)+INDEX(Settings!$AM$19:$AM$33, MATCH(O$10, Settings!$Y$19:$Y$33, 0)), IF(INDEX(Settings!$AQ$19:$AQ$33, MATCH(O$10, Settings!$Y$19:$Y$33, 0))=0, DAY($B249), INDEX(Settings!$AQ$19:$AQ$33, MATCH(O$10, Settings!$Y$19:$Y$33, 0))))-1), 1, Settings!$AY$23:$AY$38), ""))</f>
        <v/>
      </c>
      <c r="BO249" s="119" t="str">
        <f>IF(OR(P$10="", $B249="", P249="", BO$9=""), "", IFERROR(WORKDAY((DATE(YEAR($B249), MONTH($B249)+INDEX(Settings!$AM$19:$AM$33, MATCH(P$10, Settings!$Y$19:$Y$33, 0)), IF(INDEX(Settings!$AQ$19:$AQ$33, MATCH(P$10, Settings!$Y$19:$Y$33, 0))=0, DAY($B249), INDEX(Settings!$AQ$19:$AQ$33, MATCH(P$10, Settings!$Y$19:$Y$33, 0))))-1), 1, Settings!$AY$23:$AY$38), ""))</f>
        <v/>
      </c>
      <c r="BP249" s="120" t="str">
        <f>IF(OR(Q$10="", $B249="", Q249="", BP$9=""), "", IFERROR(WORKDAY((DATE(YEAR($B249), MONTH($B249)+INDEX(Settings!$AM$19:$AM$33, MATCH(Q$10, Settings!$Y$19:$Y$33, 0)), IF(INDEX(Settings!$AQ$19:$AQ$33, MATCH(Q$10, Settings!$Y$19:$Y$33, 0))=0, DAY($B249), INDEX(Settings!$AQ$19:$AQ$33, MATCH(Q$10, Settings!$Y$19:$Y$33, 0))))-1), 1, Settings!$AY$23:$AY$38), ""))</f>
        <v/>
      </c>
      <c r="BR249" s="118" t="str">
        <f>IF(BB249="", "", IF(BB249&lt;=$B249, WORKDAY(DATE(YEAR($BB249), MONTH(BB249)+1, DAY(BB249)-1), 1, Settings!$AY$23:$AY$38), BB249))</f>
        <v/>
      </c>
      <c r="BS249" s="119" t="str">
        <f>IF(BC249="", "", IF(BC249&lt;=$B249, WORKDAY(DATE(YEAR($BB249), MONTH(BC249)+1, DAY(BC249)-1), 1, Settings!$AY$23:$AY$38), BC249))</f>
        <v/>
      </c>
      <c r="BT249" s="119" t="str">
        <f>IF(BD249="", "", IF(BD249&lt;=$B249, WORKDAY(DATE(YEAR($BB249), MONTH(BD249)+1, DAY(BD249)-1), 1, Settings!$AY$23:$AY$38), BD249))</f>
        <v/>
      </c>
      <c r="BU249" s="119" t="str">
        <f>IF(BE249="", "", IF(BE249&lt;=$B249, WORKDAY(DATE(YEAR($BB249), MONTH(BE249)+1, DAY(BE249)-1), 1, Settings!$AY$23:$AY$38), BE249))</f>
        <v/>
      </c>
      <c r="BV249" s="119" t="str">
        <f>IF(BF249="", "", IF(BF249&lt;=$B249, WORKDAY(DATE(YEAR($BB249), MONTH(BF249)+1, DAY(BF249)-1), 1, Settings!$AY$23:$AY$38), BF249))</f>
        <v/>
      </c>
      <c r="BW249" s="119" t="str">
        <f>IF(BG249="", "", IF(BG249&lt;=$B249, WORKDAY(DATE(YEAR($BB249), MONTH(BG249)+1, DAY(BG249)-1), 1, Settings!$AY$23:$AY$38), BG249))</f>
        <v/>
      </c>
      <c r="BX249" s="119" t="str">
        <f>IF(BH249="", "", IF(BH249&lt;=$B249, WORKDAY(DATE(YEAR($BB249), MONTH(BH249)+1, DAY(BH249)-1), 1, Settings!$AY$23:$AY$38), BH249))</f>
        <v/>
      </c>
      <c r="BY249" s="119" t="str">
        <f>IF(BI249="", "", IF(BI249&lt;=$B249, WORKDAY(DATE(YEAR($BB249), MONTH(BI249)+1, DAY(BI249)-1), 1, Settings!$AY$23:$AY$38), BI249))</f>
        <v/>
      </c>
      <c r="BZ249" s="119" t="str">
        <f>IF(BJ249="", "", IF(BJ249&lt;=$B249, WORKDAY(DATE(YEAR($BB249), MONTH(BJ249)+1, DAY(BJ249)-1), 1, Settings!$AY$23:$AY$38), BJ249))</f>
        <v/>
      </c>
      <c r="CA249" s="119" t="str">
        <f>IF(BK249="", "", IF(BK249&lt;=$B249, WORKDAY(DATE(YEAR($BB249), MONTH(BK249)+1, DAY(BK249)-1), 1, Settings!$AY$23:$AY$38), BK249))</f>
        <v/>
      </c>
      <c r="CB249" s="119" t="str">
        <f>IF(BL249="", "", IF(BL249&lt;=$B249, WORKDAY(DATE(YEAR($BB249), MONTH(BL249)+1, DAY(BL249)-1), 1, Settings!$AY$23:$AY$38), BL249))</f>
        <v/>
      </c>
      <c r="CC249" s="119" t="str">
        <f>IF(BM249="", "", IF(BM249&lt;=$B249, WORKDAY(DATE(YEAR($BB249), MONTH(BM249)+1, DAY(BM249)-1), 1, Settings!$AY$23:$AY$38), BM249))</f>
        <v/>
      </c>
      <c r="CD249" s="119" t="str">
        <f>IF(BN249="", "", IF(BN249&lt;=$B249, WORKDAY(DATE(YEAR($BB249), MONTH(BN249)+1, DAY(BN249)-1), 1, Settings!$AY$23:$AY$38), BN249))</f>
        <v/>
      </c>
      <c r="CE249" s="119" t="str">
        <f>IF(BO249="", "", IF(BO249&lt;=$B249, WORKDAY(DATE(YEAR($BB249), MONTH(BO249)+1, DAY(BO249)-1), 1, Settings!$AY$23:$AY$38), BO249))</f>
        <v/>
      </c>
      <c r="CF249" s="120" t="str">
        <f>IF(BP249="", "", IF(BP249&lt;=$B249, WORKDAY(DATE(YEAR($BB249), MONTH(BP249)+1, DAY(BP249)-1), 1, Settings!$AY$23:$AY$38), BP249))</f>
        <v/>
      </c>
      <c r="CH249" s="48" t="str">
        <f t="shared" si="97"/>
        <v/>
      </c>
      <c r="CI249" s="49" t="str">
        <f t="shared" si="98"/>
        <v/>
      </c>
      <c r="CJ249" s="49" t="str">
        <f t="shared" si="99"/>
        <v/>
      </c>
      <c r="CK249" s="49" t="str">
        <f t="shared" si="100"/>
        <v/>
      </c>
      <c r="CL249" s="49" t="str">
        <f t="shared" si="101"/>
        <v/>
      </c>
      <c r="CM249" s="49" t="str">
        <f t="shared" si="102"/>
        <v/>
      </c>
      <c r="CN249" s="49" t="str">
        <f t="shared" si="103"/>
        <v/>
      </c>
      <c r="CO249" s="49" t="str">
        <f t="shared" si="104"/>
        <v/>
      </c>
      <c r="CP249" s="49" t="str">
        <f t="shared" si="105"/>
        <v/>
      </c>
      <c r="CQ249" s="49" t="str">
        <f t="shared" si="106"/>
        <v/>
      </c>
      <c r="CR249" s="49" t="str">
        <f t="shared" si="107"/>
        <v/>
      </c>
      <c r="CS249" s="49" t="str">
        <f t="shared" si="108"/>
        <v/>
      </c>
      <c r="CT249" s="49" t="str">
        <f t="shared" si="109"/>
        <v/>
      </c>
      <c r="CU249" s="49" t="str">
        <f t="shared" si="110"/>
        <v/>
      </c>
      <c r="CV249" s="16" t="str">
        <f t="shared" si="111"/>
        <v/>
      </c>
      <c r="CX249" s="48" t="str">
        <f t="shared" si="112"/>
        <v/>
      </c>
      <c r="CY249" s="49" t="str">
        <f t="shared" si="113"/>
        <v/>
      </c>
      <c r="CZ249" s="49" t="str">
        <f t="shared" si="114"/>
        <v/>
      </c>
      <c r="DA249" s="49" t="str">
        <f t="shared" si="115"/>
        <v/>
      </c>
      <c r="DB249" s="49" t="str">
        <f t="shared" si="116"/>
        <v/>
      </c>
      <c r="DC249" s="49" t="str">
        <f t="shared" si="117"/>
        <v/>
      </c>
      <c r="DD249" s="49" t="str">
        <f t="shared" si="118"/>
        <v/>
      </c>
      <c r="DE249" s="49" t="str">
        <f t="shared" si="119"/>
        <v/>
      </c>
      <c r="DF249" s="49" t="str">
        <f t="shared" si="120"/>
        <v/>
      </c>
      <c r="DG249" s="49" t="str">
        <f t="shared" si="121"/>
        <v/>
      </c>
      <c r="DH249" s="49" t="str">
        <f t="shared" si="122"/>
        <v/>
      </c>
      <c r="DI249" s="49" t="str">
        <f t="shared" si="123"/>
        <v/>
      </c>
      <c r="DJ249" s="49" t="str">
        <f t="shared" si="124"/>
        <v/>
      </c>
      <c r="DK249" s="49" t="str">
        <f t="shared" si="125"/>
        <v/>
      </c>
      <c r="DL249" s="16" t="str">
        <f t="shared" si="126"/>
        <v/>
      </c>
      <c r="DN249" s="17" t="str">
        <f t="shared" si="127"/>
        <v>Feb 2020</v>
      </c>
    </row>
    <row r="250" spans="1:118" x14ac:dyDescent="0.25">
      <c r="A250" s="30"/>
      <c r="B250" s="102">
        <f>IF(B249="", "", IFERROR(IF(B249+1&gt;Settings!$G$25, "", B249+1), ""))</f>
        <v>43886</v>
      </c>
      <c r="C250" s="2"/>
      <c r="D250" s="3"/>
      <c r="E250" s="3"/>
      <c r="F250" s="3"/>
      <c r="G250" s="3"/>
      <c r="H250" s="3"/>
      <c r="I250" s="3"/>
      <c r="J250" s="3"/>
      <c r="K250" s="3"/>
      <c r="L250" s="3"/>
      <c r="M250" s="3"/>
      <c r="N250" s="3"/>
      <c r="O250" s="3"/>
      <c r="P250" s="3"/>
      <c r="Q250" s="4"/>
      <c r="R250" s="30"/>
      <c r="T250" s="17" t="str">
        <f>IF($B250="", "", IF($B250&lt;Settings!$G$23, "Old", "New"))</f>
        <v>New</v>
      </c>
      <c r="AL250" s="118" t="str">
        <f>IF(OR($B250="", C250="", C$10="", AL$9), "", IFERROR($B250+INDEX(Settings!$AF$19:$AF$33, MATCH(C$10, Settings!$Y$19:$Y$33, 0))+IF(INDEX(Settings!$AI$19:$AI$33, MATCH(C$10, Settings!$Y$19:$Y$33, 0))="", 0, INDEX($AO$2:$AU$8, MATCH(TEXT($B250, "ddd"), $AN$2:$AN$8, 0), MATCH(INDEX(Settings!$AI$19:$AI$33, MATCH(C$10, Settings!$Y$19:$Y$33, 0)), $AO$1:$AU$1, 0))), 0))</f>
        <v/>
      </c>
      <c r="AM250" s="119" t="str">
        <f>IF(OR($B250="", D250="", D$10="", AM$9), "", IFERROR($B250+INDEX(Settings!$AF$19:$AF$33, MATCH(D$10, Settings!$Y$19:$Y$33, 0))+IF(INDEX(Settings!$AI$19:$AI$33, MATCH(D$10, Settings!$Y$19:$Y$33, 0))="", 0, INDEX($AO$2:$AU$8, MATCH(TEXT($B250, "ddd"), $AN$2:$AN$8, 0), MATCH(INDEX(Settings!$AI$19:$AI$33, MATCH(D$10, Settings!$Y$19:$Y$33, 0)), $AO$1:$AU$1, 0))), 0))</f>
        <v/>
      </c>
      <c r="AN250" s="119" t="str">
        <f>IF(OR($B250="", E250="", E$10="", AN$9), "", IFERROR($B250+INDEX(Settings!$AF$19:$AF$33, MATCH(E$10, Settings!$Y$19:$Y$33, 0))+IF(INDEX(Settings!$AI$19:$AI$33, MATCH(E$10, Settings!$Y$19:$Y$33, 0))="", 0, INDEX($AO$2:$AU$8, MATCH(TEXT($B250, "ddd"), $AN$2:$AN$8, 0), MATCH(INDEX(Settings!$AI$19:$AI$33, MATCH(E$10, Settings!$Y$19:$Y$33, 0)), $AO$1:$AU$1, 0))), 0))</f>
        <v/>
      </c>
      <c r="AO250" s="119" t="str">
        <f>IF(OR($B250="", F250="", F$10="", AO$9), "", IFERROR($B250+INDEX(Settings!$AF$19:$AF$33, MATCH(F$10, Settings!$Y$19:$Y$33, 0))+IF(INDEX(Settings!$AI$19:$AI$33, MATCH(F$10, Settings!$Y$19:$Y$33, 0))="", 0, INDEX($AO$2:$AU$8, MATCH(TEXT($B250, "ddd"), $AN$2:$AN$8, 0), MATCH(INDEX(Settings!$AI$19:$AI$33, MATCH(F$10, Settings!$Y$19:$Y$33, 0)), $AO$1:$AU$1, 0))), 0))</f>
        <v/>
      </c>
      <c r="AP250" s="119" t="str">
        <f>IF(OR($B250="", G250="", G$10="", AP$9), "", IFERROR($B250+INDEX(Settings!$AF$19:$AF$33, MATCH(G$10, Settings!$Y$19:$Y$33, 0))+IF(INDEX(Settings!$AI$19:$AI$33, MATCH(G$10, Settings!$Y$19:$Y$33, 0))="", 0, INDEX($AO$2:$AU$8, MATCH(TEXT($B250, "ddd"), $AN$2:$AN$8, 0), MATCH(INDEX(Settings!$AI$19:$AI$33, MATCH(G$10, Settings!$Y$19:$Y$33, 0)), $AO$1:$AU$1, 0))), 0))</f>
        <v/>
      </c>
      <c r="AQ250" s="119" t="str">
        <f>IF(OR($B250="", H250="", H$10="", AQ$9), "", IFERROR($B250+INDEX(Settings!$AF$19:$AF$33, MATCH(H$10, Settings!$Y$19:$Y$33, 0))+IF(INDEX(Settings!$AI$19:$AI$33, MATCH(H$10, Settings!$Y$19:$Y$33, 0))="", 0, INDEX($AO$2:$AU$8, MATCH(TEXT($B250, "ddd"), $AN$2:$AN$8, 0), MATCH(INDEX(Settings!$AI$19:$AI$33, MATCH(H$10, Settings!$Y$19:$Y$33, 0)), $AO$1:$AU$1, 0))), 0))</f>
        <v/>
      </c>
      <c r="AR250" s="119" t="str">
        <f>IF(OR($B250="", I250="", I$10="", AR$9), "", IFERROR($B250+INDEX(Settings!$AF$19:$AF$33, MATCH(I$10, Settings!$Y$19:$Y$33, 0))+IF(INDEX(Settings!$AI$19:$AI$33, MATCH(I$10, Settings!$Y$19:$Y$33, 0))="", 0, INDEX($AO$2:$AU$8, MATCH(TEXT($B250, "ddd"), $AN$2:$AN$8, 0), MATCH(INDEX(Settings!$AI$19:$AI$33, MATCH(I$10, Settings!$Y$19:$Y$33, 0)), $AO$1:$AU$1, 0))), 0))</f>
        <v/>
      </c>
      <c r="AS250" s="119" t="str">
        <f>IF(OR($B250="", J250="", J$10="", AS$9), "", IFERROR($B250+INDEX(Settings!$AF$19:$AF$33, MATCH(J$10, Settings!$Y$19:$Y$33, 0))+IF(INDEX(Settings!$AI$19:$AI$33, MATCH(J$10, Settings!$Y$19:$Y$33, 0))="", 0, INDEX($AO$2:$AU$8, MATCH(TEXT($B250, "ddd"), $AN$2:$AN$8, 0), MATCH(INDEX(Settings!$AI$19:$AI$33, MATCH(J$10, Settings!$Y$19:$Y$33, 0)), $AO$1:$AU$1, 0))), 0))</f>
        <v/>
      </c>
      <c r="AT250" s="119" t="str">
        <f>IF(OR($B250="", K250="", K$10="", AT$9), "", IFERROR($B250+INDEX(Settings!$AF$19:$AF$33, MATCH(K$10, Settings!$Y$19:$Y$33, 0))+IF(INDEX(Settings!$AI$19:$AI$33, MATCH(K$10, Settings!$Y$19:$Y$33, 0))="", 0, INDEX($AO$2:$AU$8, MATCH(TEXT($B250, "ddd"), $AN$2:$AN$8, 0), MATCH(INDEX(Settings!$AI$19:$AI$33, MATCH(K$10, Settings!$Y$19:$Y$33, 0)), $AO$1:$AU$1, 0))), 0))</f>
        <v/>
      </c>
      <c r="AU250" s="119" t="str">
        <f>IF(OR($B250="", L250="", L$10="", AU$9), "", IFERROR($B250+INDEX(Settings!$AF$19:$AF$33, MATCH(L$10, Settings!$Y$19:$Y$33, 0))+IF(INDEX(Settings!$AI$19:$AI$33, MATCH(L$10, Settings!$Y$19:$Y$33, 0))="", 0, INDEX($AO$2:$AU$8, MATCH(TEXT($B250, "ddd"), $AN$2:$AN$8, 0), MATCH(INDEX(Settings!$AI$19:$AI$33, MATCH(L$10, Settings!$Y$19:$Y$33, 0)), $AO$1:$AU$1, 0))), 0))</f>
        <v/>
      </c>
      <c r="AV250" s="119" t="str">
        <f>IF(OR($B250="", M250="", M$10="", AV$9), "", IFERROR($B250+INDEX(Settings!$AF$19:$AF$33, MATCH(M$10, Settings!$Y$19:$Y$33, 0))+IF(INDEX(Settings!$AI$19:$AI$33, MATCH(M$10, Settings!$Y$19:$Y$33, 0))="", 0, INDEX($AO$2:$AU$8, MATCH(TEXT($B250, "ddd"), $AN$2:$AN$8, 0), MATCH(INDEX(Settings!$AI$19:$AI$33, MATCH(M$10, Settings!$Y$19:$Y$33, 0)), $AO$1:$AU$1, 0))), 0))</f>
        <v/>
      </c>
      <c r="AW250" s="119" t="str">
        <f>IF(OR($B250="", N250="", N$10="", AW$9), "", IFERROR($B250+INDEX(Settings!$AF$19:$AF$33, MATCH(N$10, Settings!$Y$19:$Y$33, 0))+IF(INDEX(Settings!$AI$19:$AI$33, MATCH(N$10, Settings!$Y$19:$Y$33, 0))="", 0, INDEX($AO$2:$AU$8, MATCH(TEXT($B250, "ddd"), $AN$2:$AN$8, 0), MATCH(INDEX(Settings!$AI$19:$AI$33, MATCH(N$10, Settings!$Y$19:$Y$33, 0)), $AO$1:$AU$1, 0))), 0))</f>
        <v/>
      </c>
      <c r="AX250" s="119" t="str">
        <f>IF(OR($B250="", O250="", O$10="", AX$9), "", IFERROR($B250+INDEX(Settings!$AF$19:$AF$33, MATCH(O$10, Settings!$Y$19:$Y$33, 0))+IF(INDEX(Settings!$AI$19:$AI$33, MATCH(O$10, Settings!$Y$19:$Y$33, 0))="", 0, INDEX($AO$2:$AU$8, MATCH(TEXT($B250, "ddd"), $AN$2:$AN$8, 0), MATCH(INDEX(Settings!$AI$19:$AI$33, MATCH(O$10, Settings!$Y$19:$Y$33, 0)), $AO$1:$AU$1, 0))), 0))</f>
        <v/>
      </c>
      <c r="AY250" s="119" t="str">
        <f>IF(OR($B250="", P250="", P$10="", AY$9), "", IFERROR($B250+INDEX(Settings!$AF$19:$AF$33, MATCH(P$10, Settings!$Y$19:$Y$33, 0))+IF(INDEX(Settings!$AI$19:$AI$33, MATCH(P$10, Settings!$Y$19:$Y$33, 0))="", 0, INDEX($AO$2:$AU$8, MATCH(TEXT($B250, "ddd"), $AN$2:$AN$8, 0), MATCH(INDEX(Settings!$AI$19:$AI$33, MATCH(P$10, Settings!$Y$19:$Y$33, 0)), $AO$1:$AU$1, 0))), 0))</f>
        <v/>
      </c>
      <c r="AZ250" s="120" t="str">
        <f>IF(OR($B250="", Q250="", Q$10="", AZ$9), "", IFERROR($B250+INDEX(Settings!$AF$19:$AF$33, MATCH(Q$10, Settings!$Y$19:$Y$33, 0))+IF(INDEX(Settings!$AI$19:$AI$33, MATCH(Q$10, Settings!$Y$19:$Y$33, 0))="", 0, INDEX($AO$2:$AU$8, MATCH(TEXT($B250, "ddd"), $AN$2:$AN$8, 0), MATCH(INDEX(Settings!$AI$19:$AI$33, MATCH(Q$10, Settings!$Y$19:$Y$33, 0)), $AO$1:$AU$1, 0))), 0))</f>
        <v/>
      </c>
      <c r="BB250" s="118" t="str">
        <f>IF(OR(C$10="", $B250="", C250="", BB$9=""), "", IFERROR(WORKDAY((DATE(YEAR($B250), MONTH($B250)+INDEX(Settings!$AM$19:$AM$33, MATCH(C$10, Settings!$Y$19:$Y$33, 0)), IF(INDEX(Settings!$AQ$19:$AQ$33, MATCH(C$10, Settings!$Y$19:$Y$33, 0))=0, DAY($B250), INDEX(Settings!$AQ$19:$AQ$33, MATCH(C$10, Settings!$Y$19:$Y$33, 0))))-1), 1, Settings!$AY$23:$AY$38), ""))</f>
        <v/>
      </c>
      <c r="BC250" s="119" t="str">
        <f>IF(OR(D$10="", $B250="", D250="", BC$9=""), "", IFERROR(WORKDAY((DATE(YEAR($B250), MONTH($B250)+INDEX(Settings!$AM$19:$AM$33, MATCH(D$10, Settings!$Y$19:$Y$33, 0)), IF(INDEX(Settings!$AQ$19:$AQ$33, MATCH(D$10, Settings!$Y$19:$Y$33, 0))=0, DAY($B250), INDEX(Settings!$AQ$19:$AQ$33, MATCH(D$10, Settings!$Y$19:$Y$33, 0))))-1), 1, Settings!$AY$23:$AY$38), ""))</f>
        <v/>
      </c>
      <c r="BD250" s="119" t="str">
        <f>IF(OR(E$10="", $B250="", E250="", BD$9=""), "", IFERROR(WORKDAY((DATE(YEAR($B250), MONTH($B250)+INDEX(Settings!$AM$19:$AM$33, MATCH(E$10, Settings!$Y$19:$Y$33, 0)), IF(INDEX(Settings!$AQ$19:$AQ$33, MATCH(E$10, Settings!$Y$19:$Y$33, 0))=0, DAY($B250), INDEX(Settings!$AQ$19:$AQ$33, MATCH(E$10, Settings!$Y$19:$Y$33, 0))))-1), 1, Settings!$AY$23:$AY$38), ""))</f>
        <v/>
      </c>
      <c r="BE250" s="119" t="str">
        <f>IF(OR(F$10="", $B250="", F250="", BE$9=""), "", IFERROR(WORKDAY((DATE(YEAR($B250), MONTH($B250)+INDEX(Settings!$AM$19:$AM$33, MATCH(F$10, Settings!$Y$19:$Y$33, 0)), IF(INDEX(Settings!$AQ$19:$AQ$33, MATCH(F$10, Settings!$Y$19:$Y$33, 0))=0, DAY($B250), INDEX(Settings!$AQ$19:$AQ$33, MATCH(F$10, Settings!$Y$19:$Y$33, 0))))-1), 1, Settings!$AY$23:$AY$38), ""))</f>
        <v/>
      </c>
      <c r="BF250" s="119" t="str">
        <f>IF(OR(G$10="", $B250="", G250="", BF$9=""), "", IFERROR(WORKDAY((DATE(YEAR($B250), MONTH($B250)+INDEX(Settings!$AM$19:$AM$33, MATCH(G$10, Settings!$Y$19:$Y$33, 0)), IF(INDEX(Settings!$AQ$19:$AQ$33, MATCH(G$10, Settings!$Y$19:$Y$33, 0))=0, DAY($B250), INDEX(Settings!$AQ$19:$AQ$33, MATCH(G$10, Settings!$Y$19:$Y$33, 0))))-1), 1, Settings!$AY$23:$AY$38), ""))</f>
        <v/>
      </c>
      <c r="BG250" s="119" t="str">
        <f>IF(OR(H$10="", $B250="", H250="", BG$9=""), "", IFERROR(WORKDAY((DATE(YEAR($B250), MONTH($B250)+INDEX(Settings!$AM$19:$AM$33, MATCH(H$10, Settings!$Y$19:$Y$33, 0)), IF(INDEX(Settings!$AQ$19:$AQ$33, MATCH(H$10, Settings!$Y$19:$Y$33, 0))=0, DAY($B250), INDEX(Settings!$AQ$19:$AQ$33, MATCH(H$10, Settings!$Y$19:$Y$33, 0))))-1), 1, Settings!$AY$23:$AY$38), ""))</f>
        <v/>
      </c>
      <c r="BH250" s="119" t="str">
        <f>IF(OR(I$10="", $B250="", I250="", BH$9=""), "", IFERROR(WORKDAY((DATE(YEAR($B250), MONTH($B250)+INDEX(Settings!$AM$19:$AM$33, MATCH(I$10, Settings!$Y$19:$Y$33, 0)), IF(INDEX(Settings!$AQ$19:$AQ$33, MATCH(I$10, Settings!$Y$19:$Y$33, 0))=0, DAY($B250), INDEX(Settings!$AQ$19:$AQ$33, MATCH(I$10, Settings!$Y$19:$Y$33, 0))))-1), 1, Settings!$AY$23:$AY$38), ""))</f>
        <v/>
      </c>
      <c r="BI250" s="119" t="str">
        <f>IF(OR(J$10="", $B250="", J250="", BI$9=""), "", IFERROR(WORKDAY((DATE(YEAR($B250), MONTH($B250)+INDEX(Settings!$AM$19:$AM$33, MATCH(J$10, Settings!$Y$19:$Y$33, 0)), IF(INDEX(Settings!$AQ$19:$AQ$33, MATCH(J$10, Settings!$Y$19:$Y$33, 0))=0, DAY($B250), INDEX(Settings!$AQ$19:$AQ$33, MATCH(J$10, Settings!$Y$19:$Y$33, 0))))-1), 1, Settings!$AY$23:$AY$38), ""))</f>
        <v/>
      </c>
      <c r="BJ250" s="119" t="str">
        <f>IF(OR(K$10="", $B250="", K250="", BJ$9=""), "", IFERROR(WORKDAY((DATE(YEAR($B250), MONTH($B250)+INDEX(Settings!$AM$19:$AM$33, MATCH(K$10, Settings!$Y$19:$Y$33, 0)), IF(INDEX(Settings!$AQ$19:$AQ$33, MATCH(K$10, Settings!$Y$19:$Y$33, 0))=0, DAY($B250), INDEX(Settings!$AQ$19:$AQ$33, MATCH(K$10, Settings!$Y$19:$Y$33, 0))))-1), 1, Settings!$AY$23:$AY$38), ""))</f>
        <v/>
      </c>
      <c r="BK250" s="119" t="str">
        <f>IF(OR(L$10="", $B250="", L250="", BK$9=""), "", IFERROR(WORKDAY((DATE(YEAR($B250), MONTH($B250)+INDEX(Settings!$AM$19:$AM$33, MATCH(L$10, Settings!$Y$19:$Y$33, 0)), IF(INDEX(Settings!$AQ$19:$AQ$33, MATCH(L$10, Settings!$Y$19:$Y$33, 0))=0, DAY($B250), INDEX(Settings!$AQ$19:$AQ$33, MATCH(L$10, Settings!$Y$19:$Y$33, 0))))-1), 1, Settings!$AY$23:$AY$38), ""))</f>
        <v/>
      </c>
      <c r="BL250" s="119" t="str">
        <f>IF(OR(M$10="", $B250="", M250="", BL$9=""), "", IFERROR(WORKDAY((DATE(YEAR($B250), MONTH($B250)+INDEX(Settings!$AM$19:$AM$33, MATCH(M$10, Settings!$Y$19:$Y$33, 0)), IF(INDEX(Settings!$AQ$19:$AQ$33, MATCH(M$10, Settings!$Y$19:$Y$33, 0))=0, DAY($B250), INDEX(Settings!$AQ$19:$AQ$33, MATCH(M$10, Settings!$Y$19:$Y$33, 0))))-1), 1, Settings!$AY$23:$AY$38), ""))</f>
        <v/>
      </c>
      <c r="BM250" s="119" t="str">
        <f>IF(OR(N$10="", $B250="", N250="", BM$9=""), "", IFERROR(WORKDAY((DATE(YEAR($B250), MONTH($B250)+INDEX(Settings!$AM$19:$AM$33, MATCH(N$10, Settings!$Y$19:$Y$33, 0)), IF(INDEX(Settings!$AQ$19:$AQ$33, MATCH(N$10, Settings!$Y$19:$Y$33, 0))=0, DAY($B250), INDEX(Settings!$AQ$19:$AQ$33, MATCH(N$10, Settings!$Y$19:$Y$33, 0))))-1), 1, Settings!$AY$23:$AY$38), ""))</f>
        <v/>
      </c>
      <c r="BN250" s="119" t="str">
        <f>IF(OR(O$10="", $B250="", O250="", BN$9=""), "", IFERROR(WORKDAY((DATE(YEAR($B250), MONTH($B250)+INDEX(Settings!$AM$19:$AM$33, MATCH(O$10, Settings!$Y$19:$Y$33, 0)), IF(INDEX(Settings!$AQ$19:$AQ$33, MATCH(O$10, Settings!$Y$19:$Y$33, 0))=0, DAY($B250), INDEX(Settings!$AQ$19:$AQ$33, MATCH(O$10, Settings!$Y$19:$Y$33, 0))))-1), 1, Settings!$AY$23:$AY$38), ""))</f>
        <v/>
      </c>
      <c r="BO250" s="119" t="str">
        <f>IF(OR(P$10="", $B250="", P250="", BO$9=""), "", IFERROR(WORKDAY((DATE(YEAR($B250), MONTH($B250)+INDEX(Settings!$AM$19:$AM$33, MATCH(P$10, Settings!$Y$19:$Y$33, 0)), IF(INDEX(Settings!$AQ$19:$AQ$33, MATCH(P$10, Settings!$Y$19:$Y$33, 0))=0, DAY($B250), INDEX(Settings!$AQ$19:$AQ$33, MATCH(P$10, Settings!$Y$19:$Y$33, 0))))-1), 1, Settings!$AY$23:$AY$38), ""))</f>
        <v/>
      </c>
      <c r="BP250" s="120" t="str">
        <f>IF(OR(Q$10="", $B250="", Q250="", BP$9=""), "", IFERROR(WORKDAY((DATE(YEAR($B250), MONTH($B250)+INDEX(Settings!$AM$19:$AM$33, MATCH(Q$10, Settings!$Y$19:$Y$33, 0)), IF(INDEX(Settings!$AQ$19:$AQ$33, MATCH(Q$10, Settings!$Y$19:$Y$33, 0))=0, DAY($B250), INDEX(Settings!$AQ$19:$AQ$33, MATCH(Q$10, Settings!$Y$19:$Y$33, 0))))-1), 1, Settings!$AY$23:$AY$38), ""))</f>
        <v/>
      </c>
      <c r="BR250" s="118" t="str">
        <f>IF(BB250="", "", IF(BB250&lt;=$B250, WORKDAY(DATE(YEAR($BB250), MONTH(BB250)+1, DAY(BB250)-1), 1, Settings!$AY$23:$AY$38), BB250))</f>
        <v/>
      </c>
      <c r="BS250" s="119" t="str">
        <f>IF(BC250="", "", IF(BC250&lt;=$B250, WORKDAY(DATE(YEAR($BB250), MONTH(BC250)+1, DAY(BC250)-1), 1, Settings!$AY$23:$AY$38), BC250))</f>
        <v/>
      </c>
      <c r="BT250" s="119" t="str">
        <f>IF(BD250="", "", IF(BD250&lt;=$B250, WORKDAY(DATE(YEAR($BB250), MONTH(BD250)+1, DAY(BD250)-1), 1, Settings!$AY$23:$AY$38), BD250))</f>
        <v/>
      </c>
      <c r="BU250" s="119" t="str">
        <f>IF(BE250="", "", IF(BE250&lt;=$B250, WORKDAY(DATE(YEAR($BB250), MONTH(BE250)+1, DAY(BE250)-1), 1, Settings!$AY$23:$AY$38), BE250))</f>
        <v/>
      </c>
      <c r="BV250" s="119" t="str">
        <f>IF(BF250="", "", IF(BF250&lt;=$B250, WORKDAY(DATE(YEAR($BB250), MONTH(BF250)+1, DAY(BF250)-1), 1, Settings!$AY$23:$AY$38), BF250))</f>
        <v/>
      </c>
      <c r="BW250" s="119" t="str">
        <f>IF(BG250="", "", IF(BG250&lt;=$B250, WORKDAY(DATE(YEAR($BB250), MONTH(BG250)+1, DAY(BG250)-1), 1, Settings!$AY$23:$AY$38), BG250))</f>
        <v/>
      </c>
      <c r="BX250" s="119" t="str">
        <f>IF(BH250="", "", IF(BH250&lt;=$B250, WORKDAY(DATE(YEAR($BB250), MONTH(BH250)+1, DAY(BH250)-1), 1, Settings!$AY$23:$AY$38), BH250))</f>
        <v/>
      </c>
      <c r="BY250" s="119" t="str">
        <f>IF(BI250="", "", IF(BI250&lt;=$B250, WORKDAY(DATE(YEAR($BB250), MONTH(BI250)+1, DAY(BI250)-1), 1, Settings!$AY$23:$AY$38), BI250))</f>
        <v/>
      </c>
      <c r="BZ250" s="119" t="str">
        <f>IF(BJ250="", "", IF(BJ250&lt;=$B250, WORKDAY(DATE(YEAR($BB250), MONTH(BJ250)+1, DAY(BJ250)-1), 1, Settings!$AY$23:$AY$38), BJ250))</f>
        <v/>
      </c>
      <c r="CA250" s="119" t="str">
        <f>IF(BK250="", "", IF(BK250&lt;=$B250, WORKDAY(DATE(YEAR($BB250), MONTH(BK250)+1, DAY(BK250)-1), 1, Settings!$AY$23:$AY$38), BK250))</f>
        <v/>
      </c>
      <c r="CB250" s="119" t="str">
        <f>IF(BL250="", "", IF(BL250&lt;=$B250, WORKDAY(DATE(YEAR($BB250), MONTH(BL250)+1, DAY(BL250)-1), 1, Settings!$AY$23:$AY$38), BL250))</f>
        <v/>
      </c>
      <c r="CC250" s="119" t="str">
        <f>IF(BM250="", "", IF(BM250&lt;=$B250, WORKDAY(DATE(YEAR($BB250), MONTH(BM250)+1, DAY(BM250)-1), 1, Settings!$AY$23:$AY$38), BM250))</f>
        <v/>
      </c>
      <c r="CD250" s="119" t="str">
        <f>IF(BN250="", "", IF(BN250&lt;=$B250, WORKDAY(DATE(YEAR($BB250), MONTH(BN250)+1, DAY(BN250)-1), 1, Settings!$AY$23:$AY$38), BN250))</f>
        <v/>
      </c>
      <c r="CE250" s="119" t="str">
        <f>IF(BO250="", "", IF(BO250&lt;=$B250, WORKDAY(DATE(YEAR($BB250), MONTH(BO250)+1, DAY(BO250)-1), 1, Settings!$AY$23:$AY$38), BO250))</f>
        <v/>
      </c>
      <c r="CF250" s="120" t="str">
        <f>IF(BP250="", "", IF(BP250&lt;=$B250, WORKDAY(DATE(YEAR($BB250), MONTH(BP250)+1, DAY(BP250)-1), 1, Settings!$AY$23:$AY$38), BP250))</f>
        <v/>
      </c>
      <c r="CH250" s="48" t="str">
        <f t="shared" si="97"/>
        <v/>
      </c>
      <c r="CI250" s="49" t="str">
        <f t="shared" si="98"/>
        <v/>
      </c>
      <c r="CJ250" s="49" t="str">
        <f t="shared" si="99"/>
        <v/>
      </c>
      <c r="CK250" s="49" t="str">
        <f t="shared" si="100"/>
        <v/>
      </c>
      <c r="CL250" s="49" t="str">
        <f t="shared" si="101"/>
        <v/>
      </c>
      <c r="CM250" s="49" t="str">
        <f t="shared" si="102"/>
        <v/>
      </c>
      <c r="CN250" s="49" t="str">
        <f t="shared" si="103"/>
        <v/>
      </c>
      <c r="CO250" s="49" t="str">
        <f t="shared" si="104"/>
        <v/>
      </c>
      <c r="CP250" s="49" t="str">
        <f t="shared" si="105"/>
        <v/>
      </c>
      <c r="CQ250" s="49" t="str">
        <f t="shared" si="106"/>
        <v/>
      </c>
      <c r="CR250" s="49" t="str">
        <f t="shared" si="107"/>
        <v/>
      </c>
      <c r="CS250" s="49" t="str">
        <f t="shared" si="108"/>
        <v/>
      </c>
      <c r="CT250" s="49" t="str">
        <f t="shared" si="109"/>
        <v/>
      </c>
      <c r="CU250" s="49" t="str">
        <f t="shared" si="110"/>
        <v/>
      </c>
      <c r="CV250" s="16" t="str">
        <f t="shared" si="111"/>
        <v/>
      </c>
      <c r="CX250" s="48" t="str">
        <f t="shared" si="112"/>
        <v/>
      </c>
      <c r="CY250" s="49" t="str">
        <f t="shared" si="113"/>
        <v/>
      </c>
      <c r="CZ250" s="49" t="str">
        <f t="shared" si="114"/>
        <v/>
      </c>
      <c r="DA250" s="49" t="str">
        <f t="shared" si="115"/>
        <v/>
      </c>
      <c r="DB250" s="49" t="str">
        <f t="shared" si="116"/>
        <v/>
      </c>
      <c r="DC250" s="49" t="str">
        <f t="shared" si="117"/>
        <v/>
      </c>
      <c r="DD250" s="49" t="str">
        <f t="shared" si="118"/>
        <v/>
      </c>
      <c r="DE250" s="49" t="str">
        <f t="shared" si="119"/>
        <v/>
      </c>
      <c r="DF250" s="49" t="str">
        <f t="shared" si="120"/>
        <v/>
      </c>
      <c r="DG250" s="49" t="str">
        <f t="shared" si="121"/>
        <v/>
      </c>
      <c r="DH250" s="49" t="str">
        <f t="shared" si="122"/>
        <v/>
      </c>
      <c r="DI250" s="49" t="str">
        <f t="shared" si="123"/>
        <v/>
      </c>
      <c r="DJ250" s="49" t="str">
        <f t="shared" si="124"/>
        <v/>
      </c>
      <c r="DK250" s="49" t="str">
        <f t="shared" si="125"/>
        <v/>
      </c>
      <c r="DL250" s="16" t="str">
        <f t="shared" si="126"/>
        <v/>
      </c>
      <c r="DN250" s="17" t="str">
        <f t="shared" si="127"/>
        <v>Feb 2020</v>
      </c>
    </row>
    <row r="251" spans="1:118" x14ac:dyDescent="0.25">
      <c r="A251" s="30"/>
      <c r="B251" s="102">
        <f>IF(B250="", "", IFERROR(IF(B250+1&gt;Settings!$G$25, "", B250+1), ""))</f>
        <v>43887</v>
      </c>
      <c r="C251" s="2"/>
      <c r="D251" s="3"/>
      <c r="E251" s="3"/>
      <c r="F251" s="3"/>
      <c r="G251" s="3"/>
      <c r="H251" s="3"/>
      <c r="I251" s="3"/>
      <c r="J251" s="3"/>
      <c r="K251" s="3"/>
      <c r="L251" s="3"/>
      <c r="M251" s="3"/>
      <c r="N251" s="3"/>
      <c r="O251" s="3"/>
      <c r="P251" s="3"/>
      <c r="Q251" s="4"/>
      <c r="R251" s="30"/>
      <c r="T251" s="17" t="str">
        <f>IF($B251="", "", IF($B251&lt;Settings!$G$23, "Old", "New"))</f>
        <v>New</v>
      </c>
      <c r="AL251" s="118" t="str">
        <f>IF(OR($B251="", C251="", C$10="", AL$9), "", IFERROR($B251+INDEX(Settings!$AF$19:$AF$33, MATCH(C$10, Settings!$Y$19:$Y$33, 0))+IF(INDEX(Settings!$AI$19:$AI$33, MATCH(C$10, Settings!$Y$19:$Y$33, 0))="", 0, INDEX($AO$2:$AU$8, MATCH(TEXT($B251, "ddd"), $AN$2:$AN$8, 0), MATCH(INDEX(Settings!$AI$19:$AI$33, MATCH(C$10, Settings!$Y$19:$Y$33, 0)), $AO$1:$AU$1, 0))), 0))</f>
        <v/>
      </c>
      <c r="AM251" s="119" t="str">
        <f>IF(OR($B251="", D251="", D$10="", AM$9), "", IFERROR($B251+INDEX(Settings!$AF$19:$AF$33, MATCH(D$10, Settings!$Y$19:$Y$33, 0))+IF(INDEX(Settings!$AI$19:$AI$33, MATCH(D$10, Settings!$Y$19:$Y$33, 0))="", 0, INDEX($AO$2:$AU$8, MATCH(TEXT($B251, "ddd"), $AN$2:$AN$8, 0), MATCH(INDEX(Settings!$AI$19:$AI$33, MATCH(D$10, Settings!$Y$19:$Y$33, 0)), $AO$1:$AU$1, 0))), 0))</f>
        <v/>
      </c>
      <c r="AN251" s="119" t="str">
        <f>IF(OR($B251="", E251="", E$10="", AN$9), "", IFERROR($B251+INDEX(Settings!$AF$19:$AF$33, MATCH(E$10, Settings!$Y$19:$Y$33, 0))+IF(INDEX(Settings!$AI$19:$AI$33, MATCH(E$10, Settings!$Y$19:$Y$33, 0))="", 0, INDEX($AO$2:$AU$8, MATCH(TEXT($B251, "ddd"), $AN$2:$AN$8, 0), MATCH(INDEX(Settings!$AI$19:$AI$33, MATCH(E$10, Settings!$Y$19:$Y$33, 0)), $AO$1:$AU$1, 0))), 0))</f>
        <v/>
      </c>
      <c r="AO251" s="119" t="str">
        <f>IF(OR($B251="", F251="", F$10="", AO$9), "", IFERROR($B251+INDEX(Settings!$AF$19:$AF$33, MATCH(F$10, Settings!$Y$19:$Y$33, 0))+IF(INDEX(Settings!$AI$19:$AI$33, MATCH(F$10, Settings!$Y$19:$Y$33, 0))="", 0, INDEX($AO$2:$AU$8, MATCH(TEXT($B251, "ddd"), $AN$2:$AN$8, 0), MATCH(INDEX(Settings!$AI$19:$AI$33, MATCH(F$10, Settings!$Y$19:$Y$33, 0)), $AO$1:$AU$1, 0))), 0))</f>
        <v/>
      </c>
      <c r="AP251" s="119" t="str">
        <f>IF(OR($B251="", G251="", G$10="", AP$9), "", IFERROR($B251+INDEX(Settings!$AF$19:$AF$33, MATCH(G$10, Settings!$Y$19:$Y$33, 0))+IF(INDEX(Settings!$AI$19:$AI$33, MATCH(G$10, Settings!$Y$19:$Y$33, 0))="", 0, INDEX($AO$2:$AU$8, MATCH(TEXT($B251, "ddd"), $AN$2:$AN$8, 0), MATCH(INDEX(Settings!$AI$19:$AI$33, MATCH(G$10, Settings!$Y$19:$Y$33, 0)), $AO$1:$AU$1, 0))), 0))</f>
        <v/>
      </c>
      <c r="AQ251" s="119" t="str">
        <f>IF(OR($B251="", H251="", H$10="", AQ$9), "", IFERROR($B251+INDEX(Settings!$AF$19:$AF$33, MATCH(H$10, Settings!$Y$19:$Y$33, 0))+IF(INDEX(Settings!$AI$19:$AI$33, MATCH(H$10, Settings!$Y$19:$Y$33, 0))="", 0, INDEX($AO$2:$AU$8, MATCH(TEXT($B251, "ddd"), $AN$2:$AN$8, 0), MATCH(INDEX(Settings!$AI$19:$AI$33, MATCH(H$10, Settings!$Y$19:$Y$33, 0)), $AO$1:$AU$1, 0))), 0))</f>
        <v/>
      </c>
      <c r="AR251" s="119" t="str">
        <f>IF(OR($B251="", I251="", I$10="", AR$9), "", IFERROR($B251+INDEX(Settings!$AF$19:$AF$33, MATCH(I$10, Settings!$Y$19:$Y$33, 0))+IF(INDEX(Settings!$AI$19:$AI$33, MATCH(I$10, Settings!$Y$19:$Y$33, 0))="", 0, INDEX($AO$2:$AU$8, MATCH(TEXT($B251, "ddd"), $AN$2:$AN$8, 0), MATCH(INDEX(Settings!$AI$19:$AI$33, MATCH(I$10, Settings!$Y$19:$Y$33, 0)), $AO$1:$AU$1, 0))), 0))</f>
        <v/>
      </c>
      <c r="AS251" s="119" t="str">
        <f>IF(OR($B251="", J251="", J$10="", AS$9), "", IFERROR($B251+INDEX(Settings!$AF$19:$AF$33, MATCH(J$10, Settings!$Y$19:$Y$33, 0))+IF(INDEX(Settings!$AI$19:$AI$33, MATCH(J$10, Settings!$Y$19:$Y$33, 0))="", 0, INDEX($AO$2:$AU$8, MATCH(TEXT($B251, "ddd"), $AN$2:$AN$8, 0), MATCH(INDEX(Settings!$AI$19:$AI$33, MATCH(J$10, Settings!$Y$19:$Y$33, 0)), $AO$1:$AU$1, 0))), 0))</f>
        <v/>
      </c>
      <c r="AT251" s="119" t="str">
        <f>IF(OR($B251="", K251="", K$10="", AT$9), "", IFERROR($B251+INDEX(Settings!$AF$19:$AF$33, MATCH(K$10, Settings!$Y$19:$Y$33, 0))+IF(INDEX(Settings!$AI$19:$AI$33, MATCH(K$10, Settings!$Y$19:$Y$33, 0))="", 0, INDEX($AO$2:$AU$8, MATCH(TEXT($B251, "ddd"), $AN$2:$AN$8, 0), MATCH(INDEX(Settings!$AI$19:$AI$33, MATCH(K$10, Settings!$Y$19:$Y$33, 0)), $AO$1:$AU$1, 0))), 0))</f>
        <v/>
      </c>
      <c r="AU251" s="119" t="str">
        <f>IF(OR($B251="", L251="", L$10="", AU$9), "", IFERROR($B251+INDEX(Settings!$AF$19:$AF$33, MATCH(L$10, Settings!$Y$19:$Y$33, 0))+IF(INDEX(Settings!$AI$19:$AI$33, MATCH(L$10, Settings!$Y$19:$Y$33, 0))="", 0, INDEX($AO$2:$AU$8, MATCH(TEXT($B251, "ddd"), $AN$2:$AN$8, 0), MATCH(INDEX(Settings!$AI$19:$AI$33, MATCH(L$10, Settings!$Y$19:$Y$33, 0)), $AO$1:$AU$1, 0))), 0))</f>
        <v/>
      </c>
      <c r="AV251" s="119" t="str">
        <f>IF(OR($B251="", M251="", M$10="", AV$9), "", IFERROR($B251+INDEX(Settings!$AF$19:$AF$33, MATCH(M$10, Settings!$Y$19:$Y$33, 0))+IF(INDEX(Settings!$AI$19:$AI$33, MATCH(M$10, Settings!$Y$19:$Y$33, 0))="", 0, INDEX($AO$2:$AU$8, MATCH(TEXT($B251, "ddd"), $AN$2:$AN$8, 0), MATCH(INDEX(Settings!$AI$19:$AI$33, MATCH(M$10, Settings!$Y$19:$Y$33, 0)), $AO$1:$AU$1, 0))), 0))</f>
        <v/>
      </c>
      <c r="AW251" s="119" t="str">
        <f>IF(OR($B251="", N251="", N$10="", AW$9), "", IFERROR($B251+INDEX(Settings!$AF$19:$AF$33, MATCH(N$10, Settings!$Y$19:$Y$33, 0))+IF(INDEX(Settings!$AI$19:$AI$33, MATCH(N$10, Settings!$Y$19:$Y$33, 0))="", 0, INDEX($AO$2:$AU$8, MATCH(TEXT($B251, "ddd"), $AN$2:$AN$8, 0), MATCH(INDEX(Settings!$AI$19:$AI$33, MATCH(N$10, Settings!$Y$19:$Y$33, 0)), $AO$1:$AU$1, 0))), 0))</f>
        <v/>
      </c>
      <c r="AX251" s="119" t="str">
        <f>IF(OR($B251="", O251="", O$10="", AX$9), "", IFERROR($B251+INDEX(Settings!$AF$19:$AF$33, MATCH(O$10, Settings!$Y$19:$Y$33, 0))+IF(INDEX(Settings!$AI$19:$AI$33, MATCH(O$10, Settings!$Y$19:$Y$33, 0))="", 0, INDEX($AO$2:$AU$8, MATCH(TEXT($B251, "ddd"), $AN$2:$AN$8, 0), MATCH(INDEX(Settings!$AI$19:$AI$33, MATCH(O$10, Settings!$Y$19:$Y$33, 0)), $AO$1:$AU$1, 0))), 0))</f>
        <v/>
      </c>
      <c r="AY251" s="119" t="str">
        <f>IF(OR($B251="", P251="", P$10="", AY$9), "", IFERROR($B251+INDEX(Settings!$AF$19:$AF$33, MATCH(P$10, Settings!$Y$19:$Y$33, 0))+IF(INDEX(Settings!$AI$19:$AI$33, MATCH(P$10, Settings!$Y$19:$Y$33, 0))="", 0, INDEX($AO$2:$AU$8, MATCH(TEXT($B251, "ddd"), $AN$2:$AN$8, 0), MATCH(INDEX(Settings!$AI$19:$AI$33, MATCH(P$10, Settings!$Y$19:$Y$33, 0)), $AO$1:$AU$1, 0))), 0))</f>
        <v/>
      </c>
      <c r="AZ251" s="120" t="str">
        <f>IF(OR($B251="", Q251="", Q$10="", AZ$9), "", IFERROR($B251+INDEX(Settings!$AF$19:$AF$33, MATCH(Q$10, Settings!$Y$19:$Y$33, 0))+IF(INDEX(Settings!$AI$19:$AI$33, MATCH(Q$10, Settings!$Y$19:$Y$33, 0))="", 0, INDEX($AO$2:$AU$8, MATCH(TEXT($B251, "ddd"), $AN$2:$AN$8, 0), MATCH(INDEX(Settings!$AI$19:$AI$33, MATCH(Q$10, Settings!$Y$19:$Y$33, 0)), $AO$1:$AU$1, 0))), 0))</f>
        <v/>
      </c>
      <c r="BB251" s="118" t="str">
        <f>IF(OR(C$10="", $B251="", C251="", BB$9=""), "", IFERROR(WORKDAY((DATE(YEAR($B251), MONTH($B251)+INDEX(Settings!$AM$19:$AM$33, MATCH(C$10, Settings!$Y$19:$Y$33, 0)), IF(INDEX(Settings!$AQ$19:$AQ$33, MATCH(C$10, Settings!$Y$19:$Y$33, 0))=0, DAY($B251), INDEX(Settings!$AQ$19:$AQ$33, MATCH(C$10, Settings!$Y$19:$Y$33, 0))))-1), 1, Settings!$AY$23:$AY$38), ""))</f>
        <v/>
      </c>
      <c r="BC251" s="119" t="str">
        <f>IF(OR(D$10="", $B251="", D251="", BC$9=""), "", IFERROR(WORKDAY((DATE(YEAR($B251), MONTH($B251)+INDEX(Settings!$AM$19:$AM$33, MATCH(D$10, Settings!$Y$19:$Y$33, 0)), IF(INDEX(Settings!$AQ$19:$AQ$33, MATCH(D$10, Settings!$Y$19:$Y$33, 0))=0, DAY($B251), INDEX(Settings!$AQ$19:$AQ$33, MATCH(D$10, Settings!$Y$19:$Y$33, 0))))-1), 1, Settings!$AY$23:$AY$38), ""))</f>
        <v/>
      </c>
      <c r="BD251" s="119" t="str">
        <f>IF(OR(E$10="", $B251="", E251="", BD$9=""), "", IFERROR(WORKDAY((DATE(YEAR($B251), MONTH($B251)+INDEX(Settings!$AM$19:$AM$33, MATCH(E$10, Settings!$Y$19:$Y$33, 0)), IF(INDEX(Settings!$AQ$19:$AQ$33, MATCH(E$10, Settings!$Y$19:$Y$33, 0))=0, DAY($B251), INDEX(Settings!$AQ$19:$AQ$33, MATCH(E$10, Settings!$Y$19:$Y$33, 0))))-1), 1, Settings!$AY$23:$AY$38), ""))</f>
        <v/>
      </c>
      <c r="BE251" s="119" t="str">
        <f>IF(OR(F$10="", $B251="", F251="", BE$9=""), "", IFERROR(WORKDAY((DATE(YEAR($B251), MONTH($B251)+INDEX(Settings!$AM$19:$AM$33, MATCH(F$10, Settings!$Y$19:$Y$33, 0)), IF(INDEX(Settings!$AQ$19:$AQ$33, MATCH(F$10, Settings!$Y$19:$Y$33, 0))=0, DAY($B251), INDEX(Settings!$AQ$19:$AQ$33, MATCH(F$10, Settings!$Y$19:$Y$33, 0))))-1), 1, Settings!$AY$23:$AY$38), ""))</f>
        <v/>
      </c>
      <c r="BF251" s="119" t="str">
        <f>IF(OR(G$10="", $B251="", G251="", BF$9=""), "", IFERROR(WORKDAY((DATE(YEAR($B251), MONTH($B251)+INDEX(Settings!$AM$19:$AM$33, MATCH(G$10, Settings!$Y$19:$Y$33, 0)), IF(INDEX(Settings!$AQ$19:$AQ$33, MATCH(G$10, Settings!$Y$19:$Y$33, 0))=0, DAY($B251), INDEX(Settings!$AQ$19:$AQ$33, MATCH(G$10, Settings!$Y$19:$Y$33, 0))))-1), 1, Settings!$AY$23:$AY$38), ""))</f>
        <v/>
      </c>
      <c r="BG251" s="119" t="str">
        <f>IF(OR(H$10="", $B251="", H251="", BG$9=""), "", IFERROR(WORKDAY((DATE(YEAR($B251), MONTH($B251)+INDEX(Settings!$AM$19:$AM$33, MATCH(H$10, Settings!$Y$19:$Y$33, 0)), IF(INDEX(Settings!$AQ$19:$AQ$33, MATCH(H$10, Settings!$Y$19:$Y$33, 0))=0, DAY($B251), INDEX(Settings!$AQ$19:$AQ$33, MATCH(H$10, Settings!$Y$19:$Y$33, 0))))-1), 1, Settings!$AY$23:$AY$38), ""))</f>
        <v/>
      </c>
      <c r="BH251" s="119" t="str">
        <f>IF(OR(I$10="", $B251="", I251="", BH$9=""), "", IFERROR(WORKDAY((DATE(YEAR($B251), MONTH($B251)+INDEX(Settings!$AM$19:$AM$33, MATCH(I$10, Settings!$Y$19:$Y$33, 0)), IF(INDEX(Settings!$AQ$19:$AQ$33, MATCH(I$10, Settings!$Y$19:$Y$33, 0))=0, DAY($B251), INDEX(Settings!$AQ$19:$AQ$33, MATCH(I$10, Settings!$Y$19:$Y$33, 0))))-1), 1, Settings!$AY$23:$AY$38), ""))</f>
        <v/>
      </c>
      <c r="BI251" s="119" t="str">
        <f>IF(OR(J$10="", $B251="", J251="", BI$9=""), "", IFERROR(WORKDAY((DATE(YEAR($B251), MONTH($B251)+INDEX(Settings!$AM$19:$AM$33, MATCH(J$10, Settings!$Y$19:$Y$33, 0)), IF(INDEX(Settings!$AQ$19:$AQ$33, MATCH(J$10, Settings!$Y$19:$Y$33, 0))=0, DAY($B251), INDEX(Settings!$AQ$19:$AQ$33, MATCH(J$10, Settings!$Y$19:$Y$33, 0))))-1), 1, Settings!$AY$23:$AY$38), ""))</f>
        <v/>
      </c>
      <c r="BJ251" s="119" t="str">
        <f>IF(OR(K$10="", $B251="", K251="", BJ$9=""), "", IFERROR(WORKDAY((DATE(YEAR($B251), MONTH($B251)+INDEX(Settings!$AM$19:$AM$33, MATCH(K$10, Settings!$Y$19:$Y$33, 0)), IF(INDEX(Settings!$AQ$19:$AQ$33, MATCH(K$10, Settings!$Y$19:$Y$33, 0))=0, DAY($B251), INDEX(Settings!$AQ$19:$AQ$33, MATCH(K$10, Settings!$Y$19:$Y$33, 0))))-1), 1, Settings!$AY$23:$AY$38), ""))</f>
        <v/>
      </c>
      <c r="BK251" s="119" t="str">
        <f>IF(OR(L$10="", $B251="", L251="", BK$9=""), "", IFERROR(WORKDAY((DATE(YEAR($B251), MONTH($B251)+INDEX(Settings!$AM$19:$AM$33, MATCH(L$10, Settings!$Y$19:$Y$33, 0)), IF(INDEX(Settings!$AQ$19:$AQ$33, MATCH(L$10, Settings!$Y$19:$Y$33, 0))=0, DAY($B251), INDEX(Settings!$AQ$19:$AQ$33, MATCH(L$10, Settings!$Y$19:$Y$33, 0))))-1), 1, Settings!$AY$23:$AY$38), ""))</f>
        <v/>
      </c>
      <c r="BL251" s="119" t="str">
        <f>IF(OR(M$10="", $B251="", M251="", BL$9=""), "", IFERROR(WORKDAY((DATE(YEAR($B251), MONTH($B251)+INDEX(Settings!$AM$19:$AM$33, MATCH(M$10, Settings!$Y$19:$Y$33, 0)), IF(INDEX(Settings!$AQ$19:$AQ$33, MATCH(M$10, Settings!$Y$19:$Y$33, 0))=0, DAY($B251), INDEX(Settings!$AQ$19:$AQ$33, MATCH(M$10, Settings!$Y$19:$Y$33, 0))))-1), 1, Settings!$AY$23:$AY$38), ""))</f>
        <v/>
      </c>
      <c r="BM251" s="119" t="str">
        <f>IF(OR(N$10="", $B251="", N251="", BM$9=""), "", IFERROR(WORKDAY((DATE(YEAR($B251), MONTH($B251)+INDEX(Settings!$AM$19:$AM$33, MATCH(N$10, Settings!$Y$19:$Y$33, 0)), IF(INDEX(Settings!$AQ$19:$AQ$33, MATCH(N$10, Settings!$Y$19:$Y$33, 0))=0, DAY($B251), INDEX(Settings!$AQ$19:$AQ$33, MATCH(N$10, Settings!$Y$19:$Y$33, 0))))-1), 1, Settings!$AY$23:$AY$38), ""))</f>
        <v/>
      </c>
      <c r="BN251" s="119" t="str">
        <f>IF(OR(O$10="", $B251="", O251="", BN$9=""), "", IFERROR(WORKDAY((DATE(YEAR($B251), MONTH($B251)+INDEX(Settings!$AM$19:$AM$33, MATCH(O$10, Settings!$Y$19:$Y$33, 0)), IF(INDEX(Settings!$AQ$19:$AQ$33, MATCH(O$10, Settings!$Y$19:$Y$33, 0))=0, DAY($B251), INDEX(Settings!$AQ$19:$AQ$33, MATCH(O$10, Settings!$Y$19:$Y$33, 0))))-1), 1, Settings!$AY$23:$AY$38), ""))</f>
        <v/>
      </c>
      <c r="BO251" s="119" t="str">
        <f>IF(OR(P$10="", $B251="", P251="", BO$9=""), "", IFERROR(WORKDAY((DATE(YEAR($B251), MONTH($B251)+INDEX(Settings!$AM$19:$AM$33, MATCH(P$10, Settings!$Y$19:$Y$33, 0)), IF(INDEX(Settings!$AQ$19:$AQ$33, MATCH(P$10, Settings!$Y$19:$Y$33, 0))=0, DAY($B251), INDEX(Settings!$AQ$19:$AQ$33, MATCH(P$10, Settings!$Y$19:$Y$33, 0))))-1), 1, Settings!$AY$23:$AY$38), ""))</f>
        <v/>
      </c>
      <c r="BP251" s="120" t="str">
        <f>IF(OR(Q$10="", $B251="", Q251="", BP$9=""), "", IFERROR(WORKDAY((DATE(YEAR($B251), MONTH($B251)+INDEX(Settings!$AM$19:$AM$33, MATCH(Q$10, Settings!$Y$19:$Y$33, 0)), IF(INDEX(Settings!$AQ$19:$AQ$33, MATCH(Q$10, Settings!$Y$19:$Y$33, 0))=0, DAY($B251), INDEX(Settings!$AQ$19:$AQ$33, MATCH(Q$10, Settings!$Y$19:$Y$33, 0))))-1), 1, Settings!$AY$23:$AY$38), ""))</f>
        <v/>
      </c>
      <c r="BR251" s="118" t="str">
        <f>IF(BB251="", "", IF(BB251&lt;=$B251, WORKDAY(DATE(YEAR($BB251), MONTH(BB251)+1, DAY(BB251)-1), 1, Settings!$AY$23:$AY$38), BB251))</f>
        <v/>
      </c>
      <c r="BS251" s="119" t="str">
        <f>IF(BC251="", "", IF(BC251&lt;=$B251, WORKDAY(DATE(YEAR($BB251), MONTH(BC251)+1, DAY(BC251)-1), 1, Settings!$AY$23:$AY$38), BC251))</f>
        <v/>
      </c>
      <c r="BT251" s="119" t="str">
        <f>IF(BD251="", "", IF(BD251&lt;=$B251, WORKDAY(DATE(YEAR($BB251), MONTH(BD251)+1, DAY(BD251)-1), 1, Settings!$AY$23:$AY$38), BD251))</f>
        <v/>
      </c>
      <c r="BU251" s="119" t="str">
        <f>IF(BE251="", "", IF(BE251&lt;=$B251, WORKDAY(DATE(YEAR($BB251), MONTH(BE251)+1, DAY(BE251)-1), 1, Settings!$AY$23:$AY$38), BE251))</f>
        <v/>
      </c>
      <c r="BV251" s="119" t="str">
        <f>IF(BF251="", "", IF(BF251&lt;=$B251, WORKDAY(DATE(YEAR($BB251), MONTH(BF251)+1, DAY(BF251)-1), 1, Settings!$AY$23:$AY$38), BF251))</f>
        <v/>
      </c>
      <c r="BW251" s="119" t="str">
        <f>IF(BG251="", "", IF(BG251&lt;=$B251, WORKDAY(DATE(YEAR($BB251), MONTH(BG251)+1, DAY(BG251)-1), 1, Settings!$AY$23:$AY$38), BG251))</f>
        <v/>
      </c>
      <c r="BX251" s="119" t="str">
        <f>IF(BH251="", "", IF(BH251&lt;=$B251, WORKDAY(DATE(YEAR($BB251), MONTH(BH251)+1, DAY(BH251)-1), 1, Settings!$AY$23:$AY$38), BH251))</f>
        <v/>
      </c>
      <c r="BY251" s="119" t="str">
        <f>IF(BI251="", "", IF(BI251&lt;=$B251, WORKDAY(DATE(YEAR($BB251), MONTH(BI251)+1, DAY(BI251)-1), 1, Settings!$AY$23:$AY$38), BI251))</f>
        <v/>
      </c>
      <c r="BZ251" s="119" t="str">
        <f>IF(BJ251="", "", IF(BJ251&lt;=$B251, WORKDAY(DATE(YEAR($BB251), MONTH(BJ251)+1, DAY(BJ251)-1), 1, Settings!$AY$23:$AY$38), BJ251))</f>
        <v/>
      </c>
      <c r="CA251" s="119" t="str">
        <f>IF(BK251="", "", IF(BK251&lt;=$B251, WORKDAY(DATE(YEAR($BB251), MONTH(BK251)+1, DAY(BK251)-1), 1, Settings!$AY$23:$AY$38), BK251))</f>
        <v/>
      </c>
      <c r="CB251" s="119" t="str">
        <f>IF(BL251="", "", IF(BL251&lt;=$B251, WORKDAY(DATE(YEAR($BB251), MONTH(BL251)+1, DAY(BL251)-1), 1, Settings!$AY$23:$AY$38), BL251))</f>
        <v/>
      </c>
      <c r="CC251" s="119" t="str">
        <f>IF(BM251="", "", IF(BM251&lt;=$B251, WORKDAY(DATE(YEAR($BB251), MONTH(BM251)+1, DAY(BM251)-1), 1, Settings!$AY$23:$AY$38), BM251))</f>
        <v/>
      </c>
      <c r="CD251" s="119" t="str">
        <f>IF(BN251="", "", IF(BN251&lt;=$B251, WORKDAY(DATE(YEAR($BB251), MONTH(BN251)+1, DAY(BN251)-1), 1, Settings!$AY$23:$AY$38), BN251))</f>
        <v/>
      </c>
      <c r="CE251" s="119" t="str">
        <f>IF(BO251="", "", IF(BO251&lt;=$B251, WORKDAY(DATE(YEAR($BB251), MONTH(BO251)+1, DAY(BO251)-1), 1, Settings!$AY$23:$AY$38), BO251))</f>
        <v/>
      </c>
      <c r="CF251" s="120" t="str">
        <f>IF(BP251="", "", IF(BP251&lt;=$B251, WORKDAY(DATE(YEAR($BB251), MONTH(BP251)+1, DAY(BP251)-1), 1, Settings!$AY$23:$AY$38), BP251))</f>
        <v/>
      </c>
      <c r="CH251" s="48" t="str">
        <f t="shared" si="97"/>
        <v/>
      </c>
      <c r="CI251" s="49" t="str">
        <f t="shared" si="98"/>
        <v/>
      </c>
      <c r="CJ251" s="49" t="str">
        <f t="shared" si="99"/>
        <v/>
      </c>
      <c r="CK251" s="49" t="str">
        <f t="shared" si="100"/>
        <v/>
      </c>
      <c r="CL251" s="49" t="str">
        <f t="shared" si="101"/>
        <v/>
      </c>
      <c r="CM251" s="49" t="str">
        <f t="shared" si="102"/>
        <v/>
      </c>
      <c r="CN251" s="49" t="str">
        <f t="shared" si="103"/>
        <v/>
      </c>
      <c r="CO251" s="49" t="str">
        <f t="shared" si="104"/>
        <v/>
      </c>
      <c r="CP251" s="49" t="str">
        <f t="shared" si="105"/>
        <v/>
      </c>
      <c r="CQ251" s="49" t="str">
        <f t="shared" si="106"/>
        <v/>
      </c>
      <c r="CR251" s="49" t="str">
        <f t="shared" si="107"/>
        <v/>
      </c>
      <c r="CS251" s="49" t="str">
        <f t="shared" si="108"/>
        <v/>
      </c>
      <c r="CT251" s="49" t="str">
        <f t="shared" si="109"/>
        <v/>
      </c>
      <c r="CU251" s="49" t="str">
        <f t="shared" si="110"/>
        <v/>
      </c>
      <c r="CV251" s="16" t="str">
        <f t="shared" si="111"/>
        <v/>
      </c>
      <c r="CX251" s="48" t="str">
        <f t="shared" si="112"/>
        <v/>
      </c>
      <c r="CY251" s="49" t="str">
        <f t="shared" si="113"/>
        <v/>
      </c>
      <c r="CZ251" s="49" t="str">
        <f t="shared" si="114"/>
        <v/>
      </c>
      <c r="DA251" s="49" t="str">
        <f t="shared" si="115"/>
        <v/>
      </c>
      <c r="DB251" s="49" t="str">
        <f t="shared" si="116"/>
        <v/>
      </c>
      <c r="DC251" s="49" t="str">
        <f t="shared" si="117"/>
        <v/>
      </c>
      <c r="DD251" s="49" t="str">
        <f t="shared" si="118"/>
        <v/>
      </c>
      <c r="DE251" s="49" t="str">
        <f t="shared" si="119"/>
        <v/>
      </c>
      <c r="DF251" s="49" t="str">
        <f t="shared" si="120"/>
        <v/>
      </c>
      <c r="DG251" s="49" t="str">
        <f t="shared" si="121"/>
        <v/>
      </c>
      <c r="DH251" s="49" t="str">
        <f t="shared" si="122"/>
        <v/>
      </c>
      <c r="DI251" s="49" t="str">
        <f t="shared" si="123"/>
        <v/>
      </c>
      <c r="DJ251" s="49" t="str">
        <f t="shared" si="124"/>
        <v/>
      </c>
      <c r="DK251" s="49" t="str">
        <f t="shared" si="125"/>
        <v/>
      </c>
      <c r="DL251" s="16" t="str">
        <f t="shared" si="126"/>
        <v/>
      </c>
      <c r="DN251" s="17" t="str">
        <f t="shared" si="127"/>
        <v>Feb 2020</v>
      </c>
    </row>
    <row r="252" spans="1:118" x14ac:dyDescent="0.25">
      <c r="A252" s="30"/>
      <c r="B252" s="102">
        <f>IF(B251="", "", IFERROR(IF(B251+1&gt;Settings!$G$25, "", B251+1), ""))</f>
        <v>43888</v>
      </c>
      <c r="C252" s="2"/>
      <c r="D252" s="3"/>
      <c r="E252" s="3"/>
      <c r="F252" s="3"/>
      <c r="G252" s="3"/>
      <c r="H252" s="3"/>
      <c r="I252" s="3"/>
      <c r="J252" s="3"/>
      <c r="K252" s="3"/>
      <c r="L252" s="3"/>
      <c r="M252" s="3"/>
      <c r="N252" s="3"/>
      <c r="O252" s="3"/>
      <c r="P252" s="3"/>
      <c r="Q252" s="4"/>
      <c r="R252" s="30"/>
      <c r="T252" s="17" t="str">
        <f>IF($B252="", "", IF($B252&lt;Settings!$G$23, "Old", "New"))</f>
        <v>New</v>
      </c>
      <c r="AL252" s="118" t="str">
        <f>IF(OR($B252="", C252="", C$10="", AL$9), "", IFERROR($B252+INDEX(Settings!$AF$19:$AF$33, MATCH(C$10, Settings!$Y$19:$Y$33, 0))+IF(INDEX(Settings!$AI$19:$AI$33, MATCH(C$10, Settings!$Y$19:$Y$33, 0))="", 0, INDEX($AO$2:$AU$8, MATCH(TEXT($B252, "ddd"), $AN$2:$AN$8, 0), MATCH(INDEX(Settings!$AI$19:$AI$33, MATCH(C$10, Settings!$Y$19:$Y$33, 0)), $AO$1:$AU$1, 0))), 0))</f>
        <v/>
      </c>
      <c r="AM252" s="119" t="str">
        <f>IF(OR($B252="", D252="", D$10="", AM$9), "", IFERROR($B252+INDEX(Settings!$AF$19:$AF$33, MATCH(D$10, Settings!$Y$19:$Y$33, 0))+IF(INDEX(Settings!$AI$19:$AI$33, MATCH(D$10, Settings!$Y$19:$Y$33, 0))="", 0, INDEX($AO$2:$AU$8, MATCH(TEXT($B252, "ddd"), $AN$2:$AN$8, 0), MATCH(INDEX(Settings!$AI$19:$AI$33, MATCH(D$10, Settings!$Y$19:$Y$33, 0)), $AO$1:$AU$1, 0))), 0))</f>
        <v/>
      </c>
      <c r="AN252" s="119" t="str">
        <f>IF(OR($B252="", E252="", E$10="", AN$9), "", IFERROR($B252+INDEX(Settings!$AF$19:$AF$33, MATCH(E$10, Settings!$Y$19:$Y$33, 0))+IF(INDEX(Settings!$AI$19:$AI$33, MATCH(E$10, Settings!$Y$19:$Y$33, 0))="", 0, INDEX($AO$2:$AU$8, MATCH(TEXT($B252, "ddd"), $AN$2:$AN$8, 0), MATCH(INDEX(Settings!$AI$19:$AI$33, MATCH(E$10, Settings!$Y$19:$Y$33, 0)), $AO$1:$AU$1, 0))), 0))</f>
        <v/>
      </c>
      <c r="AO252" s="119" t="str">
        <f>IF(OR($B252="", F252="", F$10="", AO$9), "", IFERROR($B252+INDEX(Settings!$AF$19:$AF$33, MATCH(F$10, Settings!$Y$19:$Y$33, 0))+IF(INDEX(Settings!$AI$19:$AI$33, MATCH(F$10, Settings!$Y$19:$Y$33, 0))="", 0, INDEX($AO$2:$AU$8, MATCH(TEXT($B252, "ddd"), $AN$2:$AN$8, 0), MATCH(INDEX(Settings!$AI$19:$AI$33, MATCH(F$10, Settings!$Y$19:$Y$33, 0)), $AO$1:$AU$1, 0))), 0))</f>
        <v/>
      </c>
      <c r="AP252" s="119" t="str">
        <f>IF(OR($B252="", G252="", G$10="", AP$9), "", IFERROR($B252+INDEX(Settings!$AF$19:$AF$33, MATCH(G$10, Settings!$Y$19:$Y$33, 0))+IF(INDEX(Settings!$AI$19:$AI$33, MATCH(G$10, Settings!$Y$19:$Y$33, 0))="", 0, INDEX($AO$2:$AU$8, MATCH(TEXT($B252, "ddd"), $AN$2:$AN$8, 0), MATCH(INDEX(Settings!$AI$19:$AI$33, MATCH(G$10, Settings!$Y$19:$Y$33, 0)), $AO$1:$AU$1, 0))), 0))</f>
        <v/>
      </c>
      <c r="AQ252" s="119" t="str">
        <f>IF(OR($B252="", H252="", H$10="", AQ$9), "", IFERROR($B252+INDEX(Settings!$AF$19:$AF$33, MATCH(H$10, Settings!$Y$19:$Y$33, 0))+IF(INDEX(Settings!$AI$19:$AI$33, MATCH(H$10, Settings!$Y$19:$Y$33, 0))="", 0, INDEX($AO$2:$AU$8, MATCH(TEXT($B252, "ddd"), $AN$2:$AN$8, 0), MATCH(INDEX(Settings!$AI$19:$AI$33, MATCH(H$10, Settings!$Y$19:$Y$33, 0)), $AO$1:$AU$1, 0))), 0))</f>
        <v/>
      </c>
      <c r="AR252" s="119" t="str">
        <f>IF(OR($B252="", I252="", I$10="", AR$9), "", IFERROR($B252+INDEX(Settings!$AF$19:$AF$33, MATCH(I$10, Settings!$Y$19:$Y$33, 0))+IF(INDEX(Settings!$AI$19:$AI$33, MATCH(I$10, Settings!$Y$19:$Y$33, 0))="", 0, INDEX($AO$2:$AU$8, MATCH(TEXT($B252, "ddd"), $AN$2:$AN$8, 0), MATCH(INDEX(Settings!$AI$19:$AI$33, MATCH(I$10, Settings!$Y$19:$Y$33, 0)), $AO$1:$AU$1, 0))), 0))</f>
        <v/>
      </c>
      <c r="AS252" s="119" t="str">
        <f>IF(OR($B252="", J252="", J$10="", AS$9), "", IFERROR($B252+INDEX(Settings!$AF$19:$AF$33, MATCH(J$10, Settings!$Y$19:$Y$33, 0))+IF(INDEX(Settings!$AI$19:$AI$33, MATCH(J$10, Settings!$Y$19:$Y$33, 0))="", 0, INDEX($AO$2:$AU$8, MATCH(TEXT($B252, "ddd"), $AN$2:$AN$8, 0), MATCH(INDEX(Settings!$AI$19:$AI$33, MATCH(J$10, Settings!$Y$19:$Y$33, 0)), $AO$1:$AU$1, 0))), 0))</f>
        <v/>
      </c>
      <c r="AT252" s="119" t="str">
        <f>IF(OR($B252="", K252="", K$10="", AT$9), "", IFERROR($B252+INDEX(Settings!$AF$19:$AF$33, MATCH(K$10, Settings!$Y$19:$Y$33, 0))+IF(INDEX(Settings!$AI$19:$AI$33, MATCH(K$10, Settings!$Y$19:$Y$33, 0))="", 0, INDEX($AO$2:$AU$8, MATCH(TEXT($B252, "ddd"), $AN$2:$AN$8, 0), MATCH(INDEX(Settings!$AI$19:$AI$33, MATCH(K$10, Settings!$Y$19:$Y$33, 0)), $AO$1:$AU$1, 0))), 0))</f>
        <v/>
      </c>
      <c r="AU252" s="119" t="str">
        <f>IF(OR($B252="", L252="", L$10="", AU$9), "", IFERROR($B252+INDEX(Settings!$AF$19:$AF$33, MATCH(L$10, Settings!$Y$19:$Y$33, 0))+IF(INDEX(Settings!$AI$19:$AI$33, MATCH(L$10, Settings!$Y$19:$Y$33, 0))="", 0, INDEX($AO$2:$AU$8, MATCH(TEXT($B252, "ddd"), $AN$2:$AN$8, 0), MATCH(INDEX(Settings!$AI$19:$AI$33, MATCH(L$10, Settings!$Y$19:$Y$33, 0)), $AO$1:$AU$1, 0))), 0))</f>
        <v/>
      </c>
      <c r="AV252" s="119" t="str">
        <f>IF(OR($B252="", M252="", M$10="", AV$9), "", IFERROR($B252+INDEX(Settings!$AF$19:$AF$33, MATCH(M$10, Settings!$Y$19:$Y$33, 0))+IF(INDEX(Settings!$AI$19:$AI$33, MATCH(M$10, Settings!$Y$19:$Y$33, 0))="", 0, INDEX($AO$2:$AU$8, MATCH(TEXT($B252, "ddd"), $AN$2:$AN$8, 0), MATCH(INDEX(Settings!$AI$19:$AI$33, MATCH(M$10, Settings!$Y$19:$Y$33, 0)), $AO$1:$AU$1, 0))), 0))</f>
        <v/>
      </c>
      <c r="AW252" s="119" t="str">
        <f>IF(OR($B252="", N252="", N$10="", AW$9), "", IFERROR($B252+INDEX(Settings!$AF$19:$AF$33, MATCH(N$10, Settings!$Y$19:$Y$33, 0))+IF(INDEX(Settings!$AI$19:$AI$33, MATCH(N$10, Settings!$Y$19:$Y$33, 0))="", 0, INDEX($AO$2:$AU$8, MATCH(TEXT($B252, "ddd"), $AN$2:$AN$8, 0), MATCH(INDEX(Settings!$AI$19:$AI$33, MATCH(N$10, Settings!$Y$19:$Y$33, 0)), $AO$1:$AU$1, 0))), 0))</f>
        <v/>
      </c>
      <c r="AX252" s="119" t="str">
        <f>IF(OR($B252="", O252="", O$10="", AX$9), "", IFERROR($B252+INDEX(Settings!$AF$19:$AF$33, MATCH(O$10, Settings!$Y$19:$Y$33, 0))+IF(INDEX(Settings!$AI$19:$AI$33, MATCH(O$10, Settings!$Y$19:$Y$33, 0))="", 0, INDEX($AO$2:$AU$8, MATCH(TEXT($B252, "ddd"), $AN$2:$AN$8, 0), MATCH(INDEX(Settings!$AI$19:$AI$33, MATCH(O$10, Settings!$Y$19:$Y$33, 0)), $AO$1:$AU$1, 0))), 0))</f>
        <v/>
      </c>
      <c r="AY252" s="119" t="str">
        <f>IF(OR($B252="", P252="", P$10="", AY$9), "", IFERROR($B252+INDEX(Settings!$AF$19:$AF$33, MATCH(P$10, Settings!$Y$19:$Y$33, 0))+IF(INDEX(Settings!$AI$19:$AI$33, MATCH(P$10, Settings!$Y$19:$Y$33, 0))="", 0, INDEX($AO$2:$AU$8, MATCH(TEXT($B252, "ddd"), $AN$2:$AN$8, 0), MATCH(INDEX(Settings!$AI$19:$AI$33, MATCH(P$10, Settings!$Y$19:$Y$33, 0)), $AO$1:$AU$1, 0))), 0))</f>
        <v/>
      </c>
      <c r="AZ252" s="120" t="str">
        <f>IF(OR($B252="", Q252="", Q$10="", AZ$9), "", IFERROR($B252+INDEX(Settings!$AF$19:$AF$33, MATCH(Q$10, Settings!$Y$19:$Y$33, 0))+IF(INDEX(Settings!$AI$19:$AI$33, MATCH(Q$10, Settings!$Y$19:$Y$33, 0))="", 0, INDEX($AO$2:$AU$8, MATCH(TEXT($B252, "ddd"), $AN$2:$AN$8, 0), MATCH(INDEX(Settings!$AI$19:$AI$33, MATCH(Q$10, Settings!$Y$19:$Y$33, 0)), $AO$1:$AU$1, 0))), 0))</f>
        <v/>
      </c>
      <c r="BB252" s="118" t="str">
        <f>IF(OR(C$10="", $B252="", C252="", BB$9=""), "", IFERROR(WORKDAY((DATE(YEAR($B252), MONTH($B252)+INDEX(Settings!$AM$19:$AM$33, MATCH(C$10, Settings!$Y$19:$Y$33, 0)), IF(INDEX(Settings!$AQ$19:$AQ$33, MATCH(C$10, Settings!$Y$19:$Y$33, 0))=0, DAY($B252), INDEX(Settings!$AQ$19:$AQ$33, MATCH(C$10, Settings!$Y$19:$Y$33, 0))))-1), 1, Settings!$AY$23:$AY$38), ""))</f>
        <v/>
      </c>
      <c r="BC252" s="119" t="str">
        <f>IF(OR(D$10="", $B252="", D252="", BC$9=""), "", IFERROR(WORKDAY((DATE(YEAR($B252), MONTH($B252)+INDEX(Settings!$AM$19:$AM$33, MATCH(D$10, Settings!$Y$19:$Y$33, 0)), IF(INDEX(Settings!$AQ$19:$AQ$33, MATCH(D$10, Settings!$Y$19:$Y$33, 0))=0, DAY($B252), INDEX(Settings!$AQ$19:$AQ$33, MATCH(D$10, Settings!$Y$19:$Y$33, 0))))-1), 1, Settings!$AY$23:$AY$38), ""))</f>
        <v/>
      </c>
      <c r="BD252" s="119" t="str">
        <f>IF(OR(E$10="", $B252="", E252="", BD$9=""), "", IFERROR(WORKDAY((DATE(YEAR($B252), MONTH($B252)+INDEX(Settings!$AM$19:$AM$33, MATCH(E$10, Settings!$Y$19:$Y$33, 0)), IF(INDEX(Settings!$AQ$19:$AQ$33, MATCH(E$10, Settings!$Y$19:$Y$33, 0))=0, DAY($B252), INDEX(Settings!$AQ$19:$AQ$33, MATCH(E$10, Settings!$Y$19:$Y$33, 0))))-1), 1, Settings!$AY$23:$AY$38), ""))</f>
        <v/>
      </c>
      <c r="BE252" s="119" t="str">
        <f>IF(OR(F$10="", $B252="", F252="", BE$9=""), "", IFERROR(WORKDAY((DATE(YEAR($B252), MONTH($B252)+INDEX(Settings!$AM$19:$AM$33, MATCH(F$10, Settings!$Y$19:$Y$33, 0)), IF(INDEX(Settings!$AQ$19:$AQ$33, MATCH(F$10, Settings!$Y$19:$Y$33, 0))=0, DAY($B252), INDEX(Settings!$AQ$19:$AQ$33, MATCH(F$10, Settings!$Y$19:$Y$33, 0))))-1), 1, Settings!$AY$23:$AY$38), ""))</f>
        <v/>
      </c>
      <c r="BF252" s="119" t="str">
        <f>IF(OR(G$10="", $B252="", G252="", BF$9=""), "", IFERROR(WORKDAY((DATE(YEAR($B252), MONTH($B252)+INDEX(Settings!$AM$19:$AM$33, MATCH(G$10, Settings!$Y$19:$Y$33, 0)), IF(INDEX(Settings!$AQ$19:$AQ$33, MATCH(G$10, Settings!$Y$19:$Y$33, 0))=0, DAY($B252), INDEX(Settings!$AQ$19:$AQ$33, MATCH(G$10, Settings!$Y$19:$Y$33, 0))))-1), 1, Settings!$AY$23:$AY$38), ""))</f>
        <v/>
      </c>
      <c r="BG252" s="119" t="str">
        <f>IF(OR(H$10="", $B252="", H252="", BG$9=""), "", IFERROR(WORKDAY((DATE(YEAR($B252), MONTH($B252)+INDEX(Settings!$AM$19:$AM$33, MATCH(H$10, Settings!$Y$19:$Y$33, 0)), IF(INDEX(Settings!$AQ$19:$AQ$33, MATCH(H$10, Settings!$Y$19:$Y$33, 0))=0, DAY($B252), INDEX(Settings!$AQ$19:$AQ$33, MATCH(H$10, Settings!$Y$19:$Y$33, 0))))-1), 1, Settings!$AY$23:$AY$38), ""))</f>
        <v/>
      </c>
      <c r="BH252" s="119" t="str">
        <f>IF(OR(I$10="", $B252="", I252="", BH$9=""), "", IFERROR(WORKDAY((DATE(YEAR($B252), MONTH($B252)+INDEX(Settings!$AM$19:$AM$33, MATCH(I$10, Settings!$Y$19:$Y$33, 0)), IF(INDEX(Settings!$AQ$19:$AQ$33, MATCH(I$10, Settings!$Y$19:$Y$33, 0))=0, DAY($B252), INDEX(Settings!$AQ$19:$AQ$33, MATCH(I$10, Settings!$Y$19:$Y$33, 0))))-1), 1, Settings!$AY$23:$AY$38), ""))</f>
        <v/>
      </c>
      <c r="BI252" s="119" t="str">
        <f>IF(OR(J$10="", $B252="", J252="", BI$9=""), "", IFERROR(WORKDAY((DATE(YEAR($B252), MONTH($B252)+INDEX(Settings!$AM$19:$AM$33, MATCH(J$10, Settings!$Y$19:$Y$33, 0)), IF(INDEX(Settings!$AQ$19:$AQ$33, MATCH(J$10, Settings!$Y$19:$Y$33, 0))=0, DAY($B252), INDEX(Settings!$AQ$19:$AQ$33, MATCH(J$10, Settings!$Y$19:$Y$33, 0))))-1), 1, Settings!$AY$23:$AY$38), ""))</f>
        <v/>
      </c>
      <c r="BJ252" s="119" t="str">
        <f>IF(OR(K$10="", $B252="", K252="", BJ$9=""), "", IFERROR(WORKDAY((DATE(YEAR($B252), MONTH($B252)+INDEX(Settings!$AM$19:$AM$33, MATCH(K$10, Settings!$Y$19:$Y$33, 0)), IF(INDEX(Settings!$AQ$19:$AQ$33, MATCH(K$10, Settings!$Y$19:$Y$33, 0))=0, DAY($B252), INDEX(Settings!$AQ$19:$AQ$33, MATCH(K$10, Settings!$Y$19:$Y$33, 0))))-1), 1, Settings!$AY$23:$AY$38), ""))</f>
        <v/>
      </c>
      <c r="BK252" s="119" t="str">
        <f>IF(OR(L$10="", $B252="", L252="", BK$9=""), "", IFERROR(WORKDAY((DATE(YEAR($B252), MONTH($B252)+INDEX(Settings!$AM$19:$AM$33, MATCH(L$10, Settings!$Y$19:$Y$33, 0)), IF(INDEX(Settings!$AQ$19:$AQ$33, MATCH(L$10, Settings!$Y$19:$Y$33, 0))=0, DAY($B252), INDEX(Settings!$AQ$19:$AQ$33, MATCH(L$10, Settings!$Y$19:$Y$33, 0))))-1), 1, Settings!$AY$23:$AY$38), ""))</f>
        <v/>
      </c>
      <c r="BL252" s="119" t="str">
        <f>IF(OR(M$10="", $B252="", M252="", BL$9=""), "", IFERROR(WORKDAY((DATE(YEAR($B252), MONTH($B252)+INDEX(Settings!$AM$19:$AM$33, MATCH(M$10, Settings!$Y$19:$Y$33, 0)), IF(INDEX(Settings!$AQ$19:$AQ$33, MATCH(M$10, Settings!$Y$19:$Y$33, 0))=0, DAY($B252), INDEX(Settings!$AQ$19:$AQ$33, MATCH(M$10, Settings!$Y$19:$Y$33, 0))))-1), 1, Settings!$AY$23:$AY$38), ""))</f>
        <v/>
      </c>
      <c r="BM252" s="119" t="str">
        <f>IF(OR(N$10="", $B252="", N252="", BM$9=""), "", IFERROR(WORKDAY((DATE(YEAR($B252), MONTH($B252)+INDEX(Settings!$AM$19:$AM$33, MATCH(N$10, Settings!$Y$19:$Y$33, 0)), IF(INDEX(Settings!$AQ$19:$AQ$33, MATCH(N$10, Settings!$Y$19:$Y$33, 0))=0, DAY($B252), INDEX(Settings!$AQ$19:$AQ$33, MATCH(N$10, Settings!$Y$19:$Y$33, 0))))-1), 1, Settings!$AY$23:$AY$38), ""))</f>
        <v/>
      </c>
      <c r="BN252" s="119" t="str">
        <f>IF(OR(O$10="", $B252="", O252="", BN$9=""), "", IFERROR(WORKDAY((DATE(YEAR($B252), MONTH($B252)+INDEX(Settings!$AM$19:$AM$33, MATCH(O$10, Settings!$Y$19:$Y$33, 0)), IF(INDEX(Settings!$AQ$19:$AQ$33, MATCH(O$10, Settings!$Y$19:$Y$33, 0))=0, DAY($B252), INDEX(Settings!$AQ$19:$AQ$33, MATCH(O$10, Settings!$Y$19:$Y$33, 0))))-1), 1, Settings!$AY$23:$AY$38), ""))</f>
        <v/>
      </c>
      <c r="BO252" s="119" t="str">
        <f>IF(OR(P$10="", $B252="", P252="", BO$9=""), "", IFERROR(WORKDAY((DATE(YEAR($B252), MONTH($B252)+INDEX(Settings!$AM$19:$AM$33, MATCH(P$10, Settings!$Y$19:$Y$33, 0)), IF(INDEX(Settings!$AQ$19:$AQ$33, MATCH(P$10, Settings!$Y$19:$Y$33, 0))=0, DAY($B252), INDEX(Settings!$AQ$19:$AQ$33, MATCH(P$10, Settings!$Y$19:$Y$33, 0))))-1), 1, Settings!$AY$23:$AY$38), ""))</f>
        <v/>
      </c>
      <c r="BP252" s="120" t="str">
        <f>IF(OR(Q$10="", $B252="", Q252="", BP$9=""), "", IFERROR(WORKDAY((DATE(YEAR($B252), MONTH($B252)+INDEX(Settings!$AM$19:$AM$33, MATCH(Q$10, Settings!$Y$19:$Y$33, 0)), IF(INDEX(Settings!$AQ$19:$AQ$33, MATCH(Q$10, Settings!$Y$19:$Y$33, 0))=0, DAY($B252), INDEX(Settings!$AQ$19:$AQ$33, MATCH(Q$10, Settings!$Y$19:$Y$33, 0))))-1), 1, Settings!$AY$23:$AY$38), ""))</f>
        <v/>
      </c>
      <c r="BR252" s="118" t="str">
        <f>IF(BB252="", "", IF(BB252&lt;=$B252, WORKDAY(DATE(YEAR($BB252), MONTH(BB252)+1, DAY(BB252)-1), 1, Settings!$AY$23:$AY$38), BB252))</f>
        <v/>
      </c>
      <c r="BS252" s="119" t="str">
        <f>IF(BC252="", "", IF(BC252&lt;=$B252, WORKDAY(DATE(YEAR($BB252), MONTH(BC252)+1, DAY(BC252)-1), 1, Settings!$AY$23:$AY$38), BC252))</f>
        <v/>
      </c>
      <c r="BT252" s="119" t="str">
        <f>IF(BD252="", "", IF(BD252&lt;=$B252, WORKDAY(DATE(YEAR($BB252), MONTH(BD252)+1, DAY(BD252)-1), 1, Settings!$AY$23:$AY$38), BD252))</f>
        <v/>
      </c>
      <c r="BU252" s="119" t="str">
        <f>IF(BE252="", "", IF(BE252&lt;=$B252, WORKDAY(DATE(YEAR($BB252), MONTH(BE252)+1, DAY(BE252)-1), 1, Settings!$AY$23:$AY$38), BE252))</f>
        <v/>
      </c>
      <c r="BV252" s="119" t="str">
        <f>IF(BF252="", "", IF(BF252&lt;=$B252, WORKDAY(DATE(YEAR($BB252), MONTH(BF252)+1, DAY(BF252)-1), 1, Settings!$AY$23:$AY$38), BF252))</f>
        <v/>
      </c>
      <c r="BW252" s="119" t="str">
        <f>IF(BG252="", "", IF(BG252&lt;=$B252, WORKDAY(DATE(YEAR($BB252), MONTH(BG252)+1, DAY(BG252)-1), 1, Settings!$AY$23:$AY$38), BG252))</f>
        <v/>
      </c>
      <c r="BX252" s="119" t="str">
        <f>IF(BH252="", "", IF(BH252&lt;=$B252, WORKDAY(DATE(YEAR($BB252), MONTH(BH252)+1, DAY(BH252)-1), 1, Settings!$AY$23:$AY$38), BH252))</f>
        <v/>
      </c>
      <c r="BY252" s="119" t="str">
        <f>IF(BI252="", "", IF(BI252&lt;=$B252, WORKDAY(DATE(YEAR($BB252), MONTH(BI252)+1, DAY(BI252)-1), 1, Settings!$AY$23:$AY$38), BI252))</f>
        <v/>
      </c>
      <c r="BZ252" s="119" t="str">
        <f>IF(BJ252="", "", IF(BJ252&lt;=$B252, WORKDAY(DATE(YEAR($BB252), MONTH(BJ252)+1, DAY(BJ252)-1), 1, Settings!$AY$23:$AY$38), BJ252))</f>
        <v/>
      </c>
      <c r="CA252" s="119" t="str">
        <f>IF(BK252="", "", IF(BK252&lt;=$B252, WORKDAY(DATE(YEAR($BB252), MONTH(BK252)+1, DAY(BK252)-1), 1, Settings!$AY$23:$AY$38), BK252))</f>
        <v/>
      </c>
      <c r="CB252" s="119" t="str">
        <f>IF(BL252="", "", IF(BL252&lt;=$B252, WORKDAY(DATE(YEAR($BB252), MONTH(BL252)+1, DAY(BL252)-1), 1, Settings!$AY$23:$AY$38), BL252))</f>
        <v/>
      </c>
      <c r="CC252" s="119" t="str">
        <f>IF(BM252="", "", IF(BM252&lt;=$B252, WORKDAY(DATE(YEAR($BB252), MONTH(BM252)+1, DAY(BM252)-1), 1, Settings!$AY$23:$AY$38), BM252))</f>
        <v/>
      </c>
      <c r="CD252" s="119" t="str">
        <f>IF(BN252="", "", IF(BN252&lt;=$B252, WORKDAY(DATE(YEAR($BB252), MONTH(BN252)+1, DAY(BN252)-1), 1, Settings!$AY$23:$AY$38), BN252))</f>
        <v/>
      </c>
      <c r="CE252" s="119" t="str">
        <f>IF(BO252="", "", IF(BO252&lt;=$B252, WORKDAY(DATE(YEAR($BB252), MONTH(BO252)+1, DAY(BO252)-1), 1, Settings!$AY$23:$AY$38), BO252))</f>
        <v/>
      </c>
      <c r="CF252" s="120" t="str">
        <f>IF(BP252="", "", IF(BP252&lt;=$B252, WORKDAY(DATE(YEAR($BB252), MONTH(BP252)+1, DAY(BP252)-1), 1, Settings!$AY$23:$AY$38), BP252))</f>
        <v/>
      </c>
      <c r="CH252" s="48" t="str">
        <f t="shared" si="97"/>
        <v/>
      </c>
      <c r="CI252" s="49" t="str">
        <f t="shared" si="98"/>
        <v/>
      </c>
      <c r="CJ252" s="49" t="str">
        <f t="shared" si="99"/>
        <v/>
      </c>
      <c r="CK252" s="49" t="str">
        <f t="shared" si="100"/>
        <v/>
      </c>
      <c r="CL252" s="49" t="str">
        <f t="shared" si="101"/>
        <v/>
      </c>
      <c r="CM252" s="49" t="str">
        <f t="shared" si="102"/>
        <v/>
      </c>
      <c r="CN252" s="49" t="str">
        <f t="shared" si="103"/>
        <v/>
      </c>
      <c r="CO252" s="49" t="str">
        <f t="shared" si="104"/>
        <v/>
      </c>
      <c r="CP252" s="49" t="str">
        <f t="shared" si="105"/>
        <v/>
      </c>
      <c r="CQ252" s="49" t="str">
        <f t="shared" si="106"/>
        <v/>
      </c>
      <c r="CR252" s="49" t="str">
        <f t="shared" si="107"/>
        <v/>
      </c>
      <c r="CS252" s="49" t="str">
        <f t="shared" si="108"/>
        <v/>
      </c>
      <c r="CT252" s="49" t="str">
        <f t="shared" si="109"/>
        <v/>
      </c>
      <c r="CU252" s="49" t="str">
        <f t="shared" si="110"/>
        <v/>
      </c>
      <c r="CV252" s="16" t="str">
        <f t="shared" si="111"/>
        <v/>
      </c>
      <c r="CX252" s="48" t="str">
        <f t="shared" si="112"/>
        <v/>
      </c>
      <c r="CY252" s="49" t="str">
        <f t="shared" si="113"/>
        <v/>
      </c>
      <c r="CZ252" s="49" t="str">
        <f t="shared" si="114"/>
        <v/>
      </c>
      <c r="DA252" s="49" t="str">
        <f t="shared" si="115"/>
        <v/>
      </c>
      <c r="DB252" s="49" t="str">
        <f t="shared" si="116"/>
        <v/>
      </c>
      <c r="DC252" s="49" t="str">
        <f t="shared" si="117"/>
        <v/>
      </c>
      <c r="DD252" s="49" t="str">
        <f t="shared" si="118"/>
        <v/>
      </c>
      <c r="DE252" s="49" t="str">
        <f t="shared" si="119"/>
        <v/>
      </c>
      <c r="DF252" s="49" t="str">
        <f t="shared" si="120"/>
        <v/>
      </c>
      <c r="DG252" s="49" t="str">
        <f t="shared" si="121"/>
        <v/>
      </c>
      <c r="DH252" s="49" t="str">
        <f t="shared" si="122"/>
        <v/>
      </c>
      <c r="DI252" s="49" t="str">
        <f t="shared" si="123"/>
        <v/>
      </c>
      <c r="DJ252" s="49" t="str">
        <f t="shared" si="124"/>
        <v/>
      </c>
      <c r="DK252" s="49" t="str">
        <f t="shared" si="125"/>
        <v/>
      </c>
      <c r="DL252" s="16" t="str">
        <f t="shared" si="126"/>
        <v/>
      </c>
      <c r="DN252" s="17" t="str">
        <f t="shared" si="127"/>
        <v>Feb 2020</v>
      </c>
    </row>
    <row r="253" spans="1:118" x14ac:dyDescent="0.25">
      <c r="A253" s="30"/>
      <c r="B253" s="102">
        <f>IF(B252="", "", IFERROR(IF(B252+1&gt;Settings!$G$25, "", B252+1), ""))</f>
        <v>43889</v>
      </c>
      <c r="C253" s="2"/>
      <c r="D253" s="3"/>
      <c r="E253" s="3"/>
      <c r="F253" s="3"/>
      <c r="G253" s="3"/>
      <c r="H253" s="3"/>
      <c r="I253" s="3"/>
      <c r="J253" s="3"/>
      <c r="K253" s="3"/>
      <c r="L253" s="3"/>
      <c r="M253" s="3"/>
      <c r="N253" s="3"/>
      <c r="O253" s="3"/>
      <c r="P253" s="3"/>
      <c r="Q253" s="4"/>
      <c r="R253" s="30"/>
      <c r="T253" s="17" t="str">
        <f>IF($B253="", "", IF($B253&lt;Settings!$G$23, "Old", "New"))</f>
        <v>New</v>
      </c>
      <c r="AL253" s="118" t="str">
        <f>IF(OR($B253="", C253="", C$10="", AL$9), "", IFERROR($B253+INDEX(Settings!$AF$19:$AF$33, MATCH(C$10, Settings!$Y$19:$Y$33, 0))+IF(INDEX(Settings!$AI$19:$AI$33, MATCH(C$10, Settings!$Y$19:$Y$33, 0))="", 0, INDEX($AO$2:$AU$8, MATCH(TEXT($B253, "ddd"), $AN$2:$AN$8, 0), MATCH(INDEX(Settings!$AI$19:$AI$33, MATCH(C$10, Settings!$Y$19:$Y$33, 0)), $AO$1:$AU$1, 0))), 0))</f>
        <v/>
      </c>
      <c r="AM253" s="119" t="str">
        <f>IF(OR($B253="", D253="", D$10="", AM$9), "", IFERROR($B253+INDEX(Settings!$AF$19:$AF$33, MATCH(D$10, Settings!$Y$19:$Y$33, 0))+IF(INDEX(Settings!$AI$19:$AI$33, MATCH(D$10, Settings!$Y$19:$Y$33, 0))="", 0, INDEX($AO$2:$AU$8, MATCH(TEXT($B253, "ddd"), $AN$2:$AN$8, 0), MATCH(INDEX(Settings!$AI$19:$AI$33, MATCH(D$10, Settings!$Y$19:$Y$33, 0)), $AO$1:$AU$1, 0))), 0))</f>
        <v/>
      </c>
      <c r="AN253" s="119" t="str">
        <f>IF(OR($B253="", E253="", E$10="", AN$9), "", IFERROR($B253+INDEX(Settings!$AF$19:$AF$33, MATCH(E$10, Settings!$Y$19:$Y$33, 0))+IF(INDEX(Settings!$AI$19:$AI$33, MATCH(E$10, Settings!$Y$19:$Y$33, 0))="", 0, INDEX($AO$2:$AU$8, MATCH(TEXT($B253, "ddd"), $AN$2:$AN$8, 0), MATCH(INDEX(Settings!$AI$19:$AI$33, MATCH(E$10, Settings!$Y$19:$Y$33, 0)), $AO$1:$AU$1, 0))), 0))</f>
        <v/>
      </c>
      <c r="AO253" s="119" t="str">
        <f>IF(OR($B253="", F253="", F$10="", AO$9), "", IFERROR($B253+INDEX(Settings!$AF$19:$AF$33, MATCH(F$10, Settings!$Y$19:$Y$33, 0))+IF(INDEX(Settings!$AI$19:$AI$33, MATCH(F$10, Settings!$Y$19:$Y$33, 0))="", 0, INDEX($AO$2:$AU$8, MATCH(TEXT($B253, "ddd"), $AN$2:$AN$8, 0), MATCH(INDEX(Settings!$AI$19:$AI$33, MATCH(F$10, Settings!$Y$19:$Y$33, 0)), $AO$1:$AU$1, 0))), 0))</f>
        <v/>
      </c>
      <c r="AP253" s="119" t="str">
        <f>IF(OR($B253="", G253="", G$10="", AP$9), "", IFERROR($B253+INDEX(Settings!$AF$19:$AF$33, MATCH(G$10, Settings!$Y$19:$Y$33, 0))+IF(INDEX(Settings!$AI$19:$AI$33, MATCH(G$10, Settings!$Y$19:$Y$33, 0))="", 0, INDEX($AO$2:$AU$8, MATCH(TEXT($B253, "ddd"), $AN$2:$AN$8, 0), MATCH(INDEX(Settings!$AI$19:$AI$33, MATCH(G$10, Settings!$Y$19:$Y$33, 0)), $AO$1:$AU$1, 0))), 0))</f>
        <v/>
      </c>
      <c r="AQ253" s="119" t="str">
        <f>IF(OR($B253="", H253="", H$10="", AQ$9), "", IFERROR($B253+INDEX(Settings!$AF$19:$AF$33, MATCH(H$10, Settings!$Y$19:$Y$33, 0))+IF(INDEX(Settings!$AI$19:$AI$33, MATCH(H$10, Settings!$Y$19:$Y$33, 0))="", 0, INDEX($AO$2:$AU$8, MATCH(TEXT($B253, "ddd"), $AN$2:$AN$8, 0), MATCH(INDEX(Settings!$AI$19:$AI$33, MATCH(H$10, Settings!$Y$19:$Y$33, 0)), $AO$1:$AU$1, 0))), 0))</f>
        <v/>
      </c>
      <c r="AR253" s="119" t="str">
        <f>IF(OR($B253="", I253="", I$10="", AR$9), "", IFERROR($B253+INDEX(Settings!$AF$19:$AF$33, MATCH(I$10, Settings!$Y$19:$Y$33, 0))+IF(INDEX(Settings!$AI$19:$AI$33, MATCH(I$10, Settings!$Y$19:$Y$33, 0))="", 0, INDEX($AO$2:$AU$8, MATCH(TEXT($B253, "ddd"), $AN$2:$AN$8, 0), MATCH(INDEX(Settings!$AI$19:$AI$33, MATCH(I$10, Settings!$Y$19:$Y$33, 0)), $AO$1:$AU$1, 0))), 0))</f>
        <v/>
      </c>
      <c r="AS253" s="119" t="str">
        <f>IF(OR($B253="", J253="", J$10="", AS$9), "", IFERROR($B253+INDEX(Settings!$AF$19:$AF$33, MATCH(J$10, Settings!$Y$19:$Y$33, 0))+IF(INDEX(Settings!$AI$19:$AI$33, MATCH(J$10, Settings!$Y$19:$Y$33, 0))="", 0, INDEX($AO$2:$AU$8, MATCH(TEXT($B253, "ddd"), $AN$2:$AN$8, 0), MATCH(INDEX(Settings!$AI$19:$AI$33, MATCH(J$10, Settings!$Y$19:$Y$33, 0)), $AO$1:$AU$1, 0))), 0))</f>
        <v/>
      </c>
      <c r="AT253" s="119" t="str">
        <f>IF(OR($B253="", K253="", K$10="", AT$9), "", IFERROR($B253+INDEX(Settings!$AF$19:$AF$33, MATCH(K$10, Settings!$Y$19:$Y$33, 0))+IF(INDEX(Settings!$AI$19:$AI$33, MATCH(K$10, Settings!$Y$19:$Y$33, 0))="", 0, INDEX($AO$2:$AU$8, MATCH(TEXT($B253, "ddd"), $AN$2:$AN$8, 0), MATCH(INDEX(Settings!$AI$19:$AI$33, MATCH(K$10, Settings!$Y$19:$Y$33, 0)), $AO$1:$AU$1, 0))), 0))</f>
        <v/>
      </c>
      <c r="AU253" s="119" t="str">
        <f>IF(OR($B253="", L253="", L$10="", AU$9), "", IFERROR($B253+INDEX(Settings!$AF$19:$AF$33, MATCH(L$10, Settings!$Y$19:$Y$33, 0))+IF(INDEX(Settings!$AI$19:$AI$33, MATCH(L$10, Settings!$Y$19:$Y$33, 0))="", 0, INDEX($AO$2:$AU$8, MATCH(TEXT($B253, "ddd"), $AN$2:$AN$8, 0), MATCH(INDEX(Settings!$AI$19:$AI$33, MATCH(L$10, Settings!$Y$19:$Y$33, 0)), $AO$1:$AU$1, 0))), 0))</f>
        <v/>
      </c>
      <c r="AV253" s="119" t="str">
        <f>IF(OR($B253="", M253="", M$10="", AV$9), "", IFERROR($B253+INDEX(Settings!$AF$19:$AF$33, MATCH(M$10, Settings!$Y$19:$Y$33, 0))+IF(INDEX(Settings!$AI$19:$AI$33, MATCH(M$10, Settings!$Y$19:$Y$33, 0))="", 0, INDEX($AO$2:$AU$8, MATCH(TEXT($B253, "ddd"), $AN$2:$AN$8, 0), MATCH(INDEX(Settings!$AI$19:$AI$33, MATCH(M$10, Settings!$Y$19:$Y$33, 0)), $AO$1:$AU$1, 0))), 0))</f>
        <v/>
      </c>
      <c r="AW253" s="119" t="str">
        <f>IF(OR($B253="", N253="", N$10="", AW$9), "", IFERROR($B253+INDEX(Settings!$AF$19:$AF$33, MATCH(N$10, Settings!$Y$19:$Y$33, 0))+IF(INDEX(Settings!$AI$19:$AI$33, MATCH(N$10, Settings!$Y$19:$Y$33, 0))="", 0, INDEX($AO$2:$AU$8, MATCH(TEXT($B253, "ddd"), $AN$2:$AN$8, 0), MATCH(INDEX(Settings!$AI$19:$AI$33, MATCH(N$10, Settings!$Y$19:$Y$33, 0)), $AO$1:$AU$1, 0))), 0))</f>
        <v/>
      </c>
      <c r="AX253" s="119" t="str">
        <f>IF(OR($B253="", O253="", O$10="", AX$9), "", IFERROR($B253+INDEX(Settings!$AF$19:$AF$33, MATCH(O$10, Settings!$Y$19:$Y$33, 0))+IF(INDEX(Settings!$AI$19:$AI$33, MATCH(O$10, Settings!$Y$19:$Y$33, 0))="", 0, INDEX($AO$2:$AU$8, MATCH(TEXT($B253, "ddd"), $AN$2:$AN$8, 0), MATCH(INDEX(Settings!$AI$19:$AI$33, MATCH(O$10, Settings!$Y$19:$Y$33, 0)), $AO$1:$AU$1, 0))), 0))</f>
        <v/>
      </c>
      <c r="AY253" s="119" t="str">
        <f>IF(OR($B253="", P253="", P$10="", AY$9), "", IFERROR($B253+INDEX(Settings!$AF$19:$AF$33, MATCH(P$10, Settings!$Y$19:$Y$33, 0))+IF(INDEX(Settings!$AI$19:$AI$33, MATCH(P$10, Settings!$Y$19:$Y$33, 0))="", 0, INDEX($AO$2:$AU$8, MATCH(TEXT($B253, "ddd"), $AN$2:$AN$8, 0), MATCH(INDEX(Settings!$AI$19:$AI$33, MATCH(P$10, Settings!$Y$19:$Y$33, 0)), $AO$1:$AU$1, 0))), 0))</f>
        <v/>
      </c>
      <c r="AZ253" s="120" t="str">
        <f>IF(OR($B253="", Q253="", Q$10="", AZ$9), "", IFERROR($B253+INDEX(Settings!$AF$19:$AF$33, MATCH(Q$10, Settings!$Y$19:$Y$33, 0))+IF(INDEX(Settings!$AI$19:$AI$33, MATCH(Q$10, Settings!$Y$19:$Y$33, 0))="", 0, INDEX($AO$2:$AU$8, MATCH(TEXT($B253, "ddd"), $AN$2:$AN$8, 0), MATCH(INDEX(Settings!$AI$19:$AI$33, MATCH(Q$10, Settings!$Y$19:$Y$33, 0)), $AO$1:$AU$1, 0))), 0))</f>
        <v/>
      </c>
      <c r="BB253" s="118" t="str">
        <f>IF(OR(C$10="", $B253="", C253="", BB$9=""), "", IFERROR(WORKDAY((DATE(YEAR($B253), MONTH($B253)+INDEX(Settings!$AM$19:$AM$33, MATCH(C$10, Settings!$Y$19:$Y$33, 0)), IF(INDEX(Settings!$AQ$19:$AQ$33, MATCH(C$10, Settings!$Y$19:$Y$33, 0))=0, DAY($B253), INDEX(Settings!$AQ$19:$AQ$33, MATCH(C$10, Settings!$Y$19:$Y$33, 0))))-1), 1, Settings!$AY$23:$AY$38), ""))</f>
        <v/>
      </c>
      <c r="BC253" s="119" t="str">
        <f>IF(OR(D$10="", $B253="", D253="", BC$9=""), "", IFERROR(WORKDAY((DATE(YEAR($B253), MONTH($B253)+INDEX(Settings!$AM$19:$AM$33, MATCH(D$10, Settings!$Y$19:$Y$33, 0)), IF(INDEX(Settings!$AQ$19:$AQ$33, MATCH(D$10, Settings!$Y$19:$Y$33, 0))=0, DAY($B253), INDEX(Settings!$AQ$19:$AQ$33, MATCH(D$10, Settings!$Y$19:$Y$33, 0))))-1), 1, Settings!$AY$23:$AY$38), ""))</f>
        <v/>
      </c>
      <c r="BD253" s="119" t="str">
        <f>IF(OR(E$10="", $B253="", E253="", BD$9=""), "", IFERROR(WORKDAY((DATE(YEAR($B253), MONTH($B253)+INDEX(Settings!$AM$19:$AM$33, MATCH(E$10, Settings!$Y$19:$Y$33, 0)), IF(INDEX(Settings!$AQ$19:$AQ$33, MATCH(E$10, Settings!$Y$19:$Y$33, 0))=0, DAY($B253), INDEX(Settings!$AQ$19:$AQ$33, MATCH(E$10, Settings!$Y$19:$Y$33, 0))))-1), 1, Settings!$AY$23:$AY$38), ""))</f>
        <v/>
      </c>
      <c r="BE253" s="119" t="str">
        <f>IF(OR(F$10="", $B253="", F253="", BE$9=""), "", IFERROR(WORKDAY((DATE(YEAR($B253), MONTH($B253)+INDEX(Settings!$AM$19:$AM$33, MATCH(F$10, Settings!$Y$19:$Y$33, 0)), IF(INDEX(Settings!$AQ$19:$AQ$33, MATCH(F$10, Settings!$Y$19:$Y$33, 0))=0, DAY($B253), INDEX(Settings!$AQ$19:$AQ$33, MATCH(F$10, Settings!$Y$19:$Y$33, 0))))-1), 1, Settings!$AY$23:$AY$38), ""))</f>
        <v/>
      </c>
      <c r="BF253" s="119" t="str">
        <f>IF(OR(G$10="", $B253="", G253="", BF$9=""), "", IFERROR(WORKDAY((DATE(YEAR($B253), MONTH($B253)+INDEX(Settings!$AM$19:$AM$33, MATCH(G$10, Settings!$Y$19:$Y$33, 0)), IF(INDEX(Settings!$AQ$19:$AQ$33, MATCH(G$10, Settings!$Y$19:$Y$33, 0))=0, DAY($B253), INDEX(Settings!$AQ$19:$AQ$33, MATCH(G$10, Settings!$Y$19:$Y$33, 0))))-1), 1, Settings!$AY$23:$AY$38), ""))</f>
        <v/>
      </c>
      <c r="BG253" s="119" t="str">
        <f>IF(OR(H$10="", $B253="", H253="", BG$9=""), "", IFERROR(WORKDAY((DATE(YEAR($B253), MONTH($B253)+INDEX(Settings!$AM$19:$AM$33, MATCH(H$10, Settings!$Y$19:$Y$33, 0)), IF(INDEX(Settings!$AQ$19:$AQ$33, MATCH(H$10, Settings!$Y$19:$Y$33, 0))=0, DAY($B253), INDEX(Settings!$AQ$19:$AQ$33, MATCH(H$10, Settings!$Y$19:$Y$33, 0))))-1), 1, Settings!$AY$23:$AY$38), ""))</f>
        <v/>
      </c>
      <c r="BH253" s="119" t="str">
        <f>IF(OR(I$10="", $B253="", I253="", BH$9=""), "", IFERROR(WORKDAY((DATE(YEAR($B253), MONTH($B253)+INDEX(Settings!$AM$19:$AM$33, MATCH(I$10, Settings!$Y$19:$Y$33, 0)), IF(INDEX(Settings!$AQ$19:$AQ$33, MATCH(I$10, Settings!$Y$19:$Y$33, 0))=0, DAY($B253), INDEX(Settings!$AQ$19:$AQ$33, MATCH(I$10, Settings!$Y$19:$Y$33, 0))))-1), 1, Settings!$AY$23:$AY$38), ""))</f>
        <v/>
      </c>
      <c r="BI253" s="119" t="str">
        <f>IF(OR(J$10="", $B253="", J253="", BI$9=""), "", IFERROR(WORKDAY((DATE(YEAR($B253), MONTH($B253)+INDEX(Settings!$AM$19:$AM$33, MATCH(J$10, Settings!$Y$19:$Y$33, 0)), IF(INDEX(Settings!$AQ$19:$AQ$33, MATCH(J$10, Settings!$Y$19:$Y$33, 0))=0, DAY($B253), INDEX(Settings!$AQ$19:$AQ$33, MATCH(J$10, Settings!$Y$19:$Y$33, 0))))-1), 1, Settings!$AY$23:$AY$38), ""))</f>
        <v/>
      </c>
      <c r="BJ253" s="119" t="str">
        <f>IF(OR(K$10="", $B253="", K253="", BJ$9=""), "", IFERROR(WORKDAY((DATE(YEAR($B253), MONTH($B253)+INDEX(Settings!$AM$19:$AM$33, MATCH(K$10, Settings!$Y$19:$Y$33, 0)), IF(INDEX(Settings!$AQ$19:$AQ$33, MATCH(K$10, Settings!$Y$19:$Y$33, 0))=0, DAY($B253), INDEX(Settings!$AQ$19:$AQ$33, MATCH(K$10, Settings!$Y$19:$Y$33, 0))))-1), 1, Settings!$AY$23:$AY$38), ""))</f>
        <v/>
      </c>
      <c r="BK253" s="119" t="str">
        <f>IF(OR(L$10="", $B253="", L253="", BK$9=""), "", IFERROR(WORKDAY((DATE(YEAR($B253), MONTH($B253)+INDEX(Settings!$AM$19:$AM$33, MATCH(L$10, Settings!$Y$19:$Y$33, 0)), IF(INDEX(Settings!$AQ$19:$AQ$33, MATCH(L$10, Settings!$Y$19:$Y$33, 0))=0, DAY($B253), INDEX(Settings!$AQ$19:$AQ$33, MATCH(L$10, Settings!$Y$19:$Y$33, 0))))-1), 1, Settings!$AY$23:$AY$38), ""))</f>
        <v/>
      </c>
      <c r="BL253" s="119" t="str">
        <f>IF(OR(M$10="", $B253="", M253="", BL$9=""), "", IFERROR(WORKDAY((DATE(YEAR($B253), MONTH($B253)+INDEX(Settings!$AM$19:$AM$33, MATCH(M$10, Settings!$Y$19:$Y$33, 0)), IF(INDEX(Settings!$AQ$19:$AQ$33, MATCH(M$10, Settings!$Y$19:$Y$33, 0))=0, DAY($B253), INDEX(Settings!$AQ$19:$AQ$33, MATCH(M$10, Settings!$Y$19:$Y$33, 0))))-1), 1, Settings!$AY$23:$AY$38), ""))</f>
        <v/>
      </c>
      <c r="BM253" s="119" t="str">
        <f>IF(OR(N$10="", $B253="", N253="", BM$9=""), "", IFERROR(WORKDAY((DATE(YEAR($B253), MONTH($B253)+INDEX(Settings!$AM$19:$AM$33, MATCH(N$10, Settings!$Y$19:$Y$33, 0)), IF(INDEX(Settings!$AQ$19:$AQ$33, MATCH(N$10, Settings!$Y$19:$Y$33, 0))=0, DAY($B253), INDEX(Settings!$AQ$19:$AQ$33, MATCH(N$10, Settings!$Y$19:$Y$33, 0))))-1), 1, Settings!$AY$23:$AY$38), ""))</f>
        <v/>
      </c>
      <c r="BN253" s="119" t="str">
        <f>IF(OR(O$10="", $B253="", O253="", BN$9=""), "", IFERROR(WORKDAY((DATE(YEAR($B253), MONTH($B253)+INDEX(Settings!$AM$19:$AM$33, MATCH(O$10, Settings!$Y$19:$Y$33, 0)), IF(INDEX(Settings!$AQ$19:$AQ$33, MATCH(O$10, Settings!$Y$19:$Y$33, 0))=0, DAY($B253), INDEX(Settings!$AQ$19:$AQ$33, MATCH(O$10, Settings!$Y$19:$Y$33, 0))))-1), 1, Settings!$AY$23:$AY$38), ""))</f>
        <v/>
      </c>
      <c r="BO253" s="119" t="str">
        <f>IF(OR(P$10="", $B253="", P253="", BO$9=""), "", IFERROR(WORKDAY((DATE(YEAR($B253), MONTH($B253)+INDEX(Settings!$AM$19:$AM$33, MATCH(P$10, Settings!$Y$19:$Y$33, 0)), IF(INDEX(Settings!$AQ$19:$AQ$33, MATCH(P$10, Settings!$Y$19:$Y$33, 0))=0, DAY($B253), INDEX(Settings!$AQ$19:$AQ$33, MATCH(P$10, Settings!$Y$19:$Y$33, 0))))-1), 1, Settings!$AY$23:$AY$38), ""))</f>
        <v/>
      </c>
      <c r="BP253" s="120" t="str">
        <f>IF(OR(Q$10="", $B253="", Q253="", BP$9=""), "", IFERROR(WORKDAY((DATE(YEAR($B253), MONTH($B253)+INDEX(Settings!$AM$19:$AM$33, MATCH(Q$10, Settings!$Y$19:$Y$33, 0)), IF(INDEX(Settings!$AQ$19:$AQ$33, MATCH(Q$10, Settings!$Y$19:$Y$33, 0))=0, DAY($B253), INDEX(Settings!$AQ$19:$AQ$33, MATCH(Q$10, Settings!$Y$19:$Y$33, 0))))-1), 1, Settings!$AY$23:$AY$38), ""))</f>
        <v/>
      </c>
      <c r="BR253" s="118" t="str">
        <f>IF(BB253="", "", IF(BB253&lt;=$B253, WORKDAY(DATE(YEAR($BB253), MONTH(BB253)+1, DAY(BB253)-1), 1, Settings!$AY$23:$AY$38), BB253))</f>
        <v/>
      </c>
      <c r="BS253" s="119" t="str">
        <f>IF(BC253="", "", IF(BC253&lt;=$B253, WORKDAY(DATE(YEAR($BB253), MONTH(BC253)+1, DAY(BC253)-1), 1, Settings!$AY$23:$AY$38), BC253))</f>
        <v/>
      </c>
      <c r="BT253" s="119" t="str">
        <f>IF(BD253="", "", IF(BD253&lt;=$B253, WORKDAY(DATE(YEAR($BB253), MONTH(BD253)+1, DAY(BD253)-1), 1, Settings!$AY$23:$AY$38), BD253))</f>
        <v/>
      </c>
      <c r="BU253" s="119" t="str">
        <f>IF(BE253="", "", IF(BE253&lt;=$B253, WORKDAY(DATE(YEAR($BB253), MONTH(BE253)+1, DAY(BE253)-1), 1, Settings!$AY$23:$AY$38), BE253))</f>
        <v/>
      </c>
      <c r="BV253" s="119" t="str">
        <f>IF(BF253="", "", IF(BF253&lt;=$B253, WORKDAY(DATE(YEAR($BB253), MONTH(BF253)+1, DAY(BF253)-1), 1, Settings!$AY$23:$AY$38), BF253))</f>
        <v/>
      </c>
      <c r="BW253" s="119" t="str">
        <f>IF(BG253="", "", IF(BG253&lt;=$B253, WORKDAY(DATE(YEAR($BB253), MONTH(BG253)+1, DAY(BG253)-1), 1, Settings!$AY$23:$AY$38), BG253))</f>
        <v/>
      </c>
      <c r="BX253" s="119" t="str">
        <f>IF(BH253="", "", IF(BH253&lt;=$B253, WORKDAY(DATE(YEAR($BB253), MONTH(BH253)+1, DAY(BH253)-1), 1, Settings!$AY$23:$AY$38), BH253))</f>
        <v/>
      </c>
      <c r="BY253" s="119" t="str">
        <f>IF(BI253="", "", IF(BI253&lt;=$B253, WORKDAY(DATE(YEAR($BB253), MONTH(BI253)+1, DAY(BI253)-1), 1, Settings!$AY$23:$AY$38), BI253))</f>
        <v/>
      </c>
      <c r="BZ253" s="119" t="str">
        <f>IF(BJ253="", "", IF(BJ253&lt;=$B253, WORKDAY(DATE(YEAR($BB253), MONTH(BJ253)+1, DAY(BJ253)-1), 1, Settings!$AY$23:$AY$38), BJ253))</f>
        <v/>
      </c>
      <c r="CA253" s="119" t="str">
        <f>IF(BK253="", "", IF(BK253&lt;=$B253, WORKDAY(DATE(YEAR($BB253), MONTH(BK253)+1, DAY(BK253)-1), 1, Settings!$AY$23:$AY$38), BK253))</f>
        <v/>
      </c>
      <c r="CB253" s="119" t="str">
        <f>IF(BL253="", "", IF(BL253&lt;=$B253, WORKDAY(DATE(YEAR($BB253), MONTH(BL253)+1, DAY(BL253)-1), 1, Settings!$AY$23:$AY$38), BL253))</f>
        <v/>
      </c>
      <c r="CC253" s="119" t="str">
        <f>IF(BM253="", "", IF(BM253&lt;=$B253, WORKDAY(DATE(YEAR($BB253), MONTH(BM253)+1, DAY(BM253)-1), 1, Settings!$AY$23:$AY$38), BM253))</f>
        <v/>
      </c>
      <c r="CD253" s="119" t="str">
        <f>IF(BN253="", "", IF(BN253&lt;=$B253, WORKDAY(DATE(YEAR($BB253), MONTH(BN253)+1, DAY(BN253)-1), 1, Settings!$AY$23:$AY$38), BN253))</f>
        <v/>
      </c>
      <c r="CE253" s="119" t="str">
        <f>IF(BO253="", "", IF(BO253&lt;=$B253, WORKDAY(DATE(YEAR($BB253), MONTH(BO253)+1, DAY(BO253)-1), 1, Settings!$AY$23:$AY$38), BO253))</f>
        <v/>
      </c>
      <c r="CF253" s="120" t="str">
        <f>IF(BP253="", "", IF(BP253&lt;=$B253, WORKDAY(DATE(YEAR($BB253), MONTH(BP253)+1, DAY(BP253)-1), 1, Settings!$AY$23:$AY$38), BP253))</f>
        <v/>
      </c>
      <c r="CH253" s="48" t="str">
        <f t="shared" si="97"/>
        <v/>
      </c>
      <c r="CI253" s="49" t="str">
        <f t="shared" si="98"/>
        <v/>
      </c>
      <c r="CJ253" s="49" t="str">
        <f t="shared" si="99"/>
        <v/>
      </c>
      <c r="CK253" s="49" t="str">
        <f t="shared" si="100"/>
        <v/>
      </c>
      <c r="CL253" s="49" t="str">
        <f t="shared" si="101"/>
        <v/>
      </c>
      <c r="CM253" s="49" t="str">
        <f t="shared" si="102"/>
        <v/>
      </c>
      <c r="CN253" s="49" t="str">
        <f t="shared" si="103"/>
        <v/>
      </c>
      <c r="CO253" s="49" t="str">
        <f t="shared" si="104"/>
        <v/>
      </c>
      <c r="CP253" s="49" t="str">
        <f t="shared" si="105"/>
        <v/>
      </c>
      <c r="CQ253" s="49" t="str">
        <f t="shared" si="106"/>
        <v/>
      </c>
      <c r="CR253" s="49" t="str">
        <f t="shared" si="107"/>
        <v/>
      </c>
      <c r="CS253" s="49" t="str">
        <f t="shared" si="108"/>
        <v/>
      </c>
      <c r="CT253" s="49" t="str">
        <f t="shared" si="109"/>
        <v/>
      </c>
      <c r="CU253" s="49" t="str">
        <f t="shared" si="110"/>
        <v/>
      </c>
      <c r="CV253" s="16" t="str">
        <f t="shared" si="111"/>
        <v/>
      </c>
      <c r="CX253" s="48" t="str">
        <f t="shared" si="112"/>
        <v/>
      </c>
      <c r="CY253" s="49" t="str">
        <f t="shared" si="113"/>
        <v/>
      </c>
      <c r="CZ253" s="49" t="str">
        <f t="shared" si="114"/>
        <v/>
      </c>
      <c r="DA253" s="49" t="str">
        <f t="shared" si="115"/>
        <v/>
      </c>
      <c r="DB253" s="49" t="str">
        <f t="shared" si="116"/>
        <v/>
      </c>
      <c r="DC253" s="49" t="str">
        <f t="shared" si="117"/>
        <v/>
      </c>
      <c r="DD253" s="49" t="str">
        <f t="shared" si="118"/>
        <v/>
      </c>
      <c r="DE253" s="49" t="str">
        <f t="shared" si="119"/>
        <v/>
      </c>
      <c r="DF253" s="49" t="str">
        <f t="shared" si="120"/>
        <v/>
      </c>
      <c r="DG253" s="49" t="str">
        <f t="shared" si="121"/>
        <v/>
      </c>
      <c r="DH253" s="49" t="str">
        <f t="shared" si="122"/>
        <v/>
      </c>
      <c r="DI253" s="49" t="str">
        <f t="shared" si="123"/>
        <v/>
      </c>
      <c r="DJ253" s="49" t="str">
        <f t="shared" si="124"/>
        <v/>
      </c>
      <c r="DK253" s="49" t="str">
        <f t="shared" si="125"/>
        <v/>
      </c>
      <c r="DL253" s="16" t="str">
        <f t="shared" si="126"/>
        <v/>
      </c>
      <c r="DN253" s="17" t="str">
        <f t="shared" si="127"/>
        <v>Feb 2020</v>
      </c>
    </row>
    <row r="254" spans="1:118" x14ac:dyDescent="0.25">
      <c r="A254" s="30"/>
      <c r="B254" s="102">
        <f>IF(B253="", "", IFERROR(IF(B253+1&gt;Settings!$G$25, "", B253+1), ""))</f>
        <v>43890</v>
      </c>
      <c r="C254" s="2"/>
      <c r="D254" s="3"/>
      <c r="E254" s="3"/>
      <c r="F254" s="3"/>
      <c r="G254" s="3"/>
      <c r="H254" s="3"/>
      <c r="I254" s="3"/>
      <c r="J254" s="3"/>
      <c r="K254" s="3"/>
      <c r="L254" s="3"/>
      <c r="M254" s="3"/>
      <c r="N254" s="3"/>
      <c r="O254" s="3"/>
      <c r="P254" s="3"/>
      <c r="Q254" s="4"/>
      <c r="R254" s="30"/>
      <c r="T254" s="17" t="str">
        <f>IF($B254="", "", IF($B254&lt;Settings!$G$23, "Old", "New"))</f>
        <v>New</v>
      </c>
      <c r="AL254" s="118" t="str">
        <f>IF(OR($B254="", C254="", C$10="", AL$9), "", IFERROR($B254+INDEX(Settings!$AF$19:$AF$33, MATCH(C$10, Settings!$Y$19:$Y$33, 0))+IF(INDEX(Settings!$AI$19:$AI$33, MATCH(C$10, Settings!$Y$19:$Y$33, 0))="", 0, INDEX($AO$2:$AU$8, MATCH(TEXT($B254, "ddd"), $AN$2:$AN$8, 0), MATCH(INDEX(Settings!$AI$19:$AI$33, MATCH(C$10, Settings!$Y$19:$Y$33, 0)), $AO$1:$AU$1, 0))), 0))</f>
        <v/>
      </c>
      <c r="AM254" s="119" t="str">
        <f>IF(OR($B254="", D254="", D$10="", AM$9), "", IFERROR($B254+INDEX(Settings!$AF$19:$AF$33, MATCH(D$10, Settings!$Y$19:$Y$33, 0))+IF(INDEX(Settings!$AI$19:$AI$33, MATCH(D$10, Settings!$Y$19:$Y$33, 0))="", 0, INDEX($AO$2:$AU$8, MATCH(TEXT($B254, "ddd"), $AN$2:$AN$8, 0), MATCH(INDEX(Settings!$AI$19:$AI$33, MATCH(D$10, Settings!$Y$19:$Y$33, 0)), $AO$1:$AU$1, 0))), 0))</f>
        <v/>
      </c>
      <c r="AN254" s="119" t="str">
        <f>IF(OR($B254="", E254="", E$10="", AN$9), "", IFERROR($B254+INDEX(Settings!$AF$19:$AF$33, MATCH(E$10, Settings!$Y$19:$Y$33, 0))+IF(INDEX(Settings!$AI$19:$AI$33, MATCH(E$10, Settings!$Y$19:$Y$33, 0))="", 0, INDEX($AO$2:$AU$8, MATCH(TEXT($B254, "ddd"), $AN$2:$AN$8, 0), MATCH(INDEX(Settings!$AI$19:$AI$33, MATCH(E$10, Settings!$Y$19:$Y$33, 0)), $AO$1:$AU$1, 0))), 0))</f>
        <v/>
      </c>
      <c r="AO254" s="119" t="str">
        <f>IF(OR($B254="", F254="", F$10="", AO$9), "", IFERROR($B254+INDEX(Settings!$AF$19:$AF$33, MATCH(F$10, Settings!$Y$19:$Y$33, 0))+IF(INDEX(Settings!$AI$19:$AI$33, MATCH(F$10, Settings!$Y$19:$Y$33, 0))="", 0, INDEX($AO$2:$AU$8, MATCH(TEXT($B254, "ddd"), $AN$2:$AN$8, 0), MATCH(INDEX(Settings!$AI$19:$AI$33, MATCH(F$10, Settings!$Y$19:$Y$33, 0)), $AO$1:$AU$1, 0))), 0))</f>
        <v/>
      </c>
      <c r="AP254" s="119" t="str">
        <f>IF(OR($B254="", G254="", G$10="", AP$9), "", IFERROR($B254+INDEX(Settings!$AF$19:$AF$33, MATCH(G$10, Settings!$Y$19:$Y$33, 0))+IF(INDEX(Settings!$AI$19:$AI$33, MATCH(G$10, Settings!$Y$19:$Y$33, 0))="", 0, INDEX($AO$2:$AU$8, MATCH(TEXT($B254, "ddd"), $AN$2:$AN$8, 0), MATCH(INDEX(Settings!$AI$19:$AI$33, MATCH(G$10, Settings!$Y$19:$Y$33, 0)), $AO$1:$AU$1, 0))), 0))</f>
        <v/>
      </c>
      <c r="AQ254" s="119" t="str">
        <f>IF(OR($B254="", H254="", H$10="", AQ$9), "", IFERROR($B254+INDEX(Settings!$AF$19:$AF$33, MATCH(H$10, Settings!$Y$19:$Y$33, 0))+IF(INDEX(Settings!$AI$19:$AI$33, MATCH(H$10, Settings!$Y$19:$Y$33, 0))="", 0, INDEX($AO$2:$AU$8, MATCH(TEXT($B254, "ddd"), $AN$2:$AN$8, 0), MATCH(INDEX(Settings!$AI$19:$AI$33, MATCH(H$10, Settings!$Y$19:$Y$33, 0)), $AO$1:$AU$1, 0))), 0))</f>
        <v/>
      </c>
      <c r="AR254" s="119" t="str">
        <f>IF(OR($B254="", I254="", I$10="", AR$9), "", IFERROR($B254+INDEX(Settings!$AF$19:$AF$33, MATCH(I$10, Settings!$Y$19:$Y$33, 0))+IF(INDEX(Settings!$AI$19:$AI$33, MATCH(I$10, Settings!$Y$19:$Y$33, 0))="", 0, INDEX($AO$2:$AU$8, MATCH(TEXT($B254, "ddd"), $AN$2:$AN$8, 0), MATCH(INDEX(Settings!$AI$19:$AI$33, MATCH(I$10, Settings!$Y$19:$Y$33, 0)), $AO$1:$AU$1, 0))), 0))</f>
        <v/>
      </c>
      <c r="AS254" s="119" t="str">
        <f>IF(OR($B254="", J254="", J$10="", AS$9), "", IFERROR($B254+INDEX(Settings!$AF$19:$AF$33, MATCH(J$10, Settings!$Y$19:$Y$33, 0))+IF(INDEX(Settings!$AI$19:$AI$33, MATCH(J$10, Settings!$Y$19:$Y$33, 0))="", 0, INDEX($AO$2:$AU$8, MATCH(TEXT($B254, "ddd"), $AN$2:$AN$8, 0), MATCH(INDEX(Settings!$AI$19:$AI$33, MATCH(J$10, Settings!$Y$19:$Y$33, 0)), $AO$1:$AU$1, 0))), 0))</f>
        <v/>
      </c>
      <c r="AT254" s="119" t="str">
        <f>IF(OR($B254="", K254="", K$10="", AT$9), "", IFERROR($B254+INDEX(Settings!$AF$19:$AF$33, MATCH(K$10, Settings!$Y$19:$Y$33, 0))+IF(INDEX(Settings!$AI$19:$AI$33, MATCH(K$10, Settings!$Y$19:$Y$33, 0))="", 0, INDEX($AO$2:$AU$8, MATCH(TEXT($B254, "ddd"), $AN$2:$AN$8, 0), MATCH(INDEX(Settings!$AI$19:$AI$33, MATCH(K$10, Settings!$Y$19:$Y$33, 0)), $AO$1:$AU$1, 0))), 0))</f>
        <v/>
      </c>
      <c r="AU254" s="119" t="str">
        <f>IF(OR($B254="", L254="", L$10="", AU$9), "", IFERROR($B254+INDEX(Settings!$AF$19:$AF$33, MATCH(L$10, Settings!$Y$19:$Y$33, 0))+IF(INDEX(Settings!$AI$19:$AI$33, MATCH(L$10, Settings!$Y$19:$Y$33, 0))="", 0, INDEX($AO$2:$AU$8, MATCH(TEXT($B254, "ddd"), $AN$2:$AN$8, 0), MATCH(INDEX(Settings!$AI$19:$AI$33, MATCH(L$10, Settings!$Y$19:$Y$33, 0)), $AO$1:$AU$1, 0))), 0))</f>
        <v/>
      </c>
      <c r="AV254" s="119" t="str">
        <f>IF(OR($B254="", M254="", M$10="", AV$9), "", IFERROR($B254+INDEX(Settings!$AF$19:$AF$33, MATCH(M$10, Settings!$Y$19:$Y$33, 0))+IF(INDEX(Settings!$AI$19:$AI$33, MATCH(M$10, Settings!$Y$19:$Y$33, 0))="", 0, INDEX($AO$2:$AU$8, MATCH(TEXT($B254, "ddd"), $AN$2:$AN$8, 0), MATCH(INDEX(Settings!$AI$19:$AI$33, MATCH(M$10, Settings!$Y$19:$Y$33, 0)), $AO$1:$AU$1, 0))), 0))</f>
        <v/>
      </c>
      <c r="AW254" s="119" t="str">
        <f>IF(OR($B254="", N254="", N$10="", AW$9), "", IFERROR($B254+INDEX(Settings!$AF$19:$AF$33, MATCH(N$10, Settings!$Y$19:$Y$33, 0))+IF(INDEX(Settings!$AI$19:$AI$33, MATCH(N$10, Settings!$Y$19:$Y$33, 0))="", 0, INDEX($AO$2:$AU$8, MATCH(TEXT($B254, "ddd"), $AN$2:$AN$8, 0), MATCH(INDEX(Settings!$AI$19:$AI$33, MATCH(N$10, Settings!$Y$19:$Y$33, 0)), $AO$1:$AU$1, 0))), 0))</f>
        <v/>
      </c>
      <c r="AX254" s="119" t="str">
        <f>IF(OR($B254="", O254="", O$10="", AX$9), "", IFERROR($B254+INDEX(Settings!$AF$19:$AF$33, MATCH(O$10, Settings!$Y$19:$Y$33, 0))+IF(INDEX(Settings!$AI$19:$AI$33, MATCH(O$10, Settings!$Y$19:$Y$33, 0))="", 0, INDEX($AO$2:$AU$8, MATCH(TEXT($B254, "ddd"), $AN$2:$AN$8, 0), MATCH(INDEX(Settings!$AI$19:$AI$33, MATCH(O$10, Settings!$Y$19:$Y$33, 0)), $AO$1:$AU$1, 0))), 0))</f>
        <v/>
      </c>
      <c r="AY254" s="119" t="str">
        <f>IF(OR($B254="", P254="", P$10="", AY$9), "", IFERROR($B254+INDEX(Settings!$AF$19:$AF$33, MATCH(P$10, Settings!$Y$19:$Y$33, 0))+IF(INDEX(Settings!$AI$19:$AI$33, MATCH(P$10, Settings!$Y$19:$Y$33, 0))="", 0, INDEX($AO$2:$AU$8, MATCH(TEXT($B254, "ddd"), $AN$2:$AN$8, 0), MATCH(INDEX(Settings!$AI$19:$AI$33, MATCH(P$10, Settings!$Y$19:$Y$33, 0)), $AO$1:$AU$1, 0))), 0))</f>
        <v/>
      </c>
      <c r="AZ254" s="120" t="str">
        <f>IF(OR($B254="", Q254="", Q$10="", AZ$9), "", IFERROR($B254+INDEX(Settings!$AF$19:$AF$33, MATCH(Q$10, Settings!$Y$19:$Y$33, 0))+IF(INDEX(Settings!$AI$19:$AI$33, MATCH(Q$10, Settings!$Y$19:$Y$33, 0))="", 0, INDEX($AO$2:$AU$8, MATCH(TEXT($B254, "ddd"), $AN$2:$AN$8, 0), MATCH(INDEX(Settings!$AI$19:$AI$33, MATCH(Q$10, Settings!$Y$19:$Y$33, 0)), $AO$1:$AU$1, 0))), 0))</f>
        <v/>
      </c>
      <c r="BB254" s="118" t="str">
        <f>IF(OR(C$10="", $B254="", C254="", BB$9=""), "", IFERROR(WORKDAY((DATE(YEAR($B254), MONTH($B254)+INDEX(Settings!$AM$19:$AM$33, MATCH(C$10, Settings!$Y$19:$Y$33, 0)), IF(INDEX(Settings!$AQ$19:$AQ$33, MATCH(C$10, Settings!$Y$19:$Y$33, 0))=0, DAY($B254), INDEX(Settings!$AQ$19:$AQ$33, MATCH(C$10, Settings!$Y$19:$Y$33, 0))))-1), 1, Settings!$AY$23:$AY$38), ""))</f>
        <v/>
      </c>
      <c r="BC254" s="119" t="str">
        <f>IF(OR(D$10="", $B254="", D254="", BC$9=""), "", IFERROR(WORKDAY((DATE(YEAR($B254), MONTH($B254)+INDEX(Settings!$AM$19:$AM$33, MATCH(D$10, Settings!$Y$19:$Y$33, 0)), IF(INDEX(Settings!$AQ$19:$AQ$33, MATCH(D$10, Settings!$Y$19:$Y$33, 0))=0, DAY($B254), INDEX(Settings!$AQ$19:$AQ$33, MATCH(D$10, Settings!$Y$19:$Y$33, 0))))-1), 1, Settings!$AY$23:$AY$38), ""))</f>
        <v/>
      </c>
      <c r="BD254" s="119" t="str">
        <f>IF(OR(E$10="", $B254="", E254="", BD$9=""), "", IFERROR(WORKDAY((DATE(YEAR($B254), MONTH($B254)+INDEX(Settings!$AM$19:$AM$33, MATCH(E$10, Settings!$Y$19:$Y$33, 0)), IF(INDEX(Settings!$AQ$19:$AQ$33, MATCH(E$10, Settings!$Y$19:$Y$33, 0))=0, DAY($B254), INDEX(Settings!$AQ$19:$AQ$33, MATCH(E$10, Settings!$Y$19:$Y$33, 0))))-1), 1, Settings!$AY$23:$AY$38), ""))</f>
        <v/>
      </c>
      <c r="BE254" s="119" t="str">
        <f>IF(OR(F$10="", $B254="", F254="", BE$9=""), "", IFERROR(WORKDAY((DATE(YEAR($B254), MONTH($B254)+INDEX(Settings!$AM$19:$AM$33, MATCH(F$10, Settings!$Y$19:$Y$33, 0)), IF(INDEX(Settings!$AQ$19:$AQ$33, MATCH(F$10, Settings!$Y$19:$Y$33, 0))=0, DAY($B254), INDEX(Settings!$AQ$19:$AQ$33, MATCH(F$10, Settings!$Y$19:$Y$33, 0))))-1), 1, Settings!$AY$23:$AY$38), ""))</f>
        <v/>
      </c>
      <c r="BF254" s="119" t="str">
        <f>IF(OR(G$10="", $B254="", G254="", BF$9=""), "", IFERROR(WORKDAY((DATE(YEAR($B254), MONTH($B254)+INDEX(Settings!$AM$19:$AM$33, MATCH(G$10, Settings!$Y$19:$Y$33, 0)), IF(INDEX(Settings!$AQ$19:$AQ$33, MATCH(G$10, Settings!$Y$19:$Y$33, 0))=0, DAY($B254), INDEX(Settings!$AQ$19:$AQ$33, MATCH(G$10, Settings!$Y$19:$Y$33, 0))))-1), 1, Settings!$AY$23:$AY$38), ""))</f>
        <v/>
      </c>
      <c r="BG254" s="119" t="str">
        <f>IF(OR(H$10="", $B254="", H254="", BG$9=""), "", IFERROR(WORKDAY((DATE(YEAR($B254), MONTH($B254)+INDEX(Settings!$AM$19:$AM$33, MATCH(H$10, Settings!$Y$19:$Y$33, 0)), IF(INDEX(Settings!$AQ$19:$AQ$33, MATCH(H$10, Settings!$Y$19:$Y$33, 0))=0, DAY($B254), INDEX(Settings!$AQ$19:$AQ$33, MATCH(H$10, Settings!$Y$19:$Y$33, 0))))-1), 1, Settings!$AY$23:$AY$38), ""))</f>
        <v/>
      </c>
      <c r="BH254" s="119" t="str">
        <f>IF(OR(I$10="", $B254="", I254="", BH$9=""), "", IFERROR(WORKDAY((DATE(YEAR($B254), MONTH($B254)+INDEX(Settings!$AM$19:$AM$33, MATCH(I$10, Settings!$Y$19:$Y$33, 0)), IF(INDEX(Settings!$AQ$19:$AQ$33, MATCH(I$10, Settings!$Y$19:$Y$33, 0))=0, DAY($B254), INDEX(Settings!$AQ$19:$AQ$33, MATCH(I$10, Settings!$Y$19:$Y$33, 0))))-1), 1, Settings!$AY$23:$AY$38), ""))</f>
        <v/>
      </c>
      <c r="BI254" s="119" t="str">
        <f>IF(OR(J$10="", $B254="", J254="", BI$9=""), "", IFERROR(WORKDAY((DATE(YEAR($B254), MONTH($B254)+INDEX(Settings!$AM$19:$AM$33, MATCH(J$10, Settings!$Y$19:$Y$33, 0)), IF(INDEX(Settings!$AQ$19:$AQ$33, MATCH(J$10, Settings!$Y$19:$Y$33, 0))=0, DAY($B254), INDEX(Settings!$AQ$19:$AQ$33, MATCH(J$10, Settings!$Y$19:$Y$33, 0))))-1), 1, Settings!$AY$23:$AY$38), ""))</f>
        <v/>
      </c>
      <c r="BJ254" s="119" t="str">
        <f>IF(OR(K$10="", $B254="", K254="", BJ$9=""), "", IFERROR(WORKDAY((DATE(YEAR($B254), MONTH($B254)+INDEX(Settings!$AM$19:$AM$33, MATCH(K$10, Settings!$Y$19:$Y$33, 0)), IF(INDEX(Settings!$AQ$19:$AQ$33, MATCH(K$10, Settings!$Y$19:$Y$33, 0))=0, DAY($B254), INDEX(Settings!$AQ$19:$AQ$33, MATCH(K$10, Settings!$Y$19:$Y$33, 0))))-1), 1, Settings!$AY$23:$AY$38), ""))</f>
        <v/>
      </c>
      <c r="BK254" s="119" t="str">
        <f>IF(OR(L$10="", $B254="", L254="", BK$9=""), "", IFERROR(WORKDAY((DATE(YEAR($B254), MONTH($B254)+INDEX(Settings!$AM$19:$AM$33, MATCH(L$10, Settings!$Y$19:$Y$33, 0)), IF(INDEX(Settings!$AQ$19:$AQ$33, MATCH(L$10, Settings!$Y$19:$Y$33, 0))=0, DAY($B254), INDEX(Settings!$AQ$19:$AQ$33, MATCH(L$10, Settings!$Y$19:$Y$33, 0))))-1), 1, Settings!$AY$23:$AY$38), ""))</f>
        <v/>
      </c>
      <c r="BL254" s="119" t="str">
        <f>IF(OR(M$10="", $B254="", M254="", BL$9=""), "", IFERROR(WORKDAY((DATE(YEAR($B254), MONTH($B254)+INDEX(Settings!$AM$19:$AM$33, MATCH(M$10, Settings!$Y$19:$Y$33, 0)), IF(INDEX(Settings!$AQ$19:$AQ$33, MATCH(M$10, Settings!$Y$19:$Y$33, 0))=0, DAY($B254), INDEX(Settings!$AQ$19:$AQ$33, MATCH(M$10, Settings!$Y$19:$Y$33, 0))))-1), 1, Settings!$AY$23:$AY$38), ""))</f>
        <v/>
      </c>
      <c r="BM254" s="119" t="str">
        <f>IF(OR(N$10="", $B254="", N254="", BM$9=""), "", IFERROR(WORKDAY((DATE(YEAR($B254), MONTH($B254)+INDEX(Settings!$AM$19:$AM$33, MATCH(N$10, Settings!$Y$19:$Y$33, 0)), IF(INDEX(Settings!$AQ$19:$AQ$33, MATCH(N$10, Settings!$Y$19:$Y$33, 0))=0, DAY($B254), INDEX(Settings!$AQ$19:$AQ$33, MATCH(N$10, Settings!$Y$19:$Y$33, 0))))-1), 1, Settings!$AY$23:$AY$38), ""))</f>
        <v/>
      </c>
      <c r="BN254" s="119" t="str">
        <f>IF(OR(O$10="", $B254="", O254="", BN$9=""), "", IFERROR(WORKDAY((DATE(YEAR($B254), MONTH($B254)+INDEX(Settings!$AM$19:$AM$33, MATCH(O$10, Settings!$Y$19:$Y$33, 0)), IF(INDEX(Settings!$AQ$19:$AQ$33, MATCH(O$10, Settings!$Y$19:$Y$33, 0))=0, DAY($B254), INDEX(Settings!$AQ$19:$AQ$33, MATCH(O$10, Settings!$Y$19:$Y$33, 0))))-1), 1, Settings!$AY$23:$AY$38), ""))</f>
        <v/>
      </c>
      <c r="BO254" s="119" t="str">
        <f>IF(OR(P$10="", $B254="", P254="", BO$9=""), "", IFERROR(WORKDAY((DATE(YEAR($B254), MONTH($B254)+INDEX(Settings!$AM$19:$AM$33, MATCH(P$10, Settings!$Y$19:$Y$33, 0)), IF(INDEX(Settings!$AQ$19:$AQ$33, MATCH(P$10, Settings!$Y$19:$Y$33, 0))=0, DAY($B254), INDEX(Settings!$AQ$19:$AQ$33, MATCH(P$10, Settings!$Y$19:$Y$33, 0))))-1), 1, Settings!$AY$23:$AY$38), ""))</f>
        <v/>
      </c>
      <c r="BP254" s="120" t="str">
        <f>IF(OR(Q$10="", $B254="", Q254="", BP$9=""), "", IFERROR(WORKDAY((DATE(YEAR($B254), MONTH($B254)+INDEX(Settings!$AM$19:$AM$33, MATCH(Q$10, Settings!$Y$19:$Y$33, 0)), IF(INDEX(Settings!$AQ$19:$AQ$33, MATCH(Q$10, Settings!$Y$19:$Y$33, 0))=0, DAY($B254), INDEX(Settings!$AQ$19:$AQ$33, MATCH(Q$10, Settings!$Y$19:$Y$33, 0))))-1), 1, Settings!$AY$23:$AY$38), ""))</f>
        <v/>
      </c>
      <c r="BR254" s="118" t="str">
        <f>IF(BB254="", "", IF(BB254&lt;=$B254, WORKDAY(DATE(YEAR($BB254), MONTH(BB254)+1, DAY(BB254)-1), 1, Settings!$AY$23:$AY$38), BB254))</f>
        <v/>
      </c>
      <c r="BS254" s="119" t="str">
        <f>IF(BC254="", "", IF(BC254&lt;=$B254, WORKDAY(DATE(YEAR($BB254), MONTH(BC254)+1, DAY(BC254)-1), 1, Settings!$AY$23:$AY$38), BC254))</f>
        <v/>
      </c>
      <c r="BT254" s="119" t="str">
        <f>IF(BD254="", "", IF(BD254&lt;=$B254, WORKDAY(DATE(YEAR($BB254), MONTH(BD254)+1, DAY(BD254)-1), 1, Settings!$AY$23:$AY$38), BD254))</f>
        <v/>
      </c>
      <c r="BU254" s="119" t="str">
        <f>IF(BE254="", "", IF(BE254&lt;=$B254, WORKDAY(DATE(YEAR($BB254), MONTH(BE254)+1, DAY(BE254)-1), 1, Settings!$AY$23:$AY$38), BE254))</f>
        <v/>
      </c>
      <c r="BV254" s="119" t="str">
        <f>IF(BF254="", "", IF(BF254&lt;=$B254, WORKDAY(DATE(YEAR($BB254), MONTH(BF254)+1, DAY(BF254)-1), 1, Settings!$AY$23:$AY$38), BF254))</f>
        <v/>
      </c>
      <c r="BW254" s="119" t="str">
        <f>IF(BG254="", "", IF(BG254&lt;=$B254, WORKDAY(DATE(YEAR($BB254), MONTH(BG254)+1, DAY(BG254)-1), 1, Settings!$AY$23:$AY$38), BG254))</f>
        <v/>
      </c>
      <c r="BX254" s="119" t="str">
        <f>IF(BH254="", "", IF(BH254&lt;=$B254, WORKDAY(DATE(YEAR($BB254), MONTH(BH254)+1, DAY(BH254)-1), 1, Settings!$AY$23:$AY$38), BH254))</f>
        <v/>
      </c>
      <c r="BY254" s="119" t="str">
        <f>IF(BI254="", "", IF(BI254&lt;=$B254, WORKDAY(DATE(YEAR($BB254), MONTH(BI254)+1, DAY(BI254)-1), 1, Settings!$AY$23:$AY$38), BI254))</f>
        <v/>
      </c>
      <c r="BZ254" s="119" t="str">
        <f>IF(BJ254="", "", IF(BJ254&lt;=$B254, WORKDAY(DATE(YEAR($BB254), MONTH(BJ254)+1, DAY(BJ254)-1), 1, Settings!$AY$23:$AY$38), BJ254))</f>
        <v/>
      </c>
      <c r="CA254" s="119" t="str">
        <f>IF(BK254="", "", IF(BK254&lt;=$B254, WORKDAY(DATE(YEAR($BB254), MONTH(BK254)+1, DAY(BK254)-1), 1, Settings!$AY$23:$AY$38), BK254))</f>
        <v/>
      </c>
      <c r="CB254" s="119" t="str">
        <f>IF(BL254="", "", IF(BL254&lt;=$B254, WORKDAY(DATE(YEAR($BB254), MONTH(BL254)+1, DAY(BL254)-1), 1, Settings!$AY$23:$AY$38), BL254))</f>
        <v/>
      </c>
      <c r="CC254" s="119" t="str">
        <f>IF(BM254="", "", IF(BM254&lt;=$B254, WORKDAY(DATE(YEAR($BB254), MONTH(BM254)+1, DAY(BM254)-1), 1, Settings!$AY$23:$AY$38), BM254))</f>
        <v/>
      </c>
      <c r="CD254" s="119" t="str">
        <f>IF(BN254="", "", IF(BN254&lt;=$B254, WORKDAY(DATE(YEAR($BB254), MONTH(BN254)+1, DAY(BN254)-1), 1, Settings!$AY$23:$AY$38), BN254))</f>
        <v/>
      </c>
      <c r="CE254" s="119" t="str">
        <f>IF(BO254="", "", IF(BO254&lt;=$B254, WORKDAY(DATE(YEAR($BB254), MONTH(BO254)+1, DAY(BO254)-1), 1, Settings!$AY$23:$AY$38), BO254))</f>
        <v/>
      </c>
      <c r="CF254" s="120" t="str">
        <f>IF(BP254="", "", IF(BP254&lt;=$B254, WORKDAY(DATE(YEAR($BB254), MONTH(BP254)+1, DAY(BP254)-1), 1, Settings!$AY$23:$AY$38), BP254))</f>
        <v/>
      </c>
      <c r="CH254" s="48" t="str">
        <f t="shared" si="97"/>
        <v/>
      </c>
      <c r="CI254" s="49" t="str">
        <f t="shared" si="98"/>
        <v/>
      </c>
      <c r="CJ254" s="49" t="str">
        <f t="shared" si="99"/>
        <v/>
      </c>
      <c r="CK254" s="49" t="str">
        <f t="shared" si="100"/>
        <v/>
      </c>
      <c r="CL254" s="49" t="str">
        <f t="shared" si="101"/>
        <v/>
      </c>
      <c r="CM254" s="49" t="str">
        <f t="shared" si="102"/>
        <v/>
      </c>
      <c r="CN254" s="49" t="str">
        <f t="shared" si="103"/>
        <v/>
      </c>
      <c r="CO254" s="49" t="str">
        <f t="shared" si="104"/>
        <v/>
      </c>
      <c r="CP254" s="49" t="str">
        <f t="shared" si="105"/>
        <v/>
      </c>
      <c r="CQ254" s="49" t="str">
        <f t="shared" si="106"/>
        <v/>
      </c>
      <c r="CR254" s="49" t="str">
        <f t="shared" si="107"/>
        <v/>
      </c>
      <c r="CS254" s="49" t="str">
        <f t="shared" si="108"/>
        <v/>
      </c>
      <c r="CT254" s="49" t="str">
        <f t="shared" si="109"/>
        <v/>
      </c>
      <c r="CU254" s="49" t="str">
        <f t="shared" si="110"/>
        <v/>
      </c>
      <c r="CV254" s="16" t="str">
        <f t="shared" si="111"/>
        <v/>
      </c>
      <c r="CX254" s="48" t="str">
        <f t="shared" si="112"/>
        <v/>
      </c>
      <c r="CY254" s="49" t="str">
        <f t="shared" si="113"/>
        <v/>
      </c>
      <c r="CZ254" s="49" t="str">
        <f t="shared" si="114"/>
        <v/>
      </c>
      <c r="DA254" s="49" t="str">
        <f t="shared" si="115"/>
        <v/>
      </c>
      <c r="DB254" s="49" t="str">
        <f t="shared" si="116"/>
        <v/>
      </c>
      <c r="DC254" s="49" t="str">
        <f t="shared" si="117"/>
        <v/>
      </c>
      <c r="DD254" s="49" t="str">
        <f t="shared" si="118"/>
        <v/>
      </c>
      <c r="DE254" s="49" t="str">
        <f t="shared" si="119"/>
        <v/>
      </c>
      <c r="DF254" s="49" t="str">
        <f t="shared" si="120"/>
        <v/>
      </c>
      <c r="DG254" s="49" t="str">
        <f t="shared" si="121"/>
        <v/>
      </c>
      <c r="DH254" s="49" t="str">
        <f t="shared" si="122"/>
        <v/>
      </c>
      <c r="DI254" s="49" t="str">
        <f t="shared" si="123"/>
        <v/>
      </c>
      <c r="DJ254" s="49" t="str">
        <f t="shared" si="124"/>
        <v/>
      </c>
      <c r="DK254" s="49" t="str">
        <f t="shared" si="125"/>
        <v/>
      </c>
      <c r="DL254" s="16" t="str">
        <f t="shared" si="126"/>
        <v/>
      </c>
      <c r="DN254" s="17" t="str">
        <f t="shared" si="127"/>
        <v>Feb 2020</v>
      </c>
    </row>
    <row r="255" spans="1:118" x14ac:dyDescent="0.25">
      <c r="A255" s="30"/>
      <c r="B255" s="102">
        <f>IF(B254="", "", IFERROR(IF(B254+1&gt;Settings!$G$25, "", B254+1), ""))</f>
        <v>43891</v>
      </c>
      <c r="C255" s="2">
        <v>85</v>
      </c>
      <c r="D255" s="3">
        <v>80</v>
      </c>
      <c r="E255" s="3">
        <v>90</v>
      </c>
      <c r="F255" s="3">
        <v>120</v>
      </c>
      <c r="G255" s="3">
        <v>110</v>
      </c>
      <c r="H255" s="3"/>
      <c r="I255" s="3"/>
      <c r="J255" s="3"/>
      <c r="K255" s="3"/>
      <c r="L255" s="3"/>
      <c r="M255" s="3"/>
      <c r="N255" s="3"/>
      <c r="O255" s="3"/>
      <c r="P255" s="3"/>
      <c r="Q255" s="4"/>
      <c r="R255" s="30"/>
      <c r="T255" s="17" t="str">
        <f>IF($B255="", "", IF($B255&lt;Settings!$G$23, "Old", "New"))</f>
        <v>New</v>
      </c>
      <c r="AL255" s="118">
        <f>IF(OR($B255="", C255="", C$10="", AL$9), "", IFERROR($B255+INDEX(Settings!$AF$19:$AF$33, MATCH(C$10, Settings!$Y$19:$Y$33, 0))+IF(INDEX(Settings!$AI$19:$AI$33, MATCH(C$10, Settings!$Y$19:$Y$33, 0))="", 0, INDEX($AO$2:$AU$8, MATCH(TEXT($B255, "ddd"), $AN$2:$AN$8, 0), MATCH(INDEX(Settings!$AI$19:$AI$33, MATCH(C$10, Settings!$Y$19:$Y$33, 0)), $AO$1:$AU$1, 0))), 0))</f>
        <v>43894</v>
      </c>
      <c r="AM255" s="119">
        <f>IF(OR($B255="", D255="", D$10="", AM$9), "", IFERROR($B255+INDEX(Settings!$AF$19:$AF$33, MATCH(D$10, Settings!$Y$19:$Y$33, 0))+IF(INDEX(Settings!$AI$19:$AI$33, MATCH(D$10, Settings!$Y$19:$Y$33, 0))="", 0, INDEX($AO$2:$AU$8, MATCH(TEXT($B255, "ddd"), $AN$2:$AN$8, 0), MATCH(INDEX(Settings!$AI$19:$AI$33, MATCH(D$10, Settings!$Y$19:$Y$33, 0)), $AO$1:$AU$1, 0))), 0))</f>
        <v>43898</v>
      </c>
      <c r="AN255" s="119">
        <f>IF(OR($B255="", E255="", E$10="", AN$9), "", IFERROR($B255+INDEX(Settings!$AF$19:$AF$33, MATCH(E$10, Settings!$Y$19:$Y$33, 0))+IF(INDEX(Settings!$AI$19:$AI$33, MATCH(E$10, Settings!$Y$19:$Y$33, 0))="", 0, INDEX($AO$2:$AU$8, MATCH(TEXT($B255, "ddd"), $AN$2:$AN$8, 0), MATCH(INDEX(Settings!$AI$19:$AI$33, MATCH(E$10, Settings!$Y$19:$Y$33, 0)), $AO$1:$AU$1, 0))), 0))</f>
        <v>43891</v>
      </c>
      <c r="AO255" s="119">
        <f>IF(OR($B255="", F255="", F$10="", AO$9), "", IFERROR($B255+INDEX(Settings!$AF$19:$AF$33, MATCH(F$10, Settings!$Y$19:$Y$33, 0))+IF(INDEX(Settings!$AI$19:$AI$33, MATCH(F$10, Settings!$Y$19:$Y$33, 0))="", 0, INDEX($AO$2:$AU$8, MATCH(TEXT($B255, "ddd"), $AN$2:$AN$8, 0), MATCH(INDEX(Settings!$AI$19:$AI$33, MATCH(F$10, Settings!$Y$19:$Y$33, 0)), $AO$1:$AU$1, 0))), 0))</f>
        <v>43894</v>
      </c>
      <c r="AP255" s="119">
        <f>IF(OR($B255="", G255="", G$10="", AP$9), "", IFERROR($B255+INDEX(Settings!$AF$19:$AF$33, MATCH(G$10, Settings!$Y$19:$Y$33, 0))+IF(INDEX(Settings!$AI$19:$AI$33, MATCH(G$10, Settings!$Y$19:$Y$33, 0))="", 0, INDEX($AO$2:$AU$8, MATCH(TEXT($B255, "ddd"), $AN$2:$AN$8, 0), MATCH(INDEX(Settings!$AI$19:$AI$33, MATCH(G$10, Settings!$Y$19:$Y$33, 0)), $AO$1:$AU$1, 0))), 0))</f>
        <v>43891</v>
      </c>
      <c r="AQ255" s="119" t="str">
        <f>IF(OR($B255="", H255="", H$10="", AQ$9), "", IFERROR($B255+INDEX(Settings!$AF$19:$AF$33, MATCH(H$10, Settings!$Y$19:$Y$33, 0))+IF(INDEX(Settings!$AI$19:$AI$33, MATCH(H$10, Settings!$Y$19:$Y$33, 0))="", 0, INDEX($AO$2:$AU$8, MATCH(TEXT($B255, "ddd"), $AN$2:$AN$8, 0), MATCH(INDEX(Settings!$AI$19:$AI$33, MATCH(H$10, Settings!$Y$19:$Y$33, 0)), $AO$1:$AU$1, 0))), 0))</f>
        <v/>
      </c>
      <c r="AR255" s="119" t="str">
        <f>IF(OR($B255="", I255="", I$10="", AR$9), "", IFERROR($B255+INDEX(Settings!$AF$19:$AF$33, MATCH(I$10, Settings!$Y$19:$Y$33, 0))+IF(INDEX(Settings!$AI$19:$AI$33, MATCH(I$10, Settings!$Y$19:$Y$33, 0))="", 0, INDEX($AO$2:$AU$8, MATCH(TEXT($B255, "ddd"), $AN$2:$AN$8, 0), MATCH(INDEX(Settings!$AI$19:$AI$33, MATCH(I$10, Settings!$Y$19:$Y$33, 0)), $AO$1:$AU$1, 0))), 0))</f>
        <v/>
      </c>
      <c r="AS255" s="119" t="str">
        <f>IF(OR($B255="", J255="", J$10="", AS$9), "", IFERROR($B255+INDEX(Settings!$AF$19:$AF$33, MATCH(J$10, Settings!$Y$19:$Y$33, 0))+IF(INDEX(Settings!$AI$19:$AI$33, MATCH(J$10, Settings!$Y$19:$Y$33, 0))="", 0, INDEX($AO$2:$AU$8, MATCH(TEXT($B255, "ddd"), $AN$2:$AN$8, 0), MATCH(INDEX(Settings!$AI$19:$AI$33, MATCH(J$10, Settings!$Y$19:$Y$33, 0)), $AO$1:$AU$1, 0))), 0))</f>
        <v/>
      </c>
      <c r="AT255" s="119" t="str">
        <f>IF(OR($B255="", K255="", K$10="", AT$9), "", IFERROR($B255+INDEX(Settings!$AF$19:$AF$33, MATCH(K$10, Settings!$Y$19:$Y$33, 0))+IF(INDEX(Settings!$AI$19:$AI$33, MATCH(K$10, Settings!$Y$19:$Y$33, 0))="", 0, INDEX($AO$2:$AU$8, MATCH(TEXT($B255, "ddd"), $AN$2:$AN$8, 0), MATCH(INDEX(Settings!$AI$19:$AI$33, MATCH(K$10, Settings!$Y$19:$Y$33, 0)), $AO$1:$AU$1, 0))), 0))</f>
        <v/>
      </c>
      <c r="AU255" s="119" t="str">
        <f>IF(OR($B255="", L255="", L$10="", AU$9), "", IFERROR($B255+INDEX(Settings!$AF$19:$AF$33, MATCH(L$10, Settings!$Y$19:$Y$33, 0))+IF(INDEX(Settings!$AI$19:$AI$33, MATCH(L$10, Settings!$Y$19:$Y$33, 0))="", 0, INDEX($AO$2:$AU$8, MATCH(TEXT($B255, "ddd"), $AN$2:$AN$8, 0), MATCH(INDEX(Settings!$AI$19:$AI$33, MATCH(L$10, Settings!$Y$19:$Y$33, 0)), $AO$1:$AU$1, 0))), 0))</f>
        <v/>
      </c>
      <c r="AV255" s="119" t="str">
        <f>IF(OR($B255="", M255="", M$10="", AV$9), "", IFERROR($B255+INDEX(Settings!$AF$19:$AF$33, MATCH(M$10, Settings!$Y$19:$Y$33, 0))+IF(INDEX(Settings!$AI$19:$AI$33, MATCH(M$10, Settings!$Y$19:$Y$33, 0))="", 0, INDEX($AO$2:$AU$8, MATCH(TEXT($B255, "ddd"), $AN$2:$AN$8, 0), MATCH(INDEX(Settings!$AI$19:$AI$33, MATCH(M$10, Settings!$Y$19:$Y$33, 0)), $AO$1:$AU$1, 0))), 0))</f>
        <v/>
      </c>
      <c r="AW255" s="119" t="str">
        <f>IF(OR($B255="", N255="", N$10="", AW$9), "", IFERROR($B255+INDEX(Settings!$AF$19:$AF$33, MATCH(N$10, Settings!$Y$19:$Y$33, 0))+IF(INDEX(Settings!$AI$19:$AI$33, MATCH(N$10, Settings!$Y$19:$Y$33, 0))="", 0, INDEX($AO$2:$AU$8, MATCH(TEXT($B255, "ddd"), $AN$2:$AN$8, 0), MATCH(INDEX(Settings!$AI$19:$AI$33, MATCH(N$10, Settings!$Y$19:$Y$33, 0)), $AO$1:$AU$1, 0))), 0))</f>
        <v/>
      </c>
      <c r="AX255" s="119" t="str">
        <f>IF(OR($B255="", O255="", O$10="", AX$9), "", IFERROR($B255+INDEX(Settings!$AF$19:$AF$33, MATCH(O$10, Settings!$Y$19:$Y$33, 0))+IF(INDEX(Settings!$AI$19:$AI$33, MATCH(O$10, Settings!$Y$19:$Y$33, 0))="", 0, INDEX($AO$2:$AU$8, MATCH(TEXT($B255, "ddd"), $AN$2:$AN$8, 0), MATCH(INDEX(Settings!$AI$19:$AI$33, MATCH(O$10, Settings!$Y$19:$Y$33, 0)), $AO$1:$AU$1, 0))), 0))</f>
        <v/>
      </c>
      <c r="AY255" s="119" t="str">
        <f>IF(OR($B255="", P255="", P$10="", AY$9), "", IFERROR($B255+INDEX(Settings!$AF$19:$AF$33, MATCH(P$10, Settings!$Y$19:$Y$33, 0))+IF(INDEX(Settings!$AI$19:$AI$33, MATCH(P$10, Settings!$Y$19:$Y$33, 0))="", 0, INDEX($AO$2:$AU$8, MATCH(TEXT($B255, "ddd"), $AN$2:$AN$8, 0), MATCH(INDEX(Settings!$AI$19:$AI$33, MATCH(P$10, Settings!$Y$19:$Y$33, 0)), $AO$1:$AU$1, 0))), 0))</f>
        <v/>
      </c>
      <c r="AZ255" s="120" t="str">
        <f>IF(OR($B255="", Q255="", Q$10="", AZ$9), "", IFERROR($B255+INDEX(Settings!$AF$19:$AF$33, MATCH(Q$10, Settings!$Y$19:$Y$33, 0))+IF(INDEX(Settings!$AI$19:$AI$33, MATCH(Q$10, Settings!$Y$19:$Y$33, 0))="", 0, INDEX($AO$2:$AU$8, MATCH(TEXT($B255, "ddd"), $AN$2:$AN$8, 0), MATCH(INDEX(Settings!$AI$19:$AI$33, MATCH(Q$10, Settings!$Y$19:$Y$33, 0)), $AO$1:$AU$1, 0))), 0))</f>
        <v/>
      </c>
      <c r="BB255" s="118" t="str">
        <f>IF(OR(C$10="", $B255="", C255="", BB$9=""), "", IFERROR(WORKDAY((DATE(YEAR($B255), MONTH($B255)+INDEX(Settings!$AM$19:$AM$33, MATCH(C$10, Settings!$Y$19:$Y$33, 0)), IF(INDEX(Settings!$AQ$19:$AQ$33, MATCH(C$10, Settings!$Y$19:$Y$33, 0))=0, DAY($B255), INDEX(Settings!$AQ$19:$AQ$33, MATCH(C$10, Settings!$Y$19:$Y$33, 0))))-1), 1, Settings!$AY$23:$AY$38), ""))</f>
        <v/>
      </c>
      <c r="BC255" s="119" t="str">
        <f>IF(OR(D$10="", $B255="", D255="", BC$9=""), "", IFERROR(WORKDAY((DATE(YEAR($B255), MONTH($B255)+INDEX(Settings!$AM$19:$AM$33, MATCH(D$10, Settings!$Y$19:$Y$33, 0)), IF(INDEX(Settings!$AQ$19:$AQ$33, MATCH(D$10, Settings!$Y$19:$Y$33, 0))=0, DAY($B255), INDEX(Settings!$AQ$19:$AQ$33, MATCH(D$10, Settings!$Y$19:$Y$33, 0))))-1), 1, Settings!$AY$23:$AY$38), ""))</f>
        <v/>
      </c>
      <c r="BD255" s="119">
        <f>IF(OR(E$10="", $B255="", E255="", BD$9=""), "", IFERROR(WORKDAY((DATE(YEAR($B255), MONTH($B255)+INDEX(Settings!$AM$19:$AM$33, MATCH(E$10, Settings!$Y$19:$Y$33, 0)), IF(INDEX(Settings!$AQ$19:$AQ$33, MATCH(E$10, Settings!$Y$19:$Y$33, 0))=0, DAY($B255), INDEX(Settings!$AQ$19:$AQ$33, MATCH(E$10, Settings!$Y$19:$Y$33, 0))))-1), 1, Settings!$AY$23:$AY$38), ""))</f>
        <v>43924</v>
      </c>
      <c r="BE255" s="119" t="str">
        <f>IF(OR(F$10="", $B255="", F255="", BE$9=""), "", IFERROR(WORKDAY((DATE(YEAR($B255), MONTH($B255)+INDEX(Settings!$AM$19:$AM$33, MATCH(F$10, Settings!$Y$19:$Y$33, 0)), IF(INDEX(Settings!$AQ$19:$AQ$33, MATCH(F$10, Settings!$Y$19:$Y$33, 0))=0, DAY($B255), INDEX(Settings!$AQ$19:$AQ$33, MATCH(F$10, Settings!$Y$19:$Y$33, 0))))-1), 1, Settings!$AY$23:$AY$38), ""))</f>
        <v/>
      </c>
      <c r="BF255" s="119">
        <f>IF(OR(G$10="", $B255="", G255="", BF$9=""), "", IFERROR(WORKDAY((DATE(YEAR($B255), MONTH($B255)+INDEX(Settings!$AM$19:$AM$33, MATCH(G$10, Settings!$Y$19:$Y$33, 0)), IF(INDEX(Settings!$AQ$19:$AQ$33, MATCH(G$10, Settings!$Y$19:$Y$33, 0))=0, DAY($B255), INDEX(Settings!$AQ$19:$AQ$33, MATCH(G$10, Settings!$Y$19:$Y$33, 0))))-1), 1, Settings!$AY$23:$AY$38), ""))</f>
        <v>43952</v>
      </c>
      <c r="BG255" s="119" t="str">
        <f>IF(OR(H$10="", $B255="", H255="", BG$9=""), "", IFERROR(WORKDAY((DATE(YEAR($B255), MONTH($B255)+INDEX(Settings!$AM$19:$AM$33, MATCH(H$10, Settings!$Y$19:$Y$33, 0)), IF(INDEX(Settings!$AQ$19:$AQ$33, MATCH(H$10, Settings!$Y$19:$Y$33, 0))=0, DAY($B255), INDEX(Settings!$AQ$19:$AQ$33, MATCH(H$10, Settings!$Y$19:$Y$33, 0))))-1), 1, Settings!$AY$23:$AY$38), ""))</f>
        <v/>
      </c>
      <c r="BH255" s="119" t="str">
        <f>IF(OR(I$10="", $B255="", I255="", BH$9=""), "", IFERROR(WORKDAY((DATE(YEAR($B255), MONTH($B255)+INDEX(Settings!$AM$19:$AM$33, MATCH(I$10, Settings!$Y$19:$Y$33, 0)), IF(INDEX(Settings!$AQ$19:$AQ$33, MATCH(I$10, Settings!$Y$19:$Y$33, 0))=0, DAY($B255), INDEX(Settings!$AQ$19:$AQ$33, MATCH(I$10, Settings!$Y$19:$Y$33, 0))))-1), 1, Settings!$AY$23:$AY$38), ""))</f>
        <v/>
      </c>
      <c r="BI255" s="119" t="str">
        <f>IF(OR(J$10="", $B255="", J255="", BI$9=""), "", IFERROR(WORKDAY((DATE(YEAR($B255), MONTH($B255)+INDEX(Settings!$AM$19:$AM$33, MATCH(J$10, Settings!$Y$19:$Y$33, 0)), IF(INDEX(Settings!$AQ$19:$AQ$33, MATCH(J$10, Settings!$Y$19:$Y$33, 0))=0, DAY($B255), INDEX(Settings!$AQ$19:$AQ$33, MATCH(J$10, Settings!$Y$19:$Y$33, 0))))-1), 1, Settings!$AY$23:$AY$38), ""))</f>
        <v/>
      </c>
      <c r="BJ255" s="119" t="str">
        <f>IF(OR(K$10="", $B255="", K255="", BJ$9=""), "", IFERROR(WORKDAY((DATE(YEAR($B255), MONTH($B255)+INDEX(Settings!$AM$19:$AM$33, MATCH(K$10, Settings!$Y$19:$Y$33, 0)), IF(INDEX(Settings!$AQ$19:$AQ$33, MATCH(K$10, Settings!$Y$19:$Y$33, 0))=0, DAY($B255), INDEX(Settings!$AQ$19:$AQ$33, MATCH(K$10, Settings!$Y$19:$Y$33, 0))))-1), 1, Settings!$AY$23:$AY$38), ""))</f>
        <v/>
      </c>
      <c r="BK255" s="119" t="str">
        <f>IF(OR(L$10="", $B255="", L255="", BK$9=""), "", IFERROR(WORKDAY((DATE(YEAR($B255), MONTH($B255)+INDEX(Settings!$AM$19:$AM$33, MATCH(L$10, Settings!$Y$19:$Y$33, 0)), IF(INDEX(Settings!$AQ$19:$AQ$33, MATCH(L$10, Settings!$Y$19:$Y$33, 0))=0, DAY($B255), INDEX(Settings!$AQ$19:$AQ$33, MATCH(L$10, Settings!$Y$19:$Y$33, 0))))-1), 1, Settings!$AY$23:$AY$38), ""))</f>
        <v/>
      </c>
      <c r="BL255" s="119" t="str">
        <f>IF(OR(M$10="", $B255="", M255="", BL$9=""), "", IFERROR(WORKDAY((DATE(YEAR($B255), MONTH($B255)+INDEX(Settings!$AM$19:$AM$33, MATCH(M$10, Settings!$Y$19:$Y$33, 0)), IF(INDEX(Settings!$AQ$19:$AQ$33, MATCH(M$10, Settings!$Y$19:$Y$33, 0))=0, DAY($B255), INDEX(Settings!$AQ$19:$AQ$33, MATCH(M$10, Settings!$Y$19:$Y$33, 0))))-1), 1, Settings!$AY$23:$AY$38), ""))</f>
        <v/>
      </c>
      <c r="BM255" s="119" t="str">
        <f>IF(OR(N$10="", $B255="", N255="", BM$9=""), "", IFERROR(WORKDAY((DATE(YEAR($B255), MONTH($B255)+INDEX(Settings!$AM$19:$AM$33, MATCH(N$10, Settings!$Y$19:$Y$33, 0)), IF(INDEX(Settings!$AQ$19:$AQ$33, MATCH(N$10, Settings!$Y$19:$Y$33, 0))=0, DAY($B255), INDEX(Settings!$AQ$19:$AQ$33, MATCH(N$10, Settings!$Y$19:$Y$33, 0))))-1), 1, Settings!$AY$23:$AY$38), ""))</f>
        <v/>
      </c>
      <c r="BN255" s="119" t="str">
        <f>IF(OR(O$10="", $B255="", O255="", BN$9=""), "", IFERROR(WORKDAY((DATE(YEAR($B255), MONTH($B255)+INDEX(Settings!$AM$19:$AM$33, MATCH(O$10, Settings!$Y$19:$Y$33, 0)), IF(INDEX(Settings!$AQ$19:$AQ$33, MATCH(O$10, Settings!$Y$19:$Y$33, 0))=0, DAY($B255), INDEX(Settings!$AQ$19:$AQ$33, MATCH(O$10, Settings!$Y$19:$Y$33, 0))))-1), 1, Settings!$AY$23:$AY$38), ""))</f>
        <v/>
      </c>
      <c r="BO255" s="119" t="str">
        <f>IF(OR(P$10="", $B255="", P255="", BO$9=""), "", IFERROR(WORKDAY((DATE(YEAR($B255), MONTH($B255)+INDEX(Settings!$AM$19:$AM$33, MATCH(P$10, Settings!$Y$19:$Y$33, 0)), IF(INDEX(Settings!$AQ$19:$AQ$33, MATCH(P$10, Settings!$Y$19:$Y$33, 0))=0, DAY($B255), INDEX(Settings!$AQ$19:$AQ$33, MATCH(P$10, Settings!$Y$19:$Y$33, 0))))-1), 1, Settings!$AY$23:$AY$38), ""))</f>
        <v/>
      </c>
      <c r="BP255" s="120" t="str">
        <f>IF(OR(Q$10="", $B255="", Q255="", BP$9=""), "", IFERROR(WORKDAY((DATE(YEAR($B255), MONTH($B255)+INDEX(Settings!$AM$19:$AM$33, MATCH(Q$10, Settings!$Y$19:$Y$33, 0)), IF(INDEX(Settings!$AQ$19:$AQ$33, MATCH(Q$10, Settings!$Y$19:$Y$33, 0))=0, DAY($B255), INDEX(Settings!$AQ$19:$AQ$33, MATCH(Q$10, Settings!$Y$19:$Y$33, 0))))-1), 1, Settings!$AY$23:$AY$38), ""))</f>
        <v/>
      </c>
      <c r="BR255" s="118" t="str">
        <f>IF(BB255="", "", IF(BB255&lt;=$B255, WORKDAY(DATE(YEAR($BB255), MONTH(BB255)+1, DAY(BB255)-1), 1, Settings!$AY$23:$AY$38), BB255))</f>
        <v/>
      </c>
      <c r="BS255" s="119" t="str">
        <f>IF(BC255="", "", IF(BC255&lt;=$B255, WORKDAY(DATE(YEAR($BB255), MONTH(BC255)+1, DAY(BC255)-1), 1, Settings!$AY$23:$AY$38), BC255))</f>
        <v/>
      </c>
      <c r="BT255" s="119">
        <f>IF(BD255="", "", IF(BD255&lt;=$B255, WORKDAY(DATE(YEAR($BB255), MONTH(BD255)+1, DAY(BD255)-1), 1, Settings!$AY$23:$AY$38), BD255))</f>
        <v>43924</v>
      </c>
      <c r="BU255" s="119" t="str">
        <f>IF(BE255="", "", IF(BE255&lt;=$B255, WORKDAY(DATE(YEAR($BB255), MONTH(BE255)+1, DAY(BE255)-1), 1, Settings!$AY$23:$AY$38), BE255))</f>
        <v/>
      </c>
      <c r="BV255" s="119">
        <f>IF(BF255="", "", IF(BF255&lt;=$B255, WORKDAY(DATE(YEAR($BB255), MONTH(BF255)+1, DAY(BF255)-1), 1, Settings!$AY$23:$AY$38), BF255))</f>
        <v>43952</v>
      </c>
      <c r="BW255" s="119" t="str">
        <f>IF(BG255="", "", IF(BG255&lt;=$B255, WORKDAY(DATE(YEAR($BB255), MONTH(BG255)+1, DAY(BG255)-1), 1, Settings!$AY$23:$AY$38), BG255))</f>
        <v/>
      </c>
      <c r="BX255" s="119" t="str">
        <f>IF(BH255="", "", IF(BH255&lt;=$B255, WORKDAY(DATE(YEAR($BB255), MONTH(BH255)+1, DAY(BH255)-1), 1, Settings!$AY$23:$AY$38), BH255))</f>
        <v/>
      </c>
      <c r="BY255" s="119" t="str">
        <f>IF(BI255="", "", IF(BI255&lt;=$B255, WORKDAY(DATE(YEAR($BB255), MONTH(BI255)+1, DAY(BI255)-1), 1, Settings!$AY$23:$AY$38), BI255))</f>
        <v/>
      </c>
      <c r="BZ255" s="119" t="str">
        <f>IF(BJ255="", "", IF(BJ255&lt;=$B255, WORKDAY(DATE(YEAR($BB255), MONTH(BJ255)+1, DAY(BJ255)-1), 1, Settings!$AY$23:$AY$38), BJ255))</f>
        <v/>
      </c>
      <c r="CA255" s="119" t="str">
        <f>IF(BK255="", "", IF(BK255&lt;=$B255, WORKDAY(DATE(YEAR($BB255), MONTH(BK255)+1, DAY(BK255)-1), 1, Settings!$AY$23:$AY$38), BK255))</f>
        <v/>
      </c>
      <c r="CB255" s="119" t="str">
        <f>IF(BL255="", "", IF(BL255&lt;=$B255, WORKDAY(DATE(YEAR($BB255), MONTH(BL255)+1, DAY(BL255)-1), 1, Settings!$AY$23:$AY$38), BL255))</f>
        <v/>
      </c>
      <c r="CC255" s="119" t="str">
        <f>IF(BM255="", "", IF(BM255&lt;=$B255, WORKDAY(DATE(YEAR($BB255), MONTH(BM255)+1, DAY(BM255)-1), 1, Settings!$AY$23:$AY$38), BM255))</f>
        <v/>
      </c>
      <c r="CD255" s="119" t="str">
        <f>IF(BN255="", "", IF(BN255&lt;=$B255, WORKDAY(DATE(YEAR($BB255), MONTH(BN255)+1, DAY(BN255)-1), 1, Settings!$AY$23:$AY$38), BN255))</f>
        <v/>
      </c>
      <c r="CE255" s="119" t="str">
        <f>IF(BO255="", "", IF(BO255&lt;=$B255, WORKDAY(DATE(YEAR($BB255), MONTH(BO255)+1, DAY(BO255)-1), 1, Settings!$AY$23:$AY$38), BO255))</f>
        <v/>
      </c>
      <c r="CF255" s="120" t="str">
        <f>IF(BP255="", "", IF(BP255&lt;=$B255, WORKDAY(DATE(YEAR($BB255), MONTH(BP255)+1, DAY(BP255)-1), 1, Settings!$AY$23:$AY$38), BP255))</f>
        <v/>
      </c>
      <c r="CH255" s="48">
        <f t="shared" si="97"/>
        <v>43894</v>
      </c>
      <c r="CI255" s="49">
        <f t="shared" si="98"/>
        <v>43898</v>
      </c>
      <c r="CJ255" s="49">
        <f t="shared" si="99"/>
        <v>43924</v>
      </c>
      <c r="CK255" s="49">
        <f t="shared" si="100"/>
        <v>43894</v>
      </c>
      <c r="CL255" s="49">
        <f t="shared" si="101"/>
        <v>43952</v>
      </c>
      <c r="CM255" s="49" t="str">
        <f t="shared" si="102"/>
        <v/>
      </c>
      <c r="CN255" s="49" t="str">
        <f t="shared" si="103"/>
        <v/>
      </c>
      <c r="CO255" s="49" t="str">
        <f t="shared" si="104"/>
        <v/>
      </c>
      <c r="CP255" s="49" t="str">
        <f t="shared" si="105"/>
        <v/>
      </c>
      <c r="CQ255" s="49" t="str">
        <f t="shared" si="106"/>
        <v/>
      </c>
      <c r="CR255" s="49" t="str">
        <f t="shared" si="107"/>
        <v/>
      </c>
      <c r="CS255" s="49" t="str">
        <f t="shared" si="108"/>
        <v/>
      </c>
      <c r="CT255" s="49" t="str">
        <f t="shared" si="109"/>
        <v/>
      </c>
      <c r="CU255" s="49" t="str">
        <f t="shared" si="110"/>
        <v/>
      </c>
      <c r="CV255" s="16" t="str">
        <f t="shared" si="111"/>
        <v/>
      </c>
      <c r="CX255" s="48" t="str">
        <f t="shared" si="112"/>
        <v>Mar 2020</v>
      </c>
      <c r="CY255" s="49" t="str">
        <f t="shared" si="113"/>
        <v>Mar 2020</v>
      </c>
      <c r="CZ255" s="49" t="str">
        <f t="shared" si="114"/>
        <v>Apr 2020</v>
      </c>
      <c r="DA255" s="49" t="str">
        <f t="shared" si="115"/>
        <v>Mar 2020</v>
      </c>
      <c r="DB255" s="49" t="str">
        <f t="shared" si="116"/>
        <v>May 2020</v>
      </c>
      <c r="DC255" s="49" t="str">
        <f t="shared" si="117"/>
        <v/>
      </c>
      <c r="DD255" s="49" t="str">
        <f t="shared" si="118"/>
        <v/>
      </c>
      <c r="DE255" s="49" t="str">
        <f t="shared" si="119"/>
        <v/>
      </c>
      <c r="DF255" s="49" t="str">
        <f t="shared" si="120"/>
        <v/>
      </c>
      <c r="DG255" s="49" t="str">
        <f t="shared" si="121"/>
        <v/>
      </c>
      <c r="DH255" s="49" t="str">
        <f t="shared" si="122"/>
        <v/>
      </c>
      <c r="DI255" s="49" t="str">
        <f t="shared" si="123"/>
        <v/>
      </c>
      <c r="DJ255" s="49" t="str">
        <f t="shared" si="124"/>
        <v/>
      </c>
      <c r="DK255" s="49" t="str">
        <f t="shared" si="125"/>
        <v/>
      </c>
      <c r="DL255" s="16" t="str">
        <f t="shared" si="126"/>
        <v/>
      </c>
      <c r="DN255" s="17" t="str">
        <f t="shared" si="127"/>
        <v>Mar 2020</v>
      </c>
    </row>
    <row r="256" spans="1:118" x14ac:dyDescent="0.25">
      <c r="A256" s="30"/>
      <c r="B256" s="102">
        <f>IF(B255="", "", IFERROR(IF(B255+1&gt;Settings!$G$25, "", B255+1), ""))</f>
        <v>43892</v>
      </c>
      <c r="C256" s="2">
        <v>100</v>
      </c>
      <c r="D256" s="3">
        <v>60</v>
      </c>
      <c r="E256" s="3">
        <v>80</v>
      </c>
      <c r="F256" s="3">
        <v>80</v>
      </c>
      <c r="G256" s="3">
        <v>90</v>
      </c>
      <c r="H256" s="3"/>
      <c r="I256" s="3"/>
      <c r="J256" s="3"/>
      <c r="K256" s="3"/>
      <c r="L256" s="3"/>
      <c r="M256" s="3"/>
      <c r="N256" s="3"/>
      <c r="O256" s="3"/>
      <c r="P256" s="3"/>
      <c r="Q256" s="4"/>
      <c r="R256" s="30"/>
      <c r="T256" s="17" t="str">
        <f>IF($B256="", "", IF($B256&lt;Settings!$G$23, "Old", "New"))</f>
        <v>New</v>
      </c>
      <c r="AL256" s="118">
        <f>IF(OR($B256="", C256="", C$10="", AL$9), "", IFERROR($B256+INDEX(Settings!$AF$19:$AF$33, MATCH(C$10, Settings!$Y$19:$Y$33, 0))+IF(INDEX(Settings!$AI$19:$AI$33, MATCH(C$10, Settings!$Y$19:$Y$33, 0))="", 0, INDEX($AO$2:$AU$8, MATCH(TEXT($B256, "ddd"), $AN$2:$AN$8, 0), MATCH(INDEX(Settings!$AI$19:$AI$33, MATCH(C$10, Settings!$Y$19:$Y$33, 0)), $AO$1:$AU$1, 0))), 0))</f>
        <v>43901</v>
      </c>
      <c r="AM256" s="119">
        <f>IF(OR($B256="", D256="", D$10="", AM$9), "", IFERROR($B256+INDEX(Settings!$AF$19:$AF$33, MATCH(D$10, Settings!$Y$19:$Y$33, 0))+IF(INDEX(Settings!$AI$19:$AI$33, MATCH(D$10, Settings!$Y$19:$Y$33, 0))="", 0, INDEX($AO$2:$AU$8, MATCH(TEXT($B256, "ddd"), $AN$2:$AN$8, 0), MATCH(INDEX(Settings!$AI$19:$AI$33, MATCH(D$10, Settings!$Y$19:$Y$33, 0)), $AO$1:$AU$1, 0))), 0))</f>
        <v>43899</v>
      </c>
      <c r="AN256" s="119">
        <f>IF(OR($B256="", E256="", E$10="", AN$9), "", IFERROR($B256+INDEX(Settings!$AF$19:$AF$33, MATCH(E$10, Settings!$Y$19:$Y$33, 0))+IF(INDEX(Settings!$AI$19:$AI$33, MATCH(E$10, Settings!$Y$19:$Y$33, 0))="", 0, INDEX($AO$2:$AU$8, MATCH(TEXT($B256, "ddd"), $AN$2:$AN$8, 0), MATCH(INDEX(Settings!$AI$19:$AI$33, MATCH(E$10, Settings!$Y$19:$Y$33, 0)), $AO$1:$AU$1, 0))), 0))</f>
        <v>43892</v>
      </c>
      <c r="AO256" s="119">
        <f>IF(OR($B256="", F256="", F$10="", AO$9), "", IFERROR($B256+INDEX(Settings!$AF$19:$AF$33, MATCH(F$10, Settings!$Y$19:$Y$33, 0))+IF(INDEX(Settings!$AI$19:$AI$33, MATCH(F$10, Settings!$Y$19:$Y$33, 0))="", 0, INDEX($AO$2:$AU$8, MATCH(TEXT($B256, "ddd"), $AN$2:$AN$8, 0), MATCH(INDEX(Settings!$AI$19:$AI$33, MATCH(F$10, Settings!$Y$19:$Y$33, 0)), $AO$1:$AU$1, 0))), 0))</f>
        <v>43894</v>
      </c>
      <c r="AP256" s="119">
        <f>IF(OR($B256="", G256="", G$10="", AP$9), "", IFERROR($B256+INDEX(Settings!$AF$19:$AF$33, MATCH(G$10, Settings!$Y$19:$Y$33, 0))+IF(INDEX(Settings!$AI$19:$AI$33, MATCH(G$10, Settings!$Y$19:$Y$33, 0))="", 0, INDEX($AO$2:$AU$8, MATCH(TEXT($B256, "ddd"), $AN$2:$AN$8, 0), MATCH(INDEX(Settings!$AI$19:$AI$33, MATCH(G$10, Settings!$Y$19:$Y$33, 0)), $AO$1:$AU$1, 0))), 0))</f>
        <v>43892</v>
      </c>
      <c r="AQ256" s="119" t="str">
        <f>IF(OR($B256="", H256="", H$10="", AQ$9), "", IFERROR($B256+INDEX(Settings!$AF$19:$AF$33, MATCH(H$10, Settings!$Y$19:$Y$33, 0))+IF(INDEX(Settings!$AI$19:$AI$33, MATCH(H$10, Settings!$Y$19:$Y$33, 0))="", 0, INDEX($AO$2:$AU$8, MATCH(TEXT($B256, "ddd"), $AN$2:$AN$8, 0), MATCH(INDEX(Settings!$AI$19:$AI$33, MATCH(H$10, Settings!$Y$19:$Y$33, 0)), $AO$1:$AU$1, 0))), 0))</f>
        <v/>
      </c>
      <c r="AR256" s="119" t="str">
        <f>IF(OR($B256="", I256="", I$10="", AR$9), "", IFERROR($B256+INDEX(Settings!$AF$19:$AF$33, MATCH(I$10, Settings!$Y$19:$Y$33, 0))+IF(INDEX(Settings!$AI$19:$AI$33, MATCH(I$10, Settings!$Y$19:$Y$33, 0))="", 0, INDEX($AO$2:$AU$8, MATCH(TEXT($B256, "ddd"), $AN$2:$AN$8, 0), MATCH(INDEX(Settings!$AI$19:$AI$33, MATCH(I$10, Settings!$Y$19:$Y$33, 0)), $AO$1:$AU$1, 0))), 0))</f>
        <v/>
      </c>
      <c r="AS256" s="119" t="str">
        <f>IF(OR($B256="", J256="", J$10="", AS$9), "", IFERROR($B256+INDEX(Settings!$AF$19:$AF$33, MATCH(J$10, Settings!$Y$19:$Y$33, 0))+IF(INDEX(Settings!$AI$19:$AI$33, MATCH(J$10, Settings!$Y$19:$Y$33, 0))="", 0, INDEX($AO$2:$AU$8, MATCH(TEXT($B256, "ddd"), $AN$2:$AN$8, 0), MATCH(INDEX(Settings!$AI$19:$AI$33, MATCH(J$10, Settings!$Y$19:$Y$33, 0)), $AO$1:$AU$1, 0))), 0))</f>
        <v/>
      </c>
      <c r="AT256" s="119" t="str">
        <f>IF(OR($B256="", K256="", K$10="", AT$9), "", IFERROR($B256+INDEX(Settings!$AF$19:$AF$33, MATCH(K$10, Settings!$Y$19:$Y$33, 0))+IF(INDEX(Settings!$AI$19:$AI$33, MATCH(K$10, Settings!$Y$19:$Y$33, 0))="", 0, INDEX($AO$2:$AU$8, MATCH(TEXT($B256, "ddd"), $AN$2:$AN$8, 0), MATCH(INDEX(Settings!$AI$19:$AI$33, MATCH(K$10, Settings!$Y$19:$Y$33, 0)), $AO$1:$AU$1, 0))), 0))</f>
        <v/>
      </c>
      <c r="AU256" s="119" t="str">
        <f>IF(OR($B256="", L256="", L$10="", AU$9), "", IFERROR($B256+INDEX(Settings!$AF$19:$AF$33, MATCH(L$10, Settings!$Y$19:$Y$33, 0))+IF(INDEX(Settings!$AI$19:$AI$33, MATCH(L$10, Settings!$Y$19:$Y$33, 0))="", 0, INDEX($AO$2:$AU$8, MATCH(TEXT($B256, "ddd"), $AN$2:$AN$8, 0), MATCH(INDEX(Settings!$AI$19:$AI$33, MATCH(L$10, Settings!$Y$19:$Y$33, 0)), $AO$1:$AU$1, 0))), 0))</f>
        <v/>
      </c>
      <c r="AV256" s="119" t="str">
        <f>IF(OR($B256="", M256="", M$10="", AV$9), "", IFERROR($B256+INDEX(Settings!$AF$19:$AF$33, MATCH(M$10, Settings!$Y$19:$Y$33, 0))+IF(INDEX(Settings!$AI$19:$AI$33, MATCH(M$10, Settings!$Y$19:$Y$33, 0))="", 0, INDEX($AO$2:$AU$8, MATCH(TEXT($B256, "ddd"), $AN$2:$AN$8, 0), MATCH(INDEX(Settings!$AI$19:$AI$33, MATCH(M$10, Settings!$Y$19:$Y$33, 0)), $AO$1:$AU$1, 0))), 0))</f>
        <v/>
      </c>
      <c r="AW256" s="119" t="str">
        <f>IF(OR($B256="", N256="", N$10="", AW$9), "", IFERROR($B256+INDEX(Settings!$AF$19:$AF$33, MATCH(N$10, Settings!$Y$19:$Y$33, 0))+IF(INDEX(Settings!$AI$19:$AI$33, MATCH(N$10, Settings!$Y$19:$Y$33, 0))="", 0, INDEX($AO$2:$AU$8, MATCH(TEXT($B256, "ddd"), $AN$2:$AN$8, 0), MATCH(INDEX(Settings!$AI$19:$AI$33, MATCH(N$10, Settings!$Y$19:$Y$33, 0)), $AO$1:$AU$1, 0))), 0))</f>
        <v/>
      </c>
      <c r="AX256" s="119" t="str">
        <f>IF(OR($B256="", O256="", O$10="", AX$9), "", IFERROR($B256+INDEX(Settings!$AF$19:$AF$33, MATCH(O$10, Settings!$Y$19:$Y$33, 0))+IF(INDEX(Settings!$AI$19:$AI$33, MATCH(O$10, Settings!$Y$19:$Y$33, 0))="", 0, INDEX($AO$2:$AU$8, MATCH(TEXT($B256, "ddd"), $AN$2:$AN$8, 0), MATCH(INDEX(Settings!$AI$19:$AI$33, MATCH(O$10, Settings!$Y$19:$Y$33, 0)), $AO$1:$AU$1, 0))), 0))</f>
        <v/>
      </c>
      <c r="AY256" s="119" t="str">
        <f>IF(OR($B256="", P256="", P$10="", AY$9), "", IFERROR($B256+INDEX(Settings!$AF$19:$AF$33, MATCH(P$10, Settings!$Y$19:$Y$33, 0))+IF(INDEX(Settings!$AI$19:$AI$33, MATCH(P$10, Settings!$Y$19:$Y$33, 0))="", 0, INDEX($AO$2:$AU$8, MATCH(TEXT($B256, "ddd"), $AN$2:$AN$8, 0), MATCH(INDEX(Settings!$AI$19:$AI$33, MATCH(P$10, Settings!$Y$19:$Y$33, 0)), $AO$1:$AU$1, 0))), 0))</f>
        <v/>
      </c>
      <c r="AZ256" s="120" t="str">
        <f>IF(OR($B256="", Q256="", Q$10="", AZ$9), "", IFERROR($B256+INDEX(Settings!$AF$19:$AF$33, MATCH(Q$10, Settings!$Y$19:$Y$33, 0))+IF(INDEX(Settings!$AI$19:$AI$33, MATCH(Q$10, Settings!$Y$19:$Y$33, 0))="", 0, INDEX($AO$2:$AU$8, MATCH(TEXT($B256, "ddd"), $AN$2:$AN$8, 0), MATCH(INDEX(Settings!$AI$19:$AI$33, MATCH(Q$10, Settings!$Y$19:$Y$33, 0)), $AO$1:$AU$1, 0))), 0))</f>
        <v/>
      </c>
      <c r="BB256" s="118" t="str">
        <f>IF(OR(C$10="", $B256="", C256="", BB$9=""), "", IFERROR(WORKDAY((DATE(YEAR($B256), MONTH($B256)+INDEX(Settings!$AM$19:$AM$33, MATCH(C$10, Settings!$Y$19:$Y$33, 0)), IF(INDEX(Settings!$AQ$19:$AQ$33, MATCH(C$10, Settings!$Y$19:$Y$33, 0))=0, DAY($B256), INDEX(Settings!$AQ$19:$AQ$33, MATCH(C$10, Settings!$Y$19:$Y$33, 0))))-1), 1, Settings!$AY$23:$AY$38), ""))</f>
        <v/>
      </c>
      <c r="BC256" s="119" t="str">
        <f>IF(OR(D$10="", $B256="", D256="", BC$9=""), "", IFERROR(WORKDAY((DATE(YEAR($B256), MONTH($B256)+INDEX(Settings!$AM$19:$AM$33, MATCH(D$10, Settings!$Y$19:$Y$33, 0)), IF(INDEX(Settings!$AQ$19:$AQ$33, MATCH(D$10, Settings!$Y$19:$Y$33, 0))=0, DAY($B256), INDEX(Settings!$AQ$19:$AQ$33, MATCH(D$10, Settings!$Y$19:$Y$33, 0))))-1), 1, Settings!$AY$23:$AY$38), ""))</f>
        <v/>
      </c>
      <c r="BD256" s="119">
        <f>IF(OR(E$10="", $B256="", E256="", BD$9=""), "", IFERROR(WORKDAY((DATE(YEAR($B256), MONTH($B256)+INDEX(Settings!$AM$19:$AM$33, MATCH(E$10, Settings!$Y$19:$Y$33, 0)), IF(INDEX(Settings!$AQ$19:$AQ$33, MATCH(E$10, Settings!$Y$19:$Y$33, 0))=0, DAY($B256), INDEX(Settings!$AQ$19:$AQ$33, MATCH(E$10, Settings!$Y$19:$Y$33, 0))))-1), 1, Settings!$AY$23:$AY$38), ""))</f>
        <v>43924</v>
      </c>
      <c r="BE256" s="119" t="str">
        <f>IF(OR(F$10="", $B256="", F256="", BE$9=""), "", IFERROR(WORKDAY((DATE(YEAR($B256), MONTH($B256)+INDEX(Settings!$AM$19:$AM$33, MATCH(F$10, Settings!$Y$19:$Y$33, 0)), IF(INDEX(Settings!$AQ$19:$AQ$33, MATCH(F$10, Settings!$Y$19:$Y$33, 0))=0, DAY($B256), INDEX(Settings!$AQ$19:$AQ$33, MATCH(F$10, Settings!$Y$19:$Y$33, 0))))-1), 1, Settings!$AY$23:$AY$38), ""))</f>
        <v/>
      </c>
      <c r="BF256" s="119">
        <f>IF(OR(G$10="", $B256="", G256="", BF$9=""), "", IFERROR(WORKDAY((DATE(YEAR($B256), MONTH($B256)+INDEX(Settings!$AM$19:$AM$33, MATCH(G$10, Settings!$Y$19:$Y$33, 0)), IF(INDEX(Settings!$AQ$19:$AQ$33, MATCH(G$10, Settings!$Y$19:$Y$33, 0))=0, DAY($B256), INDEX(Settings!$AQ$19:$AQ$33, MATCH(G$10, Settings!$Y$19:$Y$33, 0))))-1), 1, Settings!$AY$23:$AY$38), ""))</f>
        <v>43952</v>
      </c>
      <c r="BG256" s="119" t="str">
        <f>IF(OR(H$10="", $B256="", H256="", BG$9=""), "", IFERROR(WORKDAY((DATE(YEAR($B256), MONTH($B256)+INDEX(Settings!$AM$19:$AM$33, MATCH(H$10, Settings!$Y$19:$Y$33, 0)), IF(INDEX(Settings!$AQ$19:$AQ$33, MATCH(H$10, Settings!$Y$19:$Y$33, 0))=0, DAY($B256), INDEX(Settings!$AQ$19:$AQ$33, MATCH(H$10, Settings!$Y$19:$Y$33, 0))))-1), 1, Settings!$AY$23:$AY$38), ""))</f>
        <v/>
      </c>
      <c r="BH256" s="119" t="str">
        <f>IF(OR(I$10="", $B256="", I256="", BH$9=""), "", IFERROR(WORKDAY((DATE(YEAR($B256), MONTH($B256)+INDEX(Settings!$AM$19:$AM$33, MATCH(I$10, Settings!$Y$19:$Y$33, 0)), IF(INDEX(Settings!$AQ$19:$AQ$33, MATCH(I$10, Settings!$Y$19:$Y$33, 0))=0, DAY($B256), INDEX(Settings!$AQ$19:$AQ$33, MATCH(I$10, Settings!$Y$19:$Y$33, 0))))-1), 1, Settings!$AY$23:$AY$38), ""))</f>
        <v/>
      </c>
      <c r="BI256" s="119" t="str">
        <f>IF(OR(J$10="", $B256="", J256="", BI$9=""), "", IFERROR(WORKDAY((DATE(YEAR($B256), MONTH($B256)+INDEX(Settings!$AM$19:$AM$33, MATCH(J$10, Settings!$Y$19:$Y$33, 0)), IF(INDEX(Settings!$AQ$19:$AQ$33, MATCH(J$10, Settings!$Y$19:$Y$33, 0))=0, DAY($B256), INDEX(Settings!$AQ$19:$AQ$33, MATCH(J$10, Settings!$Y$19:$Y$33, 0))))-1), 1, Settings!$AY$23:$AY$38), ""))</f>
        <v/>
      </c>
      <c r="BJ256" s="119" t="str">
        <f>IF(OR(K$10="", $B256="", K256="", BJ$9=""), "", IFERROR(WORKDAY((DATE(YEAR($B256), MONTH($B256)+INDEX(Settings!$AM$19:$AM$33, MATCH(K$10, Settings!$Y$19:$Y$33, 0)), IF(INDEX(Settings!$AQ$19:$AQ$33, MATCH(K$10, Settings!$Y$19:$Y$33, 0))=0, DAY($B256), INDEX(Settings!$AQ$19:$AQ$33, MATCH(K$10, Settings!$Y$19:$Y$33, 0))))-1), 1, Settings!$AY$23:$AY$38), ""))</f>
        <v/>
      </c>
      <c r="BK256" s="119" t="str">
        <f>IF(OR(L$10="", $B256="", L256="", BK$9=""), "", IFERROR(WORKDAY((DATE(YEAR($B256), MONTH($B256)+INDEX(Settings!$AM$19:$AM$33, MATCH(L$10, Settings!$Y$19:$Y$33, 0)), IF(INDEX(Settings!$AQ$19:$AQ$33, MATCH(L$10, Settings!$Y$19:$Y$33, 0))=0, DAY($B256), INDEX(Settings!$AQ$19:$AQ$33, MATCH(L$10, Settings!$Y$19:$Y$33, 0))))-1), 1, Settings!$AY$23:$AY$38), ""))</f>
        <v/>
      </c>
      <c r="BL256" s="119" t="str">
        <f>IF(OR(M$10="", $B256="", M256="", BL$9=""), "", IFERROR(WORKDAY((DATE(YEAR($B256), MONTH($B256)+INDEX(Settings!$AM$19:$AM$33, MATCH(M$10, Settings!$Y$19:$Y$33, 0)), IF(INDEX(Settings!$AQ$19:$AQ$33, MATCH(M$10, Settings!$Y$19:$Y$33, 0))=0, DAY($B256), INDEX(Settings!$AQ$19:$AQ$33, MATCH(M$10, Settings!$Y$19:$Y$33, 0))))-1), 1, Settings!$AY$23:$AY$38), ""))</f>
        <v/>
      </c>
      <c r="BM256" s="119" t="str">
        <f>IF(OR(N$10="", $B256="", N256="", BM$9=""), "", IFERROR(WORKDAY((DATE(YEAR($B256), MONTH($B256)+INDEX(Settings!$AM$19:$AM$33, MATCH(N$10, Settings!$Y$19:$Y$33, 0)), IF(INDEX(Settings!$AQ$19:$AQ$33, MATCH(N$10, Settings!$Y$19:$Y$33, 0))=0, DAY($B256), INDEX(Settings!$AQ$19:$AQ$33, MATCH(N$10, Settings!$Y$19:$Y$33, 0))))-1), 1, Settings!$AY$23:$AY$38), ""))</f>
        <v/>
      </c>
      <c r="BN256" s="119" t="str">
        <f>IF(OR(O$10="", $B256="", O256="", BN$9=""), "", IFERROR(WORKDAY((DATE(YEAR($B256), MONTH($B256)+INDEX(Settings!$AM$19:$AM$33, MATCH(O$10, Settings!$Y$19:$Y$33, 0)), IF(INDEX(Settings!$AQ$19:$AQ$33, MATCH(O$10, Settings!$Y$19:$Y$33, 0))=0, DAY($B256), INDEX(Settings!$AQ$19:$AQ$33, MATCH(O$10, Settings!$Y$19:$Y$33, 0))))-1), 1, Settings!$AY$23:$AY$38), ""))</f>
        <v/>
      </c>
      <c r="BO256" s="119" t="str">
        <f>IF(OR(P$10="", $B256="", P256="", BO$9=""), "", IFERROR(WORKDAY((DATE(YEAR($B256), MONTH($B256)+INDEX(Settings!$AM$19:$AM$33, MATCH(P$10, Settings!$Y$19:$Y$33, 0)), IF(INDEX(Settings!$AQ$19:$AQ$33, MATCH(P$10, Settings!$Y$19:$Y$33, 0))=0, DAY($B256), INDEX(Settings!$AQ$19:$AQ$33, MATCH(P$10, Settings!$Y$19:$Y$33, 0))))-1), 1, Settings!$AY$23:$AY$38), ""))</f>
        <v/>
      </c>
      <c r="BP256" s="120" t="str">
        <f>IF(OR(Q$10="", $B256="", Q256="", BP$9=""), "", IFERROR(WORKDAY((DATE(YEAR($B256), MONTH($B256)+INDEX(Settings!$AM$19:$AM$33, MATCH(Q$10, Settings!$Y$19:$Y$33, 0)), IF(INDEX(Settings!$AQ$19:$AQ$33, MATCH(Q$10, Settings!$Y$19:$Y$33, 0))=0, DAY($B256), INDEX(Settings!$AQ$19:$AQ$33, MATCH(Q$10, Settings!$Y$19:$Y$33, 0))))-1), 1, Settings!$AY$23:$AY$38), ""))</f>
        <v/>
      </c>
      <c r="BR256" s="118" t="str">
        <f>IF(BB256="", "", IF(BB256&lt;=$B256, WORKDAY(DATE(YEAR($BB256), MONTH(BB256)+1, DAY(BB256)-1), 1, Settings!$AY$23:$AY$38), BB256))</f>
        <v/>
      </c>
      <c r="BS256" s="119" t="str">
        <f>IF(BC256="", "", IF(BC256&lt;=$B256, WORKDAY(DATE(YEAR($BB256), MONTH(BC256)+1, DAY(BC256)-1), 1, Settings!$AY$23:$AY$38), BC256))</f>
        <v/>
      </c>
      <c r="BT256" s="119">
        <f>IF(BD256="", "", IF(BD256&lt;=$B256, WORKDAY(DATE(YEAR($BB256), MONTH(BD256)+1, DAY(BD256)-1), 1, Settings!$AY$23:$AY$38), BD256))</f>
        <v>43924</v>
      </c>
      <c r="BU256" s="119" t="str">
        <f>IF(BE256="", "", IF(BE256&lt;=$B256, WORKDAY(DATE(YEAR($BB256), MONTH(BE256)+1, DAY(BE256)-1), 1, Settings!$AY$23:$AY$38), BE256))</f>
        <v/>
      </c>
      <c r="BV256" s="119">
        <f>IF(BF256="", "", IF(BF256&lt;=$B256, WORKDAY(DATE(YEAR($BB256), MONTH(BF256)+1, DAY(BF256)-1), 1, Settings!$AY$23:$AY$38), BF256))</f>
        <v>43952</v>
      </c>
      <c r="BW256" s="119" t="str">
        <f>IF(BG256="", "", IF(BG256&lt;=$B256, WORKDAY(DATE(YEAR($BB256), MONTH(BG256)+1, DAY(BG256)-1), 1, Settings!$AY$23:$AY$38), BG256))</f>
        <v/>
      </c>
      <c r="BX256" s="119" t="str">
        <f>IF(BH256="", "", IF(BH256&lt;=$B256, WORKDAY(DATE(YEAR($BB256), MONTH(BH256)+1, DAY(BH256)-1), 1, Settings!$AY$23:$AY$38), BH256))</f>
        <v/>
      </c>
      <c r="BY256" s="119" t="str">
        <f>IF(BI256="", "", IF(BI256&lt;=$B256, WORKDAY(DATE(YEAR($BB256), MONTH(BI256)+1, DAY(BI256)-1), 1, Settings!$AY$23:$AY$38), BI256))</f>
        <v/>
      </c>
      <c r="BZ256" s="119" t="str">
        <f>IF(BJ256="", "", IF(BJ256&lt;=$B256, WORKDAY(DATE(YEAR($BB256), MONTH(BJ256)+1, DAY(BJ256)-1), 1, Settings!$AY$23:$AY$38), BJ256))</f>
        <v/>
      </c>
      <c r="CA256" s="119" t="str">
        <f>IF(BK256="", "", IF(BK256&lt;=$B256, WORKDAY(DATE(YEAR($BB256), MONTH(BK256)+1, DAY(BK256)-1), 1, Settings!$AY$23:$AY$38), BK256))</f>
        <v/>
      </c>
      <c r="CB256" s="119" t="str">
        <f>IF(BL256="", "", IF(BL256&lt;=$B256, WORKDAY(DATE(YEAR($BB256), MONTH(BL256)+1, DAY(BL256)-1), 1, Settings!$AY$23:$AY$38), BL256))</f>
        <v/>
      </c>
      <c r="CC256" s="119" t="str">
        <f>IF(BM256="", "", IF(BM256&lt;=$B256, WORKDAY(DATE(YEAR($BB256), MONTH(BM256)+1, DAY(BM256)-1), 1, Settings!$AY$23:$AY$38), BM256))</f>
        <v/>
      </c>
      <c r="CD256" s="119" t="str">
        <f>IF(BN256="", "", IF(BN256&lt;=$B256, WORKDAY(DATE(YEAR($BB256), MONTH(BN256)+1, DAY(BN256)-1), 1, Settings!$AY$23:$AY$38), BN256))</f>
        <v/>
      </c>
      <c r="CE256" s="119" t="str">
        <f>IF(BO256="", "", IF(BO256&lt;=$B256, WORKDAY(DATE(YEAR($BB256), MONTH(BO256)+1, DAY(BO256)-1), 1, Settings!$AY$23:$AY$38), BO256))</f>
        <v/>
      </c>
      <c r="CF256" s="120" t="str">
        <f>IF(BP256="", "", IF(BP256&lt;=$B256, WORKDAY(DATE(YEAR($BB256), MONTH(BP256)+1, DAY(BP256)-1), 1, Settings!$AY$23:$AY$38), BP256))</f>
        <v/>
      </c>
      <c r="CH256" s="48">
        <f t="shared" si="97"/>
        <v>43901</v>
      </c>
      <c r="CI256" s="49">
        <f t="shared" si="98"/>
        <v>43899</v>
      </c>
      <c r="CJ256" s="49">
        <f t="shared" si="99"/>
        <v>43924</v>
      </c>
      <c r="CK256" s="49">
        <f t="shared" si="100"/>
        <v>43894</v>
      </c>
      <c r="CL256" s="49">
        <f t="shared" si="101"/>
        <v>43952</v>
      </c>
      <c r="CM256" s="49" t="str">
        <f t="shared" si="102"/>
        <v/>
      </c>
      <c r="CN256" s="49" t="str">
        <f t="shared" si="103"/>
        <v/>
      </c>
      <c r="CO256" s="49" t="str">
        <f t="shared" si="104"/>
        <v/>
      </c>
      <c r="CP256" s="49" t="str">
        <f t="shared" si="105"/>
        <v/>
      </c>
      <c r="CQ256" s="49" t="str">
        <f t="shared" si="106"/>
        <v/>
      </c>
      <c r="CR256" s="49" t="str">
        <f t="shared" si="107"/>
        <v/>
      </c>
      <c r="CS256" s="49" t="str">
        <f t="shared" si="108"/>
        <v/>
      </c>
      <c r="CT256" s="49" t="str">
        <f t="shared" si="109"/>
        <v/>
      </c>
      <c r="CU256" s="49" t="str">
        <f t="shared" si="110"/>
        <v/>
      </c>
      <c r="CV256" s="16" t="str">
        <f t="shared" si="111"/>
        <v/>
      </c>
      <c r="CX256" s="48" t="str">
        <f t="shared" si="112"/>
        <v>Mar 2020</v>
      </c>
      <c r="CY256" s="49" t="str">
        <f t="shared" si="113"/>
        <v>Mar 2020</v>
      </c>
      <c r="CZ256" s="49" t="str">
        <f t="shared" si="114"/>
        <v>Apr 2020</v>
      </c>
      <c r="DA256" s="49" t="str">
        <f t="shared" si="115"/>
        <v>Mar 2020</v>
      </c>
      <c r="DB256" s="49" t="str">
        <f t="shared" si="116"/>
        <v>May 2020</v>
      </c>
      <c r="DC256" s="49" t="str">
        <f t="shared" si="117"/>
        <v/>
      </c>
      <c r="DD256" s="49" t="str">
        <f t="shared" si="118"/>
        <v/>
      </c>
      <c r="DE256" s="49" t="str">
        <f t="shared" si="119"/>
        <v/>
      </c>
      <c r="DF256" s="49" t="str">
        <f t="shared" si="120"/>
        <v/>
      </c>
      <c r="DG256" s="49" t="str">
        <f t="shared" si="121"/>
        <v/>
      </c>
      <c r="DH256" s="49" t="str">
        <f t="shared" si="122"/>
        <v/>
      </c>
      <c r="DI256" s="49" t="str">
        <f t="shared" si="123"/>
        <v/>
      </c>
      <c r="DJ256" s="49" t="str">
        <f t="shared" si="124"/>
        <v/>
      </c>
      <c r="DK256" s="49" t="str">
        <f t="shared" si="125"/>
        <v/>
      </c>
      <c r="DL256" s="16" t="str">
        <f t="shared" si="126"/>
        <v/>
      </c>
      <c r="DN256" s="17" t="str">
        <f t="shared" si="127"/>
        <v>Mar 2020</v>
      </c>
    </row>
    <row r="257" spans="1:118" x14ac:dyDescent="0.25">
      <c r="A257" s="30"/>
      <c r="B257" s="102">
        <f>IF(B256="", "", IFERROR(IF(B256+1&gt;Settings!$G$25, "", B256+1), ""))</f>
        <v>43893</v>
      </c>
      <c r="C257" s="2">
        <v>100</v>
      </c>
      <c r="D257" s="3">
        <v>80</v>
      </c>
      <c r="E257" s="3">
        <v>120</v>
      </c>
      <c r="F257" s="3">
        <v>90</v>
      </c>
      <c r="G257" s="3">
        <v>60</v>
      </c>
      <c r="H257" s="3"/>
      <c r="I257" s="3"/>
      <c r="J257" s="3"/>
      <c r="K257" s="3"/>
      <c r="L257" s="3"/>
      <c r="M257" s="3"/>
      <c r="N257" s="3"/>
      <c r="O257" s="3"/>
      <c r="P257" s="3"/>
      <c r="Q257" s="4"/>
      <c r="R257" s="30"/>
      <c r="T257" s="17" t="str">
        <f>IF($B257="", "", IF($B257&lt;Settings!$G$23, "Old", "New"))</f>
        <v>New</v>
      </c>
      <c r="AL257" s="118">
        <f>IF(OR($B257="", C257="", C$10="", AL$9), "", IFERROR($B257+INDEX(Settings!$AF$19:$AF$33, MATCH(C$10, Settings!$Y$19:$Y$33, 0))+IF(INDEX(Settings!$AI$19:$AI$33, MATCH(C$10, Settings!$Y$19:$Y$33, 0))="", 0, INDEX($AO$2:$AU$8, MATCH(TEXT($B257, "ddd"), $AN$2:$AN$8, 0), MATCH(INDEX(Settings!$AI$19:$AI$33, MATCH(C$10, Settings!$Y$19:$Y$33, 0)), $AO$1:$AU$1, 0))), 0))</f>
        <v>43901</v>
      </c>
      <c r="AM257" s="119">
        <f>IF(OR($B257="", D257="", D$10="", AM$9), "", IFERROR($B257+INDEX(Settings!$AF$19:$AF$33, MATCH(D$10, Settings!$Y$19:$Y$33, 0))+IF(INDEX(Settings!$AI$19:$AI$33, MATCH(D$10, Settings!$Y$19:$Y$33, 0))="", 0, INDEX($AO$2:$AU$8, MATCH(TEXT($B257, "ddd"), $AN$2:$AN$8, 0), MATCH(INDEX(Settings!$AI$19:$AI$33, MATCH(D$10, Settings!$Y$19:$Y$33, 0)), $AO$1:$AU$1, 0))), 0))</f>
        <v>43900</v>
      </c>
      <c r="AN257" s="119">
        <f>IF(OR($B257="", E257="", E$10="", AN$9), "", IFERROR($B257+INDEX(Settings!$AF$19:$AF$33, MATCH(E$10, Settings!$Y$19:$Y$33, 0))+IF(INDEX(Settings!$AI$19:$AI$33, MATCH(E$10, Settings!$Y$19:$Y$33, 0))="", 0, INDEX($AO$2:$AU$8, MATCH(TEXT($B257, "ddd"), $AN$2:$AN$8, 0), MATCH(INDEX(Settings!$AI$19:$AI$33, MATCH(E$10, Settings!$Y$19:$Y$33, 0)), $AO$1:$AU$1, 0))), 0))</f>
        <v>43893</v>
      </c>
      <c r="AO257" s="119">
        <f>IF(OR($B257="", F257="", F$10="", AO$9), "", IFERROR($B257+INDEX(Settings!$AF$19:$AF$33, MATCH(F$10, Settings!$Y$19:$Y$33, 0))+IF(INDEX(Settings!$AI$19:$AI$33, MATCH(F$10, Settings!$Y$19:$Y$33, 0))="", 0, INDEX($AO$2:$AU$8, MATCH(TEXT($B257, "ddd"), $AN$2:$AN$8, 0), MATCH(INDEX(Settings!$AI$19:$AI$33, MATCH(F$10, Settings!$Y$19:$Y$33, 0)), $AO$1:$AU$1, 0))), 0))</f>
        <v>43901</v>
      </c>
      <c r="AP257" s="119">
        <f>IF(OR($B257="", G257="", G$10="", AP$9), "", IFERROR($B257+INDEX(Settings!$AF$19:$AF$33, MATCH(G$10, Settings!$Y$19:$Y$33, 0))+IF(INDEX(Settings!$AI$19:$AI$33, MATCH(G$10, Settings!$Y$19:$Y$33, 0))="", 0, INDEX($AO$2:$AU$8, MATCH(TEXT($B257, "ddd"), $AN$2:$AN$8, 0), MATCH(INDEX(Settings!$AI$19:$AI$33, MATCH(G$10, Settings!$Y$19:$Y$33, 0)), $AO$1:$AU$1, 0))), 0))</f>
        <v>43893</v>
      </c>
      <c r="AQ257" s="119" t="str">
        <f>IF(OR($B257="", H257="", H$10="", AQ$9), "", IFERROR($B257+INDEX(Settings!$AF$19:$AF$33, MATCH(H$10, Settings!$Y$19:$Y$33, 0))+IF(INDEX(Settings!$AI$19:$AI$33, MATCH(H$10, Settings!$Y$19:$Y$33, 0))="", 0, INDEX($AO$2:$AU$8, MATCH(TEXT($B257, "ddd"), $AN$2:$AN$8, 0), MATCH(INDEX(Settings!$AI$19:$AI$33, MATCH(H$10, Settings!$Y$19:$Y$33, 0)), $AO$1:$AU$1, 0))), 0))</f>
        <v/>
      </c>
      <c r="AR257" s="119" t="str">
        <f>IF(OR($B257="", I257="", I$10="", AR$9), "", IFERROR($B257+INDEX(Settings!$AF$19:$AF$33, MATCH(I$10, Settings!$Y$19:$Y$33, 0))+IF(INDEX(Settings!$AI$19:$AI$33, MATCH(I$10, Settings!$Y$19:$Y$33, 0))="", 0, INDEX($AO$2:$AU$8, MATCH(TEXT($B257, "ddd"), $AN$2:$AN$8, 0), MATCH(INDEX(Settings!$AI$19:$AI$33, MATCH(I$10, Settings!$Y$19:$Y$33, 0)), $AO$1:$AU$1, 0))), 0))</f>
        <v/>
      </c>
      <c r="AS257" s="119" t="str">
        <f>IF(OR($B257="", J257="", J$10="", AS$9), "", IFERROR($B257+INDEX(Settings!$AF$19:$AF$33, MATCH(J$10, Settings!$Y$19:$Y$33, 0))+IF(INDEX(Settings!$AI$19:$AI$33, MATCH(J$10, Settings!$Y$19:$Y$33, 0))="", 0, INDEX($AO$2:$AU$8, MATCH(TEXT($B257, "ddd"), $AN$2:$AN$8, 0), MATCH(INDEX(Settings!$AI$19:$AI$33, MATCH(J$10, Settings!$Y$19:$Y$33, 0)), $AO$1:$AU$1, 0))), 0))</f>
        <v/>
      </c>
      <c r="AT257" s="119" t="str">
        <f>IF(OR($B257="", K257="", K$10="", AT$9), "", IFERROR($B257+INDEX(Settings!$AF$19:$AF$33, MATCH(K$10, Settings!$Y$19:$Y$33, 0))+IF(INDEX(Settings!$AI$19:$AI$33, MATCH(K$10, Settings!$Y$19:$Y$33, 0))="", 0, INDEX($AO$2:$AU$8, MATCH(TEXT($B257, "ddd"), $AN$2:$AN$8, 0), MATCH(INDEX(Settings!$AI$19:$AI$33, MATCH(K$10, Settings!$Y$19:$Y$33, 0)), $AO$1:$AU$1, 0))), 0))</f>
        <v/>
      </c>
      <c r="AU257" s="119" t="str">
        <f>IF(OR($B257="", L257="", L$10="", AU$9), "", IFERROR($B257+INDEX(Settings!$AF$19:$AF$33, MATCH(L$10, Settings!$Y$19:$Y$33, 0))+IF(INDEX(Settings!$AI$19:$AI$33, MATCH(L$10, Settings!$Y$19:$Y$33, 0))="", 0, INDEX($AO$2:$AU$8, MATCH(TEXT($B257, "ddd"), $AN$2:$AN$8, 0), MATCH(INDEX(Settings!$AI$19:$AI$33, MATCH(L$10, Settings!$Y$19:$Y$33, 0)), $AO$1:$AU$1, 0))), 0))</f>
        <v/>
      </c>
      <c r="AV257" s="119" t="str">
        <f>IF(OR($B257="", M257="", M$10="", AV$9), "", IFERROR($B257+INDEX(Settings!$AF$19:$AF$33, MATCH(M$10, Settings!$Y$19:$Y$33, 0))+IF(INDEX(Settings!$AI$19:$AI$33, MATCH(M$10, Settings!$Y$19:$Y$33, 0))="", 0, INDEX($AO$2:$AU$8, MATCH(TEXT($B257, "ddd"), $AN$2:$AN$8, 0), MATCH(INDEX(Settings!$AI$19:$AI$33, MATCH(M$10, Settings!$Y$19:$Y$33, 0)), $AO$1:$AU$1, 0))), 0))</f>
        <v/>
      </c>
      <c r="AW257" s="119" t="str">
        <f>IF(OR($B257="", N257="", N$10="", AW$9), "", IFERROR($B257+INDEX(Settings!$AF$19:$AF$33, MATCH(N$10, Settings!$Y$19:$Y$33, 0))+IF(INDEX(Settings!$AI$19:$AI$33, MATCH(N$10, Settings!$Y$19:$Y$33, 0))="", 0, INDEX($AO$2:$AU$8, MATCH(TEXT($B257, "ddd"), $AN$2:$AN$8, 0), MATCH(INDEX(Settings!$AI$19:$AI$33, MATCH(N$10, Settings!$Y$19:$Y$33, 0)), $AO$1:$AU$1, 0))), 0))</f>
        <v/>
      </c>
      <c r="AX257" s="119" t="str">
        <f>IF(OR($B257="", O257="", O$10="", AX$9), "", IFERROR($B257+INDEX(Settings!$AF$19:$AF$33, MATCH(O$10, Settings!$Y$19:$Y$33, 0))+IF(INDEX(Settings!$AI$19:$AI$33, MATCH(O$10, Settings!$Y$19:$Y$33, 0))="", 0, INDEX($AO$2:$AU$8, MATCH(TEXT($B257, "ddd"), $AN$2:$AN$8, 0), MATCH(INDEX(Settings!$AI$19:$AI$33, MATCH(O$10, Settings!$Y$19:$Y$33, 0)), $AO$1:$AU$1, 0))), 0))</f>
        <v/>
      </c>
      <c r="AY257" s="119" t="str">
        <f>IF(OR($B257="", P257="", P$10="", AY$9), "", IFERROR($B257+INDEX(Settings!$AF$19:$AF$33, MATCH(P$10, Settings!$Y$19:$Y$33, 0))+IF(INDEX(Settings!$AI$19:$AI$33, MATCH(P$10, Settings!$Y$19:$Y$33, 0))="", 0, INDEX($AO$2:$AU$8, MATCH(TEXT($B257, "ddd"), $AN$2:$AN$8, 0), MATCH(INDEX(Settings!$AI$19:$AI$33, MATCH(P$10, Settings!$Y$19:$Y$33, 0)), $AO$1:$AU$1, 0))), 0))</f>
        <v/>
      </c>
      <c r="AZ257" s="120" t="str">
        <f>IF(OR($B257="", Q257="", Q$10="", AZ$9), "", IFERROR($B257+INDEX(Settings!$AF$19:$AF$33, MATCH(Q$10, Settings!$Y$19:$Y$33, 0))+IF(INDEX(Settings!$AI$19:$AI$33, MATCH(Q$10, Settings!$Y$19:$Y$33, 0))="", 0, INDEX($AO$2:$AU$8, MATCH(TEXT($B257, "ddd"), $AN$2:$AN$8, 0), MATCH(INDEX(Settings!$AI$19:$AI$33, MATCH(Q$10, Settings!$Y$19:$Y$33, 0)), $AO$1:$AU$1, 0))), 0))</f>
        <v/>
      </c>
      <c r="BB257" s="118" t="str">
        <f>IF(OR(C$10="", $B257="", C257="", BB$9=""), "", IFERROR(WORKDAY((DATE(YEAR($B257), MONTH($B257)+INDEX(Settings!$AM$19:$AM$33, MATCH(C$10, Settings!$Y$19:$Y$33, 0)), IF(INDEX(Settings!$AQ$19:$AQ$33, MATCH(C$10, Settings!$Y$19:$Y$33, 0))=0, DAY($B257), INDEX(Settings!$AQ$19:$AQ$33, MATCH(C$10, Settings!$Y$19:$Y$33, 0))))-1), 1, Settings!$AY$23:$AY$38), ""))</f>
        <v/>
      </c>
      <c r="BC257" s="119" t="str">
        <f>IF(OR(D$10="", $B257="", D257="", BC$9=""), "", IFERROR(WORKDAY((DATE(YEAR($B257), MONTH($B257)+INDEX(Settings!$AM$19:$AM$33, MATCH(D$10, Settings!$Y$19:$Y$33, 0)), IF(INDEX(Settings!$AQ$19:$AQ$33, MATCH(D$10, Settings!$Y$19:$Y$33, 0))=0, DAY($B257), INDEX(Settings!$AQ$19:$AQ$33, MATCH(D$10, Settings!$Y$19:$Y$33, 0))))-1), 1, Settings!$AY$23:$AY$38), ""))</f>
        <v/>
      </c>
      <c r="BD257" s="119">
        <f>IF(OR(E$10="", $B257="", E257="", BD$9=""), "", IFERROR(WORKDAY((DATE(YEAR($B257), MONTH($B257)+INDEX(Settings!$AM$19:$AM$33, MATCH(E$10, Settings!$Y$19:$Y$33, 0)), IF(INDEX(Settings!$AQ$19:$AQ$33, MATCH(E$10, Settings!$Y$19:$Y$33, 0))=0, DAY($B257), INDEX(Settings!$AQ$19:$AQ$33, MATCH(E$10, Settings!$Y$19:$Y$33, 0))))-1), 1, Settings!$AY$23:$AY$38), ""))</f>
        <v>43924</v>
      </c>
      <c r="BE257" s="119" t="str">
        <f>IF(OR(F$10="", $B257="", F257="", BE$9=""), "", IFERROR(WORKDAY((DATE(YEAR($B257), MONTH($B257)+INDEX(Settings!$AM$19:$AM$33, MATCH(F$10, Settings!$Y$19:$Y$33, 0)), IF(INDEX(Settings!$AQ$19:$AQ$33, MATCH(F$10, Settings!$Y$19:$Y$33, 0))=0, DAY($B257), INDEX(Settings!$AQ$19:$AQ$33, MATCH(F$10, Settings!$Y$19:$Y$33, 0))))-1), 1, Settings!$AY$23:$AY$38), ""))</f>
        <v/>
      </c>
      <c r="BF257" s="119">
        <f>IF(OR(G$10="", $B257="", G257="", BF$9=""), "", IFERROR(WORKDAY((DATE(YEAR($B257), MONTH($B257)+INDEX(Settings!$AM$19:$AM$33, MATCH(G$10, Settings!$Y$19:$Y$33, 0)), IF(INDEX(Settings!$AQ$19:$AQ$33, MATCH(G$10, Settings!$Y$19:$Y$33, 0))=0, DAY($B257), INDEX(Settings!$AQ$19:$AQ$33, MATCH(G$10, Settings!$Y$19:$Y$33, 0))))-1), 1, Settings!$AY$23:$AY$38), ""))</f>
        <v>43952</v>
      </c>
      <c r="BG257" s="119" t="str">
        <f>IF(OR(H$10="", $B257="", H257="", BG$9=""), "", IFERROR(WORKDAY((DATE(YEAR($B257), MONTH($B257)+INDEX(Settings!$AM$19:$AM$33, MATCH(H$10, Settings!$Y$19:$Y$33, 0)), IF(INDEX(Settings!$AQ$19:$AQ$33, MATCH(H$10, Settings!$Y$19:$Y$33, 0))=0, DAY($B257), INDEX(Settings!$AQ$19:$AQ$33, MATCH(H$10, Settings!$Y$19:$Y$33, 0))))-1), 1, Settings!$AY$23:$AY$38), ""))</f>
        <v/>
      </c>
      <c r="BH257" s="119" t="str">
        <f>IF(OR(I$10="", $B257="", I257="", BH$9=""), "", IFERROR(WORKDAY((DATE(YEAR($B257), MONTH($B257)+INDEX(Settings!$AM$19:$AM$33, MATCH(I$10, Settings!$Y$19:$Y$33, 0)), IF(INDEX(Settings!$AQ$19:$AQ$33, MATCH(I$10, Settings!$Y$19:$Y$33, 0))=0, DAY($B257), INDEX(Settings!$AQ$19:$AQ$33, MATCH(I$10, Settings!$Y$19:$Y$33, 0))))-1), 1, Settings!$AY$23:$AY$38), ""))</f>
        <v/>
      </c>
      <c r="BI257" s="119" t="str">
        <f>IF(OR(J$10="", $B257="", J257="", BI$9=""), "", IFERROR(WORKDAY((DATE(YEAR($B257), MONTH($B257)+INDEX(Settings!$AM$19:$AM$33, MATCH(J$10, Settings!$Y$19:$Y$33, 0)), IF(INDEX(Settings!$AQ$19:$AQ$33, MATCH(J$10, Settings!$Y$19:$Y$33, 0))=0, DAY($B257), INDEX(Settings!$AQ$19:$AQ$33, MATCH(J$10, Settings!$Y$19:$Y$33, 0))))-1), 1, Settings!$AY$23:$AY$38), ""))</f>
        <v/>
      </c>
      <c r="BJ257" s="119" t="str">
        <f>IF(OR(K$10="", $B257="", K257="", BJ$9=""), "", IFERROR(WORKDAY((DATE(YEAR($B257), MONTH($B257)+INDEX(Settings!$AM$19:$AM$33, MATCH(K$10, Settings!$Y$19:$Y$33, 0)), IF(INDEX(Settings!$AQ$19:$AQ$33, MATCH(K$10, Settings!$Y$19:$Y$33, 0))=0, DAY($B257), INDEX(Settings!$AQ$19:$AQ$33, MATCH(K$10, Settings!$Y$19:$Y$33, 0))))-1), 1, Settings!$AY$23:$AY$38), ""))</f>
        <v/>
      </c>
      <c r="BK257" s="119" t="str">
        <f>IF(OR(L$10="", $B257="", L257="", BK$9=""), "", IFERROR(WORKDAY((DATE(YEAR($B257), MONTH($B257)+INDEX(Settings!$AM$19:$AM$33, MATCH(L$10, Settings!$Y$19:$Y$33, 0)), IF(INDEX(Settings!$AQ$19:$AQ$33, MATCH(L$10, Settings!$Y$19:$Y$33, 0))=0, DAY($B257), INDEX(Settings!$AQ$19:$AQ$33, MATCH(L$10, Settings!$Y$19:$Y$33, 0))))-1), 1, Settings!$AY$23:$AY$38), ""))</f>
        <v/>
      </c>
      <c r="BL257" s="119" t="str">
        <f>IF(OR(M$10="", $B257="", M257="", BL$9=""), "", IFERROR(WORKDAY((DATE(YEAR($B257), MONTH($B257)+INDEX(Settings!$AM$19:$AM$33, MATCH(M$10, Settings!$Y$19:$Y$33, 0)), IF(INDEX(Settings!$AQ$19:$AQ$33, MATCH(M$10, Settings!$Y$19:$Y$33, 0))=0, DAY($B257), INDEX(Settings!$AQ$19:$AQ$33, MATCH(M$10, Settings!$Y$19:$Y$33, 0))))-1), 1, Settings!$AY$23:$AY$38), ""))</f>
        <v/>
      </c>
      <c r="BM257" s="119" t="str">
        <f>IF(OR(N$10="", $B257="", N257="", BM$9=""), "", IFERROR(WORKDAY((DATE(YEAR($B257), MONTH($B257)+INDEX(Settings!$AM$19:$AM$33, MATCH(N$10, Settings!$Y$19:$Y$33, 0)), IF(INDEX(Settings!$AQ$19:$AQ$33, MATCH(N$10, Settings!$Y$19:$Y$33, 0))=0, DAY($B257), INDEX(Settings!$AQ$19:$AQ$33, MATCH(N$10, Settings!$Y$19:$Y$33, 0))))-1), 1, Settings!$AY$23:$AY$38), ""))</f>
        <v/>
      </c>
      <c r="BN257" s="119" t="str">
        <f>IF(OR(O$10="", $B257="", O257="", BN$9=""), "", IFERROR(WORKDAY((DATE(YEAR($B257), MONTH($B257)+INDEX(Settings!$AM$19:$AM$33, MATCH(O$10, Settings!$Y$19:$Y$33, 0)), IF(INDEX(Settings!$AQ$19:$AQ$33, MATCH(O$10, Settings!$Y$19:$Y$33, 0))=0, DAY($B257), INDEX(Settings!$AQ$19:$AQ$33, MATCH(O$10, Settings!$Y$19:$Y$33, 0))))-1), 1, Settings!$AY$23:$AY$38), ""))</f>
        <v/>
      </c>
      <c r="BO257" s="119" t="str">
        <f>IF(OR(P$10="", $B257="", P257="", BO$9=""), "", IFERROR(WORKDAY((DATE(YEAR($B257), MONTH($B257)+INDEX(Settings!$AM$19:$AM$33, MATCH(P$10, Settings!$Y$19:$Y$33, 0)), IF(INDEX(Settings!$AQ$19:$AQ$33, MATCH(P$10, Settings!$Y$19:$Y$33, 0))=0, DAY($B257), INDEX(Settings!$AQ$19:$AQ$33, MATCH(P$10, Settings!$Y$19:$Y$33, 0))))-1), 1, Settings!$AY$23:$AY$38), ""))</f>
        <v/>
      </c>
      <c r="BP257" s="120" t="str">
        <f>IF(OR(Q$10="", $B257="", Q257="", BP$9=""), "", IFERROR(WORKDAY((DATE(YEAR($B257), MONTH($B257)+INDEX(Settings!$AM$19:$AM$33, MATCH(Q$10, Settings!$Y$19:$Y$33, 0)), IF(INDEX(Settings!$AQ$19:$AQ$33, MATCH(Q$10, Settings!$Y$19:$Y$33, 0))=0, DAY($B257), INDEX(Settings!$AQ$19:$AQ$33, MATCH(Q$10, Settings!$Y$19:$Y$33, 0))))-1), 1, Settings!$AY$23:$AY$38), ""))</f>
        <v/>
      </c>
      <c r="BR257" s="118" t="str">
        <f>IF(BB257="", "", IF(BB257&lt;=$B257, WORKDAY(DATE(YEAR($BB257), MONTH(BB257)+1, DAY(BB257)-1), 1, Settings!$AY$23:$AY$38), BB257))</f>
        <v/>
      </c>
      <c r="BS257" s="119" t="str">
        <f>IF(BC257="", "", IF(BC257&lt;=$B257, WORKDAY(DATE(YEAR($BB257), MONTH(BC257)+1, DAY(BC257)-1), 1, Settings!$AY$23:$AY$38), BC257))</f>
        <v/>
      </c>
      <c r="BT257" s="119">
        <f>IF(BD257="", "", IF(BD257&lt;=$B257, WORKDAY(DATE(YEAR($BB257), MONTH(BD257)+1, DAY(BD257)-1), 1, Settings!$AY$23:$AY$38), BD257))</f>
        <v>43924</v>
      </c>
      <c r="BU257" s="119" t="str">
        <f>IF(BE257="", "", IF(BE257&lt;=$B257, WORKDAY(DATE(YEAR($BB257), MONTH(BE257)+1, DAY(BE257)-1), 1, Settings!$AY$23:$AY$38), BE257))</f>
        <v/>
      </c>
      <c r="BV257" s="119">
        <f>IF(BF257="", "", IF(BF257&lt;=$B257, WORKDAY(DATE(YEAR($BB257), MONTH(BF257)+1, DAY(BF257)-1), 1, Settings!$AY$23:$AY$38), BF257))</f>
        <v>43952</v>
      </c>
      <c r="BW257" s="119" t="str">
        <f>IF(BG257="", "", IF(BG257&lt;=$B257, WORKDAY(DATE(YEAR($BB257), MONTH(BG257)+1, DAY(BG257)-1), 1, Settings!$AY$23:$AY$38), BG257))</f>
        <v/>
      </c>
      <c r="BX257" s="119" t="str">
        <f>IF(BH257="", "", IF(BH257&lt;=$B257, WORKDAY(DATE(YEAR($BB257), MONTH(BH257)+1, DAY(BH257)-1), 1, Settings!$AY$23:$AY$38), BH257))</f>
        <v/>
      </c>
      <c r="BY257" s="119" t="str">
        <f>IF(BI257="", "", IF(BI257&lt;=$B257, WORKDAY(DATE(YEAR($BB257), MONTH(BI257)+1, DAY(BI257)-1), 1, Settings!$AY$23:$AY$38), BI257))</f>
        <v/>
      </c>
      <c r="BZ257" s="119" t="str">
        <f>IF(BJ257="", "", IF(BJ257&lt;=$B257, WORKDAY(DATE(YEAR($BB257), MONTH(BJ257)+1, DAY(BJ257)-1), 1, Settings!$AY$23:$AY$38), BJ257))</f>
        <v/>
      </c>
      <c r="CA257" s="119" t="str">
        <f>IF(BK257="", "", IF(BK257&lt;=$B257, WORKDAY(DATE(YEAR($BB257), MONTH(BK257)+1, DAY(BK257)-1), 1, Settings!$AY$23:$AY$38), BK257))</f>
        <v/>
      </c>
      <c r="CB257" s="119" t="str">
        <f>IF(BL257="", "", IF(BL257&lt;=$B257, WORKDAY(DATE(YEAR($BB257), MONTH(BL257)+1, DAY(BL257)-1), 1, Settings!$AY$23:$AY$38), BL257))</f>
        <v/>
      </c>
      <c r="CC257" s="119" t="str">
        <f>IF(BM257="", "", IF(BM257&lt;=$B257, WORKDAY(DATE(YEAR($BB257), MONTH(BM257)+1, DAY(BM257)-1), 1, Settings!$AY$23:$AY$38), BM257))</f>
        <v/>
      </c>
      <c r="CD257" s="119" t="str">
        <f>IF(BN257="", "", IF(BN257&lt;=$B257, WORKDAY(DATE(YEAR($BB257), MONTH(BN257)+1, DAY(BN257)-1), 1, Settings!$AY$23:$AY$38), BN257))</f>
        <v/>
      </c>
      <c r="CE257" s="119" t="str">
        <f>IF(BO257="", "", IF(BO257&lt;=$B257, WORKDAY(DATE(YEAR($BB257), MONTH(BO257)+1, DAY(BO257)-1), 1, Settings!$AY$23:$AY$38), BO257))</f>
        <v/>
      </c>
      <c r="CF257" s="120" t="str">
        <f>IF(BP257="", "", IF(BP257&lt;=$B257, WORKDAY(DATE(YEAR($BB257), MONTH(BP257)+1, DAY(BP257)-1), 1, Settings!$AY$23:$AY$38), BP257))</f>
        <v/>
      </c>
      <c r="CH257" s="48">
        <f t="shared" si="97"/>
        <v>43901</v>
      </c>
      <c r="CI257" s="49">
        <f t="shared" si="98"/>
        <v>43900</v>
      </c>
      <c r="CJ257" s="49">
        <f t="shared" si="99"/>
        <v>43924</v>
      </c>
      <c r="CK257" s="49">
        <f t="shared" si="100"/>
        <v>43901</v>
      </c>
      <c r="CL257" s="49">
        <f t="shared" si="101"/>
        <v>43952</v>
      </c>
      <c r="CM257" s="49" t="str">
        <f t="shared" si="102"/>
        <v/>
      </c>
      <c r="CN257" s="49" t="str">
        <f t="shared" si="103"/>
        <v/>
      </c>
      <c r="CO257" s="49" t="str">
        <f t="shared" si="104"/>
        <v/>
      </c>
      <c r="CP257" s="49" t="str">
        <f t="shared" si="105"/>
        <v/>
      </c>
      <c r="CQ257" s="49" t="str">
        <f t="shared" si="106"/>
        <v/>
      </c>
      <c r="CR257" s="49" t="str">
        <f t="shared" si="107"/>
        <v/>
      </c>
      <c r="CS257" s="49" t="str">
        <f t="shared" si="108"/>
        <v/>
      </c>
      <c r="CT257" s="49" t="str">
        <f t="shared" si="109"/>
        <v/>
      </c>
      <c r="CU257" s="49" t="str">
        <f t="shared" si="110"/>
        <v/>
      </c>
      <c r="CV257" s="16" t="str">
        <f t="shared" si="111"/>
        <v/>
      </c>
      <c r="CX257" s="48" t="str">
        <f t="shared" si="112"/>
        <v>Mar 2020</v>
      </c>
      <c r="CY257" s="49" t="str">
        <f t="shared" si="113"/>
        <v>Mar 2020</v>
      </c>
      <c r="CZ257" s="49" t="str">
        <f t="shared" si="114"/>
        <v>Apr 2020</v>
      </c>
      <c r="DA257" s="49" t="str">
        <f t="shared" si="115"/>
        <v>Mar 2020</v>
      </c>
      <c r="DB257" s="49" t="str">
        <f t="shared" si="116"/>
        <v>May 2020</v>
      </c>
      <c r="DC257" s="49" t="str">
        <f t="shared" si="117"/>
        <v/>
      </c>
      <c r="DD257" s="49" t="str">
        <f t="shared" si="118"/>
        <v/>
      </c>
      <c r="DE257" s="49" t="str">
        <f t="shared" si="119"/>
        <v/>
      </c>
      <c r="DF257" s="49" t="str">
        <f t="shared" si="120"/>
        <v/>
      </c>
      <c r="DG257" s="49" t="str">
        <f t="shared" si="121"/>
        <v/>
      </c>
      <c r="DH257" s="49" t="str">
        <f t="shared" si="122"/>
        <v/>
      </c>
      <c r="DI257" s="49" t="str">
        <f t="shared" si="123"/>
        <v/>
      </c>
      <c r="DJ257" s="49" t="str">
        <f t="shared" si="124"/>
        <v/>
      </c>
      <c r="DK257" s="49" t="str">
        <f t="shared" si="125"/>
        <v/>
      </c>
      <c r="DL257" s="16" t="str">
        <f t="shared" si="126"/>
        <v/>
      </c>
      <c r="DN257" s="17" t="str">
        <f t="shared" si="127"/>
        <v>Mar 2020</v>
      </c>
    </row>
    <row r="258" spans="1:118" x14ac:dyDescent="0.25">
      <c r="A258" s="30"/>
      <c r="B258" s="102">
        <f>IF(B257="", "", IFERROR(IF(B257+1&gt;Settings!$G$25, "", B257+1), ""))</f>
        <v>43894</v>
      </c>
      <c r="C258" s="2">
        <v>80</v>
      </c>
      <c r="D258" s="3">
        <v>140</v>
      </c>
      <c r="E258" s="3">
        <v>100</v>
      </c>
      <c r="F258" s="3">
        <v>90</v>
      </c>
      <c r="G258" s="3">
        <v>100</v>
      </c>
      <c r="H258" s="3"/>
      <c r="I258" s="3"/>
      <c r="J258" s="3"/>
      <c r="K258" s="3"/>
      <c r="L258" s="3"/>
      <c r="M258" s="3"/>
      <c r="N258" s="3"/>
      <c r="O258" s="3"/>
      <c r="P258" s="3"/>
      <c r="Q258" s="4"/>
      <c r="R258" s="30"/>
      <c r="T258" s="17" t="str">
        <f>IF($B258="", "", IF($B258&lt;Settings!$G$23, "Old", "New"))</f>
        <v>New</v>
      </c>
      <c r="AL258" s="118">
        <f>IF(OR($B258="", C258="", C$10="", AL$9), "", IFERROR($B258+INDEX(Settings!$AF$19:$AF$33, MATCH(C$10, Settings!$Y$19:$Y$33, 0))+IF(INDEX(Settings!$AI$19:$AI$33, MATCH(C$10, Settings!$Y$19:$Y$33, 0))="", 0, INDEX($AO$2:$AU$8, MATCH(TEXT($B258, "ddd"), $AN$2:$AN$8, 0), MATCH(INDEX(Settings!$AI$19:$AI$33, MATCH(C$10, Settings!$Y$19:$Y$33, 0)), $AO$1:$AU$1, 0))), 0))</f>
        <v>43901</v>
      </c>
      <c r="AM258" s="119">
        <f>IF(OR($B258="", D258="", D$10="", AM$9), "", IFERROR($B258+INDEX(Settings!$AF$19:$AF$33, MATCH(D$10, Settings!$Y$19:$Y$33, 0))+IF(INDEX(Settings!$AI$19:$AI$33, MATCH(D$10, Settings!$Y$19:$Y$33, 0))="", 0, INDEX($AO$2:$AU$8, MATCH(TEXT($B258, "ddd"), $AN$2:$AN$8, 0), MATCH(INDEX(Settings!$AI$19:$AI$33, MATCH(D$10, Settings!$Y$19:$Y$33, 0)), $AO$1:$AU$1, 0))), 0))</f>
        <v>43901</v>
      </c>
      <c r="AN258" s="119">
        <f>IF(OR($B258="", E258="", E$10="", AN$9), "", IFERROR($B258+INDEX(Settings!$AF$19:$AF$33, MATCH(E$10, Settings!$Y$19:$Y$33, 0))+IF(INDEX(Settings!$AI$19:$AI$33, MATCH(E$10, Settings!$Y$19:$Y$33, 0))="", 0, INDEX($AO$2:$AU$8, MATCH(TEXT($B258, "ddd"), $AN$2:$AN$8, 0), MATCH(INDEX(Settings!$AI$19:$AI$33, MATCH(E$10, Settings!$Y$19:$Y$33, 0)), $AO$1:$AU$1, 0))), 0))</f>
        <v>43894</v>
      </c>
      <c r="AO258" s="119">
        <f>IF(OR($B258="", F258="", F$10="", AO$9), "", IFERROR($B258+INDEX(Settings!$AF$19:$AF$33, MATCH(F$10, Settings!$Y$19:$Y$33, 0))+IF(INDEX(Settings!$AI$19:$AI$33, MATCH(F$10, Settings!$Y$19:$Y$33, 0))="", 0, INDEX($AO$2:$AU$8, MATCH(TEXT($B258, "ddd"), $AN$2:$AN$8, 0), MATCH(INDEX(Settings!$AI$19:$AI$33, MATCH(F$10, Settings!$Y$19:$Y$33, 0)), $AO$1:$AU$1, 0))), 0))</f>
        <v>43901</v>
      </c>
      <c r="AP258" s="119">
        <f>IF(OR($B258="", G258="", G$10="", AP$9), "", IFERROR($B258+INDEX(Settings!$AF$19:$AF$33, MATCH(G$10, Settings!$Y$19:$Y$33, 0))+IF(INDEX(Settings!$AI$19:$AI$33, MATCH(G$10, Settings!$Y$19:$Y$33, 0))="", 0, INDEX($AO$2:$AU$8, MATCH(TEXT($B258, "ddd"), $AN$2:$AN$8, 0), MATCH(INDEX(Settings!$AI$19:$AI$33, MATCH(G$10, Settings!$Y$19:$Y$33, 0)), $AO$1:$AU$1, 0))), 0))</f>
        <v>43894</v>
      </c>
      <c r="AQ258" s="119" t="str">
        <f>IF(OR($B258="", H258="", H$10="", AQ$9), "", IFERROR($B258+INDEX(Settings!$AF$19:$AF$33, MATCH(H$10, Settings!$Y$19:$Y$33, 0))+IF(INDEX(Settings!$AI$19:$AI$33, MATCH(H$10, Settings!$Y$19:$Y$33, 0))="", 0, INDEX($AO$2:$AU$8, MATCH(TEXT($B258, "ddd"), $AN$2:$AN$8, 0), MATCH(INDEX(Settings!$AI$19:$AI$33, MATCH(H$10, Settings!$Y$19:$Y$33, 0)), $AO$1:$AU$1, 0))), 0))</f>
        <v/>
      </c>
      <c r="AR258" s="119" t="str">
        <f>IF(OR($B258="", I258="", I$10="", AR$9), "", IFERROR($B258+INDEX(Settings!$AF$19:$AF$33, MATCH(I$10, Settings!$Y$19:$Y$33, 0))+IF(INDEX(Settings!$AI$19:$AI$33, MATCH(I$10, Settings!$Y$19:$Y$33, 0))="", 0, INDEX($AO$2:$AU$8, MATCH(TEXT($B258, "ddd"), $AN$2:$AN$8, 0), MATCH(INDEX(Settings!$AI$19:$AI$33, MATCH(I$10, Settings!$Y$19:$Y$33, 0)), $AO$1:$AU$1, 0))), 0))</f>
        <v/>
      </c>
      <c r="AS258" s="119" t="str">
        <f>IF(OR($B258="", J258="", J$10="", AS$9), "", IFERROR($B258+INDEX(Settings!$AF$19:$AF$33, MATCH(J$10, Settings!$Y$19:$Y$33, 0))+IF(INDEX(Settings!$AI$19:$AI$33, MATCH(J$10, Settings!$Y$19:$Y$33, 0))="", 0, INDEX($AO$2:$AU$8, MATCH(TEXT($B258, "ddd"), $AN$2:$AN$8, 0), MATCH(INDEX(Settings!$AI$19:$AI$33, MATCH(J$10, Settings!$Y$19:$Y$33, 0)), $AO$1:$AU$1, 0))), 0))</f>
        <v/>
      </c>
      <c r="AT258" s="119" t="str">
        <f>IF(OR($B258="", K258="", K$10="", AT$9), "", IFERROR($B258+INDEX(Settings!$AF$19:$AF$33, MATCH(K$10, Settings!$Y$19:$Y$33, 0))+IF(INDEX(Settings!$AI$19:$AI$33, MATCH(K$10, Settings!$Y$19:$Y$33, 0))="", 0, INDEX($AO$2:$AU$8, MATCH(TEXT($B258, "ddd"), $AN$2:$AN$8, 0), MATCH(INDEX(Settings!$AI$19:$AI$33, MATCH(K$10, Settings!$Y$19:$Y$33, 0)), $AO$1:$AU$1, 0))), 0))</f>
        <v/>
      </c>
      <c r="AU258" s="119" t="str">
        <f>IF(OR($B258="", L258="", L$10="", AU$9), "", IFERROR($B258+INDEX(Settings!$AF$19:$AF$33, MATCH(L$10, Settings!$Y$19:$Y$33, 0))+IF(INDEX(Settings!$AI$19:$AI$33, MATCH(L$10, Settings!$Y$19:$Y$33, 0))="", 0, INDEX($AO$2:$AU$8, MATCH(TEXT($B258, "ddd"), $AN$2:$AN$8, 0), MATCH(INDEX(Settings!$AI$19:$AI$33, MATCH(L$10, Settings!$Y$19:$Y$33, 0)), $AO$1:$AU$1, 0))), 0))</f>
        <v/>
      </c>
      <c r="AV258" s="119" t="str">
        <f>IF(OR($B258="", M258="", M$10="", AV$9), "", IFERROR($B258+INDEX(Settings!$AF$19:$AF$33, MATCH(M$10, Settings!$Y$19:$Y$33, 0))+IF(INDEX(Settings!$AI$19:$AI$33, MATCH(M$10, Settings!$Y$19:$Y$33, 0))="", 0, INDEX($AO$2:$AU$8, MATCH(TEXT($B258, "ddd"), $AN$2:$AN$8, 0), MATCH(INDEX(Settings!$AI$19:$AI$33, MATCH(M$10, Settings!$Y$19:$Y$33, 0)), $AO$1:$AU$1, 0))), 0))</f>
        <v/>
      </c>
      <c r="AW258" s="119" t="str">
        <f>IF(OR($B258="", N258="", N$10="", AW$9), "", IFERROR($B258+INDEX(Settings!$AF$19:$AF$33, MATCH(N$10, Settings!$Y$19:$Y$33, 0))+IF(INDEX(Settings!$AI$19:$AI$33, MATCH(N$10, Settings!$Y$19:$Y$33, 0))="", 0, INDEX($AO$2:$AU$8, MATCH(TEXT($B258, "ddd"), $AN$2:$AN$8, 0), MATCH(INDEX(Settings!$AI$19:$AI$33, MATCH(N$10, Settings!$Y$19:$Y$33, 0)), $AO$1:$AU$1, 0))), 0))</f>
        <v/>
      </c>
      <c r="AX258" s="119" t="str">
        <f>IF(OR($B258="", O258="", O$10="", AX$9), "", IFERROR($B258+INDEX(Settings!$AF$19:$AF$33, MATCH(O$10, Settings!$Y$19:$Y$33, 0))+IF(INDEX(Settings!$AI$19:$AI$33, MATCH(O$10, Settings!$Y$19:$Y$33, 0))="", 0, INDEX($AO$2:$AU$8, MATCH(TEXT($B258, "ddd"), $AN$2:$AN$8, 0), MATCH(INDEX(Settings!$AI$19:$AI$33, MATCH(O$10, Settings!$Y$19:$Y$33, 0)), $AO$1:$AU$1, 0))), 0))</f>
        <v/>
      </c>
      <c r="AY258" s="119" t="str">
        <f>IF(OR($B258="", P258="", P$10="", AY$9), "", IFERROR($B258+INDEX(Settings!$AF$19:$AF$33, MATCH(P$10, Settings!$Y$19:$Y$33, 0))+IF(INDEX(Settings!$AI$19:$AI$33, MATCH(P$10, Settings!$Y$19:$Y$33, 0))="", 0, INDEX($AO$2:$AU$8, MATCH(TEXT($B258, "ddd"), $AN$2:$AN$8, 0), MATCH(INDEX(Settings!$AI$19:$AI$33, MATCH(P$10, Settings!$Y$19:$Y$33, 0)), $AO$1:$AU$1, 0))), 0))</f>
        <v/>
      </c>
      <c r="AZ258" s="120" t="str">
        <f>IF(OR($B258="", Q258="", Q$10="", AZ$9), "", IFERROR($B258+INDEX(Settings!$AF$19:$AF$33, MATCH(Q$10, Settings!$Y$19:$Y$33, 0))+IF(INDEX(Settings!$AI$19:$AI$33, MATCH(Q$10, Settings!$Y$19:$Y$33, 0))="", 0, INDEX($AO$2:$AU$8, MATCH(TEXT($B258, "ddd"), $AN$2:$AN$8, 0), MATCH(INDEX(Settings!$AI$19:$AI$33, MATCH(Q$10, Settings!$Y$19:$Y$33, 0)), $AO$1:$AU$1, 0))), 0))</f>
        <v/>
      </c>
      <c r="BB258" s="118" t="str">
        <f>IF(OR(C$10="", $B258="", C258="", BB$9=""), "", IFERROR(WORKDAY((DATE(YEAR($B258), MONTH($B258)+INDEX(Settings!$AM$19:$AM$33, MATCH(C$10, Settings!$Y$19:$Y$33, 0)), IF(INDEX(Settings!$AQ$19:$AQ$33, MATCH(C$10, Settings!$Y$19:$Y$33, 0))=0, DAY($B258), INDEX(Settings!$AQ$19:$AQ$33, MATCH(C$10, Settings!$Y$19:$Y$33, 0))))-1), 1, Settings!$AY$23:$AY$38), ""))</f>
        <v/>
      </c>
      <c r="BC258" s="119" t="str">
        <f>IF(OR(D$10="", $B258="", D258="", BC$9=""), "", IFERROR(WORKDAY((DATE(YEAR($B258), MONTH($B258)+INDEX(Settings!$AM$19:$AM$33, MATCH(D$10, Settings!$Y$19:$Y$33, 0)), IF(INDEX(Settings!$AQ$19:$AQ$33, MATCH(D$10, Settings!$Y$19:$Y$33, 0))=0, DAY($B258), INDEX(Settings!$AQ$19:$AQ$33, MATCH(D$10, Settings!$Y$19:$Y$33, 0))))-1), 1, Settings!$AY$23:$AY$38), ""))</f>
        <v/>
      </c>
      <c r="BD258" s="119">
        <f>IF(OR(E$10="", $B258="", E258="", BD$9=""), "", IFERROR(WORKDAY((DATE(YEAR($B258), MONTH($B258)+INDEX(Settings!$AM$19:$AM$33, MATCH(E$10, Settings!$Y$19:$Y$33, 0)), IF(INDEX(Settings!$AQ$19:$AQ$33, MATCH(E$10, Settings!$Y$19:$Y$33, 0))=0, DAY($B258), INDEX(Settings!$AQ$19:$AQ$33, MATCH(E$10, Settings!$Y$19:$Y$33, 0))))-1), 1, Settings!$AY$23:$AY$38), ""))</f>
        <v>43924</v>
      </c>
      <c r="BE258" s="119" t="str">
        <f>IF(OR(F$10="", $B258="", F258="", BE$9=""), "", IFERROR(WORKDAY((DATE(YEAR($B258), MONTH($B258)+INDEX(Settings!$AM$19:$AM$33, MATCH(F$10, Settings!$Y$19:$Y$33, 0)), IF(INDEX(Settings!$AQ$19:$AQ$33, MATCH(F$10, Settings!$Y$19:$Y$33, 0))=0, DAY($B258), INDEX(Settings!$AQ$19:$AQ$33, MATCH(F$10, Settings!$Y$19:$Y$33, 0))))-1), 1, Settings!$AY$23:$AY$38), ""))</f>
        <v/>
      </c>
      <c r="BF258" s="119">
        <f>IF(OR(G$10="", $B258="", G258="", BF$9=""), "", IFERROR(WORKDAY((DATE(YEAR($B258), MONTH($B258)+INDEX(Settings!$AM$19:$AM$33, MATCH(G$10, Settings!$Y$19:$Y$33, 0)), IF(INDEX(Settings!$AQ$19:$AQ$33, MATCH(G$10, Settings!$Y$19:$Y$33, 0))=0, DAY($B258), INDEX(Settings!$AQ$19:$AQ$33, MATCH(G$10, Settings!$Y$19:$Y$33, 0))))-1), 1, Settings!$AY$23:$AY$38), ""))</f>
        <v>43952</v>
      </c>
      <c r="BG258" s="119" t="str">
        <f>IF(OR(H$10="", $B258="", H258="", BG$9=""), "", IFERROR(WORKDAY((DATE(YEAR($B258), MONTH($B258)+INDEX(Settings!$AM$19:$AM$33, MATCH(H$10, Settings!$Y$19:$Y$33, 0)), IF(INDEX(Settings!$AQ$19:$AQ$33, MATCH(H$10, Settings!$Y$19:$Y$33, 0))=0, DAY($B258), INDEX(Settings!$AQ$19:$AQ$33, MATCH(H$10, Settings!$Y$19:$Y$33, 0))))-1), 1, Settings!$AY$23:$AY$38), ""))</f>
        <v/>
      </c>
      <c r="BH258" s="119" t="str">
        <f>IF(OR(I$10="", $B258="", I258="", BH$9=""), "", IFERROR(WORKDAY((DATE(YEAR($B258), MONTH($B258)+INDEX(Settings!$AM$19:$AM$33, MATCH(I$10, Settings!$Y$19:$Y$33, 0)), IF(INDEX(Settings!$AQ$19:$AQ$33, MATCH(I$10, Settings!$Y$19:$Y$33, 0))=0, DAY($B258), INDEX(Settings!$AQ$19:$AQ$33, MATCH(I$10, Settings!$Y$19:$Y$33, 0))))-1), 1, Settings!$AY$23:$AY$38), ""))</f>
        <v/>
      </c>
      <c r="BI258" s="119" t="str">
        <f>IF(OR(J$10="", $B258="", J258="", BI$9=""), "", IFERROR(WORKDAY((DATE(YEAR($B258), MONTH($B258)+INDEX(Settings!$AM$19:$AM$33, MATCH(J$10, Settings!$Y$19:$Y$33, 0)), IF(INDEX(Settings!$AQ$19:$AQ$33, MATCH(J$10, Settings!$Y$19:$Y$33, 0))=0, DAY($B258), INDEX(Settings!$AQ$19:$AQ$33, MATCH(J$10, Settings!$Y$19:$Y$33, 0))))-1), 1, Settings!$AY$23:$AY$38), ""))</f>
        <v/>
      </c>
      <c r="BJ258" s="119" t="str">
        <f>IF(OR(K$10="", $B258="", K258="", BJ$9=""), "", IFERROR(WORKDAY((DATE(YEAR($B258), MONTH($B258)+INDEX(Settings!$AM$19:$AM$33, MATCH(K$10, Settings!$Y$19:$Y$33, 0)), IF(INDEX(Settings!$AQ$19:$AQ$33, MATCH(K$10, Settings!$Y$19:$Y$33, 0))=0, DAY($B258), INDEX(Settings!$AQ$19:$AQ$33, MATCH(K$10, Settings!$Y$19:$Y$33, 0))))-1), 1, Settings!$AY$23:$AY$38), ""))</f>
        <v/>
      </c>
      <c r="BK258" s="119" t="str">
        <f>IF(OR(L$10="", $B258="", L258="", BK$9=""), "", IFERROR(WORKDAY((DATE(YEAR($B258), MONTH($B258)+INDEX(Settings!$AM$19:$AM$33, MATCH(L$10, Settings!$Y$19:$Y$33, 0)), IF(INDEX(Settings!$AQ$19:$AQ$33, MATCH(L$10, Settings!$Y$19:$Y$33, 0))=0, DAY($B258), INDEX(Settings!$AQ$19:$AQ$33, MATCH(L$10, Settings!$Y$19:$Y$33, 0))))-1), 1, Settings!$AY$23:$AY$38), ""))</f>
        <v/>
      </c>
      <c r="BL258" s="119" t="str">
        <f>IF(OR(M$10="", $B258="", M258="", BL$9=""), "", IFERROR(WORKDAY((DATE(YEAR($B258), MONTH($B258)+INDEX(Settings!$AM$19:$AM$33, MATCH(M$10, Settings!$Y$19:$Y$33, 0)), IF(INDEX(Settings!$AQ$19:$AQ$33, MATCH(M$10, Settings!$Y$19:$Y$33, 0))=0, DAY($B258), INDEX(Settings!$AQ$19:$AQ$33, MATCH(M$10, Settings!$Y$19:$Y$33, 0))))-1), 1, Settings!$AY$23:$AY$38), ""))</f>
        <v/>
      </c>
      <c r="BM258" s="119" t="str">
        <f>IF(OR(N$10="", $B258="", N258="", BM$9=""), "", IFERROR(WORKDAY((DATE(YEAR($B258), MONTH($B258)+INDEX(Settings!$AM$19:$AM$33, MATCH(N$10, Settings!$Y$19:$Y$33, 0)), IF(INDEX(Settings!$AQ$19:$AQ$33, MATCH(N$10, Settings!$Y$19:$Y$33, 0))=0, DAY($B258), INDEX(Settings!$AQ$19:$AQ$33, MATCH(N$10, Settings!$Y$19:$Y$33, 0))))-1), 1, Settings!$AY$23:$AY$38), ""))</f>
        <v/>
      </c>
      <c r="BN258" s="119" t="str">
        <f>IF(OR(O$10="", $B258="", O258="", BN$9=""), "", IFERROR(WORKDAY((DATE(YEAR($B258), MONTH($B258)+INDEX(Settings!$AM$19:$AM$33, MATCH(O$10, Settings!$Y$19:$Y$33, 0)), IF(INDEX(Settings!$AQ$19:$AQ$33, MATCH(O$10, Settings!$Y$19:$Y$33, 0))=0, DAY($B258), INDEX(Settings!$AQ$19:$AQ$33, MATCH(O$10, Settings!$Y$19:$Y$33, 0))))-1), 1, Settings!$AY$23:$AY$38), ""))</f>
        <v/>
      </c>
      <c r="BO258" s="119" t="str">
        <f>IF(OR(P$10="", $B258="", P258="", BO$9=""), "", IFERROR(WORKDAY((DATE(YEAR($B258), MONTH($B258)+INDEX(Settings!$AM$19:$AM$33, MATCH(P$10, Settings!$Y$19:$Y$33, 0)), IF(INDEX(Settings!$AQ$19:$AQ$33, MATCH(P$10, Settings!$Y$19:$Y$33, 0))=0, DAY($B258), INDEX(Settings!$AQ$19:$AQ$33, MATCH(P$10, Settings!$Y$19:$Y$33, 0))))-1), 1, Settings!$AY$23:$AY$38), ""))</f>
        <v/>
      </c>
      <c r="BP258" s="120" t="str">
        <f>IF(OR(Q$10="", $B258="", Q258="", BP$9=""), "", IFERROR(WORKDAY((DATE(YEAR($B258), MONTH($B258)+INDEX(Settings!$AM$19:$AM$33, MATCH(Q$10, Settings!$Y$19:$Y$33, 0)), IF(INDEX(Settings!$AQ$19:$AQ$33, MATCH(Q$10, Settings!$Y$19:$Y$33, 0))=0, DAY($B258), INDEX(Settings!$AQ$19:$AQ$33, MATCH(Q$10, Settings!$Y$19:$Y$33, 0))))-1), 1, Settings!$AY$23:$AY$38), ""))</f>
        <v/>
      </c>
      <c r="BR258" s="118" t="str">
        <f>IF(BB258="", "", IF(BB258&lt;=$B258, WORKDAY(DATE(YEAR($BB258), MONTH(BB258)+1, DAY(BB258)-1), 1, Settings!$AY$23:$AY$38), BB258))</f>
        <v/>
      </c>
      <c r="BS258" s="119" t="str">
        <f>IF(BC258="", "", IF(BC258&lt;=$B258, WORKDAY(DATE(YEAR($BB258), MONTH(BC258)+1, DAY(BC258)-1), 1, Settings!$AY$23:$AY$38), BC258))</f>
        <v/>
      </c>
      <c r="BT258" s="119">
        <f>IF(BD258="", "", IF(BD258&lt;=$B258, WORKDAY(DATE(YEAR($BB258), MONTH(BD258)+1, DAY(BD258)-1), 1, Settings!$AY$23:$AY$38), BD258))</f>
        <v>43924</v>
      </c>
      <c r="BU258" s="119" t="str">
        <f>IF(BE258="", "", IF(BE258&lt;=$B258, WORKDAY(DATE(YEAR($BB258), MONTH(BE258)+1, DAY(BE258)-1), 1, Settings!$AY$23:$AY$38), BE258))</f>
        <v/>
      </c>
      <c r="BV258" s="119">
        <f>IF(BF258="", "", IF(BF258&lt;=$B258, WORKDAY(DATE(YEAR($BB258), MONTH(BF258)+1, DAY(BF258)-1), 1, Settings!$AY$23:$AY$38), BF258))</f>
        <v>43952</v>
      </c>
      <c r="BW258" s="119" t="str">
        <f>IF(BG258="", "", IF(BG258&lt;=$B258, WORKDAY(DATE(YEAR($BB258), MONTH(BG258)+1, DAY(BG258)-1), 1, Settings!$AY$23:$AY$38), BG258))</f>
        <v/>
      </c>
      <c r="BX258" s="119" t="str">
        <f>IF(BH258="", "", IF(BH258&lt;=$B258, WORKDAY(DATE(YEAR($BB258), MONTH(BH258)+1, DAY(BH258)-1), 1, Settings!$AY$23:$AY$38), BH258))</f>
        <v/>
      </c>
      <c r="BY258" s="119" t="str">
        <f>IF(BI258="", "", IF(BI258&lt;=$B258, WORKDAY(DATE(YEAR($BB258), MONTH(BI258)+1, DAY(BI258)-1), 1, Settings!$AY$23:$AY$38), BI258))</f>
        <v/>
      </c>
      <c r="BZ258" s="119" t="str">
        <f>IF(BJ258="", "", IF(BJ258&lt;=$B258, WORKDAY(DATE(YEAR($BB258), MONTH(BJ258)+1, DAY(BJ258)-1), 1, Settings!$AY$23:$AY$38), BJ258))</f>
        <v/>
      </c>
      <c r="CA258" s="119" t="str">
        <f>IF(BK258="", "", IF(BK258&lt;=$B258, WORKDAY(DATE(YEAR($BB258), MONTH(BK258)+1, DAY(BK258)-1), 1, Settings!$AY$23:$AY$38), BK258))</f>
        <v/>
      </c>
      <c r="CB258" s="119" t="str">
        <f>IF(BL258="", "", IF(BL258&lt;=$B258, WORKDAY(DATE(YEAR($BB258), MONTH(BL258)+1, DAY(BL258)-1), 1, Settings!$AY$23:$AY$38), BL258))</f>
        <v/>
      </c>
      <c r="CC258" s="119" t="str">
        <f>IF(BM258="", "", IF(BM258&lt;=$B258, WORKDAY(DATE(YEAR($BB258), MONTH(BM258)+1, DAY(BM258)-1), 1, Settings!$AY$23:$AY$38), BM258))</f>
        <v/>
      </c>
      <c r="CD258" s="119" t="str">
        <f>IF(BN258="", "", IF(BN258&lt;=$B258, WORKDAY(DATE(YEAR($BB258), MONTH(BN258)+1, DAY(BN258)-1), 1, Settings!$AY$23:$AY$38), BN258))</f>
        <v/>
      </c>
      <c r="CE258" s="119" t="str">
        <f>IF(BO258="", "", IF(BO258&lt;=$B258, WORKDAY(DATE(YEAR($BB258), MONTH(BO258)+1, DAY(BO258)-1), 1, Settings!$AY$23:$AY$38), BO258))</f>
        <v/>
      </c>
      <c r="CF258" s="120" t="str">
        <f>IF(BP258="", "", IF(BP258&lt;=$B258, WORKDAY(DATE(YEAR($BB258), MONTH(BP258)+1, DAY(BP258)-1), 1, Settings!$AY$23:$AY$38), BP258))</f>
        <v/>
      </c>
      <c r="CH258" s="48">
        <f t="shared" si="97"/>
        <v>43901</v>
      </c>
      <c r="CI258" s="49">
        <f t="shared" si="98"/>
        <v>43901</v>
      </c>
      <c r="CJ258" s="49">
        <f t="shared" si="99"/>
        <v>43924</v>
      </c>
      <c r="CK258" s="49">
        <f t="shared" si="100"/>
        <v>43901</v>
      </c>
      <c r="CL258" s="49">
        <f t="shared" si="101"/>
        <v>43952</v>
      </c>
      <c r="CM258" s="49" t="str">
        <f t="shared" si="102"/>
        <v/>
      </c>
      <c r="CN258" s="49" t="str">
        <f t="shared" si="103"/>
        <v/>
      </c>
      <c r="CO258" s="49" t="str">
        <f t="shared" si="104"/>
        <v/>
      </c>
      <c r="CP258" s="49" t="str">
        <f t="shared" si="105"/>
        <v/>
      </c>
      <c r="CQ258" s="49" t="str">
        <f t="shared" si="106"/>
        <v/>
      </c>
      <c r="CR258" s="49" t="str">
        <f t="shared" si="107"/>
        <v/>
      </c>
      <c r="CS258" s="49" t="str">
        <f t="shared" si="108"/>
        <v/>
      </c>
      <c r="CT258" s="49" t="str">
        <f t="shared" si="109"/>
        <v/>
      </c>
      <c r="CU258" s="49" t="str">
        <f t="shared" si="110"/>
        <v/>
      </c>
      <c r="CV258" s="16" t="str">
        <f t="shared" si="111"/>
        <v/>
      </c>
      <c r="CX258" s="48" t="str">
        <f t="shared" si="112"/>
        <v>Mar 2020</v>
      </c>
      <c r="CY258" s="49" t="str">
        <f t="shared" si="113"/>
        <v>Mar 2020</v>
      </c>
      <c r="CZ258" s="49" t="str">
        <f t="shared" si="114"/>
        <v>Apr 2020</v>
      </c>
      <c r="DA258" s="49" t="str">
        <f t="shared" si="115"/>
        <v>Mar 2020</v>
      </c>
      <c r="DB258" s="49" t="str">
        <f t="shared" si="116"/>
        <v>May 2020</v>
      </c>
      <c r="DC258" s="49" t="str">
        <f t="shared" si="117"/>
        <v/>
      </c>
      <c r="DD258" s="49" t="str">
        <f t="shared" si="118"/>
        <v/>
      </c>
      <c r="DE258" s="49" t="str">
        <f t="shared" si="119"/>
        <v/>
      </c>
      <c r="DF258" s="49" t="str">
        <f t="shared" si="120"/>
        <v/>
      </c>
      <c r="DG258" s="49" t="str">
        <f t="shared" si="121"/>
        <v/>
      </c>
      <c r="DH258" s="49" t="str">
        <f t="shared" si="122"/>
        <v/>
      </c>
      <c r="DI258" s="49" t="str">
        <f t="shared" si="123"/>
        <v/>
      </c>
      <c r="DJ258" s="49" t="str">
        <f t="shared" si="124"/>
        <v/>
      </c>
      <c r="DK258" s="49" t="str">
        <f t="shared" si="125"/>
        <v/>
      </c>
      <c r="DL258" s="16" t="str">
        <f t="shared" si="126"/>
        <v/>
      </c>
      <c r="DN258" s="17" t="str">
        <f t="shared" si="127"/>
        <v>Mar 2020</v>
      </c>
    </row>
    <row r="259" spans="1:118" x14ac:dyDescent="0.25">
      <c r="A259" s="30"/>
      <c r="B259" s="102">
        <f>IF(B258="", "", IFERROR(IF(B258+1&gt;Settings!$G$25, "", B258+1), ""))</f>
        <v>43895</v>
      </c>
      <c r="C259" s="2"/>
      <c r="D259" s="3"/>
      <c r="E259" s="3"/>
      <c r="F259" s="3"/>
      <c r="G259" s="3"/>
      <c r="H259" s="3"/>
      <c r="I259" s="3"/>
      <c r="J259" s="3"/>
      <c r="K259" s="3"/>
      <c r="L259" s="3"/>
      <c r="M259" s="3"/>
      <c r="N259" s="3"/>
      <c r="O259" s="3"/>
      <c r="P259" s="3"/>
      <c r="Q259" s="4"/>
      <c r="R259" s="30"/>
      <c r="T259" s="17" t="str">
        <f>IF($B259="", "", IF($B259&lt;Settings!$G$23, "Old", "New"))</f>
        <v>New</v>
      </c>
      <c r="AL259" s="118" t="str">
        <f>IF(OR($B259="", C259="", C$10="", AL$9), "", IFERROR($B259+INDEX(Settings!$AF$19:$AF$33, MATCH(C$10, Settings!$Y$19:$Y$33, 0))+IF(INDEX(Settings!$AI$19:$AI$33, MATCH(C$10, Settings!$Y$19:$Y$33, 0))="", 0, INDEX($AO$2:$AU$8, MATCH(TEXT($B259, "ddd"), $AN$2:$AN$8, 0), MATCH(INDEX(Settings!$AI$19:$AI$33, MATCH(C$10, Settings!$Y$19:$Y$33, 0)), $AO$1:$AU$1, 0))), 0))</f>
        <v/>
      </c>
      <c r="AM259" s="119" t="str">
        <f>IF(OR($B259="", D259="", D$10="", AM$9), "", IFERROR($B259+INDEX(Settings!$AF$19:$AF$33, MATCH(D$10, Settings!$Y$19:$Y$33, 0))+IF(INDEX(Settings!$AI$19:$AI$33, MATCH(D$10, Settings!$Y$19:$Y$33, 0))="", 0, INDEX($AO$2:$AU$8, MATCH(TEXT($B259, "ddd"), $AN$2:$AN$8, 0), MATCH(INDEX(Settings!$AI$19:$AI$33, MATCH(D$10, Settings!$Y$19:$Y$33, 0)), $AO$1:$AU$1, 0))), 0))</f>
        <v/>
      </c>
      <c r="AN259" s="119" t="str">
        <f>IF(OR($B259="", E259="", E$10="", AN$9), "", IFERROR($B259+INDEX(Settings!$AF$19:$AF$33, MATCH(E$10, Settings!$Y$19:$Y$33, 0))+IF(INDEX(Settings!$AI$19:$AI$33, MATCH(E$10, Settings!$Y$19:$Y$33, 0))="", 0, INDEX($AO$2:$AU$8, MATCH(TEXT($B259, "ddd"), $AN$2:$AN$8, 0), MATCH(INDEX(Settings!$AI$19:$AI$33, MATCH(E$10, Settings!$Y$19:$Y$33, 0)), $AO$1:$AU$1, 0))), 0))</f>
        <v/>
      </c>
      <c r="AO259" s="119" t="str">
        <f>IF(OR($B259="", F259="", F$10="", AO$9), "", IFERROR($B259+INDEX(Settings!$AF$19:$AF$33, MATCH(F$10, Settings!$Y$19:$Y$33, 0))+IF(INDEX(Settings!$AI$19:$AI$33, MATCH(F$10, Settings!$Y$19:$Y$33, 0))="", 0, INDEX($AO$2:$AU$8, MATCH(TEXT($B259, "ddd"), $AN$2:$AN$8, 0), MATCH(INDEX(Settings!$AI$19:$AI$33, MATCH(F$10, Settings!$Y$19:$Y$33, 0)), $AO$1:$AU$1, 0))), 0))</f>
        <v/>
      </c>
      <c r="AP259" s="119" t="str">
        <f>IF(OR($B259="", G259="", G$10="", AP$9), "", IFERROR($B259+INDEX(Settings!$AF$19:$AF$33, MATCH(G$10, Settings!$Y$19:$Y$33, 0))+IF(INDEX(Settings!$AI$19:$AI$33, MATCH(G$10, Settings!$Y$19:$Y$33, 0))="", 0, INDEX($AO$2:$AU$8, MATCH(TEXT($B259, "ddd"), $AN$2:$AN$8, 0), MATCH(INDEX(Settings!$AI$19:$AI$33, MATCH(G$10, Settings!$Y$19:$Y$33, 0)), $AO$1:$AU$1, 0))), 0))</f>
        <v/>
      </c>
      <c r="AQ259" s="119" t="str">
        <f>IF(OR($B259="", H259="", H$10="", AQ$9), "", IFERROR($B259+INDEX(Settings!$AF$19:$AF$33, MATCH(H$10, Settings!$Y$19:$Y$33, 0))+IF(INDEX(Settings!$AI$19:$AI$33, MATCH(H$10, Settings!$Y$19:$Y$33, 0))="", 0, INDEX($AO$2:$AU$8, MATCH(TEXT($B259, "ddd"), $AN$2:$AN$8, 0), MATCH(INDEX(Settings!$AI$19:$AI$33, MATCH(H$10, Settings!$Y$19:$Y$33, 0)), $AO$1:$AU$1, 0))), 0))</f>
        <v/>
      </c>
      <c r="AR259" s="119" t="str">
        <f>IF(OR($B259="", I259="", I$10="", AR$9), "", IFERROR($B259+INDEX(Settings!$AF$19:$AF$33, MATCH(I$10, Settings!$Y$19:$Y$33, 0))+IF(INDEX(Settings!$AI$19:$AI$33, MATCH(I$10, Settings!$Y$19:$Y$33, 0))="", 0, INDEX($AO$2:$AU$8, MATCH(TEXT($B259, "ddd"), $AN$2:$AN$8, 0), MATCH(INDEX(Settings!$AI$19:$AI$33, MATCH(I$10, Settings!$Y$19:$Y$33, 0)), $AO$1:$AU$1, 0))), 0))</f>
        <v/>
      </c>
      <c r="AS259" s="119" t="str">
        <f>IF(OR($B259="", J259="", J$10="", AS$9), "", IFERROR($B259+INDEX(Settings!$AF$19:$AF$33, MATCH(J$10, Settings!$Y$19:$Y$33, 0))+IF(INDEX(Settings!$AI$19:$AI$33, MATCH(J$10, Settings!$Y$19:$Y$33, 0))="", 0, INDEX($AO$2:$AU$8, MATCH(TEXT($B259, "ddd"), $AN$2:$AN$8, 0), MATCH(INDEX(Settings!$AI$19:$AI$33, MATCH(J$10, Settings!$Y$19:$Y$33, 0)), $AO$1:$AU$1, 0))), 0))</f>
        <v/>
      </c>
      <c r="AT259" s="119" t="str">
        <f>IF(OR($B259="", K259="", K$10="", AT$9), "", IFERROR($B259+INDEX(Settings!$AF$19:$AF$33, MATCH(K$10, Settings!$Y$19:$Y$33, 0))+IF(INDEX(Settings!$AI$19:$AI$33, MATCH(K$10, Settings!$Y$19:$Y$33, 0))="", 0, INDEX($AO$2:$AU$8, MATCH(TEXT($B259, "ddd"), $AN$2:$AN$8, 0), MATCH(INDEX(Settings!$AI$19:$AI$33, MATCH(K$10, Settings!$Y$19:$Y$33, 0)), $AO$1:$AU$1, 0))), 0))</f>
        <v/>
      </c>
      <c r="AU259" s="119" t="str">
        <f>IF(OR($B259="", L259="", L$10="", AU$9), "", IFERROR($B259+INDEX(Settings!$AF$19:$AF$33, MATCH(L$10, Settings!$Y$19:$Y$33, 0))+IF(INDEX(Settings!$AI$19:$AI$33, MATCH(L$10, Settings!$Y$19:$Y$33, 0))="", 0, INDEX($AO$2:$AU$8, MATCH(TEXT($B259, "ddd"), $AN$2:$AN$8, 0), MATCH(INDEX(Settings!$AI$19:$AI$33, MATCH(L$10, Settings!$Y$19:$Y$33, 0)), $AO$1:$AU$1, 0))), 0))</f>
        <v/>
      </c>
      <c r="AV259" s="119" t="str">
        <f>IF(OR($B259="", M259="", M$10="", AV$9), "", IFERROR($B259+INDEX(Settings!$AF$19:$AF$33, MATCH(M$10, Settings!$Y$19:$Y$33, 0))+IF(INDEX(Settings!$AI$19:$AI$33, MATCH(M$10, Settings!$Y$19:$Y$33, 0))="", 0, INDEX($AO$2:$AU$8, MATCH(TEXT($B259, "ddd"), $AN$2:$AN$8, 0), MATCH(INDEX(Settings!$AI$19:$AI$33, MATCH(M$10, Settings!$Y$19:$Y$33, 0)), $AO$1:$AU$1, 0))), 0))</f>
        <v/>
      </c>
      <c r="AW259" s="119" t="str">
        <f>IF(OR($B259="", N259="", N$10="", AW$9), "", IFERROR($B259+INDEX(Settings!$AF$19:$AF$33, MATCH(N$10, Settings!$Y$19:$Y$33, 0))+IF(INDEX(Settings!$AI$19:$AI$33, MATCH(N$10, Settings!$Y$19:$Y$33, 0))="", 0, INDEX($AO$2:$AU$8, MATCH(TEXT($B259, "ddd"), $AN$2:$AN$8, 0), MATCH(INDEX(Settings!$AI$19:$AI$33, MATCH(N$10, Settings!$Y$19:$Y$33, 0)), $AO$1:$AU$1, 0))), 0))</f>
        <v/>
      </c>
      <c r="AX259" s="119" t="str">
        <f>IF(OR($B259="", O259="", O$10="", AX$9), "", IFERROR($B259+INDEX(Settings!$AF$19:$AF$33, MATCH(O$10, Settings!$Y$19:$Y$33, 0))+IF(INDEX(Settings!$AI$19:$AI$33, MATCH(O$10, Settings!$Y$19:$Y$33, 0))="", 0, INDEX($AO$2:$AU$8, MATCH(TEXT($B259, "ddd"), $AN$2:$AN$8, 0), MATCH(INDEX(Settings!$AI$19:$AI$33, MATCH(O$10, Settings!$Y$19:$Y$33, 0)), $AO$1:$AU$1, 0))), 0))</f>
        <v/>
      </c>
      <c r="AY259" s="119" t="str">
        <f>IF(OR($B259="", P259="", P$10="", AY$9), "", IFERROR($B259+INDEX(Settings!$AF$19:$AF$33, MATCH(P$10, Settings!$Y$19:$Y$33, 0))+IF(INDEX(Settings!$AI$19:$AI$33, MATCH(P$10, Settings!$Y$19:$Y$33, 0))="", 0, INDEX($AO$2:$AU$8, MATCH(TEXT($B259, "ddd"), $AN$2:$AN$8, 0), MATCH(INDEX(Settings!$AI$19:$AI$33, MATCH(P$10, Settings!$Y$19:$Y$33, 0)), $AO$1:$AU$1, 0))), 0))</f>
        <v/>
      </c>
      <c r="AZ259" s="120" t="str">
        <f>IF(OR($B259="", Q259="", Q$10="", AZ$9), "", IFERROR($B259+INDEX(Settings!$AF$19:$AF$33, MATCH(Q$10, Settings!$Y$19:$Y$33, 0))+IF(INDEX(Settings!$AI$19:$AI$33, MATCH(Q$10, Settings!$Y$19:$Y$33, 0))="", 0, INDEX($AO$2:$AU$8, MATCH(TEXT($B259, "ddd"), $AN$2:$AN$8, 0), MATCH(INDEX(Settings!$AI$19:$AI$33, MATCH(Q$10, Settings!$Y$19:$Y$33, 0)), $AO$1:$AU$1, 0))), 0))</f>
        <v/>
      </c>
      <c r="BB259" s="118" t="str">
        <f>IF(OR(C$10="", $B259="", C259="", BB$9=""), "", IFERROR(WORKDAY((DATE(YEAR($B259), MONTH($B259)+INDEX(Settings!$AM$19:$AM$33, MATCH(C$10, Settings!$Y$19:$Y$33, 0)), IF(INDEX(Settings!$AQ$19:$AQ$33, MATCH(C$10, Settings!$Y$19:$Y$33, 0))=0, DAY($B259), INDEX(Settings!$AQ$19:$AQ$33, MATCH(C$10, Settings!$Y$19:$Y$33, 0))))-1), 1, Settings!$AY$23:$AY$38), ""))</f>
        <v/>
      </c>
      <c r="BC259" s="119" t="str">
        <f>IF(OR(D$10="", $B259="", D259="", BC$9=""), "", IFERROR(WORKDAY((DATE(YEAR($B259), MONTH($B259)+INDEX(Settings!$AM$19:$AM$33, MATCH(D$10, Settings!$Y$19:$Y$33, 0)), IF(INDEX(Settings!$AQ$19:$AQ$33, MATCH(D$10, Settings!$Y$19:$Y$33, 0))=0, DAY($B259), INDEX(Settings!$AQ$19:$AQ$33, MATCH(D$10, Settings!$Y$19:$Y$33, 0))))-1), 1, Settings!$AY$23:$AY$38), ""))</f>
        <v/>
      </c>
      <c r="BD259" s="119" t="str">
        <f>IF(OR(E$10="", $B259="", E259="", BD$9=""), "", IFERROR(WORKDAY((DATE(YEAR($B259), MONTH($B259)+INDEX(Settings!$AM$19:$AM$33, MATCH(E$10, Settings!$Y$19:$Y$33, 0)), IF(INDEX(Settings!$AQ$19:$AQ$33, MATCH(E$10, Settings!$Y$19:$Y$33, 0))=0, DAY($B259), INDEX(Settings!$AQ$19:$AQ$33, MATCH(E$10, Settings!$Y$19:$Y$33, 0))))-1), 1, Settings!$AY$23:$AY$38), ""))</f>
        <v/>
      </c>
      <c r="BE259" s="119" t="str">
        <f>IF(OR(F$10="", $B259="", F259="", BE$9=""), "", IFERROR(WORKDAY((DATE(YEAR($B259), MONTH($B259)+INDEX(Settings!$AM$19:$AM$33, MATCH(F$10, Settings!$Y$19:$Y$33, 0)), IF(INDEX(Settings!$AQ$19:$AQ$33, MATCH(F$10, Settings!$Y$19:$Y$33, 0))=0, DAY($B259), INDEX(Settings!$AQ$19:$AQ$33, MATCH(F$10, Settings!$Y$19:$Y$33, 0))))-1), 1, Settings!$AY$23:$AY$38), ""))</f>
        <v/>
      </c>
      <c r="BF259" s="119" t="str">
        <f>IF(OR(G$10="", $B259="", G259="", BF$9=""), "", IFERROR(WORKDAY((DATE(YEAR($B259), MONTH($B259)+INDEX(Settings!$AM$19:$AM$33, MATCH(G$10, Settings!$Y$19:$Y$33, 0)), IF(INDEX(Settings!$AQ$19:$AQ$33, MATCH(G$10, Settings!$Y$19:$Y$33, 0))=0, DAY($B259), INDEX(Settings!$AQ$19:$AQ$33, MATCH(G$10, Settings!$Y$19:$Y$33, 0))))-1), 1, Settings!$AY$23:$AY$38), ""))</f>
        <v/>
      </c>
      <c r="BG259" s="119" t="str">
        <f>IF(OR(H$10="", $B259="", H259="", BG$9=""), "", IFERROR(WORKDAY((DATE(YEAR($B259), MONTH($B259)+INDEX(Settings!$AM$19:$AM$33, MATCH(H$10, Settings!$Y$19:$Y$33, 0)), IF(INDEX(Settings!$AQ$19:$AQ$33, MATCH(H$10, Settings!$Y$19:$Y$33, 0))=0, DAY($B259), INDEX(Settings!$AQ$19:$AQ$33, MATCH(H$10, Settings!$Y$19:$Y$33, 0))))-1), 1, Settings!$AY$23:$AY$38), ""))</f>
        <v/>
      </c>
      <c r="BH259" s="119" t="str">
        <f>IF(OR(I$10="", $B259="", I259="", BH$9=""), "", IFERROR(WORKDAY((DATE(YEAR($B259), MONTH($B259)+INDEX(Settings!$AM$19:$AM$33, MATCH(I$10, Settings!$Y$19:$Y$33, 0)), IF(INDEX(Settings!$AQ$19:$AQ$33, MATCH(I$10, Settings!$Y$19:$Y$33, 0))=0, DAY($B259), INDEX(Settings!$AQ$19:$AQ$33, MATCH(I$10, Settings!$Y$19:$Y$33, 0))))-1), 1, Settings!$AY$23:$AY$38), ""))</f>
        <v/>
      </c>
      <c r="BI259" s="119" t="str">
        <f>IF(OR(J$10="", $B259="", J259="", BI$9=""), "", IFERROR(WORKDAY((DATE(YEAR($B259), MONTH($B259)+INDEX(Settings!$AM$19:$AM$33, MATCH(J$10, Settings!$Y$19:$Y$33, 0)), IF(INDEX(Settings!$AQ$19:$AQ$33, MATCH(J$10, Settings!$Y$19:$Y$33, 0))=0, DAY($B259), INDEX(Settings!$AQ$19:$AQ$33, MATCH(J$10, Settings!$Y$19:$Y$33, 0))))-1), 1, Settings!$AY$23:$AY$38), ""))</f>
        <v/>
      </c>
      <c r="BJ259" s="119" t="str">
        <f>IF(OR(K$10="", $B259="", K259="", BJ$9=""), "", IFERROR(WORKDAY((DATE(YEAR($B259), MONTH($B259)+INDEX(Settings!$AM$19:$AM$33, MATCH(K$10, Settings!$Y$19:$Y$33, 0)), IF(INDEX(Settings!$AQ$19:$AQ$33, MATCH(K$10, Settings!$Y$19:$Y$33, 0))=0, DAY($B259), INDEX(Settings!$AQ$19:$AQ$33, MATCH(K$10, Settings!$Y$19:$Y$33, 0))))-1), 1, Settings!$AY$23:$AY$38), ""))</f>
        <v/>
      </c>
      <c r="BK259" s="119" t="str">
        <f>IF(OR(L$10="", $B259="", L259="", BK$9=""), "", IFERROR(WORKDAY((DATE(YEAR($B259), MONTH($B259)+INDEX(Settings!$AM$19:$AM$33, MATCH(L$10, Settings!$Y$19:$Y$33, 0)), IF(INDEX(Settings!$AQ$19:$AQ$33, MATCH(L$10, Settings!$Y$19:$Y$33, 0))=0, DAY($B259), INDEX(Settings!$AQ$19:$AQ$33, MATCH(L$10, Settings!$Y$19:$Y$33, 0))))-1), 1, Settings!$AY$23:$AY$38), ""))</f>
        <v/>
      </c>
      <c r="BL259" s="119" t="str">
        <f>IF(OR(M$10="", $B259="", M259="", BL$9=""), "", IFERROR(WORKDAY((DATE(YEAR($B259), MONTH($B259)+INDEX(Settings!$AM$19:$AM$33, MATCH(M$10, Settings!$Y$19:$Y$33, 0)), IF(INDEX(Settings!$AQ$19:$AQ$33, MATCH(M$10, Settings!$Y$19:$Y$33, 0))=0, DAY($B259), INDEX(Settings!$AQ$19:$AQ$33, MATCH(M$10, Settings!$Y$19:$Y$33, 0))))-1), 1, Settings!$AY$23:$AY$38), ""))</f>
        <v/>
      </c>
      <c r="BM259" s="119" t="str">
        <f>IF(OR(N$10="", $B259="", N259="", BM$9=""), "", IFERROR(WORKDAY((DATE(YEAR($B259), MONTH($B259)+INDEX(Settings!$AM$19:$AM$33, MATCH(N$10, Settings!$Y$19:$Y$33, 0)), IF(INDEX(Settings!$AQ$19:$AQ$33, MATCH(N$10, Settings!$Y$19:$Y$33, 0))=0, DAY($B259), INDEX(Settings!$AQ$19:$AQ$33, MATCH(N$10, Settings!$Y$19:$Y$33, 0))))-1), 1, Settings!$AY$23:$AY$38), ""))</f>
        <v/>
      </c>
      <c r="BN259" s="119" t="str">
        <f>IF(OR(O$10="", $B259="", O259="", BN$9=""), "", IFERROR(WORKDAY((DATE(YEAR($B259), MONTH($B259)+INDEX(Settings!$AM$19:$AM$33, MATCH(O$10, Settings!$Y$19:$Y$33, 0)), IF(INDEX(Settings!$AQ$19:$AQ$33, MATCH(O$10, Settings!$Y$19:$Y$33, 0))=0, DAY($B259), INDEX(Settings!$AQ$19:$AQ$33, MATCH(O$10, Settings!$Y$19:$Y$33, 0))))-1), 1, Settings!$AY$23:$AY$38), ""))</f>
        <v/>
      </c>
      <c r="BO259" s="119" t="str">
        <f>IF(OR(P$10="", $B259="", P259="", BO$9=""), "", IFERROR(WORKDAY((DATE(YEAR($B259), MONTH($B259)+INDEX(Settings!$AM$19:$AM$33, MATCH(P$10, Settings!$Y$19:$Y$33, 0)), IF(INDEX(Settings!$AQ$19:$AQ$33, MATCH(P$10, Settings!$Y$19:$Y$33, 0))=0, DAY($B259), INDEX(Settings!$AQ$19:$AQ$33, MATCH(P$10, Settings!$Y$19:$Y$33, 0))))-1), 1, Settings!$AY$23:$AY$38), ""))</f>
        <v/>
      </c>
      <c r="BP259" s="120" t="str">
        <f>IF(OR(Q$10="", $B259="", Q259="", BP$9=""), "", IFERROR(WORKDAY((DATE(YEAR($B259), MONTH($B259)+INDEX(Settings!$AM$19:$AM$33, MATCH(Q$10, Settings!$Y$19:$Y$33, 0)), IF(INDEX(Settings!$AQ$19:$AQ$33, MATCH(Q$10, Settings!$Y$19:$Y$33, 0))=0, DAY($B259), INDEX(Settings!$AQ$19:$AQ$33, MATCH(Q$10, Settings!$Y$19:$Y$33, 0))))-1), 1, Settings!$AY$23:$AY$38), ""))</f>
        <v/>
      </c>
      <c r="BR259" s="118" t="str">
        <f>IF(BB259="", "", IF(BB259&lt;=$B259, WORKDAY(DATE(YEAR($BB259), MONTH(BB259)+1, DAY(BB259)-1), 1, Settings!$AY$23:$AY$38), BB259))</f>
        <v/>
      </c>
      <c r="BS259" s="119" t="str">
        <f>IF(BC259="", "", IF(BC259&lt;=$B259, WORKDAY(DATE(YEAR($BB259), MONTH(BC259)+1, DAY(BC259)-1), 1, Settings!$AY$23:$AY$38), BC259))</f>
        <v/>
      </c>
      <c r="BT259" s="119" t="str">
        <f>IF(BD259="", "", IF(BD259&lt;=$B259, WORKDAY(DATE(YEAR($BB259), MONTH(BD259)+1, DAY(BD259)-1), 1, Settings!$AY$23:$AY$38), BD259))</f>
        <v/>
      </c>
      <c r="BU259" s="119" t="str">
        <f>IF(BE259="", "", IF(BE259&lt;=$B259, WORKDAY(DATE(YEAR($BB259), MONTH(BE259)+1, DAY(BE259)-1), 1, Settings!$AY$23:$AY$38), BE259))</f>
        <v/>
      </c>
      <c r="BV259" s="119" t="str">
        <f>IF(BF259="", "", IF(BF259&lt;=$B259, WORKDAY(DATE(YEAR($BB259), MONTH(BF259)+1, DAY(BF259)-1), 1, Settings!$AY$23:$AY$38), BF259))</f>
        <v/>
      </c>
      <c r="BW259" s="119" t="str">
        <f>IF(BG259="", "", IF(BG259&lt;=$B259, WORKDAY(DATE(YEAR($BB259), MONTH(BG259)+1, DAY(BG259)-1), 1, Settings!$AY$23:$AY$38), BG259))</f>
        <v/>
      </c>
      <c r="BX259" s="119" t="str">
        <f>IF(BH259="", "", IF(BH259&lt;=$B259, WORKDAY(DATE(YEAR($BB259), MONTH(BH259)+1, DAY(BH259)-1), 1, Settings!$AY$23:$AY$38), BH259))</f>
        <v/>
      </c>
      <c r="BY259" s="119" t="str">
        <f>IF(BI259="", "", IF(BI259&lt;=$B259, WORKDAY(DATE(YEAR($BB259), MONTH(BI259)+1, DAY(BI259)-1), 1, Settings!$AY$23:$AY$38), BI259))</f>
        <v/>
      </c>
      <c r="BZ259" s="119" t="str">
        <f>IF(BJ259="", "", IF(BJ259&lt;=$B259, WORKDAY(DATE(YEAR($BB259), MONTH(BJ259)+1, DAY(BJ259)-1), 1, Settings!$AY$23:$AY$38), BJ259))</f>
        <v/>
      </c>
      <c r="CA259" s="119" t="str">
        <f>IF(BK259="", "", IF(BK259&lt;=$B259, WORKDAY(DATE(YEAR($BB259), MONTH(BK259)+1, DAY(BK259)-1), 1, Settings!$AY$23:$AY$38), BK259))</f>
        <v/>
      </c>
      <c r="CB259" s="119" t="str">
        <f>IF(BL259="", "", IF(BL259&lt;=$B259, WORKDAY(DATE(YEAR($BB259), MONTH(BL259)+1, DAY(BL259)-1), 1, Settings!$AY$23:$AY$38), BL259))</f>
        <v/>
      </c>
      <c r="CC259" s="119" t="str">
        <f>IF(BM259="", "", IF(BM259&lt;=$B259, WORKDAY(DATE(YEAR($BB259), MONTH(BM259)+1, DAY(BM259)-1), 1, Settings!$AY$23:$AY$38), BM259))</f>
        <v/>
      </c>
      <c r="CD259" s="119" t="str">
        <f>IF(BN259="", "", IF(BN259&lt;=$B259, WORKDAY(DATE(YEAR($BB259), MONTH(BN259)+1, DAY(BN259)-1), 1, Settings!$AY$23:$AY$38), BN259))</f>
        <v/>
      </c>
      <c r="CE259" s="119" t="str">
        <f>IF(BO259="", "", IF(BO259&lt;=$B259, WORKDAY(DATE(YEAR($BB259), MONTH(BO259)+1, DAY(BO259)-1), 1, Settings!$AY$23:$AY$38), BO259))</f>
        <v/>
      </c>
      <c r="CF259" s="120" t="str">
        <f>IF(BP259="", "", IF(BP259&lt;=$B259, WORKDAY(DATE(YEAR($BB259), MONTH(BP259)+1, DAY(BP259)-1), 1, Settings!$AY$23:$AY$38), BP259))</f>
        <v/>
      </c>
      <c r="CH259" s="48" t="str">
        <f t="shared" si="97"/>
        <v/>
      </c>
      <c r="CI259" s="49" t="str">
        <f t="shared" si="98"/>
        <v/>
      </c>
      <c r="CJ259" s="49" t="str">
        <f t="shared" si="99"/>
        <v/>
      </c>
      <c r="CK259" s="49" t="str">
        <f t="shared" si="100"/>
        <v/>
      </c>
      <c r="CL259" s="49" t="str">
        <f t="shared" si="101"/>
        <v/>
      </c>
      <c r="CM259" s="49" t="str">
        <f t="shared" si="102"/>
        <v/>
      </c>
      <c r="CN259" s="49" t="str">
        <f t="shared" si="103"/>
        <v/>
      </c>
      <c r="CO259" s="49" t="str">
        <f t="shared" si="104"/>
        <v/>
      </c>
      <c r="CP259" s="49" t="str">
        <f t="shared" si="105"/>
        <v/>
      </c>
      <c r="CQ259" s="49" t="str">
        <f t="shared" si="106"/>
        <v/>
      </c>
      <c r="CR259" s="49" t="str">
        <f t="shared" si="107"/>
        <v/>
      </c>
      <c r="CS259" s="49" t="str">
        <f t="shared" si="108"/>
        <v/>
      </c>
      <c r="CT259" s="49" t="str">
        <f t="shared" si="109"/>
        <v/>
      </c>
      <c r="CU259" s="49" t="str">
        <f t="shared" si="110"/>
        <v/>
      </c>
      <c r="CV259" s="16" t="str">
        <f t="shared" si="111"/>
        <v/>
      </c>
      <c r="CX259" s="48" t="str">
        <f t="shared" si="112"/>
        <v/>
      </c>
      <c r="CY259" s="49" t="str">
        <f t="shared" si="113"/>
        <v/>
      </c>
      <c r="CZ259" s="49" t="str">
        <f t="shared" si="114"/>
        <v/>
      </c>
      <c r="DA259" s="49" t="str">
        <f t="shared" si="115"/>
        <v/>
      </c>
      <c r="DB259" s="49" t="str">
        <f t="shared" si="116"/>
        <v/>
      </c>
      <c r="DC259" s="49" t="str">
        <f t="shared" si="117"/>
        <v/>
      </c>
      <c r="DD259" s="49" t="str">
        <f t="shared" si="118"/>
        <v/>
      </c>
      <c r="DE259" s="49" t="str">
        <f t="shared" si="119"/>
        <v/>
      </c>
      <c r="DF259" s="49" t="str">
        <f t="shared" si="120"/>
        <v/>
      </c>
      <c r="DG259" s="49" t="str">
        <f t="shared" si="121"/>
        <v/>
      </c>
      <c r="DH259" s="49" t="str">
        <f t="shared" si="122"/>
        <v/>
      </c>
      <c r="DI259" s="49" t="str">
        <f t="shared" si="123"/>
        <v/>
      </c>
      <c r="DJ259" s="49" t="str">
        <f t="shared" si="124"/>
        <v/>
      </c>
      <c r="DK259" s="49" t="str">
        <f t="shared" si="125"/>
        <v/>
      </c>
      <c r="DL259" s="16" t="str">
        <f t="shared" si="126"/>
        <v/>
      </c>
      <c r="DN259" s="17" t="str">
        <f t="shared" si="127"/>
        <v>Mar 2020</v>
      </c>
    </row>
    <row r="260" spans="1:118" x14ac:dyDescent="0.25">
      <c r="A260" s="30"/>
      <c r="B260" s="102">
        <f>IF(B259="", "", IFERROR(IF(B259+1&gt;Settings!$G$25, "", B259+1), ""))</f>
        <v>43896</v>
      </c>
      <c r="C260" s="2"/>
      <c r="D260" s="3"/>
      <c r="E260" s="3"/>
      <c r="F260" s="3"/>
      <c r="G260" s="3"/>
      <c r="H260" s="3"/>
      <c r="I260" s="3"/>
      <c r="J260" s="3"/>
      <c r="K260" s="3"/>
      <c r="L260" s="3"/>
      <c r="M260" s="3"/>
      <c r="N260" s="3"/>
      <c r="O260" s="3"/>
      <c r="P260" s="3"/>
      <c r="Q260" s="4"/>
      <c r="R260" s="30"/>
      <c r="T260" s="17" t="str">
        <f>IF($B260="", "", IF($B260&lt;Settings!$G$23, "Old", "New"))</f>
        <v>New</v>
      </c>
      <c r="AL260" s="118" t="str">
        <f>IF(OR($B260="", C260="", C$10="", AL$9), "", IFERROR($B260+INDEX(Settings!$AF$19:$AF$33, MATCH(C$10, Settings!$Y$19:$Y$33, 0))+IF(INDEX(Settings!$AI$19:$AI$33, MATCH(C$10, Settings!$Y$19:$Y$33, 0))="", 0, INDEX($AO$2:$AU$8, MATCH(TEXT($B260, "ddd"), $AN$2:$AN$8, 0), MATCH(INDEX(Settings!$AI$19:$AI$33, MATCH(C$10, Settings!$Y$19:$Y$33, 0)), $AO$1:$AU$1, 0))), 0))</f>
        <v/>
      </c>
      <c r="AM260" s="119" t="str">
        <f>IF(OR($B260="", D260="", D$10="", AM$9), "", IFERROR($B260+INDEX(Settings!$AF$19:$AF$33, MATCH(D$10, Settings!$Y$19:$Y$33, 0))+IF(INDEX(Settings!$AI$19:$AI$33, MATCH(D$10, Settings!$Y$19:$Y$33, 0))="", 0, INDEX($AO$2:$AU$8, MATCH(TEXT($B260, "ddd"), $AN$2:$AN$8, 0), MATCH(INDEX(Settings!$AI$19:$AI$33, MATCH(D$10, Settings!$Y$19:$Y$33, 0)), $AO$1:$AU$1, 0))), 0))</f>
        <v/>
      </c>
      <c r="AN260" s="119" t="str">
        <f>IF(OR($B260="", E260="", E$10="", AN$9), "", IFERROR($B260+INDEX(Settings!$AF$19:$AF$33, MATCH(E$10, Settings!$Y$19:$Y$33, 0))+IF(INDEX(Settings!$AI$19:$AI$33, MATCH(E$10, Settings!$Y$19:$Y$33, 0))="", 0, INDEX($AO$2:$AU$8, MATCH(TEXT($B260, "ddd"), $AN$2:$AN$8, 0), MATCH(INDEX(Settings!$AI$19:$AI$33, MATCH(E$10, Settings!$Y$19:$Y$33, 0)), $AO$1:$AU$1, 0))), 0))</f>
        <v/>
      </c>
      <c r="AO260" s="119" t="str">
        <f>IF(OR($B260="", F260="", F$10="", AO$9), "", IFERROR($B260+INDEX(Settings!$AF$19:$AF$33, MATCH(F$10, Settings!$Y$19:$Y$33, 0))+IF(INDEX(Settings!$AI$19:$AI$33, MATCH(F$10, Settings!$Y$19:$Y$33, 0))="", 0, INDEX($AO$2:$AU$8, MATCH(TEXT($B260, "ddd"), $AN$2:$AN$8, 0), MATCH(INDEX(Settings!$AI$19:$AI$33, MATCH(F$10, Settings!$Y$19:$Y$33, 0)), $AO$1:$AU$1, 0))), 0))</f>
        <v/>
      </c>
      <c r="AP260" s="119" t="str">
        <f>IF(OR($B260="", G260="", G$10="", AP$9), "", IFERROR($B260+INDEX(Settings!$AF$19:$AF$33, MATCH(G$10, Settings!$Y$19:$Y$33, 0))+IF(INDEX(Settings!$AI$19:$AI$33, MATCH(G$10, Settings!$Y$19:$Y$33, 0))="", 0, INDEX($AO$2:$AU$8, MATCH(TEXT($B260, "ddd"), $AN$2:$AN$8, 0), MATCH(INDEX(Settings!$AI$19:$AI$33, MATCH(G$10, Settings!$Y$19:$Y$33, 0)), $AO$1:$AU$1, 0))), 0))</f>
        <v/>
      </c>
      <c r="AQ260" s="119" t="str">
        <f>IF(OR($B260="", H260="", H$10="", AQ$9), "", IFERROR($B260+INDEX(Settings!$AF$19:$AF$33, MATCH(H$10, Settings!$Y$19:$Y$33, 0))+IF(INDEX(Settings!$AI$19:$AI$33, MATCH(H$10, Settings!$Y$19:$Y$33, 0))="", 0, INDEX($AO$2:$AU$8, MATCH(TEXT($B260, "ddd"), $AN$2:$AN$8, 0), MATCH(INDEX(Settings!$AI$19:$AI$33, MATCH(H$10, Settings!$Y$19:$Y$33, 0)), $AO$1:$AU$1, 0))), 0))</f>
        <v/>
      </c>
      <c r="AR260" s="119" t="str">
        <f>IF(OR($B260="", I260="", I$10="", AR$9), "", IFERROR($B260+INDEX(Settings!$AF$19:$AF$33, MATCH(I$10, Settings!$Y$19:$Y$33, 0))+IF(INDEX(Settings!$AI$19:$AI$33, MATCH(I$10, Settings!$Y$19:$Y$33, 0))="", 0, INDEX($AO$2:$AU$8, MATCH(TEXT($B260, "ddd"), $AN$2:$AN$8, 0), MATCH(INDEX(Settings!$AI$19:$AI$33, MATCH(I$10, Settings!$Y$19:$Y$33, 0)), $AO$1:$AU$1, 0))), 0))</f>
        <v/>
      </c>
      <c r="AS260" s="119" t="str">
        <f>IF(OR($B260="", J260="", J$10="", AS$9), "", IFERROR($B260+INDEX(Settings!$AF$19:$AF$33, MATCH(J$10, Settings!$Y$19:$Y$33, 0))+IF(INDEX(Settings!$AI$19:$AI$33, MATCH(J$10, Settings!$Y$19:$Y$33, 0))="", 0, INDEX($AO$2:$AU$8, MATCH(TEXT($B260, "ddd"), $AN$2:$AN$8, 0), MATCH(INDEX(Settings!$AI$19:$AI$33, MATCH(J$10, Settings!$Y$19:$Y$33, 0)), $AO$1:$AU$1, 0))), 0))</f>
        <v/>
      </c>
      <c r="AT260" s="119" t="str">
        <f>IF(OR($B260="", K260="", K$10="", AT$9), "", IFERROR($B260+INDEX(Settings!$AF$19:$AF$33, MATCH(K$10, Settings!$Y$19:$Y$33, 0))+IF(INDEX(Settings!$AI$19:$AI$33, MATCH(K$10, Settings!$Y$19:$Y$33, 0))="", 0, INDEX($AO$2:$AU$8, MATCH(TEXT($B260, "ddd"), $AN$2:$AN$8, 0), MATCH(INDEX(Settings!$AI$19:$AI$33, MATCH(K$10, Settings!$Y$19:$Y$33, 0)), $AO$1:$AU$1, 0))), 0))</f>
        <v/>
      </c>
      <c r="AU260" s="119" t="str">
        <f>IF(OR($B260="", L260="", L$10="", AU$9), "", IFERROR($B260+INDEX(Settings!$AF$19:$AF$33, MATCH(L$10, Settings!$Y$19:$Y$33, 0))+IF(INDEX(Settings!$AI$19:$AI$33, MATCH(L$10, Settings!$Y$19:$Y$33, 0))="", 0, INDEX($AO$2:$AU$8, MATCH(TEXT($B260, "ddd"), $AN$2:$AN$8, 0), MATCH(INDEX(Settings!$AI$19:$AI$33, MATCH(L$10, Settings!$Y$19:$Y$33, 0)), $AO$1:$AU$1, 0))), 0))</f>
        <v/>
      </c>
      <c r="AV260" s="119" t="str">
        <f>IF(OR($B260="", M260="", M$10="", AV$9), "", IFERROR($B260+INDEX(Settings!$AF$19:$AF$33, MATCH(M$10, Settings!$Y$19:$Y$33, 0))+IF(INDEX(Settings!$AI$19:$AI$33, MATCH(M$10, Settings!$Y$19:$Y$33, 0))="", 0, INDEX($AO$2:$AU$8, MATCH(TEXT($B260, "ddd"), $AN$2:$AN$8, 0), MATCH(INDEX(Settings!$AI$19:$AI$33, MATCH(M$10, Settings!$Y$19:$Y$33, 0)), $AO$1:$AU$1, 0))), 0))</f>
        <v/>
      </c>
      <c r="AW260" s="119" t="str">
        <f>IF(OR($B260="", N260="", N$10="", AW$9), "", IFERROR($B260+INDEX(Settings!$AF$19:$AF$33, MATCH(N$10, Settings!$Y$19:$Y$33, 0))+IF(INDEX(Settings!$AI$19:$AI$33, MATCH(N$10, Settings!$Y$19:$Y$33, 0))="", 0, INDEX($AO$2:$AU$8, MATCH(TEXT($B260, "ddd"), $AN$2:$AN$8, 0), MATCH(INDEX(Settings!$AI$19:$AI$33, MATCH(N$10, Settings!$Y$19:$Y$33, 0)), $AO$1:$AU$1, 0))), 0))</f>
        <v/>
      </c>
      <c r="AX260" s="119" t="str">
        <f>IF(OR($B260="", O260="", O$10="", AX$9), "", IFERROR($B260+INDEX(Settings!$AF$19:$AF$33, MATCH(O$10, Settings!$Y$19:$Y$33, 0))+IF(INDEX(Settings!$AI$19:$AI$33, MATCH(O$10, Settings!$Y$19:$Y$33, 0))="", 0, INDEX($AO$2:$AU$8, MATCH(TEXT($B260, "ddd"), $AN$2:$AN$8, 0), MATCH(INDEX(Settings!$AI$19:$AI$33, MATCH(O$10, Settings!$Y$19:$Y$33, 0)), $AO$1:$AU$1, 0))), 0))</f>
        <v/>
      </c>
      <c r="AY260" s="119" t="str">
        <f>IF(OR($B260="", P260="", P$10="", AY$9), "", IFERROR($B260+INDEX(Settings!$AF$19:$AF$33, MATCH(P$10, Settings!$Y$19:$Y$33, 0))+IF(INDEX(Settings!$AI$19:$AI$33, MATCH(P$10, Settings!$Y$19:$Y$33, 0))="", 0, INDEX($AO$2:$AU$8, MATCH(TEXT($B260, "ddd"), $AN$2:$AN$8, 0), MATCH(INDEX(Settings!$AI$19:$AI$33, MATCH(P$10, Settings!$Y$19:$Y$33, 0)), $AO$1:$AU$1, 0))), 0))</f>
        <v/>
      </c>
      <c r="AZ260" s="120" t="str">
        <f>IF(OR($B260="", Q260="", Q$10="", AZ$9), "", IFERROR($B260+INDEX(Settings!$AF$19:$AF$33, MATCH(Q$10, Settings!$Y$19:$Y$33, 0))+IF(INDEX(Settings!$AI$19:$AI$33, MATCH(Q$10, Settings!$Y$19:$Y$33, 0))="", 0, INDEX($AO$2:$AU$8, MATCH(TEXT($B260, "ddd"), $AN$2:$AN$8, 0), MATCH(INDEX(Settings!$AI$19:$AI$33, MATCH(Q$10, Settings!$Y$19:$Y$33, 0)), $AO$1:$AU$1, 0))), 0))</f>
        <v/>
      </c>
      <c r="BB260" s="118" t="str">
        <f>IF(OR(C$10="", $B260="", C260="", BB$9=""), "", IFERROR(WORKDAY((DATE(YEAR($B260), MONTH($B260)+INDEX(Settings!$AM$19:$AM$33, MATCH(C$10, Settings!$Y$19:$Y$33, 0)), IF(INDEX(Settings!$AQ$19:$AQ$33, MATCH(C$10, Settings!$Y$19:$Y$33, 0))=0, DAY($B260), INDEX(Settings!$AQ$19:$AQ$33, MATCH(C$10, Settings!$Y$19:$Y$33, 0))))-1), 1, Settings!$AY$23:$AY$38), ""))</f>
        <v/>
      </c>
      <c r="BC260" s="119" t="str">
        <f>IF(OR(D$10="", $B260="", D260="", BC$9=""), "", IFERROR(WORKDAY((DATE(YEAR($B260), MONTH($B260)+INDEX(Settings!$AM$19:$AM$33, MATCH(D$10, Settings!$Y$19:$Y$33, 0)), IF(INDEX(Settings!$AQ$19:$AQ$33, MATCH(D$10, Settings!$Y$19:$Y$33, 0))=0, DAY($B260), INDEX(Settings!$AQ$19:$AQ$33, MATCH(D$10, Settings!$Y$19:$Y$33, 0))))-1), 1, Settings!$AY$23:$AY$38), ""))</f>
        <v/>
      </c>
      <c r="BD260" s="119" t="str">
        <f>IF(OR(E$10="", $B260="", E260="", BD$9=""), "", IFERROR(WORKDAY((DATE(YEAR($B260), MONTH($B260)+INDEX(Settings!$AM$19:$AM$33, MATCH(E$10, Settings!$Y$19:$Y$33, 0)), IF(INDEX(Settings!$AQ$19:$AQ$33, MATCH(E$10, Settings!$Y$19:$Y$33, 0))=0, DAY($B260), INDEX(Settings!$AQ$19:$AQ$33, MATCH(E$10, Settings!$Y$19:$Y$33, 0))))-1), 1, Settings!$AY$23:$AY$38), ""))</f>
        <v/>
      </c>
      <c r="BE260" s="119" t="str">
        <f>IF(OR(F$10="", $B260="", F260="", BE$9=""), "", IFERROR(WORKDAY((DATE(YEAR($B260), MONTH($B260)+INDEX(Settings!$AM$19:$AM$33, MATCH(F$10, Settings!$Y$19:$Y$33, 0)), IF(INDEX(Settings!$AQ$19:$AQ$33, MATCH(F$10, Settings!$Y$19:$Y$33, 0))=0, DAY($B260), INDEX(Settings!$AQ$19:$AQ$33, MATCH(F$10, Settings!$Y$19:$Y$33, 0))))-1), 1, Settings!$AY$23:$AY$38), ""))</f>
        <v/>
      </c>
      <c r="BF260" s="119" t="str">
        <f>IF(OR(G$10="", $B260="", G260="", BF$9=""), "", IFERROR(WORKDAY((DATE(YEAR($B260), MONTH($B260)+INDEX(Settings!$AM$19:$AM$33, MATCH(G$10, Settings!$Y$19:$Y$33, 0)), IF(INDEX(Settings!$AQ$19:$AQ$33, MATCH(G$10, Settings!$Y$19:$Y$33, 0))=0, DAY($B260), INDEX(Settings!$AQ$19:$AQ$33, MATCH(G$10, Settings!$Y$19:$Y$33, 0))))-1), 1, Settings!$AY$23:$AY$38), ""))</f>
        <v/>
      </c>
      <c r="BG260" s="119" t="str">
        <f>IF(OR(H$10="", $B260="", H260="", BG$9=""), "", IFERROR(WORKDAY((DATE(YEAR($B260), MONTH($B260)+INDEX(Settings!$AM$19:$AM$33, MATCH(H$10, Settings!$Y$19:$Y$33, 0)), IF(INDEX(Settings!$AQ$19:$AQ$33, MATCH(H$10, Settings!$Y$19:$Y$33, 0))=0, DAY($B260), INDEX(Settings!$AQ$19:$AQ$33, MATCH(H$10, Settings!$Y$19:$Y$33, 0))))-1), 1, Settings!$AY$23:$AY$38), ""))</f>
        <v/>
      </c>
      <c r="BH260" s="119" t="str">
        <f>IF(OR(I$10="", $B260="", I260="", BH$9=""), "", IFERROR(WORKDAY((DATE(YEAR($B260), MONTH($B260)+INDEX(Settings!$AM$19:$AM$33, MATCH(I$10, Settings!$Y$19:$Y$33, 0)), IF(INDEX(Settings!$AQ$19:$AQ$33, MATCH(I$10, Settings!$Y$19:$Y$33, 0))=0, DAY($B260), INDEX(Settings!$AQ$19:$AQ$33, MATCH(I$10, Settings!$Y$19:$Y$33, 0))))-1), 1, Settings!$AY$23:$AY$38), ""))</f>
        <v/>
      </c>
      <c r="BI260" s="119" t="str">
        <f>IF(OR(J$10="", $B260="", J260="", BI$9=""), "", IFERROR(WORKDAY((DATE(YEAR($B260), MONTH($B260)+INDEX(Settings!$AM$19:$AM$33, MATCH(J$10, Settings!$Y$19:$Y$33, 0)), IF(INDEX(Settings!$AQ$19:$AQ$33, MATCH(J$10, Settings!$Y$19:$Y$33, 0))=0, DAY($B260), INDEX(Settings!$AQ$19:$AQ$33, MATCH(J$10, Settings!$Y$19:$Y$33, 0))))-1), 1, Settings!$AY$23:$AY$38), ""))</f>
        <v/>
      </c>
      <c r="BJ260" s="119" t="str">
        <f>IF(OR(K$10="", $B260="", K260="", BJ$9=""), "", IFERROR(WORKDAY((DATE(YEAR($B260), MONTH($B260)+INDEX(Settings!$AM$19:$AM$33, MATCH(K$10, Settings!$Y$19:$Y$33, 0)), IF(INDEX(Settings!$AQ$19:$AQ$33, MATCH(K$10, Settings!$Y$19:$Y$33, 0))=0, DAY($B260), INDEX(Settings!$AQ$19:$AQ$33, MATCH(K$10, Settings!$Y$19:$Y$33, 0))))-1), 1, Settings!$AY$23:$AY$38), ""))</f>
        <v/>
      </c>
      <c r="BK260" s="119" t="str">
        <f>IF(OR(L$10="", $B260="", L260="", BK$9=""), "", IFERROR(WORKDAY((DATE(YEAR($B260), MONTH($B260)+INDEX(Settings!$AM$19:$AM$33, MATCH(L$10, Settings!$Y$19:$Y$33, 0)), IF(INDEX(Settings!$AQ$19:$AQ$33, MATCH(L$10, Settings!$Y$19:$Y$33, 0))=0, DAY($B260), INDEX(Settings!$AQ$19:$AQ$33, MATCH(L$10, Settings!$Y$19:$Y$33, 0))))-1), 1, Settings!$AY$23:$AY$38), ""))</f>
        <v/>
      </c>
      <c r="BL260" s="119" t="str">
        <f>IF(OR(M$10="", $B260="", M260="", BL$9=""), "", IFERROR(WORKDAY((DATE(YEAR($B260), MONTH($B260)+INDEX(Settings!$AM$19:$AM$33, MATCH(M$10, Settings!$Y$19:$Y$33, 0)), IF(INDEX(Settings!$AQ$19:$AQ$33, MATCH(M$10, Settings!$Y$19:$Y$33, 0))=0, DAY($B260), INDEX(Settings!$AQ$19:$AQ$33, MATCH(M$10, Settings!$Y$19:$Y$33, 0))))-1), 1, Settings!$AY$23:$AY$38), ""))</f>
        <v/>
      </c>
      <c r="BM260" s="119" t="str">
        <f>IF(OR(N$10="", $B260="", N260="", BM$9=""), "", IFERROR(WORKDAY((DATE(YEAR($B260), MONTH($B260)+INDEX(Settings!$AM$19:$AM$33, MATCH(N$10, Settings!$Y$19:$Y$33, 0)), IF(INDEX(Settings!$AQ$19:$AQ$33, MATCH(N$10, Settings!$Y$19:$Y$33, 0))=0, DAY($B260), INDEX(Settings!$AQ$19:$AQ$33, MATCH(N$10, Settings!$Y$19:$Y$33, 0))))-1), 1, Settings!$AY$23:$AY$38), ""))</f>
        <v/>
      </c>
      <c r="BN260" s="119" t="str">
        <f>IF(OR(O$10="", $B260="", O260="", BN$9=""), "", IFERROR(WORKDAY((DATE(YEAR($B260), MONTH($B260)+INDEX(Settings!$AM$19:$AM$33, MATCH(O$10, Settings!$Y$19:$Y$33, 0)), IF(INDEX(Settings!$AQ$19:$AQ$33, MATCH(O$10, Settings!$Y$19:$Y$33, 0))=0, DAY($B260), INDEX(Settings!$AQ$19:$AQ$33, MATCH(O$10, Settings!$Y$19:$Y$33, 0))))-1), 1, Settings!$AY$23:$AY$38), ""))</f>
        <v/>
      </c>
      <c r="BO260" s="119" t="str">
        <f>IF(OR(P$10="", $B260="", P260="", BO$9=""), "", IFERROR(WORKDAY((DATE(YEAR($B260), MONTH($B260)+INDEX(Settings!$AM$19:$AM$33, MATCH(P$10, Settings!$Y$19:$Y$33, 0)), IF(INDEX(Settings!$AQ$19:$AQ$33, MATCH(P$10, Settings!$Y$19:$Y$33, 0))=0, DAY($B260), INDEX(Settings!$AQ$19:$AQ$33, MATCH(P$10, Settings!$Y$19:$Y$33, 0))))-1), 1, Settings!$AY$23:$AY$38), ""))</f>
        <v/>
      </c>
      <c r="BP260" s="120" t="str">
        <f>IF(OR(Q$10="", $B260="", Q260="", BP$9=""), "", IFERROR(WORKDAY((DATE(YEAR($B260), MONTH($B260)+INDEX(Settings!$AM$19:$AM$33, MATCH(Q$10, Settings!$Y$19:$Y$33, 0)), IF(INDEX(Settings!$AQ$19:$AQ$33, MATCH(Q$10, Settings!$Y$19:$Y$33, 0))=0, DAY($B260), INDEX(Settings!$AQ$19:$AQ$33, MATCH(Q$10, Settings!$Y$19:$Y$33, 0))))-1), 1, Settings!$AY$23:$AY$38), ""))</f>
        <v/>
      </c>
      <c r="BR260" s="118" t="str">
        <f>IF(BB260="", "", IF(BB260&lt;=$B260, WORKDAY(DATE(YEAR($BB260), MONTH(BB260)+1, DAY(BB260)-1), 1, Settings!$AY$23:$AY$38), BB260))</f>
        <v/>
      </c>
      <c r="BS260" s="119" t="str">
        <f>IF(BC260="", "", IF(BC260&lt;=$B260, WORKDAY(DATE(YEAR($BB260), MONTH(BC260)+1, DAY(BC260)-1), 1, Settings!$AY$23:$AY$38), BC260))</f>
        <v/>
      </c>
      <c r="BT260" s="119" t="str">
        <f>IF(BD260="", "", IF(BD260&lt;=$B260, WORKDAY(DATE(YEAR($BB260), MONTH(BD260)+1, DAY(BD260)-1), 1, Settings!$AY$23:$AY$38), BD260))</f>
        <v/>
      </c>
      <c r="BU260" s="119" t="str">
        <f>IF(BE260="", "", IF(BE260&lt;=$B260, WORKDAY(DATE(YEAR($BB260), MONTH(BE260)+1, DAY(BE260)-1), 1, Settings!$AY$23:$AY$38), BE260))</f>
        <v/>
      </c>
      <c r="BV260" s="119" t="str">
        <f>IF(BF260="", "", IF(BF260&lt;=$B260, WORKDAY(DATE(YEAR($BB260), MONTH(BF260)+1, DAY(BF260)-1), 1, Settings!$AY$23:$AY$38), BF260))</f>
        <v/>
      </c>
      <c r="BW260" s="119" t="str">
        <f>IF(BG260="", "", IF(BG260&lt;=$B260, WORKDAY(DATE(YEAR($BB260), MONTH(BG260)+1, DAY(BG260)-1), 1, Settings!$AY$23:$AY$38), BG260))</f>
        <v/>
      </c>
      <c r="BX260" s="119" t="str">
        <f>IF(BH260="", "", IF(BH260&lt;=$B260, WORKDAY(DATE(YEAR($BB260), MONTH(BH260)+1, DAY(BH260)-1), 1, Settings!$AY$23:$AY$38), BH260))</f>
        <v/>
      </c>
      <c r="BY260" s="119" t="str">
        <f>IF(BI260="", "", IF(BI260&lt;=$B260, WORKDAY(DATE(YEAR($BB260), MONTH(BI260)+1, DAY(BI260)-1), 1, Settings!$AY$23:$AY$38), BI260))</f>
        <v/>
      </c>
      <c r="BZ260" s="119" t="str">
        <f>IF(BJ260="", "", IF(BJ260&lt;=$B260, WORKDAY(DATE(YEAR($BB260), MONTH(BJ260)+1, DAY(BJ260)-1), 1, Settings!$AY$23:$AY$38), BJ260))</f>
        <v/>
      </c>
      <c r="CA260" s="119" t="str">
        <f>IF(BK260="", "", IF(BK260&lt;=$B260, WORKDAY(DATE(YEAR($BB260), MONTH(BK260)+1, DAY(BK260)-1), 1, Settings!$AY$23:$AY$38), BK260))</f>
        <v/>
      </c>
      <c r="CB260" s="119" t="str">
        <f>IF(BL260="", "", IF(BL260&lt;=$B260, WORKDAY(DATE(YEAR($BB260), MONTH(BL260)+1, DAY(BL260)-1), 1, Settings!$AY$23:$AY$38), BL260))</f>
        <v/>
      </c>
      <c r="CC260" s="119" t="str">
        <f>IF(BM260="", "", IF(BM260&lt;=$B260, WORKDAY(DATE(YEAR($BB260), MONTH(BM260)+1, DAY(BM260)-1), 1, Settings!$AY$23:$AY$38), BM260))</f>
        <v/>
      </c>
      <c r="CD260" s="119" t="str">
        <f>IF(BN260="", "", IF(BN260&lt;=$B260, WORKDAY(DATE(YEAR($BB260), MONTH(BN260)+1, DAY(BN260)-1), 1, Settings!$AY$23:$AY$38), BN260))</f>
        <v/>
      </c>
      <c r="CE260" s="119" t="str">
        <f>IF(BO260="", "", IF(BO260&lt;=$B260, WORKDAY(DATE(YEAR($BB260), MONTH(BO260)+1, DAY(BO260)-1), 1, Settings!$AY$23:$AY$38), BO260))</f>
        <v/>
      </c>
      <c r="CF260" s="120" t="str">
        <f>IF(BP260="", "", IF(BP260&lt;=$B260, WORKDAY(DATE(YEAR($BB260), MONTH(BP260)+1, DAY(BP260)-1), 1, Settings!$AY$23:$AY$38), BP260))</f>
        <v/>
      </c>
      <c r="CH260" s="48" t="str">
        <f t="shared" si="97"/>
        <v/>
      </c>
      <c r="CI260" s="49" t="str">
        <f t="shared" si="98"/>
        <v/>
      </c>
      <c r="CJ260" s="49" t="str">
        <f t="shared" si="99"/>
        <v/>
      </c>
      <c r="CK260" s="49" t="str">
        <f t="shared" si="100"/>
        <v/>
      </c>
      <c r="CL260" s="49" t="str">
        <f t="shared" si="101"/>
        <v/>
      </c>
      <c r="CM260" s="49" t="str">
        <f t="shared" si="102"/>
        <v/>
      </c>
      <c r="CN260" s="49" t="str">
        <f t="shared" si="103"/>
        <v/>
      </c>
      <c r="CO260" s="49" t="str">
        <f t="shared" si="104"/>
        <v/>
      </c>
      <c r="CP260" s="49" t="str">
        <f t="shared" si="105"/>
        <v/>
      </c>
      <c r="CQ260" s="49" t="str">
        <f t="shared" si="106"/>
        <v/>
      </c>
      <c r="CR260" s="49" t="str">
        <f t="shared" si="107"/>
        <v/>
      </c>
      <c r="CS260" s="49" t="str">
        <f t="shared" si="108"/>
        <v/>
      </c>
      <c r="CT260" s="49" t="str">
        <f t="shared" si="109"/>
        <v/>
      </c>
      <c r="CU260" s="49" t="str">
        <f t="shared" si="110"/>
        <v/>
      </c>
      <c r="CV260" s="16" t="str">
        <f t="shared" si="111"/>
        <v/>
      </c>
      <c r="CX260" s="48" t="str">
        <f t="shared" si="112"/>
        <v/>
      </c>
      <c r="CY260" s="49" t="str">
        <f t="shared" si="113"/>
        <v/>
      </c>
      <c r="CZ260" s="49" t="str">
        <f t="shared" si="114"/>
        <v/>
      </c>
      <c r="DA260" s="49" t="str">
        <f t="shared" si="115"/>
        <v/>
      </c>
      <c r="DB260" s="49" t="str">
        <f t="shared" si="116"/>
        <v/>
      </c>
      <c r="DC260" s="49" t="str">
        <f t="shared" si="117"/>
        <v/>
      </c>
      <c r="DD260" s="49" t="str">
        <f t="shared" si="118"/>
        <v/>
      </c>
      <c r="DE260" s="49" t="str">
        <f t="shared" si="119"/>
        <v/>
      </c>
      <c r="DF260" s="49" t="str">
        <f t="shared" si="120"/>
        <v/>
      </c>
      <c r="DG260" s="49" t="str">
        <f t="shared" si="121"/>
        <v/>
      </c>
      <c r="DH260" s="49" t="str">
        <f t="shared" si="122"/>
        <v/>
      </c>
      <c r="DI260" s="49" t="str">
        <f t="shared" si="123"/>
        <v/>
      </c>
      <c r="DJ260" s="49" t="str">
        <f t="shared" si="124"/>
        <v/>
      </c>
      <c r="DK260" s="49" t="str">
        <f t="shared" si="125"/>
        <v/>
      </c>
      <c r="DL260" s="16" t="str">
        <f t="shared" si="126"/>
        <v/>
      </c>
      <c r="DN260" s="17" t="str">
        <f t="shared" si="127"/>
        <v>Mar 2020</v>
      </c>
    </row>
    <row r="261" spans="1:118" x14ac:dyDescent="0.25">
      <c r="A261" s="30"/>
      <c r="B261" s="102">
        <f>IF(B260="", "", IFERROR(IF(B260+1&gt;Settings!$G$25, "", B260+1), ""))</f>
        <v>43897</v>
      </c>
      <c r="C261" s="2"/>
      <c r="D261" s="3"/>
      <c r="E261" s="3"/>
      <c r="F261" s="3"/>
      <c r="G261" s="3"/>
      <c r="H261" s="3"/>
      <c r="I261" s="3"/>
      <c r="J261" s="3"/>
      <c r="K261" s="3"/>
      <c r="L261" s="3"/>
      <c r="M261" s="3"/>
      <c r="N261" s="3"/>
      <c r="O261" s="3"/>
      <c r="P261" s="3"/>
      <c r="Q261" s="4"/>
      <c r="R261" s="30"/>
      <c r="T261" s="17" t="str">
        <f>IF($B261="", "", IF($B261&lt;Settings!$G$23, "Old", "New"))</f>
        <v>New</v>
      </c>
      <c r="AL261" s="118" t="str">
        <f>IF(OR($B261="", C261="", C$10="", AL$9), "", IFERROR($B261+INDEX(Settings!$AF$19:$AF$33, MATCH(C$10, Settings!$Y$19:$Y$33, 0))+IF(INDEX(Settings!$AI$19:$AI$33, MATCH(C$10, Settings!$Y$19:$Y$33, 0))="", 0, INDEX($AO$2:$AU$8, MATCH(TEXT($B261, "ddd"), $AN$2:$AN$8, 0), MATCH(INDEX(Settings!$AI$19:$AI$33, MATCH(C$10, Settings!$Y$19:$Y$33, 0)), $AO$1:$AU$1, 0))), 0))</f>
        <v/>
      </c>
      <c r="AM261" s="119" t="str">
        <f>IF(OR($B261="", D261="", D$10="", AM$9), "", IFERROR($B261+INDEX(Settings!$AF$19:$AF$33, MATCH(D$10, Settings!$Y$19:$Y$33, 0))+IF(INDEX(Settings!$AI$19:$AI$33, MATCH(D$10, Settings!$Y$19:$Y$33, 0))="", 0, INDEX($AO$2:$AU$8, MATCH(TEXT($B261, "ddd"), $AN$2:$AN$8, 0), MATCH(INDEX(Settings!$AI$19:$AI$33, MATCH(D$10, Settings!$Y$19:$Y$33, 0)), $AO$1:$AU$1, 0))), 0))</f>
        <v/>
      </c>
      <c r="AN261" s="119" t="str">
        <f>IF(OR($B261="", E261="", E$10="", AN$9), "", IFERROR($B261+INDEX(Settings!$AF$19:$AF$33, MATCH(E$10, Settings!$Y$19:$Y$33, 0))+IF(INDEX(Settings!$AI$19:$AI$33, MATCH(E$10, Settings!$Y$19:$Y$33, 0))="", 0, INDEX($AO$2:$AU$8, MATCH(TEXT($B261, "ddd"), $AN$2:$AN$8, 0), MATCH(INDEX(Settings!$AI$19:$AI$33, MATCH(E$10, Settings!$Y$19:$Y$33, 0)), $AO$1:$AU$1, 0))), 0))</f>
        <v/>
      </c>
      <c r="AO261" s="119" t="str">
        <f>IF(OR($B261="", F261="", F$10="", AO$9), "", IFERROR($B261+INDEX(Settings!$AF$19:$AF$33, MATCH(F$10, Settings!$Y$19:$Y$33, 0))+IF(INDEX(Settings!$AI$19:$AI$33, MATCH(F$10, Settings!$Y$19:$Y$33, 0))="", 0, INDEX($AO$2:$AU$8, MATCH(TEXT($B261, "ddd"), $AN$2:$AN$8, 0), MATCH(INDEX(Settings!$AI$19:$AI$33, MATCH(F$10, Settings!$Y$19:$Y$33, 0)), $AO$1:$AU$1, 0))), 0))</f>
        <v/>
      </c>
      <c r="AP261" s="119" t="str">
        <f>IF(OR($B261="", G261="", G$10="", AP$9), "", IFERROR($B261+INDEX(Settings!$AF$19:$AF$33, MATCH(G$10, Settings!$Y$19:$Y$33, 0))+IF(INDEX(Settings!$AI$19:$AI$33, MATCH(G$10, Settings!$Y$19:$Y$33, 0))="", 0, INDEX($AO$2:$AU$8, MATCH(TEXT($B261, "ddd"), $AN$2:$AN$8, 0), MATCH(INDEX(Settings!$AI$19:$AI$33, MATCH(G$10, Settings!$Y$19:$Y$33, 0)), $AO$1:$AU$1, 0))), 0))</f>
        <v/>
      </c>
      <c r="AQ261" s="119" t="str">
        <f>IF(OR($B261="", H261="", H$10="", AQ$9), "", IFERROR($B261+INDEX(Settings!$AF$19:$AF$33, MATCH(H$10, Settings!$Y$19:$Y$33, 0))+IF(INDEX(Settings!$AI$19:$AI$33, MATCH(H$10, Settings!$Y$19:$Y$33, 0))="", 0, INDEX($AO$2:$AU$8, MATCH(TEXT($B261, "ddd"), $AN$2:$AN$8, 0), MATCH(INDEX(Settings!$AI$19:$AI$33, MATCH(H$10, Settings!$Y$19:$Y$33, 0)), $AO$1:$AU$1, 0))), 0))</f>
        <v/>
      </c>
      <c r="AR261" s="119" t="str">
        <f>IF(OR($B261="", I261="", I$10="", AR$9), "", IFERROR($B261+INDEX(Settings!$AF$19:$AF$33, MATCH(I$10, Settings!$Y$19:$Y$33, 0))+IF(INDEX(Settings!$AI$19:$AI$33, MATCH(I$10, Settings!$Y$19:$Y$33, 0))="", 0, INDEX($AO$2:$AU$8, MATCH(TEXT($B261, "ddd"), $AN$2:$AN$8, 0), MATCH(INDEX(Settings!$AI$19:$AI$33, MATCH(I$10, Settings!$Y$19:$Y$33, 0)), $AO$1:$AU$1, 0))), 0))</f>
        <v/>
      </c>
      <c r="AS261" s="119" t="str">
        <f>IF(OR($B261="", J261="", J$10="", AS$9), "", IFERROR($B261+INDEX(Settings!$AF$19:$AF$33, MATCH(J$10, Settings!$Y$19:$Y$33, 0))+IF(INDEX(Settings!$AI$19:$AI$33, MATCH(J$10, Settings!$Y$19:$Y$33, 0))="", 0, INDEX($AO$2:$AU$8, MATCH(TEXT($B261, "ddd"), $AN$2:$AN$8, 0), MATCH(INDEX(Settings!$AI$19:$AI$33, MATCH(J$10, Settings!$Y$19:$Y$33, 0)), $AO$1:$AU$1, 0))), 0))</f>
        <v/>
      </c>
      <c r="AT261" s="119" t="str">
        <f>IF(OR($B261="", K261="", K$10="", AT$9), "", IFERROR($B261+INDEX(Settings!$AF$19:$AF$33, MATCH(K$10, Settings!$Y$19:$Y$33, 0))+IF(INDEX(Settings!$AI$19:$AI$33, MATCH(K$10, Settings!$Y$19:$Y$33, 0))="", 0, INDEX($AO$2:$AU$8, MATCH(TEXT($B261, "ddd"), $AN$2:$AN$8, 0), MATCH(INDEX(Settings!$AI$19:$AI$33, MATCH(K$10, Settings!$Y$19:$Y$33, 0)), $AO$1:$AU$1, 0))), 0))</f>
        <v/>
      </c>
      <c r="AU261" s="119" t="str">
        <f>IF(OR($B261="", L261="", L$10="", AU$9), "", IFERROR($B261+INDEX(Settings!$AF$19:$AF$33, MATCH(L$10, Settings!$Y$19:$Y$33, 0))+IF(INDEX(Settings!$AI$19:$AI$33, MATCH(L$10, Settings!$Y$19:$Y$33, 0))="", 0, INDEX($AO$2:$AU$8, MATCH(TEXT($B261, "ddd"), $AN$2:$AN$8, 0), MATCH(INDEX(Settings!$AI$19:$AI$33, MATCH(L$10, Settings!$Y$19:$Y$33, 0)), $AO$1:$AU$1, 0))), 0))</f>
        <v/>
      </c>
      <c r="AV261" s="119" t="str">
        <f>IF(OR($B261="", M261="", M$10="", AV$9), "", IFERROR($B261+INDEX(Settings!$AF$19:$AF$33, MATCH(M$10, Settings!$Y$19:$Y$33, 0))+IF(INDEX(Settings!$AI$19:$AI$33, MATCH(M$10, Settings!$Y$19:$Y$33, 0))="", 0, INDEX($AO$2:$AU$8, MATCH(TEXT($B261, "ddd"), $AN$2:$AN$8, 0), MATCH(INDEX(Settings!$AI$19:$AI$33, MATCH(M$10, Settings!$Y$19:$Y$33, 0)), $AO$1:$AU$1, 0))), 0))</f>
        <v/>
      </c>
      <c r="AW261" s="119" t="str">
        <f>IF(OR($B261="", N261="", N$10="", AW$9), "", IFERROR($B261+INDEX(Settings!$AF$19:$AF$33, MATCH(N$10, Settings!$Y$19:$Y$33, 0))+IF(INDEX(Settings!$AI$19:$AI$33, MATCH(N$10, Settings!$Y$19:$Y$33, 0))="", 0, INDEX($AO$2:$AU$8, MATCH(TEXT($B261, "ddd"), $AN$2:$AN$8, 0), MATCH(INDEX(Settings!$AI$19:$AI$33, MATCH(N$10, Settings!$Y$19:$Y$33, 0)), $AO$1:$AU$1, 0))), 0))</f>
        <v/>
      </c>
      <c r="AX261" s="119" t="str">
        <f>IF(OR($B261="", O261="", O$10="", AX$9), "", IFERROR($B261+INDEX(Settings!$AF$19:$AF$33, MATCH(O$10, Settings!$Y$19:$Y$33, 0))+IF(INDEX(Settings!$AI$19:$AI$33, MATCH(O$10, Settings!$Y$19:$Y$33, 0))="", 0, INDEX($AO$2:$AU$8, MATCH(TEXT($B261, "ddd"), $AN$2:$AN$8, 0), MATCH(INDEX(Settings!$AI$19:$AI$33, MATCH(O$10, Settings!$Y$19:$Y$33, 0)), $AO$1:$AU$1, 0))), 0))</f>
        <v/>
      </c>
      <c r="AY261" s="119" t="str">
        <f>IF(OR($B261="", P261="", P$10="", AY$9), "", IFERROR($B261+INDEX(Settings!$AF$19:$AF$33, MATCH(P$10, Settings!$Y$19:$Y$33, 0))+IF(INDEX(Settings!$AI$19:$AI$33, MATCH(P$10, Settings!$Y$19:$Y$33, 0))="", 0, INDEX($AO$2:$AU$8, MATCH(TEXT($B261, "ddd"), $AN$2:$AN$8, 0), MATCH(INDEX(Settings!$AI$19:$AI$33, MATCH(P$10, Settings!$Y$19:$Y$33, 0)), $AO$1:$AU$1, 0))), 0))</f>
        <v/>
      </c>
      <c r="AZ261" s="120" t="str">
        <f>IF(OR($B261="", Q261="", Q$10="", AZ$9), "", IFERROR($B261+INDEX(Settings!$AF$19:$AF$33, MATCH(Q$10, Settings!$Y$19:$Y$33, 0))+IF(INDEX(Settings!$AI$19:$AI$33, MATCH(Q$10, Settings!$Y$19:$Y$33, 0))="", 0, INDEX($AO$2:$AU$8, MATCH(TEXT($B261, "ddd"), $AN$2:$AN$8, 0), MATCH(INDEX(Settings!$AI$19:$AI$33, MATCH(Q$10, Settings!$Y$19:$Y$33, 0)), $AO$1:$AU$1, 0))), 0))</f>
        <v/>
      </c>
      <c r="BB261" s="118" t="str">
        <f>IF(OR(C$10="", $B261="", C261="", BB$9=""), "", IFERROR(WORKDAY((DATE(YEAR($B261), MONTH($B261)+INDEX(Settings!$AM$19:$AM$33, MATCH(C$10, Settings!$Y$19:$Y$33, 0)), IF(INDEX(Settings!$AQ$19:$AQ$33, MATCH(C$10, Settings!$Y$19:$Y$33, 0))=0, DAY($B261), INDEX(Settings!$AQ$19:$AQ$33, MATCH(C$10, Settings!$Y$19:$Y$33, 0))))-1), 1, Settings!$AY$23:$AY$38), ""))</f>
        <v/>
      </c>
      <c r="BC261" s="119" t="str">
        <f>IF(OR(D$10="", $B261="", D261="", BC$9=""), "", IFERROR(WORKDAY((DATE(YEAR($B261), MONTH($B261)+INDEX(Settings!$AM$19:$AM$33, MATCH(D$10, Settings!$Y$19:$Y$33, 0)), IF(INDEX(Settings!$AQ$19:$AQ$33, MATCH(D$10, Settings!$Y$19:$Y$33, 0))=0, DAY($B261), INDEX(Settings!$AQ$19:$AQ$33, MATCH(D$10, Settings!$Y$19:$Y$33, 0))))-1), 1, Settings!$AY$23:$AY$38), ""))</f>
        <v/>
      </c>
      <c r="BD261" s="119" t="str">
        <f>IF(OR(E$10="", $B261="", E261="", BD$9=""), "", IFERROR(WORKDAY((DATE(YEAR($B261), MONTH($B261)+INDEX(Settings!$AM$19:$AM$33, MATCH(E$10, Settings!$Y$19:$Y$33, 0)), IF(INDEX(Settings!$AQ$19:$AQ$33, MATCH(E$10, Settings!$Y$19:$Y$33, 0))=0, DAY($B261), INDEX(Settings!$AQ$19:$AQ$33, MATCH(E$10, Settings!$Y$19:$Y$33, 0))))-1), 1, Settings!$AY$23:$AY$38), ""))</f>
        <v/>
      </c>
      <c r="BE261" s="119" t="str">
        <f>IF(OR(F$10="", $B261="", F261="", BE$9=""), "", IFERROR(WORKDAY((DATE(YEAR($B261), MONTH($B261)+INDEX(Settings!$AM$19:$AM$33, MATCH(F$10, Settings!$Y$19:$Y$33, 0)), IF(INDEX(Settings!$AQ$19:$AQ$33, MATCH(F$10, Settings!$Y$19:$Y$33, 0))=0, DAY($B261), INDEX(Settings!$AQ$19:$AQ$33, MATCH(F$10, Settings!$Y$19:$Y$33, 0))))-1), 1, Settings!$AY$23:$AY$38), ""))</f>
        <v/>
      </c>
      <c r="BF261" s="119" t="str">
        <f>IF(OR(G$10="", $B261="", G261="", BF$9=""), "", IFERROR(WORKDAY((DATE(YEAR($B261), MONTH($B261)+INDEX(Settings!$AM$19:$AM$33, MATCH(G$10, Settings!$Y$19:$Y$33, 0)), IF(INDEX(Settings!$AQ$19:$AQ$33, MATCH(G$10, Settings!$Y$19:$Y$33, 0))=0, DAY($B261), INDEX(Settings!$AQ$19:$AQ$33, MATCH(G$10, Settings!$Y$19:$Y$33, 0))))-1), 1, Settings!$AY$23:$AY$38), ""))</f>
        <v/>
      </c>
      <c r="BG261" s="119" t="str">
        <f>IF(OR(H$10="", $B261="", H261="", BG$9=""), "", IFERROR(WORKDAY((DATE(YEAR($B261), MONTH($B261)+INDEX(Settings!$AM$19:$AM$33, MATCH(H$10, Settings!$Y$19:$Y$33, 0)), IF(INDEX(Settings!$AQ$19:$AQ$33, MATCH(H$10, Settings!$Y$19:$Y$33, 0))=0, DAY($B261), INDEX(Settings!$AQ$19:$AQ$33, MATCH(H$10, Settings!$Y$19:$Y$33, 0))))-1), 1, Settings!$AY$23:$AY$38), ""))</f>
        <v/>
      </c>
      <c r="BH261" s="119" t="str">
        <f>IF(OR(I$10="", $B261="", I261="", BH$9=""), "", IFERROR(WORKDAY((DATE(YEAR($B261), MONTH($B261)+INDEX(Settings!$AM$19:$AM$33, MATCH(I$10, Settings!$Y$19:$Y$33, 0)), IF(INDEX(Settings!$AQ$19:$AQ$33, MATCH(I$10, Settings!$Y$19:$Y$33, 0))=0, DAY($B261), INDEX(Settings!$AQ$19:$AQ$33, MATCH(I$10, Settings!$Y$19:$Y$33, 0))))-1), 1, Settings!$AY$23:$AY$38), ""))</f>
        <v/>
      </c>
      <c r="BI261" s="119" t="str">
        <f>IF(OR(J$10="", $B261="", J261="", BI$9=""), "", IFERROR(WORKDAY((DATE(YEAR($B261), MONTH($B261)+INDEX(Settings!$AM$19:$AM$33, MATCH(J$10, Settings!$Y$19:$Y$33, 0)), IF(INDEX(Settings!$AQ$19:$AQ$33, MATCH(J$10, Settings!$Y$19:$Y$33, 0))=0, DAY($B261), INDEX(Settings!$AQ$19:$AQ$33, MATCH(J$10, Settings!$Y$19:$Y$33, 0))))-1), 1, Settings!$AY$23:$AY$38), ""))</f>
        <v/>
      </c>
      <c r="BJ261" s="119" t="str">
        <f>IF(OR(K$10="", $B261="", K261="", BJ$9=""), "", IFERROR(WORKDAY((DATE(YEAR($B261), MONTH($B261)+INDEX(Settings!$AM$19:$AM$33, MATCH(K$10, Settings!$Y$19:$Y$33, 0)), IF(INDEX(Settings!$AQ$19:$AQ$33, MATCH(K$10, Settings!$Y$19:$Y$33, 0))=0, DAY($B261), INDEX(Settings!$AQ$19:$AQ$33, MATCH(K$10, Settings!$Y$19:$Y$33, 0))))-1), 1, Settings!$AY$23:$AY$38), ""))</f>
        <v/>
      </c>
      <c r="BK261" s="119" t="str">
        <f>IF(OR(L$10="", $B261="", L261="", BK$9=""), "", IFERROR(WORKDAY((DATE(YEAR($B261), MONTH($B261)+INDEX(Settings!$AM$19:$AM$33, MATCH(L$10, Settings!$Y$19:$Y$33, 0)), IF(INDEX(Settings!$AQ$19:$AQ$33, MATCH(L$10, Settings!$Y$19:$Y$33, 0))=0, DAY($B261), INDEX(Settings!$AQ$19:$AQ$33, MATCH(L$10, Settings!$Y$19:$Y$33, 0))))-1), 1, Settings!$AY$23:$AY$38), ""))</f>
        <v/>
      </c>
      <c r="BL261" s="119" t="str">
        <f>IF(OR(M$10="", $B261="", M261="", BL$9=""), "", IFERROR(WORKDAY((DATE(YEAR($B261), MONTH($B261)+INDEX(Settings!$AM$19:$AM$33, MATCH(M$10, Settings!$Y$19:$Y$33, 0)), IF(INDEX(Settings!$AQ$19:$AQ$33, MATCH(M$10, Settings!$Y$19:$Y$33, 0))=0, DAY($B261), INDEX(Settings!$AQ$19:$AQ$33, MATCH(M$10, Settings!$Y$19:$Y$33, 0))))-1), 1, Settings!$AY$23:$AY$38), ""))</f>
        <v/>
      </c>
      <c r="BM261" s="119" t="str">
        <f>IF(OR(N$10="", $B261="", N261="", BM$9=""), "", IFERROR(WORKDAY((DATE(YEAR($B261), MONTH($B261)+INDEX(Settings!$AM$19:$AM$33, MATCH(N$10, Settings!$Y$19:$Y$33, 0)), IF(INDEX(Settings!$AQ$19:$AQ$33, MATCH(N$10, Settings!$Y$19:$Y$33, 0))=0, DAY($B261), INDEX(Settings!$AQ$19:$AQ$33, MATCH(N$10, Settings!$Y$19:$Y$33, 0))))-1), 1, Settings!$AY$23:$AY$38), ""))</f>
        <v/>
      </c>
      <c r="BN261" s="119" t="str">
        <f>IF(OR(O$10="", $B261="", O261="", BN$9=""), "", IFERROR(WORKDAY((DATE(YEAR($B261), MONTH($B261)+INDEX(Settings!$AM$19:$AM$33, MATCH(O$10, Settings!$Y$19:$Y$33, 0)), IF(INDEX(Settings!$AQ$19:$AQ$33, MATCH(O$10, Settings!$Y$19:$Y$33, 0))=0, DAY($B261), INDEX(Settings!$AQ$19:$AQ$33, MATCH(O$10, Settings!$Y$19:$Y$33, 0))))-1), 1, Settings!$AY$23:$AY$38), ""))</f>
        <v/>
      </c>
      <c r="BO261" s="119" t="str">
        <f>IF(OR(P$10="", $B261="", P261="", BO$9=""), "", IFERROR(WORKDAY((DATE(YEAR($B261), MONTH($B261)+INDEX(Settings!$AM$19:$AM$33, MATCH(P$10, Settings!$Y$19:$Y$33, 0)), IF(INDEX(Settings!$AQ$19:$AQ$33, MATCH(P$10, Settings!$Y$19:$Y$33, 0))=0, DAY($B261), INDEX(Settings!$AQ$19:$AQ$33, MATCH(P$10, Settings!$Y$19:$Y$33, 0))))-1), 1, Settings!$AY$23:$AY$38), ""))</f>
        <v/>
      </c>
      <c r="BP261" s="120" t="str">
        <f>IF(OR(Q$10="", $B261="", Q261="", BP$9=""), "", IFERROR(WORKDAY((DATE(YEAR($B261), MONTH($B261)+INDEX(Settings!$AM$19:$AM$33, MATCH(Q$10, Settings!$Y$19:$Y$33, 0)), IF(INDEX(Settings!$AQ$19:$AQ$33, MATCH(Q$10, Settings!$Y$19:$Y$33, 0))=0, DAY($B261), INDEX(Settings!$AQ$19:$AQ$33, MATCH(Q$10, Settings!$Y$19:$Y$33, 0))))-1), 1, Settings!$AY$23:$AY$38), ""))</f>
        <v/>
      </c>
      <c r="BR261" s="118" t="str">
        <f>IF(BB261="", "", IF(BB261&lt;=$B261, WORKDAY(DATE(YEAR($BB261), MONTH(BB261)+1, DAY(BB261)-1), 1, Settings!$AY$23:$AY$38), BB261))</f>
        <v/>
      </c>
      <c r="BS261" s="119" t="str">
        <f>IF(BC261="", "", IF(BC261&lt;=$B261, WORKDAY(DATE(YEAR($BB261), MONTH(BC261)+1, DAY(BC261)-1), 1, Settings!$AY$23:$AY$38), BC261))</f>
        <v/>
      </c>
      <c r="BT261" s="119" t="str">
        <f>IF(BD261="", "", IF(BD261&lt;=$B261, WORKDAY(DATE(YEAR($BB261), MONTH(BD261)+1, DAY(BD261)-1), 1, Settings!$AY$23:$AY$38), BD261))</f>
        <v/>
      </c>
      <c r="BU261" s="119" t="str">
        <f>IF(BE261="", "", IF(BE261&lt;=$B261, WORKDAY(DATE(YEAR($BB261), MONTH(BE261)+1, DAY(BE261)-1), 1, Settings!$AY$23:$AY$38), BE261))</f>
        <v/>
      </c>
      <c r="BV261" s="119" t="str">
        <f>IF(BF261="", "", IF(BF261&lt;=$B261, WORKDAY(DATE(YEAR($BB261), MONTH(BF261)+1, DAY(BF261)-1), 1, Settings!$AY$23:$AY$38), BF261))</f>
        <v/>
      </c>
      <c r="BW261" s="119" t="str">
        <f>IF(BG261="", "", IF(BG261&lt;=$B261, WORKDAY(DATE(YEAR($BB261), MONTH(BG261)+1, DAY(BG261)-1), 1, Settings!$AY$23:$AY$38), BG261))</f>
        <v/>
      </c>
      <c r="BX261" s="119" t="str">
        <f>IF(BH261="", "", IF(BH261&lt;=$B261, WORKDAY(DATE(YEAR($BB261), MONTH(BH261)+1, DAY(BH261)-1), 1, Settings!$AY$23:$AY$38), BH261))</f>
        <v/>
      </c>
      <c r="BY261" s="119" t="str">
        <f>IF(BI261="", "", IF(BI261&lt;=$B261, WORKDAY(DATE(YEAR($BB261), MONTH(BI261)+1, DAY(BI261)-1), 1, Settings!$AY$23:$AY$38), BI261))</f>
        <v/>
      </c>
      <c r="BZ261" s="119" t="str">
        <f>IF(BJ261="", "", IF(BJ261&lt;=$B261, WORKDAY(DATE(YEAR($BB261), MONTH(BJ261)+1, DAY(BJ261)-1), 1, Settings!$AY$23:$AY$38), BJ261))</f>
        <v/>
      </c>
      <c r="CA261" s="119" t="str">
        <f>IF(BK261="", "", IF(BK261&lt;=$B261, WORKDAY(DATE(YEAR($BB261), MONTH(BK261)+1, DAY(BK261)-1), 1, Settings!$AY$23:$AY$38), BK261))</f>
        <v/>
      </c>
      <c r="CB261" s="119" t="str">
        <f>IF(BL261="", "", IF(BL261&lt;=$B261, WORKDAY(DATE(YEAR($BB261), MONTH(BL261)+1, DAY(BL261)-1), 1, Settings!$AY$23:$AY$38), BL261))</f>
        <v/>
      </c>
      <c r="CC261" s="119" t="str">
        <f>IF(BM261="", "", IF(BM261&lt;=$B261, WORKDAY(DATE(YEAR($BB261), MONTH(BM261)+1, DAY(BM261)-1), 1, Settings!$AY$23:$AY$38), BM261))</f>
        <v/>
      </c>
      <c r="CD261" s="119" t="str">
        <f>IF(BN261="", "", IF(BN261&lt;=$B261, WORKDAY(DATE(YEAR($BB261), MONTH(BN261)+1, DAY(BN261)-1), 1, Settings!$AY$23:$AY$38), BN261))</f>
        <v/>
      </c>
      <c r="CE261" s="119" t="str">
        <f>IF(BO261="", "", IF(BO261&lt;=$B261, WORKDAY(DATE(YEAR($BB261), MONTH(BO261)+1, DAY(BO261)-1), 1, Settings!$AY$23:$AY$38), BO261))</f>
        <v/>
      </c>
      <c r="CF261" s="120" t="str">
        <f>IF(BP261="", "", IF(BP261&lt;=$B261, WORKDAY(DATE(YEAR($BB261), MONTH(BP261)+1, DAY(BP261)-1), 1, Settings!$AY$23:$AY$38), BP261))</f>
        <v/>
      </c>
      <c r="CH261" s="48" t="str">
        <f t="shared" si="97"/>
        <v/>
      </c>
      <c r="CI261" s="49" t="str">
        <f t="shared" si="98"/>
        <v/>
      </c>
      <c r="CJ261" s="49" t="str">
        <f t="shared" si="99"/>
        <v/>
      </c>
      <c r="CK261" s="49" t="str">
        <f t="shared" si="100"/>
        <v/>
      </c>
      <c r="CL261" s="49" t="str">
        <f t="shared" si="101"/>
        <v/>
      </c>
      <c r="CM261" s="49" t="str">
        <f t="shared" si="102"/>
        <v/>
      </c>
      <c r="CN261" s="49" t="str">
        <f t="shared" si="103"/>
        <v/>
      </c>
      <c r="CO261" s="49" t="str">
        <f t="shared" si="104"/>
        <v/>
      </c>
      <c r="CP261" s="49" t="str">
        <f t="shared" si="105"/>
        <v/>
      </c>
      <c r="CQ261" s="49" t="str">
        <f t="shared" si="106"/>
        <v/>
      </c>
      <c r="CR261" s="49" t="str">
        <f t="shared" si="107"/>
        <v/>
      </c>
      <c r="CS261" s="49" t="str">
        <f t="shared" si="108"/>
        <v/>
      </c>
      <c r="CT261" s="49" t="str">
        <f t="shared" si="109"/>
        <v/>
      </c>
      <c r="CU261" s="49" t="str">
        <f t="shared" si="110"/>
        <v/>
      </c>
      <c r="CV261" s="16" t="str">
        <f t="shared" si="111"/>
        <v/>
      </c>
      <c r="CX261" s="48" t="str">
        <f t="shared" si="112"/>
        <v/>
      </c>
      <c r="CY261" s="49" t="str">
        <f t="shared" si="113"/>
        <v/>
      </c>
      <c r="CZ261" s="49" t="str">
        <f t="shared" si="114"/>
        <v/>
      </c>
      <c r="DA261" s="49" t="str">
        <f t="shared" si="115"/>
        <v/>
      </c>
      <c r="DB261" s="49" t="str">
        <f t="shared" si="116"/>
        <v/>
      </c>
      <c r="DC261" s="49" t="str">
        <f t="shared" si="117"/>
        <v/>
      </c>
      <c r="DD261" s="49" t="str">
        <f t="shared" si="118"/>
        <v/>
      </c>
      <c r="DE261" s="49" t="str">
        <f t="shared" si="119"/>
        <v/>
      </c>
      <c r="DF261" s="49" t="str">
        <f t="shared" si="120"/>
        <v/>
      </c>
      <c r="DG261" s="49" t="str">
        <f t="shared" si="121"/>
        <v/>
      </c>
      <c r="DH261" s="49" t="str">
        <f t="shared" si="122"/>
        <v/>
      </c>
      <c r="DI261" s="49" t="str">
        <f t="shared" si="123"/>
        <v/>
      </c>
      <c r="DJ261" s="49" t="str">
        <f t="shared" si="124"/>
        <v/>
      </c>
      <c r="DK261" s="49" t="str">
        <f t="shared" si="125"/>
        <v/>
      </c>
      <c r="DL261" s="16" t="str">
        <f t="shared" si="126"/>
        <v/>
      </c>
      <c r="DN261" s="17" t="str">
        <f t="shared" si="127"/>
        <v>Mar 2020</v>
      </c>
    </row>
    <row r="262" spans="1:118" x14ac:dyDescent="0.25">
      <c r="A262" s="30"/>
      <c r="B262" s="102">
        <f>IF(B261="", "", IFERROR(IF(B261+1&gt;Settings!$G$25, "", B261+1), ""))</f>
        <v>43898</v>
      </c>
      <c r="C262" s="2"/>
      <c r="D262" s="3"/>
      <c r="E262" s="3"/>
      <c r="F262" s="3"/>
      <c r="G262" s="3"/>
      <c r="H262" s="3"/>
      <c r="I262" s="3"/>
      <c r="J262" s="3"/>
      <c r="K262" s="3"/>
      <c r="L262" s="3"/>
      <c r="M262" s="3"/>
      <c r="N262" s="3"/>
      <c r="O262" s="3"/>
      <c r="P262" s="3"/>
      <c r="Q262" s="4"/>
      <c r="R262" s="30"/>
      <c r="T262" s="17" t="str">
        <f>IF($B262="", "", IF($B262&lt;Settings!$G$23, "Old", "New"))</f>
        <v>New</v>
      </c>
      <c r="AL262" s="118" t="str">
        <f>IF(OR($B262="", C262="", C$10="", AL$9), "", IFERROR($B262+INDEX(Settings!$AF$19:$AF$33, MATCH(C$10, Settings!$Y$19:$Y$33, 0))+IF(INDEX(Settings!$AI$19:$AI$33, MATCH(C$10, Settings!$Y$19:$Y$33, 0))="", 0, INDEX($AO$2:$AU$8, MATCH(TEXT($B262, "ddd"), $AN$2:$AN$8, 0), MATCH(INDEX(Settings!$AI$19:$AI$33, MATCH(C$10, Settings!$Y$19:$Y$33, 0)), $AO$1:$AU$1, 0))), 0))</f>
        <v/>
      </c>
      <c r="AM262" s="119" t="str">
        <f>IF(OR($B262="", D262="", D$10="", AM$9), "", IFERROR($B262+INDEX(Settings!$AF$19:$AF$33, MATCH(D$10, Settings!$Y$19:$Y$33, 0))+IF(INDEX(Settings!$AI$19:$AI$33, MATCH(D$10, Settings!$Y$19:$Y$33, 0))="", 0, INDEX($AO$2:$AU$8, MATCH(TEXT($B262, "ddd"), $AN$2:$AN$8, 0), MATCH(INDEX(Settings!$AI$19:$AI$33, MATCH(D$10, Settings!$Y$19:$Y$33, 0)), $AO$1:$AU$1, 0))), 0))</f>
        <v/>
      </c>
      <c r="AN262" s="119" t="str">
        <f>IF(OR($B262="", E262="", E$10="", AN$9), "", IFERROR($B262+INDEX(Settings!$AF$19:$AF$33, MATCH(E$10, Settings!$Y$19:$Y$33, 0))+IF(INDEX(Settings!$AI$19:$AI$33, MATCH(E$10, Settings!$Y$19:$Y$33, 0))="", 0, INDEX($AO$2:$AU$8, MATCH(TEXT($B262, "ddd"), $AN$2:$AN$8, 0), MATCH(INDEX(Settings!$AI$19:$AI$33, MATCH(E$10, Settings!$Y$19:$Y$33, 0)), $AO$1:$AU$1, 0))), 0))</f>
        <v/>
      </c>
      <c r="AO262" s="119" t="str">
        <f>IF(OR($B262="", F262="", F$10="", AO$9), "", IFERROR($B262+INDEX(Settings!$AF$19:$AF$33, MATCH(F$10, Settings!$Y$19:$Y$33, 0))+IF(INDEX(Settings!$AI$19:$AI$33, MATCH(F$10, Settings!$Y$19:$Y$33, 0))="", 0, INDEX($AO$2:$AU$8, MATCH(TEXT($B262, "ddd"), $AN$2:$AN$8, 0), MATCH(INDEX(Settings!$AI$19:$AI$33, MATCH(F$10, Settings!$Y$19:$Y$33, 0)), $AO$1:$AU$1, 0))), 0))</f>
        <v/>
      </c>
      <c r="AP262" s="119" t="str">
        <f>IF(OR($B262="", G262="", G$10="", AP$9), "", IFERROR($B262+INDEX(Settings!$AF$19:$AF$33, MATCH(G$10, Settings!$Y$19:$Y$33, 0))+IF(INDEX(Settings!$AI$19:$AI$33, MATCH(G$10, Settings!$Y$19:$Y$33, 0))="", 0, INDEX($AO$2:$AU$8, MATCH(TEXT($B262, "ddd"), $AN$2:$AN$8, 0), MATCH(INDEX(Settings!$AI$19:$AI$33, MATCH(G$10, Settings!$Y$19:$Y$33, 0)), $AO$1:$AU$1, 0))), 0))</f>
        <v/>
      </c>
      <c r="AQ262" s="119" t="str">
        <f>IF(OR($B262="", H262="", H$10="", AQ$9), "", IFERROR($B262+INDEX(Settings!$AF$19:$AF$33, MATCH(H$10, Settings!$Y$19:$Y$33, 0))+IF(INDEX(Settings!$AI$19:$AI$33, MATCH(H$10, Settings!$Y$19:$Y$33, 0))="", 0, INDEX($AO$2:$AU$8, MATCH(TEXT($B262, "ddd"), $AN$2:$AN$8, 0), MATCH(INDEX(Settings!$AI$19:$AI$33, MATCH(H$10, Settings!$Y$19:$Y$33, 0)), $AO$1:$AU$1, 0))), 0))</f>
        <v/>
      </c>
      <c r="AR262" s="119" t="str">
        <f>IF(OR($B262="", I262="", I$10="", AR$9), "", IFERROR($B262+INDEX(Settings!$AF$19:$AF$33, MATCH(I$10, Settings!$Y$19:$Y$33, 0))+IF(INDEX(Settings!$AI$19:$AI$33, MATCH(I$10, Settings!$Y$19:$Y$33, 0))="", 0, INDEX($AO$2:$AU$8, MATCH(TEXT($B262, "ddd"), $AN$2:$AN$8, 0), MATCH(INDEX(Settings!$AI$19:$AI$33, MATCH(I$10, Settings!$Y$19:$Y$33, 0)), $AO$1:$AU$1, 0))), 0))</f>
        <v/>
      </c>
      <c r="AS262" s="119" t="str">
        <f>IF(OR($B262="", J262="", J$10="", AS$9), "", IFERROR($B262+INDEX(Settings!$AF$19:$AF$33, MATCH(J$10, Settings!$Y$19:$Y$33, 0))+IF(INDEX(Settings!$AI$19:$AI$33, MATCH(J$10, Settings!$Y$19:$Y$33, 0))="", 0, INDEX($AO$2:$AU$8, MATCH(TEXT($B262, "ddd"), $AN$2:$AN$8, 0), MATCH(INDEX(Settings!$AI$19:$AI$33, MATCH(J$10, Settings!$Y$19:$Y$33, 0)), $AO$1:$AU$1, 0))), 0))</f>
        <v/>
      </c>
      <c r="AT262" s="119" t="str">
        <f>IF(OR($B262="", K262="", K$10="", AT$9), "", IFERROR($B262+INDEX(Settings!$AF$19:$AF$33, MATCH(K$10, Settings!$Y$19:$Y$33, 0))+IF(INDEX(Settings!$AI$19:$AI$33, MATCH(K$10, Settings!$Y$19:$Y$33, 0))="", 0, INDEX($AO$2:$AU$8, MATCH(TEXT($B262, "ddd"), $AN$2:$AN$8, 0), MATCH(INDEX(Settings!$AI$19:$AI$33, MATCH(K$10, Settings!$Y$19:$Y$33, 0)), $AO$1:$AU$1, 0))), 0))</f>
        <v/>
      </c>
      <c r="AU262" s="119" t="str">
        <f>IF(OR($B262="", L262="", L$10="", AU$9), "", IFERROR($B262+INDEX(Settings!$AF$19:$AF$33, MATCH(L$10, Settings!$Y$19:$Y$33, 0))+IF(INDEX(Settings!$AI$19:$AI$33, MATCH(L$10, Settings!$Y$19:$Y$33, 0))="", 0, INDEX($AO$2:$AU$8, MATCH(TEXT($B262, "ddd"), $AN$2:$AN$8, 0), MATCH(INDEX(Settings!$AI$19:$AI$33, MATCH(L$10, Settings!$Y$19:$Y$33, 0)), $AO$1:$AU$1, 0))), 0))</f>
        <v/>
      </c>
      <c r="AV262" s="119" t="str">
        <f>IF(OR($B262="", M262="", M$10="", AV$9), "", IFERROR($B262+INDEX(Settings!$AF$19:$AF$33, MATCH(M$10, Settings!$Y$19:$Y$33, 0))+IF(INDEX(Settings!$AI$19:$AI$33, MATCH(M$10, Settings!$Y$19:$Y$33, 0))="", 0, INDEX($AO$2:$AU$8, MATCH(TEXT($B262, "ddd"), $AN$2:$AN$8, 0), MATCH(INDEX(Settings!$AI$19:$AI$33, MATCH(M$10, Settings!$Y$19:$Y$33, 0)), $AO$1:$AU$1, 0))), 0))</f>
        <v/>
      </c>
      <c r="AW262" s="119" t="str">
        <f>IF(OR($B262="", N262="", N$10="", AW$9), "", IFERROR($B262+INDEX(Settings!$AF$19:$AF$33, MATCH(N$10, Settings!$Y$19:$Y$33, 0))+IF(INDEX(Settings!$AI$19:$AI$33, MATCH(N$10, Settings!$Y$19:$Y$33, 0))="", 0, INDEX($AO$2:$AU$8, MATCH(TEXT($B262, "ddd"), $AN$2:$AN$8, 0), MATCH(INDEX(Settings!$AI$19:$AI$33, MATCH(N$10, Settings!$Y$19:$Y$33, 0)), $AO$1:$AU$1, 0))), 0))</f>
        <v/>
      </c>
      <c r="AX262" s="119" t="str">
        <f>IF(OR($B262="", O262="", O$10="", AX$9), "", IFERROR($B262+INDEX(Settings!$AF$19:$AF$33, MATCH(O$10, Settings!$Y$19:$Y$33, 0))+IF(INDEX(Settings!$AI$19:$AI$33, MATCH(O$10, Settings!$Y$19:$Y$33, 0))="", 0, INDEX($AO$2:$AU$8, MATCH(TEXT($B262, "ddd"), $AN$2:$AN$8, 0), MATCH(INDEX(Settings!$AI$19:$AI$33, MATCH(O$10, Settings!$Y$19:$Y$33, 0)), $AO$1:$AU$1, 0))), 0))</f>
        <v/>
      </c>
      <c r="AY262" s="119" t="str">
        <f>IF(OR($B262="", P262="", P$10="", AY$9), "", IFERROR($B262+INDEX(Settings!$AF$19:$AF$33, MATCH(P$10, Settings!$Y$19:$Y$33, 0))+IF(INDEX(Settings!$AI$19:$AI$33, MATCH(P$10, Settings!$Y$19:$Y$33, 0))="", 0, INDEX($AO$2:$AU$8, MATCH(TEXT($B262, "ddd"), $AN$2:$AN$8, 0), MATCH(INDEX(Settings!$AI$19:$AI$33, MATCH(P$10, Settings!$Y$19:$Y$33, 0)), $AO$1:$AU$1, 0))), 0))</f>
        <v/>
      </c>
      <c r="AZ262" s="120" t="str">
        <f>IF(OR($B262="", Q262="", Q$10="", AZ$9), "", IFERROR($B262+INDEX(Settings!$AF$19:$AF$33, MATCH(Q$10, Settings!$Y$19:$Y$33, 0))+IF(INDEX(Settings!$AI$19:$AI$33, MATCH(Q$10, Settings!$Y$19:$Y$33, 0))="", 0, INDEX($AO$2:$AU$8, MATCH(TEXT($B262, "ddd"), $AN$2:$AN$8, 0), MATCH(INDEX(Settings!$AI$19:$AI$33, MATCH(Q$10, Settings!$Y$19:$Y$33, 0)), $AO$1:$AU$1, 0))), 0))</f>
        <v/>
      </c>
      <c r="BB262" s="118" t="str">
        <f>IF(OR(C$10="", $B262="", C262="", BB$9=""), "", IFERROR(WORKDAY((DATE(YEAR($B262), MONTH($B262)+INDEX(Settings!$AM$19:$AM$33, MATCH(C$10, Settings!$Y$19:$Y$33, 0)), IF(INDEX(Settings!$AQ$19:$AQ$33, MATCH(C$10, Settings!$Y$19:$Y$33, 0))=0, DAY($B262), INDEX(Settings!$AQ$19:$AQ$33, MATCH(C$10, Settings!$Y$19:$Y$33, 0))))-1), 1, Settings!$AY$23:$AY$38), ""))</f>
        <v/>
      </c>
      <c r="BC262" s="119" t="str">
        <f>IF(OR(D$10="", $B262="", D262="", BC$9=""), "", IFERROR(WORKDAY((DATE(YEAR($B262), MONTH($B262)+INDEX(Settings!$AM$19:$AM$33, MATCH(D$10, Settings!$Y$19:$Y$33, 0)), IF(INDEX(Settings!$AQ$19:$AQ$33, MATCH(D$10, Settings!$Y$19:$Y$33, 0))=0, DAY($B262), INDEX(Settings!$AQ$19:$AQ$33, MATCH(D$10, Settings!$Y$19:$Y$33, 0))))-1), 1, Settings!$AY$23:$AY$38), ""))</f>
        <v/>
      </c>
      <c r="BD262" s="119" t="str">
        <f>IF(OR(E$10="", $B262="", E262="", BD$9=""), "", IFERROR(WORKDAY((DATE(YEAR($B262), MONTH($B262)+INDEX(Settings!$AM$19:$AM$33, MATCH(E$10, Settings!$Y$19:$Y$33, 0)), IF(INDEX(Settings!$AQ$19:$AQ$33, MATCH(E$10, Settings!$Y$19:$Y$33, 0))=0, DAY($B262), INDEX(Settings!$AQ$19:$AQ$33, MATCH(E$10, Settings!$Y$19:$Y$33, 0))))-1), 1, Settings!$AY$23:$AY$38), ""))</f>
        <v/>
      </c>
      <c r="BE262" s="119" t="str">
        <f>IF(OR(F$10="", $B262="", F262="", BE$9=""), "", IFERROR(WORKDAY((DATE(YEAR($B262), MONTH($B262)+INDEX(Settings!$AM$19:$AM$33, MATCH(F$10, Settings!$Y$19:$Y$33, 0)), IF(INDEX(Settings!$AQ$19:$AQ$33, MATCH(F$10, Settings!$Y$19:$Y$33, 0))=0, DAY($B262), INDEX(Settings!$AQ$19:$AQ$33, MATCH(F$10, Settings!$Y$19:$Y$33, 0))))-1), 1, Settings!$AY$23:$AY$38), ""))</f>
        <v/>
      </c>
      <c r="BF262" s="119" t="str">
        <f>IF(OR(G$10="", $B262="", G262="", BF$9=""), "", IFERROR(WORKDAY((DATE(YEAR($B262), MONTH($B262)+INDEX(Settings!$AM$19:$AM$33, MATCH(G$10, Settings!$Y$19:$Y$33, 0)), IF(INDEX(Settings!$AQ$19:$AQ$33, MATCH(G$10, Settings!$Y$19:$Y$33, 0))=0, DAY($B262), INDEX(Settings!$AQ$19:$AQ$33, MATCH(G$10, Settings!$Y$19:$Y$33, 0))))-1), 1, Settings!$AY$23:$AY$38), ""))</f>
        <v/>
      </c>
      <c r="BG262" s="119" t="str">
        <f>IF(OR(H$10="", $B262="", H262="", BG$9=""), "", IFERROR(WORKDAY((DATE(YEAR($B262), MONTH($B262)+INDEX(Settings!$AM$19:$AM$33, MATCH(H$10, Settings!$Y$19:$Y$33, 0)), IF(INDEX(Settings!$AQ$19:$AQ$33, MATCH(H$10, Settings!$Y$19:$Y$33, 0))=0, DAY($B262), INDEX(Settings!$AQ$19:$AQ$33, MATCH(H$10, Settings!$Y$19:$Y$33, 0))))-1), 1, Settings!$AY$23:$AY$38), ""))</f>
        <v/>
      </c>
      <c r="BH262" s="119" t="str">
        <f>IF(OR(I$10="", $B262="", I262="", BH$9=""), "", IFERROR(WORKDAY((DATE(YEAR($B262), MONTH($B262)+INDEX(Settings!$AM$19:$AM$33, MATCH(I$10, Settings!$Y$19:$Y$33, 0)), IF(INDEX(Settings!$AQ$19:$AQ$33, MATCH(I$10, Settings!$Y$19:$Y$33, 0))=0, DAY($B262), INDEX(Settings!$AQ$19:$AQ$33, MATCH(I$10, Settings!$Y$19:$Y$33, 0))))-1), 1, Settings!$AY$23:$AY$38), ""))</f>
        <v/>
      </c>
      <c r="BI262" s="119" t="str">
        <f>IF(OR(J$10="", $B262="", J262="", BI$9=""), "", IFERROR(WORKDAY((DATE(YEAR($B262), MONTH($B262)+INDEX(Settings!$AM$19:$AM$33, MATCH(J$10, Settings!$Y$19:$Y$33, 0)), IF(INDEX(Settings!$AQ$19:$AQ$33, MATCH(J$10, Settings!$Y$19:$Y$33, 0))=0, DAY($B262), INDEX(Settings!$AQ$19:$AQ$33, MATCH(J$10, Settings!$Y$19:$Y$33, 0))))-1), 1, Settings!$AY$23:$AY$38), ""))</f>
        <v/>
      </c>
      <c r="BJ262" s="119" t="str">
        <f>IF(OR(K$10="", $B262="", K262="", BJ$9=""), "", IFERROR(WORKDAY((DATE(YEAR($B262), MONTH($B262)+INDEX(Settings!$AM$19:$AM$33, MATCH(K$10, Settings!$Y$19:$Y$33, 0)), IF(INDEX(Settings!$AQ$19:$AQ$33, MATCH(K$10, Settings!$Y$19:$Y$33, 0))=0, DAY($B262), INDEX(Settings!$AQ$19:$AQ$33, MATCH(K$10, Settings!$Y$19:$Y$33, 0))))-1), 1, Settings!$AY$23:$AY$38), ""))</f>
        <v/>
      </c>
      <c r="BK262" s="119" t="str">
        <f>IF(OR(L$10="", $B262="", L262="", BK$9=""), "", IFERROR(WORKDAY((DATE(YEAR($B262), MONTH($B262)+INDEX(Settings!$AM$19:$AM$33, MATCH(L$10, Settings!$Y$19:$Y$33, 0)), IF(INDEX(Settings!$AQ$19:$AQ$33, MATCH(L$10, Settings!$Y$19:$Y$33, 0))=0, DAY($B262), INDEX(Settings!$AQ$19:$AQ$33, MATCH(L$10, Settings!$Y$19:$Y$33, 0))))-1), 1, Settings!$AY$23:$AY$38), ""))</f>
        <v/>
      </c>
      <c r="BL262" s="119" t="str">
        <f>IF(OR(M$10="", $B262="", M262="", BL$9=""), "", IFERROR(WORKDAY((DATE(YEAR($B262), MONTH($B262)+INDEX(Settings!$AM$19:$AM$33, MATCH(M$10, Settings!$Y$19:$Y$33, 0)), IF(INDEX(Settings!$AQ$19:$AQ$33, MATCH(M$10, Settings!$Y$19:$Y$33, 0))=0, DAY($B262), INDEX(Settings!$AQ$19:$AQ$33, MATCH(M$10, Settings!$Y$19:$Y$33, 0))))-1), 1, Settings!$AY$23:$AY$38), ""))</f>
        <v/>
      </c>
      <c r="BM262" s="119" t="str">
        <f>IF(OR(N$10="", $B262="", N262="", BM$9=""), "", IFERROR(WORKDAY((DATE(YEAR($B262), MONTH($B262)+INDEX(Settings!$AM$19:$AM$33, MATCH(N$10, Settings!$Y$19:$Y$33, 0)), IF(INDEX(Settings!$AQ$19:$AQ$33, MATCH(N$10, Settings!$Y$19:$Y$33, 0))=0, DAY($B262), INDEX(Settings!$AQ$19:$AQ$33, MATCH(N$10, Settings!$Y$19:$Y$33, 0))))-1), 1, Settings!$AY$23:$AY$38), ""))</f>
        <v/>
      </c>
      <c r="BN262" s="119" t="str">
        <f>IF(OR(O$10="", $B262="", O262="", BN$9=""), "", IFERROR(WORKDAY((DATE(YEAR($B262), MONTH($B262)+INDEX(Settings!$AM$19:$AM$33, MATCH(O$10, Settings!$Y$19:$Y$33, 0)), IF(INDEX(Settings!$AQ$19:$AQ$33, MATCH(O$10, Settings!$Y$19:$Y$33, 0))=0, DAY($B262), INDEX(Settings!$AQ$19:$AQ$33, MATCH(O$10, Settings!$Y$19:$Y$33, 0))))-1), 1, Settings!$AY$23:$AY$38), ""))</f>
        <v/>
      </c>
      <c r="BO262" s="119" t="str">
        <f>IF(OR(P$10="", $B262="", P262="", BO$9=""), "", IFERROR(WORKDAY((DATE(YEAR($B262), MONTH($B262)+INDEX(Settings!$AM$19:$AM$33, MATCH(P$10, Settings!$Y$19:$Y$33, 0)), IF(INDEX(Settings!$AQ$19:$AQ$33, MATCH(P$10, Settings!$Y$19:$Y$33, 0))=0, DAY($B262), INDEX(Settings!$AQ$19:$AQ$33, MATCH(P$10, Settings!$Y$19:$Y$33, 0))))-1), 1, Settings!$AY$23:$AY$38), ""))</f>
        <v/>
      </c>
      <c r="BP262" s="120" t="str">
        <f>IF(OR(Q$10="", $B262="", Q262="", BP$9=""), "", IFERROR(WORKDAY((DATE(YEAR($B262), MONTH($B262)+INDEX(Settings!$AM$19:$AM$33, MATCH(Q$10, Settings!$Y$19:$Y$33, 0)), IF(INDEX(Settings!$AQ$19:$AQ$33, MATCH(Q$10, Settings!$Y$19:$Y$33, 0))=0, DAY($B262), INDEX(Settings!$AQ$19:$AQ$33, MATCH(Q$10, Settings!$Y$19:$Y$33, 0))))-1), 1, Settings!$AY$23:$AY$38), ""))</f>
        <v/>
      </c>
      <c r="BR262" s="118" t="str">
        <f>IF(BB262="", "", IF(BB262&lt;=$B262, WORKDAY(DATE(YEAR($BB262), MONTH(BB262)+1, DAY(BB262)-1), 1, Settings!$AY$23:$AY$38), BB262))</f>
        <v/>
      </c>
      <c r="BS262" s="119" t="str">
        <f>IF(BC262="", "", IF(BC262&lt;=$B262, WORKDAY(DATE(YEAR($BB262), MONTH(BC262)+1, DAY(BC262)-1), 1, Settings!$AY$23:$AY$38), BC262))</f>
        <v/>
      </c>
      <c r="BT262" s="119" t="str">
        <f>IF(BD262="", "", IF(BD262&lt;=$B262, WORKDAY(DATE(YEAR($BB262), MONTH(BD262)+1, DAY(BD262)-1), 1, Settings!$AY$23:$AY$38), BD262))</f>
        <v/>
      </c>
      <c r="BU262" s="119" t="str">
        <f>IF(BE262="", "", IF(BE262&lt;=$B262, WORKDAY(DATE(YEAR($BB262), MONTH(BE262)+1, DAY(BE262)-1), 1, Settings!$AY$23:$AY$38), BE262))</f>
        <v/>
      </c>
      <c r="BV262" s="119" t="str">
        <f>IF(BF262="", "", IF(BF262&lt;=$B262, WORKDAY(DATE(YEAR($BB262), MONTH(BF262)+1, DAY(BF262)-1), 1, Settings!$AY$23:$AY$38), BF262))</f>
        <v/>
      </c>
      <c r="BW262" s="119" t="str">
        <f>IF(BG262="", "", IF(BG262&lt;=$B262, WORKDAY(DATE(YEAR($BB262), MONTH(BG262)+1, DAY(BG262)-1), 1, Settings!$AY$23:$AY$38), BG262))</f>
        <v/>
      </c>
      <c r="BX262" s="119" t="str">
        <f>IF(BH262="", "", IF(BH262&lt;=$B262, WORKDAY(DATE(YEAR($BB262), MONTH(BH262)+1, DAY(BH262)-1), 1, Settings!$AY$23:$AY$38), BH262))</f>
        <v/>
      </c>
      <c r="BY262" s="119" t="str">
        <f>IF(BI262="", "", IF(BI262&lt;=$B262, WORKDAY(DATE(YEAR($BB262), MONTH(BI262)+1, DAY(BI262)-1), 1, Settings!$AY$23:$AY$38), BI262))</f>
        <v/>
      </c>
      <c r="BZ262" s="119" t="str">
        <f>IF(BJ262="", "", IF(BJ262&lt;=$B262, WORKDAY(DATE(YEAR($BB262), MONTH(BJ262)+1, DAY(BJ262)-1), 1, Settings!$AY$23:$AY$38), BJ262))</f>
        <v/>
      </c>
      <c r="CA262" s="119" t="str">
        <f>IF(BK262="", "", IF(BK262&lt;=$B262, WORKDAY(DATE(YEAR($BB262), MONTH(BK262)+1, DAY(BK262)-1), 1, Settings!$AY$23:$AY$38), BK262))</f>
        <v/>
      </c>
      <c r="CB262" s="119" t="str">
        <f>IF(BL262="", "", IF(BL262&lt;=$B262, WORKDAY(DATE(YEAR($BB262), MONTH(BL262)+1, DAY(BL262)-1), 1, Settings!$AY$23:$AY$38), BL262))</f>
        <v/>
      </c>
      <c r="CC262" s="119" t="str">
        <f>IF(BM262="", "", IF(BM262&lt;=$B262, WORKDAY(DATE(YEAR($BB262), MONTH(BM262)+1, DAY(BM262)-1), 1, Settings!$AY$23:$AY$38), BM262))</f>
        <v/>
      </c>
      <c r="CD262" s="119" t="str">
        <f>IF(BN262="", "", IF(BN262&lt;=$B262, WORKDAY(DATE(YEAR($BB262), MONTH(BN262)+1, DAY(BN262)-1), 1, Settings!$AY$23:$AY$38), BN262))</f>
        <v/>
      </c>
      <c r="CE262" s="119" t="str">
        <f>IF(BO262="", "", IF(BO262&lt;=$B262, WORKDAY(DATE(YEAR($BB262), MONTH(BO262)+1, DAY(BO262)-1), 1, Settings!$AY$23:$AY$38), BO262))</f>
        <v/>
      </c>
      <c r="CF262" s="120" t="str">
        <f>IF(BP262="", "", IF(BP262&lt;=$B262, WORKDAY(DATE(YEAR($BB262), MONTH(BP262)+1, DAY(BP262)-1), 1, Settings!$AY$23:$AY$38), BP262))</f>
        <v/>
      </c>
      <c r="CH262" s="48" t="str">
        <f t="shared" si="97"/>
        <v/>
      </c>
      <c r="CI262" s="49" t="str">
        <f t="shared" si="98"/>
        <v/>
      </c>
      <c r="CJ262" s="49" t="str">
        <f t="shared" si="99"/>
        <v/>
      </c>
      <c r="CK262" s="49" t="str">
        <f t="shared" si="100"/>
        <v/>
      </c>
      <c r="CL262" s="49" t="str">
        <f t="shared" si="101"/>
        <v/>
      </c>
      <c r="CM262" s="49" t="str">
        <f t="shared" si="102"/>
        <v/>
      </c>
      <c r="CN262" s="49" t="str">
        <f t="shared" si="103"/>
        <v/>
      </c>
      <c r="CO262" s="49" t="str">
        <f t="shared" si="104"/>
        <v/>
      </c>
      <c r="CP262" s="49" t="str">
        <f t="shared" si="105"/>
        <v/>
      </c>
      <c r="CQ262" s="49" t="str">
        <f t="shared" si="106"/>
        <v/>
      </c>
      <c r="CR262" s="49" t="str">
        <f t="shared" si="107"/>
        <v/>
      </c>
      <c r="CS262" s="49" t="str">
        <f t="shared" si="108"/>
        <v/>
      </c>
      <c r="CT262" s="49" t="str">
        <f t="shared" si="109"/>
        <v/>
      </c>
      <c r="CU262" s="49" t="str">
        <f t="shared" si="110"/>
        <v/>
      </c>
      <c r="CV262" s="16" t="str">
        <f t="shared" si="111"/>
        <v/>
      </c>
      <c r="CX262" s="48" t="str">
        <f t="shared" si="112"/>
        <v/>
      </c>
      <c r="CY262" s="49" t="str">
        <f t="shared" si="113"/>
        <v/>
      </c>
      <c r="CZ262" s="49" t="str">
        <f t="shared" si="114"/>
        <v/>
      </c>
      <c r="DA262" s="49" t="str">
        <f t="shared" si="115"/>
        <v/>
      </c>
      <c r="DB262" s="49" t="str">
        <f t="shared" si="116"/>
        <v/>
      </c>
      <c r="DC262" s="49" t="str">
        <f t="shared" si="117"/>
        <v/>
      </c>
      <c r="DD262" s="49" t="str">
        <f t="shared" si="118"/>
        <v/>
      </c>
      <c r="DE262" s="49" t="str">
        <f t="shared" si="119"/>
        <v/>
      </c>
      <c r="DF262" s="49" t="str">
        <f t="shared" si="120"/>
        <v/>
      </c>
      <c r="DG262" s="49" t="str">
        <f t="shared" si="121"/>
        <v/>
      </c>
      <c r="DH262" s="49" t="str">
        <f t="shared" si="122"/>
        <v/>
      </c>
      <c r="DI262" s="49" t="str">
        <f t="shared" si="123"/>
        <v/>
      </c>
      <c r="DJ262" s="49" t="str">
        <f t="shared" si="124"/>
        <v/>
      </c>
      <c r="DK262" s="49" t="str">
        <f t="shared" si="125"/>
        <v/>
      </c>
      <c r="DL262" s="16" t="str">
        <f t="shared" si="126"/>
        <v/>
      </c>
      <c r="DN262" s="17" t="str">
        <f t="shared" si="127"/>
        <v>Mar 2020</v>
      </c>
    </row>
    <row r="263" spans="1:118" x14ac:dyDescent="0.25">
      <c r="A263" s="30"/>
      <c r="B263" s="102">
        <f>IF(B262="", "", IFERROR(IF(B262+1&gt;Settings!$G$25, "", B262+1), ""))</f>
        <v>43899</v>
      </c>
      <c r="C263" s="2"/>
      <c r="D263" s="3"/>
      <c r="E263" s="3"/>
      <c r="F263" s="3"/>
      <c r="G263" s="3"/>
      <c r="H263" s="3"/>
      <c r="I263" s="3"/>
      <c r="J263" s="3"/>
      <c r="K263" s="3"/>
      <c r="L263" s="3"/>
      <c r="M263" s="3"/>
      <c r="N263" s="3"/>
      <c r="O263" s="3"/>
      <c r="P263" s="3"/>
      <c r="Q263" s="4"/>
      <c r="R263" s="30"/>
      <c r="T263" s="17" t="str">
        <f>IF($B263="", "", IF($B263&lt;Settings!$G$23, "Old", "New"))</f>
        <v>New</v>
      </c>
      <c r="AL263" s="118" t="str">
        <f>IF(OR($B263="", C263="", C$10="", AL$9), "", IFERROR($B263+INDEX(Settings!$AF$19:$AF$33, MATCH(C$10, Settings!$Y$19:$Y$33, 0))+IF(INDEX(Settings!$AI$19:$AI$33, MATCH(C$10, Settings!$Y$19:$Y$33, 0))="", 0, INDEX($AO$2:$AU$8, MATCH(TEXT($B263, "ddd"), $AN$2:$AN$8, 0), MATCH(INDEX(Settings!$AI$19:$AI$33, MATCH(C$10, Settings!$Y$19:$Y$33, 0)), $AO$1:$AU$1, 0))), 0))</f>
        <v/>
      </c>
      <c r="AM263" s="119" t="str">
        <f>IF(OR($B263="", D263="", D$10="", AM$9), "", IFERROR($B263+INDEX(Settings!$AF$19:$AF$33, MATCH(D$10, Settings!$Y$19:$Y$33, 0))+IF(INDEX(Settings!$AI$19:$AI$33, MATCH(D$10, Settings!$Y$19:$Y$33, 0))="", 0, INDEX($AO$2:$AU$8, MATCH(TEXT($B263, "ddd"), $AN$2:$AN$8, 0), MATCH(INDEX(Settings!$AI$19:$AI$33, MATCH(D$10, Settings!$Y$19:$Y$33, 0)), $AO$1:$AU$1, 0))), 0))</f>
        <v/>
      </c>
      <c r="AN263" s="119" t="str">
        <f>IF(OR($B263="", E263="", E$10="", AN$9), "", IFERROR($B263+INDEX(Settings!$AF$19:$AF$33, MATCH(E$10, Settings!$Y$19:$Y$33, 0))+IF(INDEX(Settings!$AI$19:$AI$33, MATCH(E$10, Settings!$Y$19:$Y$33, 0))="", 0, INDEX($AO$2:$AU$8, MATCH(TEXT($B263, "ddd"), $AN$2:$AN$8, 0), MATCH(INDEX(Settings!$AI$19:$AI$33, MATCH(E$10, Settings!$Y$19:$Y$33, 0)), $AO$1:$AU$1, 0))), 0))</f>
        <v/>
      </c>
      <c r="AO263" s="119" t="str">
        <f>IF(OR($B263="", F263="", F$10="", AO$9), "", IFERROR($B263+INDEX(Settings!$AF$19:$AF$33, MATCH(F$10, Settings!$Y$19:$Y$33, 0))+IF(INDEX(Settings!$AI$19:$AI$33, MATCH(F$10, Settings!$Y$19:$Y$33, 0))="", 0, INDEX($AO$2:$AU$8, MATCH(TEXT($B263, "ddd"), $AN$2:$AN$8, 0), MATCH(INDEX(Settings!$AI$19:$AI$33, MATCH(F$10, Settings!$Y$19:$Y$33, 0)), $AO$1:$AU$1, 0))), 0))</f>
        <v/>
      </c>
      <c r="AP263" s="119" t="str">
        <f>IF(OR($B263="", G263="", G$10="", AP$9), "", IFERROR($B263+INDEX(Settings!$AF$19:$AF$33, MATCH(G$10, Settings!$Y$19:$Y$33, 0))+IF(INDEX(Settings!$AI$19:$AI$33, MATCH(G$10, Settings!$Y$19:$Y$33, 0))="", 0, INDEX($AO$2:$AU$8, MATCH(TEXT($B263, "ddd"), $AN$2:$AN$8, 0), MATCH(INDEX(Settings!$AI$19:$AI$33, MATCH(G$10, Settings!$Y$19:$Y$33, 0)), $AO$1:$AU$1, 0))), 0))</f>
        <v/>
      </c>
      <c r="AQ263" s="119" t="str">
        <f>IF(OR($B263="", H263="", H$10="", AQ$9), "", IFERROR($B263+INDEX(Settings!$AF$19:$AF$33, MATCH(H$10, Settings!$Y$19:$Y$33, 0))+IF(INDEX(Settings!$AI$19:$AI$33, MATCH(H$10, Settings!$Y$19:$Y$33, 0))="", 0, INDEX($AO$2:$AU$8, MATCH(TEXT($B263, "ddd"), $AN$2:$AN$8, 0), MATCH(INDEX(Settings!$AI$19:$AI$33, MATCH(H$10, Settings!$Y$19:$Y$33, 0)), $AO$1:$AU$1, 0))), 0))</f>
        <v/>
      </c>
      <c r="AR263" s="119" t="str">
        <f>IF(OR($B263="", I263="", I$10="", AR$9), "", IFERROR($B263+INDEX(Settings!$AF$19:$AF$33, MATCH(I$10, Settings!$Y$19:$Y$33, 0))+IF(INDEX(Settings!$AI$19:$AI$33, MATCH(I$10, Settings!$Y$19:$Y$33, 0))="", 0, INDEX($AO$2:$AU$8, MATCH(TEXT($B263, "ddd"), $AN$2:$AN$8, 0), MATCH(INDEX(Settings!$AI$19:$AI$33, MATCH(I$10, Settings!$Y$19:$Y$33, 0)), $AO$1:$AU$1, 0))), 0))</f>
        <v/>
      </c>
      <c r="AS263" s="119" t="str">
        <f>IF(OR($B263="", J263="", J$10="", AS$9), "", IFERROR($B263+INDEX(Settings!$AF$19:$AF$33, MATCH(J$10, Settings!$Y$19:$Y$33, 0))+IF(INDEX(Settings!$AI$19:$AI$33, MATCH(J$10, Settings!$Y$19:$Y$33, 0))="", 0, INDEX($AO$2:$AU$8, MATCH(TEXT($B263, "ddd"), $AN$2:$AN$8, 0), MATCH(INDEX(Settings!$AI$19:$AI$33, MATCH(J$10, Settings!$Y$19:$Y$33, 0)), $AO$1:$AU$1, 0))), 0))</f>
        <v/>
      </c>
      <c r="AT263" s="119" t="str">
        <f>IF(OR($B263="", K263="", K$10="", AT$9), "", IFERROR($B263+INDEX(Settings!$AF$19:$AF$33, MATCH(K$10, Settings!$Y$19:$Y$33, 0))+IF(INDEX(Settings!$AI$19:$AI$33, MATCH(K$10, Settings!$Y$19:$Y$33, 0))="", 0, INDEX($AO$2:$AU$8, MATCH(TEXT($B263, "ddd"), $AN$2:$AN$8, 0), MATCH(INDEX(Settings!$AI$19:$AI$33, MATCH(K$10, Settings!$Y$19:$Y$33, 0)), $AO$1:$AU$1, 0))), 0))</f>
        <v/>
      </c>
      <c r="AU263" s="119" t="str">
        <f>IF(OR($B263="", L263="", L$10="", AU$9), "", IFERROR($B263+INDEX(Settings!$AF$19:$AF$33, MATCH(L$10, Settings!$Y$19:$Y$33, 0))+IF(INDEX(Settings!$AI$19:$AI$33, MATCH(L$10, Settings!$Y$19:$Y$33, 0))="", 0, INDEX($AO$2:$AU$8, MATCH(TEXT($B263, "ddd"), $AN$2:$AN$8, 0), MATCH(INDEX(Settings!$AI$19:$AI$33, MATCH(L$10, Settings!$Y$19:$Y$33, 0)), $AO$1:$AU$1, 0))), 0))</f>
        <v/>
      </c>
      <c r="AV263" s="119" t="str">
        <f>IF(OR($B263="", M263="", M$10="", AV$9), "", IFERROR($B263+INDEX(Settings!$AF$19:$AF$33, MATCH(M$10, Settings!$Y$19:$Y$33, 0))+IF(INDEX(Settings!$AI$19:$AI$33, MATCH(M$10, Settings!$Y$19:$Y$33, 0))="", 0, INDEX($AO$2:$AU$8, MATCH(TEXT($B263, "ddd"), $AN$2:$AN$8, 0), MATCH(INDEX(Settings!$AI$19:$AI$33, MATCH(M$10, Settings!$Y$19:$Y$33, 0)), $AO$1:$AU$1, 0))), 0))</f>
        <v/>
      </c>
      <c r="AW263" s="119" t="str">
        <f>IF(OR($B263="", N263="", N$10="", AW$9), "", IFERROR($B263+INDEX(Settings!$AF$19:$AF$33, MATCH(N$10, Settings!$Y$19:$Y$33, 0))+IF(INDEX(Settings!$AI$19:$AI$33, MATCH(N$10, Settings!$Y$19:$Y$33, 0))="", 0, INDEX($AO$2:$AU$8, MATCH(TEXT($B263, "ddd"), $AN$2:$AN$8, 0), MATCH(INDEX(Settings!$AI$19:$AI$33, MATCH(N$10, Settings!$Y$19:$Y$33, 0)), $AO$1:$AU$1, 0))), 0))</f>
        <v/>
      </c>
      <c r="AX263" s="119" t="str">
        <f>IF(OR($B263="", O263="", O$10="", AX$9), "", IFERROR($B263+INDEX(Settings!$AF$19:$AF$33, MATCH(O$10, Settings!$Y$19:$Y$33, 0))+IF(INDEX(Settings!$AI$19:$AI$33, MATCH(O$10, Settings!$Y$19:$Y$33, 0))="", 0, INDEX($AO$2:$AU$8, MATCH(TEXT($B263, "ddd"), $AN$2:$AN$8, 0), MATCH(INDEX(Settings!$AI$19:$AI$33, MATCH(O$10, Settings!$Y$19:$Y$33, 0)), $AO$1:$AU$1, 0))), 0))</f>
        <v/>
      </c>
      <c r="AY263" s="119" t="str">
        <f>IF(OR($B263="", P263="", P$10="", AY$9), "", IFERROR($B263+INDEX(Settings!$AF$19:$AF$33, MATCH(P$10, Settings!$Y$19:$Y$33, 0))+IF(INDEX(Settings!$AI$19:$AI$33, MATCH(P$10, Settings!$Y$19:$Y$33, 0))="", 0, INDEX($AO$2:$AU$8, MATCH(TEXT($B263, "ddd"), $AN$2:$AN$8, 0), MATCH(INDEX(Settings!$AI$19:$AI$33, MATCH(P$10, Settings!$Y$19:$Y$33, 0)), $AO$1:$AU$1, 0))), 0))</f>
        <v/>
      </c>
      <c r="AZ263" s="120" t="str">
        <f>IF(OR($B263="", Q263="", Q$10="", AZ$9), "", IFERROR($B263+INDEX(Settings!$AF$19:$AF$33, MATCH(Q$10, Settings!$Y$19:$Y$33, 0))+IF(INDEX(Settings!$AI$19:$AI$33, MATCH(Q$10, Settings!$Y$19:$Y$33, 0))="", 0, INDEX($AO$2:$AU$8, MATCH(TEXT($B263, "ddd"), $AN$2:$AN$8, 0), MATCH(INDEX(Settings!$AI$19:$AI$33, MATCH(Q$10, Settings!$Y$19:$Y$33, 0)), $AO$1:$AU$1, 0))), 0))</f>
        <v/>
      </c>
      <c r="BB263" s="118" t="str">
        <f>IF(OR(C$10="", $B263="", C263="", BB$9=""), "", IFERROR(WORKDAY((DATE(YEAR($B263), MONTH($B263)+INDEX(Settings!$AM$19:$AM$33, MATCH(C$10, Settings!$Y$19:$Y$33, 0)), IF(INDEX(Settings!$AQ$19:$AQ$33, MATCH(C$10, Settings!$Y$19:$Y$33, 0))=0, DAY($B263), INDEX(Settings!$AQ$19:$AQ$33, MATCH(C$10, Settings!$Y$19:$Y$33, 0))))-1), 1, Settings!$AY$23:$AY$38), ""))</f>
        <v/>
      </c>
      <c r="BC263" s="119" t="str">
        <f>IF(OR(D$10="", $B263="", D263="", BC$9=""), "", IFERROR(WORKDAY((DATE(YEAR($B263), MONTH($B263)+INDEX(Settings!$AM$19:$AM$33, MATCH(D$10, Settings!$Y$19:$Y$33, 0)), IF(INDEX(Settings!$AQ$19:$AQ$33, MATCH(D$10, Settings!$Y$19:$Y$33, 0))=0, DAY($B263), INDEX(Settings!$AQ$19:$AQ$33, MATCH(D$10, Settings!$Y$19:$Y$33, 0))))-1), 1, Settings!$AY$23:$AY$38), ""))</f>
        <v/>
      </c>
      <c r="BD263" s="119" t="str">
        <f>IF(OR(E$10="", $B263="", E263="", BD$9=""), "", IFERROR(WORKDAY((DATE(YEAR($B263), MONTH($B263)+INDEX(Settings!$AM$19:$AM$33, MATCH(E$10, Settings!$Y$19:$Y$33, 0)), IF(INDEX(Settings!$AQ$19:$AQ$33, MATCH(E$10, Settings!$Y$19:$Y$33, 0))=0, DAY($B263), INDEX(Settings!$AQ$19:$AQ$33, MATCH(E$10, Settings!$Y$19:$Y$33, 0))))-1), 1, Settings!$AY$23:$AY$38), ""))</f>
        <v/>
      </c>
      <c r="BE263" s="119" t="str">
        <f>IF(OR(F$10="", $B263="", F263="", BE$9=""), "", IFERROR(WORKDAY((DATE(YEAR($B263), MONTH($B263)+INDEX(Settings!$AM$19:$AM$33, MATCH(F$10, Settings!$Y$19:$Y$33, 0)), IF(INDEX(Settings!$AQ$19:$AQ$33, MATCH(F$10, Settings!$Y$19:$Y$33, 0))=0, DAY($B263), INDEX(Settings!$AQ$19:$AQ$33, MATCH(F$10, Settings!$Y$19:$Y$33, 0))))-1), 1, Settings!$AY$23:$AY$38), ""))</f>
        <v/>
      </c>
      <c r="BF263" s="119" t="str">
        <f>IF(OR(G$10="", $B263="", G263="", BF$9=""), "", IFERROR(WORKDAY((DATE(YEAR($B263), MONTH($B263)+INDEX(Settings!$AM$19:$AM$33, MATCH(G$10, Settings!$Y$19:$Y$33, 0)), IF(INDEX(Settings!$AQ$19:$AQ$33, MATCH(G$10, Settings!$Y$19:$Y$33, 0))=0, DAY($B263), INDEX(Settings!$AQ$19:$AQ$33, MATCH(G$10, Settings!$Y$19:$Y$33, 0))))-1), 1, Settings!$AY$23:$AY$38), ""))</f>
        <v/>
      </c>
      <c r="BG263" s="119" t="str">
        <f>IF(OR(H$10="", $B263="", H263="", BG$9=""), "", IFERROR(WORKDAY((DATE(YEAR($B263), MONTH($B263)+INDEX(Settings!$AM$19:$AM$33, MATCH(H$10, Settings!$Y$19:$Y$33, 0)), IF(INDEX(Settings!$AQ$19:$AQ$33, MATCH(H$10, Settings!$Y$19:$Y$33, 0))=0, DAY($B263), INDEX(Settings!$AQ$19:$AQ$33, MATCH(H$10, Settings!$Y$19:$Y$33, 0))))-1), 1, Settings!$AY$23:$AY$38), ""))</f>
        <v/>
      </c>
      <c r="BH263" s="119" t="str">
        <f>IF(OR(I$10="", $B263="", I263="", BH$9=""), "", IFERROR(WORKDAY((DATE(YEAR($B263), MONTH($B263)+INDEX(Settings!$AM$19:$AM$33, MATCH(I$10, Settings!$Y$19:$Y$33, 0)), IF(INDEX(Settings!$AQ$19:$AQ$33, MATCH(I$10, Settings!$Y$19:$Y$33, 0))=0, DAY($B263), INDEX(Settings!$AQ$19:$AQ$33, MATCH(I$10, Settings!$Y$19:$Y$33, 0))))-1), 1, Settings!$AY$23:$AY$38), ""))</f>
        <v/>
      </c>
      <c r="BI263" s="119" t="str">
        <f>IF(OR(J$10="", $B263="", J263="", BI$9=""), "", IFERROR(WORKDAY((DATE(YEAR($B263), MONTH($B263)+INDEX(Settings!$AM$19:$AM$33, MATCH(J$10, Settings!$Y$19:$Y$33, 0)), IF(INDEX(Settings!$AQ$19:$AQ$33, MATCH(J$10, Settings!$Y$19:$Y$33, 0))=0, DAY($B263), INDEX(Settings!$AQ$19:$AQ$33, MATCH(J$10, Settings!$Y$19:$Y$33, 0))))-1), 1, Settings!$AY$23:$AY$38), ""))</f>
        <v/>
      </c>
      <c r="BJ263" s="119" t="str">
        <f>IF(OR(K$10="", $B263="", K263="", BJ$9=""), "", IFERROR(WORKDAY((DATE(YEAR($B263), MONTH($B263)+INDEX(Settings!$AM$19:$AM$33, MATCH(K$10, Settings!$Y$19:$Y$33, 0)), IF(INDEX(Settings!$AQ$19:$AQ$33, MATCH(K$10, Settings!$Y$19:$Y$33, 0))=0, DAY($B263), INDEX(Settings!$AQ$19:$AQ$33, MATCH(K$10, Settings!$Y$19:$Y$33, 0))))-1), 1, Settings!$AY$23:$AY$38), ""))</f>
        <v/>
      </c>
      <c r="BK263" s="119" t="str">
        <f>IF(OR(L$10="", $B263="", L263="", BK$9=""), "", IFERROR(WORKDAY((DATE(YEAR($B263), MONTH($B263)+INDEX(Settings!$AM$19:$AM$33, MATCH(L$10, Settings!$Y$19:$Y$33, 0)), IF(INDEX(Settings!$AQ$19:$AQ$33, MATCH(L$10, Settings!$Y$19:$Y$33, 0))=0, DAY($B263), INDEX(Settings!$AQ$19:$AQ$33, MATCH(L$10, Settings!$Y$19:$Y$33, 0))))-1), 1, Settings!$AY$23:$AY$38), ""))</f>
        <v/>
      </c>
      <c r="BL263" s="119" t="str">
        <f>IF(OR(M$10="", $B263="", M263="", BL$9=""), "", IFERROR(WORKDAY((DATE(YEAR($B263), MONTH($B263)+INDEX(Settings!$AM$19:$AM$33, MATCH(M$10, Settings!$Y$19:$Y$33, 0)), IF(INDEX(Settings!$AQ$19:$AQ$33, MATCH(M$10, Settings!$Y$19:$Y$33, 0))=0, DAY($B263), INDEX(Settings!$AQ$19:$AQ$33, MATCH(M$10, Settings!$Y$19:$Y$33, 0))))-1), 1, Settings!$AY$23:$AY$38), ""))</f>
        <v/>
      </c>
      <c r="BM263" s="119" t="str">
        <f>IF(OR(N$10="", $B263="", N263="", BM$9=""), "", IFERROR(WORKDAY((DATE(YEAR($B263), MONTH($B263)+INDEX(Settings!$AM$19:$AM$33, MATCH(N$10, Settings!$Y$19:$Y$33, 0)), IF(INDEX(Settings!$AQ$19:$AQ$33, MATCH(N$10, Settings!$Y$19:$Y$33, 0))=0, DAY($B263), INDEX(Settings!$AQ$19:$AQ$33, MATCH(N$10, Settings!$Y$19:$Y$33, 0))))-1), 1, Settings!$AY$23:$AY$38), ""))</f>
        <v/>
      </c>
      <c r="BN263" s="119" t="str">
        <f>IF(OR(O$10="", $B263="", O263="", BN$9=""), "", IFERROR(WORKDAY((DATE(YEAR($B263), MONTH($B263)+INDEX(Settings!$AM$19:$AM$33, MATCH(O$10, Settings!$Y$19:$Y$33, 0)), IF(INDEX(Settings!$AQ$19:$AQ$33, MATCH(O$10, Settings!$Y$19:$Y$33, 0))=0, DAY($B263), INDEX(Settings!$AQ$19:$AQ$33, MATCH(O$10, Settings!$Y$19:$Y$33, 0))))-1), 1, Settings!$AY$23:$AY$38), ""))</f>
        <v/>
      </c>
      <c r="BO263" s="119" t="str">
        <f>IF(OR(P$10="", $B263="", P263="", BO$9=""), "", IFERROR(WORKDAY((DATE(YEAR($B263), MONTH($B263)+INDEX(Settings!$AM$19:$AM$33, MATCH(P$10, Settings!$Y$19:$Y$33, 0)), IF(INDEX(Settings!$AQ$19:$AQ$33, MATCH(P$10, Settings!$Y$19:$Y$33, 0))=0, DAY($B263), INDEX(Settings!$AQ$19:$AQ$33, MATCH(P$10, Settings!$Y$19:$Y$33, 0))))-1), 1, Settings!$AY$23:$AY$38), ""))</f>
        <v/>
      </c>
      <c r="BP263" s="120" t="str">
        <f>IF(OR(Q$10="", $B263="", Q263="", BP$9=""), "", IFERROR(WORKDAY((DATE(YEAR($B263), MONTH($B263)+INDEX(Settings!$AM$19:$AM$33, MATCH(Q$10, Settings!$Y$19:$Y$33, 0)), IF(INDEX(Settings!$AQ$19:$AQ$33, MATCH(Q$10, Settings!$Y$19:$Y$33, 0))=0, DAY($B263), INDEX(Settings!$AQ$19:$AQ$33, MATCH(Q$10, Settings!$Y$19:$Y$33, 0))))-1), 1, Settings!$AY$23:$AY$38), ""))</f>
        <v/>
      </c>
      <c r="BR263" s="118" t="str">
        <f>IF(BB263="", "", IF(BB263&lt;=$B263, WORKDAY(DATE(YEAR($BB263), MONTH(BB263)+1, DAY(BB263)-1), 1, Settings!$AY$23:$AY$38), BB263))</f>
        <v/>
      </c>
      <c r="BS263" s="119" t="str">
        <f>IF(BC263="", "", IF(BC263&lt;=$B263, WORKDAY(DATE(YEAR($BB263), MONTH(BC263)+1, DAY(BC263)-1), 1, Settings!$AY$23:$AY$38), BC263))</f>
        <v/>
      </c>
      <c r="BT263" s="119" t="str">
        <f>IF(BD263="", "", IF(BD263&lt;=$B263, WORKDAY(DATE(YEAR($BB263), MONTH(BD263)+1, DAY(BD263)-1), 1, Settings!$AY$23:$AY$38), BD263))</f>
        <v/>
      </c>
      <c r="BU263" s="119" t="str">
        <f>IF(BE263="", "", IF(BE263&lt;=$B263, WORKDAY(DATE(YEAR($BB263), MONTH(BE263)+1, DAY(BE263)-1), 1, Settings!$AY$23:$AY$38), BE263))</f>
        <v/>
      </c>
      <c r="BV263" s="119" t="str">
        <f>IF(BF263="", "", IF(BF263&lt;=$B263, WORKDAY(DATE(YEAR($BB263), MONTH(BF263)+1, DAY(BF263)-1), 1, Settings!$AY$23:$AY$38), BF263))</f>
        <v/>
      </c>
      <c r="BW263" s="119" t="str">
        <f>IF(BG263="", "", IF(BG263&lt;=$B263, WORKDAY(DATE(YEAR($BB263), MONTH(BG263)+1, DAY(BG263)-1), 1, Settings!$AY$23:$AY$38), BG263))</f>
        <v/>
      </c>
      <c r="BX263" s="119" t="str">
        <f>IF(BH263="", "", IF(BH263&lt;=$B263, WORKDAY(DATE(YEAR($BB263), MONTH(BH263)+1, DAY(BH263)-1), 1, Settings!$AY$23:$AY$38), BH263))</f>
        <v/>
      </c>
      <c r="BY263" s="119" t="str">
        <f>IF(BI263="", "", IF(BI263&lt;=$B263, WORKDAY(DATE(YEAR($BB263), MONTH(BI263)+1, DAY(BI263)-1), 1, Settings!$AY$23:$AY$38), BI263))</f>
        <v/>
      </c>
      <c r="BZ263" s="119" t="str">
        <f>IF(BJ263="", "", IF(BJ263&lt;=$B263, WORKDAY(DATE(YEAR($BB263), MONTH(BJ263)+1, DAY(BJ263)-1), 1, Settings!$AY$23:$AY$38), BJ263))</f>
        <v/>
      </c>
      <c r="CA263" s="119" t="str">
        <f>IF(BK263="", "", IF(BK263&lt;=$B263, WORKDAY(DATE(YEAR($BB263), MONTH(BK263)+1, DAY(BK263)-1), 1, Settings!$AY$23:$AY$38), BK263))</f>
        <v/>
      </c>
      <c r="CB263" s="119" t="str">
        <f>IF(BL263="", "", IF(BL263&lt;=$B263, WORKDAY(DATE(YEAR($BB263), MONTH(BL263)+1, DAY(BL263)-1), 1, Settings!$AY$23:$AY$38), BL263))</f>
        <v/>
      </c>
      <c r="CC263" s="119" t="str">
        <f>IF(BM263="", "", IF(BM263&lt;=$B263, WORKDAY(DATE(YEAR($BB263), MONTH(BM263)+1, DAY(BM263)-1), 1, Settings!$AY$23:$AY$38), BM263))</f>
        <v/>
      </c>
      <c r="CD263" s="119" t="str">
        <f>IF(BN263="", "", IF(BN263&lt;=$B263, WORKDAY(DATE(YEAR($BB263), MONTH(BN263)+1, DAY(BN263)-1), 1, Settings!$AY$23:$AY$38), BN263))</f>
        <v/>
      </c>
      <c r="CE263" s="119" t="str">
        <f>IF(BO263="", "", IF(BO263&lt;=$B263, WORKDAY(DATE(YEAR($BB263), MONTH(BO263)+1, DAY(BO263)-1), 1, Settings!$AY$23:$AY$38), BO263))</f>
        <v/>
      </c>
      <c r="CF263" s="120" t="str">
        <f>IF(BP263="", "", IF(BP263&lt;=$B263, WORKDAY(DATE(YEAR($BB263), MONTH(BP263)+1, DAY(BP263)-1), 1, Settings!$AY$23:$AY$38), BP263))</f>
        <v/>
      </c>
      <c r="CH263" s="48" t="str">
        <f t="shared" si="97"/>
        <v/>
      </c>
      <c r="CI263" s="49" t="str">
        <f t="shared" si="98"/>
        <v/>
      </c>
      <c r="CJ263" s="49" t="str">
        <f t="shared" si="99"/>
        <v/>
      </c>
      <c r="CK263" s="49" t="str">
        <f t="shared" si="100"/>
        <v/>
      </c>
      <c r="CL263" s="49" t="str">
        <f t="shared" si="101"/>
        <v/>
      </c>
      <c r="CM263" s="49" t="str">
        <f t="shared" si="102"/>
        <v/>
      </c>
      <c r="CN263" s="49" t="str">
        <f t="shared" si="103"/>
        <v/>
      </c>
      <c r="CO263" s="49" t="str">
        <f t="shared" si="104"/>
        <v/>
      </c>
      <c r="CP263" s="49" t="str">
        <f t="shared" si="105"/>
        <v/>
      </c>
      <c r="CQ263" s="49" t="str">
        <f t="shared" si="106"/>
        <v/>
      </c>
      <c r="CR263" s="49" t="str">
        <f t="shared" si="107"/>
        <v/>
      </c>
      <c r="CS263" s="49" t="str">
        <f t="shared" si="108"/>
        <v/>
      </c>
      <c r="CT263" s="49" t="str">
        <f t="shared" si="109"/>
        <v/>
      </c>
      <c r="CU263" s="49" t="str">
        <f t="shared" si="110"/>
        <v/>
      </c>
      <c r="CV263" s="16" t="str">
        <f t="shared" si="111"/>
        <v/>
      </c>
      <c r="CX263" s="48" t="str">
        <f t="shared" si="112"/>
        <v/>
      </c>
      <c r="CY263" s="49" t="str">
        <f t="shared" si="113"/>
        <v/>
      </c>
      <c r="CZ263" s="49" t="str">
        <f t="shared" si="114"/>
        <v/>
      </c>
      <c r="DA263" s="49" t="str">
        <f t="shared" si="115"/>
        <v/>
      </c>
      <c r="DB263" s="49" t="str">
        <f t="shared" si="116"/>
        <v/>
      </c>
      <c r="DC263" s="49" t="str">
        <f t="shared" si="117"/>
        <v/>
      </c>
      <c r="DD263" s="49" t="str">
        <f t="shared" si="118"/>
        <v/>
      </c>
      <c r="DE263" s="49" t="str">
        <f t="shared" si="119"/>
        <v/>
      </c>
      <c r="DF263" s="49" t="str">
        <f t="shared" si="120"/>
        <v/>
      </c>
      <c r="DG263" s="49" t="str">
        <f t="shared" si="121"/>
        <v/>
      </c>
      <c r="DH263" s="49" t="str">
        <f t="shared" si="122"/>
        <v/>
      </c>
      <c r="DI263" s="49" t="str">
        <f t="shared" si="123"/>
        <v/>
      </c>
      <c r="DJ263" s="49" t="str">
        <f t="shared" si="124"/>
        <v/>
      </c>
      <c r="DK263" s="49" t="str">
        <f t="shared" si="125"/>
        <v/>
      </c>
      <c r="DL263" s="16" t="str">
        <f t="shared" si="126"/>
        <v/>
      </c>
      <c r="DN263" s="17" t="str">
        <f t="shared" si="127"/>
        <v>Mar 2020</v>
      </c>
    </row>
    <row r="264" spans="1:118" x14ac:dyDescent="0.25">
      <c r="A264" s="30"/>
      <c r="B264" s="102">
        <f>IF(B263="", "", IFERROR(IF(B263+1&gt;Settings!$G$25, "", B263+1), ""))</f>
        <v>43900</v>
      </c>
      <c r="C264" s="2"/>
      <c r="D264" s="3"/>
      <c r="E264" s="3"/>
      <c r="F264" s="3"/>
      <c r="G264" s="3"/>
      <c r="H264" s="3"/>
      <c r="I264" s="3"/>
      <c r="J264" s="3"/>
      <c r="K264" s="3"/>
      <c r="L264" s="3"/>
      <c r="M264" s="3"/>
      <c r="N264" s="3"/>
      <c r="O264" s="3"/>
      <c r="P264" s="3"/>
      <c r="Q264" s="4"/>
      <c r="R264" s="30"/>
      <c r="T264" s="17" t="str">
        <f>IF($B264="", "", IF($B264&lt;Settings!$G$23, "Old", "New"))</f>
        <v>New</v>
      </c>
      <c r="AL264" s="118" t="str">
        <f>IF(OR($B264="", C264="", C$10="", AL$9), "", IFERROR($B264+INDEX(Settings!$AF$19:$AF$33, MATCH(C$10, Settings!$Y$19:$Y$33, 0))+IF(INDEX(Settings!$AI$19:$AI$33, MATCH(C$10, Settings!$Y$19:$Y$33, 0))="", 0, INDEX($AO$2:$AU$8, MATCH(TEXT($B264, "ddd"), $AN$2:$AN$8, 0), MATCH(INDEX(Settings!$AI$19:$AI$33, MATCH(C$10, Settings!$Y$19:$Y$33, 0)), $AO$1:$AU$1, 0))), 0))</f>
        <v/>
      </c>
      <c r="AM264" s="119" t="str">
        <f>IF(OR($B264="", D264="", D$10="", AM$9), "", IFERROR($B264+INDEX(Settings!$AF$19:$AF$33, MATCH(D$10, Settings!$Y$19:$Y$33, 0))+IF(INDEX(Settings!$AI$19:$AI$33, MATCH(D$10, Settings!$Y$19:$Y$33, 0))="", 0, INDEX($AO$2:$AU$8, MATCH(TEXT($B264, "ddd"), $AN$2:$AN$8, 0), MATCH(INDEX(Settings!$AI$19:$AI$33, MATCH(D$10, Settings!$Y$19:$Y$33, 0)), $AO$1:$AU$1, 0))), 0))</f>
        <v/>
      </c>
      <c r="AN264" s="119" t="str">
        <f>IF(OR($B264="", E264="", E$10="", AN$9), "", IFERROR($B264+INDEX(Settings!$AF$19:$AF$33, MATCH(E$10, Settings!$Y$19:$Y$33, 0))+IF(INDEX(Settings!$AI$19:$AI$33, MATCH(E$10, Settings!$Y$19:$Y$33, 0))="", 0, INDEX($AO$2:$AU$8, MATCH(TEXT($B264, "ddd"), $AN$2:$AN$8, 0), MATCH(INDEX(Settings!$AI$19:$AI$33, MATCH(E$10, Settings!$Y$19:$Y$33, 0)), $AO$1:$AU$1, 0))), 0))</f>
        <v/>
      </c>
      <c r="AO264" s="119" t="str">
        <f>IF(OR($B264="", F264="", F$10="", AO$9), "", IFERROR($B264+INDEX(Settings!$AF$19:$AF$33, MATCH(F$10, Settings!$Y$19:$Y$33, 0))+IF(INDEX(Settings!$AI$19:$AI$33, MATCH(F$10, Settings!$Y$19:$Y$33, 0))="", 0, INDEX($AO$2:$AU$8, MATCH(TEXT($B264, "ddd"), $AN$2:$AN$8, 0), MATCH(INDEX(Settings!$AI$19:$AI$33, MATCH(F$10, Settings!$Y$19:$Y$33, 0)), $AO$1:$AU$1, 0))), 0))</f>
        <v/>
      </c>
      <c r="AP264" s="119" t="str">
        <f>IF(OR($B264="", G264="", G$10="", AP$9), "", IFERROR($B264+INDEX(Settings!$AF$19:$AF$33, MATCH(G$10, Settings!$Y$19:$Y$33, 0))+IF(INDEX(Settings!$AI$19:$AI$33, MATCH(G$10, Settings!$Y$19:$Y$33, 0))="", 0, INDEX($AO$2:$AU$8, MATCH(TEXT($B264, "ddd"), $AN$2:$AN$8, 0), MATCH(INDEX(Settings!$AI$19:$AI$33, MATCH(G$10, Settings!$Y$19:$Y$33, 0)), $AO$1:$AU$1, 0))), 0))</f>
        <v/>
      </c>
      <c r="AQ264" s="119" t="str">
        <f>IF(OR($B264="", H264="", H$10="", AQ$9), "", IFERROR($B264+INDEX(Settings!$AF$19:$AF$33, MATCH(H$10, Settings!$Y$19:$Y$33, 0))+IF(INDEX(Settings!$AI$19:$AI$33, MATCH(H$10, Settings!$Y$19:$Y$33, 0))="", 0, INDEX($AO$2:$AU$8, MATCH(TEXT($B264, "ddd"), $AN$2:$AN$8, 0), MATCH(INDEX(Settings!$AI$19:$AI$33, MATCH(H$10, Settings!$Y$19:$Y$33, 0)), $AO$1:$AU$1, 0))), 0))</f>
        <v/>
      </c>
      <c r="AR264" s="119" t="str">
        <f>IF(OR($B264="", I264="", I$10="", AR$9), "", IFERROR($B264+INDEX(Settings!$AF$19:$AF$33, MATCH(I$10, Settings!$Y$19:$Y$33, 0))+IF(INDEX(Settings!$AI$19:$AI$33, MATCH(I$10, Settings!$Y$19:$Y$33, 0))="", 0, INDEX($AO$2:$AU$8, MATCH(TEXT($B264, "ddd"), $AN$2:$AN$8, 0), MATCH(INDEX(Settings!$AI$19:$AI$33, MATCH(I$10, Settings!$Y$19:$Y$33, 0)), $AO$1:$AU$1, 0))), 0))</f>
        <v/>
      </c>
      <c r="AS264" s="119" t="str">
        <f>IF(OR($B264="", J264="", J$10="", AS$9), "", IFERROR($B264+INDEX(Settings!$AF$19:$AF$33, MATCH(J$10, Settings!$Y$19:$Y$33, 0))+IF(INDEX(Settings!$AI$19:$AI$33, MATCH(J$10, Settings!$Y$19:$Y$33, 0))="", 0, INDEX($AO$2:$AU$8, MATCH(TEXT($B264, "ddd"), $AN$2:$AN$8, 0), MATCH(INDEX(Settings!$AI$19:$AI$33, MATCH(J$10, Settings!$Y$19:$Y$33, 0)), $AO$1:$AU$1, 0))), 0))</f>
        <v/>
      </c>
      <c r="AT264" s="119" t="str">
        <f>IF(OR($B264="", K264="", K$10="", AT$9), "", IFERROR($B264+INDEX(Settings!$AF$19:$AF$33, MATCH(K$10, Settings!$Y$19:$Y$33, 0))+IF(INDEX(Settings!$AI$19:$AI$33, MATCH(K$10, Settings!$Y$19:$Y$33, 0))="", 0, INDEX($AO$2:$AU$8, MATCH(TEXT($B264, "ddd"), $AN$2:$AN$8, 0), MATCH(INDEX(Settings!$AI$19:$AI$33, MATCH(K$10, Settings!$Y$19:$Y$33, 0)), $AO$1:$AU$1, 0))), 0))</f>
        <v/>
      </c>
      <c r="AU264" s="119" t="str">
        <f>IF(OR($B264="", L264="", L$10="", AU$9), "", IFERROR($B264+INDEX(Settings!$AF$19:$AF$33, MATCH(L$10, Settings!$Y$19:$Y$33, 0))+IF(INDEX(Settings!$AI$19:$AI$33, MATCH(L$10, Settings!$Y$19:$Y$33, 0))="", 0, INDEX($AO$2:$AU$8, MATCH(TEXT($B264, "ddd"), $AN$2:$AN$8, 0), MATCH(INDEX(Settings!$AI$19:$AI$33, MATCH(L$10, Settings!$Y$19:$Y$33, 0)), $AO$1:$AU$1, 0))), 0))</f>
        <v/>
      </c>
      <c r="AV264" s="119" t="str">
        <f>IF(OR($B264="", M264="", M$10="", AV$9), "", IFERROR($B264+INDEX(Settings!$AF$19:$AF$33, MATCH(M$10, Settings!$Y$19:$Y$33, 0))+IF(INDEX(Settings!$AI$19:$AI$33, MATCH(M$10, Settings!$Y$19:$Y$33, 0))="", 0, INDEX($AO$2:$AU$8, MATCH(TEXT($B264, "ddd"), $AN$2:$AN$8, 0), MATCH(INDEX(Settings!$AI$19:$AI$33, MATCH(M$10, Settings!$Y$19:$Y$33, 0)), $AO$1:$AU$1, 0))), 0))</f>
        <v/>
      </c>
      <c r="AW264" s="119" t="str">
        <f>IF(OR($B264="", N264="", N$10="", AW$9), "", IFERROR($B264+INDEX(Settings!$AF$19:$AF$33, MATCH(N$10, Settings!$Y$19:$Y$33, 0))+IF(INDEX(Settings!$AI$19:$AI$33, MATCH(N$10, Settings!$Y$19:$Y$33, 0))="", 0, INDEX($AO$2:$AU$8, MATCH(TEXT($B264, "ddd"), $AN$2:$AN$8, 0), MATCH(INDEX(Settings!$AI$19:$AI$33, MATCH(N$10, Settings!$Y$19:$Y$33, 0)), $AO$1:$AU$1, 0))), 0))</f>
        <v/>
      </c>
      <c r="AX264" s="119" t="str">
        <f>IF(OR($B264="", O264="", O$10="", AX$9), "", IFERROR($B264+INDEX(Settings!$AF$19:$AF$33, MATCH(O$10, Settings!$Y$19:$Y$33, 0))+IF(INDEX(Settings!$AI$19:$AI$33, MATCH(O$10, Settings!$Y$19:$Y$33, 0))="", 0, INDEX($AO$2:$AU$8, MATCH(TEXT($B264, "ddd"), $AN$2:$AN$8, 0), MATCH(INDEX(Settings!$AI$19:$AI$33, MATCH(O$10, Settings!$Y$19:$Y$33, 0)), $AO$1:$AU$1, 0))), 0))</f>
        <v/>
      </c>
      <c r="AY264" s="119" t="str">
        <f>IF(OR($B264="", P264="", P$10="", AY$9), "", IFERROR($B264+INDEX(Settings!$AF$19:$AF$33, MATCH(P$10, Settings!$Y$19:$Y$33, 0))+IF(INDEX(Settings!$AI$19:$AI$33, MATCH(P$10, Settings!$Y$19:$Y$33, 0))="", 0, INDEX($AO$2:$AU$8, MATCH(TEXT($B264, "ddd"), $AN$2:$AN$8, 0), MATCH(INDEX(Settings!$AI$19:$AI$33, MATCH(P$10, Settings!$Y$19:$Y$33, 0)), $AO$1:$AU$1, 0))), 0))</f>
        <v/>
      </c>
      <c r="AZ264" s="120" t="str">
        <f>IF(OR($B264="", Q264="", Q$10="", AZ$9), "", IFERROR($B264+INDEX(Settings!$AF$19:$AF$33, MATCH(Q$10, Settings!$Y$19:$Y$33, 0))+IF(INDEX(Settings!$AI$19:$AI$33, MATCH(Q$10, Settings!$Y$19:$Y$33, 0))="", 0, INDEX($AO$2:$AU$8, MATCH(TEXT($B264, "ddd"), $AN$2:$AN$8, 0), MATCH(INDEX(Settings!$AI$19:$AI$33, MATCH(Q$10, Settings!$Y$19:$Y$33, 0)), $AO$1:$AU$1, 0))), 0))</f>
        <v/>
      </c>
      <c r="BB264" s="118" t="str">
        <f>IF(OR(C$10="", $B264="", C264="", BB$9=""), "", IFERROR(WORKDAY((DATE(YEAR($B264), MONTH($B264)+INDEX(Settings!$AM$19:$AM$33, MATCH(C$10, Settings!$Y$19:$Y$33, 0)), IF(INDEX(Settings!$AQ$19:$AQ$33, MATCH(C$10, Settings!$Y$19:$Y$33, 0))=0, DAY($B264), INDEX(Settings!$AQ$19:$AQ$33, MATCH(C$10, Settings!$Y$19:$Y$33, 0))))-1), 1, Settings!$AY$23:$AY$38), ""))</f>
        <v/>
      </c>
      <c r="BC264" s="119" t="str">
        <f>IF(OR(D$10="", $B264="", D264="", BC$9=""), "", IFERROR(WORKDAY((DATE(YEAR($B264), MONTH($B264)+INDEX(Settings!$AM$19:$AM$33, MATCH(D$10, Settings!$Y$19:$Y$33, 0)), IF(INDEX(Settings!$AQ$19:$AQ$33, MATCH(D$10, Settings!$Y$19:$Y$33, 0))=0, DAY($B264), INDEX(Settings!$AQ$19:$AQ$33, MATCH(D$10, Settings!$Y$19:$Y$33, 0))))-1), 1, Settings!$AY$23:$AY$38), ""))</f>
        <v/>
      </c>
      <c r="BD264" s="119" t="str">
        <f>IF(OR(E$10="", $B264="", E264="", BD$9=""), "", IFERROR(WORKDAY((DATE(YEAR($B264), MONTH($B264)+INDEX(Settings!$AM$19:$AM$33, MATCH(E$10, Settings!$Y$19:$Y$33, 0)), IF(INDEX(Settings!$AQ$19:$AQ$33, MATCH(E$10, Settings!$Y$19:$Y$33, 0))=0, DAY($B264), INDEX(Settings!$AQ$19:$AQ$33, MATCH(E$10, Settings!$Y$19:$Y$33, 0))))-1), 1, Settings!$AY$23:$AY$38), ""))</f>
        <v/>
      </c>
      <c r="BE264" s="119" t="str">
        <f>IF(OR(F$10="", $B264="", F264="", BE$9=""), "", IFERROR(WORKDAY((DATE(YEAR($B264), MONTH($B264)+INDEX(Settings!$AM$19:$AM$33, MATCH(F$10, Settings!$Y$19:$Y$33, 0)), IF(INDEX(Settings!$AQ$19:$AQ$33, MATCH(F$10, Settings!$Y$19:$Y$33, 0))=0, DAY($B264), INDEX(Settings!$AQ$19:$AQ$33, MATCH(F$10, Settings!$Y$19:$Y$33, 0))))-1), 1, Settings!$AY$23:$AY$38), ""))</f>
        <v/>
      </c>
      <c r="BF264" s="119" t="str">
        <f>IF(OR(G$10="", $B264="", G264="", BF$9=""), "", IFERROR(WORKDAY((DATE(YEAR($B264), MONTH($B264)+INDEX(Settings!$AM$19:$AM$33, MATCH(G$10, Settings!$Y$19:$Y$33, 0)), IF(INDEX(Settings!$AQ$19:$AQ$33, MATCH(G$10, Settings!$Y$19:$Y$33, 0))=0, DAY($B264), INDEX(Settings!$AQ$19:$AQ$33, MATCH(G$10, Settings!$Y$19:$Y$33, 0))))-1), 1, Settings!$AY$23:$AY$38), ""))</f>
        <v/>
      </c>
      <c r="BG264" s="119" t="str">
        <f>IF(OR(H$10="", $B264="", H264="", BG$9=""), "", IFERROR(WORKDAY((DATE(YEAR($B264), MONTH($B264)+INDEX(Settings!$AM$19:$AM$33, MATCH(H$10, Settings!$Y$19:$Y$33, 0)), IF(INDEX(Settings!$AQ$19:$AQ$33, MATCH(H$10, Settings!$Y$19:$Y$33, 0))=0, DAY($B264), INDEX(Settings!$AQ$19:$AQ$33, MATCH(H$10, Settings!$Y$19:$Y$33, 0))))-1), 1, Settings!$AY$23:$AY$38), ""))</f>
        <v/>
      </c>
      <c r="BH264" s="119" t="str">
        <f>IF(OR(I$10="", $B264="", I264="", BH$9=""), "", IFERROR(WORKDAY((DATE(YEAR($B264), MONTH($B264)+INDEX(Settings!$AM$19:$AM$33, MATCH(I$10, Settings!$Y$19:$Y$33, 0)), IF(INDEX(Settings!$AQ$19:$AQ$33, MATCH(I$10, Settings!$Y$19:$Y$33, 0))=0, DAY($B264), INDEX(Settings!$AQ$19:$AQ$33, MATCH(I$10, Settings!$Y$19:$Y$33, 0))))-1), 1, Settings!$AY$23:$AY$38), ""))</f>
        <v/>
      </c>
      <c r="BI264" s="119" t="str">
        <f>IF(OR(J$10="", $B264="", J264="", BI$9=""), "", IFERROR(WORKDAY((DATE(YEAR($B264), MONTH($B264)+INDEX(Settings!$AM$19:$AM$33, MATCH(J$10, Settings!$Y$19:$Y$33, 0)), IF(INDEX(Settings!$AQ$19:$AQ$33, MATCH(J$10, Settings!$Y$19:$Y$33, 0))=0, DAY($B264), INDEX(Settings!$AQ$19:$AQ$33, MATCH(J$10, Settings!$Y$19:$Y$33, 0))))-1), 1, Settings!$AY$23:$AY$38), ""))</f>
        <v/>
      </c>
      <c r="BJ264" s="119" t="str">
        <f>IF(OR(K$10="", $B264="", K264="", BJ$9=""), "", IFERROR(WORKDAY((DATE(YEAR($B264), MONTH($B264)+INDEX(Settings!$AM$19:$AM$33, MATCH(K$10, Settings!$Y$19:$Y$33, 0)), IF(INDEX(Settings!$AQ$19:$AQ$33, MATCH(K$10, Settings!$Y$19:$Y$33, 0))=0, DAY($B264), INDEX(Settings!$AQ$19:$AQ$33, MATCH(K$10, Settings!$Y$19:$Y$33, 0))))-1), 1, Settings!$AY$23:$AY$38), ""))</f>
        <v/>
      </c>
      <c r="BK264" s="119" t="str">
        <f>IF(OR(L$10="", $B264="", L264="", BK$9=""), "", IFERROR(WORKDAY((DATE(YEAR($B264), MONTH($B264)+INDEX(Settings!$AM$19:$AM$33, MATCH(L$10, Settings!$Y$19:$Y$33, 0)), IF(INDEX(Settings!$AQ$19:$AQ$33, MATCH(L$10, Settings!$Y$19:$Y$33, 0))=0, DAY($B264), INDEX(Settings!$AQ$19:$AQ$33, MATCH(L$10, Settings!$Y$19:$Y$33, 0))))-1), 1, Settings!$AY$23:$AY$38), ""))</f>
        <v/>
      </c>
      <c r="BL264" s="119" t="str">
        <f>IF(OR(M$10="", $B264="", M264="", BL$9=""), "", IFERROR(WORKDAY((DATE(YEAR($B264), MONTH($B264)+INDEX(Settings!$AM$19:$AM$33, MATCH(M$10, Settings!$Y$19:$Y$33, 0)), IF(INDEX(Settings!$AQ$19:$AQ$33, MATCH(M$10, Settings!$Y$19:$Y$33, 0))=0, DAY($B264), INDEX(Settings!$AQ$19:$AQ$33, MATCH(M$10, Settings!$Y$19:$Y$33, 0))))-1), 1, Settings!$AY$23:$AY$38), ""))</f>
        <v/>
      </c>
      <c r="BM264" s="119" t="str">
        <f>IF(OR(N$10="", $B264="", N264="", BM$9=""), "", IFERROR(WORKDAY((DATE(YEAR($B264), MONTH($B264)+INDEX(Settings!$AM$19:$AM$33, MATCH(N$10, Settings!$Y$19:$Y$33, 0)), IF(INDEX(Settings!$AQ$19:$AQ$33, MATCH(N$10, Settings!$Y$19:$Y$33, 0))=0, DAY($B264), INDEX(Settings!$AQ$19:$AQ$33, MATCH(N$10, Settings!$Y$19:$Y$33, 0))))-1), 1, Settings!$AY$23:$AY$38), ""))</f>
        <v/>
      </c>
      <c r="BN264" s="119" t="str">
        <f>IF(OR(O$10="", $B264="", O264="", BN$9=""), "", IFERROR(WORKDAY((DATE(YEAR($B264), MONTH($B264)+INDEX(Settings!$AM$19:$AM$33, MATCH(O$10, Settings!$Y$19:$Y$33, 0)), IF(INDEX(Settings!$AQ$19:$AQ$33, MATCH(O$10, Settings!$Y$19:$Y$33, 0))=0, DAY($B264), INDEX(Settings!$AQ$19:$AQ$33, MATCH(O$10, Settings!$Y$19:$Y$33, 0))))-1), 1, Settings!$AY$23:$AY$38), ""))</f>
        <v/>
      </c>
      <c r="BO264" s="119" t="str">
        <f>IF(OR(P$10="", $B264="", P264="", BO$9=""), "", IFERROR(WORKDAY((DATE(YEAR($B264), MONTH($B264)+INDEX(Settings!$AM$19:$AM$33, MATCH(P$10, Settings!$Y$19:$Y$33, 0)), IF(INDEX(Settings!$AQ$19:$AQ$33, MATCH(P$10, Settings!$Y$19:$Y$33, 0))=0, DAY($B264), INDEX(Settings!$AQ$19:$AQ$33, MATCH(P$10, Settings!$Y$19:$Y$33, 0))))-1), 1, Settings!$AY$23:$AY$38), ""))</f>
        <v/>
      </c>
      <c r="BP264" s="120" t="str">
        <f>IF(OR(Q$10="", $B264="", Q264="", BP$9=""), "", IFERROR(WORKDAY((DATE(YEAR($B264), MONTH($B264)+INDEX(Settings!$AM$19:$AM$33, MATCH(Q$10, Settings!$Y$19:$Y$33, 0)), IF(INDEX(Settings!$AQ$19:$AQ$33, MATCH(Q$10, Settings!$Y$19:$Y$33, 0))=0, DAY($B264), INDEX(Settings!$AQ$19:$AQ$33, MATCH(Q$10, Settings!$Y$19:$Y$33, 0))))-1), 1, Settings!$AY$23:$AY$38), ""))</f>
        <v/>
      </c>
      <c r="BR264" s="118" t="str">
        <f>IF(BB264="", "", IF(BB264&lt;=$B264, WORKDAY(DATE(YEAR($BB264), MONTH(BB264)+1, DAY(BB264)-1), 1, Settings!$AY$23:$AY$38), BB264))</f>
        <v/>
      </c>
      <c r="BS264" s="119" t="str">
        <f>IF(BC264="", "", IF(BC264&lt;=$B264, WORKDAY(DATE(YEAR($BB264), MONTH(BC264)+1, DAY(BC264)-1), 1, Settings!$AY$23:$AY$38), BC264))</f>
        <v/>
      </c>
      <c r="BT264" s="119" t="str">
        <f>IF(BD264="", "", IF(BD264&lt;=$B264, WORKDAY(DATE(YEAR($BB264), MONTH(BD264)+1, DAY(BD264)-1), 1, Settings!$AY$23:$AY$38), BD264))</f>
        <v/>
      </c>
      <c r="BU264" s="119" t="str">
        <f>IF(BE264="", "", IF(BE264&lt;=$B264, WORKDAY(DATE(YEAR($BB264), MONTH(BE264)+1, DAY(BE264)-1), 1, Settings!$AY$23:$AY$38), BE264))</f>
        <v/>
      </c>
      <c r="BV264" s="119" t="str">
        <f>IF(BF264="", "", IF(BF264&lt;=$B264, WORKDAY(DATE(YEAR($BB264), MONTH(BF264)+1, DAY(BF264)-1), 1, Settings!$AY$23:$AY$38), BF264))</f>
        <v/>
      </c>
      <c r="BW264" s="119" t="str">
        <f>IF(BG264="", "", IF(BG264&lt;=$B264, WORKDAY(DATE(YEAR($BB264), MONTH(BG264)+1, DAY(BG264)-1), 1, Settings!$AY$23:$AY$38), BG264))</f>
        <v/>
      </c>
      <c r="BX264" s="119" t="str">
        <f>IF(BH264="", "", IF(BH264&lt;=$B264, WORKDAY(DATE(YEAR($BB264), MONTH(BH264)+1, DAY(BH264)-1), 1, Settings!$AY$23:$AY$38), BH264))</f>
        <v/>
      </c>
      <c r="BY264" s="119" t="str">
        <f>IF(BI264="", "", IF(BI264&lt;=$B264, WORKDAY(DATE(YEAR($BB264), MONTH(BI264)+1, DAY(BI264)-1), 1, Settings!$AY$23:$AY$38), BI264))</f>
        <v/>
      </c>
      <c r="BZ264" s="119" t="str">
        <f>IF(BJ264="", "", IF(BJ264&lt;=$B264, WORKDAY(DATE(YEAR($BB264), MONTH(BJ264)+1, DAY(BJ264)-1), 1, Settings!$AY$23:$AY$38), BJ264))</f>
        <v/>
      </c>
      <c r="CA264" s="119" t="str">
        <f>IF(BK264="", "", IF(BK264&lt;=$B264, WORKDAY(DATE(YEAR($BB264), MONTH(BK264)+1, DAY(BK264)-1), 1, Settings!$AY$23:$AY$38), BK264))</f>
        <v/>
      </c>
      <c r="CB264" s="119" t="str">
        <f>IF(BL264="", "", IF(BL264&lt;=$B264, WORKDAY(DATE(YEAR($BB264), MONTH(BL264)+1, DAY(BL264)-1), 1, Settings!$AY$23:$AY$38), BL264))</f>
        <v/>
      </c>
      <c r="CC264" s="119" t="str">
        <f>IF(BM264="", "", IF(BM264&lt;=$B264, WORKDAY(DATE(YEAR($BB264), MONTH(BM264)+1, DAY(BM264)-1), 1, Settings!$AY$23:$AY$38), BM264))</f>
        <v/>
      </c>
      <c r="CD264" s="119" t="str">
        <f>IF(BN264="", "", IF(BN264&lt;=$B264, WORKDAY(DATE(YEAR($BB264), MONTH(BN264)+1, DAY(BN264)-1), 1, Settings!$AY$23:$AY$38), BN264))</f>
        <v/>
      </c>
      <c r="CE264" s="119" t="str">
        <f>IF(BO264="", "", IF(BO264&lt;=$B264, WORKDAY(DATE(YEAR($BB264), MONTH(BO264)+1, DAY(BO264)-1), 1, Settings!$AY$23:$AY$38), BO264))</f>
        <v/>
      </c>
      <c r="CF264" s="120" t="str">
        <f>IF(BP264="", "", IF(BP264&lt;=$B264, WORKDAY(DATE(YEAR($BB264), MONTH(BP264)+1, DAY(BP264)-1), 1, Settings!$AY$23:$AY$38), BP264))</f>
        <v/>
      </c>
      <c r="CH264" s="48" t="str">
        <f t="shared" si="97"/>
        <v/>
      </c>
      <c r="CI264" s="49" t="str">
        <f t="shared" si="98"/>
        <v/>
      </c>
      <c r="CJ264" s="49" t="str">
        <f t="shared" si="99"/>
        <v/>
      </c>
      <c r="CK264" s="49" t="str">
        <f t="shared" si="100"/>
        <v/>
      </c>
      <c r="CL264" s="49" t="str">
        <f t="shared" si="101"/>
        <v/>
      </c>
      <c r="CM264" s="49" t="str">
        <f t="shared" si="102"/>
        <v/>
      </c>
      <c r="CN264" s="49" t="str">
        <f t="shared" si="103"/>
        <v/>
      </c>
      <c r="CO264" s="49" t="str">
        <f t="shared" si="104"/>
        <v/>
      </c>
      <c r="CP264" s="49" t="str">
        <f t="shared" si="105"/>
        <v/>
      </c>
      <c r="CQ264" s="49" t="str">
        <f t="shared" si="106"/>
        <v/>
      </c>
      <c r="CR264" s="49" t="str">
        <f t="shared" si="107"/>
        <v/>
      </c>
      <c r="CS264" s="49" t="str">
        <f t="shared" si="108"/>
        <v/>
      </c>
      <c r="CT264" s="49" t="str">
        <f t="shared" si="109"/>
        <v/>
      </c>
      <c r="CU264" s="49" t="str">
        <f t="shared" si="110"/>
        <v/>
      </c>
      <c r="CV264" s="16" t="str">
        <f t="shared" si="111"/>
        <v/>
      </c>
      <c r="CX264" s="48" t="str">
        <f t="shared" si="112"/>
        <v/>
      </c>
      <c r="CY264" s="49" t="str">
        <f t="shared" si="113"/>
        <v/>
      </c>
      <c r="CZ264" s="49" t="str">
        <f t="shared" si="114"/>
        <v/>
      </c>
      <c r="DA264" s="49" t="str">
        <f t="shared" si="115"/>
        <v/>
      </c>
      <c r="DB264" s="49" t="str">
        <f t="shared" si="116"/>
        <v/>
      </c>
      <c r="DC264" s="49" t="str">
        <f t="shared" si="117"/>
        <v/>
      </c>
      <c r="DD264" s="49" t="str">
        <f t="shared" si="118"/>
        <v/>
      </c>
      <c r="DE264" s="49" t="str">
        <f t="shared" si="119"/>
        <v/>
      </c>
      <c r="DF264" s="49" t="str">
        <f t="shared" si="120"/>
        <v/>
      </c>
      <c r="DG264" s="49" t="str">
        <f t="shared" si="121"/>
        <v/>
      </c>
      <c r="DH264" s="49" t="str">
        <f t="shared" si="122"/>
        <v/>
      </c>
      <c r="DI264" s="49" t="str">
        <f t="shared" si="123"/>
        <v/>
      </c>
      <c r="DJ264" s="49" t="str">
        <f t="shared" si="124"/>
        <v/>
      </c>
      <c r="DK264" s="49" t="str">
        <f t="shared" si="125"/>
        <v/>
      </c>
      <c r="DL264" s="16" t="str">
        <f t="shared" si="126"/>
        <v/>
      </c>
      <c r="DN264" s="17" t="str">
        <f t="shared" si="127"/>
        <v>Mar 2020</v>
      </c>
    </row>
    <row r="265" spans="1:118" x14ac:dyDescent="0.25">
      <c r="A265" s="30"/>
      <c r="B265" s="102">
        <f>IF(B264="", "", IFERROR(IF(B264+1&gt;Settings!$G$25, "", B264+1), ""))</f>
        <v>43901</v>
      </c>
      <c r="C265" s="2"/>
      <c r="D265" s="3"/>
      <c r="E265" s="3"/>
      <c r="F265" s="3"/>
      <c r="G265" s="3"/>
      <c r="H265" s="3"/>
      <c r="I265" s="3"/>
      <c r="J265" s="3"/>
      <c r="K265" s="3"/>
      <c r="L265" s="3"/>
      <c r="M265" s="3"/>
      <c r="N265" s="3"/>
      <c r="O265" s="3"/>
      <c r="P265" s="3"/>
      <c r="Q265" s="4"/>
      <c r="R265" s="30"/>
      <c r="T265" s="17" t="str">
        <f>IF($B265="", "", IF($B265&lt;Settings!$G$23, "Old", "New"))</f>
        <v>New</v>
      </c>
      <c r="AL265" s="118" t="str">
        <f>IF(OR($B265="", C265="", C$10="", AL$9), "", IFERROR($B265+INDEX(Settings!$AF$19:$AF$33, MATCH(C$10, Settings!$Y$19:$Y$33, 0))+IF(INDEX(Settings!$AI$19:$AI$33, MATCH(C$10, Settings!$Y$19:$Y$33, 0))="", 0, INDEX($AO$2:$AU$8, MATCH(TEXT($B265, "ddd"), $AN$2:$AN$8, 0), MATCH(INDEX(Settings!$AI$19:$AI$33, MATCH(C$10, Settings!$Y$19:$Y$33, 0)), $AO$1:$AU$1, 0))), 0))</f>
        <v/>
      </c>
      <c r="AM265" s="119" t="str">
        <f>IF(OR($B265="", D265="", D$10="", AM$9), "", IFERROR($B265+INDEX(Settings!$AF$19:$AF$33, MATCH(D$10, Settings!$Y$19:$Y$33, 0))+IF(INDEX(Settings!$AI$19:$AI$33, MATCH(D$10, Settings!$Y$19:$Y$33, 0))="", 0, INDEX($AO$2:$AU$8, MATCH(TEXT($B265, "ddd"), $AN$2:$AN$8, 0), MATCH(INDEX(Settings!$AI$19:$AI$33, MATCH(D$10, Settings!$Y$19:$Y$33, 0)), $AO$1:$AU$1, 0))), 0))</f>
        <v/>
      </c>
      <c r="AN265" s="119" t="str">
        <f>IF(OR($B265="", E265="", E$10="", AN$9), "", IFERROR($B265+INDEX(Settings!$AF$19:$AF$33, MATCH(E$10, Settings!$Y$19:$Y$33, 0))+IF(INDEX(Settings!$AI$19:$AI$33, MATCH(E$10, Settings!$Y$19:$Y$33, 0))="", 0, INDEX($AO$2:$AU$8, MATCH(TEXT($B265, "ddd"), $AN$2:$AN$8, 0), MATCH(INDEX(Settings!$AI$19:$AI$33, MATCH(E$10, Settings!$Y$19:$Y$33, 0)), $AO$1:$AU$1, 0))), 0))</f>
        <v/>
      </c>
      <c r="AO265" s="119" t="str">
        <f>IF(OR($B265="", F265="", F$10="", AO$9), "", IFERROR($B265+INDEX(Settings!$AF$19:$AF$33, MATCH(F$10, Settings!$Y$19:$Y$33, 0))+IF(INDEX(Settings!$AI$19:$AI$33, MATCH(F$10, Settings!$Y$19:$Y$33, 0))="", 0, INDEX($AO$2:$AU$8, MATCH(TEXT($B265, "ddd"), $AN$2:$AN$8, 0), MATCH(INDEX(Settings!$AI$19:$AI$33, MATCH(F$10, Settings!$Y$19:$Y$33, 0)), $AO$1:$AU$1, 0))), 0))</f>
        <v/>
      </c>
      <c r="AP265" s="119" t="str">
        <f>IF(OR($B265="", G265="", G$10="", AP$9), "", IFERROR($B265+INDEX(Settings!$AF$19:$AF$33, MATCH(G$10, Settings!$Y$19:$Y$33, 0))+IF(INDEX(Settings!$AI$19:$AI$33, MATCH(G$10, Settings!$Y$19:$Y$33, 0))="", 0, INDEX($AO$2:$AU$8, MATCH(TEXT($B265, "ddd"), $AN$2:$AN$8, 0), MATCH(INDEX(Settings!$AI$19:$AI$33, MATCH(G$10, Settings!$Y$19:$Y$33, 0)), $AO$1:$AU$1, 0))), 0))</f>
        <v/>
      </c>
      <c r="AQ265" s="119" t="str">
        <f>IF(OR($B265="", H265="", H$10="", AQ$9), "", IFERROR($B265+INDEX(Settings!$AF$19:$AF$33, MATCH(H$10, Settings!$Y$19:$Y$33, 0))+IF(INDEX(Settings!$AI$19:$AI$33, MATCH(H$10, Settings!$Y$19:$Y$33, 0))="", 0, INDEX($AO$2:$AU$8, MATCH(TEXT($B265, "ddd"), $AN$2:$AN$8, 0), MATCH(INDEX(Settings!$AI$19:$AI$33, MATCH(H$10, Settings!$Y$19:$Y$33, 0)), $AO$1:$AU$1, 0))), 0))</f>
        <v/>
      </c>
      <c r="AR265" s="119" t="str">
        <f>IF(OR($B265="", I265="", I$10="", AR$9), "", IFERROR($B265+INDEX(Settings!$AF$19:$AF$33, MATCH(I$10, Settings!$Y$19:$Y$33, 0))+IF(INDEX(Settings!$AI$19:$AI$33, MATCH(I$10, Settings!$Y$19:$Y$33, 0))="", 0, INDEX($AO$2:$AU$8, MATCH(TEXT($B265, "ddd"), $AN$2:$AN$8, 0), MATCH(INDEX(Settings!$AI$19:$AI$33, MATCH(I$10, Settings!$Y$19:$Y$33, 0)), $AO$1:$AU$1, 0))), 0))</f>
        <v/>
      </c>
      <c r="AS265" s="119" t="str">
        <f>IF(OR($B265="", J265="", J$10="", AS$9), "", IFERROR($B265+INDEX(Settings!$AF$19:$AF$33, MATCH(J$10, Settings!$Y$19:$Y$33, 0))+IF(INDEX(Settings!$AI$19:$AI$33, MATCH(J$10, Settings!$Y$19:$Y$33, 0))="", 0, INDEX($AO$2:$AU$8, MATCH(TEXT($B265, "ddd"), $AN$2:$AN$8, 0), MATCH(INDEX(Settings!$AI$19:$AI$33, MATCH(J$10, Settings!$Y$19:$Y$33, 0)), $AO$1:$AU$1, 0))), 0))</f>
        <v/>
      </c>
      <c r="AT265" s="119" t="str">
        <f>IF(OR($B265="", K265="", K$10="", AT$9), "", IFERROR($B265+INDEX(Settings!$AF$19:$AF$33, MATCH(K$10, Settings!$Y$19:$Y$33, 0))+IF(INDEX(Settings!$AI$19:$AI$33, MATCH(K$10, Settings!$Y$19:$Y$33, 0))="", 0, INDEX($AO$2:$AU$8, MATCH(TEXT($B265, "ddd"), $AN$2:$AN$8, 0), MATCH(INDEX(Settings!$AI$19:$AI$33, MATCH(K$10, Settings!$Y$19:$Y$33, 0)), $AO$1:$AU$1, 0))), 0))</f>
        <v/>
      </c>
      <c r="AU265" s="119" t="str">
        <f>IF(OR($B265="", L265="", L$10="", AU$9), "", IFERROR($B265+INDEX(Settings!$AF$19:$AF$33, MATCH(L$10, Settings!$Y$19:$Y$33, 0))+IF(INDEX(Settings!$AI$19:$AI$33, MATCH(L$10, Settings!$Y$19:$Y$33, 0))="", 0, INDEX($AO$2:$AU$8, MATCH(TEXT($B265, "ddd"), $AN$2:$AN$8, 0), MATCH(INDEX(Settings!$AI$19:$AI$33, MATCH(L$10, Settings!$Y$19:$Y$33, 0)), $AO$1:$AU$1, 0))), 0))</f>
        <v/>
      </c>
      <c r="AV265" s="119" t="str">
        <f>IF(OR($B265="", M265="", M$10="", AV$9), "", IFERROR($B265+INDEX(Settings!$AF$19:$AF$33, MATCH(M$10, Settings!$Y$19:$Y$33, 0))+IF(INDEX(Settings!$AI$19:$AI$33, MATCH(M$10, Settings!$Y$19:$Y$33, 0))="", 0, INDEX($AO$2:$AU$8, MATCH(TEXT($B265, "ddd"), $AN$2:$AN$8, 0), MATCH(INDEX(Settings!$AI$19:$AI$33, MATCH(M$10, Settings!$Y$19:$Y$33, 0)), $AO$1:$AU$1, 0))), 0))</f>
        <v/>
      </c>
      <c r="AW265" s="119" t="str">
        <f>IF(OR($B265="", N265="", N$10="", AW$9), "", IFERROR($B265+INDEX(Settings!$AF$19:$AF$33, MATCH(N$10, Settings!$Y$19:$Y$33, 0))+IF(INDEX(Settings!$AI$19:$AI$33, MATCH(N$10, Settings!$Y$19:$Y$33, 0))="", 0, INDEX($AO$2:$AU$8, MATCH(TEXT($B265, "ddd"), $AN$2:$AN$8, 0), MATCH(INDEX(Settings!$AI$19:$AI$33, MATCH(N$10, Settings!$Y$19:$Y$33, 0)), $AO$1:$AU$1, 0))), 0))</f>
        <v/>
      </c>
      <c r="AX265" s="119" t="str">
        <f>IF(OR($B265="", O265="", O$10="", AX$9), "", IFERROR($B265+INDEX(Settings!$AF$19:$AF$33, MATCH(O$10, Settings!$Y$19:$Y$33, 0))+IF(INDEX(Settings!$AI$19:$AI$33, MATCH(O$10, Settings!$Y$19:$Y$33, 0))="", 0, INDEX($AO$2:$AU$8, MATCH(TEXT($B265, "ddd"), $AN$2:$AN$8, 0), MATCH(INDEX(Settings!$AI$19:$AI$33, MATCH(O$10, Settings!$Y$19:$Y$33, 0)), $AO$1:$AU$1, 0))), 0))</f>
        <v/>
      </c>
      <c r="AY265" s="119" t="str">
        <f>IF(OR($B265="", P265="", P$10="", AY$9), "", IFERROR($B265+INDEX(Settings!$AF$19:$AF$33, MATCH(P$10, Settings!$Y$19:$Y$33, 0))+IF(INDEX(Settings!$AI$19:$AI$33, MATCH(P$10, Settings!$Y$19:$Y$33, 0))="", 0, INDEX($AO$2:$AU$8, MATCH(TEXT($B265, "ddd"), $AN$2:$AN$8, 0), MATCH(INDEX(Settings!$AI$19:$AI$33, MATCH(P$10, Settings!$Y$19:$Y$33, 0)), $AO$1:$AU$1, 0))), 0))</f>
        <v/>
      </c>
      <c r="AZ265" s="120" t="str">
        <f>IF(OR($B265="", Q265="", Q$10="", AZ$9), "", IFERROR($B265+INDEX(Settings!$AF$19:$AF$33, MATCH(Q$10, Settings!$Y$19:$Y$33, 0))+IF(INDEX(Settings!$AI$19:$AI$33, MATCH(Q$10, Settings!$Y$19:$Y$33, 0))="", 0, INDEX($AO$2:$AU$8, MATCH(TEXT($B265, "ddd"), $AN$2:$AN$8, 0), MATCH(INDEX(Settings!$AI$19:$AI$33, MATCH(Q$10, Settings!$Y$19:$Y$33, 0)), $AO$1:$AU$1, 0))), 0))</f>
        <v/>
      </c>
      <c r="BB265" s="118" t="str">
        <f>IF(OR(C$10="", $B265="", C265="", BB$9=""), "", IFERROR(WORKDAY((DATE(YEAR($B265), MONTH($B265)+INDEX(Settings!$AM$19:$AM$33, MATCH(C$10, Settings!$Y$19:$Y$33, 0)), IF(INDEX(Settings!$AQ$19:$AQ$33, MATCH(C$10, Settings!$Y$19:$Y$33, 0))=0, DAY($B265), INDEX(Settings!$AQ$19:$AQ$33, MATCH(C$10, Settings!$Y$19:$Y$33, 0))))-1), 1, Settings!$AY$23:$AY$38), ""))</f>
        <v/>
      </c>
      <c r="BC265" s="119" t="str">
        <f>IF(OR(D$10="", $B265="", D265="", BC$9=""), "", IFERROR(WORKDAY((DATE(YEAR($B265), MONTH($B265)+INDEX(Settings!$AM$19:$AM$33, MATCH(D$10, Settings!$Y$19:$Y$33, 0)), IF(INDEX(Settings!$AQ$19:$AQ$33, MATCH(D$10, Settings!$Y$19:$Y$33, 0))=0, DAY($B265), INDEX(Settings!$AQ$19:$AQ$33, MATCH(D$10, Settings!$Y$19:$Y$33, 0))))-1), 1, Settings!$AY$23:$AY$38), ""))</f>
        <v/>
      </c>
      <c r="BD265" s="119" t="str">
        <f>IF(OR(E$10="", $B265="", E265="", BD$9=""), "", IFERROR(WORKDAY((DATE(YEAR($B265), MONTH($B265)+INDEX(Settings!$AM$19:$AM$33, MATCH(E$10, Settings!$Y$19:$Y$33, 0)), IF(INDEX(Settings!$AQ$19:$AQ$33, MATCH(E$10, Settings!$Y$19:$Y$33, 0))=0, DAY($B265), INDEX(Settings!$AQ$19:$AQ$33, MATCH(E$10, Settings!$Y$19:$Y$33, 0))))-1), 1, Settings!$AY$23:$AY$38), ""))</f>
        <v/>
      </c>
      <c r="BE265" s="119" t="str">
        <f>IF(OR(F$10="", $B265="", F265="", BE$9=""), "", IFERROR(WORKDAY((DATE(YEAR($B265), MONTH($B265)+INDEX(Settings!$AM$19:$AM$33, MATCH(F$10, Settings!$Y$19:$Y$33, 0)), IF(INDEX(Settings!$AQ$19:$AQ$33, MATCH(F$10, Settings!$Y$19:$Y$33, 0))=0, DAY($B265), INDEX(Settings!$AQ$19:$AQ$33, MATCH(F$10, Settings!$Y$19:$Y$33, 0))))-1), 1, Settings!$AY$23:$AY$38), ""))</f>
        <v/>
      </c>
      <c r="BF265" s="119" t="str">
        <f>IF(OR(G$10="", $B265="", G265="", BF$9=""), "", IFERROR(WORKDAY((DATE(YEAR($B265), MONTH($B265)+INDEX(Settings!$AM$19:$AM$33, MATCH(G$10, Settings!$Y$19:$Y$33, 0)), IF(INDEX(Settings!$AQ$19:$AQ$33, MATCH(G$10, Settings!$Y$19:$Y$33, 0))=0, DAY($B265), INDEX(Settings!$AQ$19:$AQ$33, MATCH(G$10, Settings!$Y$19:$Y$33, 0))))-1), 1, Settings!$AY$23:$AY$38), ""))</f>
        <v/>
      </c>
      <c r="BG265" s="119" t="str">
        <f>IF(OR(H$10="", $B265="", H265="", BG$9=""), "", IFERROR(WORKDAY((DATE(YEAR($B265), MONTH($B265)+INDEX(Settings!$AM$19:$AM$33, MATCH(H$10, Settings!$Y$19:$Y$33, 0)), IF(INDEX(Settings!$AQ$19:$AQ$33, MATCH(H$10, Settings!$Y$19:$Y$33, 0))=0, DAY($B265), INDEX(Settings!$AQ$19:$AQ$33, MATCH(H$10, Settings!$Y$19:$Y$33, 0))))-1), 1, Settings!$AY$23:$AY$38), ""))</f>
        <v/>
      </c>
      <c r="BH265" s="119" t="str">
        <f>IF(OR(I$10="", $B265="", I265="", BH$9=""), "", IFERROR(WORKDAY((DATE(YEAR($B265), MONTH($B265)+INDEX(Settings!$AM$19:$AM$33, MATCH(I$10, Settings!$Y$19:$Y$33, 0)), IF(INDEX(Settings!$AQ$19:$AQ$33, MATCH(I$10, Settings!$Y$19:$Y$33, 0))=0, DAY($B265), INDEX(Settings!$AQ$19:$AQ$33, MATCH(I$10, Settings!$Y$19:$Y$33, 0))))-1), 1, Settings!$AY$23:$AY$38), ""))</f>
        <v/>
      </c>
      <c r="BI265" s="119" t="str">
        <f>IF(OR(J$10="", $B265="", J265="", BI$9=""), "", IFERROR(WORKDAY((DATE(YEAR($B265), MONTH($B265)+INDEX(Settings!$AM$19:$AM$33, MATCH(J$10, Settings!$Y$19:$Y$33, 0)), IF(INDEX(Settings!$AQ$19:$AQ$33, MATCH(J$10, Settings!$Y$19:$Y$33, 0))=0, DAY($B265), INDEX(Settings!$AQ$19:$AQ$33, MATCH(J$10, Settings!$Y$19:$Y$33, 0))))-1), 1, Settings!$AY$23:$AY$38), ""))</f>
        <v/>
      </c>
      <c r="BJ265" s="119" t="str">
        <f>IF(OR(K$10="", $B265="", K265="", BJ$9=""), "", IFERROR(WORKDAY((DATE(YEAR($B265), MONTH($B265)+INDEX(Settings!$AM$19:$AM$33, MATCH(K$10, Settings!$Y$19:$Y$33, 0)), IF(INDEX(Settings!$AQ$19:$AQ$33, MATCH(K$10, Settings!$Y$19:$Y$33, 0))=0, DAY($B265), INDEX(Settings!$AQ$19:$AQ$33, MATCH(K$10, Settings!$Y$19:$Y$33, 0))))-1), 1, Settings!$AY$23:$AY$38), ""))</f>
        <v/>
      </c>
      <c r="BK265" s="119" t="str">
        <f>IF(OR(L$10="", $B265="", L265="", BK$9=""), "", IFERROR(WORKDAY((DATE(YEAR($B265), MONTH($B265)+INDEX(Settings!$AM$19:$AM$33, MATCH(L$10, Settings!$Y$19:$Y$33, 0)), IF(INDEX(Settings!$AQ$19:$AQ$33, MATCH(L$10, Settings!$Y$19:$Y$33, 0))=0, DAY($B265), INDEX(Settings!$AQ$19:$AQ$33, MATCH(L$10, Settings!$Y$19:$Y$33, 0))))-1), 1, Settings!$AY$23:$AY$38), ""))</f>
        <v/>
      </c>
      <c r="BL265" s="119" t="str">
        <f>IF(OR(M$10="", $B265="", M265="", BL$9=""), "", IFERROR(WORKDAY((DATE(YEAR($B265), MONTH($B265)+INDEX(Settings!$AM$19:$AM$33, MATCH(M$10, Settings!$Y$19:$Y$33, 0)), IF(INDEX(Settings!$AQ$19:$AQ$33, MATCH(M$10, Settings!$Y$19:$Y$33, 0))=0, DAY($B265), INDEX(Settings!$AQ$19:$AQ$33, MATCH(M$10, Settings!$Y$19:$Y$33, 0))))-1), 1, Settings!$AY$23:$AY$38), ""))</f>
        <v/>
      </c>
      <c r="BM265" s="119" t="str">
        <f>IF(OR(N$10="", $B265="", N265="", BM$9=""), "", IFERROR(WORKDAY((DATE(YEAR($B265), MONTH($B265)+INDEX(Settings!$AM$19:$AM$33, MATCH(N$10, Settings!$Y$19:$Y$33, 0)), IF(INDEX(Settings!$AQ$19:$AQ$33, MATCH(N$10, Settings!$Y$19:$Y$33, 0))=0, DAY($B265), INDEX(Settings!$AQ$19:$AQ$33, MATCH(N$10, Settings!$Y$19:$Y$33, 0))))-1), 1, Settings!$AY$23:$AY$38), ""))</f>
        <v/>
      </c>
      <c r="BN265" s="119" t="str">
        <f>IF(OR(O$10="", $B265="", O265="", BN$9=""), "", IFERROR(WORKDAY((DATE(YEAR($B265), MONTH($B265)+INDEX(Settings!$AM$19:$AM$33, MATCH(O$10, Settings!$Y$19:$Y$33, 0)), IF(INDEX(Settings!$AQ$19:$AQ$33, MATCH(O$10, Settings!$Y$19:$Y$33, 0))=0, DAY($B265), INDEX(Settings!$AQ$19:$AQ$33, MATCH(O$10, Settings!$Y$19:$Y$33, 0))))-1), 1, Settings!$AY$23:$AY$38), ""))</f>
        <v/>
      </c>
      <c r="BO265" s="119" t="str">
        <f>IF(OR(P$10="", $B265="", P265="", BO$9=""), "", IFERROR(WORKDAY((DATE(YEAR($B265), MONTH($B265)+INDEX(Settings!$AM$19:$AM$33, MATCH(P$10, Settings!$Y$19:$Y$33, 0)), IF(INDEX(Settings!$AQ$19:$AQ$33, MATCH(P$10, Settings!$Y$19:$Y$33, 0))=0, DAY($B265), INDEX(Settings!$AQ$19:$AQ$33, MATCH(P$10, Settings!$Y$19:$Y$33, 0))))-1), 1, Settings!$AY$23:$AY$38), ""))</f>
        <v/>
      </c>
      <c r="BP265" s="120" t="str">
        <f>IF(OR(Q$10="", $B265="", Q265="", BP$9=""), "", IFERROR(WORKDAY((DATE(YEAR($B265), MONTH($B265)+INDEX(Settings!$AM$19:$AM$33, MATCH(Q$10, Settings!$Y$19:$Y$33, 0)), IF(INDEX(Settings!$AQ$19:$AQ$33, MATCH(Q$10, Settings!$Y$19:$Y$33, 0))=0, DAY($B265), INDEX(Settings!$AQ$19:$AQ$33, MATCH(Q$10, Settings!$Y$19:$Y$33, 0))))-1), 1, Settings!$AY$23:$AY$38), ""))</f>
        <v/>
      </c>
      <c r="BR265" s="118" t="str">
        <f>IF(BB265="", "", IF(BB265&lt;=$B265, WORKDAY(DATE(YEAR($BB265), MONTH(BB265)+1, DAY(BB265)-1), 1, Settings!$AY$23:$AY$38), BB265))</f>
        <v/>
      </c>
      <c r="BS265" s="119" t="str">
        <f>IF(BC265="", "", IF(BC265&lt;=$B265, WORKDAY(DATE(YEAR($BB265), MONTH(BC265)+1, DAY(BC265)-1), 1, Settings!$AY$23:$AY$38), BC265))</f>
        <v/>
      </c>
      <c r="BT265" s="119" t="str">
        <f>IF(BD265="", "", IF(BD265&lt;=$B265, WORKDAY(DATE(YEAR($BB265), MONTH(BD265)+1, DAY(BD265)-1), 1, Settings!$AY$23:$AY$38), BD265))</f>
        <v/>
      </c>
      <c r="BU265" s="119" t="str">
        <f>IF(BE265="", "", IF(BE265&lt;=$B265, WORKDAY(DATE(YEAR($BB265), MONTH(BE265)+1, DAY(BE265)-1), 1, Settings!$AY$23:$AY$38), BE265))</f>
        <v/>
      </c>
      <c r="BV265" s="119" t="str">
        <f>IF(BF265="", "", IF(BF265&lt;=$B265, WORKDAY(DATE(YEAR($BB265), MONTH(BF265)+1, DAY(BF265)-1), 1, Settings!$AY$23:$AY$38), BF265))</f>
        <v/>
      </c>
      <c r="BW265" s="119" t="str">
        <f>IF(BG265="", "", IF(BG265&lt;=$B265, WORKDAY(DATE(YEAR($BB265), MONTH(BG265)+1, DAY(BG265)-1), 1, Settings!$AY$23:$AY$38), BG265))</f>
        <v/>
      </c>
      <c r="BX265" s="119" t="str">
        <f>IF(BH265="", "", IF(BH265&lt;=$B265, WORKDAY(DATE(YEAR($BB265), MONTH(BH265)+1, DAY(BH265)-1), 1, Settings!$AY$23:$AY$38), BH265))</f>
        <v/>
      </c>
      <c r="BY265" s="119" t="str">
        <f>IF(BI265="", "", IF(BI265&lt;=$B265, WORKDAY(DATE(YEAR($BB265), MONTH(BI265)+1, DAY(BI265)-1), 1, Settings!$AY$23:$AY$38), BI265))</f>
        <v/>
      </c>
      <c r="BZ265" s="119" t="str">
        <f>IF(BJ265="", "", IF(BJ265&lt;=$B265, WORKDAY(DATE(YEAR($BB265), MONTH(BJ265)+1, DAY(BJ265)-1), 1, Settings!$AY$23:$AY$38), BJ265))</f>
        <v/>
      </c>
      <c r="CA265" s="119" t="str">
        <f>IF(BK265="", "", IF(BK265&lt;=$B265, WORKDAY(DATE(YEAR($BB265), MONTH(BK265)+1, DAY(BK265)-1), 1, Settings!$AY$23:$AY$38), BK265))</f>
        <v/>
      </c>
      <c r="CB265" s="119" t="str">
        <f>IF(BL265="", "", IF(BL265&lt;=$B265, WORKDAY(DATE(YEAR($BB265), MONTH(BL265)+1, DAY(BL265)-1), 1, Settings!$AY$23:$AY$38), BL265))</f>
        <v/>
      </c>
      <c r="CC265" s="119" t="str">
        <f>IF(BM265="", "", IF(BM265&lt;=$B265, WORKDAY(DATE(YEAR($BB265), MONTH(BM265)+1, DAY(BM265)-1), 1, Settings!$AY$23:$AY$38), BM265))</f>
        <v/>
      </c>
      <c r="CD265" s="119" t="str">
        <f>IF(BN265="", "", IF(BN265&lt;=$B265, WORKDAY(DATE(YEAR($BB265), MONTH(BN265)+1, DAY(BN265)-1), 1, Settings!$AY$23:$AY$38), BN265))</f>
        <v/>
      </c>
      <c r="CE265" s="119" t="str">
        <f>IF(BO265="", "", IF(BO265&lt;=$B265, WORKDAY(DATE(YEAR($BB265), MONTH(BO265)+1, DAY(BO265)-1), 1, Settings!$AY$23:$AY$38), BO265))</f>
        <v/>
      </c>
      <c r="CF265" s="120" t="str">
        <f>IF(BP265="", "", IF(BP265&lt;=$B265, WORKDAY(DATE(YEAR($BB265), MONTH(BP265)+1, DAY(BP265)-1), 1, Settings!$AY$23:$AY$38), BP265))</f>
        <v/>
      </c>
      <c r="CH265" s="48" t="str">
        <f t="shared" si="97"/>
        <v/>
      </c>
      <c r="CI265" s="49" t="str">
        <f t="shared" si="98"/>
        <v/>
      </c>
      <c r="CJ265" s="49" t="str">
        <f t="shared" si="99"/>
        <v/>
      </c>
      <c r="CK265" s="49" t="str">
        <f t="shared" si="100"/>
        <v/>
      </c>
      <c r="CL265" s="49" t="str">
        <f t="shared" si="101"/>
        <v/>
      </c>
      <c r="CM265" s="49" t="str">
        <f t="shared" si="102"/>
        <v/>
      </c>
      <c r="CN265" s="49" t="str">
        <f t="shared" si="103"/>
        <v/>
      </c>
      <c r="CO265" s="49" t="str">
        <f t="shared" si="104"/>
        <v/>
      </c>
      <c r="CP265" s="49" t="str">
        <f t="shared" si="105"/>
        <v/>
      </c>
      <c r="CQ265" s="49" t="str">
        <f t="shared" si="106"/>
        <v/>
      </c>
      <c r="CR265" s="49" t="str">
        <f t="shared" si="107"/>
        <v/>
      </c>
      <c r="CS265" s="49" t="str">
        <f t="shared" si="108"/>
        <v/>
      </c>
      <c r="CT265" s="49" t="str">
        <f t="shared" si="109"/>
        <v/>
      </c>
      <c r="CU265" s="49" t="str">
        <f t="shared" si="110"/>
        <v/>
      </c>
      <c r="CV265" s="16" t="str">
        <f t="shared" si="111"/>
        <v/>
      </c>
      <c r="CX265" s="48" t="str">
        <f t="shared" si="112"/>
        <v/>
      </c>
      <c r="CY265" s="49" t="str">
        <f t="shared" si="113"/>
        <v/>
      </c>
      <c r="CZ265" s="49" t="str">
        <f t="shared" si="114"/>
        <v/>
      </c>
      <c r="DA265" s="49" t="str">
        <f t="shared" si="115"/>
        <v/>
      </c>
      <c r="DB265" s="49" t="str">
        <f t="shared" si="116"/>
        <v/>
      </c>
      <c r="DC265" s="49" t="str">
        <f t="shared" si="117"/>
        <v/>
      </c>
      <c r="DD265" s="49" t="str">
        <f t="shared" si="118"/>
        <v/>
      </c>
      <c r="DE265" s="49" t="str">
        <f t="shared" si="119"/>
        <v/>
      </c>
      <c r="DF265" s="49" t="str">
        <f t="shared" si="120"/>
        <v/>
      </c>
      <c r="DG265" s="49" t="str">
        <f t="shared" si="121"/>
        <v/>
      </c>
      <c r="DH265" s="49" t="str">
        <f t="shared" si="122"/>
        <v/>
      </c>
      <c r="DI265" s="49" t="str">
        <f t="shared" si="123"/>
        <v/>
      </c>
      <c r="DJ265" s="49" t="str">
        <f t="shared" si="124"/>
        <v/>
      </c>
      <c r="DK265" s="49" t="str">
        <f t="shared" si="125"/>
        <v/>
      </c>
      <c r="DL265" s="16" t="str">
        <f t="shared" si="126"/>
        <v/>
      </c>
      <c r="DN265" s="17" t="str">
        <f t="shared" si="127"/>
        <v>Mar 2020</v>
      </c>
    </row>
    <row r="266" spans="1:118" x14ac:dyDescent="0.25">
      <c r="A266" s="30"/>
      <c r="B266" s="102">
        <f>IF(B265="", "", IFERROR(IF(B265+1&gt;Settings!$G$25, "", B265+1), ""))</f>
        <v>43902</v>
      </c>
      <c r="C266" s="2"/>
      <c r="D266" s="3"/>
      <c r="E266" s="3"/>
      <c r="F266" s="3"/>
      <c r="G266" s="3"/>
      <c r="H266" s="3"/>
      <c r="I266" s="3"/>
      <c r="J266" s="3"/>
      <c r="K266" s="3"/>
      <c r="L266" s="3"/>
      <c r="M266" s="3"/>
      <c r="N266" s="3"/>
      <c r="O266" s="3"/>
      <c r="P266" s="3"/>
      <c r="Q266" s="4"/>
      <c r="R266" s="30"/>
      <c r="T266" s="17" t="str">
        <f>IF($B266="", "", IF($B266&lt;Settings!$G$23, "Old", "New"))</f>
        <v>New</v>
      </c>
      <c r="AL266" s="118" t="str">
        <f>IF(OR($B266="", C266="", C$10="", AL$9), "", IFERROR($B266+INDEX(Settings!$AF$19:$AF$33, MATCH(C$10, Settings!$Y$19:$Y$33, 0))+IF(INDEX(Settings!$AI$19:$AI$33, MATCH(C$10, Settings!$Y$19:$Y$33, 0))="", 0, INDEX($AO$2:$AU$8, MATCH(TEXT($B266, "ddd"), $AN$2:$AN$8, 0), MATCH(INDEX(Settings!$AI$19:$AI$33, MATCH(C$10, Settings!$Y$19:$Y$33, 0)), $AO$1:$AU$1, 0))), 0))</f>
        <v/>
      </c>
      <c r="AM266" s="119" t="str">
        <f>IF(OR($B266="", D266="", D$10="", AM$9), "", IFERROR($B266+INDEX(Settings!$AF$19:$AF$33, MATCH(D$10, Settings!$Y$19:$Y$33, 0))+IF(INDEX(Settings!$AI$19:$AI$33, MATCH(D$10, Settings!$Y$19:$Y$33, 0))="", 0, INDEX($AO$2:$AU$8, MATCH(TEXT($B266, "ddd"), $AN$2:$AN$8, 0), MATCH(INDEX(Settings!$AI$19:$AI$33, MATCH(D$10, Settings!$Y$19:$Y$33, 0)), $AO$1:$AU$1, 0))), 0))</f>
        <v/>
      </c>
      <c r="AN266" s="119" t="str">
        <f>IF(OR($B266="", E266="", E$10="", AN$9), "", IFERROR($B266+INDEX(Settings!$AF$19:$AF$33, MATCH(E$10, Settings!$Y$19:$Y$33, 0))+IF(INDEX(Settings!$AI$19:$AI$33, MATCH(E$10, Settings!$Y$19:$Y$33, 0))="", 0, INDEX($AO$2:$AU$8, MATCH(TEXT($B266, "ddd"), $AN$2:$AN$8, 0), MATCH(INDEX(Settings!$AI$19:$AI$33, MATCH(E$10, Settings!$Y$19:$Y$33, 0)), $AO$1:$AU$1, 0))), 0))</f>
        <v/>
      </c>
      <c r="AO266" s="119" t="str">
        <f>IF(OR($B266="", F266="", F$10="", AO$9), "", IFERROR($B266+INDEX(Settings!$AF$19:$AF$33, MATCH(F$10, Settings!$Y$19:$Y$33, 0))+IF(INDEX(Settings!$AI$19:$AI$33, MATCH(F$10, Settings!$Y$19:$Y$33, 0))="", 0, INDEX($AO$2:$AU$8, MATCH(TEXT($B266, "ddd"), $AN$2:$AN$8, 0), MATCH(INDEX(Settings!$AI$19:$AI$33, MATCH(F$10, Settings!$Y$19:$Y$33, 0)), $AO$1:$AU$1, 0))), 0))</f>
        <v/>
      </c>
      <c r="AP266" s="119" t="str">
        <f>IF(OR($B266="", G266="", G$10="", AP$9), "", IFERROR($B266+INDEX(Settings!$AF$19:$AF$33, MATCH(G$10, Settings!$Y$19:$Y$33, 0))+IF(INDEX(Settings!$AI$19:$AI$33, MATCH(G$10, Settings!$Y$19:$Y$33, 0))="", 0, INDEX($AO$2:$AU$8, MATCH(TEXT($B266, "ddd"), $AN$2:$AN$8, 0), MATCH(INDEX(Settings!$AI$19:$AI$33, MATCH(G$10, Settings!$Y$19:$Y$33, 0)), $AO$1:$AU$1, 0))), 0))</f>
        <v/>
      </c>
      <c r="AQ266" s="119" t="str">
        <f>IF(OR($B266="", H266="", H$10="", AQ$9), "", IFERROR($B266+INDEX(Settings!$AF$19:$AF$33, MATCH(H$10, Settings!$Y$19:$Y$33, 0))+IF(INDEX(Settings!$AI$19:$AI$33, MATCH(H$10, Settings!$Y$19:$Y$33, 0))="", 0, INDEX($AO$2:$AU$8, MATCH(TEXT($B266, "ddd"), $AN$2:$AN$8, 0), MATCH(INDEX(Settings!$AI$19:$AI$33, MATCH(H$10, Settings!$Y$19:$Y$33, 0)), $AO$1:$AU$1, 0))), 0))</f>
        <v/>
      </c>
      <c r="AR266" s="119" t="str">
        <f>IF(OR($B266="", I266="", I$10="", AR$9), "", IFERROR($B266+INDEX(Settings!$AF$19:$AF$33, MATCH(I$10, Settings!$Y$19:$Y$33, 0))+IF(INDEX(Settings!$AI$19:$AI$33, MATCH(I$10, Settings!$Y$19:$Y$33, 0))="", 0, INDEX($AO$2:$AU$8, MATCH(TEXT($B266, "ddd"), $AN$2:$AN$8, 0), MATCH(INDEX(Settings!$AI$19:$AI$33, MATCH(I$10, Settings!$Y$19:$Y$33, 0)), $AO$1:$AU$1, 0))), 0))</f>
        <v/>
      </c>
      <c r="AS266" s="119" t="str">
        <f>IF(OR($B266="", J266="", J$10="", AS$9), "", IFERROR($B266+INDEX(Settings!$AF$19:$AF$33, MATCH(J$10, Settings!$Y$19:$Y$33, 0))+IF(INDEX(Settings!$AI$19:$AI$33, MATCH(J$10, Settings!$Y$19:$Y$33, 0))="", 0, INDEX($AO$2:$AU$8, MATCH(TEXT($B266, "ddd"), $AN$2:$AN$8, 0), MATCH(INDEX(Settings!$AI$19:$AI$33, MATCH(J$10, Settings!$Y$19:$Y$33, 0)), $AO$1:$AU$1, 0))), 0))</f>
        <v/>
      </c>
      <c r="AT266" s="119" t="str">
        <f>IF(OR($B266="", K266="", K$10="", AT$9), "", IFERROR($B266+INDEX(Settings!$AF$19:$AF$33, MATCH(K$10, Settings!$Y$19:$Y$33, 0))+IF(INDEX(Settings!$AI$19:$AI$33, MATCH(K$10, Settings!$Y$19:$Y$33, 0))="", 0, INDEX($AO$2:$AU$8, MATCH(TEXT($B266, "ddd"), $AN$2:$AN$8, 0), MATCH(INDEX(Settings!$AI$19:$AI$33, MATCH(K$10, Settings!$Y$19:$Y$33, 0)), $AO$1:$AU$1, 0))), 0))</f>
        <v/>
      </c>
      <c r="AU266" s="119" t="str">
        <f>IF(OR($B266="", L266="", L$10="", AU$9), "", IFERROR($B266+INDEX(Settings!$AF$19:$AF$33, MATCH(L$10, Settings!$Y$19:$Y$33, 0))+IF(INDEX(Settings!$AI$19:$AI$33, MATCH(L$10, Settings!$Y$19:$Y$33, 0))="", 0, INDEX($AO$2:$AU$8, MATCH(TEXT($B266, "ddd"), $AN$2:$AN$8, 0), MATCH(INDEX(Settings!$AI$19:$AI$33, MATCH(L$10, Settings!$Y$19:$Y$33, 0)), $AO$1:$AU$1, 0))), 0))</f>
        <v/>
      </c>
      <c r="AV266" s="119" t="str">
        <f>IF(OR($B266="", M266="", M$10="", AV$9), "", IFERROR($B266+INDEX(Settings!$AF$19:$AF$33, MATCH(M$10, Settings!$Y$19:$Y$33, 0))+IF(INDEX(Settings!$AI$19:$AI$33, MATCH(M$10, Settings!$Y$19:$Y$33, 0))="", 0, INDEX($AO$2:$AU$8, MATCH(TEXT($B266, "ddd"), $AN$2:$AN$8, 0), MATCH(INDEX(Settings!$AI$19:$AI$33, MATCH(M$10, Settings!$Y$19:$Y$33, 0)), $AO$1:$AU$1, 0))), 0))</f>
        <v/>
      </c>
      <c r="AW266" s="119" t="str">
        <f>IF(OR($B266="", N266="", N$10="", AW$9), "", IFERROR($B266+INDEX(Settings!$AF$19:$AF$33, MATCH(N$10, Settings!$Y$19:$Y$33, 0))+IF(INDEX(Settings!$AI$19:$AI$33, MATCH(N$10, Settings!$Y$19:$Y$33, 0))="", 0, INDEX($AO$2:$AU$8, MATCH(TEXT($B266, "ddd"), $AN$2:$AN$8, 0), MATCH(INDEX(Settings!$AI$19:$AI$33, MATCH(N$10, Settings!$Y$19:$Y$33, 0)), $AO$1:$AU$1, 0))), 0))</f>
        <v/>
      </c>
      <c r="AX266" s="119" t="str">
        <f>IF(OR($B266="", O266="", O$10="", AX$9), "", IFERROR($B266+INDEX(Settings!$AF$19:$AF$33, MATCH(O$10, Settings!$Y$19:$Y$33, 0))+IF(INDEX(Settings!$AI$19:$AI$33, MATCH(O$10, Settings!$Y$19:$Y$33, 0))="", 0, INDEX($AO$2:$AU$8, MATCH(TEXT($B266, "ddd"), $AN$2:$AN$8, 0), MATCH(INDEX(Settings!$AI$19:$AI$33, MATCH(O$10, Settings!$Y$19:$Y$33, 0)), $AO$1:$AU$1, 0))), 0))</f>
        <v/>
      </c>
      <c r="AY266" s="119" t="str">
        <f>IF(OR($B266="", P266="", P$10="", AY$9), "", IFERROR($B266+INDEX(Settings!$AF$19:$AF$33, MATCH(P$10, Settings!$Y$19:$Y$33, 0))+IF(INDEX(Settings!$AI$19:$AI$33, MATCH(P$10, Settings!$Y$19:$Y$33, 0))="", 0, INDEX($AO$2:$AU$8, MATCH(TEXT($B266, "ddd"), $AN$2:$AN$8, 0), MATCH(INDEX(Settings!$AI$19:$AI$33, MATCH(P$10, Settings!$Y$19:$Y$33, 0)), $AO$1:$AU$1, 0))), 0))</f>
        <v/>
      </c>
      <c r="AZ266" s="120" t="str">
        <f>IF(OR($B266="", Q266="", Q$10="", AZ$9), "", IFERROR($B266+INDEX(Settings!$AF$19:$AF$33, MATCH(Q$10, Settings!$Y$19:$Y$33, 0))+IF(INDEX(Settings!$AI$19:$AI$33, MATCH(Q$10, Settings!$Y$19:$Y$33, 0))="", 0, INDEX($AO$2:$AU$8, MATCH(TEXT($B266, "ddd"), $AN$2:$AN$8, 0), MATCH(INDEX(Settings!$AI$19:$AI$33, MATCH(Q$10, Settings!$Y$19:$Y$33, 0)), $AO$1:$AU$1, 0))), 0))</f>
        <v/>
      </c>
      <c r="BB266" s="118" t="str">
        <f>IF(OR(C$10="", $B266="", C266="", BB$9=""), "", IFERROR(WORKDAY((DATE(YEAR($B266), MONTH($B266)+INDEX(Settings!$AM$19:$AM$33, MATCH(C$10, Settings!$Y$19:$Y$33, 0)), IF(INDEX(Settings!$AQ$19:$AQ$33, MATCH(C$10, Settings!$Y$19:$Y$33, 0))=0, DAY($B266), INDEX(Settings!$AQ$19:$AQ$33, MATCH(C$10, Settings!$Y$19:$Y$33, 0))))-1), 1, Settings!$AY$23:$AY$38), ""))</f>
        <v/>
      </c>
      <c r="BC266" s="119" t="str">
        <f>IF(OR(D$10="", $B266="", D266="", BC$9=""), "", IFERROR(WORKDAY((DATE(YEAR($B266), MONTH($B266)+INDEX(Settings!$AM$19:$AM$33, MATCH(D$10, Settings!$Y$19:$Y$33, 0)), IF(INDEX(Settings!$AQ$19:$AQ$33, MATCH(D$10, Settings!$Y$19:$Y$33, 0))=0, DAY($B266), INDEX(Settings!$AQ$19:$AQ$33, MATCH(D$10, Settings!$Y$19:$Y$33, 0))))-1), 1, Settings!$AY$23:$AY$38), ""))</f>
        <v/>
      </c>
      <c r="BD266" s="119" t="str">
        <f>IF(OR(E$10="", $B266="", E266="", BD$9=""), "", IFERROR(WORKDAY((DATE(YEAR($B266), MONTH($B266)+INDEX(Settings!$AM$19:$AM$33, MATCH(E$10, Settings!$Y$19:$Y$33, 0)), IF(INDEX(Settings!$AQ$19:$AQ$33, MATCH(E$10, Settings!$Y$19:$Y$33, 0))=0, DAY($B266), INDEX(Settings!$AQ$19:$AQ$33, MATCH(E$10, Settings!$Y$19:$Y$33, 0))))-1), 1, Settings!$AY$23:$AY$38), ""))</f>
        <v/>
      </c>
      <c r="BE266" s="119" t="str">
        <f>IF(OR(F$10="", $B266="", F266="", BE$9=""), "", IFERROR(WORKDAY((DATE(YEAR($B266), MONTH($B266)+INDEX(Settings!$AM$19:$AM$33, MATCH(F$10, Settings!$Y$19:$Y$33, 0)), IF(INDEX(Settings!$AQ$19:$AQ$33, MATCH(F$10, Settings!$Y$19:$Y$33, 0))=0, DAY($B266), INDEX(Settings!$AQ$19:$AQ$33, MATCH(F$10, Settings!$Y$19:$Y$33, 0))))-1), 1, Settings!$AY$23:$AY$38), ""))</f>
        <v/>
      </c>
      <c r="BF266" s="119" t="str">
        <f>IF(OR(G$10="", $B266="", G266="", BF$9=""), "", IFERROR(WORKDAY((DATE(YEAR($B266), MONTH($B266)+INDEX(Settings!$AM$19:$AM$33, MATCH(G$10, Settings!$Y$19:$Y$33, 0)), IF(INDEX(Settings!$AQ$19:$AQ$33, MATCH(G$10, Settings!$Y$19:$Y$33, 0))=0, DAY($B266), INDEX(Settings!$AQ$19:$AQ$33, MATCH(G$10, Settings!$Y$19:$Y$33, 0))))-1), 1, Settings!$AY$23:$AY$38), ""))</f>
        <v/>
      </c>
      <c r="BG266" s="119" t="str">
        <f>IF(OR(H$10="", $B266="", H266="", BG$9=""), "", IFERROR(WORKDAY((DATE(YEAR($B266), MONTH($B266)+INDEX(Settings!$AM$19:$AM$33, MATCH(H$10, Settings!$Y$19:$Y$33, 0)), IF(INDEX(Settings!$AQ$19:$AQ$33, MATCH(H$10, Settings!$Y$19:$Y$33, 0))=0, DAY($B266), INDEX(Settings!$AQ$19:$AQ$33, MATCH(H$10, Settings!$Y$19:$Y$33, 0))))-1), 1, Settings!$AY$23:$AY$38), ""))</f>
        <v/>
      </c>
      <c r="BH266" s="119" t="str">
        <f>IF(OR(I$10="", $B266="", I266="", BH$9=""), "", IFERROR(WORKDAY((DATE(YEAR($B266), MONTH($B266)+INDEX(Settings!$AM$19:$AM$33, MATCH(I$10, Settings!$Y$19:$Y$33, 0)), IF(INDEX(Settings!$AQ$19:$AQ$33, MATCH(I$10, Settings!$Y$19:$Y$33, 0))=0, DAY($B266), INDEX(Settings!$AQ$19:$AQ$33, MATCH(I$10, Settings!$Y$19:$Y$33, 0))))-1), 1, Settings!$AY$23:$AY$38), ""))</f>
        <v/>
      </c>
      <c r="BI266" s="119" t="str">
        <f>IF(OR(J$10="", $B266="", J266="", BI$9=""), "", IFERROR(WORKDAY((DATE(YEAR($B266), MONTH($B266)+INDEX(Settings!$AM$19:$AM$33, MATCH(J$10, Settings!$Y$19:$Y$33, 0)), IF(INDEX(Settings!$AQ$19:$AQ$33, MATCH(J$10, Settings!$Y$19:$Y$33, 0))=0, DAY($B266), INDEX(Settings!$AQ$19:$AQ$33, MATCH(J$10, Settings!$Y$19:$Y$33, 0))))-1), 1, Settings!$AY$23:$AY$38), ""))</f>
        <v/>
      </c>
      <c r="BJ266" s="119" t="str">
        <f>IF(OR(K$10="", $B266="", K266="", BJ$9=""), "", IFERROR(WORKDAY((DATE(YEAR($B266), MONTH($B266)+INDEX(Settings!$AM$19:$AM$33, MATCH(K$10, Settings!$Y$19:$Y$33, 0)), IF(INDEX(Settings!$AQ$19:$AQ$33, MATCH(K$10, Settings!$Y$19:$Y$33, 0))=0, DAY($B266), INDEX(Settings!$AQ$19:$AQ$33, MATCH(K$10, Settings!$Y$19:$Y$33, 0))))-1), 1, Settings!$AY$23:$AY$38), ""))</f>
        <v/>
      </c>
      <c r="BK266" s="119" t="str">
        <f>IF(OR(L$10="", $B266="", L266="", BK$9=""), "", IFERROR(WORKDAY((DATE(YEAR($B266), MONTH($B266)+INDEX(Settings!$AM$19:$AM$33, MATCH(L$10, Settings!$Y$19:$Y$33, 0)), IF(INDEX(Settings!$AQ$19:$AQ$33, MATCH(L$10, Settings!$Y$19:$Y$33, 0))=0, DAY($B266), INDEX(Settings!$AQ$19:$AQ$33, MATCH(L$10, Settings!$Y$19:$Y$33, 0))))-1), 1, Settings!$AY$23:$AY$38), ""))</f>
        <v/>
      </c>
      <c r="BL266" s="119" t="str">
        <f>IF(OR(M$10="", $B266="", M266="", BL$9=""), "", IFERROR(WORKDAY((DATE(YEAR($B266), MONTH($B266)+INDEX(Settings!$AM$19:$AM$33, MATCH(M$10, Settings!$Y$19:$Y$33, 0)), IF(INDEX(Settings!$AQ$19:$AQ$33, MATCH(M$10, Settings!$Y$19:$Y$33, 0))=0, DAY($B266), INDEX(Settings!$AQ$19:$AQ$33, MATCH(M$10, Settings!$Y$19:$Y$33, 0))))-1), 1, Settings!$AY$23:$AY$38), ""))</f>
        <v/>
      </c>
      <c r="BM266" s="119" t="str">
        <f>IF(OR(N$10="", $B266="", N266="", BM$9=""), "", IFERROR(WORKDAY((DATE(YEAR($B266), MONTH($B266)+INDEX(Settings!$AM$19:$AM$33, MATCH(N$10, Settings!$Y$19:$Y$33, 0)), IF(INDEX(Settings!$AQ$19:$AQ$33, MATCH(N$10, Settings!$Y$19:$Y$33, 0))=0, DAY($B266), INDEX(Settings!$AQ$19:$AQ$33, MATCH(N$10, Settings!$Y$19:$Y$33, 0))))-1), 1, Settings!$AY$23:$AY$38), ""))</f>
        <v/>
      </c>
      <c r="BN266" s="119" t="str">
        <f>IF(OR(O$10="", $B266="", O266="", BN$9=""), "", IFERROR(WORKDAY((DATE(YEAR($B266), MONTH($B266)+INDEX(Settings!$AM$19:$AM$33, MATCH(O$10, Settings!$Y$19:$Y$33, 0)), IF(INDEX(Settings!$AQ$19:$AQ$33, MATCH(O$10, Settings!$Y$19:$Y$33, 0))=0, DAY($B266), INDEX(Settings!$AQ$19:$AQ$33, MATCH(O$10, Settings!$Y$19:$Y$33, 0))))-1), 1, Settings!$AY$23:$AY$38), ""))</f>
        <v/>
      </c>
      <c r="BO266" s="119" t="str">
        <f>IF(OR(P$10="", $B266="", P266="", BO$9=""), "", IFERROR(WORKDAY((DATE(YEAR($B266), MONTH($B266)+INDEX(Settings!$AM$19:$AM$33, MATCH(P$10, Settings!$Y$19:$Y$33, 0)), IF(INDEX(Settings!$AQ$19:$AQ$33, MATCH(P$10, Settings!$Y$19:$Y$33, 0))=0, DAY($B266), INDEX(Settings!$AQ$19:$AQ$33, MATCH(P$10, Settings!$Y$19:$Y$33, 0))))-1), 1, Settings!$AY$23:$AY$38), ""))</f>
        <v/>
      </c>
      <c r="BP266" s="120" t="str">
        <f>IF(OR(Q$10="", $B266="", Q266="", BP$9=""), "", IFERROR(WORKDAY((DATE(YEAR($B266), MONTH($B266)+INDEX(Settings!$AM$19:$AM$33, MATCH(Q$10, Settings!$Y$19:$Y$33, 0)), IF(INDEX(Settings!$AQ$19:$AQ$33, MATCH(Q$10, Settings!$Y$19:$Y$33, 0))=0, DAY($B266), INDEX(Settings!$AQ$19:$AQ$33, MATCH(Q$10, Settings!$Y$19:$Y$33, 0))))-1), 1, Settings!$AY$23:$AY$38), ""))</f>
        <v/>
      </c>
      <c r="BR266" s="118" t="str">
        <f>IF(BB266="", "", IF(BB266&lt;=$B266, WORKDAY(DATE(YEAR($BB266), MONTH(BB266)+1, DAY(BB266)-1), 1, Settings!$AY$23:$AY$38), BB266))</f>
        <v/>
      </c>
      <c r="BS266" s="119" t="str">
        <f>IF(BC266="", "", IF(BC266&lt;=$B266, WORKDAY(DATE(YEAR($BB266), MONTH(BC266)+1, DAY(BC266)-1), 1, Settings!$AY$23:$AY$38), BC266))</f>
        <v/>
      </c>
      <c r="BT266" s="119" t="str">
        <f>IF(BD266="", "", IF(BD266&lt;=$B266, WORKDAY(DATE(YEAR($BB266), MONTH(BD266)+1, DAY(BD266)-1), 1, Settings!$AY$23:$AY$38), BD266))</f>
        <v/>
      </c>
      <c r="BU266" s="119" t="str">
        <f>IF(BE266="", "", IF(BE266&lt;=$B266, WORKDAY(DATE(YEAR($BB266), MONTH(BE266)+1, DAY(BE266)-1), 1, Settings!$AY$23:$AY$38), BE266))</f>
        <v/>
      </c>
      <c r="BV266" s="119" t="str">
        <f>IF(BF266="", "", IF(BF266&lt;=$B266, WORKDAY(DATE(YEAR($BB266), MONTH(BF266)+1, DAY(BF266)-1), 1, Settings!$AY$23:$AY$38), BF266))</f>
        <v/>
      </c>
      <c r="BW266" s="119" t="str">
        <f>IF(BG266="", "", IF(BG266&lt;=$B266, WORKDAY(DATE(YEAR($BB266), MONTH(BG266)+1, DAY(BG266)-1), 1, Settings!$AY$23:$AY$38), BG266))</f>
        <v/>
      </c>
      <c r="BX266" s="119" t="str">
        <f>IF(BH266="", "", IF(BH266&lt;=$B266, WORKDAY(DATE(YEAR($BB266), MONTH(BH266)+1, DAY(BH266)-1), 1, Settings!$AY$23:$AY$38), BH266))</f>
        <v/>
      </c>
      <c r="BY266" s="119" t="str">
        <f>IF(BI266="", "", IF(BI266&lt;=$B266, WORKDAY(DATE(YEAR($BB266), MONTH(BI266)+1, DAY(BI266)-1), 1, Settings!$AY$23:$AY$38), BI266))</f>
        <v/>
      </c>
      <c r="BZ266" s="119" t="str">
        <f>IF(BJ266="", "", IF(BJ266&lt;=$B266, WORKDAY(DATE(YEAR($BB266), MONTH(BJ266)+1, DAY(BJ266)-1), 1, Settings!$AY$23:$AY$38), BJ266))</f>
        <v/>
      </c>
      <c r="CA266" s="119" t="str">
        <f>IF(BK266="", "", IF(BK266&lt;=$B266, WORKDAY(DATE(YEAR($BB266), MONTH(BK266)+1, DAY(BK266)-1), 1, Settings!$AY$23:$AY$38), BK266))</f>
        <v/>
      </c>
      <c r="CB266" s="119" t="str">
        <f>IF(BL266="", "", IF(BL266&lt;=$B266, WORKDAY(DATE(YEAR($BB266), MONTH(BL266)+1, DAY(BL266)-1), 1, Settings!$AY$23:$AY$38), BL266))</f>
        <v/>
      </c>
      <c r="CC266" s="119" t="str">
        <f>IF(BM266="", "", IF(BM266&lt;=$B266, WORKDAY(DATE(YEAR($BB266), MONTH(BM266)+1, DAY(BM266)-1), 1, Settings!$AY$23:$AY$38), BM266))</f>
        <v/>
      </c>
      <c r="CD266" s="119" t="str">
        <f>IF(BN266="", "", IF(BN266&lt;=$B266, WORKDAY(DATE(YEAR($BB266), MONTH(BN266)+1, DAY(BN266)-1), 1, Settings!$AY$23:$AY$38), BN266))</f>
        <v/>
      </c>
      <c r="CE266" s="119" t="str">
        <f>IF(BO266="", "", IF(BO266&lt;=$B266, WORKDAY(DATE(YEAR($BB266), MONTH(BO266)+1, DAY(BO266)-1), 1, Settings!$AY$23:$AY$38), BO266))</f>
        <v/>
      </c>
      <c r="CF266" s="120" t="str">
        <f>IF(BP266="", "", IF(BP266&lt;=$B266, WORKDAY(DATE(YEAR($BB266), MONTH(BP266)+1, DAY(BP266)-1), 1, Settings!$AY$23:$AY$38), BP266))</f>
        <v/>
      </c>
      <c r="CH266" s="48" t="str">
        <f t="shared" si="97"/>
        <v/>
      </c>
      <c r="CI266" s="49" t="str">
        <f t="shared" si="98"/>
        <v/>
      </c>
      <c r="CJ266" s="49" t="str">
        <f t="shared" si="99"/>
        <v/>
      </c>
      <c r="CK266" s="49" t="str">
        <f t="shared" si="100"/>
        <v/>
      </c>
      <c r="CL266" s="49" t="str">
        <f t="shared" si="101"/>
        <v/>
      </c>
      <c r="CM266" s="49" t="str">
        <f t="shared" si="102"/>
        <v/>
      </c>
      <c r="CN266" s="49" t="str">
        <f t="shared" si="103"/>
        <v/>
      </c>
      <c r="CO266" s="49" t="str">
        <f t="shared" si="104"/>
        <v/>
      </c>
      <c r="CP266" s="49" t="str">
        <f t="shared" si="105"/>
        <v/>
      </c>
      <c r="CQ266" s="49" t="str">
        <f t="shared" si="106"/>
        <v/>
      </c>
      <c r="CR266" s="49" t="str">
        <f t="shared" si="107"/>
        <v/>
      </c>
      <c r="CS266" s="49" t="str">
        <f t="shared" si="108"/>
        <v/>
      </c>
      <c r="CT266" s="49" t="str">
        <f t="shared" si="109"/>
        <v/>
      </c>
      <c r="CU266" s="49" t="str">
        <f t="shared" si="110"/>
        <v/>
      </c>
      <c r="CV266" s="16" t="str">
        <f t="shared" si="111"/>
        <v/>
      </c>
      <c r="CX266" s="48" t="str">
        <f t="shared" si="112"/>
        <v/>
      </c>
      <c r="CY266" s="49" t="str">
        <f t="shared" si="113"/>
        <v/>
      </c>
      <c r="CZ266" s="49" t="str">
        <f t="shared" si="114"/>
        <v/>
      </c>
      <c r="DA266" s="49" t="str">
        <f t="shared" si="115"/>
        <v/>
      </c>
      <c r="DB266" s="49" t="str">
        <f t="shared" si="116"/>
        <v/>
      </c>
      <c r="DC266" s="49" t="str">
        <f t="shared" si="117"/>
        <v/>
      </c>
      <c r="DD266" s="49" t="str">
        <f t="shared" si="118"/>
        <v/>
      </c>
      <c r="DE266" s="49" t="str">
        <f t="shared" si="119"/>
        <v/>
      </c>
      <c r="DF266" s="49" t="str">
        <f t="shared" si="120"/>
        <v/>
      </c>
      <c r="DG266" s="49" t="str">
        <f t="shared" si="121"/>
        <v/>
      </c>
      <c r="DH266" s="49" t="str">
        <f t="shared" si="122"/>
        <v/>
      </c>
      <c r="DI266" s="49" t="str">
        <f t="shared" si="123"/>
        <v/>
      </c>
      <c r="DJ266" s="49" t="str">
        <f t="shared" si="124"/>
        <v/>
      </c>
      <c r="DK266" s="49" t="str">
        <f t="shared" si="125"/>
        <v/>
      </c>
      <c r="DL266" s="16" t="str">
        <f t="shared" si="126"/>
        <v/>
      </c>
      <c r="DN266" s="17" t="str">
        <f t="shared" si="127"/>
        <v>Mar 2020</v>
      </c>
    </row>
    <row r="267" spans="1:118" x14ac:dyDescent="0.25">
      <c r="A267" s="30"/>
      <c r="B267" s="102">
        <f>IF(B266="", "", IFERROR(IF(B266+1&gt;Settings!$G$25, "", B266+1), ""))</f>
        <v>43903</v>
      </c>
      <c r="C267" s="2"/>
      <c r="D267" s="3"/>
      <c r="E267" s="3"/>
      <c r="F267" s="3"/>
      <c r="G267" s="3"/>
      <c r="H267" s="3"/>
      <c r="I267" s="3"/>
      <c r="J267" s="3"/>
      <c r="K267" s="3"/>
      <c r="L267" s="3"/>
      <c r="M267" s="3"/>
      <c r="N267" s="3"/>
      <c r="O267" s="3"/>
      <c r="P267" s="3"/>
      <c r="Q267" s="4"/>
      <c r="R267" s="30"/>
      <c r="T267" s="17" t="str">
        <f>IF($B267="", "", IF($B267&lt;Settings!$G$23, "Old", "New"))</f>
        <v>New</v>
      </c>
      <c r="AL267" s="118" t="str">
        <f>IF(OR($B267="", C267="", C$10="", AL$9), "", IFERROR($B267+INDEX(Settings!$AF$19:$AF$33, MATCH(C$10, Settings!$Y$19:$Y$33, 0))+IF(INDEX(Settings!$AI$19:$AI$33, MATCH(C$10, Settings!$Y$19:$Y$33, 0))="", 0, INDEX($AO$2:$AU$8, MATCH(TEXT($B267, "ddd"), $AN$2:$AN$8, 0), MATCH(INDEX(Settings!$AI$19:$AI$33, MATCH(C$10, Settings!$Y$19:$Y$33, 0)), $AO$1:$AU$1, 0))), 0))</f>
        <v/>
      </c>
      <c r="AM267" s="119" t="str">
        <f>IF(OR($B267="", D267="", D$10="", AM$9), "", IFERROR($B267+INDEX(Settings!$AF$19:$AF$33, MATCH(D$10, Settings!$Y$19:$Y$33, 0))+IF(INDEX(Settings!$AI$19:$AI$33, MATCH(D$10, Settings!$Y$19:$Y$33, 0))="", 0, INDEX($AO$2:$AU$8, MATCH(TEXT($B267, "ddd"), $AN$2:$AN$8, 0), MATCH(INDEX(Settings!$AI$19:$AI$33, MATCH(D$10, Settings!$Y$19:$Y$33, 0)), $AO$1:$AU$1, 0))), 0))</f>
        <v/>
      </c>
      <c r="AN267" s="119" t="str">
        <f>IF(OR($B267="", E267="", E$10="", AN$9), "", IFERROR($B267+INDEX(Settings!$AF$19:$AF$33, MATCH(E$10, Settings!$Y$19:$Y$33, 0))+IF(INDEX(Settings!$AI$19:$AI$33, MATCH(E$10, Settings!$Y$19:$Y$33, 0))="", 0, INDEX($AO$2:$AU$8, MATCH(TEXT($B267, "ddd"), $AN$2:$AN$8, 0), MATCH(INDEX(Settings!$AI$19:$AI$33, MATCH(E$10, Settings!$Y$19:$Y$33, 0)), $AO$1:$AU$1, 0))), 0))</f>
        <v/>
      </c>
      <c r="AO267" s="119" t="str">
        <f>IF(OR($B267="", F267="", F$10="", AO$9), "", IFERROR($B267+INDEX(Settings!$AF$19:$AF$33, MATCH(F$10, Settings!$Y$19:$Y$33, 0))+IF(INDEX(Settings!$AI$19:$AI$33, MATCH(F$10, Settings!$Y$19:$Y$33, 0))="", 0, INDEX($AO$2:$AU$8, MATCH(TEXT($B267, "ddd"), $AN$2:$AN$8, 0), MATCH(INDEX(Settings!$AI$19:$AI$33, MATCH(F$10, Settings!$Y$19:$Y$33, 0)), $AO$1:$AU$1, 0))), 0))</f>
        <v/>
      </c>
      <c r="AP267" s="119" t="str">
        <f>IF(OR($B267="", G267="", G$10="", AP$9), "", IFERROR($B267+INDEX(Settings!$AF$19:$AF$33, MATCH(G$10, Settings!$Y$19:$Y$33, 0))+IF(INDEX(Settings!$AI$19:$AI$33, MATCH(G$10, Settings!$Y$19:$Y$33, 0))="", 0, INDEX($AO$2:$AU$8, MATCH(TEXT($B267, "ddd"), $AN$2:$AN$8, 0), MATCH(INDEX(Settings!$AI$19:$AI$33, MATCH(G$10, Settings!$Y$19:$Y$33, 0)), $AO$1:$AU$1, 0))), 0))</f>
        <v/>
      </c>
      <c r="AQ267" s="119" t="str">
        <f>IF(OR($B267="", H267="", H$10="", AQ$9), "", IFERROR($B267+INDEX(Settings!$AF$19:$AF$33, MATCH(H$10, Settings!$Y$19:$Y$33, 0))+IF(INDEX(Settings!$AI$19:$AI$33, MATCH(H$10, Settings!$Y$19:$Y$33, 0))="", 0, INDEX($AO$2:$AU$8, MATCH(TEXT($B267, "ddd"), $AN$2:$AN$8, 0), MATCH(INDEX(Settings!$AI$19:$AI$33, MATCH(H$10, Settings!$Y$19:$Y$33, 0)), $AO$1:$AU$1, 0))), 0))</f>
        <v/>
      </c>
      <c r="AR267" s="119" t="str">
        <f>IF(OR($B267="", I267="", I$10="", AR$9), "", IFERROR($B267+INDEX(Settings!$AF$19:$AF$33, MATCH(I$10, Settings!$Y$19:$Y$33, 0))+IF(INDEX(Settings!$AI$19:$AI$33, MATCH(I$10, Settings!$Y$19:$Y$33, 0))="", 0, INDEX($AO$2:$AU$8, MATCH(TEXT($B267, "ddd"), $AN$2:$AN$8, 0), MATCH(INDEX(Settings!$AI$19:$AI$33, MATCH(I$10, Settings!$Y$19:$Y$33, 0)), $AO$1:$AU$1, 0))), 0))</f>
        <v/>
      </c>
      <c r="AS267" s="119" t="str">
        <f>IF(OR($B267="", J267="", J$10="", AS$9), "", IFERROR($B267+INDEX(Settings!$AF$19:$AF$33, MATCH(J$10, Settings!$Y$19:$Y$33, 0))+IF(INDEX(Settings!$AI$19:$AI$33, MATCH(J$10, Settings!$Y$19:$Y$33, 0))="", 0, INDEX($AO$2:$AU$8, MATCH(TEXT($B267, "ddd"), $AN$2:$AN$8, 0), MATCH(INDEX(Settings!$AI$19:$AI$33, MATCH(J$10, Settings!$Y$19:$Y$33, 0)), $AO$1:$AU$1, 0))), 0))</f>
        <v/>
      </c>
      <c r="AT267" s="119" t="str">
        <f>IF(OR($B267="", K267="", K$10="", AT$9), "", IFERROR($B267+INDEX(Settings!$AF$19:$AF$33, MATCH(K$10, Settings!$Y$19:$Y$33, 0))+IF(INDEX(Settings!$AI$19:$AI$33, MATCH(K$10, Settings!$Y$19:$Y$33, 0))="", 0, INDEX($AO$2:$AU$8, MATCH(TEXT($B267, "ddd"), $AN$2:$AN$8, 0), MATCH(INDEX(Settings!$AI$19:$AI$33, MATCH(K$10, Settings!$Y$19:$Y$33, 0)), $AO$1:$AU$1, 0))), 0))</f>
        <v/>
      </c>
      <c r="AU267" s="119" t="str">
        <f>IF(OR($B267="", L267="", L$10="", AU$9), "", IFERROR($B267+INDEX(Settings!$AF$19:$AF$33, MATCH(L$10, Settings!$Y$19:$Y$33, 0))+IF(INDEX(Settings!$AI$19:$AI$33, MATCH(L$10, Settings!$Y$19:$Y$33, 0))="", 0, INDEX($AO$2:$AU$8, MATCH(TEXT($B267, "ddd"), $AN$2:$AN$8, 0), MATCH(INDEX(Settings!$AI$19:$AI$33, MATCH(L$10, Settings!$Y$19:$Y$33, 0)), $AO$1:$AU$1, 0))), 0))</f>
        <v/>
      </c>
      <c r="AV267" s="119" t="str">
        <f>IF(OR($B267="", M267="", M$10="", AV$9), "", IFERROR($B267+INDEX(Settings!$AF$19:$AF$33, MATCH(M$10, Settings!$Y$19:$Y$33, 0))+IF(INDEX(Settings!$AI$19:$AI$33, MATCH(M$10, Settings!$Y$19:$Y$33, 0))="", 0, INDEX($AO$2:$AU$8, MATCH(TEXT($B267, "ddd"), $AN$2:$AN$8, 0), MATCH(INDEX(Settings!$AI$19:$AI$33, MATCH(M$10, Settings!$Y$19:$Y$33, 0)), $AO$1:$AU$1, 0))), 0))</f>
        <v/>
      </c>
      <c r="AW267" s="119" t="str">
        <f>IF(OR($B267="", N267="", N$10="", AW$9), "", IFERROR($B267+INDEX(Settings!$AF$19:$AF$33, MATCH(N$10, Settings!$Y$19:$Y$33, 0))+IF(INDEX(Settings!$AI$19:$AI$33, MATCH(N$10, Settings!$Y$19:$Y$33, 0))="", 0, INDEX($AO$2:$AU$8, MATCH(TEXT($B267, "ddd"), $AN$2:$AN$8, 0), MATCH(INDEX(Settings!$AI$19:$AI$33, MATCH(N$10, Settings!$Y$19:$Y$33, 0)), $AO$1:$AU$1, 0))), 0))</f>
        <v/>
      </c>
      <c r="AX267" s="119" t="str">
        <f>IF(OR($B267="", O267="", O$10="", AX$9), "", IFERROR($B267+INDEX(Settings!$AF$19:$AF$33, MATCH(O$10, Settings!$Y$19:$Y$33, 0))+IF(INDEX(Settings!$AI$19:$AI$33, MATCH(O$10, Settings!$Y$19:$Y$33, 0))="", 0, INDEX($AO$2:$AU$8, MATCH(TEXT($B267, "ddd"), $AN$2:$AN$8, 0), MATCH(INDEX(Settings!$AI$19:$AI$33, MATCH(O$10, Settings!$Y$19:$Y$33, 0)), $AO$1:$AU$1, 0))), 0))</f>
        <v/>
      </c>
      <c r="AY267" s="119" t="str">
        <f>IF(OR($B267="", P267="", P$10="", AY$9), "", IFERROR($B267+INDEX(Settings!$AF$19:$AF$33, MATCH(P$10, Settings!$Y$19:$Y$33, 0))+IF(INDEX(Settings!$AI$19:$AI$33, MATCH(P$10, Settings!$Y$19:$Y$33, 0))="", 0, INDEX($AO$2:$AU$8, MATCH(TEXT($B267, "ddd"), $AN$2:$AN$8, 0), MATCH(INDEX(Settings!$AI$19:$AI$33, MATCH(P$10, Settings!$Y$19:$Y$33, 0)), $AO$1:$AU$1, 0))), 0))</f>
        <v/>
      </c>
      <c r="AZ267" s="120" t="str">
        <f>IF(OR($B267="", Q267="", Q$10="", AZ$9), "", IFERROR($B267+INDEX(Settings!$AF$19:$AF$33, MATCH(Q$10, Settings!$Y$19:$Y$33, 0))+IF(INDEX(Settings!$AI$19:$AI$33, MATCH(Q$10, Settings!$Y$19:$Y$33, 0))="", 0, INDEX($AO$2:$AU$8, MATCH(TEXT($B267, "ddd"), $AN$2:$AN$8, 0), MATCH(INDEX(Settings!$AI$19:$AI$33, MATCH(Q$10, Settings!$Y$19:$Y$33, 0)), $AO$1:$AU$1, 0))), 0))</f>
        <v/>
      </c>
      <c r="BB267" s="118" t="str">
        <f>IF(OR(C$10="", $B267="", C267="", BB$9=""), "", IFERROR(WORKDAY((DATE(YEAR($B267), MONTH($B267)+INDEX(Settings!$AM$19:$AM$33, MATCH(C$10, Settings!$Y$19:$Y$33, 0)), IF(INDEX(Settings!$AQ$19:$AQ$33, MATCH(C$10, Settings!$Y$19:$Y$33, 0))=0, DAY($B267), INDEX(Settings!$AQ$19:$AQ$33, MATCH(C$10, Settings!$Y$19:$Y$33, 0))))-1), 1, Settings!$AY$23:$AY$38), ""))</f>
        <v/>
      </c>
      <c r="BC267" s="119" t="str">
        <f>IF(OR(D$10="", $B267="", D267="", BC$9=""), "", IFERROR(WORKDAY((DATE(YEAR($B267), MONTH($B267)+INDEX(Settings!$AM$19:$AM$33, MATCH(D$10, Settings!$Y$19:$Y$33, 0)), IF(INDEX(Settings!$AQ$19:$AQ$33, MATCH(D$10, Settings!$Y$19:$Y$33, 0))=0, DAY($B267), INDEX(Settings!$AQ$19:$AQ$33, MATCH(D$10, Settings!$Y$19:$Y$33, 0))))-1), 1, Settings!$AY$23:$AY$38), ""))</f>
        <v/>
      </c>
      <c r="BD267" s="119" t="str">
        <f>IF(OR(E$10="", $B267="", E267="", BD$9=""), "", IFERROR(WORKDAY((DATE(YEAR($B267), MONTH($B267)+INDEX(Settings!$AM$19:$AM$33, MATCH(E$10, Settings!$Y$19:$Y$33, 0)), IF(INDEX(Settings!$AQ$19:$AQ$33, MATCH(E$10, Settings!$Y$19:$Y$33, 0))=0, DAY($B267), INDEX(Settings!$AQ$19:$AQ$33, MATCH(E$10, Settings!$Y$19:$Y$33, 0))))-1), 1, Settings!$AY$23:$AY$38), ""))</f>
        <v/>
      </c>
      <c r="BE267" s="119" t="str">
        <f>IF(OR(F$10="", $B267="", F267="", BE$9=""), "", IFERROR(WORKDAY((DATE(YEAR($B267), MONTH($B267)+INDEX(Settings!$AM$19:$AM$33, MATCH(F$10, Settings!$Y$19:$Y$33, 0)), IF(INDEX(Settings!$AQ$19:$AQ$33, MATCH(F$10, Settings!$Y$19:$Y$33, 0))=0, DAY($B267), INDEX(Settings!$AQ$19:$AQ$33, MATCH(F$10, Settings!$Y$19:$Y$33, 0))))-1), 1, Settings!$AY$23:$AY$38), ""))</f>
        <v/>
      </c>
      <c r="BF267" s="119" t="str">
        <f>IF(OR(G$10="", $B267="", G267="", BF$9=""), "", IFERROR(WORKDAY((DATE(YEAR($B267), MONTH($B267)+INDEX(Settings!$AM$19:$AM$33, MATCH(G$10, Settings!$Y$19:$Y$33, 0)), IF(INDEX(Settings!$AQ$19:$AQ$33, MATCH(G$10, Settings!$Y$19:$Y$33, 0))=0, DAY($B267), INDEX(Settings!$AQ$19:$AQ$33, MATCH(G$10, Settings!$Y$19:$Y$33, 0))))-1), 1, Settings!$AY$23:$AY$38), ""))</f>
        <v/>
      </c>
      <c r="BG267" s="119" t="str">
        <f>IF(OR(H$10="", $B267="", H267="", BG$9=""), "", IFERROR(WORKDAY((DATE(YEAR($B267), MONTH($B267)+INDEX(Settings!$AM$19:$AM$33, MATCH(H$10, Settings!$Y$19:$Y$33, 0)), IF(INDEX(Settings!$AQ$19:$AQ$33, MATCH(H$10, Settings!$Y$19:$Y$33, 0))=0, DAY($B267), INDEX(Settings!$AQ$19:$AQ$33, MATCH(H$10, Settings!$Y$19:$Y$33, 0))))-1), 1, Settings!$AY$23:$AY$38), ""))</f>
        <v/>
      </c>
      <c r="BH267" s="119" t="str">
        <f>IF(OR(I$10="", $B267="", I267="", BH$9=""), "", IFERROR(WORKDAY((DATE(YEAR($B267), MONTH($B267)+INDEX(Settings!$AM$19:$AM$33, MATCH(I$10, Settings!$Y$19:$Y$33, 0)), IF(INDEX(Settings!$AQ$19:$AQ$33, MATCH(I$10, Settings!$Y$19:$Y$33, 0))=0, DAY($B267), INDEX(Settings!$AQ$19:$AQ$33, MATCH(I$10, Settings!$Y$19:$Y$33, 0))))-1), 1, Settings!$AY$23:$AY$38), ""))</f>
        <v/>
      </c>
      <c r="BI267" s="119" t="str">
        <f>IF(OR(J$10="", $B267="", J267="", BI$9=""), "", IFERROR(WORKDAY((DATE(YEAR($B267), MONTH($B267)+INDEX(Settings!$AM$19:$AM$33, MATCH(J$10, Settings!$Y$19:$Y$33, 0)), IF(INDEX(Settings!$AQ$19:$AQ$33, MATCH(J$10, Settings!$Y$19:$Y$33, 0))=0, DAY($B267), INDEX(Settings!$AQ$19:$AQ$33, MATCH(J$10, Settings!$Y$19:$Y$33, 0))))-1), 1, Settings!$AY$23:$AY$38), ""))</f>
        <v/>
      </c>
      <c r="BJ267" s="119" t="str">
        <f>IF(OR(K$10="", $B267="", K267="", BJ$9=""), "", IFERROR(WORKDAY((DATE(YEAR($B267), MONTH($B267)+INDEX(Settings!$AM$19:$AM$33, MATCH(K$10, Settings!$Y$19:$Y$33, 0)), IF(INDEX(Settings!$AQ$19:$AQ$33, MATCH(K$10, Settings!$Y$19:$Y$33, 0))=0, DAY($B267), INDEX(Settings!$AQ$19:$AQ$33, MATCH(K$10, Settings!$Y$19:$Y$33, 0))))-1), 1, Settings!$AY$23:$AY$38), ""))</f>
        <v/>
      </c>
      <c r="BK267" s="119" t="str">
        <f>IF(OR(L$10="", $B267="", L267="", BK$9=""), "", IFERROR(WORKDAY((DATE(YEAR($B267), MONTH($B267)+INDEX(Settings!$AM$19:$AM$33, MATCH(L$10, Settings!$Y$19:$Y$33, 0)), IF(INDEX(Settings!$AQ$19:$AQ$33, MATCH(L$10, Settings!$Y$19:$Y$33, 0))=0, DAY($B267), INDEX(Settings!$AQ$19:$AQ$33, MATCH(L$10, Settings!$Y$19:$Y$33, 0))))-1), 1, Settings!$AY$23:$AY$38), ""))</f>
        <v/>
      </c>
      <c r="BL267" s="119" t="str">
        <f>IF(OR(M$10="", $B267="", M267="", BL$9=""), "", IFERROR(WORKDAY((DATE(YEAR($B267), MONTH($B267)+INDEX(Settings!$AM$19:$AM$33, MATCH(M$10, Settings!$Y$19:$Y$33, 0)), IF(INDEX(Settings!$AQ$19:$AQ$33, MATCH(M$10, Settings!$Y$19:$Y$33, 0))=0, DAY($B267), INDEX(Settings!$AQ$19:$AQ$33, MATCH(M$10, Settings!$Y$19:$Y$33, 0))))-1), 1, Settings!$AY$23:$AY$38), ""))</f>
        <v/>
      </c>
      <c r="BM267" s="119" t="str">
        <f>IF(OR(N$10="", $B267="", N267="", BM$9=""), "", IFERROR(WORKDAY((DATE(YEAR($B267), MONTH($B267)+INDEX(Settings!$AM$19:$AM$33, MATCH(N$10, Settings!$Y$19:$Y$33, 0)), IF(INDEX(Settings!$AQ$19:$AQ$33, MATCH(N$10, Settings!$Y$19:$Y$33, 0))=0, DAY($B267), INDEX(Settings!$AQ$19:$AQ$33, MATCH(N$10, Settings!$Y$19:$Y$33, 0))))-1), 1, Settings!$AY$23:$AY$38), ""))</f>
        <v/>
      </c>
      <c r="BN267" s="119" t="str">
        <f>IF(OR(O$10="", $B267="", O267="", BN$9=""), "", IFERROR(WORKDAY((DATE(YEAR($B267), MONTH($B267)+INDEX(Settings!$AM$19:$AM$33, MATCH(O$10, Settings!$Y$19:$Y$33, 0)), IF(INDEX(Settings!$AQ$19:$AQ$33, MATCH(O$10, Settings!$Y$19:$Y$33, 0))=0, DAY($B267), INDEX(Settings!$AQ$19:$AQ$33, MATCH(O$10, Settings!$Y$19:$Y$33, 0))))-1), 1, Settings!$AY$23:$AY$38), ""))</f>
        <v/>
      </c>
      <c r="BO267" s="119" t="str">
        <f>IF(OR(P$10="", $B267="", P267="", BO$9=""), "", IFERROR(WORKDAY((DATE(YEAR($B267), MONTH($B267)+INDEX(Settings!$AM$19:$AM$33, MATCH(P$10, Settings!$Y$19:$Y$33, 0)), IF(INDEX(Settings!$AQ$19:$AQ$33, MATCH(P$10, Settings!$Y$19:$Y$33, 0))=0, DAY($B267), INDEX(Settings!$AQ$19:$AQ$33, MATCH(P$10, Settings!$Y$19:$Y$33, 0))))-1), 1, Settings!$AY$23:$AY$38), ""))</f>
        <v/>
      </c>
      <c r="BP267" s="120" t="str">
        <f>IF(OR(Q$10="", $B267="", Q267="", BP$9=""), "", IFERROR(WORKDAY((DATE(YEAR($B267), MONTH($B267)+INDEX(Settings!$AM$19:$AM$33, MATCH(Q$10, Settings!$Y$19:$Y$33, 0)), IF(INDEX(Settings!$AQ$19:$AQ$33, MATCH(Q$10, Settings!$Y$19:$Y$33, 0))=0, DAY($B267), INDEX(Settings!$AQ$19:$AQ$33, MATCH(Q$10, Settings!$Y$19:$Y$33, 0))))-1), 1, Settings!$AY$23:$AY$38), ""))</f>
        <v/>
      </c>
      <c r="BR267" s="118" t="str">
        <f>IF(BB267="", "", IF(BB267&lt;=$B267, WORKDAY(DATE(YEAR($BB267), MONTH(BB267)+1, DAY(BB267)-1), 1, Settings!$AY$23:$AY$38), BB267))</f>
        <v/>
      </c>
      <c r="BS267" s="119" t="str">
        <f>IF(BC267="", "", IF(BC267&lt;=$B267, WORKDAY(DATE(YEAR($BB267), MONTH(BC267)+1, DAY(BC267)-1), 1, Settings!$AY$23:$AY$38), BC267))</f>
        <v/>
      </c>
      <c r="BT267" s="119" t="str">
        <f>IF(BD267="", "", IF(BD267&lt;=$B267, WORKDAY(DATE(YEAR($BB267), MONTH(BD267)+1, DAY(BD267)-1), 1, Settings!$AY$23:$AY$38), BD267))</f>
        <v/>
      </c>
      <c r="BU267" s="119" t="str">
        <f>IF(BE267="", "", IF(BE267&lt;=$B267, WORKDAY(DATE(YEAR($BB267), MONTH(BE267)+1, DAY(BE267)-1), 1, Settings!$AY$23:$AY$38), BE267))</f>
        <v/>
      </c>
      <c r="BV267" s="119" t="str">
        <f>IF(BF267="", "", IF(BF267&lt;=$B267, WORKDAY(DATE(YEAR($BB267), MONTH(BF267)+1, DAY(BF267)-1), 1, Settings!$AY$23:$AY$38), BF267))</f>
        <v/>
      </c>
      <c r="BW267" s="119" t="str">
        <f>IF(BG267="", "", IF(BG267&lt;=$B267, WORKDAY(DATE(YEAR($BB267), MONTH(BG267)+1, DAY(BG267)-1), 1, Settings!$AY$23:$AY$38), BG267))</f>
        <v/>
      </c>
      <c r="BX267" s="119" t="str">
        <f>IF(BH267="", "", IF(BH267&lt;=$B267, WORKDAY(DATE(YEAR($BB267), MONTH(BH267)+1, DAY(BH267)-1), 1, Settings!$AY$23:$AY$38), BH267))</f>
        <v/>
      </c>
      <c r="BY267" s="119" t="str">
        <f>IF(BI267="", "", IF(BI267&lt;=$B267, WORKDAY(DATE(YEAR($BB267), MONTH(BI267)+1, DAY(BI267)-1), 1, Settings!$AY$23:$AY$38), BI267))</f>
        <v/>
      </c>
      <c r="BZ267" s="119" t="str">
        <f>IF(BJ267="", "", IF(BJ267&lt;=$B267, WORKDAY(DATE(YEAR($BB267), MONTH(BJ267)+1, DAY(BJ267)-1), 1, Settings!$AY$23:$AY$38), BJ267))</f>
        <v/>
      </c>
      <c r="CA267" s="119" t="str">
        <f>IF(BK267="", "", IF(BK267&lt;=$B267, WORKDAY(DATE(YEAR($BB267), MONTH(BK267)+1, DAY(BK267)-1), 1, Settings!$AY$23:$AY$38), BK267))</f>
        <v/>
      </c>
      <c r="CB267" s="119" t="str">
        <f>IF(BL267="", "", IF(BL267&lt;=$B267, WORKDAY(DATE(YEAR($BB267), MONTH(BL267)+1, DAY(BL267)-1), 1, Settings!$AY$23:$AY$38), BL267))</f>
        <v/>
      </c>
      <c r="CC267" s="119" t="str">
        <f>IF(BM267="", "", IF(BM267&lt;=$B267, WORKDAY(DATE(YEAR($BB267), MONTH(BM267)+1, DAY(BM267)-1), 1, Settings!$AY$23:$AY$38), BM267))</f>
        <v/>
      </c>
      <c r="CD267" s="119" t="str">
        <f>IF(BN267="", "", IF(BN267&lt;=$B267, WORKDAY(DATE(YEAR($BB267), MONTH(BN267)+1, DAY(BN267)-1), 1, Settings!$AY$23:$AY$38), BN267))</f>
        <v/>
      </c>
      <c r="CE267" s="119" t="str">
        <f>IF(BO267="", "", IF(BO267&lt;=$B267, WORKDAY(DATE(YEAR($BB267), MONTH(BO267)+1, DAY(BO267)-1), 1, Settings!$AY$23:$AY$38), BO267))</f>
        <v/>
      </c>
      <c r="CF267" s="120" t="str">
        <f>IF(BP267="", "", IF(BP267&lt;=$B267, WORKDAY(DATE(YEAR($BB267), MONTH(BP267)+1, DAY(BP267)-1), 1, Settings!$AY$23:$AY$38), BP267))</f>
        <v/>
      </c>
      <c r="CH267" s="48" t="str">
        <f t="shared" si="97"/>
        <v/>
      </c>
      <c r="CI267" s="49" t="str">
        <f t="shared" si="98"/>
        <v/>
      </c>
      <c r="CJ267" s="49" t="str">
        <f t="shared" si="99"/>
        <v/>
      </c>
      <c r="CK267" s="49" t="str">
        <f t="shared" si="100"/>
        <v/>
      </c>
      <c r="CL267" s="49" t="str">
        <f t="shared" si="101"/>
        <v/>
      </c>
      <c r="CM267" s="49" t="str">
        <f t="shared" si="102"/>
        <v/>
      </c>
      <c r="CN267" s="49" t="str">
        <f t="shared" si="103"/>
        <v/>
      </c>
      <c r="CO267" s="49" t="str">
        <f t="shared" si="104"/>
        <v/>
      </c>
      <c r="CP267" s="49" t="str">
        <f t="shared" si="105"/>
        <v/>
      </c>
      <c r="CQ267" s="49" t="str">
        <f t="shared" si="106"/>
        <v/>
      </c>
      <c r="CR267" s="49" t="str">
        <f t="shared" si="107"/>
        <v/>
      </c>
      <c r="CS267" s="49" t="str">
        <f t="shared" si="108"/>
        <v/>
      </c>
      <c r="CT267" s="49" t="str">
        <f t="shared" si="109"/>
        <v/>
      </c>
      <c r="CU267" s="49" t="str">
        <f t="shared" si="110"/>
        <v/>
      </c>
      <c r="CV267" s="16" t="str">
        <f t="shared" si="111"/>
        <v/>
      </c>
      <c r="CX267" s="48" t="str">
        <f t="shared" si="112"/>
        <v/>
      </c>
      <c r="CY267" s="49" t="str">
        <f t="shared" si="113"/>
        <v/>
      </c>
      <c r="CZ267" s="49" t="str">
        <f t="shared" si="114"/>
        <v/>
      </c>
      <c r="DA267" s="49" t="str">
        <f t="shared" si="115"/>
        <v/>
      </c>
      <c r="DB267" s="49" t="str">
        <f t="shared" si="116"/>
        <v/>
      </c>
      <c r="DC267" s="49" t="str">
        <f t="shared" si="117"/>
        <v/>
      </c>
      <c r="DD267" s="49" t="str">
        <f t="shared" si="118"/>
        <v/>
      </c>
      <c r="DE267" s="49" t="str">
        <f t="shared" si="119"/>
        <v/>
      </c>
      <c r="DF267" s="49" t="str">
        <f t="shared" si="120"/>
        <v/>
      </c>
      <c r="DG267" s="49" t="str">
        <f t="shared" si="121"/>
        <v/>
      </c>
      <c r="DH267" s="49" t="str">
        <f t="shared" si="122"/>
        <v/>
      </c>
      <c r="DI267" s="49" t="str">
        <f t="shared" si="123"/>
        <v/>
      </c>
      <c r="DJ267" s="49" t="str">
        <f t="shared" si="124"/>
        <v/>
      </c>
      <c r="DK267" s="49" t="str">
        <f t="shared" si="125"/>
        <v/>
      </c>
      <c r="DL267" s="16" t="str">
        <f t="shared" si="126"/>
        <v/>
      </c>
      <c r="DN267" s="17" t="str">
        <f t="shared" si="127"/>
        <v>Mar 2020</v>
      </c>
    </row>
    <row r="268" spans="1:118" x14ac:dyDescent="0.25">
      <c r="A268" s="30"/>
      <c r="B268" s="102">
        <f>IF(B267="", "", IFERROR(IF(B267+1&gt;Settings!$G$25, "", B267+1), ""))</f>
        <v>43904</v>
      </c>
      <c r="C268" s="2"/>
      <c r="D268" s="3"/>
      <c r="E268" s="3"/>
      <c r="F268" s="3"/>
      <c r="G268" s="3"/>
      <c r="H268" s="3"/>
      <c r="I268" s="3"/>
      <c r="J268" s="3"/>
      <c r="K268" s="3"/>
      <c r="L268" s="3"/>
      <c r="M268" s="3"/>
      <c r="N268" s="3"/>
      <c r="O268" s="3"/>
      <c r="P268" s="3"/>
      <c r="Q268" s="4"/>
      <c r="R268" s="30"/>
      <c r="T268" s="17" t="str">
        <f>IF($B268="", "", IF($B268&lt;Settings!$G$23, "Old", "New"))</f>
        <v>New</v>
      </c>
      <c r="AL268" s="118" t="str">
        <f>IF(OR($B268="", C268="", C$10="", AL$9), "", IFERROR($B268+INDEX(Settings!$AF$19:$AF$33, MATCH(C$10, Settings!$Y$19:$Y$33, 0))+IF(INDEX(Settings!$AI$19:$AI$33, MATCH(C$10, Settings!$Y$19:$Y$33, 0))="", 0, INDEX($AO$2:$AU$8, MATCH(TEXT($B268, "ddd"), $AN$2:$AN$8, 0), MATCH(INDEX(Settings!$AI$19:$AI$33, MATCH(C$10, Settings!$Y$19:$Y$33, 0)), $AO$1:$AU$1, 0))), 0))</f>
        <v/>
      </c>
      <c r="AM268" s="119" t="str">
        <f>IF(OR($B268="", D268="", D$10="", AM$9), "", IFERROR($B268+INDEX(Settings!$AF$19:$AF$33, MATCH(D$10, Settings!$Y$19:$Y$33, 0))+IF(INDEX(Settings!$AI$19:$AI$33, MATCH(D$10, Settings!$Y$19:$Y$33, 0))="", 0, INDEX($AO$2:$AU$8, MATCH(TEXT($B268, "ddd"), $AN$2:$AN$8, 0), MATCH(INDEX(Settings!$AI$19:$AI$33, MATCH(D$10, Settings!$Y$19:$Y$33, 0)), $AO$1:$AU$1, 0))), 0))</f>
        <v/>
      </c>
      <c r="AN268" s="119" t="str">
        <f>IF(OR($B268="", E268="", E$10="", AN$9), "", IFERROR($B268+INDEX(Settings!$AF$19:$AF$33, MATCH(E$10, Settings!$Y$19:$Y$33, 0))+IF(INDEX(Settings!$AI$19:$AI$33, MATCH(E$10, Settings!$Y$19:$Y$33, 0))="", 0, INDEX($AO$2:$AU$8, MATCH(TEXT($B268, "ddd"), $AN$2:$AN$8, 0), MATCH(INDEX(Settings!$AI$19:$AI$33, MATCH(E$10, Settings!$Y$19:$Y$33, 0)), $AO$1:$AU$1, 0))), 0))</f>
        <v/>
      </c>
      <c r="AO268" s="119" t="str">
        <f>IF(OR($B268="", F268="", F$10="", AO$9), "", IFERROR($B268+INDEX(Settings!$AF$19:$AF$33, MATCH(F$10, Settings!$Y$19:$Y$33, 0))+IF(INDEX(Settings!$AI$19:$AI$33, MATCH(F$10, Settings!$Y$19:$Y$33, 0))="", 0, INDEX($AO$2:$AU$8, MATCH(TEXT($B268, "ddd"), $AN$2:$AN$8, 0), MATCH(INDEX(Settings!$AI$19:$AI$33, MATCH(F$10, Settings!$Y$19:$Y$33, 0)), $AO$1:$AU$1, 0))), 0))</f>
        <v/>
      </c>
      <c r="AP268" s="119" t="str">
        <f>IF(OR($B268="", G268="", G$10="", AP$9), "", IFERROR($B268+INDEX(Settings!$AF$19:$AF$33, MATCH(G$10, Settings!$Y$19:$Y$33, 0))+IF(INDEX(Settings!$AI$19:$AI$33, MATCH(G$10, Settings!$Y$19:$Y$33, 0))="", 0, INDEX($AO$2:$AU$8, MATCH(TEXT($B268, "ddd"), $AN$2:$AN$8, 0), MATCH(INDEX(Settings!$AI$19:$AI$33, MATCH(G$10, Settings!$Y$19:$Y$33, 0)), $AO$1:$AU$1, 0))), 0))</f>
        <v/>
      </c>
      <c r="AQ268" s="119" t="str">
        <f>IF(OR($B268="", H268="", H$10="", AQ$9), "", IFERROR($B268+INDEX(Settings!$AF$19:$AF$33, MATCH(H$10, Settings!$Y$19:$Y$33, 0))+IF(INDEX(Settings!$AI$19:$AI$33, MATCH(H$10, Settings!$Y$19:$Y$33, 0))="", 0, INDEX($AO$2:$AU$8, MATCH(TEXT($B268, "ddd"), $AN$2:$AN$8, 0), MATCH(INDEX(Settings!$AI$19:$AI$33, MATCH(H$10, Settings!$Y$19:$Y$33, 0)), $AO$1:$AU$1, 0))), 0))</f>
        <v/>
      </c>
      <c r="AR268" s="119" t="str">
        <f>IF(OR($B268="", I268="", I$10="", AR$9), "", IFERROR($B268+INDEX(Settings!$AF$19:$AF$33, MATCH(I$10, Settings!$Y$19:$Y$33, 0))+IF(INDEX(Settings!$AI$19:$AI$33, MATCH(I$10, Settings!$Y$19:$Y$33, 0))="", 0, INDEX($AO$2:$AU$8, MATCH(TEXT($B268, "ddd"), $AN$2:$AN$8, 0), MATCH(INDEX(Settings!$AI$19:$AI$33, MATCH(I$10, Settings!$Y$19:$Y$33, 0)), $AO$1:$AU$1, 0))), 0))</f>
        <v/>
      </c>
      <c r="AS268" s="119" t="str">
        <f>IF(OR($B268="", J268="", J$10="", AS$9), "", IFERROR($B268+INDEX(Settings!$AF$19:$AF$33, MATCH(J$10, Settings!$Y$19:$Y$33, 0))+IF(INDEX(Settings!$AI$19:$AI$33, MATCH(J$10, Settings!$Y$19:$Y$33, 0))="", 0, INDEX($AO$2:$AU$8, MATCH(TEXT($B268, "ddd"), $AN$2:$AN$8, 0), MATCH(INDEX(Settings!$AI$19:$AI$33, MATCH(J$10, Settings!$Y$19:$Y$33, 0)), $AO$1:$AU$1, 0))), 0))</f>
        <v/>
      </c>
      <c r="AT268" s="119" t="str">
        <f>IF(OR($B268="", K268="", K$10="", AT$9), "", IFERROR($B268+INDEX(Settings!$AF$19:$AF$33, MATCH(K$10, Settings!$Y$19:$Y$33, 0))+IF(INDEX(Settings!$AI$19:$AI$33, MATCH(K$10, Settings!$Y$19:$Y$33, 0))="", 0, INDEX($AO$2:$AU$8, MATCH(TEXT($B268, "ddd"), $AN$2:$AN$8, 0), MATCH(INDEX(Settings!$AI$19:$AI$33, MATCH(K$10, Settings!$Y$19:$Y$33, 0)), $AO$1:$AU$1, 0))), 0))</f>
        <v/>
      </c>
      <c r="AU268" s="119" t="str">
        <f>IF(OR($B268="", L268="", L$10="", AU$9), "", IFERROR($B268+INDEX(Settings!$AF$19:$AF$33, MATCH(L$10, Settings!$Y$19:$Y$33, 0))+IF(INDEX(Settings!$AI$19:$AI$33, MATCH(L$10, Settings!$Y$19:$Y$33, 0))="", 0, INDEX($AO$2:$AU$8, MATCH(TEXT($B268, "ddd"), $AN$2:$AN$8, 0), MATCH(INDEX(Settings!$AI$19:$AI$33, MATCH(L$10, Settings!$Y$19:$Y$33, 0)), $AO$1:$AU$1, 0))), 0))</f>
        <v/>
      </c>
      <c r="AV268" s="119" t="str">
        <f>IF(OR($B268="", M268="", M$10="", AV$9), "", IFERROR($B268+INDEX(Settings!$AF$19:$AF$33, MATCH(M$10, Settings!$Y$19:$Y$33, 0))+IF(INDEX(Settings!$AI$19:$AI$33, MATCH(M$10, Settings!$Y$19:$Y$33, 0))="", 0, INDEX($AO$2:$AU$8, MATCH(TEXT($B268, "ddd"), $AN$2:$AN$8, 0), MATCH(INDEX(Settings!$AI$19:$AI$33, MATCH(M$10, Settings!$Y$19:$Y$33, 0)), $AO$1:$AU$1, 0))), 0))</f>
        <v/>
      </c>
      <c r="AW268" s="119" t="str">
        <f>IF(OR($B268="", N268="", N$10="", AW$9), "", IFERROR($B268+INDEX(Settings!$AF$19:$AF$33, MATCH(N$10, Settings!$Y$19:$Y$33, 0))+IF(INDEX(Settings!$AI$19:$AI$33, MATCH(N$10, Settings!$Y$19:$Y$33, 0))="", 0, INDEX($AO$2:$AU$8, MATCH(TEXT($B268, "ddd"), $AN$2:$AN$8, 0), MATCH(INDEX(Settings!$AI$19:$AI$33, MATCH(N$10, Settings!$Y$19:$Y$33, 0)), $AO$1:$AU$1, 0))), 0))</f>
        <v/>
      </c>
      <c r="AX268" s="119" t="str">
        <f>IF(OR($B268="", O268="", O$10="", AX$9), "", IFERROR($B268+INDEX(Settings!$AF$19:$AF$33, MATCH(O$10, Settings!$Y$19:$Y$33, 0))+IF(INDEX(Settings!$AI$19:$AI$33, MATCH(O$10, Settings!$Y$19:$Y$33, 0))="", 0, INDEX($AO$2:$AU$8, MATCH(TEXT($B268, "ddd"), $AN$2:$AN$8, 0), MATCH(INDEX(Settings!$AI$19:$AI$33, MATCH(O$10, Settings!$Y$19:$Y$33, 0)), $AO$1:$AU$1, 0))), 0))</f>
        <v/>
      </c>
      <c r="AY268" s="119" t="str">
        <f>IF(OR($B268="", P268="", P$10="", AY$9), "", IFERROR($B268+INDEX(Settings!$AF$19:$AF$33, MATCH(P$10, Settings!$Y$19:$Y$33, 0))+IF(INDEX(Settings!$AI$19:$AI$33, MATCH(P$10, Settings!$Y$19:$Y$33, 0))="", 0, INDEX($AO$2:$AU$8, MATCH(TEXT($B268, "ddd"), $AN$2:$AN$8, 0), MATCH(INDEX(Settings!$AI$19:$AI$33, MATCH(P$10, Settings!$Y$19:$Y$33, 0)), $AO$1:$AU$1, 0))), 0))</f>
        <v/>
      </c>
      <c r="AZ268" s="120" t="str">
        <f>IF(OR($B268="", Q268="", Q$10="", AZ$9), "", IFERROR($B268+INDEX(Settings!$AF$19:$AF$33, MATCH(Q$10, Settings!$Y$19:$Y$33, 0))+IF(INDEX(Settings!$AI$19:$AI$33, MATCH(Q$10, Settings!$Y$19:$Y$33, 0))="", 0, INDEX($AO$2:$AU$8, MATCH(TEXT($B268, "ddd"), $AN$2:$AN$8, 0), MATCH(INDEX(Settings!$AI$19:$AI$33, MATCH(Q$10, Settings!$Y$19:$Y$33, 0)), $AO$1:$AU$1, 0))), 0))</f>
        <v/>
      </c>
      <c r="BB268" s="118" t="str">
        <f>IF(OR(C$10="", $B268="", C268="", BB$9=""), "", IFERROR(WORKDAY((DATE(YEAR($B268), MONTH($B268)+INDEX(Settings!$AM$19:$AM$33, MATCH(C$10, Settings!$Y$19:$Y$33, 0)), IF(INDEX(Settings!$AQ$19:$AQ$33, MATCH(C$10, Settings!$Y$19:$Y$33, 0))=0, DAY($B268), INDEX(Settings!$AQ$19:$AQ$33, MATCH(C$10, Settings!$Y$19:$Y$33, 0))))-1), 1, Settings!$AY$23:$AY$38), ""))</f>
        <v/>
      </c>
      <c r="BC268" s="119" t="str">
        <f>IF(OR(D$10="", $B268="", D268="", BC$9=""), "", IFERROR(WORKDAY((DATE(YEAR($B268), MONTH($B268)+INDEX(Settings!$AM$19:$AM$33, MATCH(D$10, Settings!$Y$19:$Y$33, 0)), IF(INDEX(Settings!$AQ$19:$AQ$33, MATCH(D$10, Settings!$Y$19:$Y$33, 0))=0, DAY($B268), INDEX(Settings!$AQ$19:$AQ$33, MATCH(D$10, Settings!$Y$19:$Y$33, 0))))-1), 1, Settings!$AY$23:$AY$38), ""))</f>
        <v/>
      </c>
      <c r="BD268" s="119" t="str">
        <f>IF(OR(E$10="", $B268="", E268="", BD$9=""), "", IFERROR(WORKDAY((DATE(YEAR($B268), MONTH($B268)+INDEX(Settings!$AM$19:$AM$33, MATCH(E$10, Settings!$Y$19:$Y$33, 0)), IF(INDEX(Settings!$AQ$19:$AQ$33, MATCH(E$10, Settings!$Y$19:$Y$33, 0))=0, DAY($B268), INDEX(Settings!$AQ$19:$AQ$33, MATCH(E$10, Settings!$Y$19:$Y$33, 0))))-1), 1, Settings!$AY$23:$AY$38), ""))</f>
        <v/>
      </c>
      <c r="BE268" s="119" t="str">
        <f>IF(OR(F$10="", $B268="", F268="", BE$9=""), "", IFERROR(WORKDAY((DATE(YEAR($B268), MONTH($B268)+INDEX(Settings!$AM$19:$AM$33, MATCH(F$10, Settings!$Y$19:$Y$33, 0)), IF(INDEX(Settings!$AQ$19:$AQ$33, MATCH(F$10, Settings!$Y$19:$Y$33, 0))=0, DAY($B268), INDEX(Settings!$AQ$19:$AQ$33, MATCH(F$10, Settings!$Y$19:$Y$33, 0))))-1), 1, Settings!$AY$23:$AY$38), ""))</f>
        <v/>
      </c>
      <c r="BF268" s="119" t="str">
        <f>IF(OR(G$10="", $B268="", G268="", BF$9=""), "", IFERROR(WORKDAY((DATE(YEAR($B268), MONTH($B268)+INDEX(Settings!$AM$19:$AM$33, MATCH(G$10, Settings!$Y$19:$Y$33, 0)), IF(INDEX(Settings!$AQ$19:$AQ$33, MATCH(G$10, Settings!$Y$19:$Y$33, 0))=0, DAY($B268), INDEX(Settings!$AQ$19:$AQ$33, MATCH(G$10, Settings!$Y$19:$Y$33, 0))))-1), 1, Settings!$AY$23:$AY$38), ""))</f>
        <v/>
      </c>
      <c r="BG268" s="119" t="str">
        <f>IF(OR(H$10="", $B268="", H268="", BG$9=""), "", IFERROR(WORKDAY((DATE(YEAR($B268), MONTH($B268)+INDEX(Settings!$AM$19:$AM$33, MATCH(H$10, Settings!$Y$19:$Y$33, 0)), IF(INDEX(Settings!$AQ$19:$AQ$33, MATCH(H$10, Settings!$Y$19:$Y$33, 0))=0, DAY($B268), INDEX(Settings!$AQ$19:$AQ$33, MATCH(H$10, Settings!$Y$19:$Y$33, 0))))-1), 1, Settings!$AY$23:$AY$38), ""))</f>
        <v/>
      </c>
      <c r="BH268" s="119" t="str">
        <f>IF(OR(I$10="", $B268="", I268="", BH$9=""), "", IFERROR(WORKDAY((DATE(YEAR($B268), MONTH($B268)+INDEX(Settings!$AM$19:$AM$33, MATCH(I$10, Settings!$Y$19:$Y$33, 0)), IF(INDEX(Settings!$AQ$19:$AQ$33, MATCH(I$10, Settings!$Y$19:$Y$33, 0))=0, DAY($B268), INDEX(Settings!$AQ$19:$AQ$33, MATCH(I$10, Settings!$Y$19:$Y$33, 0))))-1), 1, Settings!$AY$23:$AY$38), ""))</f>
        <v/>
      </c>
      <c r="BI268" s="119" t="str">
        <f>IF(OR(J$10="", $B268="", J268="", BI$9=""), "", IFERROR(WORKDAY((DATE(YEAR($B268), MONTH($B268)+INDEX(Settings!$AM$19:$AM$33, MATCH(J$10, Settings!$Y$19:$Y$33, 0)), IF(INDEX(Settings!$AQ$19:$AQ$33, MATCH(J$10, Settings!$Y$19:$Y$33, 0))=0, DAY($B268), INDEX(Settings!$AQ$19:$AQ$33, MATCH(J$10, Settings!$Y$19:$Y$33, 0))))-1), 1, Settings!$AY$23:$AY$38), ""))</f>
        <v/>
      </c>
      <c r="BJ268" s="119" t="str">
        <f>IF(OR(K$10="", $B268="", K268="", BJ$9=""), "", IFERROR(WORKDAY((DATE(YEAR($B268), MONTH($B268)+INDEX(Settings!$AM$19:$AM$33, MATCH(K$10, Settings!$Y$19:$Y$33, 0)), IF(INDEX(Settings!$AQ$19:$AQ$33, MATCH(K$10, Settings!$Y$19:$Y$33, 0))=0, DAY($B268), INDEX(Settings!$AQ$19:$AQ$33, MATCH(K$10, Settings!$Y$19:$Y$33, 0))))-1), 1, Settings!$AY$23:$AY$38), ""))</f>
        <v/>
      </c>
      <c r="BK268" s="119" t="str">
        <f>IF(OR(L$10="", $B268="", L268="", BK$9=""), "", IFERROR(WORKDAY((DATE(YEAR($B268), MONTH($B268)+INDEX(Settings!$AM$19:$AM$33, MATCH(L$10, Settings!$Y$19:$Y$33, 0)), IF(INDEX(Settings!$AQ$19:$AQ$33, MATCH(L$10, Settings!$Y$19:$Y$33, 0))=0, DAY($B268), INDEX(Settings!$AQ$19:$AQ$33, MATCH(L$10, Settings!$Y$19:$Y$33, 0))))-1), 1, Settings!$AY$23:$AY$38), ""))</f>
        <v/>
      </c>
      <c r="BL268" s="119" t="str">
        <f>IF(OR(M$10="", $B268="", M268="", BL$9=""), "", IFERROR(WORKDAY((DATE(YEAR($B268), MONTH($B268)+INDEX(Settings!$AM$19:$AM$33, MATCH(M$10, Settings!$Y$19:$Y$33, 0)), IF(INDEX(Settings!$AQ$19:$AQ$33, MATCH(M$10, Settings!$Y$19:$Y$33, 0))=0, DAY($B268), INDEX(Settings!$AQ$19:$AQ$33, MATCH(M$10, Settings!$Y$19:$Y$33, 0))))-1), 1, Settings!$AY$23:$AY$38), ""))</f>
        <v/>
      </c>
      <c r="BM268" s="119" t="str">
        <f>IF(OR(N$10="", $B268="", N268="", BM$9=""), "", IFERROR(WORKDAY((DATE(YEAR($B268), MONTH($B268)+INDEX(Settings!$AM$19:$AM$33, MATCH(N$10, Settings!$Y$19:$Y$33, 0)), IF(INDEX(Settings!$AQ$19:$AQ$33, MATCH(N$10, Settings!$Y$19:$Y$33, 0))=0, DAY($B268), INDEX(Settings!$AQ$19:$AQ$33, MATCH(N$10, Settings!$Y$19:$Y$33, 0))))-1), 1, Settings!$AY$23:$AY$38), ""))</f>
        <v/>
      </c>
      <c r="BN268" s="119" t="str">
        <f>IF(OR(O$10="", $B268="", O268="", BN$9=""), "", IFERROR(WORKDAY((DATE(YEAR($B268), MONTH($B268)+INDEX(Settings!$AM$19:$AM$33, MATCH(O$10, Settings!$Y$19:$Y$33, 0)), IF(INDEX(Settings!$AQ$19:$AQ$33, MATCH(O$10, Settings!$Y$19:$Y$33, 0))=0, DAY($B268), INDEX(Settings!$AQ$19:$AQ$33, MATCH(O$10, Settings!$Y$19:$Y$33, 0))))-1), 1, Settings!$AY$23:$AY$38), ""))</f>
        <v/>
      </c>
      <c r="BO268" s="119" t="str">
        <f>IF(OR(P$10="", $B268="", P268="", BO$9=""), "", IFERROR(WORKDAY((DATE(YEAR($B268), MONTH($B268)+INDEX(Settings!$AM$19:$AM$33, MATCH(P$10, Settings!$Y$19:$Y$33, 0)), IF(INDEX(Settings!$AQ$19:$AQ$33, MATCH(P$10, Settings!$Y$19:$Y$33, 0))=0, DAY($B268), INDEX(Settings!$AQ$19:$AQ$33, MATCH(P$10, Settings!$Y$19:$Y$33, 0))))-1), 1, Settings!$AY$23:$AY$38), ""))</f>
        <v/>
      </c>
      <c r="BP268" s="120" t="str">
        <f>IF(OR(Q$10="", $B268="", Q268="", BP$9=""), "", IFERROR(WORKDAY((DATE(YEAR($B268), MONTH($B268)+INDEX(Settings!$AM$19:$AM$33, MATCH(Q$10, Settings!$Y$19:$Y$33, 0)), IF(INDEX(Settings!$AQ$19:$AQ$33, MATCH(Q$10, Settings!$Y$19:$Y$33, 0))=0, DAY($B268), INDEX(Settings!$AQ$19:$AQ$33, MATCH(Q$10, Settings!$Y$19:$Y$33, 0))))-1), 1, Settings!$AY$23:$AY$38), ""))</f>
        <v/>
      </c>
      <c r="BR268" s="118" t="str">
        <f>IF(BB268="", "", IF(BB268&lt;=$B268, WORKDAY(DATE(YEAR($BB268), MONTH(BB268)+1, DAY(BB268)-1), 1, Settings!$AY$23:$AY$38), BB268))</f>
        <v/>
      </c>
      <c r="BS268" s="119" t="str">
        <f>IF(BC268="", "", IF(BC268&lt;=$B268, WORKDAY(DATE(YEAR($BB268), MONTH(BC268)+1, DAY(BC268)-1), 1, Settings!$AY$23:$AY$38), BC268))</f>
        <v/>
      </c>
      <c r="BT268" s="119" t="str">
        <f>IF(BD268="", "", IF(BD268&lt;=$B268, WORKDAY(DATE(YEAR($BB268), MONTH(BD268)+1, DAY(BD268)-1), 1, Settings!$AY$23:$AY$38), BD268))</f>
        <v/>
      </c>
      <c r="BU268" s="119" t="str">
        <f>IF(BE268="", "", IF(BE268&lt;=$B268, WORKDAY(DATE(YEAR($BB268), MONTH(BE268)+1, DAY(BE268)-1), 1, Settings!$AY$23:$AY$38), BE268))</f>
        <v/>
      </c>
      <c r="BV268" s="119" t="str">
        <f>IF(BF268="", "", IF(BF268&lt;=$B268, WORKDAY(DATE(YEAR($BB268), MONTH(BF268)+1, DAY(BF268)-1), 1, Settings!$AY$23:$AY$38), BF268))</f>
        <v/>
      </c>
      <c r="BW268" s="119" t="str">
        <f>IF(BG268="", "", IF(BG268&lt;=$B268, WORKDAY(DATE(YEAR($BB268), MONTH(BG268)+1, DAY(BG268)-1), 1, Settings!$AY$23:$AY$38), BG268))</f>
        <v/>
      </c>
      <c r="BX268" s="119" t="str">
        <f>IF(BH268="", "", IF(BH268&lt;=$B268, WORKDAY(DATE(YEAR($BB268), MONTH(BH268)+1, DAY(BH268)-1), 1, Settings!$AY$23:$AY$38), BH268))</f>
        <v/>
      </c>
      <c r="BY268" s="119" t="str">
        <f>IF(BI268="", "", IF(BI268&lt;=$B268, WORKDAY(DATE(YEAR($BB268), MONTH(BI268)+1, DAY(BI268)-1), 1, Settings!$AY$23:$AY$38), BI268))</f>
        <v/>
      </c>
      <c r="BZ268" s="119" t="str">
        <f>IF(BJ268="", "", IF(BJ268&lt;=$B268, WORKDAY(DATE(YEAR($BB268), MONTH(BJ268)+1, DAY(BJ268)-1), 1, Settings!$AY$23:$AY$38), BJ268))</f>
        <v/>
      </c>
      <c r="CA268" s="119" t="str">
        <f>IF(BK268="", "", IF(BK268&lt;=$B268, WORKDAY(DATE(YEAR($BB268), MONTH(BK268)+1, DAY(BK268)-1), 1, Settings!$AY$23:$AY$38), BK268))</f>
        <v/>
      </c>
      <c r="CB268" s="119" t="str">
        <f>IF(BL268="", "", IF(BL268&lt;=$B268, WORKDAY(DATE(YEAR($BB268), MONTH(BL268)+1, DAY(BL268)-1), 1, Settings!$AY$23:$AY$38), BL268))</f>
        <v/>
      </c>
      <c r="CC268" s="119" t="str">
        <f>IF(BM268="", "", IF(BM268&lt;=$B268, WORKDAY(DATE(YEAR($BB268), MONTH(BM268)+1, DAY(BM268)-1), 1, Settings!$AY$23:$AY$38), BM268))</f>
        <v/>
      </c>
      <c r="CD268" s="119" t="str">
        <f>IF(BN268="", "", IF(BN268&lt;=$B268, WORKDAY(DATE(YEAR($BB268), MONTH(BN268)+1, DAY(BN268)-1), 1, Settings!$AY$23:$AY$38), BN268))</f>
        <v/>
      </c>
      <c r="CE268" s="119" t="str">
        <f>IF(BO268="", "", IF(BO268&lt;=$B268, WORKDAY(DATE(YEAR($BB268), MONTH(BO268)+1, DAY(BO268)-1), 1, Settings!$AY$23:$AY$38), BO268))</f>
        <v/>
      </c>
      <c r="CF268" s="120" t="str">
        <f>IF(BP268="", "", IF(BP268&lt;=$B268, WORKDAY(DATE(YEAR($BB268), MONTH(BP268)+1, DAY(BP268)-1), 1, Settings!$AY$23:$AY$38), BP268))</f>
        <v/>
      </c>
      <c r="CH268" s="48" t="str">
        <f t="shared" ref="CH268:CH331" si="128">IF(AND(AL268="", BR268=""), "", IF(AL268="", BR268, IF(BR268="", AL268, IF(AL268&gt;BR268, AL268, IF(BR268&gt;AL268, BR268, AL268)))))</f>
        <v/>
      </c>
      <c r="CI268" s="49" t="str">
        <f t="shared" ref="CI268:CI331" si="129">IF(AND(AM268="", BS268=""), "", IF(AM268="", BS268, IF(BS268="", AM268, IF(AM268&gt;BS268, AM268, IF(BS268&gt;AM268, BS268, AM268)))))</f>
        <v/>
      </c>
      <c r="CJ268" s="49" t="str">
        <f t="shared" ref="CJ268:CJ331" si="130">IF(AND(AN268="", BT268=""), "", IF(AN268="", BT268, IF(BT268="", AN268, IF(AN268&gt;BT268, AN268, IF(BT268&gt;AN268, BT268, AN268)))))</f>
        <v/>
      </c>
      <c r="CK268" s="49" t="str">
        <f t="shared" ref="CK268:CK331" si="131">IF(AND(AO268="", BU268=""), "", IF(AO268="", BU268, IF(BU268="", AO268, IF(AO268&gt;BU268, AO268, IF(BU268&gt;AO268, BU268, AO268)))))</f>
        <v/>
      </c>
      <c r="CL268" s="49" t="str">
        <f t="shared" ref="CL268:CL331" si="132">IF(AND(AP268="", BV268=""), "", IF(AP268="", BV268, IF(BV268="", AP268, IF(AP268&gt;BV268, AP268, IF(BV268&gt;AP268, BV268, AP268)))))</f>
        <v/>
      </c>
      <c r="CM268" s="49" t="str">
        <f t="shared" ref="CM268:CM331" si="133">IF(AND(AQ268="", BW268=""), "", IF(AQ268="", BW268, IF(BW268="", AQ268, IF(AQ268&gt;BW268, AQ268, IF(BW268&gt;AQ268, BW268, AQ268)))))</f>
        <v/>
      </c>
      <c r="CN268" s="49" t="str">
        <f t="shared" ref="CN268:CN331" si="134">IF(AND(AR268="", BX268=""), "", IF(AR268="", BX268, IF(BX268="", AR268, IF(AR268&gt;BX268, AR268, IF(BX268&gt;AR268, BX268, AR268)))))</f>
        <v/>
      </c>
      <c r="CO268" s="49" t="str">
        <f t="shared" ref="CO268:CO331" si="135">IF(AND(AS268="", BY268=""), "", IF(AS268="", BY268, IF(BY268="", AS268, IF(AS268&gt;BY268, AS268, IF(BY268&gt;AS268, BY268, AS268)))))</f>
        <v/>
      </c>
      <c r="CP268" s="49" t="str">
        <f t="shared" ref="CP268:CP331" si="136">IF(AND(AT268="", BZ268=""), "", IF(AT268="", BZ268, IF(BZ268="", AT268, IF(AT268&gt;BZ268, AT268, IF(BZ268&gt;AT268, BZ268, AT268)))))</f>
        <v/>
      </c>
      <c r="CQ268" s="49" t="str">
        <f t="shared" ref="CQ268:CQ331" si="137">IF(AND(AU268="", CA268=""), "", IF(AU268="", CA268, IF(CA268="", AU268, IF(AU268&gt;CA268, AU268, IF(CA268&gt;AU268, CA268, AU268)))))</f>
        <v/>
      </c>
      <c r="CR268" s="49" t="str">
        <f t="shared" ref="CR268:CR331" si="138">IF(AND(AV268="", CB268=""), "", IF(AV268="", CB268, IF(CB268="", AV268, IF(AV268&gt;CB268, AV268, IF(CB268&gt;AV268, CB268, AV268)))))</f>
        <v/>
      </c>
      <c r="CS268" s="49" t="str">
        <f t="shared" ref="CS268:CS331" si="139">IF(AND(AW268="", CC268=""), "", IF(AW268="", CC268, IF(CC268="", AW268, IF(AW268&gt;CC268, AW268, IF(CC268&gt;AW268, CC268, AW268)))))</f>
        <v/>
      </c>
      <c r="CT268" s="49" t="str">
        <f t="shared" ref="CT268:CT331" si="140">IF(AND(AX268="", CD268=""), "", IF(AX268="", CD268, IF(CD268="", AX268, IF(AX268&gt;CD268, AX268, IF(CD268&gt;AX268, CD268, AX268)))))</f>
        <v/>
      </c>
      <c r="CU268" s="49" t="str">
        <f t="shared" ref="CU268:CU331" si="141">IF(AND(AY268="", CE268=""), "", IF(AY268="", CE268, IF(CE268="", AY268, IF(AY268&gt;CE268, AY268, IF(CE268&gt;AY268, CE268, AY268)))))</f>
        <v/>
      </c>
      <c r="CV268" s="16" t="str">
        <f t="shared" ref="CV268:CV331" si="142">IF(AND(AZ268="", CF268=""), "", IF(AZ268="", CF268, IF(CF268="", AZ268, IF(AZ268&gt;CF268, AZ268, IF(CF268&gt;AZ268, CF268, AZ268)))))</f>
        <v/>
      </c>
      <c r="CX268" s="48" t="str">
        <f t="shared" ref="CX268:CX331" si="143">IF(CH268="", "", TEXT(CH268, "mmm yyyy"))</f>
        <v/>
      </c>
      <c r="CY268" s="49" t="str">
        <f t="shared" ref="CY268:CY331" si="144">IF(CI268="", "", TEXT(CI268, "mmm yyyy"))</f>
        <v/>
      </c>
      <c r="CZ268" s="49" t="str">
        <f t="shared" ref="CZ268:CZ331" si="145">IF(CJ268="", "", TEXT(CJ268, "mmm yyyy"))</f>
        <v/>
      </c>
      <c r="DA268" s="49" t="str">
        <f t="shared" ref="DA268:DA331" si="146">IF(CK268="", "", TEXT(CK268, "mmm yyyy"))</f>
        <v/>
      </c>
      <c r="DB268" s="49" t="str">
        <f t="shared" ref="DB268:DB331" si="147">IF(CL268="", "", TEXT(CL268, "mmm yyyy"))</f>
        <v/>
      </c>
      <c r="DC268" s="49" t="str">
        <f t="shared" ref="DC268:DC331" si="148">IF(CM268="", "", TEXT(CM268, "mmm yyyy"))</f>
        <v/>
      </c>
      <c r="DD268" s="49" t="str">
        <f t="shared" ref="DD268:DD331" si="149">IF(CN268="", "", TEXT(CN268, "mmm yyyy"))</f>
        <v/>
      </c>
      <c r="DE268" s="49" t="str">
        <f t="shared" ref="DE268:DE331" si="150">IF(CO268="", "", TEXT(CO268, "mmm yyyy"))</f>
        <v/>
      </c>
      <c r="DF268" s="49" t="str">
        <f t="shared" ref="DF268:DF331" si="151">IF(CP268="", "", TEXT(CP268, "mmm yyyy"))</f>
        <v/>
      </c>
      <c r="DG268" s="49" t="str">
        <f t="shared" ref="DG268:DG331" si="152">IF(CQ268="", "", TEXT(CQ268, "mmm yyyy"))</f>
        <v/>
      </c>
      <c r="DH268" s="49" t="str">
        <f t="shared" ref="DH268:DH331" si="153">IF(CR268="", "", TEXT(CR268, "mmm yyyy"))</f>
        <v/>
      </c>
      <c r="DI268" s="49" t="str">
        <f t="shared" ref="DI268:DI331" si="154">IF(CS268="", "", TEXT(CS268, "mmm yyyy"))</f>
        <v/>
      </c>
      <c r="DJ268" s="49" t="str">
        <f t="shared" ref="DJ268:DJ331" si="155">IF(CT268="", "", TEXT(CT268, "mmm yyyy"))</f>
        <v/>
      </c>
      <c r="DK268" s="49" t="str">
        <f t="shared" ref="DK268:DK331" si="156">IF(CU268="", "", TEXT(CU268, "mmm yyyy"))</f>
        <v/>
      </c>
      <c r="DL268" s="16" t="str">
        <f t="shared" ref="DL268:DL331" si="157">IF(CV268="", "", TEXT(CV268, "mmm yyyy"))</f>
        <v/>
      </c>
      <c r="DN268" s="17" t="str">
        <f t="shared" ref="DN268:DN331" si="158">IF($B268="", "", TEXT($B268, "mmm yyyy"))</f>
        <v>Mar 2020</v>
      </c>
    </row>
    <row r="269" spans="1:118" x14ac:dyDescent="0.25">
      <c r="A269" s="30"/>
      <c r="B269" s="102">
        <f>IF(B268="", "", IFERROR(IF(B268+1&gt;Settings!$G$25, "", B268+1), ""))</f>
        <v>43905</v>
      </c>
      <c r="C269" s="2"/>
      <c r="D269" s="3"/>
      <c r="E269" s="3"/>
      <c r="F269" s="3"/>
      <c r="G269" s="3"/>
      <c r="H269" s="3"/>
      <c r="I269" s="3"/>
      <c r="J269" s="3"/>
      <c r="K269" s="3"/>
      <c r="L269" s="3"/>
      <c r="M269" s="3"/>
      <c r="N269" s="3"/>
      <c r="O269" s="3"/>
      <c r="P269" s="3"/>
      <c r="Q269" s="4"/>
      <c r="R269" s="30"/>
      <c r="T269" s="17" t="str">
        <f>IF($B269="", "", IF($B269&lt;Settings!$G$23, "Old", "New"))</f>
        <v>New</v>
      </c>
      <c r="AL269" s="118" t="str">
        <f>IF(OR($B269="", C269="", C$10="", AL$9), "", IFERROR($B269+INDEX(Settings!$AF$19:$AF$33, MATCH(C$10, Settings!$Y$19:$Y$33, 0))+IF(INDEX(Settings!$AI$19:$AI$33, MATCH(C$10, Settings!$Y$19:$Y$33, 0))="", 0, INDEX($AO$2:$AU$8, MATCH(TEXT($B269, "ddd"), $AN$2:$AN$8, 0), MATCH(INDEX(Settings!$AI$19:$AI$33, MATCH(C$10, Settings!$Y$19:$Y$33, 0)), $AO$1:$AU$1, 0))), 0))</f>
        <v/>
      </c>
      <c r="AM269" s="119" t="str">
        <f>IF(OR($B269="", D269="", D$10="", AM$9), "", IFERROR($B269+INDEX(Settings!$AF$19:$AF$33, MATCH(D$10, Settings!$Y$19:$Y$33, 0))+IF(INDEX(Settings!$AI$19:$AI$33, MATCH(D$10, Settings!$Y$19:$Y$33, 0))="", 0, INDEX($AO$2:$AU$8, MATCH(TEXT($B269, "ddd"), $AN$2:$AN$8, 0), MATCH(INDEX(Settings!$AI$19:$AI$33, MATCH(D$10, Settings!$Y$19:$Y$33, 0)), $AO$1:$AU$1, 0))), 0))</f>
        <v/>
      </c>
      <c r="AN269" s="119" t="str">
        <f>IF(OR($B269="", E269="", E$10="", AN$9), "", IFERROR($B269+INDEX(Settings!$AF$19:$AF$33, MATCH(E$10, Settings!$Y$19:$Y$33, 0))+IF(INDEX(Settings!$AI$19:$AI$33, MATCH(E$10, Settings!$Y$19:$Y$33, 0))="", 0, INDEX($AO$2:$AU$8, MATCH(TEXT($B269, "ddd"), $AN$2:$AN$8, 0), MATCH(INDEX(Settings!$AI$19:$AI$33, MATCH(E$10, Settings!$Y$19:$Y$33, 0)), $AO$1:$AU$1, 0))), 0))</f>
        <v/>
      </c>
      <c r="AO269" s="119" t="str">
        <f>IF(OR($B269="", F269="", F$10="", AO$9), "", IFERROR($B269+INDEX(Settings!$AF$19:$AF$33, MATCH(F$10, Settings!$Y$19:$Y$33, 0))+IF(INDEX(Settings!$AI$19:$AI$33, MATCH(F$10, Settings!$Y$19:$Y$33, 0))="", 0, INDEX($AO$2:$AU$8, MATCH(TEXT($B269, "ddd"), $AN$2:$AN$8, 0), MATCH(INDEX(Settings!$AI$19:$AI$33, MATCH(F$10, Settings!$Y$19:$Y$33, 0)), $AO$1:$AU$1, 0))), 0))</f>
        <v/>
      </c>
      <c r="AP269" s="119" t="str">
        <f>IF(OR($B269="", G269="", G$10="", AP$9), "", IFERROR($B269+INDEX(Settings!$AF$19:$AF$33, MATCH(G$10, Settings!$Y$19:$Y$33, 0))+IF(INDEX(Settings!$AI$19:$AI$33, MATCH(G$10, Settings!$Y$19:$Y$33, 0))="", 0, INDEX($AO$2:$AU$8, MATCH(TEXT($B269, "ddd"), $AN$2:$AN$8, 0), MATCH(INDEX(Settings!$AI$19:$AI$33, MATCH(G$10, Settings!$Y$19:$Y$33, 0)), $AO$1:$AU$1, 0))), 0))</f>
        <v/>
      </c>
      <c r="AQ269" s="119" t="str">
        <f>IF(OR($B269="", H269="", H$10="", AQ$9), "", IFERROR($B269+INDEX(Settings!$AF$19:$AF$33, MATCH(H$10, Settings!$Y$19:$Y$33, 0))+IF(INDEX(Settings!$AI$19:$AI$33, MATCH(H$10, Settings!$Y$19:$Y$33, 0))="", 0, INDEX($AO$2:$AU$8, MATCH(TEXT($B269, "ddd"), $AN$2:$AN$8, 0), MATCH(INDEX(Settings!$AI$19:$AI$33, MATCH(H$10, Settings!$Y$19:$Y$33, 0)), $AO$1:$AU$1, 0))), 0))</f>
        <v/>
      </c>
      <c r="AR269" s="119" t="str">
        <f>IF(OR($B269="", I269="", I$10="", AR$9), "", IFERROR($B269+INDEX(Settings!$AF$19:$AF$33, MATCH(I$10, Settings!$Y$19:$Y$33, 0))+IF(INDEX(Settings!$AI$19:$AI$33, MATCH(I$10, Settings!$Y$19:$Y$33, 0))="", 0, INDEX($AO$2:$AU$8, MATCH(TEXT($B269, "ddd"), $AN$2:$AN$8, 0), MATCH(INDEX(Settings!$AI$19:$AI$33, MATCH(I$10, Settings!$Y$19:$Y$33, 0)), $AO$1:$AU$1, 0))), 0))</f>
        <v/>
      </c>
      <c r="AS269" s="119" t="str">
        <f>IF(OR($B269="", J269="", J$10="", AS$9), "", IFERROR($B269+INDEX(Settings!$AF$19:$AF$33, MATCH(J$10, Settings!$Y$19:$Y$33, 0))+IF(INDEX(Settings!$AI$19:$AI$33, MATCH(J$10, Settings!$Y$19:$Y$33, 0))="", 0, INDEX($AO$2:$AU$8, MATCH(TEXT($B269, "ddd"), $AN$2:$AN$8, 0), MATCH(INDEX(Settings!$AI$19:$AI$33, MATCH(J$10, Settings!$Y$19:$Y$33, 0)), $AO$1:$AU$1, 0))), 0))</f>
        <v/>
      </c>
      <c r="AT269" s="119" t="str">
        <f>IF(OR($B269="", K269="", K$10="", AT$9), "", IFERROR($B269+INDEX(Settings!$AF$19:$AF$33, MATCH(K$10, Settings!$Y$19:$Y$33, 0))+IF(INDEX(Settings!$AI$19:$AI$33, MATCH(K$10, Settings!$Y$19:$Y$33, 0))="", 0, INDEX($AO$2:$AU$8, MATCH(TEXT($B269, "ddd"), $AN$2:$AN$8, 0), MATCH(INDEX(Settings!$AI$19:$AI$33, MATCH(K$10, Settings!$Y$19:$Y$33, 0)), $AO$1:$AU$1, 0))), 0))</f>
        <v/>
      </c>
      <c r="AU269" s="119" t="str">
        <f>IF(OR($B269="", L269="", L$10="", AU$9), "", IFERROR($B269+INDEX(Settings!$AF$19:$AF$33, MATCH(L$10, Settings!$Y$19:$Y$33, 0))+IF(INDEX(Settings!$AI$19:$AI$33, MATCH(L$10, Settings!$Y$19:$Y$33, 0))="", 0, INDEX($AO$2:$AU$8, MATCH(TEXT($B269, "ddd"), $AN$2:$AN$8, 0), MATCH(INDEX(Settings!$AI$19:$AI$33, MATCH(L$10, Settings!$Y$19:$Y$33, 0)), $AO$1:$AU$1, 0))), 0))</f>
        <v/>
      </c>
      <c r="AV269" s="119" t="str">
        <f>IF(OR($B269="", M269="", M$10="", AV$9), "", IFERROR($B269+INDEX(Settings!$AF$19:$AF$33, MATCH(M$10, Settings!$Y$19:$Y$33, 0))+IF(INDEX(Settings!$AI$19:$AI$33, MATCH(M$10, Settings!$Y$19:$Y$33, 0))="", 0, INDEX($AO$2:$AU$8, MATCH(TEXT($B269, "ddd"), $AN$2:$AN$8, 0), MATCH(INDEX(Settings!$AI$19:$AI$33, MATCH(M$10, Settings!$Y$19:$Y$33, 0)), $AO$1:$AU$1, 0))), 0))</f>
        <v/>
      </c>
      <c r="AW269" s="119" t="str">
        <f>IF(OR($B269="", N269="", N$10="", AW$9), "", IFERROR($B269+INDEX(Settings!$AF$19:$AF$33, MATCH(N$10, Settings!$Y$19:$Y$33, 0))+IF(INDEX(Settings!$AI$19:$AI$33, MATCH(N$10, Settings!$Y$19:$Y$33, 0))="", 0, INDEX($AO$2:$AU$8, MATCH(TEXT($B269, "ddd"), $AN$2:$AN$8, 0), MATCH(INDEX(Settings!$AI$19:$AI$33, MATCH(N$10, Settings!$Y$19:$Y$33, 0)), $AO$1:$AU$1, 0))), 0))</f>
        <v/>
      </c>
      <c r="AX269" s="119" t="str">
        <f>IF(OR($B269="", O269="", O$10="", AX$9), "", IFERROR($B269+INDEX(Settings!$AF$19:$AF$33, MATCH(O$10, Settings!$Y$19:$Y$33, 0))+IF(INDEX(Settings!$AI$19:$AI$33, MATCH(O$10, Settings!$Y$19:$Y$33, 0))="", 0, INDEX($AO$2:$AU$8, MATCH(TEXT($B269, "ddd"), $AN$2:$AN$8, 0), MATCH(INDEX(Settings!$AI$19:$AI$33, MATCH(O$10, Settings!$Y$19:$Y$33, 0)), $AO$1:$AU$1, 0))), 0))</f>
        <v/>
      </c>
      <c r="AY269" s="119" t="str">
        <f>IF(OR($B269="", P269="", P$10="", AY$9), "", IFERROR($B269+INDEX(Settings!$AF$19:$AF$33, MATCH(P$10, Settings!$Y$19:$Y$33, 0))+IF(INDEX(Settings!$AI$19:$AI$33, MATCH(P$10, Settings!$Y$19:$Y$33, 0))="", 0, INDEX($AO$2:$AU$8, MATCH(TEXT($B269, "ddd"), $AN$2:$AN$8, 0), MATCH(INDEX(Settings!$AI$19:$AI$33, MATCH(P$10, Settings!$Y$19:$Y$33, 0)), $AO$1:$AU$1, 0))), 0))</f>
        <v/>
      </c>
      <c r="AZ269" s="120" t="str">
        <f>IF(OR($B269="", Q269="", Q$10="", AZ$9), "", IFERROR($B269+INDEX(Settings!$AF$19:$AF$33, MATCH(Q$10, Settings!$Y$19:$Y$33, 0))+IF(INDEX(Settings!$AI$19:$AI$33, MATCH(Q$10, Settings!$Y$19:$Y$33, 0))="", 0, INDEX($AO$2:$AU$8, MATCH(TEXT($B269, "ddd"), $AN$2:$AN$8, 0), MATCH(INDEX(Settings!$AI$19:$AI$33, MATCH(Q$10, Settings!$Y$19:$Y$33, 0)), $AO$1:$AU$1, 0))), 0))</f>
        <v/>
      </c>
      <c r="BB269" s="118" t="str">
        <f>IF(OR(C$10="", $B269="", C269="", BB$9=""), "", IFERROR(WORKDAY((DATE(YEAR($B269), MONTH($B269)+INDEX(Settings!$AM$19:$AM$33, MATCH(C$10, Settings!$Y$19:$Y$33, 0)), IF(INDEX(Settings!$AQ$19:$AQ$33, MATCH(C$10, Settings!$Y$19:$Y$33, 0))=0, DAY($B269), INDEX(Settings!$AQ$19:$AQ$33, MATCH(C$10, Settings!$Y$19:$Y$33, 0))))-1), 1, Settings!$AY$23:$AY$38), ""))</f>
        <v/>
      </c>
      <c r="BC269" s="119" t="str">
        <f>IF(OR(D$10="", $B269="", D269="", BC$9=""), "", IFERROR(WORKDAY((DATE(YEAR($B269), MONTH($B269)+INDEX(Settings!$AM$19:$AM$33, MATCH(D$10, Settings!$Y$19:$Y$33, 0)), IF(INDEX(Settings!$AQ$19:$AQ$33, MATCH(D$10, Settings!$Y$19:$Y$33, 0))=0, DAY($B269), INDEX(Settings!$AQ$19:$AQ$33, MATCH(D$10, Settings!$Y$19:$Y$33, 0))))-1), 1, Settings!$AY$23:$AY$38), ""))</f>
        <v/>
      </c>
      <c r="BD269" s="119" t="str">
        <f>IF(OR(E$10="", $B269="", E269="", BD$9=""), "", IFERROR(WORKDAY((DATE(YEAR($B269), MONTH($B269)+INDEX(Settings!$AM$19:$AM$33, MATCH(E$10, Settings!$Y$19:$Y$33, 0)), IF(INDEX(Settings!$AQ$19:$AQ$33, MATCH(E$10, Settings!$Y$19:$Y$33, 0))=0, DAY($B269), INDEX(Settings!$AQ$19:$AQ$33, MATCH(E$10, Settings!$Y$19:$Y$33, 0))))-1), 1, Settings!$AY$23:$AY$38), ""))</f>
        <v/>
      </c>
      <c r="BE269" s="119" t="str">
        <f>IF(OR(F$10="", $B269="", F269="", BE$9=""), "", IFERROR(WORKDAY((DATE(YEAR($B269), MONTH($B269)+INDEX(Settings!$AM$19:$AM$33, MATCH(F$10, Settings!$Y$19:$Y$33, 0)), IF(INDEX(Settings!$AQ$19:$AQ$33, MATCH(F$10, Settings!$Y$19:$Y$33, 0))=0, DAY($B269), INDEX(Settings!$AQ$19:$AQ$33, MATCH(F$10, Settings!$Y$19:$Y$33, 0))))-1), 1, Settings!$AY$23:$AY$38), ""))</f>
        <v/>
      </c>
      <c r="BF269" s="119" t="str">
        <f>IF(OR(G$10="", $B269="", G269="", BF$9=""), "", IFERROR(WORKDAY((DATE(YEAR($B269), MONTH($B269)+INDEX(Settings!$AM$19:$AM$33, MATCH(G$10, Settings!$Y$19:$Y$33, 0)), IF(INDEX(Settings!$AQ$19:$AQ$33, MATCH(G$10, Settings!$Y$19:$Y$33, 0))=0, DAY($B269), INDEX(Settings!$AQ$19:$AQ$33, MATCH(G$10, Settings!$Y$19:$Y$33, 0))))-1), 1, Settings!$AY$23:$AY$38), ""))</f>
        <v/>
      </c>
      <c r="BG269" s="119" t="str">
        <f>IF(OR(H$10="", $B269="", H269="", BG$9=""), "", IFERROR(WORKDAY((DATE(YEAR($B269), MONTH($B269)+INDEX(Settings!$AM$19:$AM$33, MATCH(H$10, Settings!$Y$19:$Y$33, 0)), IF(INDEX(Settings!$AQ$19:$AQ$33, MATCH(H$10, Settings!$Y$19:$Y$33, 0))=0, DAY($B269), INDEX(Settings!$AQ$19:$AQ$33, MATCH(H$10, Settings!$Y$19:$Y$33, 0))))-1), 1, Settings!$AY$23:$AY$38), ""))</f>
        <v/>
      </c>
      <c r="BH269" s="119" t="str">
        <f>IF(OR(I$10="", $B269="", I269="", BH$9=""), "", IFERROR(WORKDAY((DATE(YEAR($B269), MONTH($B269)+INDEX(Settings!$AM$19:$AM$33, MATCH(I$10, Settings!$Y$19:$Y$33, 0)), IF(INDEX(Settings!$AQ$19:$AQ$33, MATCH(I$10, Settings!$Y$19:$Y$33, 0))=0, DAY($B269), INDEX(Settings!$AQ$19:$AQ$33, MATCH(I$10, Settings!$Y$19:$Y$33, 0))))-1), 1, Settings!$AY$23:$AY$38), ""))</f>
        <v/>
      </c>
      <c r="BI269" s="119" t="str">
        <f>IF(OR(J$10="", $B269="", J269="", BI$9=""), "", IFERROR(WORKDAY((DATE(YEAR($B269), MONTH($B269)+INDEX(Settings!$AM$19:$AM$33, MATCH(J$10, Settings!$Y$19:$Y$33, 0)), IF(INDEX(Settings!$AQ$19:$AQ$33, MATCH(J$10, Settings!$Y$19:$Y$33, 0))=0, DAY($B269), INDEX(Settings!$AQ$19:$AQ$33, MATCH(J$10, Settings!$Y$19:$Y$33, 0))))-1), 1, Settings!$AY$23:$AY$38), ""))</f>
        <v/>
      </c>
      <c r="BJ269" s="119" t="str">
        <f>IF(OR(K$10="", $B269="", K269="", BJ$9=""), "", IFERROR(WORKDAY((DATE(YEAR($B269), MONTH($B269)+INDEX(Settings!$AM$19:$AM$33, MATCH(K$10, Settings!$Y$19:$Y$33, 0)), IF(INDEX(Settings!$AQ$19:$AQ$33, MATCH(K$10, Settings!$Y$19:$Y$33, 0))=0, DAY($B269), INDEX(Settings!$AQ$19:$AQ$33, MATCH(K$10, Settings!$Y$19:$Y$33, 0))))-1), 1, Settings!$AY$23:$AY$38), ""))</f>
        <v/>
      </c>
      <c r="BK269" s="119" t="str">
        <f>IF(OR(L$10="", $B269="", L269="", BK$9=""), "", IFERROR(WORKDAY((DATE(YEAR($B269), MONTH($B269)+INDEX(Settings!$AM$19:$AM$33, MATCH(L$10, Settings!$Y$19:$Y$33, 0)), IF(INDEX(Settings!$AQ$19:$AQ$33, MATCH(L$10, Settings!$Y$19:$Y$33, 0))=0, DAY($B269), INDEX(Settings!$AQ$19:$AQ$33, MATCH(L$10, Settings!$Y$19:$Y$33, 0))))-1), 1, Settings!$AY$23:$AY$38), ""))</f>
        <v/>
      </c>
      <c r="BL269" s="119" t="str">
        <f>IF(OR(M$10="", $B269="", M269="", BL$9=""), "", IFERROR(WORKDAY((DATE(YEAR($B269), MONTH($B269)+INDEX(Settings!$AM$19:$AM$33, MATCH(M$10, Settings!$Y$19:$Y$33, 0)), IF(INDEX(Settings!$AQ$19:$AQ$33, MATCH(M$10, Settings!$Y$19:$Y$33, 0))=0, DAY($B269), INDEX(Settings!$AQ$19:$AQ$33, MATCH(M$10, Settings!$Y$19:$Y$33, 0))))-1), 1, Settings!$AY$23:$AY$38), ""))</f>
        <v/>
      </c>
      <c r="BM269" s="119" t="str">
        <f>IF(OR(N$10="", $B269="", N269="", BM$9=""), "", IFERROR(WORKDAY((DATE(YEAR($B269), MONTH($B269)+INDEX(Settings!$AM$19:$AM$33, MATCH(N$10, Settings!$Y$19:$Y$33, 0)), IF(INDEX(Settings!$AQ$19:$AQ$33, MATCH(N$10, Settings!$Y$19:$Y$33, 0))=0, DAY($B269), INDEX(Settings!$AQ$19:$AQ$33, MATCH(N$10, Settings!$Y$19:$Y$33, 0))))-1), 1, Settings!$AY$23:$AY$38), ""))</f>
        <v/>
      </c>
      <c r="BN269" s="119" t="str">
        <f>IF(OR(O$10="", $B269="", O269="", BN$9=""), "", IFERROR(WORKDAY((DATE(YEAR($B269), MONTH($B269)+INDEX(Settings!$AM$19:$AM$33, MATCH(O$10, Settings!$Y$19:$Y$33, 0)), IF(INDEX(Settings!$AQ$19:$AQ$33, MATCH(O$10, Settings!$Y$19:$Y$33, 0))=0, DAY($B269), INDEX(Settings!$AQ$19:$AQ$33, MATCH(O$10, Settings!$Y$19:$Y$33, 0))))-1), 1, Settings!$AY$23:$AY$38), ""))</f>
        <v/>
      </c>
      <c r="BO269" s="119" t="str">
        <f>IF(OR(P$10="", $B269="", P269="", BO$9=""), "", IFERROR(WORKDAY((DATE(YEAR($B269), MONTH($B269)+INDEX(Settings!$AM$19:$AM$33, MATCH(P$10, Settings!$Y$19:$Y$33, 0)), IF(INDEX(Settings!$AQ$19:$AQ$33, MATCH(P$10, Settings!$Y$19:$Y$33, 0))=0, DAY($B269), INDEX(Settings!$AQ$19:$AQ$33, MATCH(P$10, Settings!$Y$19:$Y$33, 0))))-1), 1, Settings!$AY$23:$AY$38), ""))</f>
        <v/>
      </c>
      <c r="BP269" s="120" t="str">
        <f>IF(OR(Q$10="", $B269="", Q269="", BP$9=""), "", IFERROR(WORKDAY((DATE(YEAR($B269), MONTH($B269)+INDEX(Settings!$AM$19:$AM$33, MATCH(Q$10, Settings!$Y$19:$Y$33, 0)), IF(INDEX(Settings!$AQ$19:$AQ$33, MATCH(Q$10, Settings!$Y$19:$Y$33, 0))=0, DAY($B269), INDEX(Settings!$AQ$19:$AQ$33, MATCH(Q$10, Settings!$Y$19:$Y$33, 0))))-1), 1, Settings!$AY$23:$AY$38), ""))</f>
        <v/>
      </c>
      <c r="BR269" s="118" t="str">
        <f>IF(BB269="", "", IF(BB269&lt;=$B269, WORKDAY(DATE(YEAR($BB269), MONTH(BB269)+1, DAY(BB269)-1), 1, Settings!$AY$23:$AY$38), BB269))</f>
        <v/>
      </c>
      <c r="BS269" s="119" t="str">
        <f>IF(BC269="", "", IF(BC269&lt;=$B269, WORKDAY(DATE(YEAR($BB269), MONTH(BC269)+1, DAY(BC269)-1), 1, Settings!$AY$23:$AY$38), BC269))</f>
        <v/>
      </c>
      <c r="BT269" s="119" t="str">
        <f>IF(BD269="", "", IF(BD269&lt;=$B269, WORKDAY(DATE(YEAR($BB269), MONTH(BD269)+1, DAY(BD269)-1), 1, Settings!$AY$23:$AY$38), BD269))</f>
        <v/>
      </c>
      <c r="BU269" s="119" t="str">
        <f>IF(BE269="", "", IF(BE269&lt;=$B269, WORKDAY(DATE(YEAR($BB269), MONTH(BE269)+1, DAY(BE269)-1), 1, Settings!$AY$23:$AY$38), BE269))</f>
        <v/>
      </c>
      <c r="BV269" s="119" t="str">
        <f>IF(BF269="", "", IF(BF269&lt;=$B269, WORKDAY(DATE(YEAR($BB269), MONTH(BF269)+1, DAY(BF269)-1), 1, Settings!$AY$23:$AY$38), BF269))</f>
        <v/>
      </c>
      <c r="BW269" s="119" t="str">
        <f>IF(BG269="", "", IF(BG269&lt;=$B269, WORKDAY(DATE(YEAR($BB269), MONTH(BG269)+1, DAY(BG269)-1), 1, Settings!$AY$23:$AY$38), BG269))</f>
        <v/>
      </c>
      <c r="BX269" s="119" t="str">
        <f>IF(BH269="", "", IF(BH269&lt;=$B269, WORKDAY(DATE(YEAR($BB269), MONTH(BH269)+1, DAY(BH269)-1), 1, Settings!$AY$23:$AY$38), BH269))</f>
        <v/>
      </c>
      <c r="BY269" s="119" t="str">
        <f>IF(BI269="", "", IF(BI269&lt;=$B269, WORKDAY(DATE(YEAR($BB269), MONTH(BI269)+1, DAY(BI269)-1), 1, Settings!$AY$23:$AY$38), BI269))</f>
        <v/>
      </c>
      <c r="BZ269" s="119" t="str">
        <f>IF(BJ269="", "", IF(BJ269&lt;=$B269, WORKDAY(DATE(YEAR($BB269), MONTH(BJ269)+1, DAY(BJ269)-1), 1, Settings!$AY$23:$AY$38), BJ269))</f>
        <v/>
      </c>
      <c r="CA269" s="119" t="str">
        <f>IF(BK269="", "", IF(BK269&lt;=$B269, WORKDAY(DATE(YEAR($BB269), MONTH(BK269)+1, DAY(BK269)-1), 1, Settings!$AY$23:$AY$38), BK269))</f>
        <v/>
      </c>
      <c r="CB269" s="119" t="str">
        <f>IF(BL269="", "", IF(BL269&lt;=$B269, WORKDAY(DATE(YEAR($BB269), MONTH(BL269)+1, DAY(BL269)-1), 1, Settings!$AY$23:$AY$38), BL269))</f>
        <v/>
      </c>
      <c r="CC269" s="119" t="str">
        <f>IF(BM269="", "", IF(BM269&lt;=$B269, WORKDAY(DATE(YEAR($BB269), MONTH(BM269)+1, DAY(BM269)-1), 1, Settings!$AY$23:$AY$38), BM269))</f>
        <v/>
      </c>
      <c r="CD269" s="119" t="str">
        <f>IF(BN269="", "", IF(BN269&lt;=$B269, WORKDAY(DATE(YEAR($BB269), MONTH(BN269)+1, DAY(BN269)-1), 1, Settings!$AY$23:$AY$38), BN269))</f>
        <v/>
      </c>
      <c r="CE269" s="119" t="str">
        <f>IF(BO269="", "", IF(BO269&lt;=$B269, WORKDAY(DATE(YEAR($BB269), MONTH(BO269)+1, DAY(BO269)-1), 1, Settings!$AY$23:$AY$38), BO269))</f>
        <v/>
      </c>
      <c r="CF269" s="120" t="str">
        <f>IF(BP269="", "", IF(BP269&lt;=$B269, WORKDAY(DATE(YEAR($BB269), MONTH(BP269)+1, DAY(BP269)-1), 1, Settings!$AY$23:$AY$38), BP269))</f>
        <v/>
      </c>
      <c r="CH269" s="48" t="str">
        <f t="shared" si="128"/>
        <v/>
      </c>
      <c r="CI269" s="49" t="str">
        <f t="shared" si="129"/>
        <v/>
      </c>
      <c r="CJ269" s="49" t="str">
        <f t="shared" si="130"/>
        <v/>
      </c>
      <c r="CK269" s="49" t="str">
        <f t="shared" si="131"/>
        <v/>
      </c>
      <c r="CL269" s="49" t="str">
        <f t="shared" si="132"/>
        <v/>
      </c>
      <c r="CM269" s="49" t="str">
        <f t="shared" si="133"/>
        <v/>
      </c>
      <c r="CN269" s="49" t="str">
        <f t="shared" si="134"/>
        <v/>
      </c>
      <c r="CO269" s="49" t="str">
        <f t="shared" si="135"/>
        <v/>
      </c>
      <c r="CP269" s="49" t="str">
        <f t="shared" si="136"/>
        <v/>
      </c>
      <c r="CQ269" s="49" t="str">
        <f t="shared" si="137"/>
        <v/>
      </c>
      <c r="CR269" s="49" t="str">
        <f t="shared" si="138"/>
        <v/>
      </c>
      <c r="CS269" s="49" t="str">
        <f t="shared" si="139"/>
        <v/>
      </c>
      <c r="CT269" s="49" t="str">
        <f t="shared" si="140"/>
        <v/>
      </c>
      <c r="CU269" s="49" t="str">
        <f t="shared" si="141"/>
        <v/>
      </c>
      <c r="CV269" s="16" t="str">
        <f t="shared" si="142"/>
        <v/>
      </c>
      <c r="CX269" s="48" t="str">
        <f t="shared" si="143"/>
        <v/>
      </c>
      <c r="CY269" s="49" t="str">
        <f t="shared" si="144"/>
        <v/>
      </c>
      <c r="CZ269" s="49" t="str">
        <f t="shared" si="145"/>
        <v/>
      </c>
      <c r="DA269" s="49" t="str">
        <f t="shared" si="146"/>
        <v/>
      </c>
      <c r="DB269" s="49" t="str">
        <f t="shared" si="147"/>
        <v/>
      </c>
      <c r="DC269" s="49" t="str">
        <f t="shared" si="148"/>
        <v/>
      </c>
      <c r="DD269" s="49" t="str">
        <f t="shared" si="149"/>
        <v/>
      </c>
      <c r="DE269" s="49" t="str">
        <f t="shared" si="150"/>
        <v/>
      </c>
      <c r="DF269" s="49" t="str">
        <f t="shared" si="151"/>
        <v/>
      </c>
      <c r="DG269" s="49" t="str">
        <f t="shared" si="152"/>
        <v/>
      </c>
      <c r="DH269" s="49" t="str">
        <f t="shared" si="153"/>
        <v/>
      </c>
      <c r="DI269" s="49" t="str">
        <f t="shared" si="154"/>
        <v/>
      </c>
      <c r="DJ269" s="49" t="str">
        <f t="shared" si="155"/>
        <v/>
      </c>
      <c r="DK269" s="49" t="str">
        <f t="shared" si="156"/>
        <v/>
      </c>
      <c r="DL269" s="16" t="str">
        <f t="shared" si="157"/>
        <v/>
      </c>
      <c r="DN269" s="17" t="str">
        <f t="shared" si="158"/>
        <v>Mar 2020</v>
      </c>
    </row>
    <row r="270" spans="1:118" x14ac:dyDescent="0.25">
      <c r="A270" s="30"/>
      <c r="B270" s="102">
        <f>IF(B269="", "", IFERROR(IF(B269+1&gt;Settings!$G$25, "", B269+1), ""))</f>
        <v>43906</v>
      </c>
      <c r="C270" s="2"/>
      <c r="D270" s="3"/>
      <c r="E270" s="3"/>
      <c r="F270" s="3"/>
      <c r="G270" s="3"/>
      <c r="H270" s="3"/>
      <c r="I270" s="3"/>
      <c r="J270" s="3"/>
      <c r="K270" s="3"/>
      <c r="L270" s="3"/>
      <c r="M270" s="3"/>
      <c r="N270" s="3"/>
      <c r="O270" s="3"/>
      <c r="P270" s="3"/>
      <c r="Q270" s="4"/>
      <c r="R270" s="30"/>
      <c r="T270" s="17" t="str">
        <f>IF($B270="", "", IF($B270&lt;Settings!$G$23, "Old", "New"))</f>
        <v>New</v>
      </c>
      <c r="AL270" s="118" t="str">
        <f>IF(OR($B270="", C270="", C$10="", AL$9), "", IFERROR($B270+INDEX(Settings!$AF$19:$AF$33, MATCH(C$10, Settings!$Y$19:$Y$33, 0))+IF(INDEX(Settings!$AI$19:$AI$33, MATCH(C$10, Settings!$Y$19:$Y$33, 0))="", 0, INDEX($AO$2:$AU$8, MATCH(TEXT($B270, "ddd"), $AN$2:$AN$8, 0), MATCH(INDEX(Settings!$AI$19:$AI$33, MATCH(C$10, Settings!$Y$19:$Y$33, 0)), $AO$1:$AU$1, 0))), 0))</f>
        <v/>
      </c>
      <c r="AM270" s="119" t="str">
        <f>IF(OR($B270="", D270="", D$10="", AM$9), "", IFERROR($B270+INDEX(Settings!$AF$19:$AF$33, MATCH(D$10, Settings!$Y$19:$Y$33, 0))+IF(INDEX(Settings!$AI$19:$AI$33, MATCH(D$10, Settings!$Y$19:$Y$33, 0))="", 0, INDEX($AO$2:$AU$8, MATCH(TEXT($B270, "ddd"), $AN$2:$AN$8, 0), MATCH(INDEX(Settings!$AI$19:$AI$33, MATCH(D$10, Settings!$Y$19:$Y$33, 0)), $AO$1:$AU$1, 0))), 0))</f>
        <v/>
      </c>
      <c r="AN270" s="119" t="str">
        <f>IF(OR($B270="", E270="", E$10="", AN$9), "", IFERROR($B270+INDEX(Settings!$AF$19:$AF$33, MATCH(E$10, Settings!$Y$19:$Y$33, 0))+IF(INDEX(Settings!$AI$19:$AI$33, MATCH(E$10, Settings!$Y$19:$Y$33, 0))="", 0, INDEX($AO$2:$AU$8, MATCH(TEXT($B270, "ddd"), $AN$2:$AN$8, 0), MATCH(INDEX(Settings!$AI$19:$AI$33, MATCH(E$10, Settings!$Y$19:$Y$33, 0)), $AO$1:$AU$1, 0))), 0))</f>
        <v/>
      </c>
      <c r="AO270" s="119" t="str">
        <f>IF(OR($B270="", F270="", F$10="", AO$9), "", IFERROR($B270+INDEX(Settings!$AF$19:$AF$33, MATCH(F$10, Settings!$Y$19:$Y$33, 0))+IF(INDEX(Settings!$AI$19:$AI$33, MATCH(F$10, Settings!$Y$19:$Y$33, 0))="", 0, INDEX($AO$2:$AU$8, MATCH(TEXT($B270, "ddd"), $AN$2:$AN$8, 0), MATCH(INDEX(Settings!$AI$19:$AI$33, MATCH(F$10, Settings!$Y$19:$Y$33, 0)), $AO$1:$AU$1, 0))), 0))</f>
        <v/>
      </c>
      <c r="AP270" s="119" t="str">
        <f>IF(OR($B270="", G270="", G$10="", AP$9), "", IFERROR($B270+INDEX(Settings!$AF$19:$AF$33, MATCH(G$10, Settings!$Y$19:$Y$33, 0))+IF(INDEX(Settings!$AI$19:$AI$33, MATCH(G$10, Settings!$Y$19:$Y$33, 0))="", 0, INDEX($AO$2:$AU$8, MATCH(TEXT($B270, "ddd"), $AN$2:$AN$8, 0), MATCH(INDEX(Settings!$AI$19:$AI$33, MATCH(G$10, Settings!$Y$19:$Y$33, 0)), $AO$1:$AU$1, 0))), 0))</f>
        <v/>
      </c>
      <c r="AQ270" s="119" t="str">
        <f>IF(OR($B270="", H270="", H$10="", AQ$9), "", IFERROR($B270+INDEX(Settings!$AF$19:$AF$33, MATCH(H$10, Settings!$Y$19:$Y$33, 0))+IF(INDEX(Settings!$AI$19:$AI$33, MATCH(H$10, Settings!$Y$19:$Y$33, 0))="", 0, INDEX($AO$2:$AU$8, MATCH(TEXT($B270, "ddd"), $AN$2:$AN$8, 0), MATCH(INDEX(Settings!$AI$19:$AI$33, MATCH(H$10, Settings!$Y$19:$Y$33, 0)), $AO$1:$AU$1, 0))), 0))</f>
        <v/>
      </c>
      <c r="AR270" s="119" t="str">
        <f>IF(OR($B270="", I270="", I$10="", AR$9), "", IFERROR($B270+INDEX(Settings!$AF$19:$AF$33, MATCH(I$10, Settings!$Y$19:$Y$33, 0))+IF(INDEX(Settings!$AI$19:$AI$33, MATCH(I$10, Settings!$Y$19:$Y$33, 0))="", 0, INDEX($AO$2:$AU$8, MATCH(TEXT($B270, "ddd"), $AN$2:$AN$8, 0), MATCH(INDEX(Settings!$AI$19:$AI$33, MATCH(I$10, Settings!$Y$19:$Y$33, 0)), $AO$1:$AU$1, 0))), 0))</f>
        <v/>
      </c>
      <c r="AS270" s="119" t="str">
        <f>IF(OR($B270="", J270="", J$10="", AS$9), "", IFERROR($B270+INDEX(Settings!$AF$19:$AF$33, MATCH(J$10, Settings!$Y$19:$Y$33, 0))+IF(INDEX(Settings!$AI$19:$AI$33, MATCH(J$10, Settings!$Y$19:$Y$33, 0))="", 0, INDEX($AO$2:$AU$8, MATCH(TEXT($B270, "ddd"), $AN$2:$AN$8, 0), MATCH(INDEX(Settings!$AI$19:$AI$33, MATCH(J$10, Settings!$Y$19:$Y$33, 0)), $AO$1:$AU$1, 0))), 0))</f>
        <v/>
      </c>
      <c r="AT270" s="119" t="str">
        <f>IF(OR($B270="", K270="", K$10="", AT$9), "", IFERROR($B270+INDEX(Settings!$AF$19:$AF$33, MATCH(K$10, Settings!$Y$19:$Y$33, 0))+IF(INDEX(Settings!$AI$19:$AI$33, MATCH(K$10, Settings!$Y$19:$Y$33, 0))="", 0, INDEX($AO$2:$AU$8, MATCH(TEXT($B270, "ddd"), $AN$2:$AN$8, 0), MATCH(INDEX(Settings!$AI$19:$AI$33, MATCH(K$10, Settings!$Y$19:$Y$33, 0)), $AO$1:$AU$1, 0))), 0))</f>
        <v/>
      </c>
      <c r="AU270" s="119" t="str">
        <f>IF(OR($B270="", L270="", L$10="", AU$9), "", IFERROR($B270+INDEX(Settings!$AF$19:$AF$33, MATCH(L$10, Settings!$Y$19:$Y$33, 0))+IF(INDEX(Settings!$AI$19:$AI$33, MATCH(L$10, Settings!$Y$19:$Y$33, 0))="", 0, INDEX($AO$2:$AU$8, MATCH(TEXT($B270, "ddd"), $AN$2:$AN$8, 0), MATCH(INDEX(Settings!$AI$19:$AI$33, MATCH(L$10, Settings!$Y$19:$Y$33, 0)), $AO$1:$AU$1, 0))), 0))</f>
        <v/>
      </c>
      <c r="AV270" s="119" t="str">
        <f>IF(OR($B270="", M270="", M$10="", AV$9), "", IFERROR($B270+INDEX(Settings!$AF$19:$AF$33, MATCH(M$10, Settings!$Y$19:$Y$33, 0))+IF(INDEX(Settings!$AI$19:$AI$33, MATCH(M$10, Settings!$Y$19:$Y$33, 0))="", 0, INDEX($AO$2:$AU$8, MATCH(TEXT($B270, "ddd"), $AN$2:$AN$8, 0), MATCH(INDEX(Settings!$AI$19:$AI$33, MATCH(M$10, Settings!$Y$19:$Y$33, 0)), $AO$1:$AU$1, 0))), 0))</f>
        <v/>
      </c>
      <c r="AW270" s="119" t="str">
        <f>IF(OR($B270="", N270="", N$10="", AW$9), "", IFERROR($B270+INDEX(Settings!$AF$19:$AF$33, MATCH(N$10, Settings!$Y$19:$Y$33, 0))+IF(INDEX(Settings!$AI$19:$AI$33, MATCH(N$10, Settings!$Y$19:$Y$33, 0))="", 0, INDEX($AO$2:$AU$8, MATCH(TEXT($B270, "ddd"), $AN$2:$AN$8, 0), MATCH(INDEX(Settings!$AI$19:$AI$33, MATCH(N$10, Settings!$Y$19:$Y$33, 0)), $AO$1:$AU$1, 0))), 0))</f>
        <v/>
      </c>
      <c r="AX270" s="119" t="str">
        <f>IF(OR($B270="", O270="", O$10="", AX$9), "", IFERROR($B270+INDEX(Settings!$AF$19:$AF$33, MATCH(O$10, Settings!$Y$19:$Y$33, 0))+IF(INDEX(Settings!$AI$19:$AI$33, MATCH(O$10, Settings!$Y$19:$Y$33, 0))="", 0, INDEX($AO$2:$AU$8, MATCH(TEXT($B270, "ddd"), $AN$2:$AN$8, 0), MATCH(INDEX(Settings!$AI$19:$AI$33, MATCH(O$10, Settings!$Y$19:$Y$33, 0)), $AO$1:$AU$1, 0))), 0))</f>
        <v/>
      </c>
      <c r="AY270" s="119" t="str">
        <f>IF(OR($B270="", P270="", P$10="", AY$9), "", IFERROR($B270+INDEX(Settings!$AF$19:$AF$33, MATCH(P$10, Settings!$Y$19:$Y$33, 0))+IF(INDEX(Settings!$AI$19:$AI$33, MATCH(P$10, Settings!$Y$19:$Y$33, 0))="", 0, INDEX($AO$2:$AU$8, MATCH(TEXT($B270, "ddd"), $AN$2:$AN$8, 0), MATCH(INDEX(Settings!$AI$19:$AI$33, MATCH(P$10, Settings!$Y$19:$Y$33, 0)), $AO$1:$AU$1, 0))), 0))</f>
        <v/>
      </c>
      <c r="AZ270" s="120" t="str">
        <f>IF(OR($B270="", Q270="", Q$10="", AZ$9), "", IFERROR($B270+INDEX(Settings!$AF$19:$AF$33, MATCH(Q$10, Settings!$Y$19:$Y$33, 0))+IF(INDEX(Settings!$AI$19:$AI$33, MATCH(Q$10, Settings!$Y$19:$Y$33, 0))="", 0, INDEX($AO$2:$AU$8, MATCH(TEXT($B270, "ddd"), $AN$2:$AN$8, 0), MATCH(INDEX(Settings!$AI$19:$AI$33, MATCH(Q$10, Settings!$Y$19:$Y$33, 0)), $AO$1:$AU$1, 0))), 0))</f>
        <v/>
      </c>
      <c r="BB270" s="118" t="str">
        <f>IF(OR(C$10="", $B270="", C270="", BB$9=""), "", IFERROR(WORKDAY((DATE(YEAR($B270), MONTH($B270)+INDEX(Settings!$AM$19:$AM$33, MATCH(C$10, Settings!$Y$19:$Y$33, 0)), IF(INDEX(Settings!$AQ$19:$AQ$33, MATCH(C$10, Settings!$Y$19:$Y$33, 0))=0, DAY($B270), INDEX(Settings!$AQ$19:$AQ$33, MATCH(C$10, Settings!$Y$19:$Y$33, 0))))-1), 1, Settings!$AY$23:$AY$38), ""))</f>
        <v/>
      </c>
      <c r="BC270" s="119" t="str">
        <f>IF(OR(D$10="", $B270="", D270="", BC$9=""), "", IFERROR(WORKDAY((DATE(YEAR($B270), MONTH($B270)+INDEX(Settings!$AM$19:$AM$33, MATCH(D$10, Settings!$Y$19:$Y$33, 0)), IF(INDEX(Settings!$AQ$19:$AQ$33, MATCH(D$10, Settings!$Y$19:$Y$33, 0))=0, DAY($B270), INDEX(Settings!$AQ$19:$AQ$33, MATCH(D$10, Settings!$Y$19:$Y$33, 0))))-1), 1, Settings!$AY$23:$AY$38), ""))</f>
        <v/>
      </c>
      <c r="BD270" s="119" t="str">
        <f>IF(OR(E$10="", $B270="", E270="", BD$9=""), "", IFERROR(WORKDAY((DATE(YEAR($B270), MONTH($B270)+INDEX(Settings!$AM$19:$AM$33, MATCH(E$10, Settings!$Y$19:$Y$33, 0)), IF(INDEX(Settings!$AQ$19:$AQ$33, MATCH(E$10, Settings!$Y$19:$Y$33, 0))=0, DAY($B270), INDEX(Settings!$AQ$19:$AQ$33, MATCH(E$10, Settings!$Y$19:$Y$33, 0))))-1), 1, Settings!$AY$23:$AY$38), ""))</f>
        <v/>
      </c>
      <c r="BE270" s="119" t="str">
        <f>IF(OR(F$10="", $B270="", F270="", BE$9=""), "", IFERROR(WORKDAY((DATE(YEAR($B270), MONTH($B270)+INDEX(Settings!$AM$19:$AM$33, MATCH(F$10, Settings!$Y$19:$Y$33, 0)), IF(INDEX(Settings!$AQ$19:$AQ$33, MATCH(F$10, Settings!$Y$19:$Y$33, 0))=0, DAY($B270), INDEX(Settings!$AQ$19:$AQ$33, MATCH(F$10, Settings!$Y$19:$Y$33, 0))))-1), 1, Settings!$AY$23:$AY$38), ""))</f>
        <v/>
      </c>
      <c r="BF270" s="119" t="str">
        <f>IF(OR(G$10="", $B270="", G270="", BF$9=""), "", IFERROR(WORKDAY((DATE(YEAR($B270), MONTH($B270)+INDEX(Settings!$AM$19:$AM$33, MATCH(G$10, Settings!$Y$19:$Y$33, 0)), IF(INDEX(Settings!$AQ$19:$AQ$33, MATCH(G$10, Settings!$Y$19:$Y$33, 0))=0, DAY($B270), INDEX(Settings!$AQ$19:$AQ$33, MATCH(G$10, Settings!$Y$19:$Y$33, 0))))-1), 1, Settings!$AY$23:$AY$38), ""))</f>
        <v/>
      </c>
      <c r="BG270" s="119" t="str">
        <f>IF(OR(H$10="", $B270="", H270="", BG$9=""), "", IFERROR(WORKDAY((DATE(YEAR($B270), MONTH($B270)+INDEX(Settings!$AM$19:$AM$33, MATCH(H$10, Settings!$Y$19:$Y$33, 0)), IF(INDEX(Settings!$AQ$19:$AQ$33, MATCH(H$10, Settings!$Y$19:$Y$33, 0))=0, DAY($B270), INDEX(Settings!$AQ$19:$AQ$33, MATCH(H$10, Settings!$Y$19:$Y$33, 0))))-1), 1, Settings!$AY$23:$AY$38), ""))</f>
        <v/>
      </c>
      <c r="BH270" s="119" t="str">
        <f>IF(OR(I$10="", $B270="", I270="", BH$9=""), "", IFERROR(WORKDAY((DATE(YEAR($B270), MONTH($B270)+INDEX(Settings!$AM$19:$AM$33, MATCH(I$10, Settings!$Y$19:$Y$33, 0)), IF(INDEX(Settings!$AQ$19:$AQ$33, MATCH(I$10, Settings!$Y$19:$Y$33, 0))=0, DAY($B270), INDEX(Settings!$AQ$19:$AQ$33, MATCH(I$10, Settings!$Y$19:$Y$33, 0))))-1), 1, Settings!$AY$23:$AY$38), ""))</f>
        <v/>
      </c>
      <c r="BI270" s="119" t="str">
        <f>IF(OR(J$10="", $B270="", J270="", BI$9=""), "", IFERROR(WORKDAY((DATE(YEAR($B270), MONTH($B270)+INDEX(Settings!$AM$19:$AM$33, MATCH(J$10, Settings!$Y$19:$Y$33, 0)), IF(INDEX(Settings!$AQ$19:$AQ$33, MATCH(J$10, Settings!$Y$19:$Y$33, 0))=0, DAY($B270), INDEX(Settings!$AQ$19:$AQ$33, MATCH(J$10, Settings!$Y$19:$Y$33, 0))))-1), 1, Settings!$AY$23:$AY$38), ""))</f>
        <v/>
      </c>
      <c r="BJ270" s="119" t="str">
        <f>IF(OR(K$10="", $B270="", K270="", BJ$9=""), "", IFERROR(WORKDAY((DATE(YEAR($B270), MONTH($B270)+INDEX(Settings!$AM$19:$AM$33, MATCH(K$10, Settings!$Y$19:$Y$33, 0)), IF(INDEX(Settings!$AQ$19:$AQ$33, MATCH(K$10, Settings!$Y$19:$Y$33, 0))=0, DAY($B270), INDEX(Settings!$AQ$19:$AQ$33, MATCH(K$10, Settings!$Y$19:$Y$33, 0))))-1), 1, Settings!$AY$23:$AY$38), ""))</f>
        <v/>
      </c>
      <c r="BK270" s="119" t="str">
        <f>IF(OR(L$10="", $B270="", L270="", BK$9=""), "", IFERROR(WORKDAY((DATE(YEAR($B270), MONTH($B270)+INDEX(Settings!$AM$19:$AM$33, MATCH(L$10, Settings!$Y$19:$Y$33, 0)), IF(INDEX(Settings!$AQ$19:$AQ$33, MATCH(L$10, Settings!$Y$19:$Y$33, 0))=0, DAY($B270), INDEX(Settings!$AQ$19:$AQ$33, MATCH(L$10, Settings!$Y$19:$Y$33, 0))))-1), 1, Settings!$AY$23:$AY$38), ""))</f>
        <v/>
      </c>
      <c r="BL270" s="119" t="str">
        <f>IF(OR(M$10="", $B270="", M270="", BL$9=""), "", IFERROR(WORKDAY((DATE(YEAR($B270), MONTH($B270)+INDEX(Settings!$AM$19:$AM$33, MATCH(M$10, Settings!$Y$19:$Y$33, 0)), IF(INDEX(Settings!$AQ$19:$AQ$33, MATCH(M$10, Settings!$Y$19:$Y$33, 0))=0, DAY($B270), INDEX(Settings!$AQ$19:$AQ$33, MATCH(M$10, Settings!$Y$19:$Y$33, 0))))-1), 1, Settings!$AY$23:$AY$38), ""))</f>
        <v/>
      </c>
      <c r="BM270" s="119" t="str">
        <f>IF(OR(N$10="", $B270="", N270="", BM$9=""), "", IFERROR(WORKDAY((DATE(YEAR($B270), MONTH($B270)+INDEX(Settings!$AM$19:$AM$33, MATCH(N$10, Settings!$Y$19:$Y$33, 0)), IF(INDEX(Settings!$AQ$19:$AQ$33, MATCH(N$10, Settings!$Y$19:$Y$33, 0))=0, DAY($B270), INDEX(Settings!$AQ$19:$AQ$33, MATCH(N$10, Settings!$Y$19:$Y$33, 0))))-1), 1, Settings!$AY$23:$AY$38), ""))</f>
        <v/>
      </c>
      <c r="BN270" s="119" t="str">
        <f>IF(OR(O$10="", $B270="", O270="", BN$9=""), "", IFERROR(WORKDAY((DATE(YEAR($B270), MONTH($B270)+INDEX(Settings!$AM$19:$AM$33, MATCH(O$10, Settings!$Y$19:$Y$33, 0)), IF(INDEX(Settings!$AQ$19:$AQ$33, MATCH(O$10, Settings!$Y$19:$Y$33, 0))=0, DAY($B270), INDEX(Settings!$AQ$19:$AQ$33, MATCH(O$10, Settings!$Y$19:$Y$33, 0))))-1), 1, Settings!$AY$23:$AY$38), ""))</f>
        <v/>
      </c>
      <c r="BO270" s="119" t="str">
        <f>IF(OR(P$10="", $B270="", P270="", BO$9=""), "", IFERROR(WORKDAY((DATE(YEAR($B270), MONTH($B270)+INDEX(Settings!$AM$19:$AM$33, MATCH(P$10, Settings!$Y$19:$Y$33, 0)), IF(INDEX(Settings!$AQ$19:$AQ$33, MATCH(P$10, Settings!$Y$19:$Y$33, 0))=0, DAY($B270), INDEX(Settings!$AQ$19:$AQ$33, MATCH(P$10, Settings!$Y$19:$Y$33, 0))))-1), 1, Settings!$AY$23:$AY$38), ""))</f>
        <v/>
      </c>
      <c r="BP270" s="120" t="str">
        <f>IF(OR(Q$10="", $B270="", Q270="", BP$9=""), "", IFERROR(WORKDAY((DATE(YEAR($B270), MONTH($B270)+INDEX(Settings!$AM$19:$AM$33, MATCH(Q$10, Settings!$Y$19:$Y$33, 0)), IF(INDEX(Settings!$AQ$19:$AQ$33, MATCH(Q$10, Settings!$Y$19:$Y$33, 0))=0, DAY($B270), INDEX(Settings!$AQ$19:$AQ$33, MATCH(Q$10, Settings!$Y$19:$Y$33, 0))))-1), 1, Settings!$AY$23:$AY$38), ""))</f>
        <v/>
      </c>
      <c r="BR270" s="118" t="str">
        <f>IF(BB270="", "", IF(BB270&lt;=$B270, WORKDAY(DATE(YEAR($BB270), MONTH(BB270)+1, DAY(BB270)-1), 1, Settings!$AY$23:$AY$38), BB270))</f>
        <v/>
      </c>
      <c r="BS270" s="119" t="str">
        <f>IF(BC270="", "", IF(BC270&lt;=$B270, WORKDAY(DATE(YEAR($BB270), MONTH(BC270)+1, DAY(BC270)-1), 1, Settings!$AY$23:$AY$38), BC270))</f>
        <v/>
      </c>
      <c r="BT270" s="119" t="str">
        <f>IF(BD270="", "", IF(BD270&lt;=$B270, WORKDAY(DATE(YEAR($BB270), MONTH(BD270)+1, DAY(BD270)-1), 1, Settings!$AY$23:$AY$38), BD270))</f>
        <v/>
      </c>
      <c r="BU270" s="119" t="str">
        <f>IF(BE270="", "", IF(BE270&lt;=$B270, WORKDAY(DATE(YEAR($BB270), MONTH(BE270)+1, DAY(BE270)-1), 1, Settings!$AY$23:$AY$38), BE270))</f>
        <v/>
      </c>
      <c r="BV270" s="119" t="str">
        <f>IF(BF270="", "", IF(BF270&lt;=$B270, WORKDAY(DATE(YEAR($BB270), MONTH(BF270)+1, DAY(BF270)-1), 1, Settings!$AY$23:$AY$38), BF270))</f>
        <v/>
      </c>
      <c r="BW270" s="119" t="str">
        <f>IF(BG270="", "", IF(BG270&lt;=$B270, WORKDAY(DATE(YEAR($BB270), MONTH(BG270)+1, DAY(BG270)-1), 1, Settings!$AY$23:$AY$38), BG270))</f>
        <v/>
      </c>
      <c r="BX270" s="119" t="str">
        <f>IF(BH270="", "", IF(BH270&lt;=$B270, WORKDAY(DATE(YEAR($BB270), MONTH(BH270)+1, DAY(BH270)-1), 1, Settings!$AY$23:$AY$38), BH270))</f>
        <v/>
      </c>
      <c r="BY270" s="119" t="str">
        <f>IF(BI270="", "", IF(BI270&lt;=$B270, WORKDAY(DATE(YEAR($BB270), MONTH(BI270)+1, DAY(BI270)-1), 1, Settings!$AY$23:$AY$38), BI270))</f>
        <v/>
      </c>
      <c r="BZ270" s="119" t="str">
        <f>IF(BJ270="", "", IF(BJ270&lt;=$B270, WORKDAY(DATE(YEAR($BB270), MONTH(BJ270)+1, DAY(BJ270)-1), 1, Settings!$AY$23:$AY$38), BJ270))</f>
        <v/>
      </c>
      <c r="CA270" s="119" t="str">
        <f>IF(BK270="", "", IF(BK270&lt;=$B270, WORKDAY(DATE(YEAR($BB270), MONTH(BK270)+1, DAY(BK270)-1), 1, Settings!$AY$23:$AY$38), BK270))</f>
        <v/>
      </c>
      <c r="CB270" s="119" t="str">
        <f>IF(BL270="", "", IF(BL270&lt;=$B270, WORKDAY(DATE(YEAR($BB270), MONTH(BL270)+1, DAY(BL270)-1), 1, Settings!$AY$23:$AY$38), BL270))</f>
        <v/>
      </c>
      <c r="CC270" s="119" t="str">
        <f>IF(BM270="", "", IF(BM270&lt;=$B270, WORKDAY(DATE(YEAR($BB270), MONTH(BM270)+1, DAY(BM270)-1), 1, Settings!$AY$23:$AY$38), BM270))</f>
        <v/>
      </c>
      <c r="CD270" s="119" t="str">
        <f>IF(BN270="", "", IF(BN270&lt;=$B270, WORKDAY(DATE(YEAR($BB270), MONTH(BN270)+1, DAY(BN270)-1), 1, Settings!$AY$23:$AY$38), BN270))</f>
        <v/>
      </c>
      <c r="CE270" s="119" t="str">
        <f>IF(BO270="", "", IF(BO270&lt;=$B270, WORKDAY(DATE(YEAR($BB270), MONTH(BO270)+1, DAY(BO270)-1), 1, Settings!$AY$23:$AY$38), BO270))</f>
        <v/>
      </c>
      <c r="CF270" s="120" t="str">
        <f>IF(BP270="", "", IF(BP270&lt;=$B270, WORKDAY(DATE(YEAR($BB270), MONTH(BP270)+1, DAY(BP270)-1), 1, Settings!$AY$23:$AY$38), BP270))</f>
        <v/>
      </c>
      <c r="CH270" s="48" t="str">
        <f t="shared" si="128"/>
        <v/>
      </c>
      <c r="CI270" s="49" t="str">
        <f t="shared" si="129"/>
        <v/>
      </c>
      <c r="CJ270" s="49" t="str">
        <f t="shared" si="130"/>
        <v/>
      </c>
      <c r="CK270" s="49" t="str">
        <f t="shared" si="131"/>
        <v/>
      </c>
      <c r="CL270" s="49" t="str">
        <f t="shared" si="132"/>
        <v/>
      </c>
      <c r="CM270" s="49" t="str">
        <f t="shared" si="133"/>
        <v/>
      </c>
      <c r="CN270" s="49" t="str">
        <f t="shared" si="134"/>
        <v/>
      </c>
      <c r="CO270" s="49" t="str">
        <f t="shared" si="135"/>
        <v/>
      </c>
      <c r="CP270" s="49" t="str">
        <f t="shared" si="136"/>
        <v/>
      </c>
      <c r="CQ270" s="49" t="str">
        <f t="shared" si="137"/>
        <v/>
      </c>
      <c r="CR270" s="49" t="str">
        <f t="shared" si="138"/>
        <v/>
      </c>
      <c r="CS270" s="49" t="str">
        <f t="shared" si="139"/>
        <v/>
      </c>
      <c r="CT270" s="49" t="str">
        <f t="shared" si="140"/>
        <v/>
      </c>
      <c r="CU270" s="49" t="str">
        <f t="shared" si="141"/>
        <v/>
      </c>
      <c r="CV270" s="16" t="str">
        <f t="shared" si="142"/>
        <v/>
      </c>
      <c r="CX270" s="48" t="str">
        <f t="shared" si="143"/>
        <v/>
      </c>
      <c r="CY270" s="49" t="str">
        <f t="shared" si="144"/>
        <v/>
      </c>
      <c r="CZ270" s="49" t="str">
        <f t="shared" si="145"/>
        <v/>
      </c>
      <c r="DA270" s="49" t="str">
        <f t="shared" si="146"/>
        <v/>
      </c>
      <c r="DB270" s="49" t="str">
        <f t="shared" si="147"/>
        <v/>
      </c>
      <c r="DC270" s="49" t="str">
        <f t="shared" si="148"/>
        <v/>
      </c>
      <c r="DD270" s="49" t="str">
        <f t="shared" si="149"/>
        <v/>
      </c>
      <c r="DE270" s="49" t="str">
        <f t="shared" si="150"/>
        <v/>
      </c>
      <c r="DF270" s="49" t="str">
        <f t="shared" si="151"/>
        <v/>
      </c>
      <c r="DG270" s="49" t="str">
        <f t="shared" si="152"/>
        <v/>
      </c>
      <c r="DH270" s="49" t="str">
        <f t="shared" si="153"/>
        <v/>
      </c>
      <c r="DI270" s="49" t="str">
        <f t="shared" si="154"/>
        <v/>
      </c>
      <c r="DJ270" s="49" t="str">
        <f t="shared" si="155"/>
        <v/>
      </c>
      <c r="DK270" s="49" t="str">
        <f t="shared" si="156"/>
        <v/>
      </c>
      <c r="DL270" s="16" t="str">
        <f t="shared" si="157"/>
        <v/>
      </c>
      <c r="DN270" s="17" t="str">
        <f t="shared" si="158"/>
        <v>Mar 2020</v>
      </c>
    </row>
    <row r="271" spans="1:118" x14ac:dyDescent="0.25">
      <c r="A271" s="30"/>
      <c r="B271" s="102">
        <f>IF(B270="", "", IFERROR(IF(B270+1&gt;Settings!$G$25, "", B270+1), ""))</f>
        <v>43907</v>
      </c>
      <c r="C271" s="2"/>
      <c r="D271" s="3"/>
      <c r="E271" s="3"/>
      <c r="F271" s="3"/>
      <c r="G271" s="3"/>
      <c r="H271" s="3"/>
      <c r="I271" s="3"/>
      <c r="J271" s="3"/>
      <c r="K271" s="3"/>
      <c r="L271" s="3"/>
      <c r="M271" s="3"/>
      <c r="N271" s="3"/>
      <c r="O271" s="3"/>
      <c r="P271" s="3"/>
      <c r="Q271" s="4"/>
      <c r="R271" s="30"/>
      <c r="T271" s="17" t="str">
        <f>IF($B271="", "", IF($B271&lt;Settings!$G$23, "Old", "New"))</f>
        <v>New</v>
      </c>
      <c r="AL271" s="118" t="str">
        <f>IF(OR($B271="", C271="", C$10="", AL$9), "", IFERROR($B271+INDEX(Settings!$AF$19:$AF$33, MATCH(C$10, Settings!$Y$19:$Y$33, 0))+IF(INDEX(Settings!$AI$19:$AI$33, MATCH(C$10, Settings!$Y$19:$Y$33, 0))="", 0, INDEX($AO$2:$AU$8, MATCH(TEXT($B271, "ddd"), $AN$2:$AN$8, 0), MATCH(INDEX(Settings!$AI$19:$AI$33, MATCH(C$10, Settings!$Y$19:$Y$33, 0)), $AO$1:$AU$1, 0))), 0))</f>
        <v/>
      </c>
      <c r="AM271" s="119" t="str">
        <f>IF(OR($B271="", D271="", D$10="", AM$9), "", IFERROR($B271+INDEX(Settings!$AF$19:$AF$33, MATCH(D$10, Settings!$Y$19:$Y$33, 0))+IF(INDEX(Settings!$AI$19:$AI$33, MATCH(D$10, Settings!$Y$19:$Y$33, 0))="", 0, INDEX($AO$2:$AU$8, MATCH(TEXT($B271, "ddd"), $AN$2:$AN$8, 0), MATCH(INDEX(Settings!$AI$19:$AI$33, MATCH(D$10, Settings!$Y$19:$Y$33, 0)), $AO$1:$AU$1, 0))), 0))</f>
        <v/>
      </c>
      <c r="AN271" s="119" t="str">
        <f>IF(OR($B271="", E271="", E$10="", AN$9), "", IFERROR($B271+INDEX(Settings!$AF$19:$AF$33, MATCH(E$10, Settings!$Y$19:$Y$33, 0))+IF(INDEX(Settings!$AI$19:$AI$33, MATCH(E$10, Settings!$Y$19:$Y$33, 0))="", 0, INDEX($AO$2:$AU$8, MATCH(TEXT($B271, "ddd"), $AN$2:$AN$8, 0), MATCH(INDEX(Settings!$AI$19:$AI$33, MATCH(E$10, Settings!$Y$19:$Y$33, 0)), $AO$1:$AU$1, 0))), 0))</f>
        <v/>
      </c>
      <c r="AO271" s="119" t="str">
        <f>IF(OR($B271="", F271="", F$10="", AO$9), "", IFERROR($B271+INDEX(Settings!$AF$19:$AF$33, MATCH(F$10, Settings!$Y$19:$Y$33, 0))+IF(INDEX(Settings!$AI$19:$AI$33, MATCH(F$10, Settings!$Y$19:$Y$33, 0))="", 0, INDEX($AO$2:$AU$8, MATCH(TEXT($B271, "ddd"), $AN$2:$AN$8, 0), MATCH(INDEX(Settings!$AI$19:$AI$33, MATCH(F$10, Settings!$Y$19:$Y$33, 0)), $AO$1:$AU$1, 0))), 0))</f>
        <v/>
      </c>
      <c r="AP271" s="119" t="str">
        <f>IF(OR($B271="", G271="", G$10="", AP$9), "", IFERROR($B271+INDEX(Settings!$AF$19:$AF$33, MATCH(G$10, Settings!$Y$19:$Y$33, 0))+IF(INDEX(Settings!$AI$19:$AI$33, MATCH(G$10, Settings!$Y$19:$Y$33, 0))="", 0, INDEX($AO$2:$AU$8, MATCH(TEXT($B271, "ddd"), $AN$2:$AN$8, 0), MATCH(INDEX(Settings!$AI$19:$AI$33, MATCH(G$10, Settings!$Y$19:$Y$33, 0)), $AO$1:$AU$1, 0))), 0))</f>
        <v/>
      </c>
      <c r="AQ271" s="119" t="str">
        <f>IF(OR($B271="", H271="", H$10="", AQ$9), "", IFERROR($B271+INDEX(Settings!$AF$19:$AF$33, MATCH(H$10, Settings!$Y$19:$Y$33, 0))+IF(INDEX(Settings!$AI$19:$AI$33, MATCH(H$10, Settings!$Y$19:$Y$33, 0))="", 0, INDEX($AO$2:$AU$8, MATCH(TEXT($B271, "ddd"), $AN$2:$AN$8, 0), MATCH(INDEX(Settings!$AI$19:$AI$33, MATCH(H$10, Settings!$Y$19:$Y$33, 0)), $AO$1:$AU$1, 0))), 0))</f>
        <v/>
      </c>
      <c r="AR271" s="119" t="str">
        <f>IF(OR($B271="", I271="", I$10="", AR$9), "", IFERROR($B271+INDEX(Settings!$AF$19:$AF$33, MATCH(I$10, Settings!$Y$19:$Y$33, 0))+IF(INDEX(Settings!$AI$19:$AI$33, MATCH(I$10, Settings!$Y$19:$Y$33, 0))="", 0, INDEX($AO$2:$AU$8, MATCH(TEXT($B271, "ddd"), $AN$2:$AN$8, 0), MATCH(INDEX(Settings!$AI$19:$AI$33, MATCH(I$10, Settings!$Y$19:$Y$33, 0)), $AO$1:$AU$1, 0))), 0))</f>
        <v/>
      </c>
      <c r="AS271" s="119" t="str">
        <f>IF(OR($B271="", J271="", J$10="", AS$9), "", IFERROR($B271+INDEX(Settings!$AF$19:$AF$33, MATCH(J$10, Settings!$Y$19:$Y$33, 0))+IF(INDEX(Settings!$AI$19:$AI$33, MATCH(J$10, Settings!$Y$19:$Y$33, 0))="", 0, INDEX($AO$2:$AU$8, MATCH(TEXT($B271, "ddd"), $AN$2:$AN$8, 0), MATCH(INDEX(Settings!$AI$19:$AI$33, MATCH(J$10, Settings!$Y$19:$Y$33, 0)), $AO$1:$AU$1, 0))), 0))</f>
        <v/>
      </c>
      <c r="AT271" s="119" t="str">
        <f>IF(OR($B271="", K271="", K$10="", AT$9), "", IFERROR($B271+INDEX(Settings!$AF$19:$AF$33, MATCH(K$10, Settings!$Y$19:$Y$33, 0))+IF(INDEX(Settings!$AI$19:$AI$33, MATCH(K$10, Settings!$Y$19:$Y$33, 0))="", 0, INDEX($AO$2:$AU$8, MATCH(TEXT($B271, "ddd"), $AN$2:$AN$8, 0), MATCH(INDEX(Settings!$AI$19:$AI$33, MATCH(K$10, Settings!$Y$19:$Y$33, 0)), $AO$1:$AU$1, 0))), 0))</f>
        <v/>
      </c>
      <c r="AU271" s="119" t="str">
        <f>IF(OR($B271="", L271="", L$10="", AU$9), "", IFERROR($B271+INDEX(Settings!$AF$19:$AF$33, MATCH(L$10, Settings!$Y$19:$Y$33, 0))+IF(INDEX(Settings!$AI$19:$AI$33, MATCH(L$10, Settings!$Y$19:$Y$33, 0))="", 0, INDEX($AO$2:$AU$8, MATCH(TEXT($B271, "ddd"), $AN$2:$AN$8, 0), MATCH(INDEX(Settings!$AI$19:$AI$33, MATCH(L$10, Settings!$Y$19:$Y$33, 0)), $AO$1:$AU$1, 0))), 0))</f>
        <v/>
      </c>
      <c r="AV271" s="119" t="str">
        <f>IF(OR($B271="", M271="", M$10="", AV$9), "", IFERROR($B271+INDEX(Settings!$AF$19:$AF$33, MATCH(M$10, Settings!$Y$19:$Y$33, 0))+IF(INDEX(Settings!$AI$19:$AI$33, MATCH(M$10, Settings!$Y$19:$Y$33, 0))="", 0, INDEX($AO$2:$AU$8, MATCH(TEXT($B271, "ddd"), $AN$2:$AN$8, 0), MATCH(INDEX(Settings!$AI$19:$AI$33, MATCH(M$10, Settings!$Y$19:$Y$33, 0)), $AO$1:$AU$1, 0))), 0))</f>
        <v/>
      </c>
      <c r="AW271" s="119" t="str">
        <f>IF(OR($B271="", N271="", N$10="", AW$9), "", IFERROR($B271+INDEX(Settings!$AF$19:$AF$33, MATCH(N$10, Settings!$Y$19:$Y$33, 0))+IF(INDEX(Settings!$AI$19:$AI$33, MATCH(N$10, Settings!$Y$19:$Y$33, 0))="", 0, INDEX($AO$2:$AU$8, MATCH(TEXT($B271, "ddd"), $AN$2:$AN$8, 0), MATCH(INDEX(Settings!$AI$19:$AI$33, MATCH(N$10, Settings!$Y$19:$Y$33, 0)), $AO$1:$AU$1, 0))), 0))</f>
        <v/>
      </c>
      <c r="AX271" s="119" t="str">
        <f>IF(OR($B271="", O271="", O$10="", AX$9), "", IFERROR($B271+INDEX(Settings!$AF$19:$AF$33, MATCH(O$10, Settings!$Y$19:$Y$33, 0))+IF(INDEX(Settings!$AI$19:$AI$33, MATCH(O$10, Settings!$Y$19:$Y$33, 0))="", 0, INDEX($AO$2:$AU$8, MATCH(TEXT($B271, "ddd"), $AN$2:$AN$8, 0), MATCH(INDEX(Settings!$AI$19:$AI$33, MATCH(O$10, Settings!$Y$19:$Y$33, 0)), $AO$1:$AU$1, 0))), 0))</f>
        <v/>
      </c>
      <c r="AY271" s="119" t="str">
        <f>IF(OR($B271="", P271="", P$10="", AY$9), "", IFERROR($B271+INDEX(Settings!$AF$19:$AF$33, MATCH(P$10, Settings!$Y$19:$Y$33, 0))+IF(INDEX(Settings!$AI$19:$AI$33, MATCH(P$10, Settings!$Y$19:$Y$33, 0))="", 0, INDEX($AO$2:$AU$8, MATCH(TEXT($B271, "ddd"), $AN$2:$AN$8, 0), MATCH(INDEX(Settings!$AI$19:$AI$33, MATCH(P$10, Settings!$Y$19:$Y$33, 0)), $AO$1:$AU$1, 0))), 0))</f>
        <v/>
      </c>
      <c r="AZ271" s="120" t="str">
        <f>IF(OR($B271="", Q271="", Q$10="", AZ$9), "", IFERROR($B271+INDEX(Settings!$AF$19:$AF$33, MATCH(Q$10, Settings!$Y$19:$Y$33, 0))+IF(INDEX(Settings!$AI$19:$AI$33, MATCH(Q$10, Settings!$Y$19:$Y$33, 0))="", 0, INDEX($AO$2:$AU$8, MATCH(TEXT($B271, "ddd"), $AN$2:$AN$8, 0), MATCH(INDEX(Settings!$AI$19:$AI$33, MATCH(Q$10, Settings!$Y$19:$Y$33, 0)), $AO$1:$AU$1, 0))), 0))</f>
        <v/>
      </c>
      <c r="BB271" s="118" t="str">
        <f>IF(OR(C$10="", $B271="", C271="", BB$9=""), "", IFERROR(WORKDAY((DATE(YEAR($B271), MONTH($B271)+INDEX(Settings!$AM$19:$AM$33, MATCH(C$10, Settings!$Y$19:$Y$33, 0)), IF(INDEX(Settings!$AQ$19:$AQ$33, MATCH(C$10, Settings!$Y$19:$Y$33, 0))=0, DAY($B271), INDEX(Settings!$AQ$19:$AQ$33, MATCH(C$10, Settings!$Y$19:$Y$33, 0))))-1), 1, Settings!$AY$23:$AY$38), ""))</f>
        <v/>
      </c>
      <c r="BC271" s="119" t="str">
        <f>IF(OR(D$10="", $B271="", D271="", BC$9=""), "", IFERROR(WORKDAY((DATE(YEAR($B271), MONTH($B271)+INDEX(Settings!$AM$19:$AM$33, MATCH(D$10, Settings!$Y$19:$Y$33, 0)), IF(INDEX(Settings!$AQ$19:$AQ$33, MATCH(D$10, Settings!$Y$19:$Y$33, 0))=0, DAY($B271), INDEX(Settings!$AQ$19:$AQ$33, MATCH(D$10, Settings!$Y$19:$Y$33, 0))))-1), 1, Settings!$AY$23:$AY$38), ""))</f>
        <v/>
      </c>
      <c r="BD271" s="119" t="str">
        <f>IF(OR(E$10="", $B271="", E271="", BD$9=""), "", IFERROR(WORKDAY((DATE(YEAR($B271), MONTH($B271)+INDEX(Settings!$AM$19:$AM$33, MATCH(E$10, Settings!$Y$19:$Y$33, 0)), IF(INDEX(Settings!$AQ$19:$AQ$33, MATCH(E$10, Settings!$Y$19:$Y$33, 0))=0, DAY($B271), INDEX(Settings!$AQ$19:$AQ$33, MATCH(E$10, Settings!$Y$19:$Y$33, 0))))-1), 1, Settings!$AY$23:$AY$38), ""))</f>
        <v/>
      </c>
      <c r="BE271" s="119" t="str">
        <f>IF(OR(F$10="", $B271="", F271="", BE$9=""), "", IFERROR(WORKDAY((DATE(YEAR($B271), MONTH($B271)+INDEX(Settings!$AM$19:$AM$33, MATCH(F$10, Settings!$Y$19:$Y$33, 0)), IF(INDEX(Settings!$AQ$19:$AQ$33, MATCH(F$10, Settings!$Y$19:$Y$33, 0))=0, DAY($B271), INDEX(Settings!$AQ$19:$AQ$33, MATCH(F$10, Settings!$Y$19:$Y$33, 0))))-1), 1, Settings!$AY$23:$AY$38), ""))</f>
        <v/>
      </c>
      <c r="BF271" s="119" t="str">
        <f>IF(OR(G$10="", $B271="", G271="", BF$9=""), "", IFERROR(WORKDAY((DATE(YEAR($B271), MONTH($B271)+INDEX(Settings!$AM$19:$AM$33, MATCH(G$10, Settings!$Y$19:$Y$33, 0)), IF(INDEX(Settings!$AQ$19:$AQ$33, MATCH(G$10, Settings!$Y$19:$Y$33, 0))=0, DAY($B271), INDEX(Settings!$AQ$19:$AQ$33, MATCH(G$10, Settings!$Y$19:$Y$33, 0))))-1), 1, Settings!$AY$23:$AY$38), ""))</f>
        <v/>
      </c>
      <c r="BG271" s="119" t="str">
        <f>IF(OR(H$10="", $B271="", H271="", BG$9=""), "", IFERROR(WORKDAY((DATE(YEAR($B271), MONTH($B271)+INDEX(Settings!$AM$19:$AM$33, MATCH(H$10, Settings!$Y$19:$Y$33, 0)), IF(INDEX(Settings!$AQ$19:$AQ$33, MATCH(H$10, Settings!$Y$19:$Y$33, 0))=0, DAY($B271), INDEX(Settings!$AQ$19:$AQ$33, MATCH(H$10, Settings!$Y$19:$Y$33, 0))))-1), 1, Settings!$AY$23:$AY$38), ""))</f>
        <v/>
      </c>
      <c r="BH271" s="119" t="str">
        <f>IF(OR(I$10="", $B271="", I271="", BH$9=""), "", IFERROR(WORKDAY((DATE(YEAR($B271), MONTH($B271)+INDEX(Settings!$AM$19:$AM$33, MATCH(I$10, Settings!$Y$19:$Y$33, 0)), IF(INDEX(Settings!$AQ$19:$AQ$33, MATCH(I$10, Settings!$Y$19:$Y$33, 0))=0, DAY($B271), INDEX(Settings!$AQ$19:$AQ$33, MATCH(I$10, Settings!$Y$19:$Y$33, 0))))-1), 1, Settings!$AY$23:$AY$38), ""))</f>
        <v/>
      </c>
      <c r="BI271" s="119" t="str">
        <f>IF(OR(J$10="", $B271="", J271="", BI$9=""), "", IFERROR(WORKDAY((DATE(YEAR($B271), MONTH($B271)+INDEX(Settings!$AM$19:$AM$33, MATCH(J$10, Settings!$Y$19:$Y$33, 0)), IF(INDEX(Settings!$AQ$19:$AQ$33, MATCH(J$10, Settings!$Y$19:$Y$33, 0))=0, DAY($B271), INDEX(Settings!$AQ$19:$AQ$33, MATCH(J$10, Settings!$Y$19:$Y$33, 0))))-1), 1, Settings!$AY$23:$AY$38), ""))</f>
        <v/>
      </c>
      <c r="BJ271" s="119" t="str">
        <f>IF(OR(K$10="", $B271="", K271="", BJ$9=""), "", IFERROR(WORKDAY((DATE(YEAR($B271), MONTH($B271)+INDEX(Settings!$AM$19:$AM$33, MATCH(K$10, Settings!$Y$19:$Y$33, 0)), IF(INDEX(Settings!$AQ$19:$AQ$33, MATCH(K$10, Settings!$Y$19:$Y$33, 0))=0, DAY($B271), INDEX(Settings!$AQ$19:$AQ$33, MATCH(K$10, Settings!$Y$19:$Y$33, 0))))-1), 1, Settings!$AY$23:$AY$38), ""))</f>
        <v/>
      </c>
      <c r="BK271" s="119" t="str">
        <f>IF(OR(L$10="", $B271="", L271="", BK$9=""), "", IFERROR(WORKDAY((DATE(YEAR($B271), MONTH($B271)+INDEX(Settings!$AM$19:$AM$33, MATCH(L$10, Settings!$Y$19:$Y$33, 0)), IF(INDEX(Settings!$AQ$19:$AQ$33, MATCH(L$10, Settings!$Y$19:$Y$33, 0))=0, DAY($B271), INDEX(Settings!$AQ$19:$AQ$33, MATCH(L$10, Settings!$Y$19:$Y$33, 0))))-1), 1, Settings!$AY$23:$AY$38), ""))</f>
        <v/>
      </c>
      <c r="BL271" s="119" t="str">
        <f>IF(OR(M$10="", $B271="", M271="", BL$9=""), "", IFERROR(WORKDAY((DATE(YEAR($B271), MONTH($B271)+INDEX(Settings!$AM$19:$AM$33, MATCH(M$10, Settings!$Y$19:$Y$33, 0)), IF(INDEX(Settings!$AQ$19:$AQ$33, MATCH(M$10, Settings!$Y$19:$Y$33, 0))=0, DAY($B271), INDEX(Settings!$AQ$19:$AQ$33, MATCH(M$10, Settings!$Y$19:$Y$33, 0))))-1), 1, Settings!$AY$23:$AY$38), ""))</f>
        <v/>
      </c>
      <c r="BM271" s="119" t="str">
        <f>IF(OR(N$10="", $B271="", N271="", BM$9=""), "", IFERROR(WORKDAY((DATE(YEAR($B271), MONTH($B271)+INDEX(Settings!$AM$19:$AM$33, MATCH(N$10, Settings!$Y$19:$Y$33, 0)), IF(INDEX(Settings!$AQ$19:$AQ$33, MATCH(N$10, Settings!$Y$19:$Y$33, 0))=0, DAY($B271), INDEX(Settings!$AQ$19:$AQ$33, MATCH(N$10, Settings!$Y$19:$Y$33, 0))))-1), 1, Settings!$AY$23:$AY$38), ""))</f>
        <v/>
      </c>
      <c r="BN271" s="119" t="str">
        <f>IF(OR(O$10="", $B271="", O271="", BN$9=""), "", IFERROR(WORKDAY((DATE(YEAR($B271), MONTH($B271)+INDEX(Settings!$AM$19:$AM$33, MATCH(O$10, Settings!$Y$19:$Y$33, 0)), IF(INDEX(Settings!$AQ$19:$AQ$33, MATCH(O$10, Settings!$Y$19:$Y$33, 0))=0, DAY($B271), INDEX(Settings!$AQ$19:$AQ$33, MATCH(O$10, Settings!$Y$19:$Y$33, 0))))-1), 1, Settings!$AY$23:$AY$38), ""))</f>
        <v/>
      </c>
      <c r="BO271" s="119" t="str">
        <f>IF(OR(P$10="", $B271="", P271="", BO$9=""), "", IFERROR(WORKDAY((DATE(YEAR($B271), MONTH($B271)+INDEX(Settings!$AM$19:$AM$33, MATCH(P$10, Settings!$Y$19:$Y$33, 0)), IF(INDEX(Settings!$AQ$19:$AQ$33, MATCH(P$10, Settings!$Y$19:$Y$33, 0))=0, DAY($B271), INDEX(Settings!$AQ$19:$AQ$33, MATCH(P$10, Settings!$Y$19:$Y$33, 0))))-1), 1, Settings!$AY$23:$AY$38), ""))</f>
        <v/>
      </c>
      <c r="BP271" s="120" t="str">
        <f>IF(OR(Q$10="", $B271="", Q271="", BP$9=""), "", IFERROR(WORKDAY((DATE(YEAR($B271), MONTH($B271)+INDEX(Settings!$AM$19:$AM$33, MATCH(Q$10, Settings!$Y$19:$Y$33, 0)), IF(INDEX(Settings!$AQ$19:$AQ$33, MATCH(Q$10, Settings!$Y$19:$Y$33, 0))=0, DAY($B271), INDEX(Settings!$AQ$19:$AQ$33, MATCH(Q$10, Settings!$Y$19:$Y$33, 0))))-1), 1, Settings!$AY$23:$AY$38), ""))</f>
        <v/>
      </c>
      <c r="BR271" s="118" t="str">
        <f>IF(BB271="", "", IF(BB271&lt;=$B271, WORKDAY(DATE(YEAR($BB271), MONTH(BB271)+1, DAY(BB271)-1), 1, Settings!$AY$23:$AY$38), BB271))</f>
        <v/>
      </c>
      <c r="BS271" s="119" t="str">
        <f>IF(BC271="", "", IF(BC271&lt;=$B271, WORKDAY(DATE(YEAR($BB271), MONTH(BC271)+1, DAY(BC271)-1), 1, Settings!$AY$23:$AY$38), BC271))</f>
        <v/>
      </c>
      <c r="BT271" s="119" t="str">
        <f>IF(BD271="", "", IF(BD271&lt;=$B271, WORKDAY(DATE(YEAR($BB271), MONTH(BD271)+1, DAY(BD271)-1), 1, Settings!$AY$23:$AY$38), BD271))</f>
        <v/>
      </c>
      <c r="BU271" s="119" t="str">
        <f>IF(BE271="", "", IF(BE271&lt;=$B271, WORKDAY(DATE(YEAR($BB271), MONTH(BE271)+1, DAY(BE271)-1), 1, Settings!$AY$23:$AY$38), BE271))</f>
        <v/>
      </c>
      <c r="BV271" s="119" t="str">
        <f>IF(BF271="", "", IF(BF271&lt;=$B271, WORKDAY(DATE(YEAR($BB271), MONTH(BF271)+1, DAY(BF271)-1), 1, Settings!$AY$23:$AY$38), BF271))</f>
        <v/>
      </c>
      <c r="BW271" s="119" t="str">
        <f>IF(BG271="", "", IF(BG271&lt;=$B271, WORKDAY(DATE(YEAR($BB271), MONTH(BG271)+1, DAY(BG271)-1), 1, Settings!$AY$23:$AY$38), BG271))</f>
        <v/>
      </c>
      <c r="BX271" s="119" t="str">
        <f>IF(BH271="", "", IF(BH271&lt;=$B271, WORKDAY(DATE(YEAR($BB271), MONTH(BH271)+1, DAY(BH271)-1), 1, Settings!$AY$23:$AY$38), BH271))</f>
        <v/>
      </c>
      <c r="BY271" s="119" t="str">
        <f>IF(BI271="", "", IF(BI271&lt;=$B271, WORKDAY(DATE(YEAR($BB271), MONTH(BI271)+1, DAY(BI271)-1), 1, Settings!$AY$23:$AY$38), BI271))</f>
        <v/>
      </c>
      <c r="BZ271" s="119" t="str">
        <f>IF(BJ271="", "", IF(BJ271&lt;=$B271, WORKDAY(DATE(YEAR($BB271), MONTH(BJ271)+1, DAY(BJ271)-1), 1, Settings!$AY$23:$AY$38), BJ271))</f>
        <v/>
      </c>
      <c r="CA271" s="119" t="str">
        <f>IF(BK271="", "", IF(BK271&lt;=$B271, WORKDAY(DATE(YEAR($BB271), MONTH(BK271)+1, DAY(BK271)-1), 1, Settings!$AY$23:$AY$38), BK271))</f>
        <v/>
      </c>
      <c r="CB271" s="119" t="str">
        <f>IF(BL271="", "", IF(BL271&lt;=$B271, WORKDAY(DATE(YEAR($BB271), MONTH(BL271)+1, DAY(BL271)-1), 1, Settings!$AY$23:$AY$38), BL271))</f>
        <v/>
      </c>
      <c r="CC271" s="119" t="str">
        <f>IF(BM271="", "", IF(BM271&lt;=$B271, WORKDAY(DATE(YEAR($BB271), MONTH(BM271)+1, DAY(BM271)-1), 1, Settings!$AY$23:$AY$38), BM271))</f>
        <v/>
      </c>
      <c r="CD271" s="119" t="str">
        <f>IF(BN271="", "", IF(BN271&lt;=$B271, WORKDAY(DATE(YEAR($BB271), MONTH(BN271)+1, DAY(BN271)-1), 1, Settings!$AY$23:$AY$38), BN271))</f>
        <v/>
      </c>
      <c r="CE271" s="119" t="str">
        <f>IF(BO271="", "", IF(BO271&lt;=$B271, WORKDAY(DATE(YEAR($BB271), MONTH(BO271)+1, DAY(BO271)-1), 1, Settings!$AY$23:$AY$38), BO271))</f>
        <v/>
      </c>
      <c r="CF271" s="120" t="str">
        <f>IF(BP271="", "", IF(BP271&lt;=$B271, WORKDAY(DATE(YEAR($BB271), MONTH(BP271)+1, DAY(BP271)-1), 1, Settings!$AY$23:$AY$38), BP271))</f>
        <v/>
      </c>
      <c r="CH271" s="48" t="str">
        <f t="shared" si="128"/>
        <v/>
      </c>
      <c r="CI271" s="49" t="str">
        <f t="shared" si="129"/>
        <v/>
      </c>
      <c r="CJ271" s="49" t="str">
        <f t="shared" si="130"/>
        <v/>
      </c>
      <c r="CK271" s="49" t="str">
        <f t="shared" si="131"/>
        <v/>
      </c>
      <c r="CL271" s="49" t="str">
        <f t="shared" si="132"/>
        <v/>
      </c>
      <c r="CM271" s="49" t="str">
        <f t="shared" si="133"/>
        <v/>
      </c>
      <c r="CN271" s="49" t="str">
        <f t="shared" si="134"/>
        <v/>
      </c>
      <c r="CO271" s="49" t="str">
        <f t="shared" si="135"/>
        <v/>
      </c>
      <c r="CP271" s="49" t="str">
        <f t="shared" si="136"/>
        <v/>
      </c>
      <c r="CQ271" s="49" t="str">
        <f t="shared" si="137"/>
        <v/>
      </c>
      <c r="CR271" s="49" t="str">
        <f t="shared" si="138"/>
        <v/>
      </c>
      <c r="CS271" s="49" t="str">
        <f t="shared" si="139"/>
        <v/>
      </c>
      <c r="CT271" s="49" t="str">
        <f t="shared" si="140"/>
        <v/>
      </c>
      <c r="CU271" s="49" t="str">
        <f t="shared" si="141"/>
        <v/>
      </c>
      <c r="CV271" s="16" t="str">
        <f t="shared" si="142"/>
        <v/>
      </c>
      <c r="CX271" s="48" t="str">
        <f t="shared" si="143"/>
        <v/>
      </c>
      <c r="CY271" s="49" t="str">
        <f t="shared" si="144"/>
        <v/>
      </c>
      <c r="CZ271" s="49" t="str">
        <f t="shared" si="145"/>
        <v/>
      </c>
      <c r="DA271" s="49" t="str">
        <f t="shared" si="146"/>
        <v/>
      </c>
      <c r="DB271" s="49" t="str">
        <f t="shared" si="147"/>
        <v/>
      </c>
      <c r="DC271" s="49" t="str">
        <f t="shared" si="148"/>
        <v/>
      </c>
      <c r="DD271" s="49" t="str">
        <f t="shared" si="149"/>
        <v/>
      </c>
      <c r="DE271" s="49" t="str">
        <f t="shared" si="150"/>
        <v/>
      </c>
      <c r="DF271" s="49" t="str">
        <f t="shared" si="151"/>
        <v/>
      </c>
      <c r="DG271" s="49" t="str">
        <f t="shared" si="152"/>
        <v/>
      </c>
      <c r="DH271" s="49" t="str">
        <f t="shared" si="153"/>
        <v/>
      </c>
      <c r="DI271" s="49" t="str">
        <f t="shared" si="154"/>
        <v/>
      </c>
      <c r="DJ271" s="49" t="str">
        <f t="shared" si="155"/>
        <v/>
      </c>
      <c r="DK271" s="49" t="str">
        <f t="shared" si="156"/>
        <v/>
      </c>
      <c r="DL271" s="16" t="str">
        <f t="shared" si="157"/>
        <v/>
      </c>
      <c r="DN271" s="17" t="str">
        <f t="shared" si="158"/>
        <v>Mar 2020</v>
      </c>
    </row>
    <row r="272" spans="1:118" x14ac:dyDescent="0.25">
      <c r="A272" s="30"/>
      <c r="B272" s="102">
        <f>IF(B271="", "", IFERROR(IF(B271+1&gt;Settings!$G$25, "", B271+1), ""))</f>
        <v>43908</v>
      </c>
      <c r="C272" s="2"/>
      <c r="D272" s="3"/>
      <c r="E272" s="3"/>
      <c r="F272" s="3"/>
      <c r="G272" s="3"/>
      <c r="H272" s="3"/>
      <c r="I272" s="3"/>
      <c r="J272" s="3"/>
      <c r="K272" s="3"/>
      <c r="L272" s="3"/>
      <c r="M272" s="3"/>
      <c r="N272" s="3"/>
      <c r="O272" s="3"/>
      <c r="P272" s="3"/>
      <c r="Q272" s="4"/>
      <c r="R272" s="30"/>
      <c r="T272" s="17" t="str">
        <f>IF($B272="", "", IF($B272&lt;Settings!$G$23, "Old", "New"))</f>
        <v>New</v>
      </c>
      <c r="AL272" s="118" t="str">
        <f>IF(OR($B272="", C272="", C$10="", AL$9), "", IFERROR($B272+INDEX(Settings!$AF$19:$AF$33, MATCH(C$10, Settings!$Y$19:$Y$33, 0))+IF(INDEX(Settings!$AI$19:$AI$33, MATCH(C$10, Settings!$Y$19:$Y$33, 0))="", 0, INDEX($AO$2:$AU$8, MATCH(TEXT($B272, "ddd"), $AN$2:$AN$8, 0), MATCH(INDEX(Settings!$AI$19:$AI$33, MATCH(C$10, Settings!$Y$19:$Y$33, 0)), $AO$1:$AU$1, 0))), 0))</f>
        <v/>
      </c>
      <c r="AM272" s="119" t="str">
        <f>IF(OR($B272="", D272="", D$10="", AM$9), "", IFERROR($B272+INDEX(Settings!$AF$19:$AF$33, MATCH(D$10, Settings!$Y$19:$Y$33, 0))+IF(INDEX(Settings!$AI$19:$AI$33, MATCH(D$10, Settings!$Y$19:$Y$33, 0))="", 0, INDEX($AO$2:$AU$8, MATCH(TEXT($B272, "ddd"), $AN$2:$AN$8, 0), MATCH(INDEX(Settings!$AI$19:$AI$33, MATCH(D$10, Settings!$Y$19:$Y$33, 0)), $AO$1:$AU$1, 0))), 0))</f>
        <v/>
      </c>
      <c r="AN272" s="119" t="str">
        <f>IF(OR($B272="", E272="", E$10="", AN$9), "", IFERROR($B272+INDEX(Settings!$AF$19:$AF$33, MATCH(E$10, Settings!$Y$19:$Y$33, 0))+IF(INDEX(Settings!$AI$19:$AI$33, MATCH(E$10, Settings!$Y$19:$Y$33, 0))="", 0, INDEX($AO$2:$AU$8, MATCH(TEXT($B272, "ddd"), $AN$2:$AN$8, 0), MATCH(INDEX(Settings!$AI$19:$AI$33, MATCH(E$10, Settings!$Y$19:$Y$33, 0)), $AO$1:$AU$1, 0))), 0))</f>
        <v/>
      </c>
      <c r="AO272" s="119" t="str">
        <f>IF(OR($B272="", F272="", F$10="", AO$9), "", IFERROR($B272+INDEX(Settings!$AF$19:$AF$33, MATCH(F$10, Settings!$Y$19:$Y$33, 0))+IF(INDEX(Settings!$AI$19:$AI$33, MATCH(F$10, Settings!$Y$19:$Y$33, 0))="", 0, INDEX($AO$2:$AU$8, MATCH(TEXT($B272, "ddd"), $AN$2:$AN$8, 0), MATCH(INDEX(Settings!$AI$19:$AI$33, MATCH(F$10, Settings!$Y$19:$Y$33, 0)), $AO$1:$AU$1, 0))), 0))</f>
        <v/>
      </c>
      <c r="AP272" s="119" t="str">
        <f>IF(OR($B272="", G272="", G$10="", AP$9), "", IFERROR($B272+INDEX(Settings!$AF$19:$AF$33, MATCH(G$10, Settings!$Y$19:$Y$33, 0))+IF(INDEX(Settings!$AI$19:$AI$33, MATCH(G$10, Settings!$Y$19:$Y$33, 0))="", 0, INDEX($AO$2:$AU$8, MATCH(TEXT($B272, "ddd"), $AN$2:$AN$8, 0), MATCH(INDEX(Settings!$AI$19:$AI$33, MATCH(G$10, Settings!$Y$19:$Y$33, 0)), $AO$1:$AU$1, 0))), 0))</f>
        <v/>
      </c>
      <c r="AQ272" s="119" t="str">
        <f>IF(OR($B272="", H272="", H$10="", AQ$9), "", IFERROR($B272+INDEX(Settings!$AF$19:$AF$33, MATCH(H$10, Settings!$Y$19:$Y$33, 0))+IF(INDEX(Settings!$AI$19:$AI$33, MATCH(H$10, Settings!$Y$19:$Y$33, 0))="", 0, INDEX($AO$2:$AU$8, MATCH(TEXT($B272, "ddd"), $AN$2:$AN$8, 0), MATCH(INDEX(Settings!$AI$19:$AI$33, MATCH(H$10, Settings!$Y$19:$Y$33, 0)), $AO$1:$AU$1, 0))), 0))</f>
        <v/>
      </c>
      <c r="AR272" s="119" t="str">
        <f>IF(OR($B272="", I272="", I$10="", AR$9), "", IFERROR($B272+INDEX(Settings!$AF$19:$AF$33, MATCH(I$10, Settings!$Y$19:$Y$33, 0))+IF(INDEX(Settings!$AI$19:$AI$33, MATCH(I$10, Settings!$Y$19:$Y$33, 0))="", 0, INDEX($AO$2:$AU$8, MATCH(TEXT($B272, "ddd"), $AN$2:$AN$8, 0), MATCH(INDEX(Settings!$AI$19:$AI$33, MATCH(I$10, Settings!$Y$19:$Y$33, 0)), $AO$1:$AU$1, 0))), 0))</f>
        <v/>
      </c>
      <c r="AS272" s="119" t="str">
        <f>IF(OR($B272="", J272="", J$10="", AS$9), "", IFERROR($B272+INDEX(Settings!$AF$19:$AF$33, MATCH(J$10, Settings!$Y$19:$Y$33, 0))+IF(INDEX(Settings!$AI$19:$AI$33, MATCH(J$10, Settings!$Y$19:$Y$33, 0))="", 0, INDEX($AO$2:$AU$8, MATCH(TEXT($B272, "ddd"), $AN$2:$AN$8, 0), MATCH(INDEX(Settings!$AI$19:$AI$33, MATCH(J$10, Settings!$Y$19:$Y$33, 0)), $AO$1:$AU$1, 0))), 0))</f>
        <v/>
      </c>
      <c r="AT272" s="119" t="str">
        <f>IF(OR($B272="", K272="", K$10="", AT$9), "", IFERROR($B272+INDEX(Settings!$AF$19:$AF$33, MATCH(K$10, Settings!$Y$19:$Y$33, 0))+IF(INDEX(Settings!$AI$19:$AI$33, MATCH(K$10, Settings!$Y$19:$Y$33, 0))="", 0, INDEX($AO$2:$AU$8, MATCH(TEXT($B272, "ddd"), $AN$2:$AN$8, 0), MATCH(INDEX(Settings!$AI$19:$AI$33, MATCH(K$10, Settings!$Y$19:$Y$33, 0)), $AO$1:$AU$1, 0))), 0))</f>
        <v/>
      </c>
      <c r="AU272" s="119" t="str">
        <f>IF(OR($B272="", L272="", L$10="", AU$9), "", IFERROR($B272+INDEX(Settings!$AF$19:$AF$33, MATCH(L$10, Settings!$Y$19:$Y$33, 0))+IF(INDEX(Settings!$AI$19:$AI$33, MATCH(L$10, Settings!$Y$19:$Y$33, 0))="", 0, INDEX($AO$2:$AU$8, MATCH(TEXT($B272, "ddd"), $AN$2:$AN$8, 0), MATCH(INDEX(Settings!$AI$19:$AI$33, MATCH(L$10, Settings!$Y$19:$Y$33, 0)), $AO$1:$AU$1, 0))), 0))</f>
        <v/>
      </c>
      <c r="AV272" s="119" t="str">
        <f>IF(OR($B272="", M272="", M$10="", AV$9), "", IFERROR($B272+INDEX(Settings!$AF$19:$AF$33, MATCH(M$10, Settings!$Y$19:$Y$33, 0))+IF(INDEX(Settings!$AI$19:$AI$33, MATCH(M$10, Settings!$Y$19:$Y$33, 0))="", 0, INDEX($AO$2:$AU$8, MATCH(TEXT($B272, "ddd"), $AN$2:$AN$8, 0), MATCH(INDEX(Settings!$AI$19:$AI$33, MATCH(M$10, Settings!$Y$19:$Y$33, 0)), $AO$1:$AU$1, 0))), 0))</f>
        <v/>
      </c>
      <c r="AW272" s="119" t="str">
        <f>IF(OR($B272="", N272="", N$10="", AW$9), "", IFERROR($B272+INDEX(Settings!$AF$19:$AF$33, MATCH(N$10, Settings!$Y$19:$Y$33, 0))+IF(INDEX(Settings!$AI$19:$AI$33, MATCH(N$10, Settings!$Y$19:$Y$33, 0))="", 0, INDEX($AO$2:$AU$8, MATCH(TEXT($B272, "ddd"), $AN$2:$AN$8, 0), MATCH(INDEX(Settings!$AI$19:$AI$33, MATCH(N$10, Settings!$Y$19:$Y$33, 0)), $AO$1:$AU$1, 0))), 0))</f>
        <v/>
      </c>
      <c r="AX272" s="119" t="str">
        <f>IF(OR($B272="", O272="", O$10="", AX$9), "", IFERROR($B272+INDEX(Settings!$AF$19:$AF$33, MATCH(O$10, Settings!$Y$19:$Y$33, 0))+IF(INDEX(Settings!$AI$19:$AI$33, MATCH(O$10, Settings!$Y$19:$Y$33, 0))="", 0, INDEX($AO$2:$AU$8, MATCH(TEXT($B272, "ddd"), $AN$2:$AN$8, 0), MATCH(INDEX(Settings!$AI$19:$AI$33, MATCH(O$10, Settings!$Y$19:$Y$33, 0)), $AO$1:$AU$1, 0))), 0))</f>
        <v/>
      </c>
      <c r="AY272" s="119" t="str">
        <f>IF(OR($B272="", P272="", P$10="", AY$9), "", IFERROR($B272+INDEX(Settings!$AF$19:$AF$33, MATCH(P$10, Settings!$Y$19:$Y$33, 0))+IF(INDEX(Settings!$AI$19:$AI$33, MATCH(P$10, Settings!$Y$19:$Y$33, 0))="", 0, INDEX($AO$2:$AU$8, MATCH(TEXT($B272, "ddd"), $AN$2:$AN$8, 0), MATCH(INDEX(Settings!$AI$19:$AI$33, MATCH(P$10, Settings!$Y$19:$Y$33, 0)), $AO$1:$AU$1, 0))), 0))</f>
        <v/>
      </c>
      <c r="AZ272" s="120" t="str">
        <f>IF(OR($B272="", Q272="", Q$10="", AZ$9), "", IFERROR($B272+INDEX(Settings!$AF$19:$AF$33, MATCH(Q$10, Settings!$Y$19:$Y$33, 0))+IF(INDEX(Settings!$AI$19:$AI$33, MATCH(Q$10, Settings!$Y$19:$Y$33, 0))="", 0, INDEX($AO$2:$AU$8, MATCH(TEXT($B272, "ddd"), $AN$2:$AN$8, 0), MATCH(INDEX(Settings!$AI$19:$AI$33, MATCH(Q$10, Settings!$Y$19:$Y$33, 0)), $AO$1:$AU$1, 0))), 0))</f>
        <v/>
      </c>
      <c r="BB272" s="118" t="str">
        <f>IF(OR(C$10="", $B272="", C272="", BB$9=""), "", IFERROR(WORKDAY((DATE(YEAR($B272), MONTH($B272)+INDEX(Settings!$AM$19:$AM$33, MATCH(C$10, Settings!$Y$19:$Y$33, 0)), IF(INDEX(Settings!$AQ$19:$AQ$33, MATCH(C$10, Settings!$Y$19:$Y$33, 0))=0, DAY($B272), INDEX(Settings!$AQ$19:$AQ$33, MATCH(C$10, Settings!$Y$19:$Y$33, 0))))-1), 1, Settings!$AY$23:$AY$38), ""))</f>
        <v/>
      </c>
      <c r="BC272" s="119" t="str">
        <f>IF(OR(D$10="", $B272="", D272="", BC$9=""), "", IFERROR(WORKDAY((DATE(YEAR($B272), MONTH($B272)+INDEX(Settings!$AM$19:$AM$33, MATCH(D$10, Settings!$Y$19:$Y$33, 0)), IF(INDEX(Settings!$AQ$19:$AQ$33, MATCH(D$10, Settings!$Y$19:$Y$33, 0))=0, DAY($B272), INDEX(Settings!$AQ$19:$AQ$33, MATCH(D$10, Settings!$Y$19:$Y$33, 0))))-1), 1, Settings!$AY$23:$AY$38), ""))</f>
        <v/>
      </c>
      <c r="BD272" s="119" t="str">
        <f>IF(OR(E$10="", $B272="", E272="", BD$9=""), "", IFERROR(WORKDAY((DATE(YEAR($B272), MONTH($B272)+INDEX(Settings!$AM$19:$AM$33, MATCH(E$10, Settings!$Y$19:$Y$33, 0)), IF(INDEX(Settings!$AQ$19:$AQ$33, MATCH(E$10, Settings!$Y$19:$Y$33, 0))=0, DAY($B272), INDEX(Settings!$AQ$19:$AQ$33, MATCH(E$10, Settings!$Y$19:$Y$33, 0))))-1), 1, Settings!$AY$23:$AY$38), ""))</f>
        <v/>
      </c>
      <c r="BE272" s="119" t="str">
        <f>IF(OR(F$10="", $B272="", F272="", BE$9=""), "", IFERROR(WORKDAY((DATE(YEAR($B272), MONTH($B272)+INDEX(Settings!$AM$19:$AM$33, MATCH(F$10, Settings!$Y$19:$Y$33, 0)), IF(INDEX(Settings!$AQ$19:$AQ$33, MATCH(F$10, Settings!$Y$19:$Y$33, 0))=0, DAY($B272), INDEX(Settings!$AQ$19:$AQ$33, MATCH(F$10, Settings!$Y$19:$Y$33, 0))))-1), 1, Settings!$AY$23:$AY$38), ""))</f>
        <v/>
      </c>
      <c r="BF272" s="119" t="str">
        <f>IF(OR(G$10="", $B272="", G272="", BF$9=""), "", IFERROR(WORKDAY((DATE(YEAR($B272), MONTH($B272)+INDEX(Settings!$AM$19:$AM$33, MATCH(G$10, Settings!$Y$19:$Y$33, 0)), IF(INDEX(Settings!$AQ$19:$AQ$33, MATCH(G$10, Settings!$Y$19:$Y$33, 0))=0, DAY($B272), INDEX(Settings!$AQ$19:$AQ$33, MATCH(G$10, Settings!$Y$19:$Y$33, 0))))-1), 1, Settings!$AY$23:$AY$38), ""))</f>
        <v/>
      </c>
      <c r="BG272" s="119" t="str">
        <f>IF(OR(H$10="", $B272="", H272="", BG$9=""), "", IFERROR(WORKDAY((DATE(YEAR($B272), MONTH($B272)+INDEX(Settings!$AM$19:$AM$33, MATCH(H$10, Settings!$Y$19:$Y$33, 0)), IF(INDEX(Settings!$AQ$19:$AQ$33, MATCH(H$10, Settings!$Y$19:$Y$33, 0))=0, DAY($B272), INDEX(Settings!$AQ$19:$AQ$33, MATCH(H$10, Settings!$Y$19:$Y$33, 0))))-1), 1, Settings!$AY$23:$AY$38), ""))</f>
        <v/>
      </c>
      <c r="BH272" s="119" t="str">
        <f>IF(OR(I$10="", $B272="", I272="", BH$9=""), "", IFERROR(WORKDAY((DATE(YEAR($B272), MONTH($B272)+INDEX(Settings!$AM$19:$AM$33, MATCH(I$10, Settings!$Y$19:$Y$33, 0)), IF(INDEX(Settings!$AQ$19:$AQ$33, MATCH(I$10, Settings!$Y$19:$Y$33, 0))=0, DAY($B272), INDEX(Settings!$AQ$19:$AQ$33, MATCH(I$10, Settings!$Y$19:$Y$33, 0))))-1), 1, Settings!$AY$23:$AY$38), ""))</f>
        <v/>
      </c>
      <c r="BI272" s="119" t="str">
        <f>IF(OR(J$10="", $B272="", J272="", BI$9=""), "", IFERROR(WORKDAY((DATE(YEAR($B272), MONTH($B272)+INDEX(Settings!$AM$19:$AM$33, MATCH(J$10, Settings!$Y$19:$Y$33, 0)), IF(INDEX(Settings!$AQ$19:$AQ$33, MATCH(J$10, Settings!$Y$19:$Y$33, 0))=0, DAY($B272), INDEX(Settings!$AQ$19:$AQ$33, MATCH(J$10, Settings!$Y$19:$Y$33, 0))))-1), 1, Settings!$AY$23:$AY$38), ""))</f>
        <v/>
      </c>
      <c r="BJ272" s="119" t="str">
        <f>IF(OR(K$10="", $B272="", K272="", BJ$9=""), "", IFERROR(WORKDAY((DATE(YEAR($B272), MONTH($B272)+INDEX(Settings!$AM$19:$AM$33, MATCH(K$10, Settings!$Y$19:$Y$33, 0)), IF(INDEX(Settings!$AQ$19:$AQ$33, MATCH(K$10, Settings!$Y$19:$Y$33, 0))=0, DAY($B272), INDEX(Settings!$AQ$19:$AQ$33, MATCH(K$10, Settings!$Y$19:$Y$33, 0))))-1), 1, Settings!$AY$23:$AY$38), ""))</f>
        <v/>
      </c>
      <c r="BK272" s="119" t="str">
        <f>IF(OR(L$10="", $B272="", L272="", BK$9=""), "", IFERROR(WORKDAY((DATE(YEAR($B272), MONTH($B272)+INDEX(Settings!$AM$19:$AM$33, MATCH(L$10, Settings!$Y$19:$Y$33, 0)), IF(INDEX(Settings!$AQ$19:$AQ$33, MATCH(L$10, Settings!$Y$19:$Y$33, 0))=0, DAY($B272), INDEX(Settings!$AQ$19:$AQ$33, MATCH(L$10, Settings!$Y$19:$Y$33, 0))))-1), 1, Settings!$AY$23:$AY$38), ""))</f>
        <v/>
      </c>
      <c r="BL272" s="119" t="str">
        <f>IF(OR(M$10="", $B272="", M272="", BL$9=""), "", IFERROR(WORKDAY((DATE(YEAR($B272), MONTH($B272)+INDEX(Settings!$AM$19:$AM$33, MATCH(M$10, Settings!$Y$19:$Y$33, 0)), IF(INDEX(Settings!$AQ$19:$AQ$33, MATCH(M$10, Settings!$Y$19:$Y$33, 0))=0, DAY($B272), INDEX(Settings!$AQ$19:$AQ$33, MATCH(M$10, Settings!$Y$19:$Y$33, 0))))-1), 1, Settings!$AY$23:$AY$38), ""))</f>
        <v/>
      </c>
      <c r="BM272" s="119" t="str">
        <f>IF(OR(N$10="", $B272="", N272="", BM$9=""), "", IFERROR(WORKDAY((DATE(YEAR($B272), MONTH($B272)+INDEX(Settings!$AM$19:$AM$33, MATCH(N$10, Settings!$Y$19:$Y$33, 0)), IF(INDEX(Settings!$AQ$19:$AQ$33, MATCH(N$10, Settings!$Y$19:$Y$33, 0))=0, DAY($B272), INDEX(Settings!$AQ$19:$AQ$33, MATCH(N$10, Settings!$Y$19:$Y$33, 0))))-1), 1, Settings!$AY$23:$AY$38), ""))</f>
        <v/>
      </c>
      <c r="BN272" s="119" t="str">
        <f>IF(OR(O$10="", $B272="", O272="", BN$9=""), "", IFERROR(WORKDAY((DATE(YEAR($B272), MONTH($B272)+INDEX(Settings!$AM$19:$AM$33, MATCH(O$10, Settings!$Y$19:$Y$33, 0)), IF(INDEX(Settings!$AQ$19:$AQ$33, MATCH(O$10, Settings!$Y$19:$Y$33, 0))=0, DAY($B272), INDEX(Settings!$AQ$19:$AQ$33, MATCH(O$10, Settings!$Y$19:$Y$33, 0))))-1), 1, Settings!$AY$23:$AY$38), ""))</f>
        <v/>
      </c>
      <c r="BO272" s="119" t="str">
        <f>IF(OR(P$10="", $B272="", P272="", BO$9=""), "", IFERROR(WORKDAY((DATE(YEAR($B272), MONTH($B272)+INDEX(Settings!$AM$19:$AM$33, MATCH(P$10, Settings!$Y$19:$Y$33, 0)), IF(INDEX(Settings!$AQ$19:$AQ$33, MATCH(P$10, Settings!$Y$19:$Y$33, 0))=0, DAY($B272), INDEX(Settings!$AQ$19:$AQ$33, MATCH(P$10, Settings!$Y$19:$Y$33, 0))))-1), 1, Settings!$AY$23:$AY$38), ""))</f>
        <v/>
      </c>
      <c r="BP272" s="120" t="str">
        <f>IF(OR(Q$10="", $B272="", Q272="", BP$9=""), "", IFERROR(WORKDAY((DATE(YEAR($B272), MONTH($B272)+INDEX(Settings!$AM$19:$AM$33, MATCH(Q$10, Settings!$Y$19:$Y$33, 0)), IF(INDEX(Settings!$AQ$19:$AQ$33, MATCH(Q$10, Settings!$Y$19:$Y$33, 0))=0, DAY($B272), INDEX(Settings!$AQ$19:$AQ$33, MATCH(Q$10, Settings!$Y$19:$Y$33, 0))))-1), 1, Settings!$AY$23:$AY$38), ""))</f>
        <v/>
      </c>
      <c r="BR272" s="118" t="str">
        <f>IF(BB272="", "", IF(BB272&lt;=$B272, WORKDAY(DATE(YEAR($BB272), MONTH(BB272)+1, DAY(BB272)-1), 1, Settings!$AY$23:$AY$38), BB272))</f>
        <v/>
      </c>
      <c r="BS272" s="119" t="str">
        <f>IF(BC272="", "", IF(BC272&lt;=$B272, WORKDAY(DATE(YEAR($BB272), MONTH(BC272)+1, DAY(BC272)-1), 1, Settings!$AY$23:$AY$38), BC272))</f>
        <v/>
      </c>
      <c r="BT272" s="119" t="str">
        <f>IF(BD272="", "", IF(BD272&lt;=$B272, WORKDAY(DATE(YEAR($BB272), MONTH(BD272)+1, DAY(BD272)-1), 1, Settings!$AY$23:$AY$38), BD272))</f>
        <v/>
      </c>
      <c r="BU272" s="119" t="str">
        <f>IF(BE272="", "", IF(BE272&lt;=$B272, WORKDAY(DATE(YEAR($BB272), MONTH(BE272)+1, DAY(BE272)-1), 1, Settings!$AY$23:$AY$38), BE272))</f>
        <v/>
      </c>
      <c r="BV272" s="119" t="str">
        <f>IF(BF272="", "", IF(BF272&lt;=$B272, WORKDAY(DATE(YEAR($BB272), MONTH(BF272)+1, DAY(BF272)-1), 1, Settings!$AY$23:$AY$38), BF272))</f>
        <v/>
      </c>
      <c r="BW272" s="119" t="str">
        <f>IF(BG272="", "", IF(BG272&lt;=$B272, WORKDAY(DATE(YEAR($BB272), MONTH(BG272)+1, DAY(BG272)-1), 1, Settings!$AY$23:$AY$38), BG272))</f>
        <v/>
      </c>
      <c r="BX272" s="119" t="str">
        <f>IF(BH272="", "", IF(BH272&lt;=$B272, WORKDAY(DATE(YEAR($BB272), MONTH(BH272)+1, DAY(BH272)-1), 1, Settings!$AY$23:$AY$38), BH272))</f>
        <v/>
      </c>
      <c r="BY272" s="119" t="str">
        <f>IF(BI272="", "", IF(BI272&lt;=$B272, WORKDAY(DATE(YEAR($BB272), MONTH(BI272)+1, DAY(BI272)-1), 1, Settings!$AY$23:$AY$38), BI272))</f>
        <v/>
      </c>
      <c r="BZ272" s="119" t="str">
        <f>IF(BJ272="", "", IF(BJ272&lt;=$B272, WORKDAY(DATE(YEAR($BB272), MONTH(BJ272)+1, DAY(BJ272)-1), 1, Settings!$AY$23:$AY$38), BJ272))</f>
        <v/>
      </c>
      <c r="CA272" s="119" t="str">
        <f>IF(BK272="", "", IF(BK272&lt;=$B272, WORKDAY(DATE(YEAR($BB272), MONTH(BK272)+1, DAY(BK272)-1), 1, Settings!$AY$23:$AY$38), BK272))</f>
        <v/>
      </c>
      <c r="CB272" s="119" t="str">
        <f>IF(BL272="", "", IF(BL272&lt;=$B272, WORKDAY(DATE(YEAR($BB272), MONTH(BL272)+1, DAY(BL272)-1), 1, Settings!$AY$23:$AY$38), BL272))</f>
        <v/>
      </c>
      <c r="CC272" s="119" t="str">
        <f>IF(BM272="", "", IF(BM272&lt;=$B272, WORKDAY(DATE(YEAR($BB272), MONTH(BM272)+1, DAY(BM272)-1), 1, Settings!$AY$23:$AY$38), BM272))</f>
        <v/>
      </c>
      <c r="CD272" s="119" t="str">
        <f>IF(BN272="", "", IF(BN272&lt;=$B272, WORKDAY(DATE(YEAR($BB272), MONTH(BN272)+1, DAY(BN272)-1), 1, Settings!$AY$23:$AY$38), BN272))</f>
        <v/>
      </c>
      <c r="CE272" s="119" t="str">
        <f>IF(BO272="", "", IF(BO272&lt;=$B272, WORKDAY(DATE(YEAR($BB272), MONTH(BO272)+1, DAY(BO272)-1), 1, Settings!$AY$23:$AY$38), BO272))</f>
        <v/>
      </c>
      <c r="CF272" s="120" t="str">
        <f>IF(BP272="", "", IF(BP272&lt;=$B272, WORKDAY(DATE(YEAR($BB272), MONTH(BP272)+1, DAY(BP272)-1), 1, Settings!$AY$23:$AY$38), BP272))</f>
        <v/>
      </c>
      <c r="CH272" s="48" t="str">
        <f t="shared" si="128"/>
        <v/>
      </c>
      <c r="CI272" s="49" t="str">
        <f t="shared" si="129"/>
        <v/>
      </c>
      <c r="CJ272" s="49" t="str">
        <f t="shared" si="130"/>
        <v/>
      </c>
      <c r="CK272" s="49" t="str">
        <f t="shared" si="131"/>
        <v/>
      </c>
      <c r="CL272" s="49" t="str">
        <f t="shared" si="132"/>
        <v/>
      </c>
      <c r="CM272" s="49" t="str">
        <f t="shared" si="133"/>
        <v/>
      </c>
      <c r="CN272" s="49" t="str">
        <f t="shared" si="134"/>
        <v/>
      </c>
      <c r="CO272" s="49" t="str">
        <f t="shared" si="135"/>
        <v/>
      </c>
      <c r="CP272" s="49" t="str">
        <f t="shared" si="136"/>
        <v/>
      </c>
      <c r="CQ272" s="49" t="str">
        <f t="shared" si="137"/>
        <v/>
      </c>
      <c r="CR272" s="49" t="str">
        <f t="shared" si="138"/>
        <v/>
      </c>
      <c r="CS272" s="49" t="str">
        <f t="shared" si="139"/>
        <v/>
      </c>
      <c r="CT272" s="49" t="str">
        <f t="shared" si="140"/>
        <v/>
      </c>
      <c r="CU272" s="49" t="str">
        <f t="shared" si="141"/>
        <v/>
      </c>
      <c r="CV272" s="16" t="str">
        <f t="shared" si="142"/>
        <v/>
      </c>
      <c r="CX272" s="48" t="str">
        <f t="shared" si="143"/>
        <v/>
      </c>
      <c r="CY272" s="49" t="str">
        <f t="shared" si="144"/>
        <v/>
      </c>
      <c r="CZ272" s="49" t="str">
        <f t="shared" si="145"/>
        <v/>
      </c>
      <c r="DA272" s="49" t="str">
        <f t="shared" si="146"/>
        <v/>
      </c>
      <c r="DB272" s="49" t="str">
        <f t="shared" si="147"/>
        <v/>
      </c>
      <c r="DC272" s="49" t="str">
        <f t="shared" si="148"/>
        <v/>
      </c>
      <c r="DD272" s="49" t="str">
        <f t="shared" si="149"/>
        <v/>
      </c>
      <c r="DE272" s="49" t="str">
        <f t="shared" si="150"/>
        <v/>
      </c>
      <c r="DF272" s="49" t="str">
        <f t="shared" si="151"/>
        <v/>
      </c>
      <c r="DG272" s="49" t="str">
        <f t="shared" si="152"/>
        <v/>
      </c>
      <c r="DH272" s="49" t="str">
        <f t="shared" si="153"/>
        <v/>
      </c>
      <c r="DI272" s="49" t="str">
        <f t="shared" si="154"/>
        <v/>
      </c>
      <c r="DJ272" s="49" t="str">
        <f t="shared" si="155"/>
        <v/>
      </c>
      <c r="DK272" s="49" t="str">
        <f t="shared" si="156"/>
        <v/>
      </c>
      <c r="DL272" s="16" t="str">
        <f t="shared" si="157"/>
        <v/>
      </c>
      <c r="DN272" s="17" t="str">
        <f t="shared" si="158"/>
        <v>Mar 2020</v>
      </c>
    </row>
    <row r="273" spans="1:118" x14ac:dyDescent="0.25">
      <c r="A273" s="30"/>
      <c r="B273" s="102">
        <f>IF(B272="", "", IFERROR(IF(B272+1&gt;Settings!$G$25, "", B272+1), ""))</f>
        <v>43909</v>
      </c>
      <c r="C273" s="2"/>
      <c r="D273" s="3"/>
      <c r="E273" s="3"/>
      <c r="F273" s="3"/>
      <c r="G273" s="3"/>
      <c r="H273" s="3"/>
      <c r="I273" s="3"/>
      <c r="J273" s="3"/>
      <c r="K273" s="3"/>
      <c r="L273" s="3"/>
      <c r="M273" s="3"/>
      <c r="N273" s="3"/>
      <c r="O273" s="3"/>
      <c r="P273" s="3"/>
      <c r="Q273" s="4"/>
      <c r="R273" s="30"/>
      <c r="T273" s="17" t="str">
        <f>IF($B273="", "", IF($B273&lt;Settings!$G$23, "Old", "New"))</f>
        <v>New</v>
      </c>
      <c r="AL273" s="118" t="str">
        <f>IF(OR($B273="", C273="", C$10="", AL$9), "", IFERROR($B273+INDEX(Settings!$AF$19:$AF$33, MATCH(C$10, Settings!$Y$19:$Y$33, 0))+IF(INDEX(Settings!$AI$19:$AI$33, MATCH(C$10, Settings!$Y$19:$Y$33, 0))="", 0, INDEX($AO$2:$AU$8, MATCH(TEXT($B273, "ddd"), $AN$2:$AN$8, 0), MATCH(INDEX(Settings!$AI$19:$AI$33, MATCH(C$10, Settings!$Y$19:$Y$33, 0)), $AO$1:$AU$1, 0))), 0))</f>
        <v/>
      </c>
      <c r="AM273" s="119" t="str">
        <f>IF(OR($B273="", D273="", D$10="", AM$9), "", IFERROR($B273+INDEX(Settings!$AF$19:$AF$33, MATCH(D$10, Settings!$Y$19:$Y$33, 0))+IF(INDEX(Settings!$AI$19:$AI$33, MATCH(D$10, Settings!$Y$19:$Y$33, 0))="", 0, INDEX($AO$2:$AU$8, MATCH(TEXT($B273, "ddd"), $AN$2:$AN$8, 0), MATCH(INDEX(Settings!$AI$19:$AI$33, MATCH(D$10, Settings!$Y$19:$Y$33, 0)), $AO$1:$AU$1, 0))), 0))</f>
        <v/>
      </c>
      <c r="AN273" s="119" t="str">
        <f>IF(OR($B273="", E273="", E$10="", AN$9), "", IFERROR($B273+INDEX(Settings!$AF$19:$AF$33, MATCH(E$10, Settings!$Y$19:$Y$33, 0))+IF(INDEX(Settings!$AI$19:$AI$33, MATCH(E$10, Settings!$Y$19:$Y$33, 0))="", 0, INDEX($AO$2:$AU$8, MATCH(TEXT($B273, "ddd"), $AN$2:$AN$8, 0), MATCH(INDEX(Settings!$AI$19:$AI$33, MATCH(E$10, Settings!$Y$19:$Y$33, 0)), $AO$1:$AU$1, 0))), 0))</f>
        <v/>
      </c>
      <c r="AO273" s="119" t="str">
        <f>IF(OR($B273="", F273="", F$10="", AO$9), "", IFERROR($B273+INDEX(Settings!$AF$19:$AF$33, MATCH(F$10, Settings!$Y$19:$Y$33, 0))+IF(INDEX(Settings!$AI$19:$AI$33, MATCH(F$10, Settings!$Y$19:$Y$33, 0))="", 0, INDEX($AO$2:$AU$8, MATCH(TEXT($B273, "ddd"), $AN$2:$AN$8, 0), MATCH(INDEX(Settings!$AI$19:$AI$33, MATCH(F$10, Settings!$Y$19:$Y$33, 0)), $AO$1:$AU$1, 0))), 0))</f>
        <v/>
      </c>
      <c r="AP273" s="119" t="str">
        <f>IF(OR($B273="", G273="", G$10="", AP$9), "", IFERROR($B273+INDEX(Settings!$AF$19:$AF$33, MATCH(G$10, Settings!$Y$19:$Y$33, 0))+IF(INDEX(Settings!$AI$19:$AI$33, MATCH(G$10, Settings!$Y$19:$Y$33, 0))="", 0, INDEX($AO$2:$AU$8, MATCH(TEXT($B273, "ddd"), $AN$2:$AN$8, 0), MATCH(INDEX(Settings!$AI$19:$AI$33, MATCH(G$10, Settings!$Y$19:$Y$33, 0)), $AO$1:$AU$1, 0))), 0))</f>
        <v/>
      </c>
      <c r="AQ273" s="119" t="str">
        <f>IF(OR($B273="", H273="", H$10="", AQ$9), "", IFERROR($B273+INDEX(Settings!$AF$19:$AF$33, MATCH(H$10, Settings!$Y$19:$Y$33, 0))+IF(INDEX(Settings!$AI$19:$AI$33, MATCH(H$10, Settings!$Y$19:$Y$33, 0))="", 0, INDEX($AO$2:$AU$8, MATCH(TEXT($B273, "ddd"), $AN$2:$AN$8, 0), MATCH(INDEX(Settings!$AI$19:$AI$33, MATCH(H$10, Settings!$Y$19:$Y$33, 0)), $AO$1:$AU$1, 0))), 0))</f>
        <v/>
      </c>
      <c r="AR273" s="119" t="str">
        <f>IF(OR($B273="", I273="", I$10="", AR$9), "", IFERROR($B273+INDEX(Settings!$AF$19:$AF$33, MATCH(I$10, Settings!$Y$19:$Y$33, 0))+IF(INDEX(Settings!$AI$19:$AI$33, MATCH(I$10, Settings!$Y$19:$Y$33, 0))="", 0, INDEX($AO$2:$AU$8, MATCH(TEXT($B273, "ddd"), $AN$2:$AN$8, 0), MATCH(INDEX(Settings!$AI$19:$AI$33, MATCH(I$10, Settings!$Y$19:$Y$33, 0)), $AO$1:$AU$1, 0))), 0))</f>
        <v/>
      </c>
      <c r="AS273" s="119" t="str">
        <f>IF(OR($B273="", J273="", J$10="", AS$9), "", IFERROR($B273+INDEX(Settings!$AF$19:$AF$33, MATCH(J$10, Settings!$Y$19:$Y$33, 0))+IF(INDEX(Settings!$AI$19:$AI$33, MATCH(J$10, Settings!$Y$19:$Y$33, 0))="", 0, INDEX($AO$2:$AU$8, MATCH(TEXT($B273, "ddd"), $AN$2:$AN$8, 0), MATCH(INDEX(Settings!$AI$19:$AI$33, MATCH(J$10, Settings!$Y$19:$Y$33, 0)), $AO$1:$AU$1, 0))), 0))</f>
        <v/>
      </c>
      <c r="AT273" s="119" t="str">
        <f>IF(OR($B273="", K273="", K$10="", AT$9), "", IFERROR($B273+INDEX(Settings!$AF$19:$AF$33, MATCH(K$10, Settings!$Y$19:$Y$33, 0))+IF(INDEX(Settings!$AI$19:$AI$33, MATCH(K$10, Settings!$Y$19:$Y$33, 0))="", 0, INDEX($AO$2:$AU$8, MATCH(TEXT($B273, "ddd"), $AN$2:$AN$8, 0), MATCH(INDEX(Settings!$AI$19:$AI$33, MATCH(K$10, Settings!$Y$19:$Y$33, 0)), $AO$1:$AU$1, 0))), 0))</f>
        <v/>
      </c>
      <c r="AU273" s="119" t="str">
        <f>IF(OR($B273="", L273="", L$10="", AU$9), "", IFERROR($B273+INDEX(Settings!$AF$19:$AF$33, MATCH(L$10, Settings!$Y$19:$Y$33, 0))+IF(INDEX(Settings!$AI$19:$AI$33, MATCH(L$10, Settings!$Y$19:$Y$33, 0))="", 0, INDEX($AO$2:$AU$8, MATCH(TEXT($B273, "ddd"), $AN$2:$AN$8, 0), MATCH(INDEX(Settings!$AI$19:$AI$33, MATCH(L$10, Settings!$Y$19:$Y$33, 0)), $AO$1:$AU$1, 0))), 0))</f>
        <v/>
      </c>
      <c r="AV273" s="119" t="str">
        <f>IF(OR($B273="", M273="", M$10="", AV$9), "", IFERROR($B273+INDEX(Settings!$AF$19:$AF$33, MATCH(M$10, Settings!$Y$19:$Y$33, 0))+IF(INDEX(Settings!$AI$19:$AI$33, MATCH(M$10, Settings!$Y$19:$Y$33, 0))="", 0, INDEX($AO$2:$AU$8, MATCH(TEXT($B273, "ddd"), $AN$2:$AN$8, 0), MATCH(INDEX(Settings!$AI$19:$AI$33, MATCH(M$10, Settings!$Y$19:$Y$33, 0)), $AO$1:$AU$1, 0))), 0))</f>
        <v/>
      </c>
      <c r="AW273" s="119" t="str">
        <f>IF(OR($B273="", N273="", N$10="", AW$9), "", IFERROR($B273+INDEX(Settings!$AF$19:$AF$33, MATCH(N$10, Settings!$Y$19:$Y$33, 0))+IF(INDEX(Settings!$AI$19:$AI$33, MATCH(N$10, Settings!$Y$19:$Y$33, 0))="", 0, INDEX($AO$2:$AU$8, MATCH(TEXT($B273, "ddd"), $AN$2:$AN$8, 0), MATCH(INDEX(Settings!$AI$19:$AI$33, MATCH(N$10, Settings!$Y$19:$Y$33, 0)), $AO$1:$AU$1, 0))), 0))</f>
        <v/>
      </c>
      <c r="AX273" s="119" t="str">
        <f>IF(OR($B273="", O273="", O$10="", AX$9), "", IFERROR($B273+INDEX(Settings!$AF$19:$AF$33, MATCH(O$10, Settings!$Y$19:$Y$33, 0))+IF(INDEX(Settings!$AI$19:$AI$33, MATCH(O$10, Settings!$Y$19:$Y$33, 0))="", 0, INDEX($AO$2:$AU$8, MATCH(TEXT($B273, "ddd"), $AN$2:$AN$8, 0), MATCH(INDEX(Settings!$AI$19:$AI$33, MATCH(O$10, Settings!$Y$19:$Y$33, 0)), $AO$1:$AU$1, 0))), 0))</f>
        <v/>
      </c>
      <c r="AY273" s="119" t="str">
        <f>IF(OR($B273="", P273="", P$10="", AY$9), "", IFERROR($B273+INDEX(Settings!$AF$19:$AF$33, MATCH(P$10, Settings!$Y$19:$Y$33, 0))+IF(INDEX(Settings!$AI$19:$AI$33, MATCH(P$10, Settings!$Y$19:$Y$33, 0))="", 0, INDEX($AO$2:$AU$8, MATCH(TEXT($B273, "ddd"), $AN$2:$AN$8, 0), MATCH(INDEX(Settings!$AI$19:$AI$33, MATCH(P$10, Settings!$Y$19:$Y$33, 0)), $AO$1:$AU$1, 0))), 0))</f>
        <v/>
      </c>
      <c r="AZ273" s="120" t="str">
        <f>IF(OR($B273="", Q273="", Q$10="", AZ$9), "", IFERROR($B273+INDEX(Settings!$AF$19:$AF$33, MATCH(Q$10, Settings!$Y$19:$Y$33, 0))+IF(INDEX(Settings!$AI$19:$AI$33, MATCH(Q$10, Settings!$Y$19:$Y$33, 0))="", 0, INDEX($AO$2:$AU$8, MATCH(TEXT($B273, "ddd"), $AN$2:$AN$8, 0), MATCH(INDEX(Settings!$AI$19:$AI$33, MATCH(Q$10, Settings!$Y$19:$Y$33, 0)), $AO$1:$AU$1, 0))), 0))</f>
        <v/>
      </c>
      <c r="BB273" s="118" t="str">
        <f>IF(OR(C$10="", $B273="", C273="", BB$9=""), "", IFERROR(WORKDAY((DATE(YEAR($B273), MONTH($B273)+INDEX(Settings!$AM$19:$AM$33, MATCH(C$10, Settings!$Y$19:$Y$33, 0)), IF(INDEX(Settings!$AQ$19:$AQ$33, MATCH(C$10, Settings!$Y$19:$Y$33, 0))=0, DAY($B273), INDEX(Settings!$AQ$19:$AQ$33, MATCH(C$10, Settings!$Y$19:$Y$33, 0))))-1), 1, Settings!$AY$23:$AY$38), ""))</f>
        <v/>
      </c>
      <c r="BC273" s="119" t="str">
        <f>IF(OR(D$10="", $B273="", D273="", BC$9=""), "", IFERROR(WORKDAY((DATE(YEAR($B273), MONTH($B273)+INDEX(Settings!$AM$19:$AM$33, MATCH(D$10, Settings!$Y$19:$Y$33, 0)), IF(INDEX(Settings!$AQ$19:$AQ$33, MATCH(D$10, Settings!$Y$19:$Y$33, 0))=0, DAY($B273), INDEX(Settings!$AQ$19:$AQ$33, MATCH(D$10, Settings!$Y$19:$Y$33, 0))))-1), 1, Settings!$AY$23:$AY$38), ""))</f>
        <v/>
      </c>
      <c r="BD273" s="119" t="str">
        <f>IF(OR(E$10="", $B273="", E273="", BD$9=""), "", IFERROR(WORKDAY((DATE(YEAR($B273), MONTH($B273)+INDEX(Settings!$AM$19:$AM$33, MATCH(E$10, Settings!$Y$19:$Y$33, 0)), IF(INDEX(Settings!$AQ$19:$AQ$33, MATCH(E$10, Settings!$Y$19:$Y$33, 0))=0, DAY($B273), INDEX(Settings!$AQ$19:$AQ$33, MATCH(E$10, Settings!$Y$19:$Y$33, 0))))-1), 1, Settings!$AY$23:$AY$38), ""))</f>
        <v/>
      </c>
      <c r="BE273" s="119" t="str">
        <f>IF(OR(F$10="", $B273="", F273="", BE$9=""), "", IFERROR(WORKDAY((DATE(YEAR($B273), MONTH($B273)+INDEX(Settings!$AM$19:$AM$33, MATCH(F$10, Settings!$Y$19:$Y$33, 0)), IF(INDEX(Settings!$AQ$19:$AQ$33, MATCH(F$10, Settings!$Y$19:$Y$33, 0))=0, DAY($B273), INDEX(Settings!$AQ$19:$AQ$33, MATCH(F$10, Settings!$Y$19:$Y$33, 0))))-1), 1, Settings!$AY$23:$AY$38), ""))</f>
        <v/>
      </c>
      <c r="BF273" s="119" t="str">
        <f>IF(OR(G$10="", $B273="", G273="", BF$9=""), "", IFERROR(WORKDAY((DATE(YEAR($B273), MONTH($B273)+INDEX(Settings!$AM$19:$AM$33, MATCH(G$10, Settings!$Y$19:$Y$33, 0)), IF(INDEX(Settings!$AQ$19:$AQ$33, MATCH(G$10, Settings!$Y$19:$Y$33, 0))=0, DAY($B273), INDEX(Settings!$AQ$19:$AQ$33, MATCH(G$10, Settings!$Y$19:$Y$33, 0))))-1), 1, Settings!$AY$23:$AY$38), ""))</f>
        <v/>
      </c>
      <c r="BG273" s="119" t="str">
        <f>IF(OR(H$10="", $B273="", H273="", BG$9=""), "", IFERROR(WORKDAY((DATE(YEAR($B273), MONTH($B273)+INDEX(Settings!$AM$19:$AM$33, MATCH(H$10, Settings!$Y$19:$Y$33, 0)), IF(INDEX(Settings!$AQ$19:$AQ$33, MATCH(H$10, Settings!$Y$19:$Y$33, 0))=0, DAY($B273), INDEX(Settings!$AQ$19:$AQ$33, MATCH(H$10, Settings!$Y$19:$Y$33, 0))))-1), 1, Settings!$AY$23:$AY$38), ""))</f>
        <v/>
      </c>
      <c r="BH273" s="119" t="str">
        <f>IF(OR(I$10="", $B273="", I273="", BH$9=""), "", IFERROR(WORKDAY((DATE(YEAR($B273), MONTH($B273)+INDEX(Settings!$AM$19:$AM$33, MATCH(I$10, Settings!$Y$19:$Y$33, 0)), IF(INDEX(Settings!$AQ$19:$AQ$33, MATCH(I$10, Settings!$Y$19:$Y$33, 0))=0, DAY($B273), INDEX(Settings!$AQ$19:$AQ$33, MATCH(I$10, Settings!$Y$19:$Y$33, 0))))-1), 1, Settings!$AY$23:$AY$38), ""))</f>
        <v/>
      </c>
      <c r="BI273" s="119" t="str">
        <f>IF(OR(J$10="", $B273="", J273="", BI$9=""), "", IFERROR(WORKDAY((DATE(YEAR($B273), MONTH($B273)+INDEX(Settings!$AM$19:$AM$33, MATCH(J$10, Settings!$Y$19:$Y$33, 0)), IF(INDEX(Settings!$AQ$19:$AQ$33, MATCH(J$10, Settings!$Y$19:$Y$33, 0))=0, DAY($B273), INDEX(Settings!$AQ$19:$AQ$33, MATCH(J$10, Settings!$Y$19:$Y$33, 0))))-1), 1, Settings!$AY$23:$AY$38), ""))</f>
        <v/>
      </c>
      <c r="BJ273" s="119" t="str">
        <f>IF(OR(K$10="", $B273="", K273="", BJ$9=""), "", IFERROR(WORKDAY((DATE(YEAR($B273), MONTH($B273)+INDEX(Settings!$AM$19:$AM$33, MATCH(K$10, Settings!$Y$19:$Y$33, 0)), IF(INDEX(Settings!$AQ$19:$AQ$33, MATCH(K$10, Settings!$Y$19:$Y$33, 0))=0, DAY($B273), INDEX(Settings!$AQ$19:$AQ$33, MATCH(K$10, Settings!$Y$19:$Y$33, 0))))-1), 1, Settings!$AY$23:$AY$38), ""))</f>
        <v/>
      </c>
      <c r="BK273" s="119" t="str">
        <f>IF(OR(L$10="", $B273="", L273="", BK$9=""), "", IFERROR(WORKDAY((DATE(YEAR($B273), MONTH($B273)+INDEX(Settings!$AM$19:$AM$33, MATCH(L$10, Settings!$Y$19:$Y$33, 0)), IF(INDEX(Settings!$AQ$19:$AQ$33, MATCH(L$10, Settings!$Y$19:$Y$33, 0))=0, DAY($B273), INDEX(Settings!$AQ$19:$AQ$33, MATCH(L$10, Settings!$Y$19:$Y$33, 0))))-1), 1, Settings!$AY$23:$AY$38), ""))</f>
        <v/>
      </c>
      <c r="BL273" s="119" t="str">
        <f>IF(OR(M$10="", $B273="", M273="", BL$9=""), "", IFERROR(WORKDAY((DATE(YEAR($B273), MONTH($B273)+INDEX(Settings!$AM$19:$AM$33, MATCH(M$10, Settings!$Y$19:$Y$33, 0)), IF(INDEX(Settings!$AQ$19:$AQ$33, MATCH(M$10, Settings!$Y$19:$Y$33, 0))=0, DAY($B273), INDEX(Settings!$AQ$19:$AQ$33, MATCH(M$10, Settings!$Y$19:$Y$33, 0))))-1), 1, Settings!$AY$23:$AY$38), ""))</f>
        <v/>
      </c>
      <c r="BM273" s="119" t="str">
        <f>IF(OR(N$10="", $B273="", N273="", BM$9=""), "", IFERROR(WORKDAY((DATE(YEAR($B273), MONTH($B273)+INDEX(Settings!$AM$19:$AM$33, MATCH(N$10, Settings!$Y$19:$Y$33, 0)), IF(INDEX(Settings!$AQ$19:$AQ$33, MATCH(N$10, Settings!$Y$19:$Y$33, 0))=0, DAY($B273), INDEX(Settings!$AQ$19:$AQ$33, MATCH(N$10, Settings!$Y$19:$Y$33, 0))))-1), 1, Settings!$AY$23:$AY$38), ""))</f>
        <v/>
      </c>
      <c r="BN273" s="119" t="str">
        <f>IF(OR(O$10="", $B273="", O273="", BN$9=""), "", IFERROR(WORKDAY((DATE(YEAR($B273), MONTH($B273)+INDEX(Settings!$AM$19:$AM$33, MATCH(O$10, Settings!$Y$19:$Y$33, 0)), IF(INDEX(Settings!$AQ$19:$AQ$33, MATCH(O$10, Settings!$Y$19:$Y$33, 0))=0, DAY($B273), INDEX(Settings!$AQ$19:$AQ$33, MATCH(O$10, Settings!$Y$19:$Y$33, 0))))-1), 1, Settings!$AY$23:$AY$38), ""))</f>
        <v/>
      </c>
      <c r="BO273" s="119" t="str">
        <f>IF(OR(P$10="", $B273="", P273="", BO$9=""), "", IFERROR(WORKDAY((DATE(YEAR($B273), MONTH($B273)+INDEX(Settings!$AM$19:$AM$33, MATCH(P$10, Settings!$Y$19:$Y$33, 0)), IF(INDEX(Settings!$AQ$19:$AQ$33, MATCH(P$10, Settings!$Y$19:$Y$33, 0))=0, DAY($B273), INDEX(Settings!$AQ$19:$AQ$33, MATCH(P$10, Settings!$Y$19:$Y$33, 0))))-1), 1, Settings!$AY$23:$AY$38), ""))</f>
        <v/>
      </c>
      <c r="BP273" s="120" t="str">
        <f>IF(OR(Q$10="", $B273="", Q273="", BP$9=""), "", IFERROR(WORKDAY((DATE(YEAR($B273), MONTH($B273)+INDEX(Settings!$AM$19:$AM$33, MATCH(Q$10, Settings!$Y$19:$Y$33, 0)), IF(INDEX(Settings!$AQ$19:$AQ$33, MATCH(Q$10, Settings!$Y$19:$Y$33, 0))=0, DAY($B273), INDEX(Settings!$AQ$19:$AQ$33, MATCH(Q$10, Settings!$Y$19:$Y$33, 0))))-1), 1, Settings!$AY$23:$AY$38), ""))</f>
        <v/>
      </c>
      <c r="BR273" s="118" t="str">
        <f>IF(BB273="", "", IF(BB273&lt;=$B273, WORKDAY(DATE(YEAR($BB273), MONTH(BB273)+1, DAY(BB273)-1), 1, Settings!$AY$23:$AY$38), BB273))</f>
        <v/>
      </c>
      <c r="BS273" s="119" t="str">
        <f>IF(BC273="", "", IF(BC273&lt;=$B273, WORKDAY(DATE(YEAR($BB273), MONTH(BC273)+1, DAY(BC273)-1), 1, Settings!$AY$23:$AY$38), BC273))</f>
        <v/>
      </c>
      <c r="BT273" s="119" t="str">
        <f>IF(BD273="", "", IF(BD273&lt;=$B273, WORKDAY(DATE(YEAR($BB273), MONTH(BD273)+1, DAY(BD273)-1), 1, Settings!$AY$23:$AY$38), BD273))</f>
        <v/>
      </c>
      <c r="BU273" s="119" t="str">
        <f>IF(BE273="", "", IF(BE273&lt;=$B273, WORKDAY(DATE(YEAR($BB273), MONTH(BE273)+1, DAY(BE273)-1), 1, Settings!$AY$23:$AY$38), BE273))</f>
        <v/>
      </c>
      <c r="BV273" s="119" t="str">
        <f>IF(BF273="", "", IF(BF273&lt;=$B273, WORKDAY(DATE(YEAR($BB273), MONTH(BF273)+1, DAY(BF273)-1), 1, Settings!$AY$23:$AY$38), BF273))</f>
        <v/>
      </c>
      <c r="BW273" s="119" t="str">
        <f>IF(BG273="", "", IF(BG273&lt;=$B273, WORKDAY(DATE(YEAR($BB273), MONTH(BG273)+1, DAY(BG273)-1), 1, Settings!$AY$23:$AY$38), BG273))</f>
        <v/>
      </c>
      <c r="BX273" s="119" t="str">
        <f>IF(BH273="", "", IF(BH273&lt;=$B273, WORKDAY(DATE(YEAR($BB273), MONTH(BH273)+1, DAY(BH273)-1), 1, Settings!$AY$23:$AY$38), BH273))</f>
        <v/>
      </c>
      <c r="BY273" s="119" t="str">
        <f>IF(BI273="", "", IF(BI273&lt;=$B273, WORKDAY(DATE(YEAR($BB273), MONTH(BI273)+1, DAY(BI273)-1), 1, Settings!$AY$23:$AY$38), BI273))</f>
        <v/>
      </c>
      <c r="BZ273" s="119" t="str">
        <f>IF(BJ273="", "", IF(BJ273&lt;=$B273, WORKDAY(DATE(YEAR($BB273), MONTH(BJ273)+1, DAY(BJ273)-1), 1, Settings!$AY$23:$AY$38), BJ273))</f>
        <v/>
      </c>
      <c r="CA273" s="119" t="str">
        <f>IF(BK273="", "", IF(BK273&lt;=$B273, WORKDAY(DATE(YEAR($BB273), MONTH(BK273)+1, DAY(BK273)-1), 1, Settings!$AY$23:$AY$38), BK273))</f>
        <v/>
      </c>
      <c r="CB273" s="119" t="str">
        <f>IF(BL273="", "", IF(BL273&lt;=$B273, WORKDAY(DATE(YEAR($BB273), MONTH(BL273)+1, DAY(BL273)-1), 1, Settings!$AY$23:$AY$38), BL273))</f>
        <v/>
      </c>
      <c r="CC273" s="119" t="str">
        <f>IF(BM273="", "", IF(BM273&lt;=$B273, WORKDAY(DATE(YEAR($BB273), MONTH(BM273)+1, DAY(BM273)-1), 1, Settings!$AY$23:$AY$38), BM273))</f>
        <v/>
      </c>
      <c r="CD273" s="119" t="str">
        <f>IF(BN273="", "", IF(BN273&lt;=$B273, WORKDAY(DATE(YEAR($BB273), MONTH(BN273)+1, DAY(BN273)-1), 1, Settings!$AY$23:$AY$38), BN273))</f>
        <v/>
      </c>
      <c r="CE273" s="119" t="str">
        <f>IF(BO273="", "", IF(BO273&lt;=$B273, WORKDAY(DATE(YEAR($BB273), MONTH(BO273)+1, DAY(BO273)-1), 1, Settings!$AY$23:$AY$38), BO273))</f>
        <v/>
      </c>
      <c r="CF273" s="120" t="str">
        <f>IF(BP273="", "", IF(BP273&lt;=$B273, WORKDAY(DATE(YEAR($BB273), MONTH(BP273)+1, DAY(BP273)-1), 1, Settings!$AY$23:$AY$38), BP273))</f>
        <v/>
      </c>
      <c r="CH273" s="48" t="str">
        <f t="shared" si="128"/>
        <v/>
      </c>
      <c r="CI273" s="49" t="str">
        <f t="shared" si="129"/>
        <v/>
      </c>
      <c r="CJ273" s="49" t="str">
        <f t="shared" si="130"/>
        <v/>
      </c>
      <c r="CK273" s="49" t="str">
        <f t="shared" si="131"/>
        <v/>
      </c>
      <c r="CL273" s="49" t="str">
        <f t="shared" si="132"/>
        <v/>
      </c>
      <c r="CM273" s="49" t="str">
        <f t="shared" si="133"/>
        <v/>
      </c>
      <c r="CN273" s="49" t="str">
        <f t="shared" si="134"/>
        <v/>
      </c>
      <c r="CO273" s="49" t="str">
        <f t="shared" si="135"/>
        <v/>
      </c>
      <c r="CP273" s="49" t="str">
        <f t="shared" si="136"/>
        <v/>
      </c>
      <c r="CQ273" s="49" t="str">
        <f t="shared" si="137"/>
        <v/>
      </c>
      <c r="CR273" s="49" t="str">
        <f t="shared" si="138"/>
        <v/>
      </c>
      <c r="CS273" s="49" t="str">
        <f t="shared" si="139"/>
        <v/>
      </c>
      <c r="CT273" s="49" t="str">
        <f t="shared" si="140"/>
        <v/>
      </c>
      <c r="CU273" s="49" t="str">
        <f t="shared" si="141"/>
        <v/>
      </c>
      <c r="CV273" s="16" t="str">
        <f t="shared" si="142"/>
        <v/>
      </c>
      <c r="CX273" s="48" t="str">
        <f t="shared" si="143"/>
        <v/>
      </c>
      <c r="CY273" s="49" t="str">
        <f t="shared" si="144"/>
        <v/>
      </c>
      <c r="CZ273" s="49" t="str">
        <f t="shared" si="145"/>
        <v/>
      </c>
      <c r="DA273" s="49" t="str">
        <f t="shared" si="146"/>
        <v/>
      </c>
      <c r="DB273" s="49" t="str">
        <f t="shared" si="147"/>
        <v/>
      </c>
      <c r="DC273" s="49" t="str">
        <f t="shared" si="148"/>
        <v/>
      </c>
      <c r="DD273" s="49" t="str">
        <f t="shared" si="149"/>
        <v/>
      </c>
      <c r="DE273" s="49" t="str">
        <f t="shared" si="150"/>
        <v/>
      </c>
      <c r="DF273" s="49" t="str">
        <f t="shared" si="151"/>
        <v/>
      </c>
      <c r="DG273" s="49" t="str">
        <f t="shared" si="152"/>
        <v/>
      </c>
      <c r="DH273" s="49" t="str">
        <f t="shared" si="153"/>
        <v/>
      </c>
      <c r="DI273" s="49" t="str">
        <f t="shared" si="154"/>
        <v/>
      </c>
      <c r="DJ273" s="49" t="str">
        <f t="shared" si="155"/>
        <v/>
      </c>
      <c r="DK273" s="49" t="str">
        <f t="shared" si="156"/>
        <v/>
      </c>
      <c r="DL273" s="16" t="str">
        <f t="shared" si="157"/>
        <v/>
      </c>
      <c r="DN273" s="17" t="str">
        <f t="shared" si="158"/>
        <v>Mar 2020</v>
      </c>
    </row>
    <row r="274" spans="1:118" x14ac:dyDescent="0.25">
      <c r="A274" s="30"/>
      <c r="B274" s="102">
        <f>IF(B273="", "", IFERROR(IF(B273+1&gt;Settings!$G$25, "", B273+1), ""))</f>
        <v>43910</v>
      </c>
      <c r="C274" s="2"/>
      <c r="D274" s="3"/>
      <c r="E274" s="3"/>
      <c r="F274" s="3"/>
      <c r="G274" s="3"/>
      <c r="H274" s="3"/>
      <c r="I274" s="3"/>
      <c r="J274" s="3"/>
      <c r="K274" s="3"/>
      <c r="L274" s="3"/>
      <c r="M274" s="3"/>
      <c r="N274" s="3"/>
      <c r="O274" s="3"/>
      <c r="P274" s="3"/>
      <c r="Q274" s="4"/>
      <c r="R274" s="30"/>
      <c r="T274" s="17" t="str">
        <f>IF($B274="", "", IF($B274&lt;Settings!$G$23, "Old", "New"))</f>
        <v>New</v>
      </c>
      <c r="AL274" s="118" t="str">
        <f>IF(OR($B274="", C274="", C$10="", AL$9), "", IFERROR($B274+INDEX(Settings!$AF$19:$AF$33, MATCH(C$10, Settings!$Y$19:$Y$33, 0))+IF(INDEX(Settings!$AI$19:$AI$33, MATCH(C$10, Settings!$Y$19:$Y$33, 0))="", 0, INDEX($AO$2:$AU$8, MATCH(TEXT($B274, "ddd"), $AN$2:$AN$8, 0), MATCH(INDEX(Settings!$AI$19:$AI$33, MATCH(C$10, Settings!$Y$19:$Y$33, 0)), $AO$1:$AU$1, 0))), 0))</f>
        <v/>
      </c>
      <c r="AM274" s="119" t="str">
        <f>IF(OR($B274="", D274="", D$10="", AM$9), "", IFERROR($B274+INDEX(Settings!$AF$19:$AF$33, MATCH(D$10, Settings!$Y$19:$Y$33, 0))+IF(INDEX(Settings!$AI$19:$AI$33, MATCH(D$10, Settings!$Y$19:$Y$33, 0))="", 0, INDEX($AO$2:$AU$8, MATCH(TEXT($B274, "ddd"), $AN$2:$AN$8, 0), MATCH(INDEX(Settings!$AI$19:$AI$33, MATCH(D$10, Settings!$Y$19:$Y$33, 0)), $AO$1:$AU$1, 0))), 0))</f>
        <v/>
      </c>
      <c r="AN274" s="119" t="str">
        <f>IF(OR($B274="", E274="", E$10="", AN$9), "", IFERROR($B274+INDEX(Settings!$AF$19:$AF$33, MATCH(E$10, Settings!$Y$19:$Y$33, 0))+IF(INDEX(Settings!$AI$19:$AI$33, MATCH(E$10, Settings!$Y$19:$Y$33, 0))="", 0, INDEX($AO$2:$AU$8, MATCH(TEXT($B274, "ddd"), $AN$2:$AN$8, 0), MATCH(INDEX(Settings!$AI$19:$AI$33, MATCH(E$10, Settings!$Y$19:$Y$33, 0)), $AO$1:$AU$1, 0))), 0))</f>
        <v/>
      </c>
      <c r="AO274" s="119" t="str">
        <f>IF(OR($B274="", F274="", F$10="", AO$9), "", IFERROR($B274+INDEX(Settings!$AF$19:$AF$33, MATCH(F$10, Settings!$Y$19:$Y$33, 0))+IF(INDEX(Settings!$AI$19:$AI$33, MATCH(F$10, Settings!$Y$19:$Y$33, 0))="", 0, INDEX($AO$2:$AU$8, MATCH(TEXT($B274, "ddd"), $AN$2:$AN$8, 0), MATCH(INDEX(Settings!$AI$19:$AI$33, MATCH(F$10, Settings!$Y$19:$Y$33, 0)), $AO$1:$AU$1, 0))), 0))</f>
        <v/>
      </c>
      <c r="AP274" s="119" t="str">
        <f>IF(OR($B274="", G274="", G$10="", AP$9), "", IFERROR($B274+INDEX(Settings!$AF$19:$AF$33, MATCH(G$10, Settings!$Y$19:$Y$33, 0))+IF(INDEX(Settings!$AI$19:$AI$33, MATCH(G$10, Settings!$Y$19:$Y$33, 0))="", 0, INDEX($AO$2:$AU$8, MATCH(TEXT($B274, "ddd"), $AN$2:$AN$8, 0), MATCH(INDEX(Settings!$AI$19:$AI$33, MATCH(G$10, Settings!$Y$19:$Y$33, 0)), $AO$1:$AU$1, 0))), 0))</f>
        <v/>
      </c>
      <c r="AQ274" s="119" t="str">
        <f>IF(OR($B274="", H274="", H$10="", AQ$9), "", IFERROR($B274+INDEX(Settings!$AF$19:$AF$33, MATCH(H$10, Settings!$Y$19:$Y$33, 0))+IF(INDEX(Settings!$AI$19:$AI$33, MATCH(H$10, Settings!$Y$19:$Y$33, 0))="", 0, INDEX($AO$2:$AU$8, MATCH(TEXT($B274, "ddd"), $AN$2:$AN$8, 0), MATCH(INDEX(Settings!$AI$19:$AI$33, MATCH(H$10, Settings!$Y$19:$Y$33, 0)), $AO$1:$AU$1, 0))), 0))</f>
        <v/>
      </c>
      <c r="AR274" s="119" t="str">
        <f>IF(OR($B274="", I274="", I$10="", AR$9), "", IFERROR($B274+INDEX(Settings!$AF$19:$AF$33, MATCH(I$10, Settings!$Y$19:$Y$33, 0))+IF(INDEX(Settings!$AI$19:$AI$33, MATCH(I$10, Settings!$Y$19:$Y$33, 0))="", 0, INDEX($AO$2:$AU$8, MATCH(TEXT($B274, "ddd"), $AN$2:$AN$8, 0), MATCH(INDEX(Settings!$AI$19:$AI$33, MATCH(I$10, Settings!$Y$19:$Y$33, 0)), $AO$1:$AU$1, 0))), 0))</f>
        <v/>
      </c>
      <c r="AS274" s="119" t="str">
        <f>IF(OR($B274="", J274="", J$10="", AS$9), "", IFERROR($B274+INDEX(Settings!$AF$19:$AF$33, MATCH(J$10, Settings!$Y$19:$Y$33, 0))+IF(INDEX(Settings!$AI$19:$AI$33, MATCH(J$10, Settings!$Y$19:$Y$33, 0))="", 0, INDEX($AO$2:$AU$8, MATCH(TEXT($B274, "ddd"), $AN$2:$AN$8, 0), MATCH(INDEX(Settings!$AI$19:$AI$33, MATCH(J$10, Settings!$Y$19:$Y$33, 0)), $AO$1:$AU$1, 0))), 0))</f>
        <v/>
      </c>
      <c r="AT274" s="119" t="str">
        <f>IF(OR($B274="", K274="", K$10="", AT$9), "", IFERROR($B274+INDEX(Settings!$AF$19:$AF$33, MATCH(K$10, Settings!$Y$19:$Y$33, 0))+IF(INDEX(Settings!$AI$19:$AI$33, MATCH(K$10, Settings!$Y$19:$Y$33, 0))="", 0, INDEX($AO$2:$AU$8, MATCH(TEXT($B274, "ddd"), $AN$2:$AN$8, 0), MATCH(INDEX(Settings!$AI$19:$AI$33, MATCH(K$10, Settings!$Y$19:$Y$33, 0)), $AO$1:$AU$1, 0))), 0))</f>
        <v/>
      </c>
      <c r="AU274" s="119" t="str">
        <f>IF(OR($B274="", L274="", L$10="", AU$9), "", IFERROR($B274+INDEX(Settings!$AF$19:$AF$33, MATCH(L$10, Settings!$Y$19:$Y$33, 0))+IF(INDEX(Settings!$AI$19:$AI$33, MATCH(L$10, Settings!$Y$19:$Y$33, 0))="", 0, INDEX($AO$2:$AU$8, MATCH(TEXT($B274, "ddd"), $AN$2:$AN$8, 0), MATCH(INDEX(Settings!$AI$19:$AI$33, MATCH(L$10, Settings!$Y$19:$Y$33, 0)), $AO$1:$AU$1, 0))), 0))</f>
        <v/>
      </c>
      <c r="AV274" s="119" t="str">
        <f>IF(OR($B274="", M274="", M$10="", AV$9), "", IFERROR($B274+INDEX(Settings!$AF$19:$AF$33, MATCH(M$10, Settings!$Y$19:$Y$33, 0))+IF(INDEX(Settings!$AI$19:$AI$33, MATCH(M$10, Settings!$Y$19:$Y$33, 0))="", 0, INDEX($AO$2:$AU$8, MATCH(TEXT($B274, "ddd"), $AN$2:$AN$8, 0), MATCH(INDEX(Settings!$AI$19:$AI$33, MATCH(M$10, Settings!$Y$19:$Y$33, 0)), $AO$1:$AU$1, 0))), 0))</f>
        <v/>
      </c>
      <c r="AW274" s="119" t="str">
        <f>IF(OR($B274="", N274="", N$10="", AW$9), "", IFERROR($B274+INDEX(Settings!$AF$19:$AF$33, MATCH(N$10, Settings!$Y$19:$Y$33, 0))+IF(INDEX(Settings!$AI$19:$AI$33, MATCH(N$10, Settings!$Y$19:$Y$33, 0))="", 0, INDEX($AO$2:$AU$8, MATCH(TEXT($B274, "ddd"), $AN$2:$AN$8, 0), MATCH(INDEX(Settings!$AI$19:$AI$33, MATCH(N$10, Settings!$Y$19:$Y$33, 0)), $AO$1:$AU$1, 0))), 0))</f>
        <v/>
      </c>
      <c r="AX274" s="119" t="str">
        <f>IF(OR($B274="", O274="", O$10="", AX$9), "", IFERROR($B274+INDEX(Settings!$AF$19:$AF$33, MATCH(O$10, Settings!$Y$19:$Y$33, 0))+IF(INDEX(Settings!$AI$19:$AI$33, MATCH(O$10, Settings!$Y$19:$Y$33, 0))="", 0, INDEX($AO$2:$AU$8, MATCH(TEXT($B274, "ddd"), $AN$2:$AN$8, 0), MATCH(INDEX(Settings!$AI$19:$AI$33, MATCH(O$10, Settings!$Y$19:$Y$33, 0)), $AO$1:$AU$1, 0))), 0))</f>
        <v/>
      </c>
      <c r="AY274" s="119" t="str">
        <f>IF(OR($B274="", P274="", P$10="", AY$9), "", IFERROR($B274+INDEX(Settings!$AF$19:$AF$33, MATCH(P$10, Settings!$Y$19:$Y$33, 0))+IF(INDEX(Settings!$AI$19:$AI$33, MATCH(P$10, Settings!$Y$19:$Y$33, 0))="", 0, INDEX($AO$2:$AU$8, MATCH(TEXT($B274, "ddd"), $AN$2:$AN$8, 0), MATCH(INDEX(Settings!$AI$19:$AI$33, MATCH(P$10, Settings!$Y$19:$Y$33, 0)), $AO$1:$AU$1, 0))), 0))</f>
        <v/>
      </c>
      <c r="AZ274" s="120" t="str">
        <f>IF(OR($B274="", Q274="", Q$10="", AZ$9), "", IFERROR($B274+INDEX(Settings!$AF$19:$AF$33, MATCH(Q$10, Settings!$Y$19:$Y$33, 0))+IF(INDEX(Settings!$AI$19:$AI$33, MATCH(Q$10, Settings!$Y$19:$Y$33, 0))="", 0, INDEX($AO$2:$AU$8, MATCH(TEXT($B274, "ddd"), $AN$2:$AN$8, 0), MATCH(INDEX(Settings!$AI$19:$AI$33, MATCH(Q$10, Settings!$Y$19:$Y$33, 0)), $AO$1:$AU$1, 0))), 0))</f>
        <v/>
      </c>
      <c r="BB274" s="118" t="str">
        <f>IF(OR(C$10="", $B274="", C274="", BB$9=""), "", IFERROR(WORKDAY((DATE(YEAR($B274), MONTH($B274)+INDEX(Settings!$AM$19:$AM$33, MATCH(C$10, Settings!$Y$19:$Y$33, 0)), IF(INDEX(Settings!$AQ$19:$AQ$33, MATCH(C$10, Settings!$Y$19:$Y$33, 0))=0, DAY($B274), INDEX(Settings!$AQ$19:$AQ$33, MATCH(C$10, Settings!$Y$19:$Y$33, 0))))-1), 1, Settings!$AY$23:$AY$38), ""))</f>
        <v/>
      </c>
      <c r="BC274" s="119" t="str">
        <f>IF(OR(D$10="", $B274="", D274="", BC$9=""), "", IFERROR(WORKDAY((DATE(YEAR($B274), MONTH($B274)+INDEX(Settings!$AM$19:$AM$33, MATCH(D$10, Settings!$Y$19:$Y$33, 0)), IF(INDEX(Settings!$AQ$19:$AQ$33, MATCH(D$10, Settings!$Y$19:$Y$33, 0))=0, DAY($B274), INDEX(Settings!$AQ$19:$AQ$33, MATCH(D$10, Settings!$Y$19:$Y$33, 0))))-1), 1, Settings!$AY$23:$AY$38), ""))</f>
        <v/>
      </c>
      <c r="BD274" s="119" t="str">
        <f>IF(OR(E$10="", $B274="", E274="", BD$9=""), "", IFERROR(WORKDAY((DATE(YEAR($B274), MONTH($B274)+INDEX(Settings!$AM$19:$AM$33, MATCH(E$10, Settings!$Y$19:$Y$33, 0)), IF(INDEX(Settings!$AQ$19:$AQ$33, MATCH(E$10, Settings!$Y$19:$Y$33, 0))=0, DAY($B274), INDEX(Settings!$AQ$19:$AQ$33, MATCH(E$10, Settings!$Y$19:$Y$33, 0))))-1), 1, Settings!$AY$23:$AY$38), ""))</f>
        <v/>
      </c>
      <c r="BE274" s="119" t="str">
        <f>IF(OR(F$10="", $B274="", F274="", BE$9=""), "", IFERROR(WORKDAY((DATE(YEAR($B274), MONTH($B274)+INDEX(Settings!$AM$19:$AM$33, MATCH(F$10, Settings!$Y$19:$Y$33, 0)), IF(INDEX(Settings!$AQ$19:$AQ$33, MATCH(F$10, Settings!$Y$19:$Y$33, 0))=0, DAY($B274), INDEX(Settings!$AQ$19:$AQ$33, MATCH(F$10, Settings!$Y$19:$Y$33, 0))))-1), 1, Settings!$AY$23:$AY$38), ""))</f>
        <v/>
      </c>
      <c r="BF274" s="119" t="str">
        <f>IF(OR(G$10="", $B274="", G274="", BF$9=""), "", IFERROR(WORKDAY((DATE(YEAR($B274), MONTH($B274)+INDEX(Settings!$AM$19:$AM$33, MATCH(G$10, Settings!$Y$19:$Y$33, 0)), IF(INDEX(Settings!$AQ$19:$AQ$33, MATCH(G$10, Settings!$Y$19:$Y$33, 0))=0, DAY($B274), INDEX(Settings!$AQ$19:$AQ$33, MATCH(G$10, Settings!$Y$19:$Y$33, 0))))-1), 1, Settings!$AY$23:$AY$38), ""))</f>
        <v/>
      </c>
      <c r="BG274" s="119" t="str">
        <f>IF(OR(H$10="", $B274="", H274="", BG$9=""), "", IFERROR(WORKDAY((DATE(YEAR($B274), MONTH($B274)+INDEX(Settings!$AM$19:$AM$33, MATCH(H$10, Settings!$Y$19:$Y$33, 0)), IF(INDEX(Settings!$AQ$19:$AQ$33, MATCH(H$10, Settings!$Y$19:$Y$33, 0))=0, DAY($B274), INDEX(Settings!$AQ$19:$AQ$33, MATCH(H$10, Settings!$Y$19:$Y$33, 0))))-1), 1, Settings!$AY$23:$AY$38), ""))</f>
        <v/>
      </c>
      <c r="BH274" s="119" t="str">
        <f>IF(OR(I$10="", $B274="", I274="", BH$9=""), "", IFERROR(WORKDAY((DATE(YEAR($B274), MONTH($B274)+INDEX(Settings!$AM$19:$AM$33, MATCH(I$10, Settings!$Y$19:$Y$33, 0)), IF(INDEX(Settings!$AQ$19:$AQ$33, MATCH(I$10, Settings!$Y$19:$Y$33, 0))=0, DAY($B274), INDEX(Settings!$AQ$19:$AQ$33, MATCH(I$10, Settings!$Y$19:$Y$33, 0))))-1), 1, Settings!$AY$23:$AY$38), ""))</f>
        <v/>
      </c>
      <c r="BI274" s="119" t="str">
        <f>IF(OR(J$10="", $B274="", J274="", BI$9=""), "", IFERROR(WORKDAY((DATE(YEAR($B274), MONTH($B274)+INDEX(Settings!$AM$19:$AM$33, MATCH(J$10, Settings!$Y$19:$Y$33, 0)), IF(INDEX(Settings!$AQ$19:$AQ$33, MATCH(J$10, Settings!$Y$19:$Y$33, 0))=0, DAY($B274), INDEX(Settings!$AQ$19:$AQ$33, MATCH(J$10, Settings!$Y$19:$Y$33, 0))))-1), 1, Settings!$AY$23:$AY$38), ""))</f>
        <v/>
      </c>
      <c r="BJ274" s="119" t="str">
        <f>IF(OR(K$10="", $B274="", K274="", BJ$9=""), "", IFERROR(WORKDAY((DATE(YEAR($B274), MONTH($B274)+INDEX(Settings!$AM$19:$AM$33, MATCH(K$10, Settings!$Y$19:$Y$33, 0)), IF(INDEX(Settings!$AQ$19:$AQ$33, MATCH(K$10, Settings!$Y$19:$Y$33, 0))=0, DAY($B274), INDEX(Settings!$AQ$19:$AQ$33, MATCH(K$10, Settings!$Y$19:$Y$33, 0))))-1), 1, Settings!$AY$23:$AY$38), ""))</f>
        <v/>
      </c>
      <c r="BK274" s="119" t="str">
        <f>IF(OR(L$10="", $B274="", L274="", BK$9=""), "", IFERROR(WORKDAY((DATE(YEAR($B274), MONTH($B274)+INDEX(Settings!$AM$19:$AM$33, MATCH(L$10, Settings!$Y$19:$Y$33, 0)), IF(INDEX(Settings!$AQ$19:$AQ$33, MATCH(L$10, Settings!$Y$19:$Y$33, 0))=0, DAY($B274), INDEX(Settings!$AQ$19:$AQ$33, MATCH(L$10, Settings!$Y$19:$Y$33, 0))))-1), 1, Settings!$AY$23:$AY$38), ""))</f>
        <v/>
      </c>
      <c r="BL274" s="119" t="str">
        <f>IF(OR(M$10="", $B274="", M274="", BL$9=""), "", IFERROR(WORKDAY((DATE(YEAR($B274), MONTH($B274)+INDEX(Settings!$AM$19:$AM$33, MATCH(M$10, Settings!$Y$19:$Y$33, 0)), IF(INDEX(Settings!$AQ$19:$AQ$33, MATCH(M$10, Settings!$Y$19:$Y$33, 0))=0, DAY($B274), INDEX(Settings!$AQ$19:$AQ$33, MATCH(M$10, Settings!$Y$19:$Y$33, 0))))-1), 1, Settings!$AY$23:$AY$38), ""))</f>
        <v/>
      </c>
      <c r="BM274" s="119" t="str">
        <f>IF(OR(N$10="", $B274="", N274="", BM$9=""), "", IFERROR(WORKDAY((DATE(YEAR($B274), MONTH($B274)+INDEX(Settings!$AM$19:$AM$33, MATCH(N$10, Settings!$Y$19:$Y$33, 0)), IF(INDEX(Settings!$AQ$19:$AQ$33, MATCH(N$10, Settings!$Y$19:$Y$33, 0))=0, DAY($B274), INDEX(Settings!$AQ$19:$AQ$33, MATCH(N$10, Settings!$Y$19:$Y$33, 0))))-1), 1, Settings!$AY$23:$AY$38), ""))</f>
        <v/>
      </c>
      <c r="BN274" s="119" t="str">
        <f>IF(OR(O$10="", $B274="", O274="", BN$9=""), "", IFERROR(WORKDAY((DATE(YEAR($B274), MONTH($B274)+INDEX(Settings!$AM$19:$AM$33, MATCH(O$10, Settings!$Y$19:$Y$33, 0)), IF(INDEX(Settings!$AQ$19:$AQ$33, MATCH(O$10, Settings!$Y$19:$Y$33, 0))=0, DAY($B274), INDEX(Settings!$AQ$19:$AQ$33, MATCH(O$10, Settings!$Y$19:$Y$33, 0))))-1), 1, Settings!$AY$23:$AY$38), ""))</f>
        <v/>
      </c>
      <c r="BO274" s="119" t="str">
        <f>IF(OR(P$10="", $B274="", P274="", BO$9=""), "", IFERROR(WORKDAY((DATE(YEAR($B274), MONTH($B274)+INDEX(Settings!$AM$19:$AM$33, MATCH(P$10, Settings!$Y$19:$Y$33, 0)), IF(INDEX(Settings!$AQ$19:$AQ$33, MATCH(P$10, Settings!$Y$19:$Y$33, 0))=0, DAY($B274), INDEX(Settings!$AQ$19:$AQ$33, MATCH(P$10, Settings!$Y$19:$Y$33, 0))))-1), 1, Settings!$AY$23:$AY$38), ""))</f>
        <v/>
      </c>
      <c r="BP274" s="120" t="str">
        <f>IF(OR(Q$10="", $B274="", Q274="", BP$9=""), "", IFERROR(WORKDAY((DATE(YEAR($B274), MONTH($B274)+INDEX(Settings!$AM$19:$AM$33, MATCH(Q$10, Settings!$Y$19:$Y$33, 0)), IF(INDEX(Settings!$AQ$19:$AQ$33, MATCH(Q$10, Settings!$Y$19:$Y$33, 0))=0, DAY($B274), INDEX(Settings!$AQ$19:$AQ$33, MATCH(Q$10, Settings!$Y$19:$Y$33, 0))))-1), 1, Settings!$AY$23:$AY$38), ""))</f>
        <v/>
      </c>
      <c r="BR274" s="118" t="str">
        <f>IF(BB274="", "", IF(BB274&lt;=$B274, WORKDAY(DATE(YEAR($BB274), MONTH(BB274)+1, DAY(BB274)-1), 1, Settings!$AY$23:$AY$38), BB274))</f>
        <v/>
      </c>
      <c r="BS274" s="119" t="str">
        <f>IF(BC274="", "", IF(BC274&lt;=$B274, WORKDAY(DATE(YEAR($BB274), MONTH(BC274)+1, DAY(BC274)-1), 1, Settings!$AY$23:$AY$38), BC274))</f>
        <v/>
      </c>
      <c r="BT274" s="119" t="str">
        <f>IF(BD274="", "", IF(BD274&lt;=$B274, WORKDAY(DATE(YEAR($BB274), MONTH(BD274)+1, DAY(BD274)-1), 1, Settings!$AY$23:$AY$38), BD274))</f>
        <v/>
      </c>
      <c r="BU274" s="119" t="str">
        <f>IF(BE274="", "", IF(BE274&lt;=$B274, WORKDAY(DATE(YEAR($BB274), MONTH(BE274)+1, DAY(BE274)-1), 1, Settings!$AY$23:$AY$38), BE274))</f>
        <v/>
      </c>
      <c r="BV274" s="119" t="str">
        <f>IF(BF274="", "", IF(BF274&lt;=$B274, WORKDAY(DATE(YEAR($BB274), MONTH(BF274)+1, DAY(BF274)-1), 1, Settings!$AY$23:$AY$38), BF274))</f>
        <v/>
      </c>
      <c r="BW274" s="119" t="str">
        <f>IF(BG274="", "", IF(BG274&lt;=$B274, WORKDAY(DATE(YEAR($BB274), MONTH(BG274)+1, DAY(BG274)-1), 1, Settings!$AY$23:$AY$38), BG274))</f>
        <v/>
      </c>
      <c r="BX274" s="119" t="str">
        <f>IF(BH274="", "", IF(BH274&lt;=$B274, WORKDAY(DATE(YEAR($BB274), MONTH(BH274)+1, DAY(BH274)-1), 1, Settings!$AY$23:$AY$38), BH274))</f>
        <v/>
      </c>
      <c r="BY274" s="119" t="str">
        <f>IF(BI274="", "", IF(BI274&lt;=$B274, WORKDAY(DATE(YEAR($BB274), MONTH(BI274)+1, DAY(BI274)-1), 1, Settings!$AY$23:$AY$38), BI274))</f>
        <v/>
      </c>
      <c r="BZ274" s="119" t="str">
        <f>IF(BJ274="", "", IF(BJ274&lt;=$B274, WORKDAY(DATE(YEAR($BB274), MONTH(BJ274)+1, DAY(BJ274)-1), 1, Settings!$AY$23:$AY$38), BJ274))</f>
        <v/>
      </c>
      <c r="CA274" s="119" t="str">
        <f>IF(BK274="", "", IF(BK274&lt;=$B274, WORKDAY(DATE(YEAR($BB274), MONTH(BK274)+1, DAY(BK274)-1), 1, Settings!$AY$23:$AY$38), BK274))</f>
        <v/>
      </c>
      <c r="CB274" s="119" t="str">
        <f>IF(BL274="", "", IF(BL274&lt;=$B274, WORKDAY(DATE(YEAR($BB274), MONTH(BL274)+1, DAY(BL274)-1), 1, Settings!$AY$23:$AY$38), BL274))</f>
        <v/>
      </c>
      <c r="CC274" s="119" t="str">
        <f>IF(BM274="", "", IF(BM274&lt;=$B274, WORKDAY(DATE(YEAR($BB274), MONTH(BM274)+1, DAY(BM274)-1), 1, Settings!$AY$23:$AY$38), BM274))</f>
        <v/>
      </c>
      <c r="CD274" s="119" t="str">
        <f>IF(BN274="", "", IF(BN274&lt;=$B274, WORKDAY(DATE(YEAR($BB274), MONTH(BN274)+1, DAY(BN274)-1), 1, Settings!$AY$23:$AY$38), BN274))</f>
        <v/>
      </c>
      <c r="CE274" s="119" t="str">
        <f>IF(BO274="", "", IF(BO274&lt;=$B274, WORKDAY(DATE(YEAR($BB274), MONTH(BO274)+1, DAY(BO274)-1), 1, Settings!$AY$23:$AY$38), BO274))</f>
        <v/>
      </c>
      <c r="CF274" s="120" t="str">
        <f>IF(BP274="", "", IF(BP274&lt;=$B274, WORKDAY(DATE(YEAR($BB274), MONTH(BP274)+1, DAY(BP274)-1), 1, Settings!$AY$23:$AY$38), BP274))</f>
        <v/>
      </c>
      <c r="CH274" s="48" t="str">
        <f t="shared" si="128"/>
        <v/>
      </c>
      <c r="CI274" s="49" t="str">
        <f t="shared" si="129"/>
        <v/>
      </c>
      <c r="CJ274" s="49" t="str">
        <f t="shared" si="130"/>
        <v/>
      </c>
      <c r="CK274" s="49" t="str">
        <f t="shared" si="131"/>
        <v/>
      </c>
      <c r="CL274" s="49" t="str">
        <f t="shared" si="132"/>
        <v/>
      </c>
      <c r="CM274" s="49" t="str">
        <f t="shared" si="133"/>
        <v/>
      </c>
      <c r="CN274" s="49" t="str">
        <f t="shared" si="134"/>
        <v/>
      </c>
      <c r="CO274" s="49" t="str">
        <f t="shared" si="135"/>
        <v/>
      </c>
      <c r="CP274" s="49" t="str">
        <f t="shared" si="136"/>
        <v/>
      </c>
      <c r="CQ274" s="49" t="str">
        <f t="shared" si="137"/>
        <v/>
      </c>
      <c r="CR274" s="49" t="str">
        <f t="shared" si="138"/>
        <v/>
      </c>
      <c r="CS274" s="49" t="str">
        <f t="shared" si="139"/>
        <v/>
      </c>
      <c r="CT274" s="49" t="str">
        <f t="shared" si="140"/>
        <v/>
      </c>
      <c r="CU274" s="49" t="str">
        <f t="shared" si="141"/>
        <v/>
      </c>
      <c r="CV274" s="16" t="str">
        <f t="shared" si="142"/>
        <v/>
      </c>
      <c r="CX274" s="48" t="str">
        <f t="shared" si="143"/>
        <v/>
      </c>
      <c r="CY274" s="49" t="str">
        <f t="shared" si="144"/>
        <v/>
      </c>
      <c r="CZ274" s="49" t="str">
        <f t="shared" si="145"/>
        <v/>
      </c>
      <c r="DA274" s="49" t="str">
        <f t="shared" si="146"/>
        <v/>
      </c>
      <c r="DB274" s="49" t="str">
        <f t="shared" si="147"/>
        <v/>
      </c>
      <c r="DC274" s="49" t="str">
        <f t="shared" si="148"/>
        <v/>
      </c>
      <c r="DD274" s="49" t="str">
        <f t="shared" si="149"/>
        <v/>
      </c>
      <c r="DE274" s="49" t="str">
        <f t="shared" si="150"/>
        <v/>
      </c>
      <c r="DF274" s="49" t="str">
        <f t="shared" si="151"/>
        <v/>
      </c>
      <c r="DG274" s="49" t="str">
        <f t="shared" si="152"/>
        <v/>
      </c>
      <c r="DH274" s="49" t="str">
        <f t="shared" si="153"/>
        <v/>
      </c>
      <c r="DI274" s="49" t="str">
        <f t="shared" si="154"/>
        <v/>
      </c>
      <c r="DJ274" s="49" t="str">
        <f t="shared" si="155"/>
        <v/>
      </c>
      <c r="DK274" s="49" t="str">
        <f t="shared" si="156"/>
        <v/>
      </c>
      <c r="DL274" s="16" t="str">
        <f t="shared" si="157"/>
        <v/>
      </c>
      <c r="DN274" s="17" t="str">
        <f t="shared" si="158"/>
        <v>Mar 2020</v>
      </c>
    </row>
    <row r="275" spans="1:118" x14ac:dyDescent="0.25">
      <c r="A275" s="30"/>
      <c r="B275" s="102">
        <f>IF(B274="", "", IFERROR(IF(B274+1&gt;Settings!$G$25, "", B274+1), ""))</f>
        <v>43911</v>
      </c>
      <c r="C275" s="2"/>
      <c r="D275" s="3"/>
      <c r="E275" s="3"/>
      <c r="F275" s="3"/>
      <c r="G275" s="3"/>
      <c r="H275" s="3"/>
      <c r="I275" s="3"/>
      <c r="J275" s="3"/>
      <c r="K275" s="3"/>
      <c r="L275" s="3"/>
      <c r="M275" s="3"/>
      <c r="N275" s="3"/>
      <c r="O275" s="3"/>
      <c r="P275" s="3"/>
      <c r="Q275" s="4"/>
      <c r="R275" s="30"/>
      <c r="T275" s="17" t="str">
        <f>IF($B275="", "", IF($B275&lt;Settings!$G$23, "Old", "New"))</f>
        <v>New</v>
      </c>
      <c r="AL275" s="118" t="str">
        <f>IF(OR($B275="", C275="", C$10="", AL$9), "", IFERROR($B275+INDEX(Settings!$AF$19:$AF$33, MATCH(C$10, Settings!$Y$19:$Y$33, 0))+IF(INDEX(Settings!$AI$19:$AI$33, MATCH(C$10, Settings!$Y$19:$Y$33, 0))="", 0, INDEX($AO$2:$AU$8, MATCH(TEXT($B275, "ddd"), $AN$2:$AN$8, 0), MATCH(INDEX(Settings!$AI$19:$AI$33, MATCH(C$10, Settings!$Y$19:$Y$33, 0)), $AO$1:$AU$1, 0))), 0))</f>
        <v/>
      </c>
      <c r="AM275" s="119" t="str">
        <f>IF(OR($B275="", D275="", D$10="", AM$9), "", IFERROR($B275+INDEX(Settings!$AF$19:$AF$33, MATCH(D$10, Settings!$Y$19:$Y$33, 0))+IF(INDEX(Settings!$AI$19:$AI$33, MATCH(D$10, Settings!$Y$19:$Y$33, 0))="", 0, INDEX($AO$2:$AU$8, MATCH(TEXT($B275, "ddd"), $AN$2:$AN$8, 0), MATCH(INDEX(Settings!$AI$19:$AI$33, MATCH(D$10, Settings!$Y$19:$Y$33, 0)), $AO$1:$AU$1, 0))), 0))</f>
        <v/>
      </c>
      <c r="AN275" s="119" t="str">
        <f>IF(OR($B275="", E275="", E$10="", AN$9), "", IFERROR($B275+INDEX(Settings!$AF$19:$AF$33, MATCH(E$10, Settings!$Y$19:$Y$33, 0))+IF(INDEX(Settings!$AI$19:$AI$33, MATCH(E$10, Settings!$Y$19:$Y$33, 0))="", 0, INDEX($AO$2:$AU$8, MATCH(TEXT($B275, "ddd"), $AN$2:$AN$8, 0), MATCH(INDEX(Settings!$AI$19:$AI$33, MATCH(E$10, Settings!$Y$19:$Y$33, 0)), $AO$1:$AU$1, 0))), 0))</f>
        <v/>
      </c>
      <c r="AO275" s="119" t="str">
        <f>IF(OR($B275="", F275="", F$10="", AO$9), "", IFERROR($B275+INDEX(Settings!$AF$19:$AF$33, MATCH(F$10, Settings!$Y$19:$Y$33, 0))+IF(INDEX(Settings!$AI$19:$AI$33, MATCH(F$10, Settings!$Y$19:$Y$33, 0))="", 0, INDEX($AO$2:$AU$8, MATCH(TEXT($B275, "ddd"), $AN$2:$AN$8, 0), MATCH(INDEX(Settings!$AI$19:$AI$33, MATCH(F$10, Settings!$Y$19:$Y$33, 0)), $AO$1:$AU$1, 0))), 0))</f>
        <v/>
      </c>
      <c r="AP275" s="119" t="str">
        <f>IF(OR($B275="", G275="", G$10="", AP$9), "", IFERROR($B275+INDEX(Settings!$AF$19:$AF$33, MATCH(G$10, Settings!$Y$19:$Y$33, 0))+IF(INDEX(Settings!$AI$19:$AI$33, MATCH(G$10, Settings!$Y$19:$Y$33, 0))="", 0, INDEX($AO$2:$AU$8, MATCH(TEXT($B275, "ddd"), $AN$2:$AN$8, 0), MATCH(INDEX(Settings!$AI$19:$AI$33, MATCH(G$10, Settings!$Y$19:$Y$33, 0)), $AO$1:$AU$1, 0))), 0))</f>
        <v/>
      </c>
      <c r="AQ275" s="119" t="str">
        <f>IF(OR($B275="", H275="", H$10="", AQ$9), "", IFERROR($B275+INDEX(Settings!$AF$19:$AF$33, MATCH(H$10, Settings!$Y$19:$Y$33, 0))+IF(INDEX(Settings!$AI$19:$AI$33, MATCH(H$10, Settings!$Y$19:$Y$33, 0))="", 0, INDEX($AO$2:$AU$8, MATCH(TEXT($B275, "ddd"), $AN$2:$AN$8, 0), MATCH(INDEX(Settings!$AI$19:$AI$33, MATCH(H$10, Settings!$Y$19:$Y$33, 0)), $AO$1:$AU$1, 0))), 0))</f>
        <v/>
      </c>
      <c r="AR275" s="119" t="str">
        <f>IF(OR($B275="", I275="", I$10="", AR$9), "", IFERROR($B275+INDEX(Settings!$AF$19:$AF$33, MATCH(I$10, Settings!$Y$19:$Y$33, 0))+IF(INDEX(Settings!$AI$19:$AI$33, MATCH(I$10, Settings!$Y$19:$Y$33, 0))="", 0, INDEX($AO$2:$AU$8, MATCH(TEXT($B275, "ddd"), $AN$2:$AN$8, 0), MATCH(INDEX(Settings!$AI$19:$AI$33, MATCH(I$10, Settings!$Y$19:$Y$33, 0)), $AO$1:$AU$1, 0))), 0))</f>
        <v/>
      </c>
      <c r="AS275" s="119" t="str">
        <f>IF(OR($B275="", J275="", J$10="", AS$9), "", IFERROR($B275+INDEX(Settings!$AF$19:$AF$33, MATCH(J$10, Settings!$Y$19:$Y$33, 0))+IF(INDEX(Settings!$AI$19:$AI$33, MATCH(J$10, Settings!$Y$19:$Y$33, 0))="", 0, INDEX($AO$2:$AU$8, MATCH(TEXT($B275, "ddd"), $AN$2:$AN$8, 0), MATCH(INDEX(Settings!$AI$19:$AI$33, MATCH(J$10, Settings!$Y$19:$Y$33, 0)), $AO$1:$AU$1, 0))), 0))</f>
        <v/>
      </c>
      <c r="AT275" s="119" t="str">
        <f>IF(OR($B275="", K275="", K$10="", AT$9), "", IFERROR($B275+INDEX(Settings!$AF$19:$AF$33, MATCH(K$10, Settings!$Y$19:$Y$33, 0))+IF(INDEX(Settings!$AI$19:$AI$33, MATCH(K$10, Settings!$Y$19:$Y$33, 0))="", 0, INDEX($AO$2:$AU$8, MATCH(TEXT($B275, "ddd"), $AN$2:$AN$8, 0), MATCH(INDEX(Settings!$AI$19:$AI$33, MATCH(K$10, Settings!$Y$19:$Y$33, 0)), $AO$1:$AU$1, 0))), 0))</f>
        <v/>
      </c>
      <c r="AU275" s="119" t="str">
        <f>IF(OR($B275="", L275="", L$10="", AU$9), "", IFERROR($B275+INDEX(Settings!$AF$19:$AF$33, MATCH(L$10, Settings!$Y$19:$Y$33, 0))+IF(INDEX(Settings!$AI$19:$AI$33, MATCH(L$10, Settings!$Y$19:$Y$33, 0))="", 0, INDEX($AO$2:$AU$8, MATCH(TEXT($B275, "ddd"), $AN$2:$AN$8, 0), MATCH(INDEX(Settings!$AI$19:$AI$33, MATCH(L$10, Settings!$Y$19:$Y$33, 0)), $AO$1:$AU$1, 0))), 0))</f>
        <v/>
      </c>
      <c r="AV275" s="119" t="str">
        <f>IF(OR($B275="", M275="", M$10="", AV$9), "", IFERROR($B275+INDEX(Settings!$AF$19:$AF$33, MATCH(M$10, Settings!$Y$19:$Y$33, 0))+IF(INDEX(Settings!$AI$19:$AI$33, MATCH(M$10, Settings!$Y$19:$Y$33, 0))="", 0, INDEX($AO$2:$AU$8, MATCH(TEXT($B275, "ddd"), $AN$2:$AN$8, 0), MATCH(INDEX(Settings!$AI$19:$AI$33, MATCH(M$10, Settings!$Y$19:$Y$33, 0)), $AO$1:$AU$1, 0))), 0))</f>
        <v/>
      </c>
      <c r="AW275" s="119" t="str">
        <f>IF(OR($B275="", N275="", N$10="", AW$9), "", IFERROR($B275+INDEX(Settings!$AF$19:$AF$33, MATCH(N$10, Settings!$Y$19:$Y$33, 0))+IF(INDEX(Settings!$AI$19:$AI$33, MATCH(N$10, Settings!$Y$19:$Y$33, 0))="", 0, INDEX($AO$2:$AU$8, MATCH(TEXT($B275, "ddd"), $AN$2:$AN$8, 0), MATCH(INDEX(Settings!$AI$19:$AI$33, MATCH(N$10, Settings!$Y$19:$Y$33, 0)), $AO$1:$AU$1, 0))), 0))</f>
        <v/>
      </c>
      <c r="AX275" s="119" t="str">
        <f>IF(OR($B275="", O275="", O$10="", AX$9), "", IFERROR($B275+INDEX(Settings!$AF$19:$AF$33, MATCH(O$10, Settings!$Y$19:$Y$33, 0))+IF(INDEX(Settings!$AI$19:$AI$33, MATCH(O$10, Settings!$Y$19:$Y$33, 0))="", 0, INDEX($AO$2:$AU$8, MATCH(TEXT($B275, "ddd"), $AN$2:$AN$8, 0), MATCH(INDEX(Settings!$AI$19:$AI$33, MATCH(O$10, Settings!$Y$19:$Y$33, 0)), $AO$1:$AU$1, 0))), 0))</f>
        <v/>
      </c>
      <c r="AY275" s="119" t="str">
        <f>IF(OR($B275="", P275="", P$10="", AY$9), "", IFERROR($B275+INDEX(Settings!$AF$19:$AF$33, MATCH(P$10, Settings!$Y$19:$Y$33, 0))+IF(INDEX(Settings!$AI$19:$AI$33, MATCH(P$10, Settings!$Y$19:$Y$33, 0))="", 0, INDEX($AO$2:$AU$8, MATCH(TEXT($B275, "ddd"), $AN$2:$AN$8, 0), MATCH(INDEX(Settings!$AI$19:$AI$33, MATCH(P$10, Settings!$Y$19:$Y$33, 0)), $AO$1:$AU$1, 0))), 0))</f>
        <v/>
      </c>
      <c r="AZ275" s="120" t="str">
        <f>IF(OR($B275="", Q275="", Q$10="", AZ$9), "", IFERROR($B275+INDEX(Settings!$AF$19:$AF$33, MATCH(Q$10, Settings!$Y$19:$Y$33, 0))+IF(INDEX(Settings!$AI$19:$AI$33, MATCH(Q$10, Settings!$Y$19:$Y$33, 0))="", 0, INDEX($AO$2:$AU$8, MATCH(TEXT($B275, "ddd"), $AN$2:$AN$8, 0), MATCH(INDEX(Settings!$AI$19:$AI$33, MATCH(Q$10, Settings!$Y$19:$Y$33, 0)), $AO$1:$AU$1, 0))), 0))</f>
        <v/>
      </c>
      <c r="BB275" s="118" t="str">
        <f>IF(OR(C$10="", $B275="", C275="", BB$9=""), "", IFERROR(WORKDAY((DATE(YEAR($B275), MONTH($B275)+INDEX(Settings!$AM$19:$AM$33, MATCH(C$10, Settings!$Y$19:$Y$33, 0)), IF(INDEX(Settings!$AQ$19:$AQ$33, MATCH(C$10, Settings!$Y$19:$Y$33, 0))=0, DAY($B275), INDEX(Settings!$AQ$19:$AQ$33, MATCH(C$10, Settings!$Y$19:$Y$33, 0))))-1), 1, Settings!$AY$23:$AY$38), ""))</f>
        <v/>
      </c>
      <c r="BC275" s="119" t="str">
        <f>IF(OR(D$10="", $B275="", D275="", BC$9=""), "", IFERROR(WORKDAY((DATE(YEAR($B275), MONTH($B275)+INDEX(Settings!$AM$19:$AM$33, MATCH(D$10, Settings!$Y$19:$Y$33, 0)), IF(INDEX(Settings!$AQ$19:$AQ$33, MATCH(D$10, Settings!$Y$19:$Y$33, 0))=0, DAY($B275), INDEX(Settings!$AQ$19:$AQ$33, MATCH(D$10, Settings!$Y$19:$Y$33, 0))))-1), 1, Settings!$AY$23:$AY$38), ""))</f>
        <v/>
      </c>
      <c r="BD275" s="119" t="str">
        <f>IF(OR(E$10="", $B275="", E275="", BD$9=""), "", IFERROR(WORKDAY((DATE(YEAR($B275), MONTH($B275)+INDEX(Settings!$AM$19:$AM$33, MATCH(E$10, Settings!$Y$19:$Y$33, 0)), IF(INDEX(Settings!$AQ$19:$AQ$33, MATCH(E$10, Settings!$Y$19:$Y$33, 0))=0, DAY($B275), INDEX(Settings!$AQ$19:$AQ$33, MATCH(E$10, Settings!$Y$19:$Y$33, 0))))-1), 1, Settings!$AY$23:$AY$38), ""))</f>
        <v/>
      </c>
      <c r="BE275" s="119" t="str">
        <f>IF(OR(F$10="", $B275="", F275="", BE$9=""), "", IFERROR(WORKDAY((DATE(YEAR($B275), MONTH($B275)+INDEX(Settings!$AM$19:$AM$33, MATCH(F$10, Settings!$Y$19:$Y$33, 0)), IF(INDEX(Settings!$AQ$19:$AQ$33, MATCH(F$10, Settings!$Y$19:$Y$33, 0))=0, DAY($B275), INDEX(Settings!$AQ$19:$AQ$33, MATCH(F$10, Settings!$Y$19:$Y$33, 0))))-1), 1, Settings!$AY$23:$AY$38), ""))</f>
        <v/>
      </c>
      <c r="BF275" s="119" t="str">
        <f>IF(OR(G$10="", $B275="", G275="", BF$9=""), "", IFERROR(WORKDAY((DATE(YEAR($B275), MONTH($B275)+INDEX(Settings!$AM$19:$AM$33, MATCH(G$10, Settings!$Y$19:$Y$33, 0)), IF(INDEX(Settings!$AQ$19:$AQ$33, MATCH(G$10, Settings!$Y$19:$Y$33, 0))=0, DAY($B275), INDEX(Settings!$AQ$19:$AQ$33, MATCH(G$10, Settings!$Y$19:$Y$33, 0))))-1), 1, Settings!$AY$23:$AY$38), ""))</f>
        <v/>
      </c>
      <c r="BG275" s="119" t="str">
        <f>IF(OR(H$10="", $B275="", H275="", BG$9=""), "", IFERROR(WORKDAY((DATE(YEAR($B275), MONTH($B275)+INDEX(Settings!$AM$19:$AM$33, MATCH(H$10, Settings!$Y$19:$Y$33, 0)), IF(INDEX(Settings!$AQ$19:$AQ$33, MATCH(H$10, Settings!$Y$19:$Y$33, 0))=0, DAY($B275), INDEX(Settings!$AQ$19:$AQ$33, MATCH(H$10, Settings!$Y$19:$Y$33, 0))))-1), 1, Settings!$AY$23:$AY$38), ""))</f>
        <v/>
      </c>
      <c r="BH275" s="119" t="str">
        <f>IF(OR(I$10="", $B275="", I275="", BH$9=""), "", IFERROR(WORKDAY((DATE(YEAR($B275), MONTH($B275)+INDEX(Settings!$AM$19:$AM$33, MATCH(I$10, Settings!$Y$19:$Y$33, 0)), IF(INDEX(Settings!$AQ$19:$AQ$33, MATCH(I$10, Settings!$Y$19:$Y$33, 0))=0, DAY($B275), INDEX(Settings!$AQ$19:$AQ$33, MATCH(I$10, Settings!$Y$19:$Y$33, 0))))-1), 1, Settings!$AY$23:$AY$38), ""))</f>
        <v/>
      </c>
      <c r="BI275" s="119" t="str">
        <f>IF(OR(J$10="", $B275="", J275="", BI$9=""), "", IFERROR(WORKDAY((DATE(YEAR($B275), MONTH($B275)+INDEX(Settings!$AM$19:$AM$33, MATCH(J$10, Settings!$Y$19:$Y$33, 0)), IF(INDEX(Settings!$AQ$19:$AQ$33, MATCH(J$10, Settings!$Y$19:$Y$33, 0))=0, DAY($B275), INDEX(Settings!$AQ$19:$AQ$33, MATCH(J$10, Settings!$Y$19:$Y$33, 0))))-1), 1, Settings!$AY$23:$AY$38), ""))</f>
        <v/>
      </c>
      <c r="BJ275" s="119" t="str">
        <f>IF(OR(K$10="", $B275="", K275="", BJ$9=""), "", IFERROR(WORKDAY((DATE(YEAR($B275), MONTH($B275)+INDEX(Settings!$AM$19:$AM$33, MATCH(K$10, Settings!$Y$19:$Y$33, 0)), IF(INDEX(Settings!$AQ$19:$AQ$33, MATCH(K$10, Settings!$Y$19:$Y$33, 0))=0, DAY($B275), INDEX(Settings!$AQ$19:$AQ$33, MATCH(K$10, Settings!$Y$19:$Y$33, 0))))-1), 1, Settings!$AY$23:$AY$38), ""))</f>
        <v/>
      </c>
      <c r="BK275" s="119" t="str">
        <f>IF(OR(L$10="", $B275="", L275="", BK$9=""), "", IFERROR(WORKDAY((DATE(YEAR($B275), MONTH($B275)+INDEX(Settings!$AM$19:$AM$33, MATCH(L$10, Settings!$Y$19:$Y$33, 0)), IF(INDEX(Settings!$AQ$19:$AQ$33, MATCH(L$10, Settings!$Y$19:$Y$33, 0))=0, DAY($B275), INDEX(Settings!$AQ$19:$AQ$33, MATCH(L$10, Settings!$Y$19:$Y$33, 0))))-1), 1, Settings!$AY$23:$AY$38), ""))</f>
        <v/>
      </c>
      <c r="BL275" s="119" t="str">
        <f>IF(OR(M$10="", $B275="", M275="", BL$9=""), "", IFERROR(WORKDAY((DATE(YEAR($B275), MONTH($B275)+INDEX(Settings!$AM$19:$AM$33, MATCH(M$10, Settings!$Y$19:$Y$33, 0)), IF(INDEX(Settings!$AQ$19:$AQ$33, MATCH(M$10, Settings!$Y$19:$Y$33, 0))=0, DAY($B275), INDEX(Settings!$AQ$19:$AQ$33, MATCH(M$10, Settings!$Y$19:$Y$33, 0))))-1), 1, Settings!$AY$23:$AY$38), ""))</f>
        <v/>
      </c>
      <c r="BM275" s="119" t="str">
        <f>IF(OR(N$10="", $B275="", N275="", BM$9=""), "", IFERROR(WORKDAY((DATE(YEAR($B275), MONTH($B275)+INDEX(Settings!$AM$19:$AM$33, MATCH(N$10, Settings!$Y$19:$Y$33, 0)), IF(INDEX(Settings!$AQ$19:$AQ$33, MATCH(N$10, Settings!$Y$19:$Y$33, 0))=0, DAY($B275), INDEX(Settings!$AQ$19:$AQ$33, MATCH(N$10, Settings!$Y$19:$Y$33, 0))))-1), 1, Settings!$AY$23:$AY$38), ""))</f>
        <v/>
      </c>
      <c r="BN275" s="119" t="str">
        <f>IF(OR(O$10="", $B275="", O275="", BN$9=""), "", IFERROR(WORKDAY((DATE(YEAR($B275), MONTH($B275)+INDEX(Settings!$AM$19:$AM$33, MATCH(O$10, Settings!$Y$19:$Y$33, 0)), IF(INDEX(Settings!$AQ$19:$AQ$33, MATCH(O$10, Settings!$Y$19:$Y$33, 0))=0, DAY($B275), INDEX(Settings!$AQ$19:$AQ$33, MATCH(O$10, Settings!$Y$19:$Y$33, 0))))-1), 1, Settings!$AY$23:$AY$38), ""))</f>
        <v/>
      </c>
      <c r="BO275" s="119" t="str">
        <f>IF(OR(P$10="", $B275="", P275="", BO$9=""), "", IFERROR(WORKDAY((DATE(YEAR($B275), MONTH($B275)+INDEX(Settings!$AM$19:$AM$33, MATCH(P$10, Settings!$Y$19:$Y$33, 0)), IF(INDEX(Settings!$AQ$19:$AQ$33, MATCH(P$10, Settings!$Y$19:$Y$33, 0))=0, DAY($B275), INDEX(Settings!$AQ$19:$AQ$33, MATCH(P$10, Settings!$Y$19:$Y$33, 0))))-1), 1, Settings!$AY$23:$AY$38), ""))</f>
        <v/>
      </c>
      <c r="BP275" s="120" t="str">
        <f>IF(OR(Q$10="", $B275="", Q275="", BP$9=""), "", IFERROR(WORKDAY((DATE(YEAR($B275), MONTH($B275)+INDEX(Settings!$AM$19:$AM$33, MATCH(Q$10, Settings!$Y$19:$Y$33, 0)), IF(INDEX(Settings!$AQ$19:$AQ$33, MATCH(Q$10, Settings!$Y$19:$Y$33, 0))=0, DAY($B275), INDEX(Settings!$AQ$19:$AQ$33, MATCH(Q$10, Settings!$Y$19:$Y$33, 0))))-1), 1, Settings!$AY$23:$AY$38), ""))</f>
        <v/>
      </c>
      <c r="BR275" s="118" t="str">
        <f>IF(BB275="", "", IF(BB275&lt;=$B275, WORKDAY(DATE(YEAR($BB275), MONTH(BB275)+1, DAY(BB275)-1), 1, Settings!$AY$23:$AY$38), BB275))</f>
        <v/>
      </c>
      <c r="BS275" s="119" t="str">
        <f>IF(BC275="", "", IF(BC275&lt;=$B275, WORKDAY(DATE(YEAR($BB275), MONTH(BC275)+1, DAY(BC275)-1), 1, Settings!$AY$23:$AY$38), BC275))</f>
        <v/>
      </c>
      <c r="BT275" s="119" t="str">
        <f>IF(BD275="", "", IF(BD275&lt;=$B275, WORKDAY(DATE(YEAR($BB275), MONTH(BD275)+1, DAY(BD275)-1), 1, Settings!$AY$23:$AY$38), BD275))</f>
        <v/>
      </c>
      <c r="BU275" s="119" t="str">
        <f>IF(BE275="", "", IF(BE275&lt;=$B275, WORKDAY(DATE(YEAR($BB275), MONTH(BE275)+1, DAY(BE275)-1), 1, Settings!$AY$23:$AY$38), BE275))</f>
        <v/>
      </c>
      <c r="BV275" s="119" t="str">
        <f>IF(BF275="", "", IF(BF275&lt;=$B275, WORKDAY(DATE(YEAR($BB275), MONTH(BF275)+1, DAY(BF275)-1), 1, Settings!$AY$23:$AY$38), BF275))</f>
        <v/>
      </c>
      <c r="BW275" s="119" t="str">
        <f>IF(BG275="", "", IF(BG275&lt;=$B275, WORKDAY(DATE(YEAR($BB275), MONTH(BG275)+1, DAY(BG275)-1), 1, Settings!$AY$23:$AY$38), BG275))</f>
        <v/>
      </c>
      <c r="BX275" s="119" t="str">
        <f>IF(BH275="", "", IF(BH275&lt;=$B275, WORKDAY(DATE(YEAR($BB275), MONTH(BH275)+1, DAY(BH275)-1), 1, Settings!$AY$23:$AY$38), BH275))</f>
        <v/>
      </c>
      <c r="BY275" s="119" t="str">
        <f>IF(BI275="", "", IF(BI275&lt;=$B275, WORKDAY(DATE(YEAR($BB275), MONTH(BI275)+1, DAY(BI275)-1), 1, Settings!$AY$23:$AY$38), BI275))</f>
        <v/>
      </c>
      <c r="BZ275" s="119" t="str">
        <f>IF(BJ275="", "", IF(BJ275&lt;=$B275, WORKDAY(DATE(YEAR($BB275), MONTH(BJ275)+1, DAY(BJ275)-1), 1, Settings!$AY$23:$AY$38), BJ275))</f>
        <v/>
      </c>
      <c r="CA275" s="119" t="str">
        <f>IF(BK275="", "", IF(BK275&lt;=$B275, WORKDAY(DATE(YEAR($BB275), MONTH(BK275)+1, DAY(BK275)-1), 1, Settings!$AY$23:$AY$38), BK275))</f>
        <v/>
      </c>
      <c r="CB275" s="119" t="str">
        <f>IF(BL275="", "", IF(BL275&lt;=$B275, WORKDAY(DATE(YEAR($BB275), MONTH(BL275)+1, DAY(BL275)-1), 1, Settings!$AY$23:$AY$38), BL275))</f>
        <v/>
      </c>
      <c r="CC275" s="119" t="str">
        <f>IF(BM275="", "", IF(BM275&lt;=$B275, WORKDAY(DATE(YEAR($BB275), MONTH(BM275)+1, DAY(BM275)-1), 1, Settings!$AY$23:$AY$38), BM275))</f>
        <v/>
      </c>
      <c r="CD275" s="119" t="str">
        <f>IF(BN275="", "", IF(BN275&lt;=$B275, WORKDAY(DATE(YEAR($BB275), MONTH(BN275)+1, DAY(BN275)-1), 1, Settings!$AY$23:$AY$38), BN275))</f>
        <v/>
      </c>
      <c r="CE275" s="119" t="str">
        <f>IF(BO275="", "", IF(BO275&lt;=$B275, WORKDAY(DATE(YEAR($BB275), MONTH(BO275)+1, DAY(BO275)-1), 1, Settings!$AY$23:$AY$38), BO275))</f>
        <v/>
      </c>
      <c r="CF275" s="120" t="str">
        <f>IF(BP275="", "", IF(BP275&lt;=$B275, WORKDAY(DATE(YEAR($BB275), MONTH(BP275)+1, DAY(BP275)-1), 1, Settings!$AY$23:$AY$38), BP275))</f>
        <v/>
      </c>
      <c r="CH275" s="48" t="str">
        <f t="shared" si="128"/>
        <v/>
      </c>
      <c r="CI275" s="49" t="str">
        <f t="shared" si="129"/>
        <v/>
      </c>
      <c r="CJ275" s="49" t="str">
        <f t="shared" si="130"/>
        <v/>
      </c>
      <c r="CK275" s="49" t="str">
        <f t="shared" si="131"/>
        <v/>
      </c>
      <c r="CL275" s="49" t="str">
        <f t="shared" si="132"/>
        <v/>
      </c>
      <c r="CM275" s="49" t="str">
        <f t="shared" si="133"/>
        <v/>
      </c>
      <c r="CN275" s="49" t="str">
        <f t="shared" si="134"/>
        <v/>
      </c>
      <c r="CO275" s="49" t="str">
        <f t="shared" si="135"/>
        <v/>
      </c>
      <c r="CP275" s="49" t="str">
        <f t="shared" si="136"/>
        <v/>
      </c>
      <c r="CQ275" s="49" t="str">
        <f t="shared" si="137"/>
        <v/>
      </c>
      <c r="CR275" s="49" t="str">
        <f t="shared" si="138"/>
        <v/>
      </c>
      <c r="CS275" s="49" t="str">
        <f t="shared" si="139"/>
        <v/>
      </c>
      <c r="CT275" s="49" t="str">
        <f t="shared" si="140"/>
        <v/>
      </c>
      <c r="CU275" s="49" t="str">
        <f t="shared" si="141"/>
        <v/>
      </c>
      <c r="CV275" s="16" t="str">
        <f t="shared" si="142"/>
        <v/>
      </c>
      <c r="CX275" s="48" t="str">
        <f t="shared" si="143"/>
        <v/>
      </c>
      <c r="CY275" s="49" t="str">
        <f t="shared" si="144"/>
        <v/>
      </c>
      <c r="CZ275" s="49" t="str">
        <f t="shared" si="145"/>
        <v/>
      </c>
      <c r="DA275" s="49" t="str">
        <f t="shared" si="146"/>
        <v/>
      </c>
      <c r="DB275" s="49" t="str">
        <f t="shared" si="147"/>
        <v/>
      </c>
      <c r="DC275" s="49" t="str">
        <f t="shared" si="148"/>
        <v/>
      </c>
      <c r="DD275" s="49" t="str">
        <f t="shared" si="149"/>
        <v/>
      </c>
      <c r="DE275" s="49" t="str">
        <f t="shared" si="150"/>
        <v/>
      </c>
      <c r="DF275" s="49" t="str">
        <f t="shared" si="151"/>
        <v/>
      </c>
      <c r="DG275" s="49" t="str">
        <f t="shared" si="152"/>
        <v/>
      </c>
      <c r="DH275" s="49" t="str">
        <f t="shared" si="153"/>
        <v/>
      </c>
      <c r="DI275" s="49" t="str">
        <f t="shared" si="154"/>
        <v/>
      </c>
      <c r="DJ275" s="49" t="str">
        <f t="shared" si="155"/>
        <v/>
      </c>
      <c r="DK275" s="49" t="str">
        <f t="shared" si="156"/>
        <v/>
      </c>
      <c r="DL275" s="16" t="str">
        <f t="shared" si="157"/>
        <v/>
      </c>
      <c r="DN275" s="17" t="str">
        <f t="shared" si="158"/>
        <v>Mar 2020</v>
      </c>
    </row>
    <row r="276" spans="1:118" x14ac:dyDescent="0.25">
      <c r="A276" s="30"/>
      <c r="B276" s="102">
        <f>IF(B275="", "", IFERROR(IF(B275+1&gt;Settings!$G$25, "", B275+1), ""))</f>
        <v>43912</v>
      </c>
      <c r="C276" s="2"/>
      <c r="D276" s="3"/>
      <c r="E276" s="3"/>
      <c r="F276" s="3"/>
      <c r="G276" s="3"/>
      <c r="H276" s="3"/>
      <c r="I276" s="3"/>
      <c r="J276" s="3"/>
      <c r="K276" s="3"/>
      <c r="L276" s="3"/>
      <c r="M276" s="3"/>
      <c r="N276" s="3"/>
      <c r="O276" s="3"/>
      <c r="P276" s="3"/>
      <c r="Q276" s="4"/>
      <c r="R276" s="30"/>
      <c r="T276" s="17" t="str">
        <f>IF($B276="", "", IF($B276&lt;Settings!$G$23, "Old", "New"))</f>
        <v>New</v>
      </c>
      <c r="AL276" s="118" t="str">
        <f>IF(OR($B276="", C276="", C$10="", AL$9), "", IFERROR($B276+INDEX(Settings!$AF$19:$AF$33, MATCH(C$10, Settings!$Y$19:$Y$33, 0))+IF(INDEX(Settings!$AI$19:$AI$33, MATCH(C$10, Settings!$Y$19:$Y$33, 0))="", 0, INDEX($AO$2:$AU$8, MATCH(TEXT($B276, "ddd"), $AN$2:$AN$8, 0), MATCH(INDEX(Settings!$AI$19:$AI$33, MATCH(C$10, Settings!$Y$19:$Y$33, 0)), $AO$1:$AU$1, 0))), 0))</f>
        <v/>
      </c>
      <c r="AM276" s="119" t="str">
        <f>IF(OR($B276="", D276="", D$10="", AM$9), "", IFERROR($B276+INDEX(Settings!$AF$19:$AF$33, MATCH(D$10, Settings!$Y$19:$Y$33, 0))+IF(INDEX(Settings!$AI$19:$AI$33, MATCH(D$10, Settings!$Y$19:$Y$33, 0))="", 0, INDEX($AO$2:$AU$8, MATCH(TEXT($B276, "ddd"), $AN$2:$AN$8, 0), MATCH(INDEX(Settings!$AI$19:$AI$33, MATCH(D$10, Settings!$Y$19:$Y$33, 0)), $AO$1:$AU$1, 0))), 0))</f>
        <v/>
      </c>
      <c r="AN276" s="119" t="str">
        <f>IF(OR($B276="", E276="", E$10="", AN$9), "", IFERROR($B276+INDEX(Settings!$AF$19:$AF$33, MATCH(E$10, Settings!$Y$19:$Y$33, 0))+IF(INDEX(Settings!$AI$19:$AI$33, MATCH(E$10, Settings!$Y$19:$Y$33, 0))="", 0, INDEX($AO$2:$AU$8, MATCH(TEXT($B276, "ddd"), $AN$2:$AN$8, 0), MATCH(INDEX(Settings!$AI$19:$AI$33, MATCH(E$10, Settings!$Y$19:$Y$33, 0)), $AO$1:$AU$1, 0))), 0))</f>
        <v/>
      </c>
      <c r="AO276" s="119" t="str">
        <f>IF(OR($B276="", F276="", F$10="", AO$9), "", IFERROR($B276+INDEX(Settings!$AF$19:$AF$33, MATCH(F$10, Settings!$Y$19:$Y$33, 0))+IF(INDEX(Settings!$AI$19:$AI$33, MATCH(F$10, Settings!$Y$19:$Y$33, 0))="", 0, INDEX($AO$2:$AU$8, MATCH(TEXT($B276, "ddd"), $AN$2:$AN$8, 0), MATCH(INDEX(Settings!$AI$19:$AI$33, MATCH(F$10, Settings!$Y$19:$Y$33, 0)), $AO$1:$AU$1, 0))), 0))</f>
        <v/>
      </c>
      <c r="AP276" s="119" t="str">
        <f>IF(OR($B276="", G276="", G$10="", AP$9), "", IFERROR($B276+INDEX(Settings!$AF$19:$AF$33, MATCH(G$10, Settings!$Y$19:$Y$33, 0))+IF(INDEX(Settings!$AI$19:$AI$33, MATCH(G$10, Settings!$Y$19:$Y$33, 0))="", 0, INDEX($AO$2:$AU$8, MATCH(TEXT($B276, "ddd"), $AN$2:$AN$8, 0), MATCH(INDEX(Settings!$AI$19:$AI$33, MATCH(G$10, Settings!$Y$19:$Y$33, 0)), $AO$1:$AU$1, 0))), 0))</f>
        <v/>
      </c>
      <c r="AQ276" s="119" t="str">
        <f>IF(OR($B276="", H276="", H$10="", AQ$9), "", IFERROR($B276+INDEX(Settings!$AF$19:$AF$33, MATCH(H$10, Settings!$Y$19:$Y$33, 0))+IF(INDEX(Settings!$AI$19:$AI$33, MATCH(H$10, Settings!$Y$19:$Y$33, 0))="", 0, INDEX($AO$2:$AU$8, MATCH(TEXT($B276, "ddd"), $AN$2:$AN$8, 0), MATCH(INDEX(Settings!$AI$19:$AI$33, MATCH(H$10, Settings!$Y$19:$Y$33, 0)), $AO$1:$AU$1, 0))), 0))</f>
        <v/>
      </c>
      <c r="AR276" s="119" t="str">
        <f>IF(OR($B276="", I276="", I$10="", AR$9), "", IFERROR($B276+INDEX(Settings!$AF$19:$AF$33, MATCH(I$10, Settings!$Y$19:$Y$33, 0))+IF(INDEX(Settings!$AI$19:$AI$33, MATCH(I$10, Settings!$Y$19:$Y$33, 0))="", 0, INDEX($AO$2:$AU$8, MATCH(TEXT($B276, "ddd"), $AN$2:$AN$8, 0), MATCH(INDEX(Settings!$AI$19:$AI$33, MATCH(I$10, Settings!$Y$19:$Y$33, 0)), $AO$1:$AU$1, 0))), 0))</f>
        <v/>
      </c>
      <c r="AS276" s="119" t="str">
        <f>IF(OR($B276="", J276="", J$10="", AS$9), "", IFERROR($B276+INDEX(Settings!$AF$19:$AF$33, MATCH(J$10, Settings!$Y$19:$Y$33, 0))+IF(INDEX(Settings!$AI$19:$AI$33, MATCH(J$10, Settings!$Y$19:$Y$33, 0))="", 0, INDEX($AO$2:$AU$8, MATCH(TEXT($B276, "ddd"), $AN$2:$AN$8, 0), MATCH(INDEX(Settings!$AI$19:$AI$33, MATCH(J$10, Settings!$Y$19:$Y$33, 0)), $AO$1:$AU$1, 0))), 0))</f>
        <v/>
      </c>
      <c r="AT276" s="119" t="str">
        <f>IF(OR($B276="", K276="", K$10="", AT$9), "", IFERROR($B276+INDEX(Settings!$AF$19:$AF$33, MATCH(K$10, Settings!$Y$19:$Y$33, 0))+IF(INDEX(Settings!$AI$19:$AI$33, MATCH(K$10, Settings!$Y$19:$Y$33, 0))="", 0, INDEX($AO$2:$AU$8, MATCH(TEXT($B276, "ddd"), $AN$2:$AN$8, 0), MATCH(INDEX(Settings!$AI$19:$AI$33, MATCH(K$10, Settings!$Y$19:$Y$33, 0)), $AO$1:$AU$1, 0))), 0))</f>
        <v/>
      </c>
      <c r="AU276" s="119" t="str">
        <f>IF(OR($B276="", L276="", L$10="", AU$9), "", IFERROR($B276+INDEX(Settings!$AF$19:$AF$33, MATCH(L$10, Settings!$Y$19:$Y$33, 0))+IF(INDEX(Settings!$AI$19:$AI$33, MATCH(L$10, Settings!$Y$19:$Y$33, 0))="", 0, INDEX($AO$2:$AU$8, MATCH(TEXT($B276, "ddd"), $AN$2:$AN$8, 0), MATCH(INDEX(Settings!$AI$19:$AI$33, MATCH(L$10, Settings!$Y$19:$Y$33, 0)), $AO$1:$AU$1, 0))), 0))</f>
        <v/>
      </c>
      <c r="AV276" s="119" t="str">
        <f>IF(OR($B276="", M276="", M$10="", AV$9), "", IFERROR($B276+INDEX(Settings!$AF$19:$AF$33, MATCH(M$10, Settings!$Y$19:$Y$33, 0))+IF(INDEX(Settings!$AI$19:$AI$33, MATCH(M$10, Settings!$Y$19:$Y$33, 0))="", 0, INDEX($AO$2:$AU$8, MATCH(TEXT($B276, "ddd"), $AN$2:$AN$8, 0), MATCH(INDEX(Settings!$AI$19:$AI$33, MATCH(M$10, Settings!$Y$19:$Y$33, 0)), $AO$1:$AU$1, 0))), 0))</f>
        <v/>
      </c>
      <c r="AW276" s="119" t="str">
        <f>IF(OR($B276="", N276="", N$10="", AW$9), "", IFERROR($B276+INDEX(Settings!$AF$19:$AF$33, MATCH(N$10, Settings!$Y$19:$Y$33, 0))+IF(INDEX(Settings!$AI$19:$AI$33, MATCH(N$10, Settings!$Y$19:$Y$33, 0))="", 0, INDEX($AO$2:$AU$8, MATCH(TEXT($B276, "ddd"), $AN$2:$AN$8, 0), MATCH(INDEX(Settings!$AI$19:$AI$33, MATCH(N$10, Settings!$Y$19:$Y$33, 0)), $AO$1:$AU$1, 0))), 0))</f>
        <v/>
      </c>
      <c r="AX276" s="119" t="str">
        <f>IF(OR($B276="", O276="", O$10="", AX$9), "", IFERROR($B276+INDEX(Settings!$AF$19:$AF$33, MATCH(O$10, Settings!$Y$19:$Y$33, 0))+IF(INDEX(Settings!$AI$19:$AI$33, MATCH(O$10, Settings!$Y$19:$Y$33, 0))="", 0, INDEX($AO$2:$AU$8, MATCH(TEXT($B276, "ddd"), $AN$2:$AN$8, 0), MATCH(INDEX(Settings!$AI$19:$AI$33, MATCH(O$10, Settings!$Y$19:$Y$33, 0)), $AO$1:$AU$1, 0))), 0))</f>
        <v/>
      </c>
      <c r="AY276" s="119" t="str">
        <f>IF(OR($B276="", P276="", P$10="", AY$9), "", IFERROR($B276+INDEX(Settings!$AF$19:$AF$33, MATCH(P$10, Settings!$Y$19:$Y$33, 0))+IF(INDEX(Settings!$AI$19:$AI$33, MATCH(P$10, Settings!$Y$19:$Y$33, 0))="", 0, INDEX($AO$2:$AU$8, MATCH(TEXT($B276, "ddd"), $AN$2:$AN$8, 0), MATCH(INDEX(Settings!$AI$19:$AI$33, MATCH(P$10, Settings!$Y$19:$Y$33, 0)), $AO$1:$AU$1, 0))), 0))</f>
        <v/>
      </c>
      <c r="AZ276" s="120" t="str">
        <f>IF(OR($B276="", Q276="", Q$10="", AZ$9), "", IFERROR($B276+INDEX(Settings!$AF$19:$AF$33, MATCH(Q$10, Settings!$Y$19:$Y$33, 0))+IF(INDEX(Settings!$AI$19:$AI$33, MATCH(Q$10, Settings!$Y$19:$Y$33, 0))="", 0, INDEX($AO$2:$AU$8, MATCH(TEXT($B276, "ddd"), $AN$2:$AN$8, 0), MATCH(INDEX(Settings!$AI$19:$AI$33, MATCH(Q$10, Settings!$Y$19:$Y$33, 0)), $AO$1:$AU$1, 0))), 0))</f>
        <v/>
      </c>
      <c r="BB276" s="118" t="str">
        <f>IF(OR(C$10="", $B276="", C276="", BB$9=""), "", IFERROR(WORKDAY((DATE(YEAR($B276), MONTH($B276)+INDEX(Settings!$AM$19:$AM$33, MATCH(C$10, Settings!$Y$19:$Y$33, 0)), IF(INDEX(Settings!$AQ$19:$AQ$33, MATCH(C$10, Settings!$Y$19:$Y$33, 0))=0, DAY($B276), INDEX(Settings!$AQ$19:$AQ$33, MATCH(C$10, Settings!$Y$19:$Y$33, 0))))-1), 1, Settings!$AY$23:$AY$38), ""))</f>
        <v/>
      </c>
      <c r="BC276" s="119" t="str">
        <f>IF(OR(D$10="", $B276="", D276="", BC$9=""), "", IFERROR(WORKDAY((DATE(YEAR($B276), MONTH($B276)+INDEX(Settings!$AM$19:$AM$33, MATCH(D$10, Settings!$Y$19:$Y$33, 0)), IF(INDEX(Settings!$AQ$19:$AQ$33, MATCH(D$10, Settings!$Y$19:$Y$33, 0))=0, DAY($B276), INDEX(Settings!$AQ$19:$AQ$33, MATCH(D$10, Settings!$Y$19:$Y$33, 0))))-1), 1, Settings!$AY$23:$AY$38), ""))</f>
        <v/>
      </c>
      <c r="BD276" s="119" t="str">
        <f>IF(OR(E$10="", $B276="", E276="", BD$9=""), "", IFERROR(WORKDAY((DATE(YEAR($B276), MONTH($B276)+INDEX(Settings!$AM$19:$AM$33, MATCH(E$10, Settings!$Y$19:$Y$33, 0)), IF(INDEX(Settings!$AQ$19:$AQ$33, MATCH(E$10, Settings!$Y$19:$Y$33, 0))=0, DAY($B276), INDEX(Settings!$AQ$19:$AQ$33, MATCH(E$10, Settings!$Y$19:$Y$33, 0))))-1), 1, Settings!$AY$23:$AY$38), ""))</f>
        <v/>
      </c>
      <c r="BE276" s="119" t="str">
        <f>IF(OR(F$10="", $B276="", F276="", BE$9=""), "", IFERROR(WORKDAY((DATE(YEAR($B276), MONTH($B276)+INDEX(Settings!$AM$19:$AM$33, MATCH(F$10, Settings!$Y$19:$Y$33, 0)), IF(INDEX(Settings!$AQ$19:$AQ$33, MATCH(F$10, Settings!$Y$19:$Y$33, 0))=0, DAY($B276), INDEX(Settings!$AQ$19:$AQ$33, MATCH(F$10, Settings!$Y$19:$Y$33, 0))))-1), 1, Settings!$AY$23:$AY$38), ""))</f>
        <v/>
      </c>
      <c r="BF276" s="119" t="str">
        <f>IF(OR(G$10="", $B276="", G276="", BF$9=""), "", IFERROR(WORKDAY((DATE(YEAR($B276), MONTH($B276)+INDEX(Settings!$AM$19:$AM$33, MATCH(G$10, Settings!$Y$19:$Y$33, 0)), IF(INDEX(Settings!$AQ$19:$AQ$33, MATCH(G$10, Settings!$Y$19:$Y$33, 0))=0, DAY($B276), INDEX(Settings!$AQ$19:$AQ$33, MATCH(G$10, Settings!$Y$19:$Y$33, 0))))-1), 1, Settings!$AY$23:$AY$38), ""))</f>
        <v/>
      </c>
      <c r="BG276" s="119" t="str">
        <f>IF(OR(H$10="", $B276="", H276="", BG$9=""), "", IFERROR(WORKDAY((DATE(YEAR($B276), MONTH($B276)+INDEX(Settings!$AM$19:$AM$33, MATCH(H$10, Settings!$Y$19:$Y$33, 0)), IF(INDEX(Settings!$AQ$19:$AQ$33, MATCH(H$10, Settings!$Y$19:$Y$33, 0))=0, DAY($B276), INDEX(Settings!$AQ$19:$AQ$33, MATCH(H$10, Settings!$Y$19:$Y$33, 0))))-1), 1, Settings!$AY$23:$AY$38), ""))</f>
        <v/>
      </c>
      <c r="BH276" s="119" t="str">
        <f>IF(OR(I$10="", $B276="", I276="", BH$9=""), "", IFERROR(WORKDAY((DATE(YEAR($B276), MONTH($B276)+INDEX(Settings!$AM$19:$AM$33, MATCH(I$10, Settings!$Y$19:$Y$33, 0)), IF(INDEX(Settings!$AQ$19:$AQ$33, MATCH(I$10, Settings!$Y$19:$Y$33, 0))=0, DAY($B276), INDEX(Settings!$AQ$19:$AQ$33, MATCH(I$10, Settings!$Y$19:$Y$33, 0))))-1), 1, Settings!$AY$23:$AY$38), ""))</f>
        <v/>
      </c>
      <c r="BI276" s="119" t="str">
        <f>IF(OR(J$10="", $B276="", J276="", BI$9=""), "", IFERROR(WORKDAY((DATE(YEAR($B276), MONTH($B276)+INDEX(Settings!$AM$19:$AM$33, MATCH(J$10, Settings!$Y$19:$Y$33, 0)), IF(INDEX(Settings!$AQ$19:$AQ$33, MATCH(J$10, Settings!$Y$19:$Y$33, 0))=0, DAY($B276), INDEX(Settings!$AQ$19:$AQ$33, MATCH(J$10, Settings!$Y$19:$Y$33, 0))))-1), 1, Settings!$AY$23:$AY$38), ""))</f>
        <v/>
      </c>
      <c r="BJ276" s="119" t="str">
        <f>IF(OR(K$10="", $B276="", K276="", BJ$9=""), "", IFERROR(WORKDAY((DATE(YEAR($B276), MONTH($B276)+INDEX(Settings!$AM$19:$AM$33, MATCH(K$10, Settings!$Y$19:$Y$33, 0)), IF(INDEX(Settings!$AQ$19:$AQ$33, MATCH(K$10, Settings!$Y$19:$Y$33, 0))=0, DAY($B276), INDEX(Settings!$AQ$19:$AQ$33, MATCH(K$10, Settings!$Y$19:$Y$33, 0))))-1), 1, Settings!$AY$23:$AY$38), ""))</f>
        <v/>
      </c>
      <c r="BK276" s="119" t="str">
        <f>IF(OR(L$10="", $B276="", L276="", BK$9=""), "", IFERROR(WORKDAY((DATE(YEAR($B276), MONTH($B276)+INDEX(Settings!$AM$19:$AM$33, MATCH(L$10, Settings!$Y$19:$Y$33, 0)), IF(INDEX(Settings!$AQ$19:$AQ$33, MATCH(L$10, Settings!$Y$19:$Y$33, 0))=0, DAY($B276), INDEX(Settings!$AQ$19:$AQ$33, MATCH(L$10, Settings!$Y$19:$Y$33, 0))))-1), 1, Settings!$AY$23:$AY$38), ""))</f>
        <v/>
      </c>
      <c r="BL276" s="119" t="str">
        <f>IF(OR(M$10="", $B276="", M276="", BL$9=""), "", IFERROR(WORKDAY((DATE(YEAR($B276), MONTH($B276)+INDEX(Settings!$AM$19:$AM$33, MATCH(M$10, Settings!$Y$19:$Y$33, 0)), IF(INDEX(Settings!$AQ$19:$AQ$33, MATCH(M$10, Settings!$Y$19:$Y$33, 0))=0, DAY($B276), INDEX(Settings!$AQ$19:$AQ$33, MATCH(M$10, Settings!$Y$19:$Y$33, 0))))-1), 1, Settings!$AY$23:$AY$38), ""))</f>
        <v/>
      </c>
      <c r="BM276" s="119" t="str">
        <f>IF(OR(N$10="", $B276="", N276="", BM$9=""), "", IFERROR(WORKDAY((DATE(YEAR($B276), MONTH($B276)+INDEX(Settings!$AM$19:$AM$33, MATCH(N$10, Settings!$Y$19:$Y$33, 0)), IF(INDEX(Settings!$AQ$19:$AQ$33, MATCH(N$10, Settings!$Y$19:$Y$33, 0))=0, DAY($B276), INDEX(Settings!$AQ$19:$AQ$33, MATCH(N$10, Settings!$Y$19:$Y$33, 0))))-1), 1, Settings!$AY$23:$AY$38), ""))</f>
        <v/>
      </c>
      <c r="BN276" s="119" t="str">
        <f>IF(OR(O$10="", $B276="", O276="", BN$9=""), "", IFERROR(WORKDAY((DATE(YEAR($B276), MONTH($B276)+INDEX(Settings!$AM$19:$AM$33, MATCH(O$10, Settings!$Y$19:$Y$33, 0)), IF(INDEX(Settings!$AQ$19:$AQ$33, MATCH(O$10, Settings!$Y$19:$Y$33, 0))=0, DAY($B276), INDEX(Settings!$AQ$19:$AQ$33, MATCH(O$10, Settings!$Y$19:$Y$33, 0))))-1), 1, Settings!$AY$23:$AY$38), ""))</f>
        <v/>
      </c>
      <c r="BO276" s="119" t="str">
        <f>IF(OR(P$10="", $B276="", P276="", BO$9=""), "", IFERROR(WORKDAY((DATE(YEAR($B276), MONTH($B276)+INDEX(Settings!$AM$19:$AM$33, MATCH(P$10, Settings!$Y$19:$Y$33, 0)), IF(INDEX(Settings!$AQ$19:$AQ$33, MATCH(P$10, Settings!$Y$19:$Y$33, 0))=0, DAY($B276), INDEX(Settings!$AQ$19:$AQ$33, MATCH(P$10, Settings!$Y$19:$Y$33, 0))))-1), 1, Settings!$AY$23:$AY$38), ""))</f>
        <v/>
      </c>
      <c r="BP276" s="120" t="str">
        <f>IF(OR(Q$10="", $B276="", Q276="", BP$9=""), "", IFERROR(WORKDAY((DATE(YEAR($B276), MONTH($B276)+INDEX(Settings!$AM$19:$AM$33, MATCH(Q$10, Settings!$Y$19:$Y$33, 0)), IF(INDEX(Settings!$AQ$19:$AQ$33, MATCH(Q$10, Settings!$Y$19:$Y$33, 0))=0, DAY($B276), INDEX(Settings!$AQ$19:$AQ$33, MATCH(Q$10, Settings!$Y$19:$Y$33, 0))))-1), 1, Settings!$AY$23:$AY$38), ""))</f>
        <v/>
      </c>
      <c r="BR276" s="118" t="str">
        <f>IF(BB276="", "", IF(BB276&lt;=$B276, WORKDAY(DATE(YEAR($BB276), MONTH(BB276)+1, DAY(BB276)-1), 1, Settings!$AY$23:$AY$38), BB276))</f>
        <v/>
      </c>
      <c r="BS276" s="119" t="str">
        <f>IF(BC276="", "", IF(BC276&lt;=$B276, WORKDAY(DATE(YEAR($BB276), MONTH(BC276)+1, DAY(BC276)-1), 1, Settings!$AY$23:$AY$38), BC276))</f>
        <v/>
      </c>
      <c r="BT276" s="119" t="str">
        <f>IF(BD276="", "", IF(BD276&lt;=$B276, WORKDAY(DATE(YEAR($BB276), MONTH(BD276)+1, DAY(BD276)-1), 1, Settings!$AY$23:$AY$38), BD276))</f>
        <v/>
      </c>
      <c r="BU276" s="119" t="str">
        <f>IF(BE276="", "", IF(BE276&lt;=$B276, WORKDAY(DATE(YEAR($BB276), MONTH(BE276)+1, DAY(BE276)-1), 1, Settings!$AY$23:$AY$38), BE276))</f>
        <v/>
      </c>
      <c r="BV276" s="119" t="str">
        <f>IF(BF276="", "", IF(BF276&lt;=$B276, WORKDAY(DATE(YEAR($BB276), MONTH(BF276)+1, DAY(BF276)-1), 1, Settings!$AY$23:$AY$38), BF276))</f>
        <v/>
      </c>
      <c r="BW276" s="119" t="str">
        <f>IF(BG276="", "", IF(BG276&lt;=$B276, WORKDAY(DATE(YEAR($BB276), MONTH(BG276)+1, DAY(BG276)-1), 1, Settings!$AY$23:$AY$38), BG276))</f>
        <v/>
      </c>
      <c r="BX276" s="119" t="str">
        <f>IF(BH276="", "", IF(BH276&lt;=$B276, WORKDAY(DATE(YEAR($BB276), MONTH(BH276)+1, DAY(BH276)-1), 1, Settings!$AY$23:$AY$38), BH276))</f>
        <v/>
      </c>
      <c r="BY276" s="119" t="str">
        <f>IF(BI276="", "", IF(BI276&lt;=$B276, WORKDAY(DATE(YEAR($BB276), MONTH(BI276)+1, DAY(BI276)-1), 1, Settings!$AY$23:$AY$38), BI276))</f>
        <v/>
      </c>
      <c r="BZ276" s="119" t="str">
        <f>IF(BJ276="", "", IF(BJ276&lt;=$B276, WORKDAY(DATE(YEAR($BB276), MONTH(BJ276)+1, DAY(BJ276)-1), 1, Settings!$AY$23:$AY$38), BJ276))</f>
        <v/>
      </c>
      <c r="CA276" s="119" t="str">
        <f>IF(BK276="", "", IF(BK276&lt;=$B276, WORKDAY(DATE(YEAR($BB276), MONTH(BK276)+1, DAY(BK276)-1), 1, Settings!$AY$23:$AY$38), BK276))</f>
        <v/>
      </c>
      <c r="CB276" s="119" t="str">
        <f>IF(BL276="", "", IF(BL276&lt;=$B276, WORKDAY(DATE(YEAR($BB276), MONTH(BL276)+1, DAY(BL276)-1), 1, Settings!$AY$23:$AY$38), BL276))</f>
        <v/>
      </c>
      <c r="CC276" s="119" t="str">
        <f>IF(BM276="", "", IF(BM276&lt;=$B276, WORKDAY(DATE(YEAR($BB276), MONTH(BM276)+1, DAY(BM276)-1), 1, Settings!$AY$23:$AY$38), BM276))</f>
        <v/>
      </c>
      <c r="CD276" s="119" t="str">
        <f>IF(BN276="", "", IF(BN276&lt;=$B276, WORKDAY(DATE(YEAR($BB276), MONTH(BN276)+1, DAY(BN276)-1), 1, Settings!$AY$23:$AY$38), BN276))</f>
        <v/>
      </c>
      <c r="CE276" s="119" t="str">
        <f>IF(BO276="", "", IF(BO276&lt;=$B276, WORKDAY(DATE(YEAR($BB276), MONTH(BO276)+1, DAY(BO276)-1), 1, Settings!$AY$23:$AY$38), BO276))</f>
        <v/>
      </c>
      <c r="CF276" s="120" t="str">
        <f>IF(BP276="", "", IF(BP276&lt;=$B276, WORKDAY(DATE(YEAR($BB276), MONTH(BP276)+1, DAY(BP276)-1), 1, Settings!$AY$23:$AY$38), BP276))</f>
        <v/>
      </c>
      <c r="CH276" s="48" t="str">
        <f t="shared" si="128"/>
        <v/>
      </c>
      <c r="CI276" s="49" t="str">
        <f t="shared" si="129"/>
        <v/>
      </c>
      <c r="CJ276" s="49" t="str">
        <f t="shared" si="130"/>
        <v/>
      </c>
      <c r="CK276" s="49" t="str">
        <f t="shared" si="131"/>
        <v/>
      </c>
      <c r="CL276" s="49" t="str">
        <f t="shared" si="132"/>
        <v/>
      </c>
      <c r="CM276" s="49" t="str">
        <f t="shared" si="133"/>
        <v/>
      </c>
      <c r="CN276" s="49" t="str">
        <f t="shared" si="134"/>
        <v/>
      </c>
      <c r="CO276" s="49" t="str">
        <f t="shared" si="135"/>
        <v/>
      </c>
      <c r="CP276" s="49" t="str">
        <f t="shared" si="136"/>
        <v/>
      </c>
      <c r="CQ276" s="49" t="str">
        <f t="shared" si="137"/>
        <v/>
      </c>
      <c r="CR276" s="49" t="str">
        <f t="shared" si="138"/>
        <v/>
      </c>
      <c r="CS276" s="49" t="str">
        <f t="shared" si="139"/>
        <v/>
      </c>
      <c r="CT276" s="49" t="str">
        <f t="shared" si="140"/>
        <v/>
      </c>
      <c r="CU276" s="49" t="str">
        <f t="shared" si="141"/>
        <v/>
      </c>
      <c r="CV276" s="16" t="str">
        <f t="shared" si="142"/>
        <v/>
      </c>
      <c r="CX276" s="48" t="str">
        <f t="shared" si="143"/>
        <v/>
      </c>
      <c r="CY276" s="49" t="str">
        <f t="shared" si="144"/>
        <v/>
      </c>
      <c r="CZ276" s="49" t="str">
        <f t="shared" si="145"/>
        <v/>
      </c>
      <c r="DA276" s="49" t="str">
        <f t="shared" si="146"/>
        <v/>
      </c>
      <c r="DB276" s="49" t="str">
        <f t="shared" si="147"/>
        <v/>
      </c>
      <c r="DC276" s="49" t="str">
        <f t="shared" si="148"/>
        <v/>
      </c>
      <c r="DD276" s="49" t="str">
        <f t="shared" si="149"/>
        <v/>
      </c>
      <c r="DE276" s="49" t="str">
        <f t="shared" si="150"/>
        <v/>
      </c>
      <c r="DF276" s="49" t="str">
        <f t="shared" si="151"/>
        <v/>
      </c>
      <c r="DG276" s="49" t="str">
        <f t="shared" si="152"/>
        <v/>
      </c>
      <c r="DH276" s="49" t="str">
        <f t="shared" si="153"/>
        <v/>
      </c>
      <c r="DI276" s="49" t="str">
        <f t="shared" si="154"/>
        <v/>
      </c>
      <c r="DJ276" s="49" t="str">
        <f t="shared" si="155"/>
        <v/>
      </c>
      <c r="DK276" s="49" t="str">
        <f t="shared" si="156"/>
        <v/>
      </c>
      <c r="DL276" s="16" t="str">
        <f t="shared" si="157"/>
        <v/>
      </c>
      <c r="DN276" s="17" t="str">
        <f t="shared" si="158"/>
        <v>Mar 2020</v>
      </c>
    </row>
    <row r="277" spans="1:118" x14ac:dyDescent="0.25">
      <c r="A277" s="30"/>
      <c r="B277" s="102">
        <f>IF(B276="", "", IFERROR(IF(B276+1&gt;Settings!$G$25, "", B276+1), ""))</f>
        <v>43913</v>
      </c>
      <c r="C277" s="2"/>
      <c r="D277" s="3"/>
      <c r="E277" s="3"/>
      <c r="F277" s="3"/>
      <c r="G277" s="3"/>
      <c r="H277" s="3"/>
      <c r="I277" s="3"/>
      <c r="J277" s="3"/>
      <c r="K277" s="3"/>
      <c r="L277" s="3"/>
      <c r="M277" s="3"/>
      <c r="N277" s="3"/>
      <c r="O277" s="3"/>
      <c r="P277" s="3"/>
      <c r="Q277" s="4"/>
      <c r="R277" s="30"/>
      <c r="T277" s="17" t="str">
        <f>IF($B277="", "", IF($B277&lt;Settings!$G$23, "Old", "New"))</f>
        <v>New</v>
      </c>
      <c r="AL277" s="118" t="str">
        <f>IF(OR($B277="", C277="", C$10="", AL$9), "", IFERROR($B277+INDEX(Settings!$AF$19:$AF$33, MATCH(C$10, Settings!$Y$19:$Y$33, 0))+IF(INDEX(Settings!$AI$19:$AI$33, MATCH(C$10, Settings!$Y$19:$Y$33, 0))="", 0, INDEX($AO$2:$AU$8, MATCH(TEXT($B277, "ddd"), $AN$2:$AN$8, 0), MATCH(INDEX(Settings!$AI$19:$AI$33, MATCH(C$10, Settings!$Y$19:$Y$33, 0)), $AO$1:$AU$1, 0))), 0))</f>
        <v/>
      </c>
      <c r="AM277" s="119" t="str">
        <f>IF(OR($B277="", D277="", D$10="", AM$9), "", IFERROR($B277+INDEX(Settings!$AF$19:$AF$33, MATCH(D$10, Settings!$Y$19:$Y$33, 0))+IF(INDEX(Settings!$AI$19:$AI$33, MATCH(D$10, Settings!$Y$19:$Y$33, 0))="", 0, INDEX($AO$2:$AU$8, MATCH(TEXT($B277, "ddd"), $AN$2:$AN$8, 0), MATCH(INDEX(Settings!$AI$19:$AI$33, MATCH(D$10, Settings!$Y$19:$Y$33, 0)), $AO$1:$AU$1, 0))), 0))</f>
        <v/>
      </c>
      <c r="AN277" s="119" t="str">
        <f>IF(OR($B277="", E277="", E$10="", AN$9), "", IFERROR($B277+INDEX(Settings!$AF$19:$AF$33, MATCH(E$10, Settings!$Y$19:$Y$33, 0))+IF(INDEX(Settings!$AI$19:$AI$33, MATCH(E$10, Settings!$Y$19:$Y$33, 0))="", 0, INDEX($AO$2:$AU$8, MATCH(TEXT($B277, "ddd"), $AN$2:$AN$8, 0), MATCH(INDEX(Settings!$AI$19:$AI$33, MATCH(E$10, Settings!$Y$19:$Y$33, 0)), $AO$1:$AU$1, 0))), 0))</f>
        <v/>
      </c>
      <c r="AO277" s="119" t="str">
        <f>IF(OR($B277="", F277="", F$10="", AO$9), "", IFERROR($B277+INDEX(Settings!$AF$19:$AF$33, MATCH(F$10, Settings!$Y$19:$Y$33, 0))+IF(INDEX(Settings!$AI$19:$AI$33, MATCH(F$10, Settings!$Y$19:$Y$33, 0))="", 0, INDEX($AO$2:$AU$8, MATCH(TEXT($B277, "ddd"), $AN$2:$AN$8, 0), MATCH(INDEX(Settings!$AI$19:$AI$33, MATCH(F$10, Settings!$Y$19:$Y$33, 0)), $AO$1:$AU$1, 0))), 0))</f>
        <v/>
      </c>
      <c r="AP277" s="119" t="str">
        <f>IF(OR($B277="", G277="", G$10="", AP$9), "", IFERROR($B277+INDEX(Settings!$AF$19:$AF$33, MATCH(G$10, Settings!$Y$19:$Y$33, 0))+IF(INDEX(Settings!$AI$19:$AI$33, MATCH(G$10, Settings!$Y$19:$Y$33, 0))="", 0, INDEX($AO$2:$AU$8, MATCH(TEXT($B277, "ddd"), $AN$2:$AN$8, 0), MATCH(INDEX(Settings!$AI$19:$AI$33, MATCH(G$10, Settings!$Y$19:$Y$33, 0)), $AO$1:$AU$1, 0))), 0))</f>
        <v/>
      </c>
      <c r="AQ277" s="119" t="str">
        <f>IF(OR($B277="", H277="", H$10="", AQ$9), "", IFERROR($B277+INDEX(Settings!$AF$19:$AF$33, MATCH(H$10, Settings!$Y$19:$Y$33, 0))+IF(INDEX(Settings!$AI$19:$AI$33, MATCH(H$10, Settings!$Y$19:$Y$33, 0))="", 0, INDEX($AO$2:$AU$8, MATCH(TEXT($B277, "ddd"), $AN$2:$AN$8, 0), MATCH(INDEX(Settings!$AI$19:$AI$33, MATCH(H$10, Settings!$Y$19:$Y$33, 0)), $AO$1:$AU$1, 0))), 0))</f>
        <v/>
      </c>
      <c r="AR277" s="119" t="str">
        <f>IF(OR($B277="", I277="", I$10="", AR$9), "", IFERROR($B277+INDEX(Settings!$AF$19:$AF$33, MATCH(I$10, Settings!$Y$19:$Y$33, 0))+IF(INDEX(Settings!$AI$19:$AI$33, MATCH(I$10, Settings!$Y$19:$Y$33, 0))="", 0, INDEX($AO$2:$AU$8, MATCH(TEXT($B277, "ddd"), $AN$2:$AN$8, 0), MATCH(INDEX(Settings!$AI$19:$AI$33, MATCH(I$10, Settings!$Y$19:$Y$33, 0)), $AO$1:$AU$1, 0))), 0))</f>
        <v/>
      </c>
      <c r="AS277" s="119" t="str">
        <f>IF(OR($B277="", J277="", J$10="", AS$9), "", IFERROR($B277+INDEX(Settings!$AF$19:$AF$33, MATCH(J$10, Settings!$Y$19:$Y$33, 0))+IF(INDEX(Settings!$AI$19:$AI$33, MATCH(J$10, Settings!$Y$19:$Y$33, 0))="", 0, INDEX($AO$2:$AU$8, MATCH(TEXT($B277, "ddd"), $AN$2:$AN$8, 0), MATCH(INDEX(Settings!$AI$19:$AI$33, MATCH(J$10, Settings!$Y$19:$Y$33, 0)), $AO$1:$AU$1, 0))), 0))</f>
        <v/>
      </c>
      <c r="AT277" s="119" t="str">
        <f>IF(OR($B277="", K277="", K$10="", AT$9), "", IFERROR($B277+INDEX(Settings!$AF$19:$AF$33, MATCH(K$10, Settings!$Y$19:$Y$33, 0))+IF(INDEX(Settings!$AI$19:$AI$33, MATCH(K$10, Settings!$Y$19:$Y$33, 0))="", 0, INDEX($AO$2:$AU$8, MATCH(TEXT($B277, "ddd"), $AN$2:$AN$8, 0), MATCH(INDEX(Settings!$AI$19:$AI$33, MATCH(K$10, Settings!$Y$19:$Y$33, 0)), $AO$1:$AU$1, 0))), 0))</f>
        <v/>
      </c>
      <c r="AU277" s="119" t="str">
        <f>IF(OR($B277="", L277="", L$10="", AU$9), "", IFERROR($B277+INDEX(Settings!$AF$19:$AF$33, MATCH(L$10, Settings!$Y$19:$Y$33, 0))+IF(INDEX(Settings!$AI$19:$AI$33, MATCH(L$10, Settings!$Y$19:$Y$33, 0))="", 0, INDEX($AO$2:$AU$8, MATCH(TEXT($B277, "ddd"), $AN$2:$AN$8, 0), MATCH(INDEX(Settings!$AI$19:$AI$33, MATCH(L$10, Settings!$Y$19:$Y$33, 0)), $AO$1:$AU$1, 0))), 0))</f>
        <v/>
      </c>
      <c r="AV277" s="119" t="str">
        <f>IF(OR($B277="", M277="", M$10="", AV$9), "", IFERROR($B277+INDEX(Settings!$AF$19:$AF$33, MATCH(M$10, Settings!$Y$19:$Y$33, 0))+IF(INDEX(Settings!$AI$19:$AI$33, MATCH(M$10, Settings!$Y$19:$Y$33, 0))="", 0, INDEX($AO$2:$AU$8, MATCH(TEXT($B277, "ddd"), $AN$2:$AN$8, 0), MATCH(INDEX(Settings!$AI$19:$AI$33, MATCH(M$10, Settings!$Y$19:$Y$33, 0)), $AO$1:$AU$1, 0))), 0))</f>
        <v/>
      </c>
      <c r="AW277" s="119" t="str">
        <f>IF(OR($B277="", N277="", N$10="", AW$9), "", IFERROR($B277+INDEX(Settings!$AF$19:$AF$33, MATCH(N$10, Settings!$Y$19:$Y$33, 0))+IF(INDEX(Settings!$AI$19:$AI$33, MATCH(N$10, Settings!$Y$19:$Y$33, 0))="", 0, INDEX($AO$2:$AU$8, MATCH(TEXT($B277, "ddd"), $AN$2:$AN$8, 0), MATCH(INDEX(Settings!$AI$19:$AI$33, MATCH(N$10, Settings!$Y$19:$Y$33, 0)), $AO$1:$AU$1, 0))), 0))</f>
        <v/>
      </c>
      <c r="AX277" s="119" t="str">
        <f>IF(OR($B277="", O277="", O$10="", AX$9), "", IFERROR($B277+INDEX(Settings!$AF$19:$AF$33, MATCH(O$10, Settings!$Y$19:$Y$33, 0))+IF(INDEX(Settings!$AI$19:$AI$33, MATCH(O$10, Settings!$Y$19:$Y$33, 0))="", 0, INDEX($AO$2:$AU$8, MATCH(TEXT($B277, "ddd"), $AN$2:$AN$8, 0), MATCH(INDEX(Settings!$AI$19:$AI$33, MATCH(O$10, Settings!$Y$19:$Y$33, 0)), $AO$1:$AU$1, 0))), 0))</f>
        <v/>
      </c>
      <c r="AY277" s="119" t="str">
        <f>IF(OR($B277="", P277="", P$10="", AY$9), "", IFERROR($B277+INDEX(Settings!$AF$19:$AF$33, MATCH(P$10, Settings!$Y$19:$Y$33, 0))+IF(INDEX(Settings!$AI$19:$AI$33, MATCH(P$10, Settings!$Y$19:$Y$33, 0))="", 0, INDEX($AO$2:$AU$8, MATCH(TEXT($B277, "ddd"), $AN$2:$AN$8, 0), MATCH(INDEX(Settings!$AI$19:$AI$33, MATCH(P$10, Settings!$Y$19:$Y$33, 0)), $AO$1:$AU$1, 0))), 0))</f>
        <v/>
      </c>
      <c r="AZ277" s="120" t="str">
        <f>IF(OR($B277="", Q277="", Q$10="", AZ$9), "", IFERROR($B277+INDEX(Settings!$AF$19:$AF$33, MATCH(Q$10, Settings!$Y$19:$Y$33, 0))+IF(INDEX(Settings!$AI$19:$AI$33, MATCH(Q$10, Settings!$Y$19:$Y$33, 0))="", 0, INDEX($AO$2:$AU$8, MATCH(TEXT($B277, "ddd"), $AN$2:$AN$8, 0), MATCH(INDEX(Settings!$AI$19:$AI$33, MATCH(Q$10, Settings!$Y$19:$Y$33, 0)), $AO$1:$AU$1, 0))), 0))</f>
        <v/>
      </c>
      <c r="BB277" s="118" t="str">
        <f>IF(OR(C$10="", $B277="", C277="", BB$9=""), "", IFERROR(WORKDAY((DATE(YEAR($B277), MONTH($B277)+INDEX(Settings!$AM$19:$AM$33, MATCH(C$10, Settings!$Y$19:$Y$33, 0)), IF(INDEX(Settings!$AQ$19:$AQ$33, MATCH(C$10, Settings!$Y$19:$Y$33, 0))=0, DAY($B277), INDEX(Settings!$AQ$19:$AQ$33, MATCH(C$10, Settings!$Y$19:$Y$33, 0))))-1), 1, Settings!$AY$23:$AY$38), ""))</f>
        <v/>
      </c>
      <c r="BC277" s="119" t="str">
        <f>IF(OR(D$10="", $B277="", D277="", BC$9=""), "", IFERROR(WORKDAY((DATE(YEAR($B277), MONTH($B277)+INDEX(Settings!$AM$19:$AM$33, MATCH(D$10, Settings!$Y$19:$Y$33, 0)), IF(INDEX(Settings!$AQ$19:$AQ$33, MATCH(D$10, Settings!$Y$19:$Y$33, 0))=0, DAY($B277), INDEX(Settings!$AQ$19:$AQ$33, MATCH(D$10, Settings!$Y$19:$Y$33, 0))))-1), 1, Settings!$AY$23:$AY$38), ""))</f>
        <v/>
      </c>
      <c r="BD277" s="119" t="str">
        <f>IF(OR(E$10="", $B277="", E277="", BD$9=""), "", IFERROR(WORKDAY((DATE(YEAR($B277), MONTH($B277)+INDEX(Settings!$AM$19:$AM$33, MATCH(E$10, Settings!$Y$19:$Y$33, 0)), IF(INDEX(Settings!$AQ$19:$AQ$33, MATCH(E$10, Settings!$Y$19:$Y$33, 0))=0, DAY($B277), INDEX(Settings!$AQ$19:$AQ$33, MATCH(E$10, Settings!$Y$19:$Y$33, 0))))-1), 1, Settings!$AY$23:$AY$38), ""))</f>
        <v/>
      </c>
      <c r="BE277" s="119" t="str">
        <f>IF(OR(F$10="", $B277="", F277="", BE$9=""), "", IFERROR(WORKDAY((DATE(YEAR($B277), MONTH($B277)+INDEX(Settings!$AM$19:$AM$33, MATCH(F$10, Settings!$Y$19:$Y$33, 0)), IF(INDEX(Settings!$AQ$19:$AQ$33, MATCH(F$10, Settings!$Y$19:$Y$33, 0))=0, DAY($B277), INDEX(Settings!$AQ$19:$AQ$33, MATCH(F$10, Settings!$Y$19:$Y$33, 0))))-1), 1, Settings!$AY$23:$AY$38), ""))</f>
        <v/>
      </c>
      <c r="BF277" s="119" t="str">
        <f>IF(OR(G$10="", $B277="", G277="", BF$9=""), "", IFERROR(WORKDAY((DATE(YEAR($B277), MONTH($B277)+INDEX(Settings!$AM$19:$AM$33, MATCH(G$10, Settings!$Y$19:$Y$33, 0)), IF(INDEX(Settings!$AQ$19:$AQ$33, MATCH(G$10, Settings!$Y$19:$Y$33, 0))=0, DAY($B277), INDEX(Settings!$AQ$19:$AQ$33, MATCH(G$10, Settings!$Y$19:$Y$33, 0))))-1), 1, Settings!$AY$23:$AY$38), ""))</f>
        <v/>
      </c>
      <c r="BG277" s="119" t="str">
        <f>IF(OR(H$10="", $B277="", H277="", BG$9=""), "", IFERROR(WORKDAY((DATE(YEAR($B277), MONTH($B277)+INDEX(Settings!$AM$19:$AM$33, MATCH(H$10, Settings!$Y$19:$Y$33, 0)), IF(INDEX(Settings!$AQ$19:$AQ$33, MATCH(H$10, Settings!$Y$19:$Y$33, 0))=0, DAY($B277), INDEX(Settings!$AQ$19:$AQ$33, MATCH(H$10, Settings!$Y$19:$Y$33, 0))))-1), 1, Settings!$AY$23:$AY$38), ""))</f>
        <v/>
      </c>
      <c r="BH277" s="119" t="str">
        <f>IF(OR(I$10="", $B277="", I277="", BH$9=""), "", IFERROR(WORKDAY((DATE(YEAR($B277), MONTH($B277)+INDEX(Settings!$AM$19:$AM$33, MATCH(I$10, Settings!$Y$19:$Y$33, 0)), IF(INDEX(Settings!$AQ$19:$AQ$33, MATCH(I$10, Settings!$Y$19:$Y$33, 0))=0, DAY($B277), INDEX(Settings!$AQ$19:$AQ$33, MATCH(I$10, Settings!$Y$19:$Y$33, 0))))-1), 1, Settings!$AY$23:$AY$38), ""))</f>
        <v/>
      </c>
      <c r="BI277" s="119" t="str">
        <f>IF(OR(J$10="", $B277="", J277="", BI$9=""), "", IFERROR(WORKDAY((DATE(YEAR($B277), MONTH($B277)+INDEX(Settings!$AM$19:$AM$33, MATCH(J$10, Settings!$Y$19:$Y$33, 0)), IF(INDEX(Settings!$AQ$19:$AQ$33, MATCH(J$10, Settings!$Y$19:$Y$33, 0))=0, DAY($B277), INDEX(Settings!$AQ$19:$AQ$33, MATCH(J$10, Settings!$Y$19:$Y$33, 0))))-1), 1, Settings!$AY$23:$AY$38), ""))</f>
        <v/>
      </c>
      <c r="BJ277" s="119" t="str">
        <f>IF(OR(K$10="", $B277="", K277="", BJ$9=""), "", IFERROR(WORKDAY((DATE(YEAR($B277), MONTH($B277)+INDEX(Settings!$AM$19:$AM$33, MATCH(K$10, Settings!$Y$19:$Y$33, 0)), IF(INDEX(Settings!$AQ$19:$AQ$33, MATCH(K$10, Settings!$Y$19:$Y$33, 0))=0, DAY($B277), INDEX(Settings!$AQ$19:$AQ$33, MATCH(K$10, Settings!$Y$19:$Y$33, 0))))-1), 1, Settings!$AY$23:$AY$38), ""))</f>
        <v/>
      </c>
      <c r="BK277" s="119" t="str">
        <f>IF(OR(L$10="", $B277="", L277="", BK$9=""), "", IFERROR(WORKDAY((DATE(YEAR($B277), MONTH($B277)+INDEX(Settings!$AM$19:$AM$33, MATCH(L$10, Settings!$Y$19:$Y$33, 0)), IF(INDEX(Settings!$AQ$19:$AQ$33, MATCH(L$10, Settings!$Y$19:$Y$33, 0))=0, DAY($B277), INDEX(Settings!$AQ$19:$AQ$33, MATCH(L$10, Settings!$Y$19:$Y$33, 0))))-1), 1, Settings!$AY$23:$AY$38), ""))</f>
        <v/>
      </c>
      <c r="BL277" s="119" t="str">
        <f>IF(OR(M$10="", $B277="", M277="", BL$9=""), "", IFERROR(WORKDAY((DATE(YEAR($B277), MONTH($B277)+INDEX(Settings!$AM$19:$AM$33, MATCH(M$10, Settings!$Y$19:$Y$33, 0)), IF(INDEX(Settings!$AQ$19:$AQ$33, MATCH(M$10, Settings!$Y$19:$Y$33, 0))=0, DAY($B277), INDEX(Settings!$AQ$19:$AQ$33, MATCH(M$10, Settings!$Y$19:$Y$33, 0))))-1), 1, Settings!$AY$23:$AY$38), ""))</f>
        <v/>
      </c>
      <c r="BM277" s="119" t="str">
        <f>IF(OR(N$10="", $B277="", N277="", BM$9=""), "", IFERROR(WORKDAY((DATE(YEAR($B277), MONTH($B277)+INDEX(Settings!$AM$19:$AM$33, MATCH(N$10, Settings!$Y$19:$Y$33, 0)), IF(INDEX(Settings!$AQ$19:$AQ$33, MATCH(N$10, Settings!$Y$19:$Y$33, 0))=0, DAY($B277), INDEX(Settings!$AQ$19:$AQ$33, MATCH(N$10, Settings!$Y$19:$Y$33, 0))))-1), 1, Settings!$AY$23:$AY$38), ""))</f>
        <v/>
      </c>
      <c r="BN277" s="119" t="str">
        <f>IF(OR(O$10="", $B277="", O277="", BN$9=""), "", IFERROR(WORKDAY((DATE(YEAR($B277), MONTH($B277)+INDEX(Settings!$AM$19:$AM$33, MATCH(O$10, Settings!$Y$19:$Y$33, 0)), IF(INDEX(Settings!$AQ$19:$AQ$33, MATCH(O$10, Settings!$Y$19:$Y$33, 0))=0, DAY($B277), INDEX(Settings!$AQ$19:$AQ$33, MATCH(O$10, Settings!$Y$19:$Y$33, 0))))-1), 1, Settings!$AY$23:$AY$38), ""))</f>
        <v/>
      </c>
      <c r="BO277" s="119" t="str">
        <f>IF(OR(P$10="", $B277="", P277="", BO$9=""), "", IFERROR(WORKDAY((DATE(YEAR($B277), MONTH($B277)+INDEX(Settings!$AM$19:$AM$33, MATCH(P$10, Settings!$Y$19:$Y$33, 0)), IF(INDEX(Settings!$AQ$19:$AQ$33, MATCH(P$10, Settings!$Y$19:$Y$33, 0))=0, DAY($B277), INDEX(Settings!$AQ$19:$AQ$33, MATCH(P$10, Settings!$Y$19:$Y$33, 0))))-1), 1, Settings!$AY$23:$AY$38), ""))</f>
        <v/>
      </c>
      <c r="BP277" s="120" t="str">
        <f>IF(OR(Q$10="", $B277="", Q277="", BP$9=""), "", IFERROR(WORKDAY((DATE(YEAR($B277), MONTH($B277)+INDEX(Settings!$AM$19:$AM$33, MATCH(Q$10, Settings!$Y$19:$Y$33, 0)), IF(INDEX(Settings!$AQ$19:$AQ$33, MATCH(Q$10, Settings!$Y$19:$Y$33, 0))=0, DAY($B277), INDEX(Settings!$AQ$19:$AQ$33, MATCH(Q$10, Settings!$Y$19:$Y$33, 0))))-1), 1, Settings!$AY$23:$AY$38), ""))</f>
        <v/>
      </c>
      <c r="BR277" s="118" t="str">
        <f>IF(BB277="", "", IF(BB277&lt;=$B277, WORKDAY(DATE(YEAR($BB277), MONTH(BB277)+1, DAY(BB277)-1), 1, Settings!$AY$23:$AY$38), BB277))</f>
        <v/>
      </c>
      <c r="BS277" s="119" t="str">
        <f>IF(BC277="", "", IF(BC277&lt;=$B277, WORKDAY(DATE(YEAR($BB277), MONTH(BC277)+1, DAY(BC277)-1), 1, Settings!$AY$23:$AY$38), BC277))</f>
        <v/>
      </c>
      <c r="BT277" s="119" t="str">
        <f>IF(BD277="", "", IF(BD277&lt;=$B277, WORKDAY(DATE(YEAR($BB277), MONTH(BD277)+1, DAY(BD277)-1), 1, Settings!$AY$23:$AY$38), BD277))</f>
        <v/>
      </c>
      <c r="BU277" s="119" t="str">
        <f>IF(BE277="", "", IF(BE277&lt;=$B277, WORKDAY(DATE(YEAR($BB277), MONTH(BE277)+1, DAY(BE277)-1), 1, Settings!$AY$23:$AY$38), BE277))</f>
        <v/>
      </c>
      <c r="BV277" s="119" t="str">
        <f>IF(BF277="", "", IF(BF277&lt;=$B277, WORKDAY(DATE(YEAR($BB277), MONTH(BF277)+1, DAY(BF277)-1), 1, Settings!$AY$23:$AY$38), BF277))</f>
        <v/>
      </c>
      <c r="BW277" s="119" t="str">
        <f>IF(BG277="", "", IF(BG277&lt;=$B277, WORKDAY(DATE(YEAR($BB277), MONTH(BG277)+1, DAY(BG277)-1), 1, Settings!$AY$23:$AY$38), BG277))</f>
        <v/>
      </c>
      <c r="BX277" s="119" t="str">
        <f>IF(BH277="", "", IF(BH277&lt;=$B277, WORKDAY(DATE(YEAR($BB277), MONTH(BH277)+1, DAY(BH277)-1), 1, Settings!$AY$23:$AY$38), BH277))</f>
        <v/>
      </c>
      <c r="BY277" s="119" t="str">
        <f>IF(BI277="", "", IF(BI277&lt;=$B277, WORKDAY(DATE(YEAR($BB277), MONTH(BI277)+1, DAY(BI277)-1), 1, Settings!$AY$23:$AY$38), BI277))</f>
        <v/>
      </c>
      <c r="BZ277" s="119" t="str">
        <f>IF(BJ277="", "", IF(BJ277&lt;=$B277, WORKDAY(DATE(YEAR($BB277), MONTH(BJ277)+1, DAY(BJ277)-1), 1, Settings!$AY$23:$AY$38), BJ277))</f>
        <v/>
      </c>
      <c r="CA277" s="119" t="str">
        <f>IF(BK277="", "", IF(BK277&lt;=$B277, WORKDAY(DATE(YEAR($BB277), MONTH(BK277)+1, DAY(BK277)-1), 1, Settings!$AY$23:$AY$38), BK277))</f>
        <v/>
      </c>
      <c r="CB277" s="119" t="str">
        <f>IF(BL277="", "", IF(BL277&lt;=$B277, WORKDAY(DATE(YEAR($BB277), MONTH(BL277)+1, DAY(BL277)-1), 1, Settings!$AY$23:$AY$38), BL277))</f>
        <v/>
      </c>
      <c r="CC277" s="119" t="str">
        <f>IF(BM277="", "", IF(BM277&lt;=$B277, WORKDAY(DATE(YEAR($BB277), MONTH(BM277)+1, DAY(BM277)-1), 1, Settings!$AY$23:$AY$38), BM277))</f>
        <v/>
      </c>
      <c r="CD277" s="119" t="str">
        <f>IF(BN277="", "", IF(BN277&lt;=$B277, WORKDAY(DATE(YEAR($BB277), MONTH(BN277)+1, DAY(BN277)-1), 1, Settings!$AY$23:$AY$38), BN277))</f>
        <v/>
      </c>
      <c r="CE277" s="119" t="str">
        <f>IF(BO277="", "", IF(BO277&lt;=$B277, WORKDAY(DATE(YEAR($BB277), MONTH(BO277)+1, DAY(BO277)-1), 1, Settings!$AY$23:$AY$38), BO277))</f>
        <v/>
      </c>
      <c r="CF277" s="120" t="str">
        <f>IF(BP277="", "", IF(BP277&lt;=$B277, WORKDAY(DATE(YEAR($BB277), MONTH(BP277)+1, DAY(BP277)-1), 1, Settings!$AY$23:$AY$38), BP277))</f>
        <v/>
      </c>
      <c r="CH277" s="48" t="str">
        <f t="shared" si="128"/>
        <v/>
      </c>
      <c r="CI277" s="49" t="str">
        <f t="shared" si="129"/>
        <v/>
      </c>
      <c r="CJ277" s="49" t="str">
        <f t="shared" si="130"/>
        <v/>
      </c>
      <c r="CK277" s="49" t="str">
        <f t="shared" si="131"/>
        <v/>
      </c>
      <c r="CL277" s="49" t="str">
        <f t="shared" si="132"/>
        <v/>
      </c>
      <c r="CM277" s="49" t="str">
        <f t="shared" si="133"/>
        <v/>
      </c>
      <c r="CN277" s="49" t="str">
        <f t="shared" si="134"/>
        <v/>
      </c>
      <c r="CO277" s="49" t="str">
        <f t="shared" si="135"/>
        <v/>
      </c>
      <c r="CP277" s="49" t="str">
        <f t="shared" si="136"/>
        <v/>
      </c>
      <c r="CQ277" s="49" t="str">
        <f t="shared" si="137"/>
        <v/>
      </c>
      <c r="CR277" s="49" t="str">
        <f t="shared" si="138"/>
        <v/>
      </c>
      <c r="CS277" s="49" t="str">
        <f t="shared" si="139"/>
        <v/>
      </c>
      <c r="CT277" s="49" t="str">
        <f t="shared" si="140"/>
        <v/>
      </c>
      <c r="CU277" s="49" t="str">
        <f t="shared" si="141"/>
        <v/>
      </c>
      <c r="CV277" s="16" t="str">
        <f t="shared" si="142"/>
        <v/>
      </c>
      <c r="CX277" s="48" t="str">
        <f t="shared" si="143"/>
        <v/>
      </c>
      <c r="CY277" s="49" t="str">
        <f t="shared" si="144"/>
        <v/>
      </c>
      <c r="CZ277" s="49" t="str">
        <f t="shared" si="145"/>
        <v/>
      </c>
      <c r="DA277" s="49" t="str">
        <f t="shared" si="146"/>
        <v/>
      </c>
      <c r="DB277" s="49" t="str">
        <f t="shared" si="147"/>
        <v/>
      </c>
      <c r="DC277" s="49" t="str">
        <f t="shared" si="148"/>
        <v/>
      </c>
      <c r="DD277" s="49" t="str">
        <f t="shared" si="149"/>
        <v/>
      </c>
      <c r="DE277" s="49" t="str">
        <f t="shared" si="150"/>
        <v/>
      </c>
      <c r="DF277" s="49" t="str">
        <f t="shared" si="151"/>
        <v/>
      </c>
      <c r="DG277" s="49" t="str">
        <f t="shared" si="152"/>
        <v/>
      </c>
      <c r="DH277" s="49" t="str">
        <f t="shared" si="153"/>
        <v/>
      </c>
      <c r="DI277" s="49" t="str">
        <f t="shared" si="154"/>
        <v/>
      </c>
      <c r="DJ277" s="49" t="str">
        <f t="shared" si="155"/>
        <v/>
      </c>
      <c r="DK277" s="49" t="str">
        <f t="shared" si="156"/>
        <v/>
      </c>
      <c r="DL277" s="16" t="str">
        <f t="shared" si="157"/>
        <v/>
      </c>
      <c r="DN277" s="17" t="str">
        <f t="shared" si="158"/>
        <v>Mar 2020</v>
      </c>
    </row>
    <row r="278" spans="1:118" x14ac:dyDescent="0.25">
      <c r="A278" s="30"/>
      <c r="B278" s="102">
        <f>IF(B277="", "", IFERROR(IF(B277+1&gt;Settings!$G$25, "", B277+1), ""))</f>
        <v>43914</v>
      </c>
      <c r="C278" s="2"/>
      <c r="D278" s="3"/>
      <c r="E278" s="3"/>
      <c r="F278" s="3"/>
      <c r="G278" s="3"/>
      <c r="H278" s="3"/>
      <c r="I278" s="3"/>
      <c r="J278" s="3"/>
      <c r="K278" s="3"/>
      <c r="L278" s="3"/>
      <c r="M278" s="3"/>
      <c r="N278" s="3"/>
      <c r="O278" s="3"/>
      <c r="P278" s="3"/>
      <c r="Q278" s="4"/>
      <c r="R278" s="30"/>
      <c r="T278" s="17" t="str">
        <f>IF($B278="", "", IF($B278&lt;Settings!$G$23, "Old", "New"))</f>
        <v>New</v>
      </c>
      <c r="AL278" s="118" t="str">
        <f>IF(OR($B278="", C278="", C$10="", AL$9), "", IFERROR($B278+INDEX(Settings!$AF$19:$AF$33, MATCH(C$10, Settings!$Y$19:$Y$33, 0))+IF(INDEX(Settings!$AI$19:$AI$33, MATCH(C$10, Settings!$Y$19:$Y$33, 0))="", 0, INDEX($AO$2:$AU$8, MATCH(TEXT($B278, "ddd"), $AN$2:$AN$8, 0), MATCH(INDEX(Settings!$AI$19:$AI$33, MATCH(C$10, Settings!$Y$19:$Y$33, 0)), $AO$1:$AU$1, 0))), 0))</f>
        <v/>
      </c>
      <c r="AM278" s="119" t="str">
        <f>IF(OR($B278="", D278="", D$10="", AM$9), "", IFERROR($B278+INDEX(Settings!$AF$19:$AF$33, MATCH(D$10, Settings!$Y$19:$Y$33, 0))+IF(INDEX(Settings!$AI$19:$AI$33, MATCH(D$10, Settings!$Y$19:$Y$33, 0))="", 0, INDEX($AO$2:$AU$8, MATCH(TEXT($B278, "ddd"), $AN$2:$AN$8, 0), MATCH(INDEX(Settings!$AI$19:$AI$33, MATCH(D$10, Settings!$Y$19:$Y$33, 0)), $AO$1:$AU$1, 0))), 0))</f>
        <v/>
      </c>
      <c r="AN278" s="119" t="str">
        <f>IF(OR($B278="", E278="", E$10="", AN$9), "", IFERROR($B278+INDEX(Settings!$AF$19:$AF$33, MATCH(E$10, Settings!$Y$19:$Y$33, 0))+IF(INDEX(Settings!$AI$19:$AI$33, MATCH(E$10, Settings!$Y$19:$Y$33, 0))="", 0, INDEX($AO$2:$AU$8, MATCH(TEXT($B278, "ddd"), $AN$2:$AN$8, 0), MATCH(INDEX(Settings!$AI$19:$AI$33, MATCH(E$10, Settings!$Y$19:$Y$33, 0)), $AO$1:$AU$1, 0))), 0))</f>
        <v/>
      </c>
      <c r="AO278" s="119" t="str">
        <f>IF(OR($B278="", F278="", F$10="", AO$9), "", IFERROR($B278+INDEX(Settings!$AF$19:$AF$33, MATCH(F$10, Settings!$Y$19:$Y$33, 0))+IF(INDEX(Settings!$AI$19:$AI$33, MATCH(F$10, Settings!$Y$19:$Y$33, 0))="", 0, INDEX($AO$2:$AU$8, MATCH(TEXT($B278, "ddd"), $AN$2:$AN$8, 0), MATCH(INDEX(Settings!$AI$19:$AI$33, MATCH(F$10, Settings!$Y$19:$Y$33, 0)), $AO$1:$AU$1, 0))), 0))</f>
        <v/>
      </c>
      <c r="AP278" s="119" t="str">
        <f>IF(OR($B278="", G278="", G$10="", AP$9), "", IFERROR($B278+INDEX(Settings!$AF$19:$AF$33, MATCH(G$10, Settings!$Y$19:$Y$33, 0))+IF(INDEX(Settings!$AI$19:$AI$33, MATCH(G$10, Settings!$Y$19:$Y$33, 0))="", 0, INDEX($AO$2:$AU$8, MATCH(TEXT($B278, "ddd"), $AN$2:$AN$8, 0), MATCH(INDEX(Settings!$AI$19:$AI$33, MATCH(G$10, Settings!$Y$19:$Y$33, 0)), $AO$1:$AU$1, 0))), 0))</f>
        <v/>
      </c>
      <c r="AQ278" s="119" t="str">
        <f>IF(OR($B278="", H278="", H$10="", AQ$9), "", IFERROR($B278+INDEX(Settings!$AF$19:$AF$33, MATCH(H$10, Settings!$Y$19:$Y$33, 0))+IF(INDEX(Settings!$AI$19:$AI$33, MATCH(H$10, Settings!$Y$19:$Y$33, 0))="", 0, INDEX($AO$2:$AU$8, MATCH(TEXT($B278, "ddd"), $AN$2:$AN$8, 0), MATCH(INDEX(Settings!$AI$19:$AI$33, MATCH(H$10, Settings!$Y$19:$Y$33, 0)), $AO$1:$AU$1, 0))), 0))</f>
        <v/>
      </c>
      <c r="AR278" s="119" t="str">
        <f>IF(OR($B278="", I278="", I$10="", AR$9), "", IFERROR($B278+INDEX(Settings!$AF$19:$AF$33, MATCH(I$10, Settings!$Y$19:$Y$33, 0))+IF(INDEX(Settings!$AI$19:$AI$33, MATCH(I$10, Settings!$Y$19:$Y$33, 0))="", 0, INDEX($AO$2:$AU$8, MATCH(TEXT($B278, "ddd"), $AN$2:$AN$8, 0), MATCH(INDEX(Settings!$AI$19:$AI$33, MATCH(I$10, Settings!$Y$19:$Y$33, 0)), $AO$1:$AU$1, 0))), 0))</f>
        <v/>
      </c>
      <c r="AS278" s="119" t="str">
        <f>IF(OR($B278="", J278="", J$10="", AS$9), "", IFERROR($B278+INDEX(Settings!$AF$19:$AF$33, MATCH(J$10, Settings!$Y$19:$Y$33, 0))+IF(INDEX(Settings!$AI$19:$AI$33, MATCH(J$10, Settings!$Y$19:$Y$33, 0))="", 0, INDEX($AO$2:$AU$8, MATCH(TEXT($B278, "ddd"), $AN$2:$AN$8, 0), MATCH(INDEX(Settings!$AI$19:$AI$33, MATCH(J$10, Settings!$Y$19:$Y$33, 0)), $AO$1:$AU$1, 0))), 0))</f>
        <v/>
      </c>
      <c r="AT278" s="119" t="str">
        <f>IF(OR($B278="", K278="", K$10="", AT$9), "", IFERROR($B278+INDEX(Settings!$AF$19:$AF$33, MATCH(K$10, Settings!$Y$19:$Y$33, 0))+IF(INDEX(Settings!$AI$19:$AI$33, MATCH(K$10, Settings!$Y$19:$Y$33, 0))="", 0, INDEX($AO$2:$AU$8, MATCH(TEXT($B278, "ddd"), $AN$2:$AN$8, 0), MATCH(INDEX(Settings!$AI$19:$AI$33, MATCH(K$10, Settings!$Y$19:$Y$33, 0)), $AO$1:$AU$1, 0))), 0))</f>
        <v/>
      </c>
      <c r="AU278" s="119" t="str">
        <f>IF(OR($B278="", L278="", L$10="", AU$9), "", IFERROR($B278+INDEX(Settings!$AF$19:$AF$33, MATCH(L$10, Settings!$Y$19:$Y$33, 0))+IF(INDEX(Settings!$AI$19:$AI$33, MATCH(L$10, Settings!$Y$19:$Y$33, 0))="", 0, INDEX($AO$2:$AU$8, MATCH(TEXT($B278, "ddd"), $AN$2:$AN$8, 0), MATCH(INDEX(Settings!$AI$19:$AI$33, MATCH(L$10, Settings!$Y$19:$Y$33, 0)), $AO$1:$AU$1, 0))), 0))</f>
        <v/>
      </c>
      <c r="AV278" s="119" t="str">
        <f>IF(OR($B278="", M278="", M$10="", AV$9), "", IFERROR($B278+INDEX(Settings!$AF$19:$AF$33, MATCH(M$10, Settings!$Y$19:$Y$33, 0))+IF(INDEX(Settings!$AI$19:$AI$33, MATCH(M$10, Settings!$Y$19:$Y$33, 0))="", 0, INDEX($AO$2:$AU$8, MATCH(TEXT($B278, "ddd"), $AN$2:$AN$8, 0), MATCH(INDEX(Settings!$AI$19:$AI$33, MATCH(M$10, Settings!$Y$19:$Y$33, 0)), $AO$1:$AU$1, 0))), 0))</f>
        <v/>
      </c>
      <c r="AW278" s="119" t="str">
        <f>IF(OR($B278="", N278="", N$10="", AW$9), "", IFERROR($B278+INDEX(Settings!$AF$19:$AF$33, MATCH(N$10, Settings!$Y$19:$Y$33, 0))+IF(INDEX(Settings!$AI$19:$AI$33, MATCH(N$10, Settings!$Y$19:$Y$33, 0))="", 0, INDEX($AO$2:$AU$8, MATCH(TEXT($B278, "ddd"), $AN$2:$AN$8, 0), MATCH(INDEX(Settings!$AI$19:$AI$33, MATCH(N$10, Settings!$Y$19:$Y$33, 0)), $AO$1:$AU$1, 0))), 0))</f>
        <v/>
      </c>
      <c r="AX278" s="119" t="str">
        <f>IF(OR($B278="", O278="", O$10="", AX$9), "", IFERROR($B278+INDEX(Settings!$AF$19:$AF$33, MATCH(O$10, Settings!$Y$19:$Y$33, 0))+IF(INDEX(Settings!$AI$19:$AI$33, MATCH(O$10, Settings!$Y$19:$Y$33, 0))="", 0, INDEX($AO$2:$AU$8, MATCH(TEXT($B278, "ddd"), $AN$2:$AN$8, 0), MATCH(INDEX(Settings!$AI$19:$AI$33, MATCH(O$10, Settings!$Y$19:$Y$33, 0)), $AO$1:$AU$1, 0))), 0))</f>
        <v/>
      </c>
      <c r="AY278" s="119" t="str">
        <f>IF(OR($B278="", P278="", P$10="", AY$9), "", IFERROR($B278+INDEX(Settings!$AF$19:$AF$33, MATCH(P$10, Settings!$Y$19:$Y$33, 0))+IF(INDEX(Settings!$AI$19:$AI$33, MATCH(P$10, Settings!$Y$19:$Y$33, 0))="", 0, INDEX($AO$2:$AU$8, MATCH(TEXT($B278, "ddd"), $AN$2:$AN$8, 0), MATCH(INDEX(Settings!$AI$19:$AI$33, MATCH(P$10, Settings!$Y$19:$Y$33, 0)), $AO$1:$AU$1, 0))), 0))</f>
        <v/>
      </c>
      <c r="AZ278" s="120" t="str">
        <f>IF(OR($B278="", Q278="", Q$10="", AZ$9), "", IFERROR($B278+INDEX(Settings!$AF$19:$AF$33, MATCH(Q$10, Settings!$Y$19:$Y$33, 0))+IF(INDEX(Settings!$AI$19:$AI$33, MATCH(Q$10, Settings!$Y$19:$Y$33, 0))="", 0, INDEX($AO$2:$AU$8, MATCH(TEXT($B278, "ddd"), $AN$2:$AN$8, 0), MATCH(INDEX(Settings!$AI$19:$AI$33, MATCH(Q$10, Settings!$Y$19:$Y$33, 0)), $AO$1:$AU$1, 0))), 0))</f>
        <v/>
      </c>
      <c r="BB278" s="118" t="str">
        <f>IF(OR(C$10="", $B278="", C278="", BB$9=""), "", IFERROR(WORKDAY((DATE(YEAR($B278), MONTH($B278)+INDEX(Settings!$AM$19:$AM$33, MATCH(C$10, Settings!$Y$19:$Y$33, 0)), IF(INDEX(Settings!$AQ$19:$AQ$33, MATCH(C$10, Settings!$Y$19:$Y$33, 0))=0, DAY($B278), INDEX(Settings!$AQ$19:$AQ$33, MATCH(C$10, Settings!$Y$19:$Y$33, 0))))-1), 1, Settings!$AY$23:$AY$38), ""))</f>
        <v/>
      </c>
      <c r="BC278" s="119" t="str">
        <f>IF(OR(D$10="", $B278="", D278="", BC$9=""), "", IFERROR(WORKDAY((DATE(YEAR($B278), MONTH($B278)+INDEX(Settings!$AM$19:$AM$33, MATCH(D$10, Settings!$Y$19:$Y$33, 0)), IF(INDEX(Settings!$AQ$19:$AQ$33, MATCH(D$10, Settings!$Y$19:$Y$33, 0))=0, DAY($B278), INDEX(Settings!$AQ$19:$AQ$33, MATCH(D$10, Settings!$Y$19:$Y$33, 0))))-1), 1, Settings!$AY$23:$AY$38), ""))</f>
        <v/>
      </c>
      <c r="BD278" s="119" t="str">
        <f>IF(OR(E$10="", $B278="", E278="", BD$9=""), "", IFERROR(WORKDAY((DATE(YEAR($B278), MONTH($B278)+INDEX(Settings!$AM$19:$AM$33, MATCH(E$10, Settings!$Y$19:$Y$33, 0)), IF(INDEX(Settings!$AQ$19:$AQ$33, MATCH(E$10, Settings!$Y$19:$Y$33, 0))=0, DAY($B278), INDEX(Settings!$AQ$19:$AQ$33, MATCH(E$10, Settings!$Y$19:$Y$33, 0))))-1), 1, Settings!$AY$23:$AY$38), ""))</f>
        <v/>
      </c>
      <c r="BE278" s="119" t="str">
        <f>IF(OR(F$10="", $B278="", F278="", BE$9=""), "", IFERROR(WORKDAY((DATE(YEAR($B278), MONTH($B278)+INDEX(Settings!$AM$19:$AM$33, MATCH(F$10, Settings!$Y$19:$Y$33, 0)), IF(INDEX(Settings!$AQ$19:$AQ$33, MATCH(F$10, Settings!$Y$19:$Y$33, 0))=0, DAY($B278), INDEX(Settings!$AQ$19:$AQ$33, MATCH(F$10, Settings!$Y$19:$Y$33, 0))))-1), 1, Settings!$AY$23:$AY$38), ""))</f>
        <v/>
      </c>
      <c r="BF278" s="119" t="str">
        <f>IF(OR(G$10="", $B278="", G278="", BF$9=""), "", IFERROR(WORKDAY((DATE(YEAR($B278), MONTH($B278)+INDEX(Settings!$AM$19:$AM$33, MATCH(G$10, Settings!$Y$19:$Y$33, 0)), IF(INDEX(Settings!$AQ$19:$AQ$33, MATCH(G$10, Settings!$Y$19:$Y$33, 0))=0, DAY($B278), INDEX(Settings!$AQ$19:$AQ$33, MATCH(G$10, Settings!$Y$19:$Y$33, 0))))-1), 1, Settings!$AY$23:$AY$38), ""))</f>
        <v/>
      </c>
      <c r="BG278" s="119" t="str">
        <f>IF(OR(H$10="", $B278="", H278="", BG$9=""), "", IFERROR(WORKDAY((DATE(YEAR($B278), MONTH($B278)+INDEX(Settings!$AM$19:$AM$33, MATCH(H$10, Settings!$Y$19:$Y$33, 0)), IF(INDEX(Settings!$AQ$19:$AQ$33, MATCH(H$10, Settings!$Y$19:$Y$33, 0))=0, DAY($B278), INDEX(Settings!$AQ$19:$AQ$33, MATCH(H$10, Settings!$Y$19:$Y$33, 0))))-1), 1, Settings!$AY$23:$AY$38), ""))</f>
        <v/>
      </c>
      <c r="BH278" s="119" t="str">
        <f>IF(OR(I$10="", $B278="", I278="", BH$9=""), "", IFERROR(WORKDAY((DATE(YEAR($B278), MONTH($B278)+INDEX(Settings!$AM$19:$AM$33, MATCH(I$10, Settings!$Y$19:$Y$33, 0)), IF(INDEX(Settings!$AQ$19:$AQ$33, MATCH(I$10, Settings!$Y$19:$Y$33, 0))=0, DAY($B278), INDEX(Settings!$AQ$19:$AQ$33, MATCH(I$10, Settings!$Y$19:$Y$33, 0))))-1), 1, Settings!$AY$23:$AY$38), ""))</f>
        <v/>
      </c>
      <c r="BI278" s="119" t="str">
        <f>IF(OR(J$10="", $B278="", J278="", BI$9=""), "", IFERROR(WORKDAY((DATE(YEAR($B278), MONTH($B278)+INDEX(Settings!$AM$19:$AM$33, MATCH(J$10, Settings!$Y$19:$Y$33, 0)), IF(INDEX(Settings!$AQ$19:$AQ$33, MATCH(J$10, Settings!$Y$19:$Y$33, 0))=0, DAY($B278), INDEX(Settings!$AQ$19:$AQ$33, MATCH(J$10, Settings!$Y$19:$Y$33, 0))))-1), 1, Settings!$AY$23:$AY$38), ""))</f>
        <v/>
      </c>
      <c r="BJ278" s="119" t="str">
        <f>IF(OR(K$10="", $B278="", K278="", BJ$9=""), "", IFERROR(WORKDAY((DATE(YEAR($B278), MONTH($B278)+INDEX(Settings!$AM$19:$AM$33, MATCH(K$10, Settings!$Y$19:$Y$33, 0)), IF(INDEX(Settings!$AQ$19:$AQ$33, MATCH(K$10, Settings!$Y$19:$Y$33, 0))=0, DAY($B278), INDEX(Settings!$AQ$19:$AQ$33, MATCH(K$10, Settings!$Y$19:$Y$33, 0))))-1), 1, Settings!$AY$23:$AY$38), ""))</f>
        <v/>
      </c>
      <c r="BK278" s="119" t="str">
        <f>IF(OR(L$10="", $B278="", L278="", BK$9=""), "", IFERROR(WORKDAY((DATE(YEAR($B278), MONTH($B278)+INDEX(Settings!$AM$19:$AM$33, MATCH(L$10, Settings!$Y$19:$Y$33, 0)), IF(INDEX(Settings!$AQ$19:$AQ$33, MATCH(L$10, Settings!$Y$19:$Y$33, 0))=0, DAY($B278), INDEX(Settings!$AQ$19:$AQ$33, MATCH(L$10, Settings!$Y$19:$Y$33, 0))))-1), 1, Settings!$AY$23:$AY$38), ""))</f>
        <v/>
      </c>
      <c r="BL278" s="119" t="str">
        <f>IF(OR(M$10="", $B278="", M278="", BL$9=""), "", IFERROR(WORKDAY((DATE(YEAR($B278), MONTH($B278)+INDEX(Settings!$AM$19:$AM$33, MATCH(M$10, Settings!$Y$19:$Y$33, 0)), IF(INDEX(Settings!$AQ$19:$AQ$33, MATCH(M$10, Settings!$Y$19:$Y$33, 0))=0, DAY($B278), INDEX(Settings!$AQ$19:$AQ$33, MATCH(M$10, Settings!$Y$19:$Y$33, 0))))-1), 1, Settings!$AY$23:$AY$38), ""))</f>
        <v/>
      </c>
      <c r="BM278" s="119" t="str">
        <f>IF(OR(N$10="", $B278="", N278="", BM$9=""), "", IFERROR(WORKDAY((DATE(YEAR($B278), MONTH($B278)+INDEX(Settings!$AM$19:$AM$33, MATCH(N$10, Settings!$Y$19:$Y$33, 0)), IF(INDEX(Settings!$AQ$19:$AQ$33, MATCH(N$10, Settings!$Y$19:$Y$33, 0))=0, DAY($B278), INDEX(Settings!$AQ$19:$AQ$33, MATCH(N$10, Settings!$Y$19:$Y$33, 0))))-1), 1, Settings!$AY$23:$AY$38), ""))</f>
        <v/>
      </c>
      <c r="BN278" s="119" t="str">
        <f>IF(OR(O$10="", $B278="", O278="", BN$9=""), "", IFERROR(WORKDAY((DATE(YEAR($B278), MONTH($B278)+INDEX(Settings!$AM$19:$AM$33, MATCH(O$10, Settings!$Y$19:$Y$33, 0)), IF(INDEX(Settings!$AQ$19:$AQ$33, MATCH(O$10, Settings!$Y$19:$Y$33, 0))=0, DAY($B278), INDEX(Settings!$AQ$19:$AQ$33, MATCH(O$10, Settings!$Y$19:$Y$33, 0))))-1), 1, Settings!$AY$23:$AY$38), ""))</f>
        <v/>
      </c>
      <c r="BO278" s="119" t="str">
        <f>IF(OR(P$10="", $B278="", P278="", BO$9=""), "", IFERROR(WORKDAY((DATE(YEAR($B278), MONTH($B278)+INDEX(Settings!$AM$19:$AM$33, MATCH(P$10, Settings!$Y$19:$Y$33, 0)), IF(INDEX(Settings!$AQ$19:$AQ$33, MATCH(P$10, Settings!$Y$19:$Y$33, 0))=0, DAY($B278), INDEX(Settings!$AQ$19:$AQ$33, MATCH(P$10, Settings!$Y$19:$Y$33, 0))))-1), 1, Settings!$AY$23:$AY$38), ""))</f>
        <v/>
      </c>
      <c r="BP278" s="120" t="str">
        <f>IF(OR(Q$10="", $B278="", Q278="", BP$9=""), "", IFERROR(WORKDAY((DATE(YEAR($B278), MONTH($B278)+INDEX(Settings!$AM$19:$AM$33, MATCH(Q$10, Settings!$Y$19:$Y$33, 0)), IF(INDEX(Settings!$AQ$19:$AQ$33, MATCH(Q$10, Settings!$Y$19:$Y$33, 0))=0, DAY($B278), INDEX(Settings!$AQ$19:$AQ$33, MATCH(Q$10, Settings!$Y$19:$Y$33, 0))))-1), 1, Settings!$AY$23:$AY$38), ""))</f>
        <v/>
      </c>
      <c r="BR278" s="118" t="str">
        <f>IF(BB278="", "", IF(BB278&lt;=$B278, WORKDAY(DATE(YEAR($BB278), MONTH(BB278)+1, DAY(BB278)-1), 1, Settings!$AY$23:$AY$38), BB278))</f>
        <v/>
      </c>
      <c r="BS278" s="119" t="str">
        <f>IF(BC278="", "", IF(BC278&lt;=$B278, WORKDAY(DATE(YEAR($BB278), MONTH(BC278)+1, DAY(BC278)-1), 1, Settings!$AY$23:$AY$38), BC278))</f>
        <v/>
      </c>
      <c r="BT278" s="119" t="str">
        <f>IF(BD278="", "", IF(BD278&lt;=$B278, WORKDAY(DATE(YEAR($BB278), MONTH(BD278)+1, DAY(BD278)-1), 1, Settings!$AY$23:$AY$38), BD278))</f>
        <v/>
      </c>
      <c r="BU278" s="119" t="str">
        <f>IF(BE278="", "", IF(BE278&lt;=$B278, WORKDAY(DATE(YEAR($BB278), MONTH(BE278)+1, DAY(BE278)-1), 1, Settings!$AY$23:$AY$38), BE278))</f>
        <v/>
      </c>
      <c r="BV278" s="119" t="str">
        <f>IF(BF278="", "", IF(BF278&lt;=$B278, WORKDAY(DATE(YEAR($BB278), MONTH(BF278)+1, DAY(BF278)-1), 1, Settings!$AY$23:$AY$38), BF278))</f>
        <v/>
      </c>
      <c r="BW278" s="119" t="str">
        <f>IF(BG278="", "", IF(BG278&lt;=$B278, WORKDAY(DATE(YEAR($BB278), MONTH(BG278)+1, DAY(BG278)-1), 1, Settings!$AY$23:$AY$38), BG278))</f>
        <v/>
      </c>
      <c r="BX278" s="119" t="str">
        <f>IF(BH278="", "", IF(BH278&lt;=$B278, WORKDAY(DATE(YEAR($BB278), MONTH(BH278)+1, DAY(BH278)-1), 1, Settings!$AY$23:$AY$38), BH278))</f>
        <v/>
      </c>
      <c r="BY278" s="119" t="str">
        <f>IF(BI278="", "", IF(BI278&lt;=$B278, WORKDAY(DATE(YEAR($BB278), MONTH(BI278)+1, DAY(BI278)-1), 1, Settings!$AY$23:$AY$38), BI278))</f>
        <v/>
      </c>
      <c r="BZ278" s="119" t="str">
        <f>IF(BJ278="", "", IF(BJ278&lt;=$B278, WORKDAY(DATE(YEAR($BB278), MONTH(BJ278)+1, DAY(BJ278)-1), 1, Settings!$AY$23:$AY$38), BJ278))</f>
        <v/>
      </c>
      <c r="CA278" s="119" t="str">
        <f>IF(BK278="", "", IF(BK278&lt;=$B278, WORKDAY(DATE(YEAR($BB278), MONTH(BK278)+1, DAY(BK278)-1), 1, Settings!$AY$23:$AY$38), BK278))</f>
        <v/>
      </c>
      <c r="CB278" s="119" t="str">
        <f>IF(BL278="", "", IF(BL278&lt;=$B278, WORKDAY(DATE(YEAR($BB278), MONTH(BL278)+1, DAY(BL278)-1), 1, Settings!$AY$23:$AY$38), BL278))</f>
        <v/>
      </c>
      <c r="CC278" s="119" t="str">
        <f>IF(BM278="", "", IF(BM278&lt;=$B278, WORKDAY(DATE(YEAR($BB278), MONTH(BM278)+1, DAY(BM278)-1), 1, Settings!$AY$23:$AY$38), BM278))</f>
        <v/>
      </c>
      <c r="CD278" s="119" t="str">
        <f>IF(BN278="", "", IF(BN278&lt;=$B278, WORKDAY(DATE(YEAR($BB278), MONTH(BN278)+1, DAY(BN278)-1), 1, Settings!$AY$23:$AY$38), BN278))</f>
        <v/>
      </c>
      <c r="CE278" s="119" t="str">
        <f>IF(BO278="", "", IF(BO278&lt;=$B278, WORKDAY(DATE(YEAR($BB278), MONTH(BO278)+1, DAY(BO278)-1), 1, Settings!$AY$23:$AY$38), BO278))</f>
        <v/>
      </c>
      <c r="CF278" s="120" t="str">
        <f>IF(BP278="", "", IF(BP278&lt;=$B278, WORKDAY(DATE(YEAR($BB278), MONTH(BP278)+1, DAY(BP278)-1), 1, Settings!$AY$23:$AY$38), BP278))</f>
        <v/>
      </c>
      <c r="CH278" s="48" t="str">
        <f t="shared" si="128"/>
        <v/>
      </c>
      <c r="CI278" s="49" t="str">
        <f t="shared" si="129"/>
        <v/>
      </c>
      <c r="CJ278" s="49" t="str">
        <f t="shared" si="130"/>
        <v/>
      </c>
      <c r="CK278" s="49" t="str">
        <f t="shared" si="131"/>
        <v/>
      </c>
      <c r="CL278" s="49" t="str">
        <f t="shared" si="132"/>
        <v/>
      </c>
      <c r="CM278" s="49" t="str">
        <f t="shared" si="133"/>
        <v/>
      </c>
      <c r="CN278" s="49" t="str">
        <f t="shared" si="134"/>
        <v/>
      </c>
      <c r="CO278" s="49" t="str">
        <f t="shared" si="135"/>
        <v/>
      </c>
      <c r="CP278" s="49" t="str">
        <f t="shared" si="136"/>
        <v/>
      </c>
      <c r="CQ278" s="49" t="str">
        <f t="shared" si="137"/>
        <v/>
      </c>
      <c r="CR278" s="49" t="str">
        <f t="shared" si="138"/>
        <v/>
      </c>
      <c r="CS278" s="49" t="str">
        <f t="shared" si="139"/>
        <v/>
      </c>
      <c r="CT278" s="49" t="str">
        <f t="shared" si="140"/>
        <v/>
      </c>
      <c r="CU278" s="49" t="str">
        <f t="shared" si="141"/>
        <v/>
      </c>
      <c r="CV278" s="16" t="str">
        <f t="shared" si="142"/>
        <v/>
      </c>
      <c r="CX278" s="48" t="str">
        <f t="shared" si="143"/>
        <v/>
      </c>
      <c r="CY278" s="49" t="str">
        <f t="shared" si="144"/>
        <v/>
      </c>
      <c r="CZ278" s="49" t="str">
        <f t="shared" si="145"/>
        <v/>
      </c>
      <c r="DA278" s="49" t="str">
        <f t="shared" si="146"/>
        <v/>
      </c>
      <c r="DB278" s="49" t="str">
        <f t="shared" si="147"/>
        <v/>
      </c>
      <c r="DC278" s="49" t="str">
        <f t="shared" si="148"/>
        <v/>
      </c>
      <c r="DD278" s="49" t="str">
        <f t="shared" si="149"/>
        <v/>
      </c>
      <c r="DE278" s="49" t="str">
        <f t="shared" si="150"/>
        <v/>
      </c>
      <c r="DF278" s="49" t="str">
        <f t="shared" si="151"/>
        <v/>
      </c>
      <c r="DG278" s="49" t="str">
        <f t="shared" si="152"/>
        <v/>
      </c>
      <c r="DH278" s="49" t="str">
        <f t="shared" si="153"/>
        <v/>
      </c>
      <c r="DI278" s="49" t="str">
        <f t="shared" si="154"/>
        <v/>
      </c>
      <c r="DJ278" s="49" t="str">
        <f t="shared" si="155"/>
        <v/>
      </c>
      <c r="DK278" s="49" t="str">
        <f t="shared" si="156"/>
        <v/>
      </c>
      <c r="DL278" s="16" t="str">
        <f t="shared" si="157"/>
        <v/>
      </c>
      <c r="DN278" s="17" t="str">
        <f t="shared" si="158"/>
        <v>Mar 2020</v>
      </c>
    </row>
    <row r="279" spans="1:118" x14ac:dyDescent="0.25">
      <c r="A279" s="30"/>
      <c r="B279" s="102">
        <f>IF(B278="", "", IFERROR(IF(B278+1&gt;Settings!$G$25, "", B278+1), ""))</f>
        <v>43915</v>
      </c>
      <c r="C279" s="2"/>
      <c r="D279" s="3"/>
      <c r="E279" s="3"/>
      <c r="F279" s="3"/>
      <c r="G279" s="3"/>
      <c r="H279" s="3"/>
      <c r="I279" s="3"/>
      <c r="J279" s="3"/>
      <c r="K279" s="3"/>
      <c r="L279" s="3"/>
      <c r="M279" s="3"/>
      <c r="N279" s="3"/>
      <c r="O279" s="3"/>
      <c r="P279" s="3"/>
      <c r="Q279" s="4"/>
      <c r="R279" s="30"/>
      <c r="T279" s="17" t="str">
        <f>IF($B279="", "", IF($B279&lt;Settings!$G$23, "Old", "New"))</f>
        <v>New</v>
      </c>
      <c r="AL279" s="118" t="str">
        <f>IF(OR($B279="", C279="", C$10="", AL$9), "", IFERROR($B279+INDEX(Settings!$AF$19:$AF$33, MATCH(C$10, Settings!$Y$19:$Y$33, 0))+IF(INDEX(Settings!$AI$19:$AI$33, MATCH(C$10, Settings!$Y$19:$Y$33, 0))="", 0, INDEX($AO$2:$AU$8, MATCH(TEXT($B279, "ddd"), $AN$2:$AN$8, 0), MATCH(INDEX(Settings!$AI$19:$AI$33, MATCH(C$10, Settings!$Y$19:$Y$33, 0)), $AO$1:$AU$1, 0))), 0))</f>
        <v/>
      </c>
      <c r="AM279" s="119" t="str">
        <f>IF(OR($B279="", D279="", D$10="", AM$9), "", IFERROR($B279+INDEX(Settings!$AF$19:$AF$33, MATCH(D$10, Settings!$Y$19:$Y$33, 0))+IF(INDEX(Settings!$AI$19:$AI$33, MATCH(D$10, Settings!$Y$19:$Y$33, 0))="", 0, INDEX($AO$2:$AU$8, MATCH(TEXT($B279, "ddd"), $AN$2:$AN$8, 0), MATCH(INDEX(Settings!$AI$19:$AI$33, MATCH(D$10, Settings!$Y$19:$Y$33, 0)), $AO$1:$AU$1, 0))), 0))</f>
        <v/>
      </c>
      <c r="AN279" s="119" t="str">
        <f>IF(OR($B279="", E279="", E$10="", AN$9), "", IFERROR($B279+INDEX(Settings!$AF$19:$AF$33, MATCH(E$10, Settings!$Y$19:$Y$33, 0))+IF(INDEX(Settings!$AI$19:$AI$33, MATCH(E$10, Settings!$Y$19:$Y$33, 0))="", 0, INDEX($AO$2:$AU$8, MATCH(TEXT($B279, "ddd"), $AN$2:$AN$8, 0), MATCH(INDEX(Settings!$AI$19:$AI$33, MATCH(E$10, Settings!$Y$19:$Y$33, 0)), $AO$1:$AU$1, 0))), 0))</f>
        <v/>
      </c>
      <c r="AO279" s="119" t="str">
        <f>IF(OR($B279="", F279="", F$10="", AO$9), "", IFERROR($B279+INDEX(Settings!$AF$19:$AF$33, MATCH(F$10, Settings!$Y$19:$Y$33, 0))+IF(INDEX(Settings!$AI$19:$AI$33, MATCH(F$10, Settings!$Y$19:$Y$33, 0))="", 0, INDEX($AO$2:$AU$8, MATCH(TEXT($B279, "ddd"), $AN$2:$AN$8, 0), MATCH(INDEX(Settings!$AI$19:$AI$33, MATCH(F$10, Settings!$Y$19:$Y$33, 0)), $AO$1:$AU$1, 0))), 0))</f>
        <v/>
      </c>
      <c r="AP279" s="119" t="str">
        <f>IF(OR($B279="", G279="", G$10="", AP$9), "", IFERROR($B279+INDEX(Settings!$AF$19:$AF$33, MATCH(G$10, Settings!$Y$19:$Y$33, 0))+IF(INDEX(Settings!$AI$19:$AI$33, MATCH(G$10, Settings!$Y$19:$Y$33, 0))="", 0, INDEX($AO$2:$AU$8, MATCH(TEXT($B279, "ddd"), $AN$2:$AN$8, 0), MATCH(INDEX(Settings!$AI$19:$AI$33, MATCH(G$10, Settings!$Y$19:$Y$33, 0)), $AO$1:$AU$1, 0))), 0))</f>
        <v/>
      </c>
      <c r="AQ279" s="119" t="str">
        <f>IF(OR($B279="", H279="", H$10="", AQ$9), "", IFERROR($B279+INDEX(Settings!$AF$19:$AF$33, MATCH(H$10, Settings!$Y$19:$Y$33, 0))+IF(INDEX(Settings!$AI$19:$AI$33, MATCH(H$10, Settings!$Y$19:$Y$33, 0))="", 0, INDEX($AO$2:$AU$8, MATCH(TEXT($B279, "ddd"), $AN$2:$AN$8, 0), MATCH(INDEX(Settings!$AI$19:$AI$33, MATCH(H$10, Settings!$Y$19:$Y$33, 0)), $AO$1:$AU$1, 0))), 0))</f>
        <v/>
      </c>
      <c r="AR279" s="119" t="str">
        <f>IF(OR($B279="", I279="", I$10="", AR$9), "", IFERROR($B279+INDEX(Settings!$AF$19:$AF$33, MATCH(I$10, Settings!$Y$19:$Y$33, 0))+IF(INDEX(Settings!$AI$19:$AI$33, MATCH(I$10, Settings!$Y$19:$Y$33, 0))="", 0, INDEX($AO$2:$AU$8, MATCH(TEXT($B279, "ddd"), $AN$2:$AN$8, 0), MATCH(INDEX(Settings!$AI$19:$AI$33, MATCH(I$10, Settings!$Y$19:$Y$33, 0)), $AO$1:$AU$1, 0))), 0))</f>
        <v/>
      </c>
      <c r="AS279" s="119" t="str">
        <f>IF(OR($B279="", J279="", J$10="", AS$9), "", IFERROR($B279+INDEX(Settings!$AF$19:$AF$33, MATCH(J$10, Settings!$Y$19:$Y$33, 0))+IF(INDEX(Settings!$AI$19:$AI$33, MATCH(J$10, Settings!$Y$19:$Y$33, 0))="", 0, INDEX($AO$2:$AU$8, MATCH(TEXT($B279, "ddd"), $AN$2:$AN$8, 0), MATCH(INDEX(Settings!$AI$19:$AI$33, MATCH(J$10, Settings!$Y$19:$Y$33, 0)), $AO$1:$AU$1, 0))), 0))</f>
        <v/>
      </c>
      <c r="AT279" s="119" t="str">
        <f>IF(OR($B279="", K279="", K$10="", AT$9), "", IFERROR($B279+INDEX(Settings!$AF$19:$AF$33, MATCH(K$10, Settings!$Y$19:$Y$33, 0))+IF(INDEX(Settings!$AI$19:$AI$33, MATCH(K$10, Settings!$Y$19:$Y$33, 0))="", 0, INDEX($AO$2:$AU$8, MATCH(TEXT($B279, "ddd"), $AN$2:$AN$8, 0), MATCH(INDEX(Settings!$AI$19:$AI$33, MATCH(K$10, Settings!$Y$19:$Y$33, 0)), $AO$1:$AU$1, 0))), 0))</f>
        <v/>
      </c>
      <c r="AU279" s="119" t="str">
        <f>IF(OR($B279="", L279="", L$10="", AU$9), "", IFERROR($B279+INDEX(Settings!$AF$19:$AF$33, MATCH(L$10, Settings!$Y$19:$Y$33, 0))+IF(INDEX(Settings!$AI$19:$AI$33, MATCH(L$10, Settings!$Y$19:$Y$33, 0))="", 0, INDEX($AO$2:$AU$8, MATCH(TEXT($B279, "ddd"), $AN$2:$AN$8, 0), MATCH(INDEX(Settings!$AI$19:$AI$33, MATCH(L$10, Settings!$Y$19:$Y$33, 0)), $AO$1:$AU$1, 0))), 0))</f>
        <v/>
      </c>
      <c r="AV279" s="119" t="str">
        <f>IF(OR($B279="", M279="", M$10="", AV$9), "", IFERROR($B279+INDEX(Settings!$AF$19:$AF$33, MATCH(M$10, Settings!$Y$19:$Y$33, 0))+IF(INDEX(Settings!$AI$19:$AI$33, MATCH(M$10, Settings!$Y$19:$Y$33, 0))="", 0, INDEX($AO$2:$AU$8, MATCH(TEXT($B279, "ddd"), $AN$2:$AN$8, 0), MATCH(INDEX(Settings!$AI$19:$AI$33, MATCH(M$10, Settings!$Y$19:$Y$33, 0)), $AO$1:$AU$1, 0))), 0))</f>
        <v/>
      </c>
      <c r="AW279" s="119" t="str">
        <f>IF(OR($B279="", N279="", N$10="", AW$9), "", IFERROR($B279+INDEX(Settings!$AF$19:$AF$33, MATCH(N$10, Settings!$Y$19:$Y$33, 0))+IF(INDEX(Settings!$AI$19:$AI$33, MATCH(N$10, Settings!$Y$19:$Y$33, 0))="", 0, INDEX($AO$2:$AU$8, MATCH(TEXT($B279, "ddd"), $AN$2:$AN$8, 0), MATCH(INDEX(Settings!$AI$19:$AI$33, MATCH(N$10, Settings!$Y$19:$Y$33, 0)), $AO$1:$AU$1, 0))), 0))</f>
        <v/>
      </c>
      <c r="AX279" s="119" t="str">
        <f>IF(OR($B279="", O279="", O$10="", AX$9), "", IFERROR($B279+INDEX(Settings!$AF$19:$AF$33, MATCH(O$10, Settings!$Y$19:$Y$33, 0))+IF(INDEX(Settings!$AI$19:$AI$33, MATCH(O$10, Settings!$Y$19:$Y$33, 0))="", 0, INDEX($AO$2:$AU$8, MATCH(TEXT($B279, "ddd"), $AN$2:$AN$8, 0), MATCH(INDEX(Settings!$AI$19:$AI$33, MATCH(O$10, Settings!$Y$19:$Y$33, 0)), $AO$1:$AU$1, 0))), 0))</f>
        <v/>
      </c>
      <c r="AY279" s="119" t="str">
        <f>IF(OR($B279="", P279="", P$10="", AY$9), "", IFERROR($B279+INDEX(Settings!$AF$19:$AF$33, MATCH(P$10, Settings!$Y$19:$Y$33, 0))+IF(INDEX(Settings!$AI$19:$AI$33, MATCH(P$10, Settings!$Y$19:$Y$33, 0))="", 0, INDEX($AO$2:$AU$8, MATCH(TEXT($B279, "ddd"), $AN$2:$AN$8, 0), MATCH(INDEX(Settings!$AI$19:$AI$33, MATCH(P$10, Settings!$Y$19:$Y$33, 0)), $AO$1:$AU$1, 0))), 0))</f>
        <v/>
      </c>
      <c r="AZ279" s="120" t="str">
        <f>IF(OR($B279="", Q279="", Q$10="", AZ$9), "", IFERROR($B279+INDEX(Settings!$AF$19:$AF$33, MATCH(Q$10, Settings!$Y$19:$Y$33, 0))+IF(INDEX(Settings!$AI$19:$AI$33, MATCH(Q$10, Settings!$Y$19:$Y$33, 0))="", 0, INDEX($AO$2:$AU$8, MATCH(TEXT($B279, "ddd"), $AN$2:$AN$8, 0), MATCH(INDEX(Settings!$AI$19:$AI$33, MATCH(Q$10, Settings!$Y$19:$Y$33, 0)), $AO$1:$AU$1, 0))), 0))</f>
        <v/>
      </c>
      <c r="BB279" s="118" t="str">
        <f>IF(OR(C$10="", $B279="", C279="", BB$9=""), "", IFERROR(WORKDAY((DATE(YEAR($B279), MONTH($B279)+INDEX(Settings!$AM$19:$AM$33, MATCH(C$10, Settings!$Y$19:$Y$33, 0)), IF(INDEX(Settings!$AQ$19:$AQ$33, MATCH(C$10, Settings!$Y$19:$Y$33, 0))=0, DAY($B279), INDEX(Settings!$AQ$19:$AQ$33, MATCH(C$10, Settings!$Y$19:$Y$33, 0))))-1), 1, Settings!$AY$23:$AY$38), ""))</f>
        <v/>
      </c>
      <c r="BC279" s="119" t="str">
        <f>IF(OR(D$10="", $B279="", D279="", BC$9=""), "", IFERROR(WORKDAY((DATE(YEAR($B279), MONTH($B279)+INDEX(Settings!$AM$19:$AM$33, MATCH(D$10, Settings!$Y$19:$Y$33, 0)), IF(INDEX(Settings!$AQ$19:$AQ$33, MATCH(D$10, Settings!$Y$19:$Y$33, 0))=0, DAY($B279), INDEX(Settings!$AQ$19:$AQ$33, MATCH(D$10, Settings!$Y$19:$Y$33, 0))))-1), 1, Settings!$AY$23:$AY$38), ""))</f>
        <v/>
      </c>
      <c r="BD279" s="119" t="str">
        <f>IF(OR(E$10="", $B279="", E279="", BD$9=""), "", IFERROR(WORKDAY((DATE(YEAR($B279), MONTH($B279)+INDEX(Settings!$AM$19:$AM$33, MATCH(E$10, Settings!$Y$19:$Y$33, 0)), IF(INDEX(Settings!$AQ$19:$AQ$33, MATCH(E$10, Settings!$Y$19:$Y$33, 0))=0, DAY($B279), INDEX(Settings!$AQ$19:$AQ$33, MATCH(E$10, Settings!$Y$19:$Y$33, 0))))-1), 1, Settings!$AY$23:$AY$38), ""))</f>
        <v/>
      </c>
      <c r="BE279" s="119" t="str">
        <f>IF(OR(F$10="", $B279="", F279="", BE$9=""), "", IFERROR(WORKDAY((DATE(YEAR($B279), MONTH($B279)+INDEX(Settings!$AM$19:$AM$33, MATCH(F$10, Settings!$Y$19:$Y$33, 0)), IF(INDEX(Settings!$AQ$19:$AQ$33, MATCH(F$10, Settings!$Y$19:$Y$33, 0))=0, DAY($B279), INDEX(Settings!$AQ$19:$AQ$33, MATCH(F$10, Settings!$Y$19:$Y$33, 0))))-1), 1, Settings!$AY$23:$AY$38), ""))</f>
        <v/>
      </c>
      <c r="BF279" s="119" t="str">
        <f>IF(OR(G$10="", $B279="", G279="", BF$9=""), "", IFERROR(WORKDAY((DATE(YEAR($B279), MONTH($B279)+INDEX(Settings!$AM$19:$AM$33, MATCH(G$10, Settings!$Y$19:$Y$33, 0)), IF(INDEX(Settings!$AQ$19:$AQ$33, MATCH(G$10, Settings!$Y$19:$Y$33, 0))=0, DAY($B279), INDEX(Settings!$AQ$19:$AQ$33, MATCH(G$10, Settings!$Y$19:$Y$33, 0))))-1), 1, Settings!$AY$23:$AY$38), ""))</f>
        <v/>
      </c>
      <c r="BG279" s="119" t="str">
        <f>IF(OR(H$10="", $B279="", H279="", BG$9=""), "", IFERROR(WORKDAY((DATE(YEAR($B279), MONTH($B279)+INDEX(Settings!$AM$19:$AM$33, MATCH(H$10, Settings!$Y$19:$Y$33, 0)), IF(INDEX(Settings!$AQ$19:$AQ$33, MATCH(H$10, Settings!$Y$19:$Y$33, 0))=0, DAY($B279), INDEX(Settings!$AQ$19:$AQ$33, MATCH(H$10, Settings!$Y$19:$Y$33, 0))))-1), 1, Settings!$AY$23:$AY$38), ""))</f>
        <v/>
      </c>
      <c r="BH279" s="119" t="str">
        <f>IF(OR(I$10="", $B279="", I279="", BH$9=""), "", IFERROR(WORKDAY((DATE(YEAR($B279), MONTH($B279)+INDEX(Settings!$AM$19:$AM$33, MATCH(I$10, Settings!$Y$19:$Y$33, 0)), IF(INDEX(Settings!$AQ$19:$AQ$33, MATCH(I$10, Settings!$Y$19:$Y$33, 0))=0, DAY($B279), INDEX(Settings!$AQ$19:$AQ$33, MATCH(I$10, Settings!$Y$19:$Y$33, 0))))-1), 1, Settings!$AY$23:$AY$38), ""))</f>
        <v/>
      </c>
      <c r="BI279" s="119" t="str">
        <f>IF(OR(J$10="", $B279="", J279="", BI$9=""), "", IFERROR(WORKDAY((DATE(YEAR($B279), MONTH($B279)+INDEX(Settings!$AM$19:$AM$33, MATCH(J$10, Settings!$Y$19:$Y$33, 0)), IF(INDEX(Settings!$AQ$19:$AQ$33, MATCH(J$10, Settings!$Y$19:$Y$33, 0))=0, DAY($B279), INDEX(Settings!$AQ$19:$AQ$33, MATCH(J$10, Settings!$Y$19:$Y$33, 0))))-1), 1, Settings!$AY$23:$AY$38), ""))</f>
        <v/>
      </c>
      <c r="BJ279" s="119" t="str">
        <f>IF(OR(K$10="", $B279="", K279="", BJ$9=""), "", IFERROR(WORKDAY((DATE(YEAR($B279), MONTH($B279)+INDEX(Settings!$AM$19:$AM$33, MATCH(K$10, Settings!$Y$19:$Y$33, 0)), IF(INDEX(Settings!$AQ$19:$AQ$33, MATCH(K$10, Settings!$Y$19:$Y$33, 0))=0, DAY($B279), INDEX(Settings!$AQ$19:$AQ$33, MATCH(K$10, Settings!$Y$19:$Y$33, 0))))-1), 1, Settings!$AY$23:$AY$38), ""))</f>
        <v/>
      </c>
      <c r="BK279" s="119" t="str">
        <f>IF(OR(L$10="", $B279="", L279="", BK$9=""), "", IFERROR(WORKDAY((DATE(YEAR($B279), MONTH($B279)+INDEX(Settings!$AM$19:$AM$33, MATCH(L$10, Settings!$Y$19:$Y$33, 0)), IF(INDEX(Settings!$AQ$19:$AQ$33, MATCH(L$10, Settings!$Y$19:$Y$33, 0))=0, DAY($B279), INDEX(Settings!$AQ$19:$AQ$33, MATCH(L$10, Settings!$Y$19:$Y$33, 0))))-1), 1, Settings!$AY$23:$AY$38), ""))</f>
        <v/>
      </c>
      <c r="BL279" s="119" t="str">
        <f>IF(OR(M$10="", $B279="", M279="", BL$9=""), "", IFERROR(WORKDAY((DATE(YEAR($B279), MONTH($B279)+INDEX(Settings!$AM$19:$AM$33, MATCH(M$10, Settings!$Y$19:$Y$33, 0)), IF(INDEX(Settings!$AQ$19:$AQ$33, MATCH(M$10, Settings!$Y$19:$Y$33, 0))=0, DAY($B279), INDEX(Settings!$AQ$19:$AQ$33, MATCH(M$10, Settings!$Y$19:$Y$33, 0))))-1), 1, Settings!$AY$23:$AY$38), ""))</f>
        <v/>
      </c>
      <c r="BM279" s="119" t="str">
        <f>IF(OR(N$10="", $B279="", N279="", BM$9=""), "", IFERROR(WORKDAY((DATE(YEAR($B279), MONTH($B279)+INDEX(Settings!$AM$19:$AM$33, MATCH(N$10, Settings!$Y$19:$Y$33, 0)), IF(INDEX(Settings!$AQ$19:$AQ$33, MATCH(N$10, Settings!$Y$19:$Y$33, 0))=0, DAY($B279), INDEX(Settings!$AQ$19:$AQ$33, MATCH(N$10, Settings!$Y$19:$Y$33, 0))))-1), 1, Settings!$AY$23:$AY$38), ""))</f>
        <v/>
      </c>
      <c r="BN279" s="119" t="str">
        <f>IF(OR(O$10="", $B279="", O279="", BN$9=""), "", IFERROR(WORKDAY((DATE(YEAR($B279), MONTH($B279)+INDEX(Settings!$AM$19:$AM$33, MATCH(O$10, Settings!$Y$19:$Y$33, 0)), IF(INDEX(Settings!$AQ$19:$AQ$33, MATCH(O$10, Settings!$Y$19:$Y$33, 0))=0, DAY($B279), INDEX(Settings!$AQ$19:$AQ$33, MATCH(O$10, Settings!$Y$19:$Y$33, 0))))-1), 1, Settings!$AY$23:$AY$38), ""))</f>
        <v/>
      </c>
      <c r="BO279" s="119" t="str">
        <f>IF(OR(P$10="", $B279="", P279="", BO$9=""), "", IFERROR(WORKDAY((DATE(YEAR($B279), MONTH($B279)+INDEX(Settings!$AM$19:$AM$33, MATCH(P$10, Settings!$Y$19:$Y$33, 0)), IF(INDEX(Settings!$AQ$19:$AQ$33, MATCH(P$10, Settings!$Y$19:$Y$33, 0))=0, DAY($B279), INDEX(Settings!$AQ$19:$AQ$33, MATCH(P$10, Settings!$Y$19:$Y$33, 0))))-1), 1, Settings!$AY$23:$AY$38), ""))</f>
        <v/>
      </c>
      <c r="BP279" s="120" t="str">
        <f>IF(OR(Q$10="", $B279="", Q279="", BP$9=""), "", IFERROR(WORKDAY((DATE(YEAR($B279), MONTH($B279)+INDEX(Settings!$AM$19:$AM$33, MATCH(Q$10, Settings!$Y$19:$Y$33, 0)), IF(INDEX(Settings!$AQ$19:$AQ$33, MATCH(Q$10, Settings!$Y$19:$Y$33, 0))=0, DAY($B279), INDEX(Settings!$AQ$19:$AQ$33, MATCH(Q$10, Settings!$Y$19:$Y$33, 0))))-1), 1, Settings!$AY$23:$AY$38), ""))</f>
        <v/>
      </c>
      <c r="BR279" s="118" t="str">
        <f>IF(BB279="", "", IF(BB279&lt;=$B279, WORKDAY(DATE(YEAR($BB279), MONTH(BB279)+1, DAY(BB279)-1), 1, Settings!$AY$23:$AY$38), BB279))</f>
        <v/>
      </c>
      <c r="BS279" s="119" t="str">
        <f>IF(BC279="", "", IF(BC279&lt;=$B279, WORKDAY(DATE(YEAR($BB279), MONTH(BC279)+1, DAY(BC279)-1), 1, Settings!$AY$23:$AY$38), BC279))</f>
        <v/>
      </c>
      <c r="BT279" s="119" t="str">
        <f>IF(BD279="", "", IF(BD279&lt;=$B279, WORKDAY(DATE(YEAR($BB279), MONTH(BD279)+1, DAY(BD279)-1), 1, Settings!$AY$23:$AY$38), BD279))</f>
        <v/>
      </c>
      <c r="BU279" s="119" t="str">
        <f>IF(BE279="", "", IF(BE279&lt;=$B279, WORKDAY(DATE(YEAR($BB279), MONTH(BE279)+1, DAY(BE279)-1), 1, Settings!$AY$23:$AY$38), BE279))</f>
        <v/>
      </c>
      <c r="BV279" s="119" t="str">
        <f>IF(BF279="", "", IF(BF279&lt;=$B279, WORKDAY(DATE(YEAR($BB279), MONTH(BF279)+1, DAY(BF279)-1), 1, Settings!$AY$23:$AY$38), BF279))</f>
        <v/>
      </c>
      <c r="BW279" s="119" t="str">
        <f>IF(BG279="", "", IF(BG279&lt;=$B279, WORKDAY(DATE(YEAR($BB279), MONTH(BG279)+1, DAY(BG279)-1), 1, Settings!$AY$23:$AY$38), BG279))</f>
        <v/>
      </c>
      <c r="BX279" s="119" t="str">
        <f>IF(BH279="", "", IF(BH279&lt;=$B279, WORKDAY(DATE(YEAR($BB279), MONTH(BH279)+1, DAY(BH279)-1), 1, Settings!$AY$23:$AY$38), BH279))</f>
        <v/>
      </c>
      <c r="BY279" s="119" t="str">
        <f>IF(BI279="", "", IF(BI279&lt;=$B279, WORKDAY(DATE(YEAR($BB279), MONTH(BI279)+1, DAY(BI279)-1), 1, Settings!$AY$23:$AY$38), BI279))</f>
        <v/>
      </c>
      <c r="BZ279" s="119" t="str">
        <f>IF(BJ279="", "", IF(BJ279&lt;=$B279, WORKDAY(DATE(YEAR($BB279), MONTH(BJ279)+1, DAY(BJ279)-1), 1, Settings!$AY$23:$AY$38), BJ279))</f>
        <v/>
      </c>
      <c r="CA279" s="119" t="str">
        <f>IF(BK279="", "", IF(BK279&lt;=$B279, WORKDAY(DATE(YEAR($BB279), MONTH(BK279)+1, DAY(BK279)-1), 1, Settings!$AY$23:$AY$38), BK279))</f>
        <v/>
      </c>
      <c r="CB279" s="119" t="str">
        <f>IF(BL279="", "", IF(BL279&lt;=$B279, WORKDAY(DATE(YEAR($BB279), MONTH(BL279)+1, DAY(BL279)-1), 1, Settings!$AY$23:$AY$38), BL279))</f>
        <v/>
      </c>
      <c r="CC279" s="119" t="str">
        <f>IF(BM279="", "", IF(BM279&lt;=$B279, WORKDAY(DATE(YEAR($BB279), MONTH(BM279)+1, DAY(BM279)-1), 1, Settings!$AY$23:$AY$38), BM279))</f>
        <v/>
      </c>
      <c r="CD279" s="119" t="str">
        <f>IF(BN279="", "", IF(BN279&lt;=$B279, WORKDAY(DATE(YEAR($BB279), MONTH(BN279)+1, DAY(BN279)-1), 1, Settings!$AY$23:$AY$38), BN279))</f>
        <v/>
      </c>
      <c r="CE279" s="119" t="str">
        <f>IF(BO279="", "", IF(BO279&lt;=$B279, WORKDAY(DATE(YEAR($BB279), MONTH(BO279)+1, DAY(BO279)-1), 1, Settings!$AY$23:$AY$38), BO279))</f>
        <v/>
      </c>
      <c r="CF279" s="120" t="str">
        <f>IF(BP279="", "", IF(BP279&lt;=$B279, WORKDAY(DATE(YEAR($BB279), MONTH(BP279)+1, DAY(BP279)-1), 1, Settings!$AY$23:$AY$38), BP279))</f>
        <v/>
      </c>
      <c r="CH279" s="48" t="str">
        <f t="shared" si="128"/>
        <v/>
      </c>
      <c r="CI279" s="49" t="str">
        <f t="shared" si="129"/>
        <v/>
      </c>
      <c r="CJ279" s="49" t="str">
        <f t="shared" si="130"/>
        <v/>
      </c>
      <c r="CK279" s="49" t="str">
        <f t="shared" si="131"/>
        <v/>
      </c>
      <c r="CL279" s="49" t="str">
        <f t="shared" si="132"/>
        <v/>
      </c>
      <c r="CM279" s="49" t="str">
        <f t="shared" si="133"/>
        <v/>
      </c>
      <c r="CN279" s="49" t="str">
        <f t="shared" si="134"/>
        <v/>
      </c>
      <c r="CO279" s="49" t="str">
        <f t="shared" si="135"/>
        <v/>
      </c>
      <c r="CP279" s="49" t="str">
        <f t="shared" si="136"/>
        <v/>
      </c>
      <c r="CQ279" s="49" t="str">
        <f t="shared" si="137"/>
        <v/>
      </c>
      <c r="CR279" s="49" t="str">
        <f t="shared" si="138"/>
        <v/>
      </c>
      <c r="CS279" s="49" t="str">
        <f t="shared" si="139"/>
        <v/>
      </c>
      <c r="CT279" s="49" t="str">
        <f t="shared" si="140"/>
        <v/>
      </c>
      <c r="CU279" s="49" t="str">
        <f t="shared" si="141"/>
        <v/>
      </c>
      <c r="CV279" s="16" t="str">
        <f t="shared" si="142"/>
        <v/>
      </c>
      <c r="CX279" s="48" t="str">
        <f t="shared" si="143"/>
        <v/>
      </c>
      <c r="CY279" s="49" t="str">
        <f t="shared" si="144"/>
        <v/>
      </c>
      <c r="CZ279" s="49" t="str">
        <f t="shared" si="145"/>
        <v/>
      </c>
      <c r="DA279" s="49" t="str">
        <f t="shared" si="146"/>
        <v/>
      </c>
      <c r="DB279" s="49" t="str">
        <f t="shared" si="147"/>
        <v/>
      </c>
      <c r="DC279" s="49" t="str">
        <f t="shared" si="148"/>
        <v/>
      </c>
      <c r="DD279" s="49" t="str">
        <f t="shared" si="149"/>
        <v/>
      </c>
      <c r="DE279" s="49" t="str">
        <f t="shared" si="150"/>
        <v/>
      </c>
      <c r="DF279" s="49" t="str">
        <f t="shared" si="151"/>
        <v/>
      </c>
      <c r="DG279" s="49" t="str">
        <f t="shared" si="152"/>
        <v/>
      </c>
      <c r="DH279" s="49" t="str">
        <f t="shared" si="153"/>
        <v/>
      </c>
      <c r="DI279" s="49" t="str">
        <f t="shared" si="154"/>
        <v/>
      </c>
      <c r="DJ279" s="49" t="str">
        <f t="shared" si="155"/>
        <v/>
      </c>
      <c r="DK279" s="49" t="str">
        <f t="shared" si="156"/>
        <v/>
      </c>
      <c r="DL279" s="16" t="str">
        <f t="shared" si="157"/>
        <v/>
      </c>
      <c r="DN279" s="17" t="str">
        <f t="shared" si="158"/>
        <v>Mar 2020</v>
      </c>
    </row>
    <row r="280" spans="1:118" x14ac:dyDescent="0.25">
      <c r="A280" s="30"/>
      <c r="B280" s="102">
        <f>IF(B279="", "", IFERROR(IF(B279+1&gt;Settings!$G$25, "", B279+1), ""))</f>
        <v>43916</v>
      </c>
      <c r="C280" s="2"/>
      <c r="D280" s="3"/>
      <c r="E280" s="3"/>
      <c r="F280" s="3"/>
      <c r="G280" s="3"/>
      <c r="H280" s="3"/>
      <c r="I280" s="3"/>
      <c r="J280" s="3"/>
      <c r="K280" s="3"/>
      <c r="L280" s="3"/>
      <c r="M280" s="3"/>
      <c r="N280" s="3"/>
      <c r="O280" s="3"/>
      <c r="P280" s="3"/>
      <c r="Q280" s="4"/>
      <c r="R280" s="30"/>
      <c r="T280" s="17" t="str">
        <f>IF($B280="", "", IF($B280&lt;Settings!$G$23, "Old", "New"))</f>
        <v>New</v>
      </c>
      <c r="AL280" s="118" t="str">
        <f>IF(OR($B280="", C280="", C$10="", AL$9), "", IFERROR($B280+INDEX(Settings!$AF$19:$AF$33, MATCH(C$10, Settings!$Y$19:$Y$33, 0))+IF(INDEX(Settings!$AI$19:$AI$33, MATCH(C$10, Settings!$Y$19:$Y$33, 0))="", 0, INDEX($AO$2:$AU$8, MATCH(TEXT($B280, "ddd"), $AN$2:$AN$8, 0), MATCH(INDEX(Settings!$AI$19:$AI$33, MATCH(C$10, Settings!$Y$19:$Y$33, 0)), $AO$1:$AU$1, 0))), 0))</f>
        <v/>
      </c>
      <c r="AM280" s="119" t="str">
        <f>IF(OR($B280="", D280="", D$10="", AM$9), "", IFERROR($B280+INDEX(Settings!$AF$19:$AF$33, MATCH(D$10, Settings!$Y$19:$Y$33, 0))+IF(INDEX(Settings!$AI$19:$AI$33, MATCH(D$10, Settings!$Y$19:$Y$33, 0))="", 0, INDEX($AO$2:$AU$8, MATCH(TEXT($B280, "ddd"), $AN$2:$AN$8, 0), MATCH(INDEX(Settings!$AI$19:$AI$33, MATCH(D$10, Settings!$Y$19:$Y$33, 0)), $AO$1:$AU$1, 0))), 0))</f>
        <v/>
      </c>
      <c r="AN280" s="119" t="str">
        <f>IF(OR($B280="", E280="", E$10="", AN$9), "", IFERROR($B280+INDEX(Settings!$AF$19:$AF$33, MATCH(E$10, Settings!$Y$19:$Y$33, 0))+IF(INDEX(Settings!$AI$19:$AI$33, MATCH(E$10, Settings!$Y$19:$Y$33, 0))="", 0, INDEX($AO$2:$AU$8, MATCH(TEXT($B280, "ddd"), $AN$2:$AN$8, 0), MATCH(INDEX(Settings!$AI$19:$AI$33, MATCH(E$10, Settings!$Y$19:$Y$33, 0)), $AO$1:$AU$1, 0))), 0))</f>
        <v/>
      </c>
      <c r="AO280" s="119" t="str">
        <f>IF(OR($B280="", F280="", F$10="", AO$9), "", IFERROR($B280+INDEX(Settings!$AF$19:$AF$33, MATCH(F$10, Settings!$Y$19:$Y$33, 0))+IF(INDEX(Settings!$AI$19:$AI$33, MATCH(F$10, Settings!$Y$19:$Y$33, 0))="", 0, INDEX($AO$2:$AU$8, MATCH(TEXT($B280, "ddd"), $AN$2:$AN$8, 0), MATCH(INDEX(Settings!$AI$19:$AI$33, MATCH(F$10, Settings!$Y$19:$Y$33, 0)), $AO$1:$AU$1, 0))), 0))</f>
        <v/>
      </c>
      <c r="AP280" s="119" t="str">
        <f>IF(OR($B280="", G280="", G$10="", AP$9), "", IFERROR($B280+INDEX(Settings!$AF$19:$AF$33, MATCH(G$10, Settings!$Y$19:$Y$33, 0))+IF(INDEX(Settings!$AI$19:$AI$33, MATCH(G$10, Settings!$Y$19:$Y$33, 0))="", 0, INDEX($AO$2:$AU$8, MATCH(TEXT($B280, "ddd"), $AN$2:$AN$8, 0), MATCH(INDEX(Settings!$AI$19:$AI$33, MATCH(G$10, Settings!$Y$19:$Y$33, 0)), $AO$1:$AU$1, 0))), 0))</f>
        <v/>
      </c>
      <c r="AQ280" s="119" t="str">
        <f>IF(OR($B280="", H280="", H$10="", AQ$9), "", IFERROR($B280+INDEX(Settings!$AF$19:$AF$33, MATCH(H$10, Settings!$Y$19:$Y$33, 0))+IF(INDEX(Settings!$AI$19:$AI$33, MATCH(H$10, Settings!$Y$19:$Y$33, 0))="", 0, INDEX($AO$2:$AU$8, MATCH(TEXT($B280, "ddd"), $AN$2:$AN$8, 0), MATCH(INDEX(Settings!$AI$19:$AI$33, MATCH(H$10, Settings!$Y$19:$Y$33, 0)), $AO$1:$AU$1, 0))), 0))</f>
        <v/>
      </c>
      <c r="AR280" s="119" t="str">
        <f>IF(OR($B280="", I280="", I$10="", AR$9), "", IFERROR($B280+INDEX(Settings!$AF$19:$AF$33, MATCH(I$10, Settings!$Y$19:$Y$33, 0))+IF(INDEX(Settings!$AI$19:$AI$33, MATCH(I$10, Settings!$Y$19:$Y$33, 0))="", 0, INDEX($AO$2:$AU$8, MATCH(TEXT($B280, "ddd"), $AN$2:$AN$8, 0), MATCH(INDEX(Settings!$AI$19:$AI$33, MATCH(I$10, Settings!$Y$19:$Y$33, 0)), $AO$1:$AU$1, 0))), 0))</f>
        <v/>
      </c>
      <c r="AS280" s="119" t="str">
        <f>IF(OR($B280="", J280="", J$10="", AS$9), "", IFERROR($B280+INDEX(Settings!$AF$19:$AF$33, MATCH(J$10, Settings!$Y$19:$Y$33, 0))+IF(INDEX(Settings!$AI$19:$AI$33, MATCH(J$10, Settings!$Y$19:$Y$33, 0))="", 0, INDEX($AO$2:$AU$8, MATCH(TEXT($B280, "ddd"), $AN$2:$AN$8, 0), MATCH(INDEX(Settings!$AI$19:$AI$33, MATCH(J$10, Settings!$Y$19:$Y$33, 0)), $AO$1:$AU$1, 0))), 0))</f>
        <v/>
      </c>
      <c r="AT280" s="119" t="str">
        <f>IF(OR($B280="", K280="", K$10="", AT$9), "", IFERROR($B280+INDEX(Settings!$AF$19:$AF$33, MATCH(K$10, Settings!$Y$19:$Y$33, 0))+IF(INDEX(Settings!$AI$19:$AI$33, MATCH(K$10, Settings!$Y$19:$Y$33, 0))="", 0, INDEX($AO$2:$AU$8, MATCH(TEXT($B280, "ddd"), $AN$2:$AN$8, 0), MATCH(INDEX(Settings!$AI$19:$AI$33, MATCH(K$10, Settings!$Y$19:$Y$33, 0)), $AO$1:$AU$1, 0))), 0))</f>
        <v/>
      </c>
      <c r="AU280" s="119" t="str">
        <f>IF(OR($B280="", L280="", L$10="", AU$9), "", IFERROR($B280+INDEX(Settings!$AF$19:$AF$33, MATCH(L$10, Settings!$Y$19:$Y$33, 0))+IF(INDEX(Settings!$AI$19:$AI$33, MATCH(L$10, Settings!$Y$19:$Y$33, 0))="", 0, INDEX($AO$2:$AU$8, MATCH(TEXT($B280, "ddd"), $AN$2:$AN$8, 0), MATCH(INDEX(Settings!$AI$19:$AI$33, MATCH(L$10, Settings!$Y$19:$Y$33, 0)), $AO$1:$AU$1, 0))), 0))</f>
        <v/>
      </c>
      <c r="AV280" s="119" t="str">
        <f>IF(OR($B280="", M280="", M$10="", AV$9), "", IFERROR($B280+INDEX(Settings!$AF$19:$AF$33, MATCH(M$10, Settings!$Y$19:$Y$33, 0))+IF(INDEX(Settings!$AI$19:$AI$33, MATCH(M$10, Settings!$Y$19:$Y$33, 0))="", 0, INDEX($AO$2:$AU$8, MATCH(TEXT($B280, "ddd"), $AN$2:$AN$8, 0), MATCH(INDEX(Settings!$AI$19:$AI$33, MATCH(M$10, Settings!$Y$19:$Y$33, 0)), $AO$1:$AU$1, 0))), 0))</f>
        <v/>
      </c>
      <c r="AW280" s="119" t="str">
        <f>IF(OR($B280="", N280="", N$10="", AW$9), "", IFERROR($B280+INDEX(Settings!$AF$19:$AF$33, MATCH(N$10, Settings!$Y$19:$Y$33, 0))+IF(INDEX(Settings!$AI$19:$AI$33, MATCH(N$10, Settings!$Y$19:$Y$33, 0))="", 0, INDEX($AO$2:$AU$8, MATCH(TEXT($B280, "ddd"), $AN$2:$AN$8, 0), MATCH(INDEX(Settings!$AI$19:$AI$33, MATCH(N$10, Settings!$Y$19:$Y$33, 0)), $AO$1:$AU$1, 0))), 0))</f>
        <v/>
      </c>
      <c r="AX280" s="119" t="str">
        <f>IF(OR($B280="", O280="", O$10="", AX$9), "", IFERROR($B280+INDEX(Settings!$AF$19:$AF$33, MATCH(O$10, Settings!$Y$19:$Y$33, 0))+IF(INDEX(Settings!$AI$19:$AI$33, MATCH(O$10, Settings!$Y$19:$Y$33, 0))="", 0, INDEX($AO$2:$AU$8, MATCH(TEXT($B280, "ddd"), $AN$2:$AN$8, 0), MATCH(INDEX(Settings!$AI$19:$AI$33, MATCH(O$10, Settings!$Y$19:$Y$33, 0)), $AO$1:$AU$1, 0))), 0))</f>
        <v/>
      </c>
      <c r="AY280" s="119" t="str">
        <f>IF(OR($B280="", P280="", P$10="", AY$9), "", IFERROR($B280+INDEX(Settings!$AF$19:$AF$33, MATCH(P$10, Settings!$Y$19:$Y$33, 0))+IF(INDEX(Settings!$AI$19:$AI$33, MATCH(P$10, Settings!$Y$19:$Y$33, 0))="", 0, INDEX($AO$2:$AU$8, MATCH(TEXT($B280, "ddd"), $AN$2:$AN$8, 0), MATCH(INDEX(Settings!$AI$19:$AI$33, MATCH(P$10, Settings!$Y$19:$Y$33, 0)), $AO$1:$AU$1, 0))), 0))</f>
        <v/>
      </c>
      <c r="AZ280" s="120" t="str">
        <f>IF(OR($B280="", Q280="", Q$10="", AZ$9), "", IFERROR($B280+INDEX(Settings!$AF$19:$AF$33, MATCH(Q$10, Settings!$Y$19:$Y$33, 0))+IF(INDEX(Settings!$AI$19:$AI$33, MATCH(Q$10, Settings!$Y$19:$Y$33, 0))="", 0, INDEX($AO$2:$AU$8, MATCH(TEXT($B280, "ddd"), $AN$2:$AN$8, 0), MATCH(INDEX(Settings!$AI$19:$AI$33, MATCH(Q$10, Settings!$Y$19:$Y$33, 0)), $AO$1:$AU$1, 0))), 0))</f>
        <v/>
      </c>
      <c r="BB280" s="118" t="str">
        <f>IF(OR(C$10="", $B280="", C280="", BB$9=""), "", IFERROR(WORKDAY((DATE(YEAR($B280), MONTH($B280)+INDEX(Settings!$AM$19:$AM$33, MATCH(C$10, Settings!$Y$19:$Y$33, 0)), IF(INDEX(Settings!$AQ$19:$AQ$33, MATCH(C$10, Settings!$Y$19:$Y$33, 0))=0, DAY($B280), INDEX(Settings!$AQ$19:$AQ$33, MATCH(C$10, Settings!$Y$19:$Y$33, 0))))-1), 1, Settings!$AY$23:$AY$38), ""))</f>
        <v/>
      </c>
      <c r="BC280" s="119" t="str">
        <f>IF(OR(D$10="", $B280="", D280="", BC$9=""), "", IFERROR(WORKDAY((DATE(YEAR($B280), MONTH($B280)+INDEX(Settings!$AM$19:$AM$33, MATCH(D$10, Settings!$Y$19:$Y$33, 0)), IF(INDEX(Settings!$AQ$19:$AQ$33, MATCH(D$10, Settings!$Y$19:$Y$33, 0))=0, DAY($B280), INDEX(Settings!$AQ$19:$AQ$33, MATCH(D$10, Settings!$Y$19:$Y$33, 0))))-1), 1, Settings!$AY$23:$AY$38), ""))</f>
        <v/>
      </c>
      <c r="BD280" s="119" t="str">
        <f>IF(OR(E$10="", $B280="", E280="", BD$9=""), "", IFERROR(WORKDAY((DATE(YEAR($B280), MONTH($B280)+INDEX(Settings!$AM$19:$AM$33, MATCH(E$10, Settings!$Y$19:$Y$33, 0)), IF(INDEX(Settings!$AQ$19:$AQ$33, MATCH(E$10, Settings!$Y$19:$Y$33, 0))=0, DAY($B280), INDEX(Settings!$AQ$19:$AQ$33, MATCH(E$10, Settings!$Y$19:$Y$33, 0))))-1), 1, Settings!$AY$23:$AY$38), ""))</f>
        <v/>
      </c>
      <c r="BE280" s="119" t="str">
        <f>IF(OR(F$10="", $B280="", F280="", BE$9=""), "", IFERROR(WORKDAY((DATE(YEAR($B280), MONTH($B280)+INDEX(Settings!$AM$19:$AM$33, MATCH(F$10, Settings!$Y$19:$Y$33, 0)), IF(INDEX(Settings!$AQ$19:$AQ$33, MATCH(F$10, Settings!$Y$19:$Y$33, 0))=0, DAY($B280), INDEX(Settings!$AQ$19:$AQ$33, MATCH(F$10, Settings!$Y$19:$Y$33, 0))))-1), 1, Settings!$AY$23:$AY$38), ""))</f>
        <v/>
      </c>
      <c r="BF280" s="119" t="str">
        <f>IF(OR(G$10="", $B280="", G280="", BF$9=""), "", IFERROR(WORKDAY((DATE(YEAR($B280), MONTH($B280)+INDEX(Settings!$AM$19:$AM$33, MATCH(G$10, Settings!$Y$19:$Y$33, 0)), IF(INDEX(Settings!$AQ$19:$AQ$33, MATCH(G$10, Settings!$Y$19:$Y$33, 0))=0, DAY($B280), INDEX(Settings!$AQ$19:$AQ$33, MATCH(G$10, Settings!$Y$19:$Y$33, 0))))-1), 1, Settings!$AY$23:$AY$38), ""))</f>
        <v/>
      </c>
      <c r="BG280" s="119" t="str">
        <f>IF(OR(H$10="", $B280="", H280="", BG$9=""), "", IFERROR(WORKDAY((DATE(YEAR($B280), MONTH($B280)+INDEX(Settings!$AM$19:$AM$33, MATCH(H$10, Settings!$Y$19:$Y$33, 0)), IF(INDEX(Settings!$AQ$19:$AQ$33, MATCH(H$10, Settings!$Y$19:$Y$33, 0))=0, DAY($B280), INDEX(Settings!$AQ$19:$AQ$33, MATCH(H$10, Settings!$Y$19:$Y$33, 0))))-1), 1, Settings!$AY$23:$AY$38), ""))</f>
        <v/>
      </c>
      <c r="BH280" s="119" t="str">
        <f>IF(OR(I$10="", $B280="", I280="", BH$9=""), "", IFERROR(WORKDAY((DATE(YEAR($B280), MONTH($B280)+INDEX(Settings!$AM$19:$AM$33, MATCH(I$10, Settings!$Y$19:$Y$33, 0)), IF(INDEX(Settings!$AQ$19:$AQ$33, MATCH(I$10, Settings!$Y$19:$Y$33, 0))=0, DAY($B280), INDEX(Settings!$AQ$19:$AQ$33, MATCH(I$10, Settings!$Y$19:$Y$33, 0))))-1), 1, Settings!$AY$23:$AY$38), ""))</f>
        <v/>
      </c>
      <c r="BI280" s="119" t="str">
        <f>IF(OR(J$10="", $B280="", J280="", BI$9=""), "", IFERROR(WORKDAY((DATE(YEAR($B280), MONTH($B280)+INDEX(Settings!$AM$19:$AM$33, MATCH(J$10, Settings!$Y$19:$Y$33, 0)), IF(INDEX(Settings!$AQ$19:$AQ$33, MATCH(J$10, Settings!$Y$19:$Y$33, 0))=0, DAY($B280), INDEX(Settings!$AQ$19:$AQ$33, MATCH(J$10, Settings!$Y$19:$Y$33, 0))))-1), 1, Settings!$AY$23:$AY$38), ""))</f>
        <v/>
      </c>
      <c r="BJ280" s="119" t="str">
        <f>IF(OR(K$10="", $B280="", K280="", BJ$9=""), "", IFERROR(WORKDAY((DATE(YEAR($B280), MONTH($B280)+INDEX(Settings!$AM$19:$AM$33, MATCH(K$10, Settings!$Y$19:$Y$33, 0)), IF(INDEX(Settings!$AQ$19:$AQ$33, MATCH(K$10, Settings!$Y$19:$Y$33, 0))=0, DAY($B280), INDEX(Settings!$AQ$19:$AQ$33, MATCH(K$10, Settings!$Y$19:$Y$33, 0))))-1), 1, Settings!$AY$23:$AY$38), ""))</f>
        <v/>
      </c>
      <c r="BK280" s="119" t="str">
        <f>IF(OR(L$10="", $B280="", L280="", BK$9=""), "", IFERROR(WORKDAY((DATE(YEAR($B280), MONTH($B280)+INDEX(Settings!$AM$19:$AM$33, MATCH(L$10, Settings!$Y$19:$Y$33, 0)), IF(INDEX(Settings!$AQ$19:$AQ$33, MATCH(L$10, Settings!$Y$19:$Y$33, 0))=0, DAY($B280), INDEX(Settings!$AQ$19:$AQ$33, MATCH(L$10, Settings!$Y$19:$Y$33, 0))))-1), 1, Settings!$AY$23:$AY$38), ""))</f>
        <v/>
      </c>
      <c r="BL280" s="119" t="str">
        <f>IF(OR(M$10="", $B280="", M280="", BL$9=""), "", IFERROR(WORKDAY((DATE(YEAR($B280), MONTH($B280)+INDEX(Settings!$AM$19:$AM$33, MATCH(M$10, Settings!$Y$19:$Y$33, 0)), IF(INDEX(Settings!$AQ$19:$AQ$33, MATCH(M$10, Settings!$Y$19:$Y$33, 0))=0, DAY($B280), INDEX(Settings!$AQ$19:$AQ$33, MATCH(M$10, Settings!$Y$19:$Y$33, 0))))-1), 1, Settings!$AY$23:$AY$38), ""))</f>
        <v/>
      </c>
      <c r="BM280" s="119" t="str">
        <f>IF(OR(N$10="", $B280="", N280="", BM$9=""), "", IFERROR(WORKDAY((DATE(YEAR($B280), MONTH($B280)+INDEX(Settings!$AM$19:$AM$33, MATCH(N$10, Settings!$Y$19:$Y$33, 0)), IF(INDEX(Settings!$AQ$19:$AQ$33, MATCH(N$10, Settings!$Y$19:$Y$33, 0))=0, DAY($B280), INDEX(Settings!$AQ$19:$AQ$33, MATCH(N$10, Settings!$Y$19:$Y$33, 0))))-1), 1, Settings!$AY$23:$AY$38), ""))</f>
        <v/>
      </c>
      <c r="BN280" s="119" t="str">
        <f>IF(OR(O$10="", $B280="", O280="", BN$9=""), "", IFERROR(WORKDAY((DATE(YEAR($B280), MONTH($B280)+INDEX(Settings!$AM$19:$AM$33, MATCH(O$10, Settings!$Y$19:$Y$33, 0)), IF(INDEX(Settings!$AQ$19:$AQ$33, MATCH(O$10, Settings!$Y$19:$Y$33, 0))=0, DAY($B280), INDEX(Settings!$AQ$19:$AQ$33, MATCH(O$10, Settings!$Y$19:$Y$33, 0))))-1), 1, Settings!$AY$23:$AY$38), ""))</f>
        <v/>
      </c>
      <c r="BO280" s="119" t="str">
        <f>IF(OR(P$10="", $B280="", P280="", BO$9=""), "", IFERROR(WORKDAY((DATE(YEAR($B280), MONTH($B280)+INDEX(Settings!$AM$19:$AM$33, MATCH(P$10, Settings!$Y$19:$Y$33, 0)), IF(INDEX(Settings!$AQ$19:$AQ$33, MATCH(P$10, Settings!$Y$19:$Y$33, 0))=0, DAY($B280), INDEX(Settings!$AQ$19:$AQ$33, MATCH(P$10, Settings!$Y$19:$Y$33, 0))))-1), 1, Settings!$AY$23:$AY$38), ""))</f>
        <v/>
      </c>
      <c r="BP280" s="120" t="str">
        <f>IF(OR(Q$10="", $B280="", Q280="", BP$9=""), "", IFERROR(WORKDAY((DATE(YEAR($B280), MONTH($B280)+INDEX(Settings!$AM$19:$AM$33, MATCH(Q$10, Settings!$Y$19:$Y$33, 0)), IF(INDEX(Settings!$AQ$19:$AQ$33, MATCH(Q$10, Settings!$Y$19:$Y$33, 0))=0, DAY($B280), INDEX(Settings!$AQ$19:$AQ$33, MATCH(Q$10, Settings!$Y$19:$Y$33, 0))))-1), 1, Settings!$AY$23:$AY$38), ""))</f>
        <v/>
      </c>
      <c r="BR280" s="118" t="str">
        <f>IF(BB280="", "", IF(BB280&lt;=$B280, WORKDAY(DATE(YEAR($BB280), MONTH(BB280)+1, DAY(BB280)-1), 1, Settings!$AY$23:$AY$38), BB280))</f>
        <v/>
      </c>
      <c r="BS280" s="119" t="str">
        <f>IF(BC280="", "", IF(BC280&lt;=$B280, WORKDAY(DATE(YEAR($BB280), MONTH(BC280)+1, DAY(BC280)-1), 1, Settings!$AY$23:$AY$38), BC280))</f>
        <v/>
      </c>
      <c r="BT280" s="119" t="str">
        <f>IF(BD280="", "", IF(BD280&lt;=$B280, WORKDAY(DATE(YEAR($BB280), MONTH(BD280)+1, DAY(BD280)-1), 1, Settings!$AY$23:$AY$38), BD280))</f>
        <v/>
      </c>
      <c r="BU280" s="119" t="str">
        <f>IF(BE280="", "", IF(BE280&lt;=$B280, WORKDAY(DATE(YEAR($BB280), MONTH(BE280)+1, DAY(BE280)-1), 1, Settings!$AY$23:$AY$38), BE280))</f>
        <v/>
      </c>
      <c r="BV280" s="119" t="str">
        <f>IF(BF280="", "", IF(BF280&lt;=$B280, WORKDAY(DATE(YEAR($BB280), MONTH(BF280)+1, DAY(BF280)-1), 1, Settings!$AY$23:$AY$38), BF280))</f>
        <v/>
      </c>
      <c r="BW280" s="119" t="str">
        <f>IF(BG280="", "", IF(BG280&lt;=$B280, WORKDAY(DATE(YEAR($BB280), MONTH(BG280)+1, DAY(BG280)-1), 1, Settings!$AY$23:$AY$38), BG280))</f>
        <v/>
      </c>
      <c r="BX280" s="119" t="str">
        <f>IF(BH280="", "", IF(BH280&lt;=$B280, WORKDAY(DATE(YEAR($BB280), MONTH(BH280)+1, DAY(BH280)-1), 1, Settings!$AY$23:$AY$38), BH280))</f>
        <v/>
      </c>
      <c r="BY280" s="119" t="str">
        <f>IF(BI280="", "", IF(BI280&lt;=$B280, WORKDAY(DATE(YEAR($BB280), MONTH(BI280)+1, DAY(BI280)-1), 1, Settings!$AY$23:$AY$38), BI280))</f>
        <v/>
      </c>
      <c r="BZ280" s="119" t="str">
        <f>IF(BJ280="", "", IF(BJ280&lt;=$B280, WORKDAY(DATE(YEAR($BB280), MONTH(BJ280)+1, DAY(BJ280)-1), 1, Settings!$AY$23:$AY$38), BJ280))</f>
        <v/>
      </c>
      <c r="CA280" s="119" t="str">
        <f>IF(BK280="", "", IF(BK280&lt;=$B280, WORKDAY(DATE(YEAR($BB280), MONTH(BK280)+1, DAY(BK280)-1), 1, Settings!$AY$23:$AY$38), BK280))</f>
        <v/>
      </c>
      <c r="CB280" s="119" t="str">
        <f>IF(BL280="", "", IF(BL280&lt;=$B280, WORKDAY(DATE(YEAR($BB280), MONTH(BL280)+1, DAY(BL280)-1), 1, Settings!$AY$23:$AY$38), BL280))</f>
        <v/>
      </c>
      <c r="CC280" s="119" t="str">
        <f>IF(BM280="", "", IF(BM280&lt;=$B280, WORKDAY(DATE(YEAR($BB280), MONTH(BM280)+1, DAY(BM280)-1), 1, Settings!$AY$23:$AY$38), BM280))</f>
        <v/>
      </c>
      <c r="CD280" s="119" t="str">
        <f>IF(BN280="", "", IF(BN280&lt;=$B280, WORKDAY(DATE(YEAR($BB280), MONTH(BN280)+1, DAY(BN280)-1), 1, Settings!$AY$23:$AY$38), BN280))</f>
        <v/>
      </c>
      <c r="CE280" s="119" t="str">
        <f>IF(BO280="", "", IF(BO280&lt;=$B280, WORKDAY(DATE(YEAR($BB280), MONTH(BO280)+1, DAY(BO280)-1), 1, Settings!$AY$23:$AY$38), BO280))</f>
        <v/>
      </c>
      <c r="CF280" s="120" t="str">
        <f>IF(BP280="", "", IF(BP280&lt;=$B280, WORKDAY(DATE(YEAR($BB280), MONTH(BP280)+1, DAY(BP280)-1), 1, Settings!$AY$23:$AY$38), BP280))</f>
        <v/>
      </c>
      <c r="CH280" s="48" t="str">
        <f t="shared" si="128"/>
        <v/>
      </c>
      <c r="CI280" s="49" t="str">
        <f t="shared" si="129"/>
        <v/>
      </c>
      <c r="CJ280" s="49" t="str">
        <f t="shared" si="130"/>
        <v/>
      </c>
      <c r="CK280" s="49" t="str">
        <f t="shared" si="131"/>
        <v/>
      </c>
      <c r="CL280" s="49" t="str">
        <f t="shared" si="132"/>
        <v/>
      </c>
      <c r="CM280" s="49" t="str">
        <f t="shared" si="133"/>
        <v/>
      </c>
      <c r="CN280" s="49" t="str">
        <f t="shared" si="134"/>
        <v/>
      </c>
      <c r="CO280" s="49" t="str">
        <f t="shared" si="135"/>
        <v/>
      </c>
      <c r="CP280" s="49" t="str">
        <f t="shared" si="136"/>
        <v/>
      </c>
      <c r="CQ280" s="49" t="str">
        <f t="shared" si="137"/>
        <v/>
      </c>
      <c r="CR280" s="49" t="str">
        <f t="shared" si="138"/>
        <v/>
      </c>
      <c r="CS280" s="49" t="str">
        <f t="shared" si="139"/>
        <v/>
      </c>
      <c r="CT280" s="49" t="str">
        <f t="shared" si="140"/>
        <v/>
      </c>
      <c r="CU280" s="49" t="str">
        <f t="shared" si="141"/>
        <v/>
      </c>
      <c r="CV280" s="16" t="str">
        <f t="shared" si="142"/>
        <v/>
      </c>
      <c r="CX280" s="48" t="str">
        <f t="shared" si="143"/>
        <v/>
      </c>
      <c r="CY280" s="49" t="str">
        <f t="shared" si="144"/>
        <v/>
      </c>
      <c r="CZ280" s="49" t="str">
        <f t="shared" si="145"/>
        <v/>
      </c>
      <c r="DA280" s="49" t="str">
        <f t="shared" si="146"/>
        <v/>
      </c>
      <c r="DB280" s="49" t="str">
        <f t="shared" si="147"/>
        <v/>
      </c>
      <c r="DC280" s="49" t="str">
        <f t="shared" si="148"/>
        <v/>
      </c>
      <c r="DD280" s="49" t="str">
        <f t="shared" si="149"/>
        <v/>
      </c>
      <c r="DE280" s="49" t="str">
        <f t="shared" si="150"/>
        <v/>
      </c>
      <c r="DF280" s="49" t="str">
        <f t="shared" si="151"/>
        <v/>
      </c>
      <c r="DG280" s="49" t="str">
        <f t="shared" si="152"/>
        <v/>
      </c>
      <c r="DH280" s="49" t="str">
        <f t="shared" si="153"/>
        <v/>
      </c>
      <c r="DI280" s="49" t="str">
        <f t="shared" si="154"/>
        <v/>
      </c>
      <c r="DJ280" s="49" t="str">
        <f t="shared" si="155"/>
        <v/>
      </c>
      <c r="DK280" s="49" t="str">
        <f t="shared" si="156"/>
        <v/>
      </c>
      <c r="DL280" s="16" t="str">
        <f t="shared" si="157"/>
        <v/>
      </c>
      <c r="DN280" s="17" t="str">
        <f t="shared" si="158"/>
        <v>Mar 2020</v>
      </c>
    </row>
    <row r="281" spans="1:118" x14ac:dyDescent="0.25">
      <c r="A281" s="30"/>
      <c r="B281" s="102">
        <f>IF(B280="", "", IFERROR(IF(B280+1&gt;Settings!$G$25, "", B280+1), ""))</f>
        <v>43917</v>
      </c>
      <c r="C281" s="2"/>
      <c r="D281" s="3"/>
      <c r="E281" s="3"/>
      <c r="F281" s="3"/>
      <c r="G281" s="3"/>
      <c r="H281" s="3"/>
      <c r="I281" s="3"/>
      <c r="J281" s="3"/>
      <c r="K281" s="3"/>
      <c r="L281" s="3"/>
      <c r="M281" s="3"/>
      <c r="N281" s="3"/>
      <c r="O281" s="3"/>
      <c r="P281" s="3"/>
      <c r="Q281" s="4"/>
      <c r="R281" s="30"/>
      <c r="T281" s="17" t="str">
        <f>IF($B281="", "", IF($B281&lt;Settings!$G$23, "Old", "New"))</f>
        <v>New</v>
      </c>
      <c r="AL281" s="118" t="str">
        <f>IF(OR($B281="", C281="", C$10="", AL$9), "", IFERROR($B281+INDEX(Settings!$AF$19:$AF$33, MATCH(C$10, Settings!$Y$19:$Y$33, 0))+IF(INDEX(Settings!$AI$19:$AI$33, MATCH(C$10, Settings!$Y$19:$Y$33, 0))="", 0, INDEX($AO$2:$AU$8, MATCH(TEXT($B281, "ddd"), $AN$2:$AN$8, 0), MATCH(INDEX(Settings!$AI$19:$AI$33, MATCH(C$10, Settings!$Y$19:$Y$33, 0)), $AO$1:$AU$1, 0))), 0))</f>
        <v/>
      </c>
      <c r="AM281" s="119" t="str">
        <f>IF(OR($B281="", D281="", D$10="", AM$9), "", IFERROR($B281+INDEX(Settings!$AF$19:$AF$33, MATCH(D$10, Settings!$Y$19:$Y$33, 0))+IF(INDEX(Settings!$AI$19:$AI$33, MATCH(D$10, Settings!$Y$19:$Y$33, 0))="", 0, INDEX($AO$2:$AU$8, MATCH(TEXT($B281, "ddd"), $AN$2:$AN$8, 0), MATCH(INDEX(Settings!$AI$19:$AI$33, MATCH(D$10, Settings!$Y$19:$Y$33, 0)), $AO$1:$AU$1, 0))), 0))</f>
        <v/>
      </c>
      <c r="AN281" s="119" t="str">
        <f>IF(OR($B281="", E281="", E$10="", AN$9), "", IFERROR($B281+INDEX(Settings!$AF$19:$AF$33, MATCH(E$10, Settings!$Y$19:$Y$33, 0))+IF(INDEX(Settings!$AI$19:$AI$33, MATCH(E$10, Settings!$Y$19:$Y$33, 0))="", 0, INDEX($AO$2:$AU$8, MATCH(TEXT($B281, "ddd"), $AN$2:$AN$8, 0), MATCH(INDEX(Settings!$AI$19:$AI$33, MATCH(E$10, Settings!$Y$19:$Y$33, 0)), $AO$1:$AU$1, 0))), 0))</f>
        <v/>
      </c>
      <c r="AO281" s="119" t="str">
        <f>IF(OR($B281="", F281="", F$10="", AO$9), "", IFERROR($B281+INDEX(Settings!$AF$19:$AF$33, MATCH(F$10, Settings!$Y$19:$Y$33, 0))+IF(INDEX(Settings!$AI$19:$AI$33, MATCH(F$10, Settings!$Y$19:$Y$33, 0))="", 0, INDEX($AO$2:$AU$8, MATCH(TEXT($B281, "ddd"), $AN$2:$AN$8, 0), MATCH(INDEX(Settings!$AI$19:$AI$33, MATCH(F$10, Settings!$Y$19:$Y$33, 0)), $AO$1:$AU$1, 0))), 0))</f>
        <v/>
      </c>
      <c r="AP281" s="119" t="str">
        <f>IF(OR($B281="", G281="", G$10="", AP$9), "", IFERROR($B281+INDEX(Settings!$AF$19:$AF$33, MATCH(G$10, Settings!$Y$19:$Y$33, 0))+IF(INDEX(Settings!$AI$19:$AI$33, MATCH(G$10, Settings!$Y$19:$Y$33, 0))="", 0, INDEX($AO$2:$AU$8, MATCH(TEXT($B281, "ddd"), $AN$2:$AN$8, 0), MATCH(INDEX(Settings!$AI$19:$AI$33, MATCH(G$10, Settings!$Y$19:$Y$33, 0)), $AO$1:$AU$1, 0))), 0))</f>
        <v/>
      </c>
      <c r="AQ281" s="119" t="str">
        <f>IF(OR($B281="", H281="", H$10="", AQ$9), "", IFERROR($B281+INDEX(Settings!$AF$19:$AF$33, MATCH(H$10, Settings!$Y$19:$Y$33, 0))+IF(INDEX(Settings!$AI$19:$AI$33, MATCH(H$10, Settings!$Y$19:$Y$33, 0))="", 0, INDEX($AO$2:$AU$8, MATCH(TEXT($B281, "ddd"), $AN$2:$AN$8, 0), MATCH(INDEX(Settings!$AI$19:$AI$33, MATCH(H$10, Settings!$Y$19:$Y$33, 0)), $AO$1:$AU$1, 0))), 0))</f>
        <v/>
      </c>
      <c r="AR281" s="119" t="str">
        <f>IF(OR($B281="", I281="", I$10="", AR$9), "", IFERROR($B281+INDEX(Settings!$AF$19:$AF$33, MATCH(I$10, Settings!$Y$19:$Y$33, 0))+IF(INDEX(Settings!$AI$19:$AI$33, MATCH(I$10, Settings!$Y$19:$Y$33, 0))="", 0, INDEX($AO$2:$AU$8, MATCH(TEXT($B281, "ddd"), $AN$2:$AN$8, 0), MATCH(INDEX(Settings!$AI$19:$AI$33, MATCH(I$10, Settings!$Y$19:$Y$33, 0)), $AO$1:$AU$1, 0))), 0))</f>
        <v/>
      </c>
      <c r="AS281" s="119" t="str">
        <f>IF(OR($B281="", J281="", J$10="", AS$9), "", IFERROR($B281+INDEX(Settings!$AF$19:$AF$33, MATCH(J$10, Settings!$Y$19:$Y$33, 0))+IF(INDEX(Settings!$AI$19:$AI$33, MATCH(J$10, Settings!$Y$19:$Y$33, 0))="", 0, INDEX($AO$2:$AU$8, MATCH(TEXT($B281, "ddd"), $AN$2:$AN$8, 0), MATCH(INDEX(Settings!$AI$19:$AI$33, MATCH(J$10, Settings!$Y$19:$Y$33, 0)), $AO$1:$AU$1, 0))), 0))</f>
        <v/>
      </c>
      <c r="AT281" s="119" t="str">
        <f>IF(OR($B281="", K281="", K$10="", AT$9), "", IFERROR($B281+INDEX(Settings!$AF$19:$AF$33, MATCH(K$10, Settings!$Y$19:$Y$33, 0))+IF(INDEX(Settings!$AI$19:$AI$33, MATCH(K$10, Settings!$Y$19:$Y$33, 0))="", 0, INDEX($AO$2:$AU$8, MATCH(TEXT($B281, "ddd"), $AN$2:$AN$8, 0), MATCH(INDEX(Settings!$AI$19:$AI$33, MATCH(K$10, Settings!$Y$19:$Y$33, 0)), $AO$1:$AU$1, 0))), 0))</f>
        <v/>
      </c>
      <c r="AU281" s="119" t="str">
        <f>IF(OR($B281="", L281="", L$10="", AU$9), "", IFERROR($B281+INDEX(Settings!$AF$19:$AF$33, MATCH(L$10, Settings!$Y$19:$Y$33, 0))+IF(INDEX(Settings!$AI$19:$AI$33, MATCH(L$10, Settings!$Y$19:$Y$33, 0))="", 0, INDEX($AO$2:$AU$8, MATCH(TEXT($B281, "ddd"), $AN$2:$AN$8, 0), MATCH(INDEX(Settings!$AI$19:$AI$33, MATCH(L$10, Settings!$Y$19:$Y$33, 0)), $AO$1:$AU$1, 0))), 0))</f>
        <v/>
      </c>
      <c r="AV281" s="119" t="str">
        <f>IF(OR($B281="", M281="", M$10="", AV$9), "", IFERROR($B281+INDEX(Settings!$AF$19:$AF$33, MATCH(M$10, Settings!$Y$19:$Y$33, 0))+IF(INDEX(Settings!$AI$19:$AI$33, MATCH(M$10, Settings!$Y$19:$Y$33, 0))="", 0, INDEX($AO$2:$AU$8, MATCH(TEXT($B281, "ddd"), $AN$2:$AN$8, 0), MATCH(INDEX(Settings!$AI$19:$AI$33, MATCH(M$10, Settings!$Y$19:$Y$33, 0)), $AO$1:$AU$1, 0))), 0))</f>
        <v/>
      </c>
      <c r="AW281" s="119" t="str">
        <f>IF(OR($B281="", N281="", N$10="", AW$9), "", IFERROR($B281+INDEX(Settings!$AF$19:$AF$33, MATCH(N$10, Settings!$Y$19:$Y$33, 0))+IF(INDEX(Settings!$AI$19:$AI$33, MATCH(N$10, Settings!$Y$19:$Y$33, 0))="", 0, INDEX($AO$2:$AU$8, MATCH(TEXT($B281, "ddd"), $AN$2:$AN$8, 0), MATCH(INDEX(Settings!$AI$19:$AI$33, MATCH(N$10, Settings!$Y$19:$Y$33, 0)), $AO$1:$AU$1, 0))), 0))</f>
        <v/>
      </c>
      <c r="AX281" s="119" t="str">
        <f>IF(OR($B281="", O281="", O$10="", AX$9), "", IFERROR($B281+INDEX(Settings!$AF$19:$AF$33, MATCH(O$10, Settings!$Y$19:$Y$33, 0))+IF(INDEX(Settings!$AI$19:$AI$33, MATCH(O$10, Settings!$Y$19:$Y$33, 0))="", 0, INDEX($AO$2:$AU$8, MATCH(TEXT($B281, "ddd"), $AN$2:$AN$8, 0), MATCH(INDEX(Settings!$AI$19:$AI$33, MATCH(O$10, Settings!$Y$19:$Y$33, 0)), $AO$1:$AU$1, 0))), 0))</f>
        <v/>
      </c>
      <c r="AY281" s="119" t="str">
        <f>IF(OR($B281="", P281="", P$10="", AY$9), "", IFERROR($B281+INDEX(Settings!$AF$19:$AF$33, MATCH(P$10, Settings!$Y$19:$Y$33, 0))+IF(INDEX(Settings!$AI$19:$AI$33, MATCH(P$10, Settings!$Y$19:$Y$33, 0))="", 0, INDEX($AO$2:$AU$8, MATCH(TEXT($B281, "ddd"), $AN$2:$AN$8, 0), MATCH(INDEX(Settings!$AI$19:$AI$33, MATCH(P$10, Settings!$Y$19:$Y$33, 0)), $AO$1:$AU$1, 0))), 0))</f>
        <v/>
      </c>
      <c r="AZ281" s="120" t="str">
        <f>IF(OR($B281="", Q281="", Q$10="", AZ$9), "", IFERROR($B281+INDEX(Settings!$AF$19:$AF$33, MATCH(Q$10, Settings!$Y$19:$Y$33, 0))+IF(INDEX(Settings!$AI$19:$AI$33, MATCH(Q$10, Settings!$Y$19:$Y$33, 0))="", 0, INDEX($AO$2:$AU$8, MATCH(TEXT($B281, "ddd"), $AN$2:$AN$8, 0), MATCH(INDEX(Settings!$AI$19:$AI$33, MATCH(Q$10, Settings!$Y$19:$Y$33, 0)), $AO$1:$AU$1, 0))), 0))</f>
        <v/>
      </c>
      <c r="BB281" s="118" t="str">
        <f>IF(OR(C$10="", $B281="", C281="", BB$9=""), "", IFERROR(WORKDAY((DATE(YEAR($B281), MONTH($B281)+INDEX(Settings!$AM$19:$AM$33, MATCH(C$10, Settings!$Y$19:$Y$33, 0)), IF(INDEX(Settings!$AQ$19:$AQ$33, MATCH(C$10, Settings!$Y$19:$Y$33, 0))=0, DAY($B281), INDEX(Settings!$AQ$19:$AQ$33, MATCH(C$10, Settings!$Y$19:$Y$33, 0))))-1), 1, Settings!$AY$23:$AY$38), ""))</f>
        <v/>
      </c>
      <c r="BC281" s="119" t="str">
        <f>IF(OR(D$10="", $B281="", D281="", BC$9=""), "", IFERROR(WORKDAY((DATE(YEAR($B281), MONTH($B281)+INDEX(Settings!$AM$19:$AM$33, MATCH(D$10, Settings!$Y$19:$Y$33, 0)), IF(INDEX(Settings!$AQ$19:$AQ$33, MATCH(D$10, Settings!$Y$19:$Y$33, 0))=0, DAY($B281), INDEX(Settings!$AQ$19:$AQ$33, MATCH(D$10, Settings!$Y$19:$Y$33, 0))))-1), 1, Settings!$AY$23:$AY$38), ""))</f>
        <v/>
      </c>
      <c r="BD281" s="119" t="str">
        <f>IF(OR(E$10="", $B281="", E281="", BD$9=""), "", IFERROR(WORKDAY((DATE(YEAR($B281), MONTH($B281)+INDEX(Settings!$AM$19:$AM$33, MATCH(E$10, Settings!$Y$19:$Y$33, 0)), IF(INDEX(Settings!$AQ$19:$AQ$33, MATCH(E$10, Settings!$Y$19:$Y$33, 0))=0, DAY($B281), INDEX(Settings!$AQ$19:$AQ$33, MATCH(E$10, Settings!$Y$19:$Y$33, 0))))-1), 1, Settings!$AY$23:$AY$38), ""))</f>
        <v/>
      </c>
      <c r="BE281" s="119" t="str">
        <f>IF(OR(F$10="", $B281="", F281="", BE$9=""), "", IFERROR(WORKDAY((DATE(YEAR($B281), MONTH($B281)+INDEX(Settings!$AM$19:$AM$33, MATCH(F$10, Settings!$Y$19:$Y$33, 0)), IF(INDEX(Settings!$AQ$19:$AQ$33, MATCH(F$10, Settings!$Y$19:$Y$33, 0))=0, DAY($B281), INDEX(Settings!$AQ$19:$AQ$33, MATCH(F$10, Settings!$Y$19:$Y$33, 0))))-1), 1, Settings!$AY$23:$AY$38), ""))</f>
        <v/>
      </c>
      <c r="BF281" s="119" t="str">
        <f>IF(OR(G$10="", $B281="", G281="", BF$9=""), "", IFERROR(WORKDAY((DATE(YEAR($B281), MONTH($B281)+INDEX(Settings!$AM$19:$AM$33, MATCH(G$10, Settings!$Y$19:$Y$33, 0)), IF(INDEX(Settings!$AQ$19:$AQ$33, MATCH(G$10, Settings!$Y$19:$Y$33, 0))=0, DAY($B281), INDEX(Settings!$AQ$19:$AQ$33, MATCH(G$10, Settings!$Y$19:$Y$33, 0))))-1), 1, Settings!$AY$23:$AY$38), ""))</f>
        <v/>
      </c>
      <c r="BG281" s="119" t="str">
        <f>IF(OR(H$10="", $B281="", H281="", BG$9=""), "", IFERROR(WORKDAY((DATE(YEAR($B281), MONTH($B281)+INDEX(Settings!$AM$19:$AM$33, MATCH(H$10, Settings!$Y$19:$Y$33, 0)), IF(INDEX(Settings!$AQ$19:$AQ$33, MATCH(H$10, Settings!$Y$19:$Y$33, 0))=0, DAY($B281), INDEX(Settings!$AQ$19:$AQ$33, MATCH(H$10, Settings!$Y$19:$Y$33, 0))))-1), 1, Settings!$AY$23:$AY$38), ""))</f>
        <v/>
      </c>
      <c r="BH281" s="119" t="str">
        <f>IF(OR(I$10="", $B281="", I281="", BH$9=""), "", IFERROR(WORKDAY((DATE(YEAR($B281), MONTH($B281)+INDEX(Settings!$AM$19:$AM$33, MATCH(I$10, Settings!$Y$19:$Y$33, 0)), IF(INDEX(Settings!$AQ$19:$AQ$33, MATCH(I$10, Settings!$Y$19:$Y$33, 0))=0, DAY($B281), INDEX(Settings!$AQ$19:$AQ$33, MATCH(I$10, Settings!$Y$19:$Y$33, 0))))-1), 1, Settings!$AY$23:$AY$38), ""))</f>
        <v/>
      </c>
      <c r="BI281" s="119" t="str">
        <f>IF(OR(J$10="", $B281="", J281="", BI$9=""), "", IFERROR(WORKDAY((DATE(YEAR($B281), MONTH($B281)+INDEX(Settings!$AM$19:$AM$33, MATCH(J$10, Settings!$Y$19:$Y$33, 0)), IF(INDEX(Settings!$AQ$19:$AQ$33, MATCH(J$10, Settings!$Y$19:$Y$33, 0))=0, DAY($B281), INDEX(Settings!$AQ$19:$AQ$33, MATCH(J$10, Settings!$Y$19:$Y$33, 0))))-1), 1, Settings!$AY$23:$AY$38), ""))</f>
        <v/>
      </c>
      <c r="BJ281" s="119" t="str">
        <f>IF(OR(K$10="", $B281="", K281="", BJ$9=""), "", IFERROR(WORKDAY((DATE(YEAR($B281), MONTH($B281)+INDEX(Settings!$AM$19:$AM$33, MATCH(K$10, Settings!$Y$19:$Y$33, 0)), IF(INDEX(Settings!$AQ$19:$AQ$33, MATCH(K$10, Settings!$Y$19:$Y$33, 0))=0, DAY($B281), INDEX(Settings!$AQ$19:$AQ$33, MATCH(K$10, Settings!$Y$19:$Y$33, 0))))-1), 1, Settings!$AY$23:$AY$38), ""))</f>
        <v/>
      </c>
      <c r="BK281" s="119" t="str">
        <f>IF(OR(L$10="", $B281="", L281="", BK$9=""), "", IFERROR(WORKDAY((DATE(YEAR($B281), MONTH($B281)+INDEX(Settings!$AM$19:$AM$33, MATCH(L$10, Settings!$Y$19:$Y$33, 0)), IF(INDEX(Settings!$AQ$19:$AQ$33, MATCH(L$10, Settings!$Y$19:$Y$33, 0))=0, DAY($B281), INDEX(Settings!$AQ$19:$AQ$33, MATCH(L$10, Settings!$Y$19:$Y$33, 0))))-1), 1, Settings!$AY$23:$AY$38), ""))</f>
        <v/>
      </c>
      <c r="BL281" s="119" t="str">
        <f>IF(OR(M$10="", $B281="", M281="", BL$9=""), "", IFERROR(WORKDAY((DATE(YEAR($B281), MONTH($B281)+INDEX(Settings!$AM$19:$AM$33, MATCH(M$10, Settings!$Y$19:$Y$33, 0)), IF(INDEX(Settings!$AQ$19:$AQ$33, MATCH(M$10, Settings!$Y$19:$Y$33, 0))=0, DAY($B281), INDEX(Settings!$AQ$19:$AQ$33, MATCH(M$10, Settings!$Y$19:$Y$33, 0))))-1), 1, Settings!$AY$23:$AY$38), ""))</f>
        <v/>
      </c>
      <c r="BM281" s="119" t="str">
        <f>IF(OR(N$10="", $B281="", N281="", BM$9=""), "", IFERROR(WORKDAY((DATE(YEAR($B281), MONTH($B281)+INDEX(Settings!$AM$19:$AM$33, MATCH(N$10, Settings!$Y$19:$Y$33, 0)), IF(INDEX(Settings!$AQ$19:$AQ$33, MATCH(N$10, Settings!$Y$19:$Y$33, 0))=0, DAY($B281), INDEX(Settings!$AQ$19:$AQ$33, MATCH(N$10, Settings!$Y$19:$Y$33, 0))))-1), 1, Settings!$AY$23:$AY$38), ""))</f>
        <v/>
      </c>
      <c r="BN281" s="119" t="str">
        <f>IF(OR(O$10="", $B281="", O281="", BN$9=""), "", IFERROR(WORKDAY((DATE(YEAR($B281), MONTH($B281)+INDEX(Settings!$AM$19:$AM$33, MATCH(O$10, Settings!$Y$19:$Y$33, 0)), IF(INDEX(Settings!$AQ$19:$AQ$33, MATCH(O$10, Settings!$Y$19:$Y$33, 0))=0, DAY($B281), INDEX(Settings!$AQ$19:$AQ$33, MATCH(O$10, Settings!$Y$19:$Y$33, 0))))-1), 1, Settings!$AY$23:$AY$38), ""))</f>
        <v/>
      </c>
      <c r="BO281" s="119" t="str">
        <f>IF(OR(P$10="", $B281="", P281="", BO$9=""), "", IFERROR(WORKDAY((DATE(YEAR($B281), MONTH($B281)+INDEX(Settings!$AM$19:$AM$33, MATCH(P$10, Settings!$Y$19:$Y$33, 0)), IF(INDEX(Settings!$AQ$19:$AQ$33, MATCH(P$10, Settings!$Y$19:$Y$33, 0))=0, DAY($B281), INDEX(Settings!$AQ$19:$AQ$33, MATCH(P$10, Settings!$Y$19:$Y$33, 0))))-1), 1, Settings!$AY$23:$AY$38), ""))</f>
        <v/>
      </c>
      <c r="BP281" s="120" t="str">
        <f>IF(OR(Q$10="", $B281="", Q281="", BP$9=""), "", IFERROR(WORKDAY((DATE(YEAR($B281), MONTH($B281)+INDEX(Settings!$AM$19:$AM$33, MATCH(Q$10, Settings!$Y$19:$Y$33, 0)), IF(INDEX(Settings!$AQ$19:$AQ$33, MATCH(Q$10, Settings!$Y$19:$Y$33, 0))=0, DAY($B281), INDEX(Settings!$AQ$19:$AQ$33, MATCH(Q$10, Settings!$Y$19:$Y$33, 0))))-1), 1, Settings!$AY$23:$AY$38), ""))</f>
        <v/>
      </c>
      <c r="BR281" s="118" t="str">
        <f>IF(BB281="", "", IF(BB281&lt;=$B281, WORKDAY(DATE(YEAR($BB281), MONTH(BB281)+1, DAY(BB281)-1), 1, Settings!$AY$23:$AY$38), BB281))</f>
        <v/>
      </c>
      <c r="BS281" s="119" t="str">
        <f>IF(BC281="", "", IF(BC281&lt;=$B281, WORKDAY(DATE(YEAR($BB281), MONTH(BC281)+1, DAY(BC281)-1), 1, Settings!$AY$23:$AY$38), BC281))</f>
        <v/>
      </c>
      <c r="BT281" s="119" t="str">
        <f>IF(BD281="", "", IF(BD281&lt;=$B281, WORKDAY(DATE(YEAR($BB281), MONTH(BD281)+1, DAY(BD281)-1), 1, Settings!$AY$23:$AY$38), BD281))</f>
        <v/>
      </c>
      <c r="BU281" s="119" t="str">
        <f>IF(BE281="", "", IF(BE281&lt;=$B281, WORKDAY(DATE(YEAR($BB281), MONTH(BE281)+1, DAY(BE281)-1), 1, Settings!$AY$23:$AY$38), BE281))</f>
        <v/>
      </c>
      <c r="BV281" s="119" t="str">
        <f>IF(BF281="", "", IF(BF281&lt;=$B281, WORKDAY(DATE(YEAR($BB281), MONTH(BF281)+1, DAY(BF281)-1), 1, Settings!$AY$23:$AY$38), BF281))</f>
        <v/>
      </c>
      <c r="BW281" s="119" t="str">
        <f>IF(BG281="", "", IF(BG281&lt;=$B281, WORKDAY(DATE(YEAR($BB281), MONTH(BG281)+1, DAY(BG281)-1), 1, Settings!$AY$23:$AY$38), BG281))</f>
        <v/>
      </c>
      <c r="BX281" s="119" t="str">
        <f>IF(BH281="", "", IF(BH281&lt;=$B281, WORKDAY(DATE(YEAR($BB281), MONTH(BH281)+1, DAY(BH281)-1), 1, Settings!$AY$23:$AY$38), BH281))</f>
        <v/>
      </c>
      <c r="BY281" s="119" t="str">
        <f>IF(BI281="", "", IF(BI281&lt;=$B281, WORKDAY(DATE(YEAR($BB281), MONTH(BI281)+1, DAY(BI281)-1), 1, Settings!$AY$23:$AY$38), BI281))</f>
        <v/>
      </c>
      <c r="BZ281" s="119" t="str">
        <f>IF(BJ281="", "", IF(BJ281&lt;=$B281, WORKDAY(DATE(YEAR($BB281), MONTH(BJ281)+1, DAY(BJ281)-1), 1, Settings!$AY$23:$AY$38), BJ281))</f>
        <v/>
      </c>
      <c r="CA281" s="119" t="str">
        <f>IF(BK281="", "", IF(BK281&lt;=$B281, WORKDAY(DATE(YEAR($BB281), MONTH(BK281)+1, DAY(BK281)-1), 1, Settings!$AY$23:$AY$38), BK281))</f>
        <v/>
      </c>
      <c r="CB281" s="119" t="str">
        <f>IF(BL281="", "", IF(BL281&lt;=$B281, WORKDAY(DATE(YEAR($BB281), MONTH(BL281)+1, DAY(BL281)-1), 1, Settings!$AY$23:$AY$38), BL281))</f>
        <v/>
      </c>
      <c r="CC281" s="119" t="str">
        <f>IF(BM281="", "", IF(BM281&lt;=$B281, WORKDAY(DATE(YEAR($BB281), MONTH(BM281)+1, DAY(BM281)-1), 1, Settings!$AY$23:$AY$38), BM281))</f>
        <v/>
      </c>
      <c r="CD281" s="119" t="str">
        <f>IF(BN281="", "", IF(BN281&lt;=$B281, WORKDAY(DATE(YEAR($BB281), MONTH(BN281)+1, DAY(BN281)-1), 1, Settings!$AY$23:$AY$38), BN281))</f>
        <v/>
      </c>
      <c r="CE281" s="119" t="str">
        <f>IF(BO281="", "", IF(BO281&lt;=$B281, WORKDAY(DATE(YEAR($BB281), MONTH(BO281)+1, DAY(BO281)-1), 1, Settings!$AY$23:$AY$38), BO281))</f>
        <v/>
      </c>
      <c r="CF281" s="120" t="str">
        <f>IF(BP281="", "", IF(BP281&lt;=$B281, WORKDAY(DATE(YEAR($BB281), MONTH(BP281)+1, DAY(BP281)-1), 1, Settings!$AY$23:$AY$38), BP281))</f>
        <v/>
      </c>
      <c r="CH281" s="48" t="str">
        <f t="shared" si="128"/>
        <v/>
      </c>
      <c r="CI281" s="49" t="str">
        <f t="shared" si="129"/>
        <v/>
      </c>
      <c r="CJ281" s="49" t="str">
        <f t="shared" si="130"/>
        <v/>
      </c>
      <c r="CK281" s="49" t="str">
        <f t="shared" si="131"/>
        <v/>
      </c>
      <c r="CL281" s="49" t="str">
        <f t="shared" si="132"/>
        <v/>
      </c>
      <c r="CM281" s="49" t="str">
        <f t="shared" si="133"/>
        <v/>
      </c>
      <c r="CN281" s="49" t="str">
        <f t="shared" si="134"/>
        <v/>
      </c>
      <c r="CO281" s="49" t="str">
        <f t="shared" si="135"/>
        <v/>
      </c>
      <c r="CP281" s="49" t="str">
        <f t="shared" si="136"/>
        <v/>
      </c>
      <c r="CQ281" s="49" t="str">
        <f t="shared" si="137"/>
        <v/>
      </c>
      <c r="CR281" s="49" t="str">
        <f t="shared" si="138"/>
        <v/>
      </c>
      <c r="CS281" s="49" t="str">
        <f t="shared" si="139"/>
        <v/>
      </c>
      <c r="CT281" s="49" t="str">
        <f t="shared" si="140"/>
        <v/>
      </c>
      <c r="CU281" s="49" t="str">
        <f t="shared" si="141"/>
        <v/>
      </c>
      <c r="CV281" s="16" t="str">
        <f t="shared" si="142"/>
        <v/>
      </c>
      <c r="CX281" s="48" t="str">
        <f t="shared" si="143"/>
        <v/>
      </c>
      <c r="CY281" s="49" t="str">
        <f t="shared" si="144"/>
        <v/>
      </c>
      <c r="CZ281" s="49" t="str">
        <f t="shared" si="145"/>
        <v/>
      </c>
      <c r="DA281" s="49" t="str">
        <f t="shared" si="146"/>
        <v/>
      </c>
      <c r="DB281" s="49" t="str">
        <f t="shared" si="147"/>
        <v/>
      </c>
      <c r="DC281" s="49" t="str">
        <f t="shared" si="148"/>
        <v/>
      </c>
      <c r="DD281" s="49" t="str">
        <f t="shared" si="149"/>
        <v/>
      </c>
      <c r="DE281" s="49" t="str">
        <f t="shared" si="150"/>
        <v/>
      </c>
      <c r="DF281" s="49" t="str">
        <f t="shared" si="151"/>
        <v/>
      </c>
      <c r="DG281" s="49" t="str">
        <f t="shared" si="152"/>
        <v/>
      </c>
      <c r="DH281" s="49" t="str">
        <f t="shared" si="153"/>
        <v/>
      </c>
      <c r="DI281" s="49" t="str">
        <f t="shared" si="154"/>
        <v/>
      </c>
      <c r="DJ281" s="49" t="str">
        <f t="shared" si="155"/>
        <v/>
      </c>
      <c r="DK281" s="49" t="str">
        <f t="shared" si="156"/>
        <v/>
      </c>
      <c r="DL281" s="16" t="str">
        <f t="shared" si="157"/>
        <v/>
      </c>
      <c r="DN281" s="17" t="str">
        <f t="shared" si="158"/>
        <v>Mar 2020</v>
      </c>
    </row>
    <row r="282" spans="1:118" x14ac:dyDescent="0.25">
      <c r="A282" s="30"/>
      <c r="B282" s="102">
        <f>IF(B281="", "", IFERROR(IF(B281+1&gt;Settings!$G$25, "", B281+1), ""))</f>
        <v>43918</v>
      </c>
      <c r="C282" s="2"/>
      <c r="D282" s="3"/>
      <c r="E282" s="3"/>
      <c r="F282" s="3"/>
      <c r="G282" s="3"/>
      <c r="H282" s="3"/>
      <c r="I282" s="3"/>
      <c r="J282" s="3"/>
      <c r="K282" s="3"/>
      <c r="L282" s="3"/>
      <c r="M282" s="3"/>
      <c r="N282" s="3"/>
      <c r="O282" s="3"/>
      <c r="P282" s="3"/>
      <c r="Q282" s="4"/>
      <c r="R282" s="30"/>
      <c r="T282" s="17" t="str">
        <f>IF($B282="", "", IF($B282&lt;Settings!$G$23, "Old", "New"))</f>
        <v>New</v>
      </c>
      <c r="AL282" s="118" t="str">
        <f>IF(OR($B282="", C282="", C$10="", AL$9), "", IFERROR($B282+INDEX(Settings!$AF$19:$AF$33, MATCH(C$10, Settings!$Y$19:$Y$33, 0))+IF(INDEX(Settings!$AI$19:$AI$33, MATCH(C$10, Settings!$Y$19:$Y$33, 0))="", 0, INDEX($AO$2:$AU$8, MATCH(TEXT($B282, "ddd"), $AN$2:$AN$8, 0), MATCH(INDEX(Settings!$AI$19:$AI$33, MATCH(C$10, Settings!$Y$19:$Y$33, 0)), $AO$1:$AU$1, 0))), 0))</f>
        <v/>
      </c>
      <c r="AM282" s="119" t="str">
        <f>IF(OR($B282="", D282="", D$10="", AM$9), "", IFERROR($B282+INDEX(Settings!$AF$19:$AF$33, MATCH(D$10, Settings!$Y$19:$Y$33, 0))+IF(INDEX(Settings!$AI$19:$AI$33, MATCH(D$10, Settings!$Y$19:$Y$33, 0))="", 0, INDEX($AO$2:$AU$8, MATCH(TEXT($B282, "ddd"), $AN$2:$AN$8, 0), MATCH(INDEX(Settings!$AI$19:$AI$33, MATCH(D$10, Settings!$Y$19:$Y$33, 0)), $AO$1:$AU$1, 0))), 0))</f>
        <v/>
      </c>
      <c r="AN282" s="119" t="str">
        <f>IF(OR($B282="", E282="", E$10="", AN$9), "", IFERROR($B282+INDEX(Settings!$AF$19:$AF$33, MATCH(E$10, Settings!$Y$19:$Y$33, 0))+IF(INDEX(Settings!$AI$19:$AI$33, MATCH(E$10, Settings!$Y$19:$Y$33, 0))="", 0, INDEX($AO$2:$AU$8, MATCH(TEXT($B282, "ddd"), $AN$2:$AN$8, 0), MATCH(INDEX(Settings!$AI$19:$AI$33, MATCH(E$10, Settings!$Y$19:$Y$33, 0)), $AO$1:$AU$1, 0))), 0))</f>
        <v/>
      </c>
      <c r="AO282" s="119" t="str">
        <f>IF(OR($B282="", F282="", F$10="", AO$9), "", IFERROR($B282+INDEX(Settings!$AF$19:$AF$33, MATCH(F$10, Settings!$Y$19:$Y$33, 0))+IF(INDEX(Settings!$AI$19:$AI$33, MATCH(F$10, Settings!$Y$19:$Y$33, 0))="", 0, INDEX($AO$2:$AU$8, MATCH(TEXT($B282, "ddd"), $AN$2:$AN$8, 0), MATCH(INDEX(Settings!$AI$19:$AI$33, MATCH(F$10, Settings!$Y$19:$Y$33, 0)), $AO$1:$AU$1, 0))), 0))</f>
        <v/>
      </c>
      <c r="AP282" s="119" t="str">
        <f>IF(OR($B282="", G282="", G$10="", AP$9), "", IFERROR($B282+INDEX(Settings!$AF$19:$AF$33, MATCH(G$10, Settings!$Y$19:$Y$33, 0))+IF(INDEX(Settings!$AI$19:$AI$33, MATCH(G$10, Settings!$Y$19:$Y$33, 0))="", 0, INDEX($AO$2:$AU$8, MATCH(TEXT($B282, "ddd"), $AN$2:$AN$8, 0), MATCH(INDEX(Settings!$AI$19:$AI$33, MATCH(G$10, Settings!$Y$19:$Y$33, 0)), $AO$1:$AU$1, 0))), 0))</f>
        <v/>
      </c>
      <c r="AQ282" s="119" t="str">
        <f>IF(OR($B282="", H282="", H$10="", AQ$9), "", IFERROR($B282+INDEX(Settings!$AF$19:$AF$33, MATCH(H$10, Settings!$Y$19:$Y$33, 0))+IF(INDEX(Settings!$AI$19:$AI$33, MATCH(H$10, Settings!$Y$19:$Y$33, 0))="", 0, INDEX($AO$2:$AU$8, MATCH(TEXT($B282, "ddd"), $AN$2:$AN$8, 0), MATCH(INDEX(Settings!$AI$19:$AI$33, MATCH(H$10, Settings!$Y$19:$Y$33, 0)), $AO$1:$AU$1, 0))), 0))</f>
        <v/>
      </c>
      <c r="AR282" s="119" t="str">
        <f>IF(OR($B282="", I282="", I$10="", AR$9), "", IFERROR($B282+INDEX(Settings!$AF$19:$AF$33, MATCH(I$10, Settings!$Y$19:$Y$33, 0))+IF(INDEX(Settings!$AI$19:$AI$33, MATCH(I$10, Settings!$Y$19:$Y$33, 0))="", 0, INDEX($AO$2:$AU$8, MATCH(TEXT($B282, "ddd"), $AN$2:$AN$8, 0), MATCH(INDEX(Settings!$AI$19:$AI$33, MATCH(I$10, Settings!$Y$19:$Y$33, 0)), $AO$1:$AU$1, 0))), 0))</f>
        <v/>
      </c>
      <c r="AS282" s="119" t="str">
        <f>IF(OR($B282="", J282="", J$10="", AS$9), "", IFERROR($B282+INDEX(Settings!$AF$19:$AF$33, MATCH(J$10, Settings!$Y$19:$Y$33, 0))+IF(INDEX(Settings!$AI$19:$AI$33, MATCH(J$10, Settings!$Y$19:$Y$33, 0))="", 0, INDEX($AO$2:$AU$8, MATCH(TEXT($B282, "ddd"), $AN$2:$AN$8, 0), MATCH(INDEX(Settings!$AI$19:$AI$33, MATCH(J$10, Settings!$Y$19:$Y$33, 0)), $AO$1:$AU$1, 0))), 0))</f>
        <v/>
      </c>
      <c r="AT282" s="119" t="str">
        <f>IF(OR($B282="", K282="", K$10="", AT$9), "", IFERROR($B282+INDEX(Settings!$AF$19:$AF$33, MATCH(K$10, Settings!$Y$19:$Y$33, 0))+IF(INDEX(Settings!$AI$19:$AI$33, MATCH(K$10, Settings!$Y$19:$Y$33, 0))="", 0, INDEX($AO$2:$AU$8, MATCH(TEXT($B282, "ddd"), $AN$2:$AN$8, 0), MATCH(INDEX(Settings!$AI$19:$AI$33, MATCH(K$10, Settings!$Y$19:$Y$33, 0)), $AO$1:$AU$1, 0))), 0))</f>
        <v/>
      </c>
      <c r="AU282" s="119" t="str">
        <f>IF(OR($B282="", L282="", L$10="", AU$9), "", IFERROR($B282+INDEX(Settings!$AF$19:$AF$33, MATCH(L$10, Settings!$Y$19:$Y$33, 0))+IF(INDEX(Settings!$AI$19:$AI$33, MATCH(L$10, Settings!$Y$19:$Y$33, 0))="", 0, INDEX($AO$2:$AU$8, MATCH(TEXT($B282, "ddd"), $AN$2:$AN$8, 0), MATCH(INDEX(Settings!$AI$19:$AI$33, MATCH(L$10, Settings!$Y$19:$Y$33, 0)), $AO$1:$AU$1, 0))), 0))</f>
        <v/>
      </c>
      <c r="AV282" s="119" t="str">
        <f>IF(OR($B282="", M282="", M$10="", AV$9), "", IFERROR($B282+INDEX(Settings!$AF$19:$AF$33, MATCH(M$10, Settings!$Y$19:$Y$33, 0))+IF(INDEX(Settings!$AI$19:$AI$33, MATCH(M$10, Settings!$Y$19:$Y$33, 0))="", 0, INDEX($AO$2:$AU$8, MATCH(TEXT($B282, "ddd"), $AN$2:$AN$8, 0), MATCH(INDEX(Settings!$AI$19:$AI$33, MATCH(M$10, Settings!$Y$19:$Y$33, 0)), $AO$1:$AU$1, 0))), 0))</f>
        <v/>
      </c>
      <c r="AW282" s="119" t="str">
        <f>IF(OR($B282="", N282="", N$10="", AW$9), "", IFERROR($B282+INDEX(Settings!$AF$19:$AF$33, MATCH(N$10, Settings!$Y$19:$Y$33, 0))+IF(INDEX(Settings!$AI$19:$AI$33, MATCH(N$10, Settings!$Y$19:$Y$33, 0))="", 0, INDEX($AO$2:$AU$8, MATCH(TEXT($B282, "ddd"), $AN$2:$AN$8, 0), MATCH(INDEX(Settings!$AI$19:$AI$33, MATCH(N$10, Settings!$Y$19:$Y$33, 0)), $AO$1:$AU$1, 0))), 0))</f>
        <v/>
      </c>
      <c r="AX282" s="119" t="str">
        <f>IF(OR($B282="", O282="", O$10="", AX$9), "", IFERROR($B282+INDEX(Settings!$AF$19:$AF$33, MATCH(O$10, Settings!$Y$19:$Y$33, 0))+IF(INDEX(Settings!$AI$19:$AI$33, MATCH(O$10, Settings!$Y$19:$Y$33, 0))="", 0, INDEX($AO$2:$AU$8, MATCH(TEXT($B282, "ddd"), $AN$2:$AN$8, 0), MATCH(INDEX(Settings!$AI$19:$AI$33, MATCH(O$10, Settings!$Y$19:$Y$33, 0)), $AO$1:$AU$1, 0))), 0))</f>
        <v/>
      </c>
      <c r="AY282" s="119" t="str">
        <f>IF(OR($B282="", P282="", P$10="", AY$9), "", IFERROR($B282+INDEX(Settings!$AF$19:$AF$33, MATCH(P$10, Settings!$Y$19:$Y$33, 0))+IF(INDEX(Settings!$AI$19:$AI$33, MATCH(P$10, Settings!$Y$19:$Y$33, 0))="", 0, INDEX($AO$2:$AU$8, MATCH(TEXT($B282, "ddd"), $AN$2:$AN$8, 0), MATCH(INDEX(Settings!$AI$19:$AI$33, MATCH(P$10, Settings!$Y$19:$Y$33, 0)), $AO$1:$AU$1, 0))), 0))</f>
        <v/>
      </c>
      <c r="AZ282" s="120" t="str">
        <f>IF(OR($B282="", Q282="", Q$10="", AZ$9), "", IFERROR($B282+INDEX(Settings!$AF$19:$AF$33, MATCH(Q$10, Settings!$Y$19:$Y$33, 0))+IF(INDEX(Settings!$AI$19:$AI$33, MATCH(Q$10, Settings!$Y$19:$Y$33, 0))="", 0, INDEX($AO$2:$AU$8, MATCH(TEXT($B282, "ddd"), $AN$2:$AN$8, 0), MATCH(INDEX(Settings!$AI$19:$AI$33, MATCH(Q$10, Settings!$Y$19:$Y$33, 0)), $AO$1:$AU$1, 0))), 0))</f>
        <v/>
      </c>
      <c r="BB282" s="118" t="str">
        <f>IF(OR(C$10="", $B282="", C282="", BB$9=""), "", IFERROR(WORKDAY((DATE(YEAR($B282), MONTH($B282)+INDEX(Settings!$AM$19:$AM$33, MATCH(C$10, Settings!$Y$19:$Y$33, 0)), IF(INDEX(Settings!$AQ$19:$AQ$33, MATCH(C$10, Settings!$Y$19:$Y$33, 0))=0, DAY($B282), INDEX(Settings!$AQ$19:$AQ$33, MATCH(C$10, Settings!$Y$19:$Y$33, 0))))-1), 1, Settings!$AY$23:$AY$38), ""))</f>
        <v/>
      </c>
      <c r="BC282" s="119" t="str">
        <f>IF(OR(D$10="", $B282="", D282="", BC$9=""), "", IFERROR(WORKDAY((DATE(YEAR($B282), MONTH($B282)+INDEX(Settings!$AM$19:$AM$33, MATCH(D$10, Settings!$Y$19:$Y$33, 0)), IF(INDEX(Settings!$AQ$19:$AQ$33, MATCH(D$10, Settings!$Y$19:$Y$33, 0))=0, DAY($B282), INDEX(Settings!$AQ$19:$AQ$33, MATCH(D$10, Settings!$Y$19:$Y$33, 0))))-1), 1, Settings!$AY$23:$AY$38), ""))</f>
        <v/>
      </c>
      <c r="BD282" s="119" t="str">
        <f>IF(OR(E$10="", $B282="", E282="", BD$9=""), "", IFERROR(WORKDAY((DATE(YEAR($B282), MONTH($B282)+INDEX(Settings!$AM$19:$AM$33, MATCH(E$10, Settings!$Y$19:$Y$33, 0)), IF(INDEX(Settings!$AQ$19:$AQ$33, MATCH(E$10, Settings!$Y$19:$Y$33, 0))=0, DAY($B282), INDEX(Settings!$AQ$19:$AQ$33, MATCH(E$10, Settings!$Y$19:$Y$33, 0))))-1), 1, Settings!$AY$23:$AY$38), ""))</f>
        <v/>
      </c>
      <c r="BE282" s="119" t="str">
        <f>IF(OR(F$10="", $B282="", F282="", BE$9=""), "", IFERROR(WORKDAY((DATE(YEAR($B282), MONTH($B282)+INDEX(Settings!$AM$19:$AM$33, MATCH(F$10, Settings!$Y$19:$Y$33, 0)), IF(INDEX(Settings!$AQ$19:$AQ$33, MATCH(F$10, Settings!$Y$19:$Y$33, 0))=0, DAY($B282), INDEX(Settings!$AQ$19:$AQ$33, MATCH(F$10, Settings!$Y$19:$Y$33, 0))))-1), 1, Settings!$AY$23:$AY$38), ""))</f>
        <v/>
      </c>
      <c r="BF282" s="119" t="str">
        <f>IF(OR(G$10="", $B282="", G282="", BF$9=""), "", IFERROR(WORKDAY((DATE(YEAR($B282), MONTH($B282)+INDEX(Settings!$AM$19:$AM$33, MATCH(G$10, Settings!$Y$19:$Y$33, 0)), IF(INDEX(Settings!$AQ$19:$AQ$33, MATCH(G$10, Settings!$Y$19:$Y$33, 0))=0, DAY($B282), INDEX(Settings!$AQ$19:$AQ$33, MATCH(G$10, Settings!$Y$19:$Y$33, 0))))-1), 1, Settings!$AY$23:$AY$38), ""))</f>
        <v/>
      </c>
      <c r="BG282" s="119" t="str">
        <f>IF(OR(H$10="", $B282="", H282="", BG$9=""), "", IFERROR(WORKDAY((DATE(YEAR($B282), MONTH($B282)+INDEX(Settings!$AM$19:$AM$33, MATCH(H$10, Settings!$Y$19:$Y$33, 0)), IF(INDEX(Settings!$AQ$19:$AQ$33, MATCH(H$10, Settings!$Y$19:$Y$33, 0))=0, DAY($B282), INDEX(Settings!$AQ$19:$AQ$33, MATCH(H$10, Settings!$Y$19:$Y$33, 0))))-1), 1, Settings!$AY$23:$AY$38), ""))</f>
        <v/>
      </c>
      <c r="BH282" s="119" t="str">
        <f>IF(OR(I$10="", $B282="", I282="", BH$9=""), "", IFERROR(WORKDAY((DATE(YEAR($B282), MONTH($B282)+INDEX(Settings!$AM$19:$AM$33, MATCH(I$10, Settings!$Y$19:$Y$33, 0)), IF(INDEX(Settings!$AQ$19:$AQ$33, MATCH(I$10, Settings!$Y$19:$Y$33, 0))=0, DAY($B282), INDEX(Settings!$AQ$19:$AQ$33, MATCH(I$10, Settings!$Y$19:$Y$33, 0))))-1), 1, Settings!$AY$23:$AY$38), ""))</f>
        <v/>
      </c>
      <c r="BI282" s="119" t="str">
        <f>IF(OR(J$10="", $B282="", J282="", BI$9=""), "", IFERROR(WORKDAY((DATE(YEAR($B282), MONTH($B282)+INDEX(Settings!$AM$19:$AM$33, MATCH(J$10, Settings!$Y$19:$Y$33, 0)), IF(INDEX(Settings!$AQ$19:$AQ$33, MATCH(J$10, Settings!$Y$19:$Y$33, 0))=0, DAY($B282), INDEX(Settings!$AQ$19:$AQ$33, MATCH(J$10, Settings!$Y$19:$Y$33, 0))))-1), 1, Settings!$AY$23:$AY$38), ""))</f>
        <v/>
      </c>
      <c r="BJ282" s="119" t="str">
        <f>IF(OR(K$10="", $B282="", K282="", BJ$9=""), "", IFERROR(WORKDAY((DATE(YEAR($B282), MONTH($B282)+INDEX(Settings!$AM$19:$AM$33, MATCH(K$10, Settings!$Y$19:$Y$33, 0)), IF(INDEX(Settings!$AQ$19:$AQ$33, MATCH(K$10, Settings!$Y$19:$Y$33, 0))=0, DAY($B282), INDEX(Settings!$AQ$19:$AQ$33, MATCH(K$10, Settings!$Y$19:$Y$33, 0))))-1), 1, Settings!$AY$23:$AY$38), ""))</f>
        <v/>
      </c>
      <c r="BK282" s="119" t="str">
        <f>IF(OR(L$10="", $B282="", L282="", BK$9=""), "", IFERROR(WORKDAY((DATE(YEAR($B282), MONTH($B282)+INDEX(Settings!$AM$19:$AM$33, MATCH(L$10, Settings!$Y$19:$Y$33, 0)), IF(INDEX(Settings!$AQ$19:$AQ$33, MATCH(L$10, Settings!$Y$19:$Y$33, 0))=0, DAY($B282), INDEX(Settings!$AQ$19:$AQ$33, MATCH(L$10, Settings!$Y$19:$Y$33, 0))))-1), 1, Settings!$AY$23:$AY$38), ""))</f>
        <v/>
      </c>
      <c r="BL282" s="119" t="str">
        <f>IF(OR(M$10="", $B282="", M282="", BL$9=""), "", IFERROR(WORKDAY((DATE(YEAR($B282), MONTH($B282)+INDEX(Settings!$AM$19:$AM$33, MATCH(M$10, Settings!$Y$19:$Y$33, 0)), IF(INDEX(Settings!$AQ$19:$AQ$33, MATCH(M$10, Settings!$Y$19:$Y$33, 0))=0, DAY($B282), INDEX(Settings!$AQ$19:$AQ$33, MATCH(M$10, Settings!$Y$19:$Y$33, 0))))-1), 1, Settings!$AY$23:$AY$38), ""))</f>
        <v/>
      </c>
      <c r="BM282" s="119" t="str">
        <f>IF(OR(N$10="", $B282="", N282="", BM$9=""), "", IFERROR(WORKDAY((DATE(YEAR($B282), MONTH($B282)+INDEX(Settings!$AM$19:$AM$33, MATCH(N$10, Settings!$Y$19:$Y$33, 0)), IF(INDEX(Settings!$AQ$19:$AQ$33, MATCH(N$10, Settings!$Y$19:$Y$33, 0))=0, DAY($B282), INDEX(Settings!$AQ$19:$AQ$33, MATCH(N$10, Settings!$Y$19:$Y$33, 0))))-1), 1, Settings!$AY$23:$AY$38), ""))</f>
        <v/>
      </c>
      <c r="BN282" s="119" t="str">
        <f>IF(OR(O$10="", $B282="", O282="", BN$9=""), "", IFERROR(WORKDAY((DATE(YEAR($B282), MONTH($B282)+INDEX(Settings!$AM$19:$AM$33, MATCH(O$10, Settings!$Y$19:$Y$33, 0)), IF(INDEX(Settings!$AQ$19:$AQ$33, MATCH(O$10, Settings!$Y$19:$Y$33, 0))=0, DAY($B282), INDEX(Settings!$AQ$19:$AQ$33, MATCH(O$10, Settings!$Y$19:$Y$33, 0))))-1), 1, Settings!$AY$23:$AY$38), ""))</f>
        <v/>
      </c>
      <c r="BO282" s="119" t="str">
        <f>IF(OR(P$10="", $B282="", P282="", BO$9=""), "", IFERROR(WORKDAY((DATE(YEAR($B282), MONTH($B282)+INDEX(Settings!$AM$19:$AM$33, MATCH(P$10, Settings!$Y$19:$Y$33, 0)), IF(INDEX(Settings!$AQ$19:$AQ$33, MATCH(P$10, Settings!$Y$19:$Y$33, 0))=0, DAY($B282), INDEX(Settings!$AQ$19:$AQ$33, MATCH(P$10, Settings!$Y$19:$Y$33, 0))))-1), 1, Settings!$AY$23:$AY$38), ""))</f>
        <v/>
      </c>
      <c r="BP282" s="120" t="str">
        <f>IF(OR(Q$10="", $B282="", Q282="", BP$9=""), "", IFERROR(WORKDAY((DATE(YEAR($B282), MONTH($B282)+INDEX(Settings!$AM$19:$AM$33, MATCH(Q$10, Settings!$Y$19:$Y$33, 0)), IF(INDEX(Settings!$AQ$19:$AQ$33, MATCH(Q$10, Settings!$Y$19:$Y$33, 0))=0, DAY($B282), INDEX(Settings!$AQ$19:$AQ$33, MATCH(Q$10, Settings!$Y$19:$Y$33, 0))))-1), 1, Settings!$AY$23:$AY$38), ""))</f>
        <v/>
      </c>
      <c r="BR282" s="118" t="str">
        <f>IF(BB282="", "", IF(BB282&lt;=$B282, WORKDAY(DATE(YEAR($BB282), MONTH(BB282)+1, DAY(BB282)-1), 1, Settings!$AY$23:$AY$38), BB282))</f>
        <v/>
      </c>
      <c r="BS282" s="119" t="str">
        <f>IF(BC282="", "", IF(BC282&lt;=$B282, WORKDAY(DATE(YEAR($BB282), MONTH(BC282)+1, DAY(BC282)-1), 1, Settings!$AY$23:$AY$38), BC282))</f>
        <v/>
      </c>
      <c r="BT282" s="119" t="str">
        <f>IF(BD282="", "", IF(BD282&lt;=$B282, WORKDAY(DATE(YEAR($BB282), MONTH(BD282)+1, DAY(BD282)-1), 1, Settings!$AY$23:$AY$38), BD282))</f>
        <v/>
      </c>
      <c r="BU282" s="119" t="str">
        <f>IF(BE282="", "", IF(BE282&lt;=$B282, WORKDAY(DATE(YEAR($BB282), MONTH(BE282)+1, DAY(BE282)-1), 1, Settings!$AY$23:$AY$38), BE282))</f>
        <v/>
      </c>
      <c r="BV282" s="119" t="str">
        <f>IF(BF282="", "", IF(BF282&lt;=$B282, WORKDAY(DATE(YEAR($BB282), MONTH(BF282)+1, DAY(BF282)-1), 1, Settings!$AY$23:$AY$38), BF282))</f>
        <v/>
      </c>
      <c r="BW282" s="119" t="str">
        <f>IF(BG282="", "", IF(BG282&lt;=$B282, WORKDAY(DATE(YEAR($BB282), MONTH(BG282)+1, DAY(BG282)-1), 1, Settings!$AY$23:$AY$38), BG282))</f>
        <v/>
      </c>
      <c r="BX282" s="119" t="str">
        <f>IF(BH282="", "", IF(BH282&lt;=$B282, WORKDAY(DATE(YEAR($BB282), MONTH(BH282)+1, DAY(BH282)-1), 1, Settings!$AY$23:$AY$38), BH282))</f>
        <v/>
      </c>
      <c r="BY282" s="119" t="str">
        <f>IF(BI282="", "", IF(BI282&lt;=$B282, WORKDAY(DATE(YEAR($BB282), MONTH(BI282)+1, DAY(BI282)-1), 1, Settings!$AY$23:$AY$38), BI282))</f>
        <v/>
      </c>
      <c r="BZ282" s="119" t="str">
        <f>IF(BJ282="", "", IF(BJ282&lt;=$B282, WORKDAY(DATE(YEAR($BB282), MONTH(BJ282)+1, DAY(BJ282)-1), 1, Settings!$AY$23:$AY$38), BJ282))</f>
        <v/>
      </c>
      <c r="CA282" s="119" t="str">
        <f>IF(BK282="", "", IF(BK282&lt;=$B282, WORKDAY(DATE(YEAR($BB282), MONTH(BK282)+1, DAY(BK282)-1), 1, Settings!$AY$23:$AY$38), BK282))</f>
        <v/>
      </c>
      <c r="CB282" s="119" t="str">
        <f>IF(BL282="", "", IF(BL282&lt;=$B282, WORKDAY(DATE(YEAR($BB282), MONTH(BL282)+1, DAY(BL282)-1), 1, Settings!$AY$23:$AY$38), BL282))</f>
        <v/>
      </c>
      <c r="CC282" s="119" t="str">
        <f>IF(BM282="", "", IF(BM282&lt;=$B282, WORKDAY(DATE(YEAR($BB282), MONTH(BM282)+1, DAY(BM282)-1), 1, Settings!$AY$23:$AY$38), BM282))</f>
        <v/>
      </c>
      <c r="CD282" s="119" t="str">
        <f>IF(BN282="", "", IF(BN282&lt;=$B282, WORKDAY(DATE(YEAR($BB282), MONTH(BN282)+1, DAY(BN282)-1), 1, Settings!$AY$23:$AY$38), BN282))</f>
        <v/>
      </c>
      <c r="CE282" s="119" t="str">
        <f>IF(BO282="", "", IF(BO282&lt;=$B282, WORKDAY(DATE(YEAR($BB282), MONTH(BO282)+1, DAY(BO282)-1), 1, Settings!$AY$23:$AY$38), BO282))</f>
        <v/>
      </c>
      <c r="CF282" s="120" t="str">
        <f>IF(BP282="", "", IF(BP282&lt;=$B282, WORKDAY(DATE(YEAR($BB282), MONTH(BP282)+1, DAY(BP282)-1), 1, Settings!$AY$23:$AY$38), BP282))</f>
        <v/>
      </c>
      <c r="CH282" s="48" t="str">
        <f t="shared" si="128"/>
        <v/>
      </c>
      <c r="CI282" s="49" t="str">
        <f t="shared" si="129"/>
        <v/>
      </c>
      <c r="CJ282" s="49" t="str">
        <f t="shared" si="130"/>
        <v/>
      </c>
      <c r="CK282" s="49" t="str">
        <f t="shared" si="131"/>
        <v/>
      </c>
      <c r="CL282" s="49" t="str">
        <f t="shared" si="132"/>
        <v/>
      </c>
      <c r="CM282" s="49" t="str">
        <f t="shared" si="133"/>
        <v/>
      </c>
      <c r="CN282" s="49" t="str">
        <f t="shared" si="134"/>
        <v/>
      </c>
      <c r="CO282" s="49" t="str">
        <f t="shared" si="135"/>
        <v/>
      </c>
      <c r="CP282" s="49" t="str">
        <f t="shared" si="136"/>
        <v/>
      </c>
      <c r="CQ282" s="49" t="str">
        <f t="shared" si="137"/>
        <v/>
      </c>
      <c r="CR282" s="49" t="str">
        <f t="shared" si="138"/>
        <v/>
      </c>
      <c r="CS282" s="49" t="str">
        <f t="shared" si="139"/>
        <v/>
      </c>
      <c r="CT282" s="49" t="str">
        <f t="shared" si="140"/>
        <v/>
      </c>
      <c r="CU282" s="49" t="str">
        <f t="shared" si="141"/>
        <v/>
      </c>
      <c r="CV282" s="16" t="str">
        <f t="shared" si="142"/>
        <v/>
      </c>
      <c r="CX282" s="48" t="str">
        <f t="shared" si="143"/>
        <v/>
      </c>
      <c r="CY282" s="49" t="str">
        <f t="shared" si="144"/>
        <v/>
      </c>
      <c r="CZ282" s="49" t="str">
        <f t="shared" si="145"/>
        <v/>
      </c>
      <c r="DA282" s="49" t="str">
        <f t="shared" si="146"/>
        <v/>
      </c>
      <c r="DB282" s="49" t="str">
        <f t="shared" si="147"/>
        <v/>
      </c>
      <c r="DC282" s="49" t="str">
        <f t="shared" si="148"/>
        <v/>
      </c>
      <c r="DD282" s="49" t="str">
        <f t="shared" si="149"/>
        <v/>
      </c>
      <c r="DE282" s="49" t="str">
        <f t="shared" si="150"/>
        <v/>
      </c>
      <c r="DF282" s="49" t="str">
        <f t="shared" si="151"/>
        <v/>
      </c>
      <c r="DG282" s="49" t="str">
        <f t="shared" si="152"/>
        <v/>
      </c>
      <c r="DH282" s="49" t="str">
        <f t="shared" si="153"/>
        <v/>
      </c>
      <c r="DI282" s="49" t="str">
        <f t="shared" si="154"/>
        <v/>
      </c>
      <c r="DJ282" s="49" t="str">
        <f t="shared" si="155"/>
        <v/>
      </c>
      <c r="DK282" s="49" t="str">
        <f t="shared" si="156"/>
        <v/>
      </c>
      <c r="DL282" s="16" t="str">
        <f t="shared" si="157"/>
        <v/>
      </c>
      <c r="DN282" s="17" t="str">
        <f t="shared" si="158"/>
        <v>Mar 2020</v>
      </c>
    </row>
    <row r="283" spans="1:118" x14ac:dyDescent="0.25">
      <c r="A283" s="30"/>
      <c r="B283" s="102">
        <f>IF(B282="", "", IFERROR(IF(B282+1&gt;Settings!$G$25, "", B282+1), ""))</f>
        <v>43919</v>
      </c>
      <c r="C283" s="2"/>
      <c r="D283" s="3"/>
      <c r="E283" s="3"/>
      <c r="F283" s="3"/>
      <c r="G283" s="3"/>
      <c r="H283" s="3"/>
      <c r="I283" s="3"/>
      <c r="J283" s="3"/>
      <c r="K283" s="3"/>
      <c r="L283" s="3"/>
      <c r="M283" s="3"/>
      <c r="N283" s="3"/>
      <c r="O283" s="3"/>
      <c r="P283" s="3"/>
      <c r="Q283" s="4"/>
      <c r="R283" s="30"/>
      <c r="T283" s="17" t="str">
        <f>IF($B283="", "", IF($B283&lt;Settings!$G$23, "Old", "New"))</f>
        <v>New</v>
      </c>
      <c r="AL283" s="118" t="str">
        <f>IF(OR($B283="", C283="", C$10="", AL$9), "", IFERROR($B283+INDEX(Settings!$AF$19:$AF$33, MATCH(C$10, Settings!$Y$19:$Y$33, 0))+IF(INDEX(Settings!$AI$19:$AI$33, MATCH(C$10, Settings!$Y$19:$Y$33, 0))="", 0, INDEX($AO$2:$AU$8, MATCH(TEXT($B283, "ddd"), $AN$2:$AN$8, 0), MATCH(INDEX(Settings!$AI$19:$AI$33, MATCH(C$10, Settings!$Y$19:$Y$33, 0)), $AO$1:$AU$1, 0))), 0))</f>
        <v/>
      </c>
      <c r="AM283" s="119" t="str">
        <f>IF(OR($B283="", D283="", D$10="", AM$9), "", IFERROR($B283+INDEX(Settings!$AF$19:$AF$33, MATCH(D$10, Settings!$Y$19:$Y$33, 0))+IF(INDEX(Settings!$AI$19:$AI$33, MATCH(D$10, Settings!$Y$19:$Y$33, 0))="", 0, INDEX($AO$2:$AU$8, MATCH(TEXT($B283, "ddd"), $AN$2:$AN$8, 0), MATCH(INDEX(Settings!$AI$19:$AI$33, MATCH(D$10, Settings!$Y$19:$Y$33, 0)), $AO$1:$AU$1, 0))), 0))</f>
        <v/>
      </c>
      <c r="AN283" s="119" t="str">
        <f>IF(OR($B283="", E283="", E$10="", AN$9), "", IFERROR($B283+INDEX(Settings!$AF$19:$AF$33, MATCH(E$10, Settings!$Y$19:$Y$33, 0))+IF(INDEX(Settings!$AI$19:$AI$33, MATCH(E$10, Settings!$Y$19:$Y$33, 0))="", 0, INDEX($AO$2:$AU$8, MATCH(TEXT($B283, "ddd"), $AN$2:$AN$8, 0), MATCH(INDEX(Settings!$AI$19:$AI$33, MATCH(E$10, Settings!$Y$19:$Y$33, 0)), $AO$1:$AU$1, 0))), 0))</f>
        <v/>
      </c>
      <c r="AO283" s="119" t="str">
        <f>IF(OR($B283="", F283="", F$10="", AO$9), "", IFERROR($B283+INDEX(Settings!$AF$19:$AF$33, MATCH(F$10, Settings!$Y$19:$Y$33, 0))+IF(INDEX(Settings!$AI$19:$AI$33, MATCH(F$10, Settings!$Y$19:$Y$33, 0))="", 0, INDEX($AO$2:$AU$8, MATCH(TEXT($B283, "ddd"), $AN$2:$AN$8, 0), MATCH(INDEX(Settings!$AI$19:$AI$33, MATCH(F$10, Settings!$Y$19:$Y$33, 0)), $AO$1:$AU$1, 0))), 0))</f>
        <v/>
      </c>
      <c r="AP283" s="119" t="str">
        <f>IF(OR($B283="", G283="", G$10="", AP$9), "", IFERROR($B283+INDEX(Settings!$AF$19:$AF$33, MATCH(G$10, Settings!$Y$19:$Y$33, 0))+IF(INDEX(Settings!$AI$19:$AI$33, MATCH(G$10, Settings!$Y$19:$Y$33, 0))="", 0, INDEX($AO$2:$AU$8, MATCH(TEXT($B283, "ddd"), $AN$2:$AN$8, 0), MATCH(INDEX(Settings!$AI$19:$AI$33, MATCH(G$10, Settings!$Y$19:$Y$33, 0)), $AO$1:$AU$1, 0))), 0))</f>
        <v/>
      </c>
      <c r="AQ283" s="119" t="str">
        <f>IF(OR($B283="", H283="", H$10="", AQ$9), "", IFERROR($B283+INDEX(Settings!$AF$19:$AF$33, MATCH(H$10, Settings!$Y$19:$Y$33, 0))+IF(INDEX(Settings!$AI$19:$AI$33, MATCH(H$10, Settings!$Y$19:$Y$33, 0))="", 0, INDEX($AO$2:$AU$8, MATCH(TEXT($B283, "ddd"), $AN$2:$AN$8, 0), MATCH(INDEX(Settings!$AI$19:$AI$33, MATCH(H$10, Settings!$Y$19:$Y$33, 0)), $AO$1:$AU$1, 0))), 0))</f>
        <v/>
      </c>
      <c r="AR283" s="119" t="str">
        <f>IF(OR($B283="", I283="", I$10="", AR$9), "", IFERROR($B283+INDEX(Settings!$AF$19:$AF$33, MATCH(I$10, Settings!$Y$19:$Y$33, 0))+IF(INDEX(Settings!$AI$19:$AI$33, MATCH(I$10, Settings!$Y$19:$Y$33, 0))="", 0, INDEX($AO$2:$AU$8, MATCH(TEXT($B283, "ddd"), $AN$2:$AN$8, 0), MATCH(INDEX(Settings!$AI$19:$AI$33, MATCH(I$10, Settings!$Y$19:$Y$33, 0)), $AO$1:$AU$1, 0))), 0))</f>
        <v/>
      </c>
      <c r="AS283" s="119" t="str">
        <f>IF(OR($B283="", J283="", J$10="", AS$9), "", IFERROR($B283+INDEX(Settings!$AF$19:$AF$33, MATCH(J$10, Settings!$Y$19:$Y$33, 0))+IF(INDEX(Settings!$AI$19:$AI$33, MATCH(J$10, Settings!$Y$19:$Y$33, 0))="", 0, INDEX($AO$2:$AU$8, MATCH(TEXT($B283, "ddd"), $AN$2:$AN$8, 0), MATCH(INDEX(Settings!$AI$19:$AI$33, MATCH(J$10, Settings!$Y$19:$Y$33, 0)), $AO$1:$AU$1, 0))), 0))</f>
        <v/>
      </c>
      <c r="AT283" s="119" t="str">
        <f>IF(OR($B283="", K283="", K$10="", AT$9), "", IFERROR($B283+INDEX(Settings!$AF$19:$AF$33, MATCH(K$10, Settings!$Y$19:$Y$33, 0))+IF(INDEX(Settings!$AI$19:$AI$33, MATCH(K$10, Settings!$Y$19:$Y$33, 0))="", 0, INDEX($AO$2:$AU$8, MATCH(TEXT($B283, "ddd"), $AN$2:$AN$8, 0), MATCH(INDEX(Settings!$AI$19:$AI$33, MATCH(K$10, Settings!$Y$19:$Y$33, 0)), $AO$1:$AU$1, 0))), 0))</f>
        <v/>
      </c>
      <c r="AU283" s="119" t="str">
        <f>IF(OR($B283="", L283="", L$10="", AU$9), "", IFERROR($B283+INDEX(Settings!$AF$19:$AF$33, MATCH(L$10, Settings!$Y$19:$Y$33, 0))+IF(INDEX(Settings!$AI$19:$AI$33, MATCH(L$10, Settings!$Y$19:$Y$33, 0))="", 0, INDEX($AO$2:$AU$8, MATCH(TEXT($B283, "ddd"), $AN$2:$AN$8, 0), MATCH(INDEX(Settings!$AI$19:$AI$33, MATCH(L$10, Settings!$Y$19:$Y$33, 0)), $AO$1:$AU$1, 0))), 0))</f>
        <v/>
      </c>
      <c r="AV283" s="119" t="str">
        <f>IF(OR($B283="", M283="", M$10="", AV$9), "", IFERROR($B283+INDEX(Settings!$AF$19:$AF$33, MATCH(M$10, Settings!$Y$19:$Y$33, 0))+IF(INDEX(Settings!$AI$19:$AI$33, MATCH(M$10, Settings!$Y$19:$Y$33, 0))="", 0, INDEX($AO$2:$AU$8, MATCH(TEXT($B283, "ddd"), $AN$2:$AN$8, 0), MATCH(INDEX(Settings!$AI$19:$AI$33, MATCH(M$10, Settings!$Y$19:$Y$33, 0)), $AO$1:$AU$1, 0))), 0))</f>
        <v/>
      </c>
      <c r="AW283" s="119" t="str">
        <f>IF(OR($B283="", N283="", N$10="", AW$9), "", IFERROR($B283+INDEX(Settings!$AF$19:$AF$33, MATCH(N$10, Settings!$Y$19:$Y$33, 0))+IF(INDEX(Settings!$AI$19:$AI$33, MATCH(N$10, Settings!$Y$19:$Y$33, 0))="", 0, INDEX($AO$2:$AU$8, MATCH(TEXT($B283, "ddd"), $AN$2:$AN$8, 0), MATCH(INDEX(Settings!$AI$19:$AI$33, MATCH(N$10, Settings!$Y$19:$Y$33, 0)), $AO$1:$AU$1, 0))), 0))</f>
        <v/>
      </c>
      <c r="AX283" s="119" t="str">
        <f>IF(OR($B283="", O283="", O$10="", AX$9), "", IFERROR($B283+INDEX(Settings!$AF$19:$AF$33, MATCH(O$10, Settings!$Y$19:$Y$33, 0))+IF(INDEX(Settings!$AI$19:$AI$33, MATCH(O$10, Settings!$Y$19:$Y$33, 0))="", 0, INDEX($AO$2:$AU$8, MATCH(TEXT($B283, "ddd"), $AN$2:$AN$8, 0), MATCH(INDEX(Settings!$AI$19:$AI$33, MATCH(O$10, Settings!$Y$19:$Y$33, 0)), $AO$1:$AU$1, 0))), 0))</f>
        <v/>
      </c>
      <c r="AY283" s="119" t="str">
        <f>IF(OR($B283="", P283="", P$10="", AY$9), "", IFERROR($B283+INDEX(Settings!$AF$19:$AF$33, MATCH(P$10, Settings!$Y$19:$Y$33, 0))+IF(INDEX(Settings!$AI$19:$AI$33, MATCH(P$10, Settings!$Y$19:$Y$33, 0))="", 0, INDEX($AO$2:$AU$8, MATCH(TEXT($B283, "ddd"), $AN$2:$AN$8, 0), MATCH(INDEX(Settings!$AI$19:$AI$33, MATCH(P$10, Settings!$Y$19:$Y$33, 0)), $AO$1:$AU$1, 0))), 0))</f>
        <v/>
      </c>
      <c r="AZ283" s="120" t="str">
        <f>IF(OR($B283="", Q283="", Q$10="", AZ$9), "", IFERROR($B283+INDEX(Settings!$AF$19:$AF$33, MATCH(Q$10, Settings!$Y$19:$Y$33, 0))+IF(INDEX(Settings!$AI$19:$AI$33, MATCH(Q$10, Settings!$Y$19:$Y$33, 0))="", 0, INDEX($AO$2:$AU$8, MATCH(TEXT($B283, "ddd"), $AN$2:$AN$8, 0), MATCH(INDEX(Settings!$AI$19:$AI$33, MATCH(Q$10, Settings!$Y$19:$Y$33, 0)), $AO$1:$AU$1, 0))), 0))</f>
        <v/>
      </c>
      <c r="BB283" s="118" t="str">
        <f>IF(OR(C$10="", $B283="", C283="", BB$9=""), "", IFERROR(WORKDAY((DATE(YEAR($B283), MONTH($B283)+INDEX(Settings!$AM$19:$AM$33, MATCH(C$10, Settings!$Y$19:$Y$33, 0)), IF(INDEX(Settings!$AQ$19:$AQ$33, MATCH(C$10, Settings!$Y$19:$Y$33, 0))=0, DAY($B283), INDEX(Settings!$AQ$19:$AQ$33, MATCH(C$10, Settings!$Y$19:$Y$33, 0))))-1), 1, Settings!$AY$23:$AY$38), ""))</f>
        <v/>
      </c>
      <c r="BC283" s="119" t="str">
        <f>IF(OR(D$10="", $B283="", D283="", BC$9=""), "", IFERROR(WORKDAY((DATE(YEAR($B283), MONTH($B283)+INDEX(Settings!$AM$19:$AM$33, MATCH(D$10, Settings!$Y$19:$Y$33, 0)), IF(INDEX(Settings!$AQ$19:$AQ$33, MATCH(D$10, Settings!$Y$19:$Y$33, 0))=0, DAY($B283), INDEX(Settings!$AQ$19:$AQ$33, MATCH(D$10, Settings!$Y$19:$Y$33, 0))))-1), 1, Settings!$AY$23:$AY$38), ""))</f>
        <v/>
      </c>
      <c r="BD283" s="119" t="str">
        <f>IF(OR(E$10="", $B283="", E283="", BD$9=""), "", IFERROR(WORKDAY((DATE(YEAR($B283), MONTH($B283)+INDEX(Settings!$AM$19:$AM$33, MATCH(E$10, Settings!$Y$19:$Y$33, 0)), IF(INDEX(Settings!$AQ$19:$AQ$33, MATCH(E$10, Settings!$Y$19:$Y$33, 0))=0, DAY($B283), INDEX(Settings!$AQ$19:$AQ$33, MATCH(E$10, Settings!$Y$19:$Y$33, 0))))-1), 1, Settings!$AY$23:$AY$38), ""))</f>
        <v/>
      </c>
      <c r="BE283" s="119" t="str">
        <f>IF(OR(F$10="", $B283="", F283="", BE$9=""), "", IFERROR(WORKDAY((DATE(YEAR($B283), MONTH($B283)+INDEX(Settings!$AM$19:$AM$33, MATCH(F$10, Settings!$Y$19:$Y$33, 0)), IF(INDEX(Settings!$AQ$19:$AQ$33, MATCH(F$10, Settings!$Y$19:$Y$33, 0))=0, DAY($B283), INDEX(Settings!$AQ$19:$AQ$33, MATCH(F$10, Settings!$Y$19:$Y$33, 0))))-1), 1, Settings!$AY$23:$AY$38), ""))</f>
        <v/>
      </c>
      <c r="BF283" s="119" t="str">
        <f>IF(OR(G$10="", $B283="", G283="", BF$9=""), "", IFERROR(WORKDAY((DATE(YEAR($B283), MONTH($B283)+INDEX(Settings!$AM$19:$AM$33, MATCH(G$10, Settings!$Y$19:$Y$33, 0)), IF(INDEX(Settings!$AQ$19:$AQ$33, MATCH(G$10, Settings!$Y$19:$Y$33, 0))=0, DAY($B283), INDEX(Settings!$AQ$19:$AQ$33, MATCH(G$10, Settings!$Y$19:$Y$33, 0))))-1), 1, Settings!$AY$23:$AY$38), ""))</f>
        <v/>
      </c>
      <c r="BG283" s="119" t="str">
        <f>IF(OR(H$10="", $B283="", H283="", BG$9=""), "", IFERROR(WORKDAY((DATE(YEAR($B283), MONTH($B283)+INDEX(Settings!$AM$19:$AM$33, MATCH(H$10, Settings!$Y$19:$Y$33, 0)), IF(INDEX(Settings!$AQ$19:$AQ$33, MATCH(H$10, Settings!$Y$19:$Y$33, 0))=0, DAY($B283), INDEX(Settings!$AQ$19:$AQ$33, MATCH(H$10, Settings!$Y$19:$Y$33, 0))))-1), 1, Settings!$AY$23:$AY$38), ""))</f>
        <v/>
      </c>
      <c r="BH283" s="119" t="str">
        <f>IF(OR(I$10="", $B283="", I283="", BH$9=""), "", IFERROR(WORKDAY((DATE(YEAR($B283), MONTH($B283)+INDEX(Settings!$AM$19:$AM$33, MATCH(I$10, Settings!$Y$19:$Y$33, 0)), IF(INDEX(Settings!$AQ$19:$AQ$33, MATCH(I$10, Settings!$Y$19:$Y$33, 0))=0, DAY($B283), INDEX(Settings!$AQ$19:$AQ$33, MATCH(I$10, Settings!$Y$19:$Y$33, 0))))-1), 1, Settings!$AY$23:$AY$38), ""))</f>
        <v/>
      </c>
      <c r="BI283" s="119" t="str">
        <f>IF(OR(J$10="", $B283="", J283="", BI$9=""), "", IFERROR(WORKDAY((DATE(YEAR($B283), MONTH($B283)+INDEX(Settings!$AM$19:$AM$33, MATCH(J$10, Settings!$Y$19:$Y$33, 0)), IF(INDEX(Settings!$AQ$19:$AQ$33, MATCH(J$10, Settings!$Y$19:$Y$33, 0))=0, DAY($B283), INDEX(Settings!$AQ$19:$AQ$33, MATCH(J$10, Settings!$Y$19:$Y$33, 0))))-1), 1, Settings!$AY$23:$AY$38), ""))</f>
        <v/>
      </c>
      <c r="BJ283" s="119" t="str">
        <f>IF(OR(K$10="", $B283="", K283="", BJ$9=""), "", IFERROR(WORKDAY((DATE(YEAR($B283), MONTH($B283)+INDEX(Settings!$AM$19:$AM$33, MATCH(K$10, Settings!$Y$19:$Y$33, 0)), IF(INDEX(Settings!$AQ$19:$AQ$33, MATCH(K$10, Settings!$Y$19:$Y$33, 0))=0, DAY($B283), INDEX(Settings!$AQ$19:$AQ$33, MATCH(K$10, Settings!$Y$19:$Y$33, 0))))-1), 1, Settings!$AY$23:$AY$38), ""))</f>
        <v/>
      </c>
      <c r="BK283" s="119" t="str">
        <f>IF(OR(L$10="", $B283="", L283="", BK$9=""), "", IFERROR(WORKDAY((DATE(YEAR($B283), MONTH($B283)+INDEX(Settings!$AM$19:$AM$33, MATCH(L$10, Settings!$Y$19:$Y$33, 0)), IF(INDEX(Settings!$AQ$19:$AQ$33, MATCH(L$10, Settings!$Y$19:$Y$33, 0))=0, DAY($B283), INDEX(Settings!$AQ$19:$AQ$33, MATCH(L$10, Settings!$Y$19:$Y$33, 0))))-1), 1, Settings!$AY$23:$AY$38), ""))</f>
        <v/>
      </c>
      <c r="BL283" s="119" t="str">
        <f>IF(OR(M$10="", $B283="", M283="", BL$9=""), "", IFERROR(WORKDAY((DATE(YEAR($B283), MONTH($B283)+INDEX(Settings!$AM$19:$AM$33, MATCH(M$10, Settings!$Y$19:$Y$33, 0)), IF(INDEX(Settings!$AQ$19:$AQ$33, MATCH(M$10, Settings!$Y$19:$Y$33, 0))=0, DAY($B283), INDEX(Settings!$AQ$19:$AQ$33, MATCH(M$10, Settings!$Y$19:$Y$33, 0))))-1), 1, Settings!$AY$23:$AY$38), ""))</f>
        <v/>
      </c>
      <c r="BM283" s="119" t="str">
        <f>IF(OR(N$10="", $B283="", N283="", BM$9=""), "", IFERROR(WORKDAY((DATE(YEAR($B283), MONTH($B283)+INDEX(Settings!$AM$19:$AM$33, MATCH(N$10, Settings!$Y$19:$Y$33, 0)), IF(INDEX(Settings!$AQ$19:$AQ$33, MATCH(N$10, Settings!$Y$19:$Y$33, 0))=0, DAY($B283), INDEX(Settings!$AQ$19:$AQ$33, MATCH(N$10, Settings!$Y$19:$Y$33, 0))))-1), 1, Settings!$AY$23:$AY$38), ""))</f>
        <v/>
      </c>
      <c r="BN283" s="119" t="str">
        <f>IF(OR(O$10="", $B283="", O283="", BN$9=""), "", IFERROR(WORKDAY((DATE(YEAR($B283), MONTH($B283)+INDEX(Settings!$AM$19:$AM$33, MATCH(O$10, Settings!$Y$19:$Y$33, 0)), IF(INDEX(Settings!$AQ$19:$AQ$33, MATCH(O$10, Settings!$Y$19:$Y$33, 0))=0, DAY($B283), INDEX(Settings!$AQ$19:$AQ$33, MATCH(O$10, Settings!$Y$19:$Y$33, 0))))-1), 1, Settings!$AY$23:$AY$38), ""))</f>
        <v/>
      </c>
      <c r="BO283" s="119" t="str">
        <f>IF(OR(P$10="", $B283="", P283="", BO$9=""), "", IFERROR(WORKDAY((DATE(YEAR($B283), MONTH($B283)+INDEX(Settings!$AM$19:$AM$33, MATCH(P$10, Settings!$Y$19:$Y$33, 0)), IF(INDEX(Settings!$AQ$19:$AQ$33, MATCH(P$10, Settings!$Y$19:$Y$33, 0))=0, DAY($B283), INDEX(Settings!$AQ$19:$AQ$33, MATCH(P$10, Settings!$Y$19:$Y$33, 0))))-1), 1, Settings!$AY$23:$AY$38), ""))</f>
        <v/>
      </c>
      <c r="BP283" s="120" t="str">
        <f>IF(OR(Q$10="", $B283="", Q283="", BP$9=""), "", IFERROR(WORKDAY((DATE(YEAR($B283), MONTH($B283)+INDEX(Settings!$AM$19:$AM$33, MATCH(Q$10, Settings!$Y$19:$Y$33, 0)), IF(INDEX(Settings!$AQ$19:$AQ$33, MATCH(Q$10, Settings!$Y$19:$Y$33, 0))=0, DAY($B283), INDEX(Settings!$AQ$19:$AQ$33, MATCH(Q$10, Settings!$Y$19:$Y$33, 0))))-1), 1, Settings!$AY$23:$AY$38), ""))</f>
        <v/>
      </c>
      <c r="BR283" s="118" t="str">
        <f>IF(BB283="", "", IF(BB283&lt;=$B283, WORKDAY(DATE(YEAR($BB283), MONTH(BB283)+1, DAY(BB283)-1), 1, Settings!$AY$23:$AY$38), BB283))</f>
        <v/>
      </c>
      <c r="BS283" s="119" t="str">
        <f>IF(BC283="", "", IF(BC283&lt;=$B283, WORKDAY(DATE(YEAR($BB283), MONTH(BC283)+1, DAY(BC283)-1), 1, Settings!$AY$23:$AY$38), BC283))</f>
        <v/>
      </c>
      <c r="BT283" s="119" t="str">
        <f>IF(BD283="", "", IF(BD283&lt;=$B283, WORKDAY(DATE(YEAR($BB283), MONTH(BD283)+1, DAY(BD283)-1), 1, Settings!$AY$23:$AY$38), BD283))</f>
        <v/>
      </c>
      <c r="BU283" s="119" t="str">
        <f>IF(BE283="", "", IF(BE283&lt;=$B283, WORKDAY(DATE(YEAR($BB283), MONTH(BE283)+1, DAY(BE283)-1), 1, Settings!$AY$23:$AY$38), BE283))</f>
        <v/>
      </c>
      <c r="BV283" s="119" t="str">
        <f>IF(BF283="", "", IF(BF283&lt;=$B283, WORKDAY(DATE(YEAR($BB283), MONTH(BF283)+1, DAY(BF283)-1), 1, Settings!$AY$23:$AY$38), BF283))</f>
        <v/>
      </c>
      <c r="BW283" s="119" t="str">
        <f>IF(BG283="", "", IF(BG283&lt;=$B283, WORKDAY(DATE(YEAR($BB283), MONTH(BG283)+1, DAY(BG283)-1), 1, Settings!$AY$23:$AY$38), BG283))</f>
        <v/>
      </c>
      <c r="BX283" s="119" t="str">
        <f>IF(BH283="", "", IF(BH283&lt;=$B283, WORKDAY(DATE(YEAR($BB283), MONTH(BH283)+1, DAY(BH283)-1), 1, Settings!$AY$23:$AY$38), BH283))</f>
        <v/>
      </c>
      <c r="BY283" s="119" t="str">
        <f>IF(BI283="", "", IF(BI283&lt;=$B283, WORKDAY(DATE(YEAR($BB283), MONTH(BI283)+1, DAY(BI283)-1), 1, Settings!$AY$23:$AY$38), BI283))</f>
        <v/>
      </c>
      <c r="BZ283" s="119" t="str">
        <f>IF(BJ283="", "", IF(BJ283&lt;=$B283, WORKDAY(DATE(YEAR($BB283), MONTH(BJ283)+1, DAY(BJ283)-1), 1, Settings!$AY$23:$AY$38), BJ283))</f>
        <v/>
      </c>
      <c r="CA283" s="119" t="str">
        <f>IF(BK283="", "", IF(BK283&lt;=$B283, WORKDAY(DATE(YEAR($BB283), MONTH(BK283)+1, DAY(BK283)-1), 1, Settings!$AY$23:$AY$38), BK283))</f>
        <v/>
      </c>
      <c r="CB283" s="119" t="str">
        <f>IF(BL283="", "", IF(BL283&lt;=$B283, WORKDAY(DATE(YEAR($BB283), MONTH(BL283)+1, DAY(BL283)-1), 1, Settings!$AY$23:$AY$38), BL283))</f>
        <v/>
      </c>
      <c r="CC283" s="119" t="str">
        <f>IF(BM283="", "", IF(BM283&lt;=$B283, WORKDAY(DATE(YEAR($BB283), MONTH(BM283)+1, DAY(BM283)-1), 1, Settings!$AY$23:$AY$38), BM283))</f>
        <v/>
      </c>
      <c r="CD283" s="119" t="str">
        <f>IF(BN283="", "", IF(BN283&lt;=$B283, WORKDAY(DATE(YEAR($BB283), MONTH(BN283)+1, DAY(BN283)-1), 1, Settings!$AY$23:$AY$38), BN283))</f>
        <v/>
      </c>
      <c r="CE283" s="119" t="str">
        <f>IF(BO283="", "", IF(BO283&lt;=$B283, WORKDAY(DATE(YEAR($BB283), MONTH(BO283)+1, DAY(BO283)-1), 1, Settings!$AY$23:$AY$38), BO283))</f>
        <v/>
      </c>
      <c r="CF283" s="120" t="str">
        <f>IF(BP283="", "", IF(BP283&lt;=$B283, WORKDAY(DATE(YEAR($BB283), MONTH(BP283)+1, DAY(BP283)-1), 1, Settings!$AY$23:$AY$38), BP283))</f>
        <v/>
      </c>
      <c r="CH283" s="48" t="str">
        <f t="shared" si="128"/>
        <v/>
      </c>
      <c r="CI283" s="49" t="str">
        <f t="shared" si="129"/>
        <v/>
      </c>
      <c r="CJ283" s="49" t="str">
        <f t="shared" si="130"/>
        <v/>
      </c>
      <c r="CK283" s="49" t="str">
        <f t="shared" si="131"/>
        <v/>
      </c>
      <c r="CL283" s="49" t="str">
        <f t="shared" si="132"/>
        <v/>
      </c>
      <c r="CM283" s="49" t="str">
        <f t="shared" si="133"/>
        <v/>
      </c>
      <c r="CN283" s="49" t="str">
        <f t="shared" si="134"/>
        <v/>
      </c>
      <c r="CO283" s="49" t="str">
        <f t="shared" si="135"/>
        <v/>
      </c>
      <c r="CP283" s="49" t="str">
        <f t="shared" si="136"/>
        <v/>
      </c>
      <c r="CQ283" s="49" t="str">
        <f t="shared" si="137"/>
        <v/>
      </c>
      <c r="CR283" s="49" t="str">
        <f t="shared" si="138"/>
        <v/>
      </c>
      <c r="CS283" s="49" t="str">
        <f t="shared" si="139"/>
        <v/>
      </c>
      <c r="CT283" s="49" t="str">
        <f t="shared" si="140"/>
        <v/>
      </c>
      <c r="CU283" s="49" t="str">
        <f t="shared" si="141"/>
        <v/>
      </c>
      <c r="CV283" s="16" t="str">
        <f t="shared" si="142"/>
        <v/>
      </c>
      <c r="CX283" s="48" t="str">
        <f t="shared" si="143"/>
        <v/>
      </c>
      <c r="CY283" s="49" t="str">
        <f t="shared" si="144"/>
        <v/>
      </c>
      <c r="CZ283" s="49" t="str">
        <f t="shared" si="145"/>
        <v/>
      </c>
      <c r="DA283" s="49" t="str">
        <f t="shared" si="146"/>
        <v/>
      </c>
      <c r="DB283" s="49" t="str">
        <f t="shared" si="147"/>
        <v/>
      </c>
      <c r="DC283" s="49" t="str">
        <f t="shared" si="148"/>
        <v/>
      </c>
      <c r="DD283" s="49" t="str">
        <f t="shared" si="149"/>
        <v/>
      </c>
      <c r="DE283" s="49" t="str">
        <f t="shared" si="150"/>
        <v/>
      </c>
      <c r="DF283" s="49" t="str">
        <f t="shared" si="151"/>
        <v/>
      </c>
      <c r="DG283" s="49" t="str">
        <f t="shared" si="152"/>
        <v/>
      </c>
      <c r="DH283" s="49" t="str">
        <f t="shared" si="153"/>
        <v/>
      </c>
      <c r="DI283" s="49" t="str">
        <f t="shared" si="154"/>
        <v/>
      </c>
      <c r="DJ283" s="49" t="str">
        <f t="shared" si="155"/>
        <v/>
      </c>
      <c r="DK283" s="49" t="str">
        <f t="shared" si="156"/>
        <v/>
      </c>
      <c r="DL283" s="16" t="str">
        <f t="shared" si="157"/>
        <v/>
      </c>
      <c r="DN283" s="17" t="str">
        <f t="shared" si="158"/>
        <v>Mar 2020</v>
      </c>
    </row>
    <row r="284" spans="1:118" x14ac:dyDescent="0.25">
      <c r="A284" s="30"/>
      <c r="B284" s="102">
        <f>IF(B283="", "", IFERROR(IF(B283+1&gt;Settings!$G$25, "", B283+1), ""))</f>
        <v>43920</v>
      </c>
      <c r="C284" s="2"/>
      <c r="D284" s="3"/>
      <c r="E284" s="3"/>
      <c r="F284" s="3"/>
      <c r="G284" s="3"/>
      <c r="H284" s="3"/>
      <c r="I284" s="3"/>
      <c r="J284" s="3"/>
      <c r="K284" s="3"/>
      <c r="L284" s="3"/>
      <c r="M284" s="3"/>
      <c r="N284" s="3"/>
      <c r="O284" s="3"/>
      <c r="P284" s="3"/>
      <c r="Q284" s="4"/>
      <c r="R284" s="30"/>
      <c r="T284" s="17" t="str">
        <f>IF($B284="", "", IF($B284&lt;Settings!$G$23, "Old", "New"))</f>
        <v>New</v>
      </c>
      <c r="AL284" s="118" t="str">
        <f>IF(OR($B284="", C284="", C$10="", AL$9), "", IFERROR($B284+INDEX(Settings!$AF$19:$AF$33, MATCH(C$10, Settings!$Y$19:$Y$33, 0))+IF(INDEX(Settings!$AI$19:$AI$33, MATCH(C$10, Settings!$Y$19:$Y$33, 0))="", 0, INDEX($AO$2:$AU$8, MATCH(TEXT($B284, "ddd"), $AN$2:$AN$8, 0), MATCH(INDEX(Settings!$AI$19:$AI$33, MATCH(C$10, Settings!$Y$19:$Y$33, 0)), $AO$1:$AU$1, 0))), 0))</f>
        <v/>
      </c>
      <c r="AM284" s="119" t="str">
        <f>IF(OR($B284="", D284="", D$10="", AM$9), "", IFERROR($B284+INDEX(Settings!$AF$19:$AF$33, MATCH(D$10, Settings!$Y$19:$Y$33, 0))+IF(INDEX(Settings!$AI$19:$AI$33, MATCH(D$10, Settings!$Y$19:$Y$33, 0))="", 0, INDEX($AO$2:$AU$8, MATCH(TEXT($B284, "ddd"), $AN$2:$AN$8, 0), MATCH(INDEX(Settings!$AI$19:$AI$33, MATCH(D$10, Settings!$Y$19:$Y$33, 0)), $AO$1:$AU$1, 0))), 0))</f>
        <v/>
      </c>
      <c r="AN284" s="119" t="str">
        <f>IF(OR($B284="", E284="", E$10="", AN$9), "", IFERROR($B284+INDEX(Settings!$AF$19:$AF$33, MATCH(E$10, Settings!$Y$19:$Y$33, 0))+IF(INDEX(Settings!$AI$19:$AI$33, MATCH(E$10, Settings!$Y$19:$Y$33, 0))="", 0, INDEX($AO$2:$AU$8, MATCH(TEXT($B284, "ddd"), $AN$2:$AN$8, 0), MATCH(INDEX(Settings!$AI$19:$AI$33, MATCH(E$10, Settings!$Y$19:$Y$33, 0)), $AO$1:$AU$1, 0))), 0))</f>
        <v/>
      </c>
      <c r="AO284" s="119" t="str">
        <f>IF(OR($B284="", F284="", F$10="", AO$9), "", IFERROR($B284+INDEX(Settings!$AF$19:$AF$33, MATCH(F$10, Settings!$Y$19:$Y$33, 0))+IF(INDEX(Settings!$AI$19:$AI$33, MATCH(F$10, Settings!$Y$19:$Y$33, 0))="", 0, INDEX($AO$2:$AU$8, MATCH(TEXT($B284, "ddd"), $AN$2:$AN$8, 0), MATCH(INDEX(Settings!$AI$19:$AI$33, MATCH(F$10, Settings!$Y$19:$Y$33, 0)), $AO$1:$AU$1, 0))), 0))</f>
        <v/>
      </c>
      <c r="AP284" s="119" t="str">
        <f>IF(OR($B284="", G284="", G$10="", AP$9), "", IFERROR($B284+INDEX(Settings!$AF$19:$AF$33, MATCH(G$10, Settings!$Y$19:$Y$33, 0))+IF(INDEX(Settings!$AI$19:$AI$33, MATCH(G$10, Settings!$Y$19:$Y$33, 0))="", 0, INDEX($AO$2:$AU$8, MATCH(TEXT($B284, "ddd"), $AN$2:$AN$8, 0), MATCH(INDEX(Settings!$AI$19:$AI$33, MATCH(G$10, Settings!$Y$19:$Y$33, 0)), $AO$1:$AU$1, 0))), 0))</f>
        <v/>
      </c>
      <c r="AQ284" s="119" t="str">
        <f>IF(OR($B284="", H284="", H$10="", AQ$9), "", IFERROR($B284+INDEX(Settings!$AF$19:$AF$33, MATCH(H$10, Settings!$Y$19:$Y$33, 0))+IF(INDEX(Settings!$AI$19:$AI$33, MATCH(H$10, Settings!$Y$19:$Y$33, 0))="", 0, INDEX($AO$2:$AU$8, MATCH(TEXT($B284, "ddd"), $AN$2:$AN$8, 0), MATCH(INDEX(Settings!$AI$19:$AI$33, MATCH(H$10, Settings!$Y$19:$Y$33, 0)), $AO$1:$AU$1, 0))), 0))</f>
        <v/>
      </c>
      <c r="AR284" s="119" t="str">
        <f>IF(OR($B284="", I284="", I$10="", AR$9), "", IFERROR($B284+INDEX(Settings!$AF$19:$AF$33, MATCH(I$10, Settings!$Y$19:$Y$33, 0))+IF(INDEX(Settings!$AI$19:$AI$33, MATCH(I$10, Settings!$Y$19:$Y$33, 0))="", 0, INDEX($AO$2:$AU$8, MATCH(TEXT($B284, "ddd"), $AN$2:$AN$8, 0), MATCH(INDEX(Settings!$AI$19:$AI$33, MATCH(I$10, Settings!$Y$19:$Y$33, 0)), $AO$1:$AU$1, 0))), 0))</f>
        <v/>
      </c>
      <c r="AS284" s="119" t="str">
        <f>IF(OR($B284="", J284="", J$10="", AS$9), "", IFERROR($B284+INDEX(Settings!$AF$19:$AF$33, MATCH(J$10, Settings!$Y$19:$Y$33, 0))+IF(INDEX(Settings!$AI$19:$AI$33, MATCH(J$10, Settings!$Y$19:$Y$33, 0))="", 0, INDEX($AO$2:$AU$8, MATCH(TEXT($B284, "ddd"), $AN$2:$AN$8, 0), MATCH(INDEX(Settings!$AI$19:$AI$33, MATCH(J$10, Settings!$Y$19:$Y$33, 0)), $AO$1:$AU$1, 0))), 0))</f>
        <v/>
      </c>
      <c r="AT284" s="119" t="str">
        <f>IF(OR($B284="", K284="", K$10="", AT$9), "", IFERROR($B284+INDEX(Settings!$AF$19:$AF$33, MATCH(K$10, Settings!$Y$19:$Y$33, 0))+IF(INDEX(Settings!$AI$19:$AI$33, MATCH(K$10, Settings!$Y$19:$Y$33, 0))="", 0, INDEX($AO$2:$AU$8, MATCH(TEXT($B284, "ddd"), $AN$2:$AN$8, 0), MATCH(INDEX(Settings!$AI$19:$AI$33, MATCH(K$10, Settings!$Y$19:$Y$33, 0)), $AO$1:$AU$1, 0))), 0))</f>
        <v/>
      </c>
      <c r="AU284" s="119" t="str">
        <f>IF(OR($B284="", L284="", L$10="", AU$9), "", IFERROR($B284+INDEX(Settings!$AF$19:$AF$33, MATCH(L$10, Settings!$Y$19:$Y$33, 0))+IF(INDEX(Settings!$AI$19:$AI$33, MATCH(L$10, Settings!$Y$19:$Y$33, 0))="", 0, INDEX($AO$2:$AU$8, MATCH(TEXT($B284, "ddd"), $AN$2:$AN$8, 0), MATCH(INDEX(Settings!$AI$19:$AI$33, MATCH(L$10, Settings!$Y$19:$Y$33, 0)), $AO$1:$AU$1, 0))), 0))</f>
        <v/>
      </c>
      <c r="AV284" s="119" t="str">
        <f>IF(OR($B284="", M284="", M$10="", AV$9), "", IFERROR($B284+INDEX(Settings!$AF$19:$AF$33, MATCH(M$10, Settings!$Y$19:$Y$33, 0))+IF(INDEX(Settings!$AI$19:$AI$33, MATCH(M$10, Settings!$Y$19:$Y$33, 0))="", 0, INDEX($AO$2:$AU$8, MATCH(TEXT($B284, "ddd"), $AN$2:$AN$8, 0), MATCH(INDEX(Settings!$AI$19:$AI$33, MATCH(M$10, Settings!$Y$19:$Y$33, 0)), $AO$1:$AU$1, 0))), 0))</f>
        <v/>
      </c>
      <c r="AW284" s="119" t="str">
        <f>IF(OR($B284="", N284="", N$10="", AW$9), "", IFERROR($B284+INDEX(Settings!$AF$19:$AF$33, MATCH(N$10, Settings!$Y$19:$Y$33, 0))+IF(INDEX(Settings!$AI$19:$AI$33, MATCH(N$10, Settings!$Y$19:$Y$33, 0))="", 0, INDEX($AO$2:$AU$8, MATCH(TEXT($B284, "ddd"), $AN$2:$AN$8, 0), MATCH(INDEX(Settings!$AI$19:$AI$33, MATCH(N$10, Settings!$Y$19:$Y$33, 0)), $AO$1:$AU$1, 0))), 0))</f>
        <v/>
      </c>
      <c r="AX284" s="119" t="str">
        <f>IF(OR($B284="", O284="", O$10="", AX$9), "", IFERROR($B284+INDEX(Settings!$AF$19:$AF$33, MATCH(O$10, Settings!$Y$19:$Y$33, 0))+IF(INDEX(Settings!$AI$19:$AI$33, MATCH(O$10, Settings!$Y$19:$Y$33, 0))="", 0, INDEX($AO$2:$AU$8, MATCH(TEXT($B284, "ddd"), $AN$2:$AN$8, 0), MATCH(INDEX(Settings!$AI$19:$AI$33, MATCH(O$10, Settings!$Y$19:$Y$33, 0)), $AO$1:$AU$1, 0))), 0))</f>
        <v/>
      </c>
      <c r="AY284" s="119" t="str">
        <f>IF(OR($B284="", P284="", P$10="", AY$9), "", IFERROR($B284+INDEX(Settings!$AF$19:$AF$33, MATCH(P$10, Settings!$Y$19:$Y$33, 0))+IF(INDEX(Settings!$AI$19:$AI$33, MATCH(P$10, Settings!$Y$19:$Y$33, 0))="", 0, INDEX($AO$2:$AU$8, MATCH(TEXT($B284, "ddd"), $AN$2:$AN$8, 0), MATCH(INDEX(Settings!$AI$19:$AI$33, MATCH(P$10, Settings!$Y$19:$Y$33, 0)), $AO$1:$AU$1, 0))), 0))</f>
        <v/>
      </c>
      <c r="AZ284" s="120" t="str">
        <f>IF(OR($B284="", Q284="", Q$10="", AZ$9), "", IFERROR($B284+INDEX(Settings!$AF$19:$AF$33, MATCH(Q$10, Settings!$Y$19:$Y$33, 0))+IF(INDEX(Settings!$AI$19:$AI$33, MATCH(Q$10, Settings!$Y$19:$Y$33, 0))="", 0, INDEX($AO$2:$AU$8, MATCH(TEXT($B284, "ddd"), $AN$2:$AN$8, 0), MATCH(INDEX(Settings!$AI$19:$AI$33, MATCH(Q$10, Settings!$Y$19:$Y$33, 0)), $AO$1:$AU$1, 0))), 0))</f>
        <v/>
      </c>
      <c r="BB284" s="118" t="str">
        <f>IF(OR(C$10="", $B284="", C284="", BB$9=""), "", IFERROR(WORKDAY((DATE(YEAR($B284), MONTH($B284)+INDEX(Settings!$AM$19:$AM$33, MATCH(C$10, Settings!$Y$19:$Y$33, 0)), IF(INDEX(Settings!$AQ$19:$AQ$33, MATCH(C$10, Settings!$Y$19:$Y$33, 0))=0, DAY($B284), INDEX(Settings!$AQ$19:$AQ$33, MATCH(C$10, Settings!$Y$19:$Y$33, 0))))-1), 1, Settings!$AY$23:$AY$38), ""))</f>
        <v/>
      </c>
      <c r="BC284" s="119" t="str">
        <f>IF(OR(D$10="", $B284="", D284="", BC$9=""), "", IFERROR(WORKDAY((DATE(YEAR($B284), MONTH($B284)+INDEX(Settings!$AM$19:$AM$33, MATCH(D$10, Settings!$Y$19:$Y$33, 0)), IF(INDEX(Settings!$AQ$19:$AQ$33, MATCH(D$10, Settings!$Y$19:$Y$33, 0))=0, DAY($B284), INDEX(Settings!$AQ$19:$AQ$33, MATCH(D$10, Settings!$Y$19:$Y$33, 0))))-1), 1, Settings!$AY$23:$AY$38), ""))</f>
        <v/>
      </c>
      <c r="BD284" s="119" t="str">
        <f>IF(OR(E$10="", $B284="", E284="", BD$9=""), "", IFERROR(WORKDAY((DATE(YEAR($B284), MONTH($B284)+INDEX(Settings!$AM$19:$AM$33, MATCH(E$10, Settings!$Y$19:$Y$33, 0)), IF(INDEX(Settings!$AQ$19:$AQ$33, MATCH(E$10, Settings!$Y$19:$Y$33, 0))=0, DAY($B284), INDEX(Settings!$AQ$19:$AQ$33, MATCH(E$10, Settings!$Y$19:$Y$33, 0))))-1), 1, Settings!$AY$23:$AY$38), ""))</f>
        <v/>
      </c>
      <c r="BE284" s="119" t="str">
        <f>IF(OR(F$10="", $B284="", F284="", BE$9=""), "", IFERROR(WORKDAY((DATE(YEAR($B284), MONTH($B284)+INDEX(Settings!$AM$19:$AM$33, MATCH(F$10, Settings!$Y$19:$Y$33, 0)), IF(INDEX(Settings!$AQ$19:$AQ$33, MATCH(F$10, Settings!$Y$19:$Y$33, 0))=0, DAY($B284), INDEX(Settings!$AQ$19:$AQ$33, MATCH(F$10, Settings!$Y$19:$Y$33, 0))))-1), 1, Settings!$AY$23:$AY$38), ""))</f>
        <v/>
      </c>
      <c r="BF284" s="119" t="str">
        <f>IF(OR(G$10="", $B284="", G284="", BF$9=""), "", IFERROR(WORKDAY((DATE(YEAR($B284), MONTH($B284)+INDEX(Settings!$AM$19:$AM$33, MATCH(G$10, Settings!$Y$19:$Y$33, 0)), IF(INDEX(Settings!$AQ$19:$AQ$33, MATCH(G$10, Settings!$Y$19:$Y$33, 0))=0, DAY($B284), INDEX(Settings!$AQ$19:$AQ$33, MATCH(G$10, Settings!$Y$19:$Y$33, 0))))-1), 1, Settings!$AY$23:$AY$38), ""))</f>
        <v/>
      </c>
      <c r="BG284" s="119" t="str">
        <f>IF(OR(H$10="", $B284="", H284="", BG$9=""), "", IFERROR(WORKDAY((DATE(YEAR($B284), MONTH($B284)+INDEX(Settings!$AM$19:$AM$33, MATCH(H$10, Settings!$Y$19:$Y$33, 0)), IF(INDEX(Settings!$AQ$19:$AQ$33, MATCH(H$10, Settings!$Y$19:$Y$33, 0))=0, DAY($B284), INDEX(Settings!$AQ$19:$AQ$33, MATCH(H$10, Settings!$Y$19:$Y$33, 0))))-1), 1, Settings!$AY$23:$AY$38), ""))</f>
        <v/>
      </c>
      <c r="BH284" s="119" t="str">
        <f>IF(OR(I$10="", $B284="", I284="", BH$9=""), "", IFERROR(WORKDAY((DATE(YEAR($B284), MONTH($B284)+INDEX(Settings!$AM$19:$AM$33, MATCH(I$10, Settings!$Y$19:$Y$33, 0)), IF(INDEX(Settings!$AQ$19:$AQ$33, MATCH(I$10, Settings!$Y$19:$Y$33, 0))=0, DAY($B284), INDEX(Settings!$AQ$19:$AQ$33, MATCH(I$10, Settings!$Y$19:$Y$33, 0))))-1), 1, Settings!$AY$23:$AY$38), ""))</f>
        <v/>
      </c>
      <c r="BI284" s="119" t="str">
        <f>IF(OR(J$10="", $B284="", J284="", BI$9=""), "", IFERROR(WORKDAY((DATE(YEAR($B284), MONTH($B284)+INDEX(Settings!$AM$19:$AM$33, MATCH(J$10, Settings!$Y$19:$Y$33, 0)), IF(INDEX(Settings!$AQ$19:$AQ$33, MATCH(J$10, Settings!$Y$19:$Y$33, 0))=0, DAY($B284), INDEX(Settings!$AQ$19:$AQ$33, MATCH(J$10, Settings!$Y$19:$Y$33, 0))))-1), 1, Settings!$AY$23:$AY$38), ""))</f>
        <v/>
      </c>
      <c r="BJ284" s="119" t="str">
        <f>IF(OR(K$10="", $B284="", K284="", BJ$9=""), "", IFERROR(WORKDAY((DATE(YEAR($B284), MONTH($B284)+INDEX(Settings!$AM$19:$AM$33, MATCH(K$10, Settings!$Y$19:$Y$33, 0)), IF(INDEX(Settings!$AQ$19:$AQ$33, MATCH(K$10, Settings!$Y$19:$Y$33, 0))=0, DAY($B284), INDEX(Settings!$AQ$19:$AQ$33, MATCH(K$10, Settings!$Y$19:$Y$33, 0))))-1), 1, Settings!$AY$23:$AY$38), ""))</f>
        <v/>
      </c>
      <c r="BK284" s="119" t="str">
        <f>IF(OR(L$10="", $B284="", L284="", BK$9=""), "", IFERROR(WORKDAY((DATE(YEAR($B284), MONTH($B284)+INDEX(Settings!$AM$19:$AM$33, MATCH(L$10, Settings!$Y$19:$Y$33, 0)), IF(INDEX(Settings!$AQ$19:$AQ$33, MATCH(L$10, Settings!$Y$19:$Y$33, 0))=0, DAY($B284), INDEX(Settings!$AQ$19:$AQ$33, MATCH(L$10, Settings!$Y$19:$Y$33, 0))))-1), 1, Settings!$AY$23:$AY$38), ""))</f>
        <v/>
      </c>
      <c r="BL284" s="119" t="str">
        <f>IF(OR(M$10="", $B284="", M284="", BL$9=""), "", IFERROR(WORKDAY((DATE(YEAR($B284), MONTH($B284)+INDEX(Settings!$AM$19:$AM$33, MATCH(M$10, Settings!$Y$19:$Y$33, 0)), IF(INDEX(Settings!$AQ$19:$AQ$33, MATCH(M$10, Settings!$Y$19:$Y$33, 0))=0, DAY($B284), INDEX(Settings!$AQ$19:$AQ$33, MATCH(M$10, Settings!$Y$19:$Y$33, 0))))-1), 1, Settings!$AY$23:$AY$38), ""))</f>
        <v/>
      </c>
      <c r="BM284" s="119" t="str">
        <f>IF(OR(N$10="", $B284="", N284="", BM$9=""), "", IFERROR(WORKDAY((DATE(YEAR($B284), MONTH($B284)+INDEX(Settings!$AM$19:$AM$33, MATCH(N$10, Settings!$Y$19:$Y$33, 0)), IF(INDEX(Settings!$AQ$19:$AQ$33, MATCH(N$10, Settings!$Y$19:$Y$33, 0))=0, DAY($B284), INDEX(Settings!$AQ$19:$AQ$33, MATCH(N$10, Settings!$Y$19:$Y$33, 0))))-1), 1, Settings!$AY$23:$AY$38), ""))</f>
        <v/>
      </c>
      <c r="BN284" s="119" t="str">
        <f>IF(OR(O$10="", $B284="", O284="", BN$9=""), "", IFERROR(WORKDAY((DATE(YEAR($B284), MONTH($B284)+INDEX(Settings!$AM$19:$AM$33, MATCH(O$10, Settings!$Y$19:$Y$33, 0)), IF(INDEX(Settings!$AQ$19:$AQ$33, MATCH(O$10, Settings!$Y$19:$Y$33, 0))=0, DAY($B284), INDEX(Settings!$AQ$19:$AQ$33, MATCH(O$10, Settings!$Y$19:$Y$33, 0))))-1), 1, Settings!$AY$23:$AY$38), ""))</f>
        <v/>
      </c>
      <c r="BO284" s="119" t="str">
        <f>IF(OR(P$10="", $B284="", P284="", BO$9=""), "", IFERROR(WORKDAY((DATE(YEAR($B284), MONTH($B284)+INDEX(Settings!$AM$19:$AM$33, MATCH(P$10, Settings!$Y$19:$Y$33, 0)), IF(INDEX(Settings!$AQ$19:$AQ$33, MATCH(P$10, Settings!$Y$19:$Y$33, 0))=0, DAY($B284), INDEX(Settings!$AQ$19:$AQ$33, MATCH(P$10, Settings!$Y$19:$Y$33, 0))))-1), 1, Settings!$AY$23:$AY$38), ""))</f>
        <v/>
      </c>
      <c r="BP284" s="120" t="str">
        <f>IF(OR(Q$10="", $B284="", Q284="", BP$9=""), "", IFERROR(WORKDAY((DATE(YEAR($B284), MONTH($B284)+INDEX(Settings!$AM$19:$AM$33, MATCH(Q$10, Settings!$Y$19:$Y$33, 0)), IF(INDEX(Settings!$AQ$19:$AQ$33, MATCH(Q$10, Settings!$Y$19:$Y$33, 0))=0, DAY($B284), INDEX(Settings!$AQ$19:$AQ$33, MATCH(Q$10, Settings!$Y$19:$Y$33, 0))))-1), 1, Settings!$AY$23:$AY$38), ""))</f>
        <v/>
      </c>
      <c r="BR284" s="118" t="str">
        <f>IF(BB284="", "", IF(BB284&lt;=$B284, WORKDAY(DATE(YEAR($BB284), MONTH(BB284)+1, DAY(BB284)-1), 1, Settings!$AY$23:$AY$38), BB284))</f>
        <v/>
      </c>
      <c r="BS284" s="119" t="str">
        <f>IF(BC284="", "", IF(BC284&lt;=$B284, WORKDAY(DATE(YEAR($BB284), MONTH(BC284)+1, DAY(BC284)-1), 1, Settings!$AY$23:$AY$38), BC284))</f>
        <v/>
      </c>
      <c r="BT284" s="119" t="str">
        <f>IF(BD284="", "", IF(BD284&lt;=$B284, WORKDAY(DATE(YEAR($BB284), MONTH(BD284)+1, DAY(BD284)-1), 1, Settings!$AY$23:$AY$38), BD284))</f>
        <v/>
      </c>
      <c r="BU284" s="119" t="str">
        <f>IF(BE284="", "", IF(BE284&lt;=$B284, WORKDAY(DATE(YEAR($BB284), MONTH(BE284)+1, DAY(BE284)-1), 1, Settings!$AY$23:$AY$38), BE284))</f>
        <v/>
      </c>
      <c r="BV284" s="119" t="str">
        <f>IF(BF284="", "", IF(BF284&lt;=$B284, WORKDAY(DATE(YEAR($BB284), MONTH(BF284)+1, DAY(BF284)-1), 1, Settings!$AY$23:$AY$38), BF284))</f>
        <v/>
      </c>
      <c r="BW284" s="119" t="str">
        <f>IF(BG284="", "", IF(BG284&lt;=$B284, WORKDAY(DATE(YEAR($BB284), MONTH(BG284)+1, DAY(BG284)-1), 1, Settings!$AY$23:$AY$38), BG284))</f>
        <v/>
      </c>
      <c r="BX284" s="119" t="str">
        <f>IF(BH284="", "", IF(BH284&lt;=$B284, WORKDAY(DATE(YEAR($BB284), MONTH(BH284)+1, DAY(BH284)-1), 1, Settings!$AY$23:$AY$38), BH284))</f>
        <v/>
      </c>
      <c r="BY284" s="119" t="str">
        <f>IF(BI284="", "", IF(BI284&lt;=$B284, WORKDAY(DATE(YEAR($BB284), MONTH(BI284)+1, DAY(BI284)-1), 1, Settings!$AY$23:$AY$38), BI284))</f>
        <v/>
      </c>
      <c r="BZ284" s="119" t="str">
        <f>IF(BJ284="", "", IF(BJ284&lt;=$B284, WORKDAY(DATE(YEAR($BB284), MONTH(BJ284)+1, DAY(BJ284)-1), 1, Settings!$AY$23:$AY$38), BJ284))</f>
        <v/>
      </c>
      <c r="CA284" s="119" t="str">
        <f>IF(BK284="", "", IF(BK284&lt;=$B284, WORKDAY(DATE(YEAR($BB284), MONTH(BK284)+1, DAY(BK284)-1), 1, Settings!$AY$23:$AY$38), BK284))</f>
        <v/>
      </c>
      <c r="CB284" s="119" t="str">
        <f>IF(BL284="", "", IF(BL284&lt;=$B284, WORKDAY(DATE(YEAR($BB284), MONTH(BL284)+1, DAY(BL284)-1), 1, Settings!$AY$23:$AY$38), BL284))</f>
        <v/>
      </c>
      <c r="CC284" s="119" t="str">
        <f>IF(BM284="", "", IF(BM284&lt;=$B284, WORKDAY(DATE(YEAR($BB284), MONTH(BM284)+1, DAY(BM284)-1), 1, Settings!$AY$23:$AY$38), BM284))</f>
        <v/>
      </c>
      <c r="CD284" s="119" t="str">
        <f>IF(BN284="", "", IF(BN284&lt;=$B284, WORKDAY(DATE(YEAR($BB284), MONTH(BN284)+1, DAY(BN284)-1), 1, Settings!$AY$23:$AY$38), BN284))</f>
        <v/>
      </c>
      <c r="CE284" s="119" t="str">
        <f>IF(BO284="", "", IF(BO284&lt;=$B284, WORKDAY(DATE(YEAR($BB284), MONTH(BO284)+1, DAY(BO284)-1), 1, Settings!$AY$23:$AY$38), BO284))</f>
        <v/>
      </c>
      <c r="CF284" s="120" t="str">
        <f>IF(BP284="", "", IF(BP284&lt;=$B284, WORKDAY(DATE(YEAR($BB284), MONTH(BP284)+1, DAY(BP284)-1), 1, Settings!$AY$23:$AY$38), BP284))</f>
        <v/>
      </c>
      <c r="CH284" s="48" t="str">
        <f t="shared" si="128"/>
        <v/>
      </c>
      <c r="CI284" s="49" t="str">
        <f t="shared" si="129"/>
        <v/>
      </c>
      <c r="CJ284" s="49" t="str">
        <f t="shared" si="130"/>
        <v/>
      </c>
      <c r="CK284" s="49" t="str">
        <f t="shared" si="131"/>
        <v/>
      </c>
      <c r="CL284" s="49" t="str">
        <f t="shared" si="132"/>
        <v/>
      </c>
      <c r="CM284" s="49" t="str">
        <f t="shared" si="133"/>
        <v/>
      </c>
      <c r="CN284" s="49" t="str">
        <f t="shared" si="134"/>
        <v/>
      </c>
      <c r="CO284" s="49" t="str">
        <f t="shared" si="135"/>
        <v/>
      </c>
      <c r="CP284" s="49" t="str">
        <f t="shared" si="136"/>
        <v/>
      </c>
      <c r="CQ284" s="49" t="str">
        <f t="shared" si="137"/>
        <v/>
      </c>
      <c r="CR284" s="49" t="str">
        <f t="shared" si="138"/>
        <v/>
      </c>
      <c r="CS284" s="49" t="str">
        <f t="shared" si="139"/>
        <v/>
      </c>
      <c r="CT284" s="49" t="str">
        <f t="shared" si="140"/>
        <v/>
      </c>
      <c r="CU284" s="49" t="str">
        <f t="shared" si="141"/>
        <v/>
      </c>
      <c r="CV284" s="16" t="str">
        <f t="shared" si="142"/>
        <v/>
      </c>
      <c r="CX284" s="48" t="str">
        <f t="shared" si="143"/>
        <v/>
      </c>
      <c r="CY284" s="49" t="str">
        <f t="shared" si="144"/>
        <v/>
      </c>
      <c r="CZ284" s="49" t="str">
        <f t="shared" si="145"/>
        <v/>
      </c>
      <c r="DA284" s="49" t="str">
        <f t="shared" si="146"/>
        <v/>
      </c>
      <c r="DB284" s="49" t="str">
        <f t="shared" si="147"/>
        <v/>
      </c>
      <c r="DC284" s="49" t="str">
        <f t="shared" si="148"/>
        <v/>
      </c>
      <c r="DD284" s="49" t="str">
        <f t="shared" si="149"/>
        <v/>
      </c>
      <c r="DE284" s="49" t="str">
        <f t="shared" si="150"/>
        <v/>
      </c>
      <c r="DF284" s="49" t="str">
        <f t="shared" si="151"/>
        <v/>
      </c>
      <c r="DG284" s="49" t="str">
        <f t="shared" si="152"/>
        <v/>
      </c>
      <c r="DH284" s="49" t="str">
        <f t="shared" si="153"/>
        <v/>
      </c>
      <c r="DI284" s="49" t="str">
        <f t="shared" si="154"/>
        <v/>
      </c>
      <c r="DJ284" s="49" t="str">
        <f t="shared" si="155"/>
        <v/>
      </c>
      <c r="DK284" s="49" t="str">
        <f t="shared" si="156"/>
        <v/>
      </c>
      <c r="DL284" s="16" t="str">
        <f t="shared" si="157"/>
        <v/>
      </c>
      <c r="DN284" s="17" t="str">
        <f t="shared" si="158"/>
        <v>Mar 2020</v>
      </c>
    </row>
    <row r="285" spans="1:118" x14ac:dyDescent="0.25">
      <c r="A285" s="30"/>
      <c r="B285" s="102">
        <f>IF(B284="", "", IFERROR(IF(B284+1&gt;Settings!$G$25, "", B284+1), ""))</f>
        <v>43921</v>
      </c>
      <c r="C285" s="2"/>
      <c r="D285" s="3"/>
      <c r="E285" s="3"/>
      <c r="F285" s="3"/>
      <c r="G285" s="3"/>
      <c r="H285" s="3"/>
      <c r="I285" s="3"/>
      <c r="J285" s="3"/>
      <c r="K285" s="3"/>
      <c r="L285" s="3"/>
      <c r="M285" s="3"/>
      <c r="N285" s="3"/>
      <c r="O285" s="3"/>
      <c r="P285" s="3"/>
      <c r="Q285" s="4"/>
      <c r="R285" s="30"/>
      <c r="T285" s="17" t="str">
        <f>IF($B285="", "", IF($B285&lt;Settings!$G$23, "Old", "New"))</f>
        <v>New</v>
      </c>
      <c r="AL285" s="118" t="str">
        <f>IF(OR($B285="", C285="", C$10="", AL$9), "", IFERROR($B285+INDEX(Settings!$AF$19:$AF$33, MATCH(C$10, Settings!$Y$19:$Y$33, 0))+IF(INDEX(Settings!$AI$19:$AI$33, MATCH(C$10, Settings!$Y$19:$Y$33, 0))="", 0, INDEX($AO$2:$AU$8, MATCH(TEXT($B285, "ddd"), $AN$2:$AN$8, 0), MATCH(INDEX(Settings!$AI$19:$AI$33, MATCH(C$10, Settings!$Y$19:$Y$33, 0)), $AO$1:$AU$1, 0))), 0))</f>
        <v/>
      </c>
      <c r="AM285" s="119" t="str">
        <f>IF(OR($B285="", D285="", D$10="", AM$9), "", IFERROR($B285+INDEX(Settings!$AF$19:$AF$33, MATCH(D$10, Settings!$Y$19:$Y$33, 0))+IF(INDEX(Settings!$AI$19:$AI$33, MATCH(D$10, Settings!$Y$19:$Y$33, 0))="", 0, INDEX($AO$2:$AU$8, MATCH(TEXT($B285, "ddd"), $AN$2:$AN$8, 0), MATCH(INDEX(Settings!$AI$19:$AI$33, MATCH(D$10, Settings!$Y$19:$Y$33, 0)), $AO$1:$AU$1, 0))), 0))</f>
        <v/>
      </c>
      <c r="AN285" s="119" t="str">
        <f>IF(OR($B285="", E285="", E$10="", AN$9), "", IFERROR($B285+INDEX(Settings!$AF$19:$AF$33, MATCH(E$10, Settings!$Y$19:$Y$33, 0))+IF(INDEX(Settings!$AI$19:$AI$33, MATCH(E$10, Settings!$Y$19:$Y$33, 0))="", 0, INDEX($AO$2:$AU$8, MATCH(TEXT($B285, "ddd"), $AN$2:$AN$8, 0), MATCH(INDEX(Settings!$AI$19:$AI$33, MATCH(E$10, Settings!$Y$19:$Y$33, 0)), $AO$1:$AU$1, 0))), 0))</f>
        <v/>
      </c>
      <c r="AO285" s="119" t="str">
        <f>IF(OR($B285="", F285="", F$10="", AO$9), "", IFERROR($B285+INDEX(Settings!$AF$19:$AF$33, MATCH(F$10, Settings!$Y$19:$Y$33, 0))+IF(INDEX(Settings!$AI$19:$AI$33, MATCH(F$10, Settings!$Y$19:$Y$33, 0))="", 0, INDEX($AO$2:$AU$8, MATCH(TEXT($B285, "ddd"), $AN$2:$AN$8, 0), MATCH(INDEX(Settings!$AI$19:$AI$33, MATCH(F$10, Settings!$Y$19:$Y$33, 0)), $AO$1:$AU$1, 0))), 0))</f>
        <v/>
      </c>
      <c r="AP285" s="119" t="str">
        <f>IF(OR($B285="", G285="", G$10="", AP$9), "", IFERROR($B285+INDEX(Settings!$AF$19:$AF$33, MATCH(G$10, Settings!$Y$19:$Y$33, 0))+IF(INDEX(Settings!$AI$19:$AI$33, MATCH(G$10, Settings!$Y$19:$Y$33, 0))="", 0, INDEX($AO$2:$AU$8, MATCH(TEXT($B285, "ddd"), $AN$2:$AN$8, 0), MATCH(INDEX(Settings!$AI$19:$AI$33, MATCH(G$10, Settings!$Y$19:$Y$33, 0)), $AO$1:$AU$1, 0))), 0))</f>
        <v/>
      </c>
      <c r="AQ285" s="119" t="str">
        <f>IF(OR($B285="", H285="", H$10="", AQ$9), "", IFERROR($B285+INDEX(Settings!$AF$19:$AF$33, MATCH(H$10, Settings!$Y$19:$Y$33, 0))+IF(INDEX(Settings!$AI$19:$AI$33, MATCH(H$10, Settings!$Y$19:$Y$33, 0))="", 0, INDEX($AO$2:$AU$8, MATCH(TEXT($B285, "ddd"), $AN$2:$AN$8, 0), MATCH(INDEX(Settings!$AI$19:$AI$33, MATCH(H$10, Settings!$Y$19:$Y$33, 0)), $AO$1:$AU$1, 0))), 0))</f>
        <v/>
      </c>
      <c r="AR285" s="119" t="str">
        <f>IF(OR($B285="", I285="", I$10="", AR$9), "", IFERROR($B285+INDEX(Settings!$AF$19:$AF$33, MATCH(I$10, Settings!$Y$19:$Y$33, 0))+IF(INDEX(Settings!$AI$19:$AI$33, MATCH(I$10, Settings!$Y$19:$Y$33, 0))="", 0, INDEX($AO$2:$AU$8, MATCH(TEXT($B285, "ddd"), $AN$2:$AN$8, 0), MATCH(INDEX(Settings!$AI$19:$AI$33, MATCH(I$10, Settings!$Y$19:$Y$33, 0)), $AO$1:$AU$1, 0))), 0))</f>
        <v/>
      </c>
      <c r="AS285" s="119" t="str">
        <f>IF(OR($B285="", J285="", J$10="", AS$9), "", IFERROR($B285+INDEX(Settings!$AF$19:$AF$33, MATCH(J$10, Settings!$Y$19:$Y$33, 0))+IF(INDEX(Settings!$AI$19:$AI$33, MATCH(J$10, Settings!$Y$19:$Y$33, 0))="", 0, INDEX($AO$2:$AU$8, MATCH(TEXT($B285, "ddd"), $AN$2:$AN$8, 0), MATCH(INDEX(Settings!$AI$19:$AI$33, MATCH(J$10, Settings!$Y$19:$Y$33, 0)), $AO$1:$AU$1, 0))), 0))</f>
        <v/>
      </c>
      <c r="AT285" s="119" t="str">
        <f>IF(OR($B285="", K285="", K$10="", AT$9), "", IFERROR($B285+INDEX(Settings!$AF$19:$AF$33, MATCH(K$10, Settings!$Y$19:$Y$33, 0))+IF(INDEX(Settings!$AI$19:$AI$33, MATCH(K$10, Settings!$Y$19:$Y$33, 0))="", 0, INDEX($AO$2:$AU$8, MATCH(TEXT($B285, "ddd"), $AN$2:$AN$8, 0), MATCH(INDEX(Settings!$AI$19:$AI$33, MATCH(K$10, Settings!$Y$19:$Y$33, 0)), $AO$1:$AU$1, 0))), 0))</f>
        <v/>
      </c>
      <c r="AU285" s="119" t="str">
        <f>IF(OR($B285="", L285="", L$10="", AU$9), "", IFERROR($B285+INDEX(Settings!$AF$19:$AF$33, MATCH(L$10, Settings!$Y$19:$Y$33, 0))+IF(INDEX(Settings!$AI$19:$AI$33, MATCH(L$10, Settings!$Y$19:$Y$33, 0))="", 0, INDEX($AO$2:$AU$8, MATCH(TEXT($B285, "ddd"), $AN$2:$AN$8, 0), MATCH(INDEX(Settings!$AI$19:$AI$33, MATCH(L$10, Settings!$Y$19:$Y$33, 0)), $AO$1:$AU$1, 0))), 0))</f>
        <v/>
      </c>
      <c r="AV285" s="119" t="str">
        <f>IF(OR($B285="", M285="", M$10="", AV$9), "", IFERROR($B285+INDEX(Settings!$AF$19:$AF$33, MATCH(M$10, Settings!$Y$19:$Y$33, 0))+IF(INDEX(Settings!$AI$19:$AI$33, MATCH(M$10, Settings!$Y$19:$Y$33, 0))="", 0, INDEX($AO$2:$AU$8, MATCH(TEXT($B285, "ddd"), $AN$2:$AN$8, 0), MATCH(INDEX(Settings!$AI$19:$AI$33, MATCH(M$10, Settings!$Y$19:$Y$33, 0)), $AO$1:$AU$1, 0))), 0))</f>
        <v/>
      </c>
      <c r="AW285" s="119" t="str">
        <f>IF(OR($B285="", N285="", N$10="", AW$9), "", IFERROR($B285+INDEX(Settings!$AF$19:$AF$33, MATCH(N$10, Settings!$Y$19:$Y$33, 0))+IF(INDEX(Settings!$AI$19:$AI$33, MATCH(N$10, Settings!$Y$19:$Y$33, 0))="", 0, INDEX($AO$2:$AU$8, MATCH(TEXT($B285, "ddd"), $AN$2:$AN$8, 0), MATCH(INDEX(Settings!$AI$19:$AI$33, MATCH(N$10, Settings!$Y$19:$Y$33, 0)), $AO$1:$AU$1, 0))), 0))</f>
        <v/>
      </c>
      <c r="AX285" s="119" t="str">
        <f>IF(OR($B285="", O285="", O$10="", AX$9), "", IFERROR($B285+INDEX(Settings!$AF$19:$AF$33, MATCH(O$10, Settings!$Y$19:$Y$33, 0))+IF(INDEX(Settings!$AI$19:$AI$33, MATCH(O$10, Settings!$Y$19:$Y$33, 0))="", 0, INDEX($AO$2:$AU$8, MATCH(TEXT($B285, "ddd"), $AN$2:$AN$8, 0), MATCH(INDEX(Settings!$AI$19:$AI$33, MATCH(O$10, Settings!$Y$19:$Y$33, 0)), $AO$1:$AU$1, 0))), 0))</f>
        <v/>
      </c>
      <c r="AY285" s="119" t="str">
        <f>IF(OR($B285="", P285="", P$10="", AY$9), "", IFERROR($B285+INDEX(Settings!$AF$19:$AF$33, MATCH(P$10, Settings!$Y$19:$Y$33, 0))+IF(INDEX(Settings!$AI$19:$AI$33, MATCH(P$10, Settings!$Y$19:$Y$33, 0))="", 0, INDEX($AO$2:$AU$8, MATCH(TEXT($B285, "ddd"), $AN$2:$AN$8, 0), MATCH(INDEX(Settings!$AI$19:$AI$33, MATCH(P$10, Settings!$Y$19:$Y$33, 0)), $AO$1:$AU$1, 0))), 0))</f>
        <v/>
      </c>
      <c r="AZ285" s="120" t="str">
        <f>IF(OR($B285="", Q285="", Q$10="", AZ$9), "", IFERROR($B285+INDEX(Settings!$AF$19:$AF$33, MATCH(Q$10, Settings!$Y$19:$Y$33, 0))+IF(INDEX(Settings!$AI$19:$AI$33, MATCH(Q$10, Settings!$Y$19:$Y$33, 0))="", 0, INDEX($AO$2:$AU$8, MATCH(TEXT($B285, "ddd"), $AN$2:$AN$8, 0), MATCH(INDEX(Settings!$AI$19:$AI$33, MATCH(Q$10, Settings!$Y$19:$Y$33, 0)), $AO$1:$AU$1, 0))), 0))</f>
        <v/>
      </c>
      <c r="BB285" s="118" t="str">
        <f>IF(OR(C$10="", $B285="", C285="", BB$9=""), "", IFERROR(WORKDAY((DATE(YEAR($B285), MONTH($B285)+INDEX(Settings!$AM$19:$AM$33, MATCH(C$10, Settings!$Y$19:$Y$33, 0)), IF(INDEX(Settings!$AQ$19:$AQ$33, MATCH(C$10, Settings!$Y$19:$Y$33, 0))=0, DAY($B285), INDEX(Settings!$AQ$19:$AQ$33, MATCH(C$10, Settings!$Y$19:$Y$33, 0))))-1), 1, Settings!$AY$23:$AY$38), ""))</f>
        <v/>
      </c>
      <c r="BC285" s="119" t="str">
        <f>IF(OR(D$10="", $B285="", D285="", BC$9=""), "", IFERROR(WORKDAY((DATE(YEAR($B285), MONTH($B285)+INDEX(Settings!$AM$19:$AM$33, MATCH(D$10, Settings!$Y$19:$Y$33, 0)), IF(INDEX(Settings!$AQ$19:$AQ$33, MATCH(D$10, Settings!$Y$19:$Y$33, 0))=0, DAY($B285), INDEX(Settings!$AQ$19:$AQ$33, MATCH(D$10, Settings!$Y$19:$Y$33, 0))))-1), 1, Settings!$AY$23:$AY$38), ""))</f>
        <v/>
      </c>
      <c r="BD285" s="119" t="str">
        <f>IF(OR(E$10="", $B285="", E285="", BD$9=""), "", IFERROR(WORKDAY((DATE(YEAR($B285), MONTH($B285)+INDEX(Settings!$AM$19:$AM$33, MATCH(E$10, Settings!$Y$19:$Y$33, 0)), IF(INDEX(Settings!$AQ$19:$AQ$33, MATCH(E$10, Settings!$Y$19:$Y$33, 0))=0, DAY($B285), INDEX(Settings!$AQ$19:$AQ$33, MATCH(E$10, Settings!$Y$19:$Y$33, 0))))-1), 1, Settings!$AY$23:$AY$38), ""))</f>
        <v/>
      </c>
      <c r="BE285" s="119" t="str">
        <f>IF(OR(F$10="", $B285="", F285="", BE$9=""), "", IFERROR(WORKDAY((DATE(YEAR($B285), MONTH($B285)+INDEX(Settings!$AM$19:$AM$33, MATCH(F$10, Settings!$Y$19:$Y$33, 0)), IF(INDEX(Settings!$AQ$19:$AQ$33, MATCH(F$10, Settings!$Y$19:$Y$33, 0))=0, DAY($B285), INDEX(Settings!$AQ$19:$AQ$33, MATCH(F$10, Settings!$Y$19:$Y$33, 0))))-1), 1, Settings!$AY$23:$AY$38), ""))</f>
        <v/>
      </c>
      <c r="BF285" s="119" t="str">
        <f>IF(OR(G$10="", $B285="", G285="", BF$9=""), "", IFERROR(WORKDAY((DATE(YEAR($B285), MONTH($B285)+INDEX(Settings!$AM$19:$AM$33, MATCH(G$10, Settings!$Y$19:$Y$33, 0)), IF(INDEX(Settings!$AQ$19:$AQ$33, MATCH(G$10, Settings!$Y$19:$Y$33, 0))=0, DAY($B285), INDEX(Settings!$AQ$19:$AQ$33, MATCH(G$10, Settings!$Y$19:$Y$33, 0))))-1), 1, Settings!$AY$23:$AY$38), ""))</f>
        <v/>
      </c>
      <c r="BG285" s="119" t="str">
        <f>IF(OR(H$10="", $B285="", H285="", BG$9=""), "", IFERROR(WORKDAY((DATE(YEAR($B285), MONTH($B285)+INDEX(Settings!$AM$19:$AM$33, MATCH(H$10, Settings!$Y$19:$Y$33, 0)), IF(INDEX(Settings!$AQ$19:$AQ$33, MATCH(H$10, Settings!$Y$19:$Y$33, 0))=0, DAY($B285), INDEX(Settings!$AQ$19:$AQ$33, MATCH(H$10, Settings!$Y$19:$Y$33, 0))))-1), 1, Settings!$AY$23:$AY$38), ""))</f>
        <v/>
      </c>
      <c r="BH285" s="119" t="str">
        <f>IF(OR(I$10="", $B285="", I285="", BH$9=""), "", IFERROR(WORKDAY((DATE(YEAR($B285), MONTH($B285)+INDEX(Settings!$AM$19:$AM$33, MATCH(I$10, Settings!$Y$19:$Y$33, 0)), IF(INDEX(Settings!$AQ$19:$AQ$33, MATCH(I$10, Settings!$Y$19:$Y$33, 0))=0, DAY($B285), INDEX(Settings!$AQ$19:$AQ$33, MATCH(I$10, Settings!$Y$19:$Y$33, 0))))-1), 1, Settings!$AY$23:$AY$38), ""))</f>
        <v/>
      </c>
      <c r="BI285" s="119" t="str">
        <f>IF(OR(J$10="", $B285="", J285="", BI$9=""), "", IFERROR(WORKDAY((DATE(YEAR($B285), MONTH($B285)+INDEX(Settings!$AM$19:$AM$33, MATCH(J$10, Settings!$Y$19:$Y$33, 0)), IF(INDEX(Settings!$AQ$19:$AQ$33, MATCH(J$10, Settings!$Y$19:$Y$33, 0))=0, DAY($B285), INDEX(Settings!$AQ$19:$AQ$33, MATCH(J$10, Settings!$Y$19:$Y$33, 0))))-1), 1, Settings!$AY$23:$AY$38), ""))</f>
        <v/>
      </c>
      <c r="BJ285" s="119" t="str">
        <f>IF(OR(K$10="", $B285="", K285="", BJ$9=""), "", IFERROR(WORKDAY((DATE(YEAR($B285), MONTH($B285)+INDEX(Settings!$AM$19:$AM$33, MATCH(K$10, Settings!$Y$19:$Y$33, 0)), IF(INDEX(Settings!$AQ$19:$AQ$33, MATCH(K$10, Settings!$Y$19:$Y$33, 0))=0, DAY($B285), INDEX(Settings!$AQ$19:$AQ$33, MATCH(K$10, Settings!$Y$19:$Y$33, 0))))-1), 1, Settings!$AY$23:$AY$38), ""))</f>
        <v/>
      </c>
      <c r="BK285" s="119" t="str">
        <f>IF(OR(L$10="", $B285="", L285="", BK$9=""), "", IFERROR(WORKDAY((DATE(YEAR($B285), MONTH($B285)+INDEX(Settings!$AM$19:$AM$33, MATCH(L$10, Settings!$Y$19:$Y$33, 0)), IF(INDEX(Settings!$AQ$19:$AQ$33, MATCH(L$10, Settings!$Y$19:$Y$33, 0))=0, DAY($B285), INDEX(Settings!$AQ$19:$AQ$33, MATCH(L$10, Settings!$Y$19:$Y$33, 0))))-1), 1, Settings!$AY$23:$AY$38), ""))</f>
        <v/>
      </c>
      <c r="BL285" s="119" t="str">
        <f>IF(OR(M$10="", $B285="", M285="", BL$9=""), "", IFERROR(WORKDAY((DATE(YEAR($B285), MONTH($B285)+INDEX(Settings!$AM$19:$AM$33, MATCH(M$10, Settings!$Y$19:$Y$33, 0)), IF(INDEX(Settings!$AQ$19:$AQ$33, MATCH(M$10, Settings!$Y$19:$Y$33, 0))=0, DAY($B285), INDEX(Settings!$AQ$19:$AQ$33, MATCH(M$10, Settings!$Y$19:$Y$33, 0))))-1), 1, Settings!$AY$23:$AY$38), ""))</f>
        <v/>
      </c>
      <c r="BM285" s="119" t="str">
        <f>IF(OR(N$10="", $B285="", N285="", BM$9=""), "", IFERROR(WORKDAY((DATE(YEAR($B285), MONTH($B285)+INDEX(Settings!$AM$19:$AM$33, MATCH(N$10, Settings!$Y$19:$Y$33, 0)), IF(INDEX(Settings!$AQ$19:$AQ$33, MATCH(N$10, Settings!$Y$19:$Y$33, 0))=0, DAY($B285), INDEX(Settings!$AQ$19:$AQ$33, MATCH(N$10, Settings!$Y$19:$Y$33, 0))))-1), 1, Settings!$AY$23:$AY$38), ""))</f>
        <v/>
      </c>
      <c r="BN285" s="119" t="str">
        <f>IF(OR(O$10="", $B285="", O285="", BN$9=""), "", IFERROR(WORKDAY((DATE(YEAR($B285), MONTH($B285)+INDEX(Settings!$AM$19:$AM$33, MATCH(O$10, Settings!$Y$19:$Y$33, 0)), IF(INDEX(Settings!$AQ$19:$AQ$33, MATCH(O$10, Settings!$Y$19:$Y$33, 0))=0, DAY($B285), INDEX(Settings!$AQ$19:$AQ$33, MATCH(O$10, Settings!$Y$19:$Y$33, 0))))-1), 1, Settings!$AY$23:$AY$38), ""))</f>
        <v/>
      </c>
      <c r="BO285" s="119" t="str">
        <f>IF(OR(P$10="", $B285="", P285="", BO$9=""), "", IFERROR(WORKDAY((DATE(YEAR($B285), MONTH($B285)+INDEX(Settings!$AM$19:$AM$33, MATCH(P$10, Settings!$Y$19:$Y$33, 0)), IF(INDEX(Settings!$AQ$19:$AQ$33, MATCH(P$10, Settings!$Y$19:$Y$33, 0))=0, DAY($B285), INDEX(Settings!$AQ$19:$AQ$33, MATCH(P$10, Settings!$Y$19:$Y$33, 0))))-1), 1, Settings!$AY$23:$AY$38), ""))</f>
        <v/>
      </c>
      <c r="BP285" s="120" t="str">
        <f>IF(OR(Q$10="", $B285="", Q285="", BP$9=""), "", IFERROR(WORKDAY((DATE(YEAR($B285), MONTH($B285)+INDEX(Settings!$AM$19:$AM$33, MATCH(Q$10, Settings!$Y$19:$Y$33, 0)), IF(INDEX(Settings!$AQ$19:$AQ$33, MATCH(Q$10, Settings!$Y$19:$Y$33, 0))=0, DAY($B285), INDEX(Settings!$AQ$19:$AQ$33, MATCH(Q$10, Settings!$Y$19:$Y$33, 0))))-1), 1, Settings!$AY$23:$AY$38), ""))</f>
        <v/>
      </c>
      <c r="BR285" s="118" t="str">
        <f>IF(BB285="", "", IF(BB285&lt;=$B285, WORKDAY(DATE(YEAR($BB285), MONTH(BB285)+1, DAY(BB285)-1), 1, Settings!$AY$23:$AY$38), BB285))</f>
        <v/>
      </c>
      <c r="BS285" s="119" t="str">
        <f>IF(BC285="", "", IF(BC285&lt;=$B285, WORKDAY(DATE(YEAR($BB285), MONTH(BC285)+1, DAY(BC285)-1), 1, Settings!$AY$23:$AY$38), BC285))</f>
        <v/>
      </c>
      <c r="BT285" s="119" t="str">
        <f>IF(BD285="", "", IF(BD285&lt;=$B285, WORKDAY(DATE(YEAR($BB285), MONTH(BD285)+1, DAY(BD285)-1), 1, Settings!$AY$23:$AY$38), BD285))</f>
        <v/>
      </c>
      <c r="BU285" s="119" t="str">
        <f>IF(BE285="", "", IF(BE285&lt;=$B285, WORKDAY(DATE(YEAR($BB285), MONTH(BE285)+1, DAY(BE285)-1), 1, Settings!$AY$23:$AY$38), BE285))</f>
        <v/>
      </c>
      <c r="BV285" s="119" t="str">
        <f>IF(BF285="", "", IF(BF285&lt;=$B285, WORKDAY(DATE(YEAR($BB285), MONTH(BF285)+1, DAY(BF285)-1), 1, Settings!$AY$23:$AY$38), BF285))</f>
        <v/>
      </c>
      <c r="BW285" s="119" t="str">
        <f>IF(BG285="", "", IF(BG285&lt;=$B285, WORKDAY(DATE(YEAR($BB285), MONTH(BG285)+1, DAY(BG285)-1), 1, Settings!$AY$23:$AY$38), BG285))</f>
        <v/>
      </c>
      <c r="BX285" s="119" t="str">
        <f>IF(BH285="", "", IF(BH285&lt;=$B285, WORKDAY(DATE(YEAR($BB285), MONTH(BH285)+1, DAY(BH285)-1), 1, Settings!$AY$23:$AY$38), BH285))</f>
        <v/>
      </c>
      <c r="BY285" s="119" t="str">
        <f>IF(BI285="", "", IF(BI285&lt;=$B285, WORKDAY(DATE(YEAR($BB285), MONTH(BI285)+1, DAY(BI285)-1), 1, Settings!$AY$23:$AY$38), BI285))</f>
        <v/>
      </c>
      <c r="BZ285" s="119" t="str">
        <f>IF(BJ285="", "", IF(BJ285&lt;=$B285, WORKDAY(DATE(YEAR($BB285), MONTH(BJ285)+1, DAY(BJ285)-1), 1, Settings!$AY$23:$AY$38), BJ285))</f>
        <v/>
      </c>
      <c r="CA285" s="119" t="str">
        <f>IF(BK285="", "", IF(BK285&lt;=$B285, WORKDAY(DATE(YEAR($BB285), MONTH(BK285)+1, DAY(BK285)-1), 1, Settings!$AY$23:$AY$38), BK285))</f>
        <v/>
      </c>
      <c r="CB285" s="119" t="str">
        <f>IF(BL285="", "", IF(BL285&lt;=$B285, WORKDAY(DATE(YEAR($BB285), MONTH(BL285)+1, DAY(BL285)-1), 1, Settings!$AY$23:$AY$38), BL285))</f>
        <v/>
      </c>
      <c r="CC285" s="119" t="str">
        <f>IF(BM285="", "", IF(BM285&lt;=$B285, WORKDAY(DATE(YEAR($BB285), MONTH(BM285)+1, DAY(BM285)-1), 1, Settings!$AY$23:$AY$38), BM285))</f>
        <v/>
      </c>
      <c r="CD285" s="119" t="str">
        <f>IF(BN285="", "", IF(BN285&lt;=$B285, WORKDAY(DATE(YEAR($BB285), MONTH(BN285)+1, DAY(BN285)-1), 1, Settings!$AY$23:$AY$38), BN285))</f>
        <v/>
      </c>
      <c r="CE285" s="119" t="str">
        <f>IF(BO285="", "", IF(BO285&lt;=$B285, WORKDAY(DATE(YEAR($BB285), MONTH(BO285)+1, DAY(BO285)-1), 1, Settings!$AY$23:$AY$38), BO285))</f>
        <v/>
      </c>
      <c r="CF285" s="120" t="str">
        <f>IF(BP285="", "", IF(BP285&lt;=$B285, WORKDAY(DATE(YEAR($BB285), MONTH(BP285)+1, DAY(BP285)-1), 1, Settings!$AY$23:$AY$38), BP285))</f>
        <v/>
      </c>
      <c r="CH285" s="48" t="str">
        <f t="shared" si="128"/>
        <v/>
      </c>
      <c r="CI285" s="49" t="str">
        <f t="shared" si="129"/>
        <v/>
      </c>
      <c r="CJ285" s="49" t="str">
        <f t="shared" si="130"/>
        <v/>
      </c>
      <c r="CK285" s="49" t="str">
        <f t="shared" si="131"/>
        <v/>
      </c>
      <c r="CL285" s="49" t="str">
        <f t="shared" si="132"/>
        <v/>
      </c>
      <c r="CM285" s="49" t="str">
        <f t="shared" si="133"/>
        <v/>
      </c>
      <c r="CN285" s="49" t="str">
        <f t="shared" si="134"/>
        <v/>
      </c>
      <c r="CO285" s="49" t="str">
        <f t="shared" si="135"/>
        <v/>
      </c>
      <c r="CP285" s="49" t="str">
        <f t="shared" si="136"/>
        <v/>
      </c>
      <c r="CQ285" s="49" t="str">
        <f t="shared" si="137"/>
        <v/>
      </c>
      <c r="CR285" s="49" t="str">
        <f t="shared" si="138"/>
        <v/>
      </c>
      <c r="CS285" s="49" t="str">
        <f t="shared" si="139"/>
        <v/>
      </c>
      <c r="CT285" s="49" t="str">
        <f t="shared" si="140"/>
        <v/>
      </c>
      <c r="CU285" s="49" t="str">
        <f t="shared" si="141"/>
        <v/>
      </c>
      <c r="CV285" s="16" t="str">
        <f t="shared" si="142"/>
        <v/>
      </c>
      <c r="CX285" s="48" t="str">
        <f t="shared" si="143"/>
        <v/>
      </c>
      <c r="CY285" s="49" t="str">
        <f t="shared" si="144"/>
        <v/>
      </c>
      <c r="CZ285" s="49" t="str">
        <f t="shared" si="145"/>
        <v/>
      </c>
      <c r="DA285" s="49" t="str">
        <f t="shared" si="146"/>
        <v/>
      </c>
      <c r="DB285" s="49" t="str">
        <f t="shared" si="147"/>
        <v/>
      </c>
      <c r="DC285" s="49" t="str">
        <f t="shared" si="148"/>
        <v/>
      </c>
      <c r="DD285" s="49" t="str">
        <f t="shared" si="149"/>
        <v/>
      </c>
      <c r="DE285" s="49" t="str">
        <f t="shared" si="150"/>
        <v/>
      </c>
      <c r="DF285" s="49" t="str">
        <f t="shared" si="151"/>
        <v/>
      </c>
      <c r="DG285" s="49" t="str">
        <f t="shared" si="152"/>
        <v/>
      </c>
      <c r="DH285" s="49" t="str">
        <f t="shared" si="153"/>
        <v/>
      </c>
      <c r="DI285" s="49" t="str">
        <f t="shared" si="154"/>
        <v/>
      </c>
      <c r="DJ285" s="49" t="str">
        <f t="shared" si="155"/>
        <v/>
      </c>
      <c r="DK285" s="49" t="str">
        <f t="shared" si="156"/>
        <v/>
      </c>
      <c r="DL285" s="16" t="str">
        <f t="shared" si="157"/>
        <v/>
      </c>
      <c r="DN285" s="17" t="str">
        <f t="shared" si="158"/>
        <v>Mar 2020</v>
      </c>
    </row>
    <row r="286" spans="1:118" x14ac:dyDescent="0.25">
      <c r="A286" s="30"/>
      <c r="B286" s="102">
        <f>IF(B285="", "", IFERROR(IF(B285+1&gt;Settings!$G$25, "", B285+1), ""))</f>
        <v>43922</v>
      </c>
      <c r="C286" s="291"/>
      <c r="D286" s="292"/>
      <c r="E286" s="292"/>
      <c r="F286" s="292"/>
      <c r="G286" s="292"/>
      <c r="H286" s="292"/>
      <c r="I286" s="292"/>
      <c r="J286" s="292"/>
      <c r="K286" s="292"/>
      <c r="L286" s="292"/>
      <c r="M286" s="292"/>
      <c r="N286" s="292"/>
      <c r="O286" s="292"/>
      <c r="P286" s="292"/>
      <c r="Q286" s="293"/>
      <c r="R286" s="30"/>
      <c r="T286" s="17" t="str">
        <f>IF($B286="", "", IF($B286&lt;Settings!$G$23, "Old", "New"))</f>
        <v>New</v>
      </c>
      <c r="AL286" s="118" t="str">
        <f>IF(OR($B286="", C286="", C$10="", AL$9), "", IFERROR($B286+INDEX(Settings!$AF$19:$AF$33, MATCH(C$10, Settings!$Y$19:$Y$33, 0))+IF(INDEX(Settings!$AI$19:$AI$33, MATCH(C$10, Settings!$Y$19:$Y$33, 0))="", 0, INDEX($AO$2:$AU$8, MATCH(TEXT($B286, "ddd"), $AN$2:$AN$8, 0), MATCH(INDEX(Settings!$AI$19:$AI$33, MATCH(C$10, Settings!$Y$19:$Y$33, 0)), $AO$1:$AU$1, 0))), 0))</f>
        <v/>
      </c>
      <c r="AM286" s="119" t="str">
        <f>IF(OR($B286="", D286="", D$10="", AM$9), "", IFERROR($B286+INDEX(Settings!$AF$19:$AF$33, MATCH(D$10, Settings!$Y$19:$Y$33, 0))+IF(INDEX(Settings!$AI$19:$AI$33, MATCH(D$10, Settings!$Y$19:$Y$33, 0))="", 0, INDEX($AO$2:$AU$8, MATCH(TEXT($B286, "ddd"), $AN$2:$AN$8, 0), MATCH(INDEX(Settings!$AI$19:$AI$33, MATCH(D$10, Settings!$Y$19:$Y$33, 0)), $AO$1:$AU$1, 0))), 0))</f>
        <v/>
      </c>
      <c r="AN286" s="119" t="str">
        <f>IF(OR($B286="", E286="", E$10="", AN$9), "", IFERROR($B286+INDEX(Settings!$AF$19:$AF$33, MATCH(E$10, Settings!$Y$19:$Y$33, 0))+IF(INDEX(Settings!$AI$19:$AI$33, MATCH(E$10, Settings!$Y$19:$Y$33, 0))="", 0, INDEX($AO$2:$AU$8, MATCH(TEXT($B286, "ddd"), $AN$2:$AN$8, 0), MATCH(INDEX(Settings!$AI$19:$AI$33, MATCH(E$10, Settings!$Y$19:$Y$33, 0)), $AO$1:$AU$1, 0))), 0))</f>
        <v/>
      </c>
      <c r="AO286" s="119" t="str">
        <f>IF(OR($B286="", F286="", F$10="", AO$9), "", IFERROR($B286+INDEX(Settings!$AF$19:$AF$33, MATCH(F$10, Settings!$Y$19:$Y$33, 0))+IF(INDEX(Settings!$AI$19:$AI$33, MATCH(F$10, Settings!$Y$19:$Y$33, 0))="", 0, INDEX($AO$2:$AU$8, MATCH(TEXT($B286, "ddd"), $AN$2:$AN$8, 0), MATCH(INDEX(Settings!$AI$19:$AI$33, MATCH(F$10, Settings!$Y$19:$Y$33, 0)), $AO$1:$AU$1, 0))), 0))</f>
        <v/>
      </c>
      <c r="AP286" s="119" t="str">
        <f>IF(OR($B286="", G286="", G$10="", AP$9), "", IFERROR($B286+INDEX(Settings!$AF$19:$AF$33, MATCH(G$10, Settings!$Y$19:$Y$33, 0))+IF(INDEX(Settings!$AI$19:$AI$33, MATCH(G$10, Settings!$Y$19:$Y$33, 0))="", 0, INDEX($AO$2:$AU$8, MATCH(TEXT($B286, "ddd"), $AN$2:$AN$8, 0), MATCH(INDEX(Settings!$AI$19:$AI$33, MATCH(G$10, Settings!$Y$19:$Y$33, 0)), $AO$1:$AU$1, 0))), 0))</f>
        <v/>
      </c>
      <c r="AQ286" s="119" t="str">
        <f>IF(OR($B286="", H286="", H$10="", AQ$9), "", IFERROR($B286+INDEX(Settings!$AF$19:$AF$33, MATCH(H$10, Settings!$Y$19:$Y$33, 0))+IF(INDEX(Settings!$AI$19:$AI$33, MATCH(H$10, Settings!$Y$19:$Y$33, 0))="", 0, INDEX($AO$2:$AU$8, MATCH(TEXT($B286, "ddd"), $AN$2:$AN$8, 0), MATCH(INDEX(Settings!$AI$19:$AI$33, MATCH(H$10, Settings!$Y$19:$Y$33, 0)), $AO$1:$AU$1, 0))), 0))</f>
        <v/>
      </c>
      <c r="AR286" s="119" t="str">
        <f>IF(OR($B286="", I286="", I$10="", AR$9), "", IFERROR($B286+INDEX(Settings!$AF$19:$AF$33, MATCH(I$10, Settings!$Y$19:$Y$33, 0))+IF(INDEX(Settings!$AI$19:$AI$33, MATCH(I$10, Settings!$Y$19:$Y$33, 0))="", 0, INDEX($AO$2:$AU$8, MATCH(TEXT($B286, "ddd"), $AN$2:$AN$8, 0), MATCH(INDEX(Settings!$AI$19:$AI$33, MATCH(I$10, Settings!$Y$19:$Y$33, 0)), $AO$1:$AU$1, 0))), 0))</f>
        <v/>
      </c>
      <c r="AS286" s="119" t="str">
        <f>IF(OR($B286="", J286="", J$10="", AS$9), "", IFERROR($B286+INDEX(Settings!$AF$19:$AF$33, MATCH(J$10, Settings!$Y$19:$Y$33, 0))+IF(INDEX(Settings!$AI$19:$AI$33, MATCH(J$10, Settings!$Y$19:$Y$33, 0))="", 0, INDEX($AO$2:$AU$8, MATCH(TEXT($B286, "ddd"), $AN$2:$AN$8, 0), MATCH(INDEX(Settings!$AI$19:$AI$33, MATCH(J$10, Settings!$Y$19:$Y$33, 0)), $AO$1:$AU$1, 0))), 0))</f>
        <v/>
      </c>
      <c r="AT286" s="119" t="str">
        <f>IF(OR($B286="", K286="", K$10="", AT$9), "", IFERROR($B286+INDEX(Settings!$AF$19:$AF$33, MATCH(K$10, Settings!$Y$19:$Y$33, 0))+IF(INDEX(Settings!$AI$19:$AI$33, MATCH(K$10, Settings!$Y$19:$Y$33, 0))="", 0, INDEX($AO$2:$AU$8, MATCH(TEXT($B286, "ddd"), $AN$2:$AN$8, 0), MATCH(INDEX(Settings!$AI$19:$AI$33, MATCH(K$10, Settings!$Y$19:$Y$33, 0)), $AO$1:$AU$1, 0))), 0))</f>
        <v/>
      </c>
      <c r="AU286" s="119" t="str">
        <f>IF(OR($B286="", L286="", L$10="", AU$9), "", IFERROR($B286+INDEX(Settings!$AF$19:$AF$33, MATCH(L$10, Settings!$Y$19:$Y$33, 0))+IF(INDEX(Settings!$AI$19:$AI$33, MATCH(L$10, Settings!$Y$19:$Y$33, 0))="", 0, INDEX($AO$2:$AU$8, MATCH(TEXT($B286, "ddd"), $AN$2:$AN$8, 0), MATCH(INDEX(Settings!$AI$19:$AI$33, MATCH(L$10, Settings!$Y$19:$Y$33, 0)), $AO$1:$AU$1, 0))), 0))</f>
        <v/>
      </c>
      <c r="AV286" s="119" t="str">
        <f>IF(OR($B286="", M286="", M$10="", AV$9), "", IFERROR($B286+INDEX(Settings!$AF$19:$AF$33, MATCH(M$10, Settings!$Y$19:$Y$33, 0))+IF(INDEX(Settings!$AI$19:$AI$33, MATCH(M$10, Settings!$Y$19:$Y$33, 0))="", 0, INDEX($AO$2:$AU$8, MATCH(TEXT($B286, "ddd"), $AN$2:$AN$8, 0), MATCH(INDEX(Settings!$AI$19:$AI$33, MATCH(M$10, Settings!$Y$19:$Y$33, 0)), $AO$1:$AU$1, 0))), 0))</f>
        <v/>
      </c>
      <c r="AW286" s="119" t="str">
        <f>IF(OR($B286="", N286="", N$10="", AW$9), "", IFERROR($B286+INDEX(Settings!$AF$19:$AF$33, MATCH(N$10, Settings!$Y$19:$Y$33, 0))+IF(INDEX(Settings!$AI$19:$AI$33, MATCH(N$10, Settings!$Y$19:$Y$33, 0))="", 0, INDEX($AO$2:$AU$8, MATCH(TEXT($B286, "ddd"), $AN$2:$AN$8, 0), MATCH(INDEX(Settings!$AI$19:$AI$33, MATCH(N$10, Settings!$Y$19:$Y$33, 0)), $AO$1:$AU$1, 0))), 0))</f>
        <v/>
      </c>
      <c r="AX286" s="119" t="str">
        <f>IF(OR($B286="", O286="", O$10="", AX$9), "", IFERROR($B286+INDEX(Settings!$AF$19:$AF$33, MATCH(O$10, Settings!$Y$19:$Y$33, 0))+IF(INDEX(Settings!$AI$19:$AI$33, MATCH(O$10, Settings!$Y$19:$Y$33, 0))="", 0, INDEX($AO$2:$AU$8, MATCH(TEXT($B286, "ddd"), $AN$2:$AN$8, 0), MATCH(INDEX(Settings!$AI$19:$AI$33, MATCH(O$10, Settings!$Y$19:$Y$33, 0)), $AO$1:$AU$1, 0))), 0))</f>
        <v/>
      </c>
      <c r="AY286" s="119" t="str">
        <f>IF(OR($B286="", P286="", P$10="", AY$9), "", IFERROR($B286+INDEX(Settings!$AF$19:$AF$33, MATCH(P$10, Settings!$Y$19:$Y$33, 0))+IF(INDEX(Settings!$AI$19:$AI$33, MATCH(P$10, Settings!$Y$19:$Y$33, 0))="", 0, INDEX($AO$2:$AU$8, MATCH(TEXT($B286, "ddd"), $AN$2:$AN$8, 0), MATCH(INDEX(Settings!$AI$19:$AI$33, MATCH(P$10, Settings!$Y$19:$Y$33, 0)), $AO$1:$AU$1, 0))), 0))</f>
        <v/>
      </c>
      <c r="AZ286" s="120" t="str">
        <f>IF(OR($B286="", Q286="", Q$10="", AZ$9), "", IFERROR($B286+INDEX(Settings!$AF$19:$AF$33, MATCH(Q$10, Settings!$Y$19:$Y$33, 0))+IF(INDEX(Settings!$AI$19:$AI$33, MATCH(Q$10, Settings!$Y$19:$Y$33, 0))="", 0, INDEX($AO$2:$AU$8, MATCH(TEXT($B286, "ddd"), $AN$2:$AN$8, 0), MATCH(INDEX(Settings!$AI$19:$AI$33, MATCH(Q$10, Settings!$Y$19:$Y$33, 0)), $AO$1:$AU$1, 0))), 0))</f>
        <v/>
      </c>
      <c r="BB286" s="118" t="str">
        <f>IF(OR(C$10="", $B286="", C286="", BB$9=""), "", IFERROR(WORKDAY((DATE(YEAR($B286), MONTH($B286)+INDEX(Settings!$AM$19:$AM$33, MATCH(C$10, Settings!$Y$19:$Y$33, 0)), IF(INDEX(Settings!$AQ$19:$AQ$33, MATCH(C$10, Settings!$Y$19:$Y$33, 0))=0, DAY($B286), INDEX(Settings!$AQ$19:$AQ$33, MATCH(C$10, Settings!$Y$19:$Y$33, 0))))-1), 1, Settings!$AY$23:$AY$38), ""))</f>
        <v/>
      </c>
      <c r="BC286" s="119" t="str">
        <f>IF(OR(D$10="", $B286="", D286="", BC$9=""), "", IFERROR(WORKDAY((DATE(YEAR($B286), MONTH($B286)+INDEX(Settings!$AM$19:$AM$33, MATCH(D$10, Settings!$Y$19:$Y$33, 0)), IF(INDEX(Settings!$AQ$19:$AQ$33, MATCH(D$10, Settings!$Y$19:$Y$33, 0))=0, DAY($B286), INDEX(Settings!$AQ$19:$AQ$33, MATCH(D$10, Settings!$Y$19:$Y$33, 0))))-1), 1, Settings!$AY$23:$AY$38), ""))</f>
        <v/>
      </c>
      <c r="BD286" s="119" t="str">
        <f>IF(OR(E$10="", $B286="", E286="", BD$9=""), "", IFERROR(WORKDAY((DATE(YEAR($B286), MONTH($B286)+INDEX(Settings!$AM$19:$AM$33, MATCH(E$10, Settings!$Y$19:$Y$33, 0)), IF(INDEX(Settings!$AQ$19:$AQ$33, MATCH(E$10, Settings!$Y$19:$Y$33, 0))=0, DAY($B286), INDEX(Settings!$AQ$19:$AQ$33, MATCH(E$10, Settings!$Y$19:$Y$33, 0))))-1), 1, Settings!$AY$23:$AY$38), ""))</f>
        <v/>
      </c>
      <c r="BE286" s="119" t="str">
        <f>IF(OR(F$10="", $B286="", F286="", BE$9=""), "", IFERROR(WORKDAY((DATE(YEAR($B286), MONTH($B286)+INDEX(Settings!$AM$19:$AM$33, MATCH(F$10, Settings!$Y$19:$Y$33, 0)), IF(INDEX(Settings!$AQ$19:$AQ$33, MATCH(F$10, Settings!$Y$19:$Y$33, 0))=0, DAY($B286), INDEX(Settings!$AQ$19:$AQ$33, MATCH(F$10, Settings!$Y$19:$Y$33, 0))))-1), 1, Settings!$AY$23:$AY$38), ""))</f>
        <v/>
      </c>
      <c r="BF286" s="119" t="str">
        <f>IF(OR(G$10="", $B286="", G286="", BF$9=""), "", IFERROR(WORKDAY((DATE(YEAR($B286), MONTH($B286)+INDEX(Settings!$AM$19:$AM$33, MATCH(G$10, Settings!$Y$19:$Y$33, 0)), IF(INDEX(Settings!$AQ$19:$AQ$33, MATCH(G$10, Settings!$Y$19:$Y$33, 0))=0, DAY($B286), INDEX(Settings!$AQ$19:$AQ$33, MATCH(G$10, Settings!$Y$19:$Y$33, 0))))-1), 1, Settings!$AY$23:$AY$38), ""))</f>
        <v/>
      </c>
      <c r="BG286" s="119" t="str">
        <f>IF(OR(H$10="", $B286="", H286="", BG$9=""), "", IFERROR(WORKDAY((DATE(YEAR($B286), MONTH($B286)+INDEX(Settings!$AM$19:$AM$33, MATCH(H$10, Settings!$Y$19:$Y$33, 0)), IF(INDEX(Settings!$AQ$19:$AQ$33, MATCH(H$10, Settings!$Y$19:$Y$33, 0))=0, DAY($B286), INDEX(Settings!$AQ$19:$AQ$33, MATCH(H$10, Settings!$Y$19:$Y$33, 0))))-1), 1, Settings!$AY$23:$AY$38), ""))</f>
        <v/>
      </c>
      <c r="BH286" s="119" t="str">
        <f>IF(OR(I$10="", $B286="", I286="", BH$9=""), "", IFERROR(WORKDAY((DATE(YEAR($B286), MONTH($B286)+INDEX(Settings!$AM$19:$AM$33, MATCH(I$10, Settings!$Y$19:$Y$33, 0)), IF(INDEX(Settings!$AQ$19:$AQ$33, MATCH(I$10, Settings!$Y$19:$Y$33, 0))=0, DAY($B286), INDEX(Settings!$AQ$19:$AQ$33, MATCH(I$10, Settings!$Y$19:$Y$33, 0))))-1), 1, Settings!$AY$23:$AY$38), ""))</f>
        <v/>
      </c>
      <c r="BI286" s="119" t="str">
        <f>IF(OR(J$10="", $B286="", J286="", BI$9=""), "", IFERROR(WORKDAY((DATE(YEAR($B286), MONTH($B286)+INDEX(Settings!$AM$19:$AM$33, MATCH(J$10, Settings!$Y$19:$Y$33, 0)), IF(INDEX(Settings!$AQ$19:$AQ$33, MATCH(J$10, Settings!$Y$19:$Y$33, 0))=0, DAY($B286), INDEX(Settings!$AQ$19:$AQ$33, MATCH(J$10, Settings!$Y$19:$Y$33, 0))))-1), 1, Settings!$AY$23:$AY$38), ""))</f>
        <v/>
      </c>
      <c r="BJ286" s="119" t="str">
        <f>IF(OR(K$10="", $B286="", K286="", BJ$9=""), "", IFERROR(WORKDAY((DATE(YEAR($B286), MONTH($B286)+INDEX(Settings!$AM$19:$AM$33, MATCH(K$10, Settings!$Y$19:$Y$33, 0)), IF(INDEX(Settings!$AQ$19:$AQ$33, MATCH(K$10, Settings!$Y$19:$Y$33, 0))=0, DAY($B286), INDEX(Settings!$AQ$19:$AQ$33, MATCH(K$10, Settings!$Y$19:$Y$33, 0))))-1), 1, Settings!$AY$23:$AY$38), ""))</f>
        <v/>
      </c>
      <c r="BK286" s="119" t="str">
        <f>IF(OR(L$10="", $B286="", L286="", BK$9=""), "", IFERROR(WORKDAY((DATE(YEAR($B286), MONTH($B286)+INDEX(Settings!$AM$19:$AM$33, MATCH(L$10, Settings!$Y$19:$Y$33, 0)), IF(INDEX(Settings!$AQ$19:$AQ$33, MATCH(L$10, Settings!$Y$19:$Y$33, 0))=0, DAY($B286), INDEX(Settings!$AQ$19:$AQ$33, MATCH(L$10, Settings!$Y$19:$Y$33, 0))))-1), 1, Settings!$AY$23:$AY$38), ""))</f>
        <v/>
      </c>
      <c r="BL286" s="119" t="str">
        <f>IF(OR(M$10="", $B286="", M286="", BL$9=""), "", IFERROR(WORKDAY((DATE(YEAR($B286), MONTH($B286)+INDEX(Settings!$AM$19:$AM$33, MATCH(M$10, Settings!$Y$19:$Y$33, 0)), IF(INDEX(Settings!$AQ$19:$AQ$33, MATCH(M$10, Settings!$Y$19:$Y$33, 0))=0, DAY($B286), INDEX(Settings!$AQ$19:$AQ$33, MATCH(M$10, Settings!$Y$19:$Y$33, 0))))-1), 1, Settings!$AY$23:$AY$38), ""))</f>
        <v/>
      </c>
      <c r="BM286" s="119" t="str">
        <f>IF(OR(N$10="", $B286="", N286="", BM$9=""), "", IFERROR(WORKDAY((DATE(YEAR($B286), MONTH($B286)+INDEX(Settings!$AM$19:$AM$33, MATCH(N$10, Settings!$Y$19:$Y$33, 0)), IF(INDEX(Settings!$AQ$19:$AQ$33, MATCH(N$10, Settings!$Y$19:$Y$33, 0))=0, DAY($B286), INDEX(Settings!$AQ$19:$AQ$33, MATCH(N$10, Settings!$Y$19:$Y$33, 0))))-1), 1, Settings!$AY$23:$AY$38), ""))</f>
        <v/>
      </c>
      <c r="BN286" s="119" t="str">
        <f>IF(OR(O$10="", $B286="", O286="", BN$9=""), "", IFERROR(WORKDAY((DATE(YEAR($B286), MONTH($B286)+INDEX(Settings!$AM$19:$AM$33, MATCH(O$10, Settings!$Y$19:$Y$33, 0)), IF(INDEX(Settings!$AQ$19:$AQ$33, MATCH(O$10, Settings!$Y$19:$Y$33, 0))=0, DAY($B286), INDEX(Settings!$AQ$19:$AQ$33, MATCH(O$10, Settings!$Y$19:$Y$33, 0))))-1), 1, Settings!$AY$23:$AY$38), ""))</f>
        <v/>
      </c>
      <c r="BO286" s="119" t="str">
        <f>IF(OR(P$10="", $B286="", P286="", BO$9=""), "", IFERROR(WORKDAY((DATE(YEAR($B286), MONTH($B286)+INDEX(Settings!$AM$19:$AM$33, MATCH(P$10, Settings!$Y$19:$Y$33, 0)), IF(INDEX(Settings!$AQ$19:$AQ$33, MATCH(P$10, Settings!$Y$19:$Y$33, 0))=0, DAY($B286), INDEX(Settings!$AQ$19:$AQ$33, MATCH(P$10, Settings!$Y$19:$Y$33, 0))))-1), 1, Settings!$AY$23:$AY$38), ""))</f>
        <v/>
      </c>
      <c r="BP286" s="120" t="str">
        <f>IF(OR(Q$10="", $B286="", Q286="", BP$9=""), "", IFERROR(WORKDAY((DATE(YEAR($B286), MONTH($B286)+INDEX(Settings!$AM$19:$AM$33, MATCH(Q$10, Settings!$Y$19:$Y$33, 0)), IF(INDEX(Settings!$AQ$19:$AQ$33, MATCH(Q$10, Settings!$Y$19:$Y$33, 0))=0, DAY($B286), INDEX(Settings!$AQ$19:$AQ$33, MATCH(Q$10, Settings!$Y$19:$Y$33, 0))))-1), 1, Settings!$AY$23:$AY$38), ""))</f>
        <v/>
      </c>
      <c r="BR286" s="118" t="str">
        <f>IF(BB286="", "", IF(BB286&lt;=$B286, WORKDAY(DATE(YEAR($BB286), MONTH(BB286)+1, DAY(BB286)-1), 1, Settings!$AY$23:$AY$38), BB286))</f>
        <v/>
      </c>
      <c r="BS286" s="119" t="str">
        <f>IF(BC286="", "", IF(BC286&lt;=$B286, WORKDAY(DATE(YEAR($BB286), MONTH(BC286)+1, DAY(BC286)-1), 1, Settings!$AY$23:$AY$38), BC286))</f>
        <v/>
      </c>
      <c r="BT286" s="119" t="str">
        <f>IF(BD286="", "", IF(BD286&lt;=$B286, WORKDAY(DATE(YEAR($BB286), MONTH(BD286)+1, DAY(BD286)-1), 1, Settings!$AY$23:$AY$38), BD286))</f>
        <v/>
      </c>
      <c r="BU286" s="119" t="str">
        <f>IF(BE286="", "", IF(BE286&lt;=$B286, WORKDAY(DATE(YEAR($BB286), MONTH(BE286)+1, DAY(BE286)-1), 1, Settings!$AY$23:$AY$38), BE286))</f>
        <v/>
      </c>
      <c r="BV286" s="119" t="str">
        <f>IF(BF286="", "", IF(BF286&lt;=$B286, WORKDAY(DATE(YEAR($BB286), MONTH(BF286)+1, DAY(BF286)-1), 1, Settings!$AY$23:$AY$38), BF286))</f>
        <v/>
      </c>
      <c r="BW286" s="119" t="str">
        <f>IF(BG286="", "", IF(BG286&lt;=$B286, WORKDAY(DATE(YEAR($BB286), MONTH(BG286)+1, DAY(BG286)-1), 1, Settings!$AY$23:$AY$38), BG286))</f>
        <v/>
      </c>
      <c r="BX286" s="119" t="str">
        <f>IF(BH286="", "", IF(BH286&lt;=$B286, WORKDAY(DATE(YEAR($BB286), MONTH(BH286)+1, DAY(BH286)-1), 1, Settings!$AY$23:$AY$38), BH286))</f>
        <v/>
      </c>
      <c r="BY286" s="119" t="str">
        <f>IF(BI286="", "", IF(BI286&lt;=$B286, WORKDAY(DATE(YEAR($BB286), MONTH(BI286)+1, DAY(BI286)-1), 1, Settings!$AY$23:$AY$38), BI286))</f>
        <v/>
      </c>
      <c r="BZ286" s="119" t="str">
        <f>IF(BJ286="", "", IF(BJ286&lt;=$B286, WORKDAY(DATE(YEAR($BB286), MONTH(BJ286)+1, DAY(BJ286)-1), 1, Settings!$AY$23:$AY$38), BJ286))</f>
        <v/>
      </c>
      <c r="CA286" s="119" t="str">
        <f>IF(BK286="", "", IF(BK286&lt;=$B286, WORKDAY(DATE(YEAR($BB286), MONTH(BK286)+1, DAY(BK286)-1), 1, Settings!$AY$23:$AY$38), BK286))</f>
        <v/>
      </c>
      <c r="CB286" s="119" t="str">
        <f>IF(BL286="", "", IF(BL286&lt;=$B286, WORKDAY(DATE(YEAR($BB286), MONTH(BL286)+1, DAY(BL286)-1), 1, Settings!$AY$23:$AY$38), BL286))</f>
        <v/>
      </c>
      <c r="CC286" s="119" t="str">
        <f>IF(BM286="", "", IF(BM286&lt;=$B286, WORKDAY(DATE(YEAR($BB286), MONTH(BM286)+1, DAY(BM286)-1), 1, Settings!$AY$23:$AY$38), BM286))</f>
        <v/>
      </c>
      <c r="CD286" s="119" t="str">
        <f>IF(BN286="", "", IF(BN286&lt;=$B286, WORKDAY(DATE(YEAR($BB286), MONTH(BN286)+1, DAY(BN286)-1), 1, Settings!$AY$23:$AY$38), BN286))</f>
        <v/>
      </c>
      <c r="CE286" s="119" t="str">
        <f>IF(BO286="", "", IF(BO286&lt;=$B286, WORKDAY(DATE(YEAR($BB286), MONTH(BO286)+1, DAY(BO286)-1), 1, Settings!$AY$23:$AY$38), BO286))</f>
        <v/>
      </c>
      <c r="CF286" s="120" t="str">
        <f>IF(BP286="", "", IF(BP286&lt;=$B286, WORKDAY(DATE(YEAR($BB286), MONTH(BP286)+1, DAY(BP286)-1), 1, Settings!$AY$23:$AY$38), BP286))</f>
        <v/>
      </c>
      <c r="CH286" s="48" t="str">
        <f t="shared" si="128"/>
        <v/>
      </c>
      <c r="CI286" s="49" t="str">
        <f t="shared" si="129"/>
        <v/>
      </c>
      <c r="CJ286" s="49" t="str">
        <f t="shared" si="130"/>
        <v/>
      </c>
      <c r="CK286" s="49" t="str">
        <f t="shared" si="131"/>
        <v/>
      </c>
      <c r="CL286" s="49" t="str">
        <f t="shared" si="132"/>
        <v/>
      </c>
      <c r="CM286" s="49" t="str">
        <f t="shared" si="133"/>
        <v/>
      </c>
      <c r="CN286" s="49" t="str">
        <f t="shared" si="134"/>
        <v/>
      </c>
      <c r="CO286" s="49" t="str">
        <f t="shared" si="135"/>
        <v/>
      </c>
      <c r="CP286" s="49" t="str">
        <f t="shared" si="136"/>
        <v/>
      </c>
      <c r="CQ286" s="49" t="str">
        <f t="shared" si="137"/>
        <v/>
      </c>
      <c r="CR286" s="49" t="str">
        <f t="shared" si="138"/>
        <v/>
      </c>
      <c r="CS286" s="49" t="str">
        <f t="shared" si="139"/>
        <v/>
      </c>
      <c r="CT286" s="49" t="str">
        <f t="shared" si="140"/>
        <v/>
      </c>
      <c r="CU286" s="49" t="str">
        <f t="shared" si="141"/>
        <v/>
      </c>
      <c r="CV286" s="16" t="str">
        <f t="shared" si="142"/>
        <v/>
      </c>
      <c r="CX286" s="48" t="str">
        <f t="shared" si="143"/>
        <v/>
      </c>
      <c r="CY286" s="49" t="str">
        <f t="shared" si="144"/>
        <v/>
      </c>
      <c r="CZ286" s="49" t="str">
        <f t="shared" si="145"/>
        <v/>
      </c>
      <c r="DA286" s="49" t="str">
        <f t="shared" si="146"/>
        <v/>
      </c>
      <c r="DB286" s="49" t="str">
        <f t="shared" si="147"/>
        <v/>
      </c>
      <c r="DC286" s="49" t="str">
        <f t="shared" si="148"/>
        <v/>
      </c>
      <c r="DD286" s="49" t="str">
        <f t="shared" si="149"/>
        <v/>
      </c>
      <c r="DE286" s="49" t="str">
        <f t="shared" si="150"/>
        <v/>
      </c>
      <c r="DF286" s="49" t="str">
        <f t="shared" si="151"/>
        <v/>
      </c>
      <c r="DG286" s="49" t="str">
        <f t="shared" si="152"/>
        <v/>
      </c>
      <c r="DH286" s="49" t="str">
        <f t="shared" si="153"/>
        <v/>
      </c>
      <c r="DI286" s="49" t="str">
        <f t="shared" si="154"/>
        <v/>
      </c>
      <c r="DJ286" s="49" t="str">
        <f t="shared" si="155"/>
        <v/>
      </c>
      <c r="DK286" s="49" t="str">
        <f t="shared" si="156"/>
        <v/>
      </c>
      <c r="DL286" s="16" t="str">
        <f t="shared" si="157"/>
        <v/>
      </c>
      <c r="DN286" s="17" t="str">
        <f t="shared" si="158"/>
        <v>Apr 2020</v>
      </c>
    </row>
    <row r="287" spans="1:118" x14ac:dyDescent="0.25">
      <c r="A287" s="30"/>
      <c r="B287" s="102">
        <f>IF(B286="", "", IFERROR(IF(B286+1&gt;Settings!$G$25, "", B286+1), ""))</f>
        <v>43923</v>
      </c>
      <c r="C287" s="294"/>
      <c r="D287" s="295"/>
      <c r="E287" s="295"/>
      <c r="F287" s="295"/>
      <c r="G287" s="295"/>
      <c r="H287" s="295"/>
      <c r="I287" s="295"/>
      <c r="J287" s="295"/>
      <c r="K287" s="295"/>
      <c r="L287" s="295"/>
      <c r="M287" s="295"/>
      <c r="N287" s="295"/>
      <c r="O287" s="295"/>
      <c r="P287" s="295"/>
      <c r="Q287" s="296"/>
      <c r="R287" s="30"/>
      <c r="T287" s="17" t="str">
        <f>IF($B287="", "", IF($B287&lt;Settings!$G$23, "Old", "New"))</f>
        <v>New</v>
      </c>
      <c r="AL287" s="118" t="str">
        <f>IF(OR($B287="", C287="", C$10="", AL$9), "", IFERROR($B287+INDEX(Settings!$AF$19:$AF$33, MATCH(C$10, Settings!$Y$19:$Y$33, 0))+IF(INDEX(Settings!$AI$19:$AI$33, MATCH(C$10, Settings!$Y$19:$Y$33, 0))="", 0, INDEX($AO$2:$AU$8, MATCH(TEXT($B287, "ddd"), $AN$2:$AN$8, 0), MATCH(INDEX(Settings!$AI$19:$AI$33, MATCH(C$10, Settings!$Y$19:$Y$33, 0)), $AO$1:$AU$1, 0))), 0))</f>
        <v/>
      </c>
      <c r="AM287" s="119" t="str">
        <f>IF(OR($B287="", D287="", D$10="", AM$9), "", IFERROR($B287+INDEX(Settings!$AF$19:$AF$33, MATCH(D$10, Settings!$Y$19:$Y$33, 0))+IF(INDEX(Settings!$AI$19:$AI$33, MATCH(D$10, Settings!$Y$19:$Y$33, 0))="", 0, INDEX($AO$2:$AU$8, MATCH(TEXT($B287, "ddd"), $AN$2:$AN$8, 0), MATCH(INDEX(Settings!$AI$19:$AI$33, MATCH(D$10, Settings!$Y$19:$Y$33, 0)), $AO$1:$AU$1, 0))), 0))</f>
        <v/>
      </c>
      <c r="AN287" s="119" t="str">
        <f>IF(OR($B287="", E287="", E$10="", AN$9), "", IFERROR($B287+INDEX(Settings!$AF$19:$AF$33, MATCH(E$10, Settings!$Y$19:$Y$33, 0))+IF(INDEX(Settings!$AI$19:$AI$33, MATCH(E$10, Settings!$Y$19:$Y$33, 0))="", 0, INDEX($AO$2:$AU$8, MATCH(TEXT($B287, "ddd"), $AN$2:$AN$8, 0), MATCH(INDEX(Settings!$AI$19:$AI$33, MATCH(E$10, Settings!$Y$19:$Y$33, 0)), $AO$1:$AU$1, 0))), 0))</f>
        <v/>
      </c>
      <c r="AO287" s="119" t="str">
        <f>IF(OR($B287="", F287="", F$10="", AO$9), "", IFERROR($B287+INDEX(Settings!$AF$19:$AF$33, MATCH(F$10, Settings!$Y$19:$Y$33, 0))+IF(INDEX(Settings!$AI$19:$AI$33, MATCH(F$10, Settings!$Y$19:$Y$33, 0))="", 0, INDEX($AO$2:$AU$8, MATCH(TEXT($B287, "ddd"), $AN$2:$AN$8, 0), MATCH(INDEX(Settings!$AI$19:$AI$33, MATCH(F$10, Settings!$Y$19:$Y$33, 0)), $AO$1:$AU$1, 0))), 0))</f>
        <v/>
      </c>
      <c r="AP287" s="119" t="str">
        <f>IF(OR($B287="", G287="", G$10="", AP$9), "", IFERROR($B287+INDEX(Settings!$AF$19:$AF$33, MATCH(G$10, Settings!$Y$19:$Y$33, 0))+IF(INDEX(Settings!$AI$19:$AI$33, MATCH(G$10, Settings!$Y$19:$Y$33, 0))="", 0, INDEX($AO$2:$AU$8, MATCH(TEXT($B287, "ddd"), $AN$2:$AN$8, 0), MATCH(INDEX(Settings!$AI$19:$AI$33, MATCH(G$10, Settings!$Y$19:$Y$33, 0)), $AO$1:$AU$1, 0))), 0))</f>
        <v/>
      </c>
      <c r="AQ287" s="119" t="str">
        <f>IF(OR($B287="", H287="", H$10="", AQ$9), "", IFERROR($B287+INDEX(Settings!$AF$19:$AF$33, MATCH(H$10, Settings!$Y$19:$Y$33, 0))+IF(INDEX(Settings!$AI$19:$AI$33, MATCH(H$10, Settings!$Y$19:$Y$33, 0))="", 0, INDEX($AO$2:$AU$8, MATCH(TEXT($B287, "ddd"), $AN$2:$AN$8, 0), MATCH(INDEX(Settings!$AI$19:$AI$33, MATCH(H$10, Settings!$Y$19:$Y$33, 0)), $AO$1:$AU$1, 0))), 0))</f>
        <v/>
      </c>
      <c r="AR287" s="119" t="str">
        <f>IF(OR($B287="", I287="", I$10="", AR$9), "", IFERROR($B287+INDEX(Settings!$AF$19:$AF$33, MATCH(I$10, Settings!$Y$19:$Y$33, 0))+IF(INDEX(Settings!$AI$19:$AI$33, MATCH(I$10, Settings!$Y$19:$Y$33, 0))="", 0, INDEX($AO$2:$AU$8, MATCH(TEXT($B287, "ddd"), $AN$2:$AN$8, 0), MATCH(INDEX(Settings!$AI$19:$AI$33, MATCH(I$10, Settings!$Y$19:$Y$33, 0)), $AO$1:$AU$1, 0))), 0))</f>
        <v/>
      </c>
      <c r="AS287" s="119" t="str">
        <f>IF(OR($B287="", J287="", J$10="", AS$9), "", IFERROR($B287+INDEX(Settings!$AF$19:$AF$33, MATCH(J$10, Settings!$Y$19:$Y$33, 0))+IF(INDEX(Settings!$AI$19:$AI$33, MATCH(J$10, Settings!$Y$19:$Y$33, 0))="", 0, INDEX($AO$2:$AU$8, MATCH(TEXT($B287, "ddd"), $AN$2:$AN$8, 0), MATCH(INDEX(Settings!$AI$19:$AI$33, MATCH(J$10, Settings!$Y$19:$Y$33, 0)), $AO$1:$AU$1, 0))), 0))</f>
        <v/>
      </c>
      <c r="AT287" s="119" t="str">
        <f>IF(OR($B287="", K287="", K$10="", AT$9), "", IFERROR($B287+INDEX(Settings!$AF$19:$AF$33, MATCH(K$10, Settings!$Y$19:$Y$33, 0))+IF(INDEX(Settings!$AI$19:$AI$33, MATCH(K$10, Settings!$Y$19:$Y$33, 0))="", 0, INDEX($AO$2:$AU$8, MATCH(TEXT($B287, "ddd"), $AN$2:$AN$8, 0), MATCH(INDEX(Settings!$AI$19:$AI$33, MATCH(K$10, Settings!$Y$19:$Y$33, 0)), $AO$1:$AU$1, 0))), 0))</f>
        <v/>
      </c>
      <c r="AU287" s="119" t="str">
        <f>IF(OR($B287="", L287="", L$10="", AU$9), "", IFERROR($B287+INDEX(Settings!$AF$19:$AF$33, MATCH(L$10, Settings!$Y$19:$Y$33, 0))+IF(INDEX(Settings!$AI$19:$AI$33, MATCH(L$10, Settings!$Y$19:$Y$33, 0))="", 0, INDEX($AO$2:$AU$8, MATCH(TEXT($B287, "ddd"), $AN$2:$AN$8, 0), MATCH(INDEX(Settings!$AI$19:$AI$33, MATCH(L$10, Settings!$Y$19:$Y$33, 0)), $AO$1:$AU$1, 0))), 0))</f>
        <v/>
      </c>
      <c r="AV287" s="119" t="str">
        <f>IF(OR($B287="", M287="", M$10="", AV$9), "", IFERROR($B287+INDEX(Settings!$AF$19:$AF$33, MATCH(M$10, Settings!$Y$19:$Y$33, 0))+IF(INDEX(Settings!$AI$19:$AI$33, MATCH(M$10, Settings!$Y$19:$Y$33, 0))="", 0, INDEX($AO$2:$AU$8, MATCH(TEXT($B287, "ddd"), $AN$2:$AN$8, 0), MATCH(INDEX(Settings!$AI$19:$AI$33, MATCH(M$10, Settings!$Y$19:$Y$33, 0)), $AO$1:$AU$1, 0))), 0))</f>
        <v/>
      </c>
      <c r="AW287" s="119" t="str">
        <f>IF(OR($B287="", N287="", N$10="", AW$9), "", IFERROR($B287+INDEX(Settings!$AF$19:$AF$33, MATCH(N$10, Settings!$Y$19:$Y$33, 0))+IF(INDEX(Settings!$AI$19:$AI$33, MATCH(N$10, Settings!$Y$19:$Y$33, 0))="", 0, INDEX($AO$2:$AU$8, MATCH(TEXT($B287, "ddd"), $AN$2:$AN$8, 0), MATCH(INDEX(Settings!$AI$19:$AI$33, MATCH(N$10, Settings!$Y$19:$Y$33, 0)), $AO$1:$AU$1, 0))), 0))</f>
        <v/>
      </c>
      <c r="AX287" s="119" t="str">
        <f>IF(OR($B287="", O287="", O$10="", AX$9), "", IFERROR($B287+INDEX(Settings!$AF$19:$AF$33, MATCH(O$10, Settings!$Y$19:$Y$33, 0))+IF(INDEX(Settings!$AI$19:$AI$33, MATCH(O$10, Settings!$Y$19:$Y$33, 0))="", 0, INDEX($AO$2:$AU$8, MATCH(TEXT($B287, "ddd"), $AN$2:$AN$8, 0), MATCH(INDEX(Settings!$AI$19:$AI$33, MATCH(O$10, Settings!$Y$19:$Y$33, 0)), $AO$1:$AU$1, 0))), 0))</f>
        <v/>
      </c>
      <c r="AY287" s="119" t="str">
        <f>IF(OR($B287="", P287="", P$10="", AY$9), "", IFERROR($B287+INDEX(Settings!$AF$19:$AF$33, MATCH(P$10, Settings!$Y$19:$Y$33, 0))+IF(INDEX(Settings!$AI$19:$AI$33, MATCH(P$10, Settings!$Y$19:$Y$33, 0))="", 0, INDEX($AO$2:$AU$8, MATCH(TEXT($B287, "ddd"), $AN$2:$AN$8, 0), MATCH(INDEX(Settings!$AI$19:$AI$33, MATCH(P$10, Settings!$Y$19:$Y$33, 0)), $AO$1:$AU$1, 0))), 0))</f>
        <v/>
      </c>
      <c r="AZ287" s="120" t="str">
        <f>IF(OR($B287="", Q287="", Q$10="", AZ$9), "", IFERROR($B287+INDEX(Settings!$AF$19:$AF$33, MATCH(Q$10, Settings!$Y$19:$Y$33, 0))+IF(INDEX(Settings!$AI$19:$AI$33, MATCH(Q$10, Settings!$Y$19:$Y$33, 0))="", 0, INDEX($AO$2:$AU$8, MATCH(TEXT($B287, "ddd"), $AN$2:$AN$8, 0), MATCH(INDEX(Settings!$AI$19:$AI$33, MATCH(Q$10, Settings!$Y$19:$Y$33, 0)), $AO$1:$AU$1, 0))), 0))</f>
        <v/>
      </c>
      <c r="BB287" s="118" t="str">
        <f>IF(OR(C$10="", $B287="", C287="", BB$9=""), "", IFERROR(WORKDAY((DATE(YEAR($B287), MONTH($B287)+INDEX(Settings!$AM$19:$AM$33, MATCH(C$10, Settings!$Y$19:$Y$33, 0)), IF(INDEX(Settings!$AQ$19:$AQ$33, MATCH(C$10, Settings!$Y$19:$Y$33, 0))=0, DAY($B287), INDEX(Settings!$AQ$19:$AQ$33, MATCH(C$10, Settings!$Y$19:$Y$33, 0))))-1), 1, Settings!$AY$23:$AY$38), ""))</f>
        <v/>
      </c>
      <c r="BC287" s="119" t="str">
        <f>IF(OR(D$10="", $B287="", D287="", BC$9=""), "", IFERROR(WORKDAY((DATE(YEAR($B287), MONTH($B287)+INDEX(Settings!$AM$19:$AM$33, MATCH(D$10, Settings!$Y$19:$Y$33, 0)), IF(INDEX(Settings!$AQ$19:$AQ$33, MATCH(D$10, Settings!$Y$19:$Y$33, 0))=0, DAY($B287), INDEX(Settings!$AQ$19:$AQ$33, MATCH(D$10, Settings!$Y$19:$Y$33, 0))))-1), 1, Settings!$AY$23:$AY$38), ""))</f>
        <v/>
      </c>
      <c r="BD287" s="119" t="str">
        <f>IF(OR(E$10="", $B287="", E287="", BD$9=""), "", IFERROR(WORKDAY((DATE(YEAR($B287), MONTH($B287)+INDEX(Settings!$AM$19:$AM$33, MATCH(E$10, Settings!$Y$19:$Y$33, 0)), IF(INDEX(Settings!$AQ$19:$AQ$33, MATCH(E$10, Settings!$Y$19:$Y$33, 0))=0, DAY($B287), INDEX(Settings!$AQ$19:$AQ$33, MATCH(E$10, Settings!$Y$19:$Y$33, 0))))-1), 1, Settings!$AY$23:$AY$38), ""))</f>
        <v/>
      </c>
      <c r="BE287" s="119" t="str">
        <f>IF(OR(F$10="", $B287="", F287="", BE$9=""), "", IFERROR(WORKDAY((DATE(YEAR($B287), MONTH($B287)+INDEX(Settings!$AM$19:$AM$33, MATCH(F$10, Settings!$Y$19:$Y$33, 0)), IF(INDEX(Settings!$AQ$19:$AQ$33, MATCH(F$10, Settings!$Y$19:$Y$33, 0))=0, DAY($B287), INDEX(Settings!$AQ$19:$AQ$33, MATCH(F$10, Settings!$Y$19:$Y$33, 0))))-1), 1, Settings!$AY$23:$AY$38), ""))</f>
        <v/>
      </c>
      <c r="BF287" s="119" t="str">
        <f>IF(OR(G$10="", $B287="", G287="", BF$9=""), "", IFERROR(WORKDAY((DATE(YEAR($B287), MONTH($B287)+INDEX(Settings!$AM$19:$AM$33, MATCH(G$10, Settings!$Y$19:$Y$33, 0)), IF(INDEX(Settings!$AQ$19:$AQ$33, MATCH(G$10, Settings!$Y$19:$Y$33, 0))=0, DAY($B287), INDEX(Settings!$AQ$19:$AQ$33, MATCH(G$10, Settings!$Y$19:$Y$33, 0))))-1), 1, Settings!$AY$23:$AY$38), ""))</f>
        <v/>
      </c>
      <c r="BG287" s="119" t="str">
        <f>IF(OR(H$10="", $B287="", H287="", BG$9=""), "", IFERROR(WORKDAY((DATE(YEAR($B287), MONTH($B287)+INDEX(Settings!$AM$19:$AM$33, MATCH(H$10, Settings!$Y$19:$Y$33, 0)), IF(INDEX(Settings!$AQ$19:$AQ$33, MATCH(H$10, Settings!$Y$19:$Y$33, 0))=0, DAY($B287), INDEX(Settings!$AQ$19:$AQ$33, MATCH(H$10, Settings!$Y$19:$Y$33, 0))))-1), 1, Settings!$AY$23:$AY$38), ""))</f>
        <v/>
      </c>
      <c r="BH287" s="119" t="str">
        <f>IF(OR(I$10="", $B287="", I287="", BH$9=""), "", IFERROR(WORKDAY((DATE(YEAR($B287), MONTH($B287)+INDEX(Settings!$AM$19:$AM$33, MATCH(I$10, Settings!$Y$19:$Y$33, 0)), IF(INDEX(Settings!$AQ$19:$AQ$33, MATCH(I$10, Settings!$Y$19:$Y$33, 0))=0, DAY($B287), INDEX(Settings!$AQ$19:$AQ$33, MATCH(I$10, Settings!$Y$19:$Y$33, 0))))-1), 1, Settings!$AY$23:$AY$38), ""))</f>
        <v/>
      </c>
      <c r="BI287" s="119" t="str">
        <f>IF(OR(J$10="", $B287="", J287="", BI$9=""), "", IFERROR(WORKDAY((DATE(YEAR($B287), MONTH($B287)+INDEX(Settings!$AM$19:$AM$33, MATCH(J$10, Settings!$Y$19:$Y$33, 0)), IF(INDEX(Settings!$AQ$19:$AQ$33, MATCH(J$10, Settings!$Y$19:$Y$33, 0))=0, DAY($B287), INDEX(Settings!$AQ$19:$AQ$33, MATCH(J$10, Settings!$Y$19:$Y$33, 0))))-1), 1, Settings!$AY$23:$AY$38), ""))</f>
        <v/>
      </c>
      <c r="BJ287" s="119" t="str">
        <f>IF(OR(K$10="", $B287="", K287="", BJ$9=""), "", IFERROR(WORKDAY((DATE(YEAR($B287), MONTH($B287)+INDEX(Settings!$AM$19:$AM$33, MATCH(K$10, Settings!$Y$19:$Y$33, 0)), IF(INDEX(Settings!$AQ$19:$AQ$33, MATCH(K$10, Settings!$Y$19:$Y$33, 0))=0, DAY($B287), INDEX(Settings!$AQ$19:$AQ$33, MATCH(K$10, Settings!$Y$19:$Y$33, 0))))-1), 1, Settings!$AY$23:$AY$38), ""))</f>
        <v/>
      </c>
      <c r="BK287" s="119" t="str">
        <f>IF(OR(L$10="", $B287="", L287="", BK$9=""), "", IFERROR(WORKDAY((DATE(YEAR($B287), MONTH($B287)+INDEX(Settings!$AM$19:$AM$33, MATCH(L$10, Settings!$Y$19:$Y$33, 0)), IF(INDEX(Settings!$AQ$19:$AQ$33, MATCH(L$10, Settings!$Y$19:$Y$33, 0))=0, DAY($B287), INDEX(Settings!$AQ$19:$AQ$33, MATCH(L$10, Settings!$Y$19:$Y$33, 0))))-1), 1, Settings!$AY$23:$AY$38), ""))</f>
        <v/>
      </c>
      <c r="BL287" s="119" t="str">
        <f>IF(OR(M$10="", $B287="", M287="", BL$9=""), "", IFERROR(WORKDAY((DATE(YEAR($B287), MONTH($B287)+INDEX(Settings!$AM$19:$AM$33, MATCH(M$10, Settings!$Y$19:$Y$33, 0)), IF(INDEX(Settings!$AQ$19:$AQ$33, MATCH(M$10, Settings!$Y$19:$Y$33, 0))=0, DAY($B287), INDEX(Settings!$AQ$19:$AQ$33, MATCH(M$10, Settings!$Y$19:$Y$33, 0))))-1), 1, Settings!$AY$23:$AY$38), ""))</f>
        <v/>
      </c>
      <c r="BM287" s="119" t="str">
        <f>IF(OR(N$10="", $B287="", N287="", BM$9=""), "", IFERROR(WORKDAY((DATE(YEAR($B287), MONTH($B287)+INDEX(Settings!$AM$19:$AM$33, MATCH(N$10, Settings!$Y$19:$Y$33, 0)), IF(INDEX(Settings!$AQ$19:$AQ$33, MATCH(N$10, Settings!$Y$19:$Y$33, 0))=0, DAY($B287), INDEX(Settings!$AQ$19:$AQ$33, MATCH(N$10, Settings!$Y$19:$Y$33, 0))))-1), 1, Settings!$AY$23:$AY$38), ""))</f>
        <v/>
      </c>
      <c r="BN287" s="119" t="str">
        <f>IF(OR(O$10="", $B287="", O287="", BN$9=""), "", IFERROR(WORKDAY((DATE(YEAR($B287), MONTH($B287)+INDEX(Settings!$AM$19:$AM$33, MATCH(O$10, Settings!$Y$19:$Y$33, 0)), IF(INDEX(Settings!$AQ$19:$AQ$33, MATCH(O$10, Settings!$Y$19:$Y$33, 0))=0, DAY($B287), INDEX(Settings!$AQ$19:$AQ$33, MATCH(O$10, Settings!$Y$19:$Y$33, 0))))-1), 1, Settings!$AY$23:$AY$38), ""))</f>
        <v/>
      </c>
      <c r="BO287" s="119" t="str">
        <f>IF(OR(P$10="", $B287="", P287="", BO$9=""), "", IFERROR(WORKDAY((DATE(YEAR($B287), MONTH($B287)+INDEX(Settings!$AM$19:$AM$33, MATCH(P$10, Settings!$Y$19:$Y$33, 0)), IF(INDEX(Settings!$AQ$19:$AQ$33, MATCH(P$10, Settings!$Y$19:$Y$33, 0))=0, DAY($B287), INDEX(Settings!$AQ$19:$AQ$33, MATCH(P$10, Settings!$Y$19:$Y$33, 0))))-1), 1, Settings!$AY$23:$AY$38), ""))</f>
        <v/>
      </c>
      <c r="BP287" s="120" t="str">
        <f>IF(OR(Q$10="", $B287="", Q287="", BP$9=""), "", IFERROR(WORKDAY((DATE(YEAR($B287), MONTH($B287)+INDEX(Settings!$AM$19:$AM$33, MATCH(Q$10, Settings!$Y$19:$Y$33, 0)), IF(INDEX(Settings!$AQ$19:$AQ$33, MATCH(Q$10, Settings!$Y$19:$Y$33, 0))=0, DAY($B287), INDEX(Settings!$AQ$19:$AQ$33, MATCH(Q$10, Settings!$Y$19:$Y$33, 0))))-1), 1, Settings!$AY$23:$AY$38), ""))</f>
        <v/>
      </c>
      <c r="BR287" s="118" t="str">
        <f>IF(BB287="", "", IF(BB287&lt;=$B287, WORKDAY(DATE(YEAR($BB287), MONTH(BB287)+1, DAY(BB287)-1), 1, Settings!$AY$23:$AY$38), BB287))</f>
        <v/>
      </c>
      <c r="BS287" s="119" t="str">
        <f>IF(BC287="", "", IF(BC287&lt;=$B287, WORKDAY(DATE(YEAR($BB287), MONTH(BC287)+1, DAY(BC287)-1), 1, Settings!$AY$23:$AY$38), BC287))</f>
        <v/>
      </c>
      <c r="BT287" s="119" t="str">
        <f>IF(BD287="", "", IF(BD287&lt;=$B287, WORKDAY(DATE(YEAR($BB287), MONTH(BD287)+1, DAY(BD287)-1), 1, Settings!$AY$23:$AY$38), BD287))</f>
        <v/>
      </c>
      <c r="BU287" s="119" t="str">
        <f>IF(BE287="", "", IF(BE287&lt;=$B287, WORKDAY(DATE(YEAR($BB287), MONTH(BE287)+1, DAY(BE287)-1), 1, Settings!$AY$23:$AY$38), BE287))</f>
        <v/>
      </c>
      <c r="BV287" s="119" t="str">
        <f>IF(BF287="", "", IF(BF287&lt;=$B287, WORKDAY(DATE(YEAR($BB287), MONTH(BF287)+1, DAY(BF287)-1), 1, Settings!$AY$23:$AY$38), BF287))</f>
        <v/>
      </c>
      <c r="BW287" s="119" t="str">
        <f>IF(BG287="", "", IF(BG287&lt;=$B287, WORKDAY(DATE(YEAR($BB287), MONTH(BG287)+1, DAY(BG287)-1), 1, Settings!$AY$23:$AY$38), BG287))</f>
        <v/>
      </c>
      <c r="BX287" s="119" t="str">
        <f>IF(BH287="", "", IF(BH287&lt;=$B287, WORKDAY(DATE(YEAR($BB287), MONTH(BH287)+1, DAY(BH287)-1), 1, Settings!$AY$23:$AY$38), BH287))</f>
        <v/>
      </c>
      <c r="BY287" s="119" t="str">
        <f>IF(BI287="", "", IF(BI287&lt;=$B287, WORKDAY(DATE(YEAR($BB287), MONTH(BI287)+1, DAY(BI287)-1), 1, Settings!$AY$23:$AY$38), BI287))</f>
        <v/>
      </c>
      <c r="BZ287" s="119" t="str">
        <f>IF(BJ287="", "", IF(BJ287&lt;=$B287, WORKDAY(DATE(YEAR($BB287), MONTH(BJ287)+1, DAY(BJ287)-1), 1, Settings!$AY$23:$AY$38), BJ287))</f>
        <v/>
      </c>
      <c r="CA287" s="119" t="str">
        <f>IF(BK287="", "", IF(BK287&lt;=$B287, WORKDAY(DATE(YEAR($BB287), MONTH(BK287)+1, DAY(BK287)-1), 1, Settings!$AY$23:$AY$38), BK287))</f>
        <v/>
      </c>
      <c r="CB287" s="119" t="str">
        <f>IF(BL287="", "", IF(BL287&lt;=$B287, WORKDAY(DATE(YEAR($BB287), MONTH(BL287)+1, DAY(BL287)-1), 1, Settings!$AY$23:$AY$38), BL287))</f>
        <v/>
      </c>
      <c r="CC287" s="119" t="str">
        <f>IF(BM287="", "", IF(BM287&lt;=$B287, WORKDAY(DATE(YEAR($BB287), MONTH(BM287)+1, DAY(BM287)-1), 1, Settings!$AY$23:$AY$38), BM287))</f>
        <v/>
      </c>
      <c r="CD287" s="119" t="str">
        <f>IF(BN287="", "", IF(BN287&lt;=$B287, WORKDAY(DATE(YEAR($BB287), MONTH(BN287)+1, DAY(BN287)-1), 1, Settings!$AY$23:$AY$38), BN287))</f>
        <v/>
      </c>
      <c r="CE287" s="119" t="str">
        <f>IF(BO287="", "", IF(BO287&lt;=$B287, WORKDAY(DATE(YEAR($BB287), MONTH(BO287)+1, DAY(BO287)-1), 1, Settings!$AY$23:$AY$38), BO287))</f>
        <v/>
      </c>
      <c r="CF287" s="120" t="str">
        <f>IF(BP287="", "", IF(BP287&lt;=$B287, WORKDAY(DATE(YEAR($BB287), MONTH(BP287)+1, DAY(BP287)-1), 1, Settings!$AY$23:$AY$38), BP287))</f>
        <v/>
      </c>
      <c r="CH287" s="48" t="str">
        <f t="shared" si="128"/>
        <v/>
      </c>
      <c r="CI287" s="49" t="str">
        <f t="shared" si="129"/>
        <v/>
      </c>
      <c r="CJ287" s="49" t="str">
        <f t="shared" si="130"/>
        <v/>
      </c>
      <c r="CK287" s="49" t="str">
        <f t="shared" si="131"/>
        <v/>
      </c>
      <c r="CL287" s="49" t="str">
        <f t="shared" si="132"/>
        <v/>
      </c>
      <c r="CM287" s="49" t="str">
        <f t="shared" si="133"/>
        <v/>
      </c>
      <c r="CN287" s="49" t="str">
        <f t="shared" si="134"/>
        <v/>
      </c>
      <c r="CO287" s="49" t="str">
        <f t="shared" si="135"/>
        <v/>
      </c>
      <c r="CP287" s="49" t="str">
        <f t="shared" si="136"/>
        <v/>
      </c>
      <c r="CQ287" s="49" t="str">
        <f t="shared" si="137"/>
        <v/>
      </c>
      <c r="CR287" s="49" t="str">
        <f t="shared" si="138"/>
        <v/>
      </c>
      <c r="CS287" s="49" t="str">
        <f t="shared" si="139"/>
        <v/>
      </c>
      <c r="CT287" s="49" t="str">
        <f t="shared" si="140"/>
        <v/>
      </c>
      <c r="CU287" s="49" t="str">
        <f t="shared" si="141"/>
        <v/>
      </c>
      <c r="CV287" s="16" t="str">
        <f t="shared" si="142"/>
        <v/>
      </c>
      <c r="CX287" s="48" t="str">
        <f t="shared" si="143"/>
        <v/>
      </c>
      <c r="CY287" s="49" t="str">
        <f t="shared" si="144"/>
        <v/>
      </c>
      <c r="CZ287" s="49" t="str">
        <f t="shared" si="145"/>
        <v/>
      </c>
      <c r="DA287" s="49" t="str">
        <f t="shared" si="146"/>
        <v/>
      </c>
      <c r="DB287" s="49" t="str">
        <f t="shared" si="147"/>
        <v/>
      </c>
      <c r="DC287" s="49" t="str">
        <f t="shared" si="148"/>
        <v/>
      </c>
      <c r="DD287" s="49" t="str">
        <f t="shared" si="149"/>
        <v/>
      </c>
      <c r="DE287" s="49" t="str">
        <f t="shared" si="150"/>
        <v/>
      </c>
      <c r="DF287" s="49" t="str">
        <f t="shared" si="151"/>
        <v/>
      </c>
      <c r="DG287" s="49" t="str">
        <f t="shared" si="152"/>
        <v/>
      </c>
      <c r="DH287" s="49" t="str">
        <f t="shared" si="153"/>
        <v/>
      </c>
      <c r="DI287" s="49" t="str">
        <f t="shared" si="154"/>
        <v/>
      </c>
      <c r="DJ287" s="49" t="str">
        <f t="shared" si="155"/>
        <v/>
      </c>
      <c r="DK287" s="49" t="str">
        <f t="shared" si="156"/>
        <v/>
      </c>
      <c r="DL287" s="16" t="str">
        <f t="shared" si="157"/>
        <v/>
      </c>
      <c r="DN287" s="17" t="str">
        <f t="shared" si="158"/>
        <v>Apr 2020</v>
      </c>
    </row>
    <row r="288" spans="1:118" x14ac:dyDescent="0.25">
      <c r="A288" s="30"/>
      <c r="B288" s="102">
        <f>IF(B287="", "", IFERROR(IF(B287+1&gt;Settings!$G$25, "", B287+1), ""))</f>
        <v>43924</v>
      </c>
      <c r="C288" s="294"/>
      <c r="D288" s="295"/>
      <c r="E288" s="295"/>
      <c r="F288" s="295"/>
      <c r="G288" s="295"/>
      <c r="H288" s="295"/>
      <c r="I288" s="295"/>
      <c r="J288" s="295"/>
      <c r="K288" s="295"/>
      <c r="L288" s="295"/>
      <c r="M288" s="295"/>
      <c r="N288" s="295"/>
      <c r="O288" s="295"/>
      <c r="P288" s="295"/>
      <c r="Q288" s="296"/>
      <c r="R288" s="30"/>
      <c r="T288" s="17" t="str">
        <f>IF($B288="", "", IF($B288&lt;Settings!$G$23, "Old", "New"))</f>
        <v>New</v>
      </c>
      <c r="AL288" s="118" t="str">
        <f>IF(OR($B288="", C288="", C$10="", AL$9), "", IFERROR($B288+INDEX(Settings!$AF$19:$AF$33, MATCH(C$10, Settings!$Y$19:$Y$33, 0))+IF(INDEX(Settings!$AI$19:$AI$33, MATCH(C$10, Settings!$Y$19:$Y$33, 0))="", 0, INDEX($AO$2:$AU$8, MATCH(TEXT($B288, "ddd"), $AN$2:$AN$8, 0), MATCH(INDEX(Settings!$AI$19:$AI$33, MATCH(C$10, Settings!$Y$19:$Y$33, 0)), $AO$1:$AU$1, 0))), 0))</f>
        <v/>
      </c>
      <c r="AM288" s="119" t="str">
        <f>IF(OR($B288="", D288="", D$10="", AM$9), "", IFERROR($B288+INDEX(Settings!$AF$19:$AF$33, MATCH(D$10, Settings!$Y$19:$Y$33, 0))+IF(INDEX(Settings!$AI$19:$AI$33, MATCH(D$10, Settings!$Y$19:$Y$33, 0))="", 0, INDEX($AO$2:$AU$8, MATCH(TEXT($B288, "ddd"), $AN$2:$AN$8, 0), MATCH(INDEX(Settings!$AI$19:$AI$33, MATCH(D$10, Settings!$Y$19:$Y$33, 0)), $AO$1:$AU$1, 0))), 0))</f>
        <v/>
      </c>
      <c r="AN288" s="119" t="str">
        <f>IF(OR($B288="", E288="", E$10="", AN$9), "", IFERROR($B288+INDEX(Settings!$AF$19:$AF$33, MATCH(E$10, Settings!$Y$19:$Y$33, 0))+IF(INDEX(Settings!$AI$19:$AI$33, MATCH(E$10, Settings!$Y$19:$Y$33, 0))="", 0, INDEX($AO$2:$AU$8, MATCH(TEXT($B288, "ddd"), $AN$2:$AN$8, 0), MATCH(INDEX(Settings!$AI$19:$AI$33, MATCH(E$10, Settings!$Y$19:$Y$33, 0)), $AO$1:$AU$1, 0))), 0))</f>
        <v/>
      </c>
      <c r="AO288" s="119" t="str">
        <f>IF(OR($B288="", F288="", F$10="", AO$9), "", IFERROR($B288+INDEX(Settings!$AF$19:$AF$33, MATCH(F$10, Settings!$Y$19:$Y$33, 0))+IF(INDEX(Settings!$AI$19:$AI$33, MATCH(F$10, Settings!$Y$19:$Y$33, 0))="", 0, INDEX($AO$2:$AU$8, MATCH(TEXT($B288, "ddd"), $AN$2:$AN$8, 0), MATCH(INDEX(Settings!$AI$19:$AI$33, MATCH(F$10, Settings!$Y$19:$Y$33, 0)), $AO$1:$AU$1, 0))), 0))</f>
        <v/>
      </c>
      <c r="AP288" s="119" t="str">
        <f>IF(OR($B288="", G288="", G$10="", AP$9), "", IFERROR($B288+INDEX(Settings!$AF$19:$AF$33, MATCH(G$10, Settings!$Y$19:$Y$33, 0))+IF(INDEX(Settings!$AI$19:$AI$33, MATCH(G$10, Settings!$Y$19:$Y$33, 0))="", 0, INDEX($AO$2:$AU$8, MATCH(TEXT($B288, "ddd"), $AN$2:$AN$8, 0), MATCH(INDEX(Settings!$AI$19:$AI$33, MATCH(G$10, Settings!$Y$19:$Y$33, 0)), $AO$1:$AU$1, 0))), 0))</f>
        <v/>
      </c>
      <c r="AQ288" s="119" t="str">
        <f>IF(OR($B288="", H288="", H$10="", AQ$9), "", IFERROR($B288+INDEX(Settings!$AF$19:$AF$33, MATCH(H$10, Settings!$Y$19:$Y$33, 0))+IF(INDEX(Settings!$AI$19:$AI$33, MATCH(H$10, Settings!$Y$19:$Y$33, 0))="", 0, INDEX($AO$2:$AU$8, MATCH(TEXT($B288, "ddd"), $AN$2:$AN$8, 0), MATCH(INDEX(Settings!$AI$19:$AI$33, MATCH(H$10, Settings!$Y$19:$Y$33, 0)), $AO$1:$AU$1, 0))), 0))</f>
        <v/>
      </c>
      <c r="AR288" s="119" t="str">
        <f>IF(OR($B288="", I288="", I$10="", AR$9), "", IFERROR($B288+INDEX(Settings!$AF$19:$AF$33, MATCH(I$10, Settings!$Y$19:$Y$33, 0))+IF(INDEX(Settings!$AI$19:$AI$33, MATCH(I$10, Settings!$Y$19:$Y$33, 0))="", 0, INDEX($AO$2:$AU$8, MATCH(TEXT($B288, "ddd"), $AN$2:$AN$8, 0), MATCH(INDEX(Settings!$AI$19:$AI$33, MATCH(I$10, Settings!$Y$19:$Y$33, 0)), $AO$1:$AU$1, 0))), 0))</f>
        <v/>
      </c>
      <c r="AS288" s="119" t="str">
        <f>IF(OR($B288="", J288="", J$10="", AS$9), "", IFERROR($B288+INDEX(Settings!$AF$19:$AF$33, MATCH(J$10, Settings!$Y$19:$Y$33, 0))+IF(INDEX(Settings!$AI$19:$AI$33, MATCH(J$10, Settings!$Y$19:$Y$33, 0))="", 0, INDEX($AO$2:$AU$8, MATCH(TEXT($B288, "ddd"), $AN$2:$AN$8, 0), MATCH(INDEX(Settings!$AI$19:$AI$33, MATCH(J$10, Settings!$Y$19:$Y$33, 0)), $AO$1:$AU$1, 0))), 0))</f>
        <v/>
      </c>
      <c r="AT288" s="119" t="str">
        <f>IF(OR($B288="", K288="", K$10="", AT$9), "", IFERROR($B288+INDEX(Settings!$AF$19:$AF$33, MATCH(K$10, Settings!$Y$19:$Y$33, 0))+IF(INDEX(Settings!$AI$19:$AI$33, MATCH(K$10, Settings!$Y$19:$Y$33, 0))="", 0, INDEX($AO$2:$AU$8, MATCH(TEXT($B288, "ddd"), $AN$2:$AN$8, 0), MATCH(INDEX(Settings!$AI$19:$AI$33, MATCH(K$10, Settings!$Y$19:$Y$33, 0)), $AO$1:$AU$1, 0))), 0))</f>
        <v/>
      </c>
      <c r="AU288" s="119" t="str">
        <f>IF(OR($B288="", L288="", L$10="", AU$9), "", IFERROR($B288+INDEX(Settings!$AF$19:$AF$33, MATCH(L$10, Settings!$Y$19:$Y$33, 0))+IF(INDEX(Settings!$AI$19:$AI$33, MATCH(L$10, Settings!$Y$19:$Y$33, 0))="", 0, INDEX($AO$2:$AU$8, MATCH(TEXT($B288, "ddd"), $AN$2:$AN$8, 0), MATCH(INDEX(Settings!$AI$19:$AI$33, MATCH(L$10, Settings!$Y$19:$Y$33, 0)), $AO$1:$AU$1, 0))), 0))</f>
        <v/>
      </c>
      <c r="AV288" s="119" t="str">
        <f>IF(OR($B288="", M288="", M$10="", AV$9), "", IFERROR($B288+INDEX(Settings!$AF$19:$AF$33, MATCH(M$10, Settings!$Y$19:$Y$33, 0))+IF(INDEX(Settings!$AI$19:$AI$33, MATCH(M$10, Settings!$Y$19:$Y$33, 0))="", 0, INDEX($AO$2:$AU$8, MATCH(TEXT($B288, "ddd"), $AN$2:$AN$8, 0), MATCH(INDEX(Settings!$AI$19:$AI$33, MATCH(M$10, Settings!$Y$19:$Y$33, 0)), $AO$1:$AU$1, 0))), 0))</f>
        <v/>
      </c>
      <c r="AW288" s="119" t="str">
        <f>IF(OR($B288="", N288="", N$10="", AW$9), "", IFERROR($B288+INDEX(Settings!$AF$19:$AF$33, MATCH(N$10, Settings!$Y$19:$Y$33, 0))+IF(INDEX(Settings!$AI$19:$AI$33, MATCH(N$10, Settings!$Y$19:$Y$33, 0))="", 0, INDEX($AO$2:$AU$8, MATCH(TEXT($B288, "ddd"), $AN$2:$AN$8, 0), MATCH(INDEX(Settings!$AI$19:$AI$33, MATCH(N$10, Settings!$Y$19:$Y$33, 0)), $AO$1:$AU$1, 0))), 0))</f>
        <v/>
      </c>
      <c r="AX288" s="119" t="str">
        <f>IF(OR($B288="", O288="", O$10="", AX$9), "", IFERROR($B288+INDEX(Settings!$AF$19:$AF$33, MATCH(O$10, Settings!$Y$19:$Y$33, 0))+IF(INDEX(Settings!$AI$19:$AI$33, MATCH(O$10, Settings!$Y$19:$Y$33, 0))="", 0, INDEX($AO$2:$AU$8, MATCH(TEXT($B288, "ddd"), $AN$2:$AN$8, 0), MATCH(INDEX(Settings!$AI$19:$AI$33, MATCH(O$10, Settings!$Y$19:$Y$33, 0)), $AO$1:$AU$1, 0))), 0))</f>
        <v/>
      </c>
      <c r="AY288" s="119" t="str">
        <f>IF(OR($B288="", P288="", P$10="", AY$9), "", IFERROR($B288+INDEX(Settings!$AF$19:$AF$33, MATCH(P$10, Settings!$Y$19:$Y$33, 0))+IF(INDEX(Settings!$AI$19:$AI$33, MATCH(P$10, Settings!$Y$19:$Y$33, 0))="", 0, INDEX($AO$2:$AU$8, MATCH(TEXT($B288, "ddd"), $AN$2:$AN$8, 0), MATCH(INDEX(Settings!$AI$19:$AI$33, MATCH(P$10, Settings!$Y$19:$Y$33, 0)), $AO$1:$AU$1, 0))), 0))</f>
        <v/>
      </c>
      <c r="AZ288" s="120" t="str">
        <f>IF(OR($B288="", Q288="", Q$10="", AZ$9), "", IFERROR($B288+INDEX(Settings!$AF$19:$AF$33, MATCH(Q$10, Settings!$Y$19:$Y$33, 0))+IF(INDEX(Settings!$AI$19:$AI$33, MATCH(Q$10, Settings!$Y$19:$Y$33, 0))="", 0, INDEX($AO$2:$AU$8, MATCH(TEXT($B288, "ddd"), $AN$2:$AN$8, 0), MATCH(INDEX(Settings!$AI$19:$AI$33, MATCH(Q$10, Settings!$Y$19:$Y$33, 0)), $AO$1:$AU$1, 0))), 0))</f>
        <v/>
      </c>
      <c r="BB288" s="118" t="str">
        <f>IF(OR(C$10="", $B288="", C288="", BB$9=""), "", IFERROR(WORKDAY((DATE(YEAR($B288), MONTH($B288)+INDEX(Settings!$AM$19:$AM$33, MATCH(C$10, Settings!$Y$19:$Y$33, 0)), IF(INDEX(Settings!$AQ$19:$AQ$33, MATCH(C$10, Settings!$Y$19:$Y$33, 0))=0, DAY($B288), INDEX(Settings!$AQ$19:$AQ$33, MATCH(C$10, Settings!$Y$19:$Y$33, 0))))-1), 1, Settings!$AY$23:$AY$38), ""))</f>
        <v/>
      </c>
      <c r="BC288" s="119" t="str">
        <f>IF(OR(D$10="", $B288="", D288="", BC$9=""), "", IFERROR(WORKDAY((DATE(YEAR($B288), MONTH($B288)+INDEX(Settings!$AM$19:$AM$33, MATCH(D$10, Settings!$Y$19:$Y$33, 0)), IF(INDEX(Settings!$AQ$19:$AQ$33, MATCH(D$10, Settings!$Y$19:$Y$33, 0))=0, DAY($B288), INDEX(Settings!$AQ$19:$AQ$33, MATCH(D$10, Settings!$Y$19:$Y$33, 0))))-1), 1, Settings!$AY$23:$AY$38), ""))</f>
        <v/>
      </c>
      <c r="BD288" s="119" t="str">
        <f>IF(OR(E$10="", $B288="", E288="", BD$9=""), "", IFERROR(WORKDAY((DATE(YEAR($B288), MONTH($B288)+INDEX(Settings!$AM$19:$AM$33, MATCH(E$10, Settings!$Y$19:$Y$33, 0)), IF(INDEX(Settings!$AQ$19:$AQ$33, MATCH(E$10, Settings!$Y$19:$Y$33, 0))=0, DAY($B288), INDEX(Settings!$AQ$19:$AQ$33, MATCH(E$10, Settings!$Y$19:$Y$33, 0))))-1), 1, Settings!$AY$23:$AY$38), ""))</f>
        <v/>
      </c>
      <c r="BE288" s="119" t="str">
        <f>IF(OR(F$10="", $B288="", F288="", BE$9=""), "", IFERROR(WORKDAY((DATE(YEAR($B288), MONTH($B288)+INDEX(Settings!$AM$19:$AM$33, MATCH(F$10, Settings!$Y$19:$Y$33, 0)), IF(INDEX(Settings!$AQ$19:$AQ$33, MATCH(F$10, Settings!$Y$19:$Y$33, 0))=0, DAY($B288), INDEX(Settings!$AQ$19:$AQ$33, MATCH(F$10, Settings!$Y$19:$Y$33, 0))))-1), 1, Settings!$AY$23:$AY$38), ""))</f>
        <v/>
      </c>
      <c r="BF288" s="119" t="str">
        <f>IF(OR(G$10="", $B288="", G288="", BF$9=""), "", IFERROR(WORKDAY((DATE(YEAR($B288), MONTH($B288)+INDEX(Settings!$AM$19:$AM$33, MATCH(G$10, Settings!$Y$19:$Y$33, 0)), IF(INDEX(Settings!$AQ$19:$AQ$33, MATCH(G$10, Settings!$Y$19:$Y$33, 0))=0, DAY($B288), INDEX(Settings!$AQ$19:$AQ$33, MATCH(G$10, Settings!$Y$19:$Y$33, 0))))-1), 1, Settings!$AY$23:$AY$38), ""))</f>
        <v/>
      </c>
      <c r="BG288" s="119" t="str">
        <f>IF(OR(H$10="", $B288="", H288="", BG$9=""), "", IFERROR(WORKDAY((DATE(YEAR($B288), MONTH($B288)+INDEX(Settings!$AM$19:$AM$33, MATCH(H$10, Settings!$Y$19:$Y$33, 0)), IF(INDEX(Settings!$AQ$19:$AQ$33, MATCH(H$10, Settings!$Y$19:$Y$33, 0))=0, DAY($B288), INDEX(Settings!$AQ$19:$AQ$33, MATCH(H$10, Settings!$Y$19:$Y$33, 0))))-1), 1, Settings!$AY$23:$AY$38), ""))</f>
        <v/>
      </c>
      <c r="BH288" s="119" t="str">
        <f>IF(OR(I$10="", $B288="", I288="", BH$9=""), "", IFERROR(WORKDAY((DATE(YEAR($B288), MONTH($B288)+INDEX(Settings!$AM$19:$AM$33, MATCH(I$10, Settings!$Y$19:$Y$33, 0)), IF(INDEX(Settings!$AQ$19:$AQ$33, MATCH(I$10, Settings!$Y$19:$Y$33, 0))=0, DAY($B288), INDEX(Settings!$AQ$19:$AQ$33, MATCH(I$10, Settings!$Y$19:$Y$33, 0))))-1), 1, Settings!$AY$23:$AY$38), ""))</f>
        <v/>
      </c>
      <c r="BI288" s="119" t="str">
        <f>IF(OR(J$10="", $B288="", J288="", BI$9=""), "", IFERROR(WORKDAY((DATE(YEAR($B288), MONTH($B288)+INDEX(Settings!$AM$19:$AM$33, MATCH(J$10, Settings!$Y$19:$Y$33, 0)), IF(INDEX(Settings!$AQ$19:$AQ$33, MATCH(J$10, Settings!$Y$19:$Y$33, 0))=0, DAY($B288), INDEX(Settings!$AQ$19:$AQ$33, MATCH(J$10, Settings!$Y$19:$Y$33, 0))))-1), 1, Settings!$AY$23:$AY$38), ""))</f>
        <v/>
      </c>
      <c r="BJ288" s="119" t="str">
        <f>IF(OR(K$10="", $B288="", K288="", BJ$9=""), "", IFERROR(WORKDAY((DATE(YEAR($B288), MONTH($B288)+INDEX(Settings!$AM$19:$AM$33, MATCH(K$10, Settings!$Y$19:$Y$33, 0)), IF(INDEX(Settings!$AQ$19:$AQ$33, MATCH(K$10, Settings!$Y$19:$Y$33, 0))=0, DAY($B288), INDEX(Settings!$AQ$19:$AQ$33, MATCH(K$10, Settings!$Y$19:$Y$33, 0))))-1), 1, Settings!$AY$23:$AY$38), ""))</f>
        <v/>
      </c>
      <c r="BK288" s="119" t="str">
        <f>IF(OR(L$10="", $B288="", L288="", BK$9=""), "", IFERROR(WORKDAY((DATE(YEAR($B288), MONTH($B288)+INDEX(Settings!$AM$19:$AM$33, MATCH(L$10, Settings!$Y$19:$Y$33, 0)), IF(INDEX(Settings!$AQ$19:$AQ$33, MATCH(L$10, Settings!$Y$19:$Y$33, 0))=0, DAY($B288), INDEX(Settings!$AQ$19:$AQ$33, MATCH(L$10, Settings!$Y$19:$Y$33, 0))))-1), 1, Settings!$AY$23:$AY$38), ""))</f>
        <v/>
      </c>
      <c r="BL288" s="119" t="str">
        <f>IF(OR(M$10="", $B288="", M288="", BL$9=""), "", IFERROR(WORKDAY((DATE(YEAR($B288), MONTH($B288)+INDEX(Settings!$AM$19:$AM$33, MATCH(M$10, Settings!$Y$19:$Y$33, 0)), IF(INDEX(Settings!$AQ$19:$AQ$33, MATCH(M$10, Settings!$Y$19:$Y$33, 0))=0, DAY($B288), INDEX(Settings!$AQ$19:$AQ$33, MATCH(M$10, Settings!$Y$19:$Y$33, 0))))-1), 1, Settings!$AY$23:$AY$38), ""))</f>
        <v/>
      </c>
      <c r="BM288" s="119" t="str">
        <f>IF(OR(N$10="", $B288="", N288="", BM$9=""), "", IFERROR(WORKDAY((DATE(YEAR($B288), MONTH($B288)+INDEX(Settings!$AM$19:$AM$33, MATCH(N$10, Settings!$Y$19:$Y$33, 0)), IF(INDEX(Settings!$AQ$19:$AQ$33, MATCH(N$10, Settings!$Y$19:$Y$33, 0))=0, DAY($B288), INDEX(Settings!$AQ$19:$AQ$33, MATCH(N$10, Settings!$Y$19:$Y$33, 0))))-1), 1, Settings!$AY$23:$AY$38), ""))</f>
        <v/>
      </c>
      <c r="BN288" s="119" t="str">
        <f>IF(OR(O$10="", $B288="", O288="", BN$9=""), "", IFERROR(WORKDAY((DATE(YEAR($B288), MONTH($B288)+INDEX(Settings!$AM$19:$AM$33, MATCH(O$10, Settings!$Y$19:$Y$33, 0)), IF(INDEX(Settings!$AQ$19:$AQ$33, MATCH(O$10, Settings!$Y$19:$Y$33, 0))=0, DAY($B288), INDEX(Settings!$AQ$19:$AQ$33, MATCH(O$10, Settings!$Y$19:$Y$33, 0))))-1), 1, Settings!$AY$23:$AY$38), ""))</f>
        <v/>
      </c>
      <c r="BO288" s="119" t="str">
        <f>IF(OR(P$10="", $B288="", P288="", BO$9=""), "", IFERROR(WORKDAY((DATE(YEAR($B288), MONTH($B288)+INDEX(Settings!$AM$19:$AM$33, MATCH(P$10, Settings!$Y$19:$Y$33, 0)), IF(INDEX(Settings!$AQ$19:$AQ$33, MATCH(P$10, Settings!$Y$19:$Y$33, 0))=0, DAY($B288), INDEX(Settings!$AQ$19:$AQ$33, MATCH(P$10, Settings!$Y$19:$Y$33, 0))))-1), 1, Settings!$AY$23:$AY$38), ""))</f>
        <v/>
      </c>
      <c r="BP288" s="120" t="str">
        <f>IF(OR(Q$10="", $B288="", Q288="", BP$9=""), "", IFERROR(WORKDAY((DATE(YEAR($B288), MONTH($B288)+INDEX(Settings!$AM$19:$AM$33, MATCH(Q$10, Settings!$Y$19:$Y$33, 0)), IF(INDEX(Settings!$AQ$19:$AQ$33, MATCH(Q$10, Settings!$Y$19:$Y$33, 0))=0, DAY($B288), INDEX(Settings!$AQ$19:$AQ$33, MATCH(Q$10, Settings!$Y$19:$Y$33, 0))))-1), 1, Settings!$AY$23:$AY$38), ""))</f>
        <v/>
      </c>
      <c r="BR288" s="118" t="str">
        <f>IF(BB288="", "", IF(BB288&lt;=$B288, WORKDAY(DATE(YEAR($BB288), MONTH(BB288)+1, DAY(BB288)-1), 1, Settings!$AY$23:$AY$38), BB288))</f>
        <v/>
      </c>
      <c r="BS288" s="119" t="str">
        <f>IF(BC288="", "", IF(BC288&lt;=$B288, WORKDAY(DATE(YEAR($BB288), MONTH(BC288)+1, DAY(BC288)-1), 1, Settings!$AY$23:$AY$38), BC288))</f>
        <v/>
      </c>
      <c r="BT288" s="119" t="str">
        <f>IF(BD288="", "", IF(BD288&lt;=$B288, WORKDAY(DATE(YEAR($BB288), MONTH(BD288)+1, DAY(BD288)-1), 1, Settings!$AY$23:$AY$38), BD288))</f>
        <v/>
      </c>
      <c r="BU288" s="119" t="str">
        <f>IF(BE288="", "", IF(BE288&lt;=$B288, WORKDAY(DATE(YEAR($BB288), MONTH(BE288)+1, DAY(BE288)-1), 1, Settings!$AY$23:$AY$38), BE288))</f>
        <v/>
      </c>
      <c r="BV288" s="119" t="str">
        <f>IF(BF288="", "", IF(BF288&lt;=$B288, WORKDAY(DATE(YEAR($BB288), MONTH(BF288)+1, DAY(BF288)-1), 1, Settings!$AY$23:$AY$38), BF288))</f>
        <v/>
      </c>
      <c r="BW288" s="119" t="str">
        <f>IF(BG288="", "", IF(BG288&lt;=$B288, WORKDAY(DATE(YEAR($BB288), MONTH(BG288)+1, DAY(BG288)-1), 1, Settings!$AY$23:$AY$38), BG288))</f>
        <v/>
      </c>
      <c r="BX288" s="119" t="str">
        <f>IF(BH288="", "", IF(BH288&lt;=$B288, WORKDAY(DATE(YEAR($BB288), MONTH(BH288)+1, DAY(BH288)-1), 1, Settings!$AY$23:$AY$38), BH288))</f>
        <v/>
      </c>
      <c r="BY288" s="119" t="str">
        <f>IF(BI288="", "", IF(BI288&lt;=$B288, WORKDAY(DATE(YEAR($BB288), MONTH(BI288)+1, DAY(BI288)-1), 1, Settings!$AY$23:$AY$38), BI288))</f>
        <v/>
      </c>
      <c r="BZ288" s="119" t="str">
        <f>IF(BJ288="", "", IF(BJ288&lt;=$B288, WORKDAY(DATE(YEAR($BB288), MONTH(BJ288)+1, DAY(BJ288)-1), 1, Settings!$AY$23:$AY$38), BJ288))</f>
        <v/>
      </c>
      <c r="CA288" s="119" t="str">
        <f>IF(BK288="", "", IF(BK288&lt;=$B288, WORKDAY(DATE(YEAR($BB288), MONTH(BK288)+1, DAY(BK288)-1), 1, Settings!$AY$23:$AY$38), BK288))</f>
        <v/>
      </c>
      <c r="CB288" s="119" t="str">
        <f>IF(BL288="", "", IF(BL288&lt;=$B288, WORKDAY(DATE(YEAR($BB288), MONTH(BL288)+1, DAY(BL288)-1), 1, Settings!$AY$23:$AY$38), BL288))</f>
        <v/>
      </c>
      <c r="CC288" s="119" t="str">
        <f>IF(BM288="", "", IF(BM288&lt;=$B288, WORKDAY(DATE(YEAR($BB288), MONTH(BM288)+1, DAY(BM288)-1), 1, Settings!$AY$23:$AY$38), BM288))</f>
        <v/>
      </c>
      <c r="CD288" s="119" t="str">
        <f>IF(BN288="", "", IF(BN288&lt;=$B288, WORKDAY(DATE(YEAR($BB288), MONTH(BN288)+1, DAY(BN288)-1), 1, Settings!$AY$23:$AY$38), BN288))</f>
        <v/>
      </c>
      <c r="CE288" s="119" t="str">
        <f>IF(BO288="", "", IF(BO288&lt;=$B288, WORKDAY(DATE(YEAR($BB288), MONTH(BO288)+1, DAY(BO288)-1), 1, Settings!$AY$23:$AY$38), BO288))</f>
        <v/>
      </c>
      <c r="CF288" s="120" t="str">
        <f>IF(BP288="", "", IF(BP288&lt;=$B288, WORKDAY(DATE(YEAR($BB288), MONTH(BP288)+1, DAY(BP288)-1), 1, Settings!$AY$23:$AY$38), BP288))</f>
        <v/>
      </c>
      <c r="CH288" s="48" t="str">
        <f t="shared" si="128"/>
        <v/>
      </c>
      <c r="CI288" s="49" t="str">
        <f t="shared" si="129"/>
        <v/>
      </c>
      <c r="CJ288" s="49" t="str">
        <f t="shared" si="130"/>
        <v/>
      </c>
      <c r="CK288" s="49" t="str">
        <f t="shared" si="131"/>
        <v/>
      </c>
      <c r="CL288" s="49" t="str">
        <f t="shared" si="132"/>
        <v/>
      </c>
      <c r="CM288" s="49" t="str">
        <f t="shared" si="133"/>
        <v/>
      </c>
      <c r="CN288" s="49" t="str">
        <f t="shared" si="134"/>
        <v/>
      </c>
      <c r="CO288" s="49" t="str">
        <f t="shared" si="135"/>
        <v/>
      </c>
      <c r="CP288" s="49" t="str">
        <f t="shared" si="136"/>
        <v/>
      </c>
      <c r="CQ288" s="49" t="str">
        <f t="shared" si="137"/>
        <v/>
      </c>
      <c r="CR288" s="49" t="str">
        <f t="shared" si="138"/>
        <v/>
      </c>
      <c r="CS288" s="49" t="str">
        <f t="shared" si="139"/>
        <v/>
      </c>
      <c r="CT288" s="49" t="str">
        <f t="shared" si="140"/>
        <v/>
      </c>
      <c r="CU288" s="49" t="str">
        <f t="shared" si="141"/>
        <v/>
      </c>
      <c r="CV288" s="16" t="str">
        <f t="shared" si="142"/>
        <v/>
      </c>
      <c r="CX288" s="48" t="str">
        <f t="shared" si="143"/>
        <v/>
      </c>
      <c r="CY288" s="49" t="str">
        <f t="shared" si="144"/>
        <v/>
      </c>
      <c r="CZ288" s="49" t="str">
        <f t="shared" si="145"/>
        <v/>
      </c>
      <c r="DA288" s="49" t="str">
        <f t="shared" si="146"/>
        <v/>
      </c>
      <c r="DB288" s="49" t="str">
        <f t="shared" si="147"/>
        <v/>
      </c>
      <c r="DC288" s="49" t="str">
        <f t="shared" si="148"/>
        <v/>
      </c>
      <c r="DD288" s="49" t="str">
        <f t="shared" si="149"/>
        <v/>
      </c>
      <c r="DE288" s="49" t="str">
        <f t="shared" si="150"/>
        <v/>
      </c>
      <c r="DF288" s="49" t="str">
        <f t="shared" si="151"/>
        <v/>
      </c>
      <c r="DG288" s="49" t="str">
        <f t="shared" si="152"/>
        <v/>
      </c>
      <c r="DH288" s="49" t="str">
        <f t="shared" si="153"/>
        <v/>
      </c>
      <c r="DI288" s="49" t="str">
        <f t="shared" si="154"/>
        <v/>
      </c>
      <c r="DJ288" s="49" t="str">
        <f t="shared" si="155"/>
        <v/>
      </c>
      <c r="DK288" s="49" t="str">
        <f t="shared" si="156"/>
        <v/>
      </c>
      <c r="DL288" s="16" t="str">
        <f t="shared" si="157"/>
        <v/>
      </c>
      <c r="DN288" s="17" t="str">
        <f t="shared" si="158"/>
        <v>Apr 2020</v>
      </c>
    </row>
    <row r="289" spans="1:118" x14ac:dyDescent="0.25">
      <c r="A289" s="30"/>
      <c r="B289" s="102">
        <f>IF(B288="", "", IFERROR(IF(B288+1&gt;Settings!$G$25, "", B288+1), ""))</f>
        <v>43925</v>
      </c>
      <c r="C289" s="294"/>
      <c r="D289" s="295"/>
      <c r="E289" s="295"/>
      <c r="F289" s="295"/>
      <c r="G289" s="295"/>
      <c r="H289" s="295"/>
      <c r="I289" s="295"/>
      <c r="J289" s="295"/>
      <c r="K289" s="295"/>
      <c r="L289" s="295"/>
      <c r="M289" s="295"/>
      <c r="N289" s="295"/>
      <c r="O289" s="295"/>
      <c r="P289" s="295"/>
      <c r="Q289" s="296"/>
      <c r="R289" s="30"/>
      <c r="T289" s="17" t="str">
        <f>IF($B289="", "", IF($B289&lt;Settings!$G$23, "Old", "New"))</f>
        <v>New</v>
      </c>
      <c r="AL289" s="118" t="str">
        <f>IF(OR($B289="", C289="", C$10="", AL$9), "", IFERROR($B289+INDEX(Settings!$AF$19:$AF$33, MATCH(C$10, Settings!$Y$19:$Y$33, 0))+IF(INDEX(Settings!$AI$19:$AI$33, MATCH(C$10, Settings!$Y$19:$Y$33, 0))="", 0, INDEX($AO$2:$AU$8, MATCH(TEXT($B289, "ddd"), $AN$2:$AN$8, 0), MATCH(INDEX(Settings!$AI$19:$AI$33, MATCH(C$10, Settings!$Y$19:$Y$33, 0)), $AO$1:$AU$1, 0))), 0))</f>
        <v/>
      </c>
      <c r="AM289" s="119" t="str">
        <f>IF(OR($B289="", D289="", D$10="", AM$9), "", IFERROR($B289+INDEX(Settings!$AF$19:$AF$33, MATCH(D$10, Settings!$Y$19:$Y$33, 0))+IF(INDEX(Settings!$AI$19:$AI$33, MATCH(D$10, Settings!$Y$19:$Y$33, 0))="", 0, INDEX($AO$2:$AU$8, MATCH(TEXT($B289, "ddd"), $AN$2:$AN$8, 0), MATCH(INDEX(Settings!$AI$19:$AI$33, MATCH(D$10, Settings!$Y$19:$Y$33, 0)), $AO$1:$AU$1, 0))), 0))</f>
        <v/>
      </c>
      <c r="AN289" s="119" t="str">
        <f>IF(OR($B289="", E289="", E$10="", AN$9), "", IFERROR($B289+INDEX(Settings!$AF$19:$AF$33, MATCH(E$10, Settings!$Y$19:$Y$33, 0))+IF(INDEX(Settings!$AI$19:$AI$33, MATCH(E$10, Settings!$Y$19:$Y$33, 0))="", 0, INDEX($AO$2:$AU$8, MATCH(TEXT($B289, "ddd"), $AN$2:$AN$8, 0), MATCH(INDEX(Settings!$AI$19:$AI$33, MATCH(E$10, Settings!$Y$19:$Y$33, 0)), $AO$1:$AU$1, 0))), 0))</f>
        <v/>
      </c>
      <c r="AO289" s="119" t="str">
        <f>IF(OR($B289="", F289="", F$10="", AO$9), "", IFERROR($B289+INDEX(Settings!$AF$19:$AF$33, MATCH(F$10, Settings!$Y$19:$Y$33, 0))+IF(INDEX(Settings!$AI$19:$AI$33, MATCH(F$10, Settings!$Y$19:$Y$33, 0))="", 0, INDEX($AO$2:$AU$8, MATCH(TEXT($B289, "ddd"), $AN$2:$AN$8, 0), MATCH(INDEX(Settings!$AI$19:$AI$33, MATCH(F$10, Settings!$Y$19:$Y$33, 0)), $AO$1:$AU$1, 0))), 0))</f>
        <v/>
      </c>
      <c r="AP289" s="119" t="str">
        <f>IF(OR($B289="", G289="", G$10="", AP$9), "", IFERROR($B289+INDEX(Settings!$AF$19:$AF$33, MATCH(G$10, Settings!$Y$19:$Y$33, 0))+IF(INDEX(Settings!$AI$19:$AI$33, MATCH(G$10, Settings!$Y$19:$Y$33, 0))="", 0, INDEX($AO$2:$AU$8, MATCH(TEXT($B289, "ddd"), $AN$2:$AN$8, 0), MATCH(INDEX(Settings!$AI$19:$AI$33, MATCH(G$10, Settings!$Y$19:$Y$33, 0)), $AO$1:$AU$1, 0))), 0))</f>
        <v/>
      </c>
      <c r="AQ289" s="119" t="str">
        <f>IF(OR($B289="", H289="", H$10="", AQ$9), "", IFERROR($B289+INDEX(Settings!$AF$19:$AF$33, MATCH(H$10, Settings!$Y$19:$Y$33, 0))+IF(INDEX(Settings!$AI$19:$AI$33, MATCH(H$10, Settings!$Y$19:$Y$33, 0))="", 0, INDEX($AO$2:$AU$8, MATCH(TEXT($B289, "ddd"), $AN$2:$AN$8, 0), MATCH(INDEX(Settings!$AI$19:$AI$33, MATCH(H$10, Settings!$Y$19:$Y$33, 0)), $AO$1:$AU$1, 0))), 0))</f>
        <v/>
      </c>
      <c r="AR289" s="119" t="str">
        <f>IF(OR($B289="", I289="", I$10="", AR$9), "", IFERROR($B289+INDEX(Settings!$AF$19:$AF$33, MATCH(I$10, Settings!$Y$19:$Y$33, 0))+IF(INDEX(Settings!$AI$19:$AI$33, MATCH(I$10, Settings!$Y$19:$Y$33, 0))="", 0, INDEX($AO$2:$AU$8, MATCH(TEXT($B289, "ddd"), $AN$2:$AN$8, 0), MATCH(INDEX(Settings!$AI$19:$AI$33, MATCH(I$10, Settings!$Y$19:$Y$33, 0)), $AO$1:$AU$1, 0))), 0))</f>
        <v/>
      </c>
      <c r="AS289" s="119" t="str">
        <f>IF(OR($B289="", J289="", J$10="", AS$9), "", IFERROR($B289+INDEX(Settings!$AF$19:$AF$33, MATCH(J$10, Settings!$Y$19:$Y$33, 0))+IF(INDEX(Settings!$AI$19:$AI$33, MATCH(J$10, Settings!$Y$19:$Y$33, 0))="", 0, INDEX($AO$2:$AU$8, MATCH(TEXT($B289, "ddd"), $AN$2:$AN$8, 0), MATCH(INDEX(Settings!$AI$19:$AI$33, MATCH(J$10, Settings!$Y$19:$Y$33, 0)), $AO$1:$AU$1, 0))), 0))</f>
        <v/>
      </c>
      <c r="AT289" s="119" t="str">
        <f>IF(OR($B289="", K289="", K$10="", AT$9), "", IFERROR($B289+INDEX(Settings!$AF$19:$AF$33, MATCH(K$10, Settings!$Y$19:$Y$33, 0))+IF(INDEX(Settings!$AI$19:$AI$33, MATCH(K$10, Settings!$Y$19:$Y$33, 0))="", 0, INDEX($AO$2:$AU$8, MATCH(TEXT($B289, "ddd"), $AN$2:$AN$8, 0), MATCH(INDEX(Settings!$AI$19:$AI$33, MATCH(K$10, Settings!$Y$19:$Y$33, 0)), $AO$1:$AU$1, 0))), 0))</f>
        <v/>
      </c>
      <c r="AU289" s="119" t="str">
        <f>IF(OR($B289="", L289="", L$10="", AU$9), "", IFERROR($B289+INDEX(Settings!$AF$19:$AF$33, MATCH(L$10, Settings!$Y$19:$Y$33, 0))+IF(INDEX(Settings!$AI$19:$AI$33, MATCH(L$10, Settings!$Y$19:$Y$33, 0))="", 0, INDEX($AO$2:$AU$8, MATCH(TEXT($B289, "ddd"), $AN$2:$AN$8, 0), MATCH(INDEX(Settings!$AI$19:$AI$33, MATCH(L$10, Settings!$Y$19:$Y$33, 0)), $AO$1:$AU$1, 0))), 0))</f>
        <v/>
      </c>
      <c r="AV289" s="119" t="str">
        <f>IF(OR($B289="", M289="", M$10="", AV$9), "", IFERROR($B289+INDEX(Settings!$AF$19:$AF$33, MATCH(M$10, Settings!$Y$19:$Y$33, 0))+IF(INDEX(Settings!$AI$19:$AI$33, MATCH(M$10, Settings!$Y$19:$Y$33, 0))="", 0, INDEX($AO$2:$AU$8, MATCH(TEXT($B289, "ddd"), $AN$2:$AN$8, 0), MATCH(INDEX(Settings!$AI$19:$AI$33, MATCH(M$10, Settings!$Y$19:$Y$33, 0)), $AO$1:$AU$1, 0))), 0))</f>
        <v/>
      </c>
      <c r="AW289" s="119" t="str">
        <f>IF(OR($B289="", N289="", N$10="", AW$9), "", IFERROR($B289+INDEX(Settings!$AF$19:$AF$33, MATCH(N$10, Settings!$Y$19:$Y$33, 0))+IF(INDEX(Settings!$AI$19:$AI$33, MATCH(N$10, Settings!$Y$19:$Y$33, 0))="", 0, INDEX($AO$2:$AU$8, MATCH(TEXT($B289, "ddd"), $AN$2:$AN$8, 0), MATCH(INDEX(Settings!$AI$19:$AI$33, MATCH(N$10, Settings!$Y$19:$Y$33, 0)), $AO$1:$AU$1, 0))), 0))</f>
        <v/>
      </c>
      <c r="AX289" s="119" t="str">
        <f>IF(OR($B289="", O289="", O$10="", AX$9), "", IFERROR($B289+INDEX(Settings!$AF$19:$AF$33, MATCH(O$10, Settings!$Y$19:$Y$33, 0))+IF(INDEX(Settings!$AI$19:$AI$33, MATCH(O$10, Settings!$Y$19:$Y$33, 0))="", 0, INDEX($AO$2:$AU$8, MATCH(TEXT($B289, "ddd"), $AN$2:$AN$8, 0), MATCH(INDEX(Settings!$AI$19:$AI$33, MATCH(O$10, Settings!$Y$19:$Y$33, 0)), $AO$1:$AU$1, 0))), 0))</f>
        <v/>
      </c>
      <c r="AY289" s="119" t="str">
        <f>IF(OR($B289="", P289="", P$10="", AY$9), "", IFERROR($B289+INDEX(Settings!$AF$19:$AF$33, MATCH(P$10, Settings!$Y$19:$Y$33, 0))+IF(INDEX(Settings!$AI$19:$AI$33, MATCH(P$10, Settings!$Y$19:$Y$33, 0))="", 0, INDEX($AO$2:$AU$8, MATCH(TEXT($B289, "ddd"), $AN$2:$AN$8, 0), MATCH(INDEX(Settings!$AI$19:$AI$33, MATCH(P$10, Settings!$Y$19:$Y$33, 0)), $AO$1:$AU$1, 0))), 0))</f>
        <v/>
      </c>
      <c r="AZ289" s="120" t="str">
        <f>IF(OR($B289="", Q289="", Q$10="", AZ$9), "", IFERROR($B289+INDEX(Settings!$AF$19:$AF$33, MATCH(Q$10, Settings!$Y$19:$Y$33, 0))+IF(INDEX(Settings!$AI$19:$AI$33, MATCH(Q$10, Settings!$Y$19:$Y$33, 0))="", 0, INDEX($AO$2:$AU$8, MATCH(TEXT($B289, "ddd"), $AN$2:$AN$8, 0), MATCH(INDEX(Settings!$AI$19:$AI$33, MATCH(Q$10, Settings!$Y$19:$Y$33, 0)), $AO$1:$AU$1, 0))), 0))</f>
        <v/>
      </c>
      <c r="BB289" s="118" t="str">
        <f>IF(OR(C$10="", $B289="", C289="", BB$9=""), "", IFERROR(WORKDAY((DATE(YEAR($B289), MONTH($B289)+INDEX(Settings!$AM$19:$AM$33, MATCH(C$10, Settings!$Y$19:$Y$33, 0)), IF(INDEX(Settings!$AQ$19:$AQ$33, MATCH(C$10, Settings!$Y$19:$Y$33, 0))=0, DAY($B289), INDEX(Settings!$AQ$19:$AQ$33, MATCH(C$10, Settings!$Y$19:$Y$33, 0))))-1), 1, Settings!$AY$23:$AY$38), ""))</f>
        <v/>
      </c>
      <c r="BC289" s="119" t="str">
        <f>IF(OR(D$10="", $B289="", D289="", BC$9=""), "", IFERROR(WORKDAY((DATE(YEAR($B289), MONTH($B289)+INDEX(Settings!$AM$19:$AM$33, MATCH(D$10, Settings!$Y$19:$Y$33, 0)), IF(INDEX(Settings!$AQ$19:$AQ$33, MATCH(D$10, Settings!$Y$19:$Y$33, 0))=0, DAY($B289), INDEX(Settings!$AQ$19:$AQ$33, MATCH(D$10, Settings!$Y$19:$Y$33, 0))))-1), 1, Settings!$AY$23:$AY$38), ""))</f>
        <v/>
      </c>
      <c r="BD289" s="119" t="str">
        <f>IF(OR(E$10="", $B289="", E289="", BD$9=""), "", IFERROR(WORKDAY((DATE(YEAR($B289), MONTH($B289)+INDEX(Settings!$AM$19:$AM$33, MATCH(E$10, Settings!$Y$19:$Y$33, 0)), IF(INDEX(Settings!$AQ$19:$AQ$33, MATCH(E$10, Settings!$Y$19:$Y$33, 0))=0, DAY($B289), INDEX(Settings!$AQ$19:$AQ$33, MATCH(E$10, Settings!$Y$19:$Y$33, 0))))-1), 1, Settings!$AY$23:$AY$38), ""))</f>
        <v/>
      </c>
      <c r="BE289" s="119" t="str">
        <f>IF(OR(F$10="", $B289="", F289="", BE$9=""), "", IFERROR(WORKDAY((DATE(YEAR($B289), MONTH($B289)+INDEX(Settings!$AM$19:$AM$33, MATCH(F$10, Settings!$Y$19:$Y$33, 0)), IF(INDEX(Settings!$AQ$19:$AQ$33, MATCH(F$10, Settings!$Y$19:$Y$33, 0))=0, DAY($B289), INDEX(Settings!$AQ$19:$AQ$33, MATCH(F$10, Settings!$Y$19:$Y$33, 0))))-1), 1, Settings!$AY$23:$AY$38), ""))</f>
        <v/>
      </c>
      <c r="BF289" s="119" t="str">
        <f>IF(OR(G$10="", $B289="", G289="", BF$9=""), "", IFERROR(WORKDAY((DATE(YEAR($B289), MONTH($B289)+INDEX(Settings!$AM$19:$AM$33, MATCH(G$10, Settings!$Y$19:$Y$33, 0)), IF(INDEX(Settings!$AQ$19:$AQ$33, MATCH(G$10, Settings!$Y$19:$Y$33, 0))=0, DAY($B289), INDEX(Settings!$AQ$19:$AQ$33, MATCH(G$10, Settings!$Y$19:$Y$33, 0))))-1), 1, Settings!$AY$23:$AY$38), ""))</f>
        <v/>
      </c>
      <c r="BG289" s="119" t="str">
        <f>IF(OR(H$10="", $B289="", H289="", BG$9=""), "", IFERROR(WORKDAY((DATE(YEAR($B289), MONTH($B289)+INDEX(Settings!$AM$19:$AM$33, MATCH(H$10, Settings!$Y$19:$Y$33, 0)), IF(INDEX(Settings!$AQ$19:$AQ$33, MATCH(H$10, Settings!$Y$19:$Y$33, 0))=0, DAY($B289), INDEX(Settings!$AQ$19:$AQ$33, MATCH(H$10, Settings!$Y$19:$Y$33, 0))))-1), 1, Settings!$AY$23:$AY$38), ""))</f>
        <v/>
      </c>
      <c r="BH289" s="119" t="str">
        <f>IF(OR(I$10="", $B289="", I289="", BH$9=""), "", IFERROR(WORKDAY((DATE(YEAR($B289), MONTH($B289)+INDEX(Settings!$AM$19:$AM$33, MATCH(I$10, Settings!$Y$19:$Y$33, 0)), IF(INDEX(Settings!$AQ$19:$AQ$33, MATCH(I$10, Settings!$Y$19:$Y$33, 0))=0, DAY($B289), INDEX(Settings!$AQ$19:$AQ$33, MATCH(I$10, Settings!$Y$19:$Y$33, 0))))-1), 1, Settings!$AY$23:$AY$38), ""))</f>
        <v/>
      </c>
      <c r="BI289" s="119" t="str">
        <f>IF(OR(J$10="", $B289="", J289="", BI$9=""), "", IFERROR(WORKDAY((DATE(YEAR($B289), MONTH($B289)+INDEX(Settings!$AM$19:$AM$33, MATCH(J$10, Settings!$Y$19:$Y$33, 0)), IF(INDEX(Settings!$AQ$19:$AQ$33, MATCH(J$10, Settings!$Y$19:$Y$33, 0))=0, DAY($B289), INDEX(Settings!$AQ$19:$AQ$33, MATCH(J$10, Settings!$Y$19:$Y$33, 0))))-1), 1, Settings!$AY$23:$AY$38), ""))</f>
        <v/>
      </c>
      <c r="BJ289" s="119" t="str">
        <f>IF(OR(K$10="", $B289="", K289="", BJ$9=""), "", IFERROR(WORKDAY((DATE(YEAR($B289), MONTH($B289)+INDEX(Settings!$AM$19:$AM$33, MATCH(K$10, Settings!$Y$19:$Y$33, 0)), IF(INDEX(Settings!$AQ$19:$AQ$33, MATCH(K$10, Settings!$Y$19:$Y$33, 0))=0, DAY($B289), INDEX(Settings!$AQ$19:$AQ$33, MATCH(K$10, Settings!$Y$19:$Y$33, 0))))-1), 1, Settings!$AY$23:$AY$38), ""))</f>
        <v/>
      </c>
      <c r="BK289" s="119" t="str">
        <f>IF(OR(L$10="", $B289="", L289="", BK$9=""), "", IFERROR(WORKDAY((DATE(YEAR($B289), MONTH($B289)+INDEX(Settings!$AM$19:$AM$33, MATCH(L$10, Settings!$Y$19:$Y$33, 0)), IF(INDEX(Settings!$AQ$19:$AQ$33, MATCH(L$10, Settings!$Y$19:$Y$33, 0))=0, DAY($B289), INDEX(Settings!$AQ$19:$AQ$33, MATCH(L$10, Settings!$Y$19:$Y$33, 0))))-1), 1, Settings!$AY$23:$AY$38), ""))</f>
        <v/>
      </c>
      <c r="BL289" s="119" t="str">
        <f>IF(OR(M$10="", $B289="", M289="", BL$9=""), "", IFERROR(WORKDAY((DATE(YEAR($B289), MONTH($B289)+INDEX(Settings!$AM$19:$AM$33, MATCH(M$10, Settings!$Y$19:$Y$33, 0)), IF(INDEX(Settings!$AQ$19:$AQ$33, MATCH(M$10, Settings!$Y$19:$Y$33, 0))=0, DAY($B289), INDEX(Settings!$AQ$19:$AQ$33, MATCH(M$10, Settings!$Y$19:$Y$33, 0))))-1), 1, Settings!$AY$23:$AY$38), ""))</f>
        <v/>
      </c>
      <c r="BM289" s="119" t="str">
        <f>IF(OR(N$10="", $B289="", N289="", BM$9=""), "", IFERROR(WORKDAY((DATE(YEAR($B289), MONTH($B289)+INDEX(Settings!$AM$19:$AM$33, MATCH(N$10, Settings!$Y$19:$Y$33, 0)), IF(INDEX(Settings!$AQ$19:$AQ$33, MATCH(N$10, Settings!$Y$19:$Y$33, 0))=0, DAY($B289), INDEX(Settings!$AQ$19:$AQ$33, MATCH(N$10, Settings!$Y$19:$Y$33, 0))))-1), 1, Settings!$AY$23:$AY$38), ""))</f>
        <v/>
      </c>
      <c r="BN289" s="119" t="str">
        <f>IF(OR(O$10="", $B289="", O289="", BN$9=""), "", IFERROR(WORKDAY((DATE(YEAR($B289), MONTH($B289)+INDEX(Settings!$AM$19:$AM$33, MATCH(O$10, Settings!$Y$19:$Y$33, 0)), IF(INDEX(Settings!$AQ$19:$AQ$33, MATCH(O$10, Settings!$Y$19:$Y$33, 0))=0, DAY($B289), INDEX(Settings!$AQ$19:$AQ$33, MATCH(O$10, Settings!$Y$19:$Y$33, 0))))-1), 1, Settings!$AY$23:$AY$38), ""))</f>
        <v/>
      </c>
      <c r="BO289" s="119" t="str">
        <f>IF(OR(P$10="", $B289="", P289="", BO$9=""), "", IFERROR(WORKDAY((DATE(YEAR($B289), MONTH($B289)+INDEX(Settings!$AM$19:$AM$33, MATCH(P$10, Settings!$Y$19:$Y$33, 0)), IF(INDEX(Settings!$AQ$19:$AQ$33, MATCH(P$10, Settings!$Y$19:$Y$33, 0))=0, DAY($B289), INDEX(Settings!$AQ$19:$AQ$33, MATCH(P$10, Settings!$Y$19:$Y$33, 0))))-1), 1, Settings!$AY$23:$AY$38), ""))</f>
        <v/>
      </c>
      <c r="BP289" s="120" t="str">
        <f>IF(OR(Q$10="", $B289="", Q289="", BP$9=""), "", IFERROR(WORKDAY((DATE(YEAR($B289), MONTH($B289)+INDEX(Settings!$AM$19:$AM$33, MATCH(Q$10, Settings!$Y$19:$Y$33, 0)), IF(INDEX(Settings!$AQ$19:$AQ$33, MATCH(Q$10, Settings!$Y$19:$Y$33, 0))=0, DAY($B289), INDEX(Settings!$AQ$19:$AQ$33, MATCH(Q$10, Settings!$Y$19:$Y$33, 0))))-1), 1, Settings!$AY$23:$AY$38), ""))</f>
        <v/>
      </c>
      <c r="BR289" s="118" t="str">
        <f>IF(BB289="", "", IF(BB289&lt;=$B289, WORKDAY(DATE(YEAR($BB289), MONTH(BB289)+1, DAY(BB289)-1), 1, Settings!$AY$23:$AY$38), BB289))</f>
        <v/>
      </c>
      <c r="BS289" s="119" t="str">
        <f>IF(BC289="", "", IF(BC289&lt;=$B289, WORKDAY(DATE(YEAR($BB289), MONTH(BC289)+1, DAY(BC289)-1), 1, Settings!$AY$23:$AY$38), BC289))</f>
        <v/>
      </c>
      <c r="BT289" s="119" t="str">
        <f>IF(BD289="", "", IF(BD289&lt;=$B289, WORKDAY(DATE(YEAR($BB289), MONTH(BD289)+1, DAY(BD289)-1), 1, Settings!$AY$23:$AY$38), BD289))</f>
        <v/>
      </c>
      <c r="BU289" s="119" t="str">
        <f>IF(BE289="", "", IF(BE289&lt;=$B289, WORKDAY(DATE(YEAR($BB289), MONTH(BE289)+1, DAY(BE289)-1), 1, Settings!$AY$23:$AY$38), BE289))</f>
        <v/>
      </c>
      <c r="BV289" s="119" t="str">
        <f>IF(BF289="", "", IF(BF289&lt;=$B289, WORKDAY(DATE(YEAR($BB289), MONTH(BF289)+1, DAY(BF289)-1), 1, Settings!$AY$23:$AY$38), BF289))</f>
        <v/>
      </c>
      <c r="BW289" s="119" t="str">
        <f>IF(BG289="", "", IF(BG289&lt;=$B289, WORKDAY(DATE(YEAR($BB289), MONTH(BG289)+1, DAY(BG289)-1), 1, Settings!$AY$23:$AY$38), BG289))</f>
        <v/>
      </c>
      <c r="BX289" s="119" t="str">
        <f>IF(BH289="", "", IF(BH289&lt;=$B289, WORKDAY(DATE(YEAR($BB289), MONTH(BH289)+1, DAY(BH289)-1), 1, Settings!$AY$23:$AY$38), BH289))</f>
        <v/>
      </c>
      <c r="BY289" s="119" t="str">
        <f>IF(BI289="", "", IF(BI289&lt;=$B289, WORKDAY(DATE(YEAR($BB289), MONTH(BI289)+1, DAY(BI289)-1), 1, Settings!$AY$23:$AY$38), BI289))</f>
        <v/>
      </c>
      <c r="BZ289" s="119" t="str">
        <f>IF(BJ289="", "", IF(BJ289&lt;=$B289, WORKDAY(DATE(YEAR($BB289), MONTH(BJ289)+1, DAY(BJ289)-1), 1, Settings!$AY$23:$AY$38), BJ289))</f>
        <v/>
      </c>
      <c r="CA289" s="119" t="str">
        <f>IF(BK289="", "", IF(BK289&lt;=$B289, WORKDAY(DATE(YEAR($BB289), MONTH(BK289)+1, DAY(BK289)-1), 1, Settings!$AY$23:$AY$38), BK289))</f>
        <v/>
      </c>
      <c r="CB289" s="119" t="str">
        <f>IF(BL289="", "", IF(BL289&lt;=$B289, WORKDAY(DATE(YEAR($BB289), MONTH(BL289)+1, DAY(BL289)-1), 1, Settings!$AY$23:$AY$38), BL289))</f>
        <v/>
      </c>
      <c r="CC289" s="119" t="str">
        <f>IF(BM289="", "", IF(BM289&lt;=$B289, WORKDAY(DATE(YEAR($BB289), MONTH(BM289)+1, DAY(BM289)-1), 1, Settings!$AY$23:$AY$38), BM289))</f>
        <v/>
      </c>
      <c r="CD289" s="119" t="str">
        <f>IF(BN289="", "", IF(BN289&lt;=$B289, WORKDAY(DATE(YEAR($BB289), MONTH(BN289)+1, DAY(BN289)-1), 1, Settings!$AY$23:$AY$38), BN289))</f>
        <v/>
      </c>
      <c r="CE289" s="119" t="str">
        <f>IF(BO289="", "", IF(BO289&lt;=$B289, WORKDAY(DATE(YEAR($BB289), MONTH(BO289)+1, DAY(BO289)-1), 1, Settings!$AY$23:$AY$38), BO289))</f>
        <v/>
      </c>
      <c r="CF289" s="120" t="str">
        <f>IF(BP289="", "", IF(BP289&lt;=$B289, WORKDAY(DATE(YEAR($BB289), MONTH(BP289)+1, DAY(BP289)-1), 1, Settings!$AY$23:$AY$38), BP289))</f>
        <v/>
      </c>
      <c r="CH289" s="48" t="str">
        <f t="shared" si="128"/>
        <v/>
      </c>
      <c r="CI289" s="49" t="str">
        <f t="shared" si="129"/>
        <v/>
      </c>
      <c r="CJ289" s="49" t="str">
        <f t="shared" si="130"/>
        <v/>
      </c>
      <c r="CK289" s="49" t="str">
        <f t="shared" si="131"/>
        <v/>
      </c>
      <c r="CL289" s="49" t="str">
        <f t="shared" si="132"/>
        <v/>
      </c>
      <c r="CM289" s="49" t="str">
        <f t="shared" si="133"/>
        <v/>
      </c>
      <c r="CN289" s="49" t="str">
        <f t="shared" si="134"/>
        <v/>
      </c>
      <c r="CO289" s="49" t="str">
        <f t="shared" si="135"/>
        <v/>
      </c>
      <c r="CP289" s="49" t="str">
        <f t="shared" si="136"/>
        <v/>
      </c>
      <c r="CQ289" s="49" t="str">
        <f t="shared" si="137"/>
        <v/>
      </c>
      <c r="CR289" s="49" t="str">
        <f t="shared" si="138"/>
        <v/>
      </c>
      <c r="CS289" s="49" t="str">
        <f t="shared" si="139"/>
        <v/>
      </c>
      <c r="CT289" s="49" t="str">
        <f t="shared" si="140"/>
        <v/>
      </c>
      <c r="CU289" s="49" t="str">
        <f t="shared" si="141"/>
        <v/>
      </c>
      <c r="CV289" s="16" t="str">
        <f t="shared" si="142"/>
        <v/>
      </c>
      <c r="CX289" s="48" t="str">
        <f t="shared" si="143"/>
        <v/>
      </c>
      <c r="CY289" s="49" t="str">
        <f t="shared" si="144"/>
        <v/>
      </c>
      <c r="CZ289" s="49" t="str">
        <f t="shared" si="145"/>
        <v/>
      </c>
      <c r="DA289" s="49" t="str">
        <f t="shared" si="146"/>
        <v/>
      </c>
      <c r="DB289" s="49" t="str">
        <f t="shared" si="147"/>
        <v/>
      </c>
      <c r="DC289" s="49" t="str">
        <f t="shared" si="148"/>
        <v/>
      </c>
      <c r="DD289" s="49" t="str">
        <f t="shared" si="149"/>
        <v/>
      </c>
      <c r="DE289" s="49" t="str">
        <f t="shared" si="150"/>
        <v/>
      </c>
      <c r="DF289" s="49" t="str">
        <f t="shared" si="151"/>
        <v/>
      </c>
      <c r="DG289" s="49" t="str">
        <f t="shared" si="152"/>
        <v/>
      </c>
      <c r="DH289" s="49" t="str">
        <f t="shared" si="153"/>
        <v/>
      </c>
      <c r="DI289" s="49" t="str">
        <f t="shared" si="154"/>
        <v/>
      </c>
      <c r="DJ289" s="49" t="str">
        <f t="shared" si="155"/>
        <v/>
      </c>
      <c r="DK289" s="49" t="str">
        <f t="shared" si="156"/>
        <v/>
      </c>
      <c r="DL289" s="16" t="str">
        <f t="shared" si="157"/>
        <v/>
      </c>
      <c r="DN289" s="17" t="str">
        <f t="shared" si="158"/>
        <v>Apr 2020</v>
      </c>
    </row>
    <row r="290" spans="1:118" x14ac:dyDescent="0.25">
      <c r="A290" s="30"/>
      <c r="B290" s="102">
        <f>IF(B289="", "", IFERROR(IF(B289+1&gt;Settings!$G$25, "", B289+1), ""))</f>
        <v>43926</v>
      </c>
      <c r="C290" s="294"/>
      <c r="D290" s="295"/>
      <c r="E290" s="295"/>
      <c r="F290" s="295"/>
      <c r="G290" s="295"/>
      <c r="H290" s="295"/>
      <c r="I290" s="295"/>
      <c r="J290" s="295"/>
      <c r="K290" s="295"/>
      <c r="L290" s="295"/>
      <c r="M290" s="295"/>
      <c r="N290" s="295"/>
      <c r="O290" s="295"/>
      <c r="P290" s="295"/>
      <c r="Q290" s="296"/>
      <c r="R290" s="30"/>
      <c r="T290" s="17" t="str">
        <f>IF($B290="", "", IF($B290&lt;Settings!$G$23, "Old", "New"))</f>
        <v>New</v>
      </c>
      <c r="AL290" s="118" t="str">
        <f>IF(OR($B290="", C290="", C$10="", AL$9), "", IFERROR($B290+INDEX(Settings!$AF$19:$AF$33, MATCH(C$10, Settings!$Y$19:$Y$33, 0))+IF(INDEX(Settings!$AI$19:$AI$33, MATCH(C$10, Settings!$Y$19:$Y$33, 0))="", 0, INDEX($AO$2:$AU$8, MATCH(TEXT($B290, "ddd"), $AN$2:$AN$8, 0), MATCH(INDEX(Settings!$AI$19:$AI$33, MATCH(C$10, Settings!$Y$19:$Y$33, 0)), $AO$1:$AU$1, 0))), 0))</f>
        <v/>
      </c>
      <c r="AM290" s="119" t="str">
        <f>IF(OR($B290="", D290="", D$10="", AM$9), "", IFERROR($B290+INDEX(Settings!$AF$19:$AF$33, MATCH(D$10, Settings!$Y$19:$Y$33, 0))+IF(INDEX(Settings!$AI$19:$AI$33, MATCH(D$10, Settings!$Y$19:$Y$33, 0))="", 0, INDEX($AO$2:$AU$8, MATCH(TEXT($B290, "ddd"), $AN$2:$AN$8, 0), MATCH(INDEX(Settings!$AI$19:$AI$33, MATCH(D$10, Settings!$Y$19:$Y$33, 0)), $AO$1:$AU$1, 0))), 0))</f>
        <v/>
      </c>
      <c r="AN290" s="119" t="str">
        <f>IF(OR($B290="", E290="", E$10="", AN$9), "", IFERROR($B290+INDEX(Settings!$AF$19:$AF$33, MATCH(E$10, Settings!$Y$19:$Y$33, 0))+IF(INDEX(Settings!$AI$19:$AI$33, MATCH(E$10, Settings!$Y$19:$Y$33, 0))="", 0, INDEX($AO$2:$AU$8, MATCH(TEXT($B290, "ddd"), $AN$2:$AN$8, 0), MATCH(INDEX(Settings!$AI$19:$AI$33, MATCH(E$10, Settings!$Y$19:$Y$33, 0)), $AO$1:$AU$1, 0))), 0))</f>
        <v/>
      </c>
      <c r="AO290" s="119" t="str">
        <f>IF(OR($B290="", F290="", F$10="", AO$9), "", IFERROR($B290+INDEX(Settings!$AF$19:$AF$33, MATCH(F$10, Settings!$Y$19:$Y$33, 0))+IF(INDEX(Settings!$AI$19:$AI$33, MATCH(F$10, Settings!$Y$19:$Y$33, 0))="", 0, INDEX($AO$2:$AU$8, MATCH(TEXT($B290, "ddd"), $AN$2:$AN$8, 0), MATCH(INDEX(Settings!$AI$19:$AI$33, MATCH(F$10, Settings!$Y$19:$Y$33, 0)), $AO$1:$AU$1, 0))), 0))</f>
        <v/>
      </c>
      <c r="AP290" s="119" t="str">
        <f>IF(OR($B290="", G290="", G$10="", AP$9), "", IFERROR($B290+INDEX(Settings!$AF$19:$AF$33, MATCH(G$10, Settings!$Y$19:$Y$33, 0))+IF(INDEX(Settings!$AI$19:$AI$33, MATCH(G$10, Settings!$Y$19:$Y$33, 0))="", 0, INDEX($AO$2:$AU$8, MATCH(TEXT($B290, "ddd"), $AN$2:$AN$8, 0), MATCH(INDEX(Settings!$AI$19:$AI$33, MATCH(G$10, Settings!$Y$19:$Y$33, 0)), $AO$1:$AU$1, 0))), 0))</f>
        <v/>
      </c>
      <c r="AQ290" s="119" t="str">
        <f>IF(OR($B290="", H290="", H$10="", AQ$9), "", IFERROR($B290+INDEX(Settings!$AF$19:$AF$33, MATCH(H$10, Settings!$Y$19:$Y$33, 0))+IF(INDEX(Settings!$AI$19:$AI$33, MATCH(H$10, Settings!$Y$19:$Y$33, 0))="", 0, INDEX($AO$2:$AU$8, MATCH(TEXT($B290, "ddd"), $AN$2:$AN$8, 0), MATCH(INDEX(Settings!$AI$19:$AI$33, MATCH(H$10, Settings!$Y$19:$Y$33, 0)), $AO$1:$AU$1, 0))), 0))</f>
        <v/>
      </c>
      <c r="AR290" s="119" t="str">
        <f>IF(OR($B290="", I290="", I$10="", AR$9), "", IFERROR($B290+INDEX(Settings!$AF$19:$AF$33, MATCH(I$10, Settings!$Y$19:$Y$33, 0))+IF(INDEX(Settings!$AI$19:$AI$33, MATCH(I$10, Settings!$Y$19:$Y$33, 0))="", 0, INDEX($AO$2:$AU$8, MATCH(TEXT($B290, "ddd"), $AN$2:$AN$8, 0), MATCH(INDEX(Settings!$AI$19:$AI$33, MATCH(I$10, Settings!$Y$19:$Y$33, 0)), $AO$1:$AU$1, 0))), 0))</f>
        <v/>
      </c>
      <c r="AS290" s="119" t="str">
        <f>IF(OR($B290="", J290="", J$10="", AS$9), "", IFERROR($B290+INDEX(Settings!$AF$19:$AF$33, MATCH(J$10, Settings!$Y$19:$Y$33, 0))+IF(INDEX(Settings!$AI$19:$AI$33, MATCH(J$10, Settings!$Y$19:$Y$33, 0))="", 0, INDEX($AO$2:$AU$8, MATCH(TEXT($B290, "ddd"), $AN$2:$AN$8, 0), MATCH(INDEX(Settings!$AI$19:$AI$33, MATCH(J$10, Settings!$Y$19:$Y$33, 0)), $AO$1:$AU$1, 0))), 0))</f>
        <v/>
      </c>
      <c r="AT290" s="119" t="str">
        <f>IF(OR($B290="", K290="", K$10="", AT$9), "", IFERROR($B290+INDEX(Settings!$AF$19:$AF$33, MATCH(K$10, Settings!$Y$19:$Y$33, 0))+IF(INDEX(Settings!$AI$19:$AI$33, MATCH(K$10, Settings!$Y$19:$Y$33, 0))="", 0, INDEX($AO$2:$AU$8, MATCH(TEXT($B290, "ddd"), $AN$2:$AN$8, 0), MATCH(INDEX(Settings!$AI$19:$AI$33, MATCH(K$10, Settings!$Y$19:$Y$33, 0)), $AO$1:$AU$1, 0))), 0))</f>
        <v/>
      </c>
      <c r="AU290" s="119" t="str">
        <f>IF(OR($B290="", L290="", L$10="", AU$9), "", IFERROR($B290+INDEX(Settings!$AF$19:$AF$33, MATCH(L$10, Settings!$Y$19:$Y$33, 0))+IF(INDEX(Settings!$AI$19:$AI$33, MATCH(L$10, Settings!$Y$19:$Y$33, 0))="", 0, INDEX($AO$2:$AU$8, MATCH(TEXT($B290, "ddd"), $AN$2:$AN$8, 0), MATCH(INDEX(Settings!$AI$19:$AI$33, MATCH(L$10, Settings!$Y$19:$Y$33, 0)), $AO$1:$AU$1, 0))), 0))</f>
        <v/>
      </c>
      <c r="AV290" s="119" t="str">
        <f>IF(OR($B290="", M290="", M$10="", AV$9), "", IFERROR($B290+INDEX(Settings!$AF$19:$AF$33, MATCH(M$10, Settings!$Y$19:$Y$33, 0))+IF(INDEX(Settings!$AI$19:$AI$33, MATCH(M$10, Settings!$Y$19:$Y$33, 0))="", 0, INDEX($AO$2:$AU$8, MATCH(TEXT($B290, "ddd"), $AN$2:$AN$8, 0), MATCH(INDEX(Settings!$AI$19:$AI$33, MATCH(M$10, Settings!$Y$19:$Y$33, 0)), $AO$1:$AU$1, 0))), 0))</f>
        <v/>
      </c>
      <c r="AW290" s="119" t="str">
        <f>IF(OR($B290="", N290="", N$10="", AW$9), "", IFERROR($B290+INDEX(Settings!$AF$19:$AF$33, MATCH(N$10, Settings!$Y$19:$Y$33, 0))+IF(INDEX(Settings!$AI$19:$AI$33, MATCH(N$10, Settings!$Y$19:$Y$33, 0))="", 0, INDEX($AO$2:$AU$8, MATCH(TEXT($B290, "ddd"), $AN$2:$AN$8, 0), MATCH(INDEX(Settings!$AI$19:$AI$33, MATCH(N$10, Settings!$Y$19:$Y$33, 0)), $AO$1:$AU$1, 0))), 0))</f>
        <v/>
      </c>
      <c r="AX290" s="119" t="str">
        <f>IF(OR($B290="", O290="", O$10="", AX$9), "", IFERROR($B290+INDEX(Settings!$AF$19:$AF$33, MATCH(O$10, Settings!$Y$19:$Y$33, 0))+IF(INDEX(Settings!$AI$19:$AI$33, MATCH(O$10, Settings!$Y$19:$Y$33, 0))="", 0, INDEX($AO$2:$AU$8, MATCH(TEXT($B290, "ddd"), $AN$2:$AN$8, 0), MATCH(INDEX(Settings!$AI$19:$AI$33, MATCH(O$10, Settings!$Y$19:$Y$33, 0)), $AO$1:$AU$1, 0))), 0))</f>
        <v/>
      </c>
      <c r="AY290" s="119" t="str">
        <f>IF(OR($B290="", P290="", P$10="", AY$9), "", IFERROR($B290+INDEX(Settings!$AF$19:$AF$33, MATCH(P$10, Settings!$Y$19:$Y$33, 0))+IF(INDEX(Settings!$AI$19:$AI$33, MATCH(P$10, Settings!$Y$19:$Y$33, 0))="", 0, INDEX($AO$2:$AU$8, MATCH(TEXT($B290, "ddd"), $AN$2:$AN$8, 0), MATCH(INDEX(Settings!$AI$19:$AI$33, MATCH(P$10, Settings!$Y$19:$Y$33, 0)), $AO$1:$AU$1, 0))), 0))</f>
        <v/>
      </c>
      <c r="AZ290" s="120" t="str">
        <f>IF(OR($B290="", Q290="", Q$10="", AZ$9), "", IFERROR($B290+INDEX(Settings!$AF$19:$AF$33, MATCH(Q$10, Settings!$Y$19:$Y$33, 0))+IF(INDEX(Settings!$AI$19:$AI$33, MATCH(Q$10, Settings!$Y$19:$Y$33, 0))="", 0, INDEX($AO$2:$AU$8, MATCH(TEXT($B290, "ddd"), $AN$2:$AN$8, 0), MATCH(INDEX(Settings!$AI$19:$AI$33, MATCH(Q$10, Settings!$Y$19:$Y$33, 0)), $AO$1:$AU$1, 0))), 0))</f>
        <v/>
      </c>
      <c r="BB290" s="118" t="str">
        <f>IF(OR(C$10="", $B290="", C290="", BB$9=""), "", IFERROR(WORKDAY((DATE(YEAR($B290), MONTH($B290)+INDEX(Settings!$AM$19:$AM$33, MATCH(C$10, Settings!$Y$19:$Y$33, 0)), IF(INDEX(Settings!$AQ$19:$AQ$33, MATCH(C$10, Settings!$Y$19:$Y$33, 0))=0, DAY($B290), INDEX(Settings!$AQ$19:$AQ$33, MATCH(C$10, Settings!$Y$19:$Y$33, 0))))-1), 1, Settings!$AY$23:$AY$38), ""))</f>
        <v/>
      </c>
      <c r="BC290" s="119" t="str">
        <f>IF(OR(D$10="", $B290="", D290="", BC$9=""), "", IFERROR(WORKDAY((DATE(YEAR($B290), MONTH($B290)+INDEX(Settings!$AM$19:$AM$33, MATCH(D$10, Settings!$Y$19:$Y$33, 0)), IF(INDEX(Settings!$AQ$19:$AQ$33, MATCH(D$10, Settings!$Y$19:$Y$33, 0))=0, DAY($B290), INDEX(Settings!$AQ$19:$AQ$33, MATCH(D$10, Settings!$Y$19:$Y$33, 0))))-1), 1, Settings!$AY$23:$AY$38), ""))</f>
        <v/>
      </c>
      <c r="BD290" s="119" t="str">
        <f>IF(OR(E$10="", $B290="", E290="", BD$9=""), "", IFERROR(WORKDAY((DATE(YEAR($B290), MONTH($B290)+INDEX(Settings!$AM$19:$AM$33, MATCH(E$10, Settings!$Y$19:$Y$33, 0)), IF(INDEX(Settings!$AQ$19:$AQ$33, MATCH(E$10, Settings!$Y$19:$Y$33, 0))=0, DAY($B290), INDEX(Settings!$AQ$19:$AQ$33, MATCH(E$10, Settings!$Y$19:$Y$33, 0))))-1), 1, Settings!$AY$23:$AY$38), ""))</f>
        <v/>
      </c>
      <c r="BE290" s="119" t="str">
        <f>IF(OR(F$10="", $B290="", F290="", BE$9=""), "", IFERROR(WORKDAY((DATE(YEAR($B290), MONTH($B290)+INDEX(Settings!$AM$19:$AM$33, MATCH(F$10, Settings!$Y$19:$Y$33, 0)), IF(INDEX(Settings!$AQ$19:$AQ$33, MATCH(F$10, Settings!$Y$19:$Y$33, 0))=0, DAY($B290), INDEX(Settings!$AQ$19:$AQ$33, MATCH(F$10, Settings!$Y$19:$Y$33, 0))))-1), 1, Settings!$AY$23:$AY$38), ""))</f>
        <v/>
      </c>
      <c r="BF290" s="119" t="str">
        <f>IF(OR(G$10="", $B290="", G290="", BF$9=""), "", IFERROR(WORKDAY((DATE(YEAR($B290), MONTH($B290)+INDEX(Settings!$AM$19:$AM$33, MATCH(G$10, Settings!$Y$19:$Y$33, 0)), IF(INDEX(Settings!$AQ$19:$AQ$33, MATCH(G$10, Settings!$Y$19:$Y$33, 0))=0, DAY($B290), INDEX(Settings!$AQ$19:$AQ$33, MATCH(G$10, Settings!$Y$19:$Y$33, 0))))-1), 1, Settings!$AY$23:$AY$38), ""))</f>
        <v/>
      </c>
      <c r="BG290" s="119" t="str">
        <f>IF(OR(H$10="", $B290="", H290="", BG$9=""), "", IFERROR(WORKDAY((DATE(YEAR($B290), MONTH($B290)+INDEX(Settings!$AM$19:$AM$33, MATCH(H$10, Settings!$Y$19:$Y$33, 0)), IF(INDEX(Settings!$AQ$19:$AQ$33, MATCH(H$10, Settings!$Y$19:$Y$33, 0))=0, DAY($B290), INDEX(Settings!$AQ$19:$AQ$33, MATCH(H$10, Settings!$Y$19:$Y$33, 0))))-1), 1, Settings!$AY$23:$AY$38), ""))</f>
        <v/>
      </c>
      <c r="BH290" s="119" t="str">
        <f>IF(OR(I$10="", $B290="", I290="", BH$9=""), "", IFERROR(WORKDAY((DATE(YEAR($B290), MONTH($B290)+INDEX(Settings!$AM$19:$AM$33, MATCH(I$10, Settings!$Y$19:$Y$33, 0)), IF(INDEX(Settings!$AQ$19:$AQ$33, MATCH(I$10, Settings!$Y$19:$Y$33, 0))=0, DAY($B290), INDEX(Settings!$AQ$19:$AQ$33, MATCH(I$10, Settings!$Y$19:$Y$33, 0))))-1), 1, Settings!$AY$23:$AY$38), ""))</f>
        <v/>
      </c>
      <c r="BI290" s="119" t="str">
        <f>IF(OR(J$10="", $B290="", J290="", BI$9=""), "", IFERROR(WORKDAY((DATE(YEAR($B290), MONTH($B290)+INDEX(Settings!$AM$19:$AM$33, MATCH(J$10, Settings!$Y$19:$Y$33, 0)), IF(INDEX(Settings!$AQ$19:$AQ$33, MATCH(J$10, Settings!$Y$19:$Y$33, 0))=0, DAY($B290), INDEX(Settings!$AQ$19:$AQ$33, MATCH(J$10, Settings!$Y$19:$Y$33, 0))))-1), 1, Settings!$AY$23:$AY$38), ""))</f>
        <v/>
      </c>
      <c r="BJ290" s="119" t="str">
        <f>IF(OR(K$10="", $B290="", K290="", BJ$9=""), "", IFERROR(WORKDAY((DATE(YEAR($B290), MONTH($B290)+INDEX(Settings!$AM$19:$AM$33, MATCH(K$10, Settings!$Y$19:$Y$33, 0)), IF(INDEX(Settings!$AQ$19:$AQ$33, MATCH(K$10, Settings!$Y$19:$Y$33, 0))=0, DAY($B290), INDEX(Settings!$AQ$19:$AQ$33, MATCH(K$10, Settings!$Y$19:$Y$33, 0))))-1), 1, Settings!$AY$23:$AY$38), ""))</f>
        <v/>
      </c>
      <c r="BK290" s="119" t="str">
        <f>IF(OR(L$10="", $B290="", L290="", BK$9=""), "", IFERROR(WORKDAY((DATE(YEAR($B290), MONTH($B290)+INDEX(Settings!$AM$19:$AM$33, MATCH(L$10, Settings!$Y$19:$Y$33, 0)), IF(INDEX(Settings!$AQ$19:$AQ$33, MATCH(L$10, Settings!$Y$19:$Y$33, 0))=0, DAY($B290), INDEX(Settings!$AQ$19:$AQ$33, MATCH(L$10, Settings!$Y$19:$Y$33, 0))))-1), 1, Settings!$AY$23:$AY$38), ""))</f>
        <v/>
      </c>
      <c r="BL290" s="119" t="str">
        <f>IF(OR(M$10="", $B290="", M290="", BL$9=""), "", IFERROR(WORKDAY((DATE(YEAR($B290), MONTH($B290)+INDEX(Settings!$AM$19:$AM$33, MATCH(M$10, Settings!$Y$19:$Y$33, 0)), IF(INDEX(Settings!$AQ$19:$AQ$33, MATCH(M$10, Settings!$Y$19:$Y$33, 0))=0, DAY($B290), INDEX(Settings!$AQ$19:$AQ$33, MATCH(M$10, Settings!$Y$19:$Y$33, 0))))-1), 1, Settings!$AY$23:$AY$38), ""))</f>
        <v/>
      </c>
      <c r="BM290" s="119" t="str">
        <f>IF(OR(N$10="", $B290="", N290="", BM$9=""), "", IFERROR(WORKDAY((DATE(YEAR($B290), MONTH($B290)+INDEX(Settings!$AM$19:$AM$33, MATCH(N$10, Settings!$Y$19:$Y$33, 0)), IF(INDEX(Settings!$AQ$19:$AQ$33, MATCH(N$10, Settings!$Y$19:$Y$33, 0))=0, DAY($B290), INDEX(Settings!$AQ$19:$AQ$33, MATCH(N$10, Settings!$Y$19:$Y$33, 0))))-1), 1, Settings!$AY$23:$AY$38), ""))</f>
        <v/>
      </c>
      <c r="BN290" s="119" t="str">
        <f>IF(OR(O$10="", $B290="", O290="", BN$9=""), "", IFERROR(WORKDAY((DATE(YEAR($B290), MONTH($B290)+INDEX(Settings!$AM$19:$AM$33, MATCH(O$10, Settings!$Y$19:$Y$33, 0)), IF(INDEX(Settings!$AQ$19:$AQ$33, MATCH(O$10, Settings!$Y$19:$Y$33, 0))=0, DAY($B290), INDEX(Settings!$AQ$19:$AQ$33, MATCH(O$10, Settings!$Y$19:$Y$33, 0))))-1), 1, Settings!$AY$23:$AY$38), ""))</f>
        <v/>
      </c>
      <c r="BO290" s="119" t="str">
        <f>IF(OR(P$10="", $B290="", P290="", BO$9=""), "", IFERROR(WORKDAY((DATE(YEAR($B290), MONTH($B290)+INDEX(Settings!$AM$19:$AM$33, MATCH(P$10, Settings!$Y$19:$Y$33, 0)), IF(INDEX(Settings!$AQ$19:$AQ$33, MATCH(P$10, Settings!$Y$19:$Y$33, 0))=0, DAY($B290), INDEX(Settings!$AQ$19:$AQ$33, MATCH(P$10, Settings!$Y$19:$Y$33, 0))))-1), 1, Settings!$AY$23:$AY$38), ""))</f>
        <v/>
      </c>
      <c r="BP290" s="120" t="str">
        <f>IF(OR(Q$10="", $B290="", Q290="", BP$9=""), "", IFERROR(WORKDAY((DATE(YEAR($B290), MONTH($B290)+INDEX(Settings!$AM$19:$AM$33, MATCH(Q$10, Settings!$Y$19:$Y$33, 0)), IF(INDEX(Settings!$AQ$19:$AQ$33, MATCH(Q$10, Settings!$Y$19:$Y$33, 0))=0, DAY($B290), INDEX(Settings!$AQ$19:$AQ$33, MATCH(Q$10, Settings!$Y$19:$Y$33, 0))))-1), 1, Settings!$AY$23:$AY$38), ""))</f>
        <v/>
      </c>
      <c r="BR290" s="118" t="str">
        <f>IF(BB290="", "", IF(BB290&lt;=$B290, WORKDAY(DATE(YEAR($BB290), MONTH(BB290)+1, DAY(BB290)-1), 1, Settings!$AY$23:$AY$38), BB290))</f>
        <v/>
      </c>
      <c r="BS290" s="119" t="str">
        <f>IF(BC290="", "", IF(BC290&lt;=$B290, WORKDAY(DATE(YEAR($BB290), MONTH(BC290)+1, DAY(BC290)-1), 1, Settings!$AY$23:$AY$38), BC290))</f>
        <v/>
      </c>
      <c r="BT290" s="119" t="str">
        <f>IF(BD290="", "", IF(BD290&lt;=$B290, WORKDAY(DATE(YEAR($BB290), MONTH(BD290)+1, DAY(BD290)-1), 1, Settings!$AY$23:$AY$38), BD290))</f>
        <v/>
      </c>
      <c r="BU290" s="119" t="str">
        <f>IF(BE290="", "", IF(BE290&lt;=$B290, WORKDAY(DATE(YEAR($BB290), MONTH(BE290)+1, DAY(BE290)-1), 1, Settings!$AY$23:$AY$38), BE290))</f>
        <v/>
      </c>
      <c r="BV290" s="119" t="str">
        <f>IF(BF290="", "", IF(BF290&lt;=$B290, WORKDAY(DATE(YEAR($BB290), MONTH(BF290)+1, DAY(BF290)-1), 1, Settings!$AY$23:$AY$38), BF290))</f>
        <v/>
      </c>
      <c r="BW290" s="119" t="str">
        <f>IF(BG290="", "", IF(BG290&lt;=$B290, WORKDAY(DATE(YEAR($BB290), MONTH(BG290)+1, DAY(BG290)-1), 1, Settings!$AY$23:$AY$38), BG290))</f>
        <v/>
      </c>
      <c r="BX290" s="119" t="str">
        <f>IF(BH290="", "", IF(BH290&lt;=$B290, WORKDAY(DATE(YEAR($BB290), MONTH(BH290)+1, DAY(BH290)-1), 1, Settings!$AY$23:$AY$38), BH290))</f>
        <v/>
      </c>
      <c r="BY290" s="119" t="str">
        <f>IF(BI290="", "", IF(BI290&lt;=$B290, WORKDAY(DATE(YEAR($BB290), MONTH(BI290)+1, DAY(BI290)-1), 1, Settings!$AY$23:$AY$38), BI290))</f>
        <v/>
      </c>
      <c r="BZ290" s="119" t="str">
        <f>IF(BJ290="", "", IF(BJ290&lt;=$B290, WORKDAY(DATE(YEAR($BB290), MONTH(BJ290)+1, DAY(BJ290)-1), 1, Settings!$AY$23:$AY$38), BJ290))</f>
        <v/>
      </c>
      <c r="CA290" s="119" t="str">
        <f>IF(BK290="", "", IF(BK290&lt;=$B290, WORKDAY(DATE(YEAR($BB290), MONTH(BK290)+1, DAY(BK290)-1), 1, Settings!$AY$23:$AY$38), BK290))</f>
        <v/>
      </c>
      <c r="CB290" s="119" t="str">
        <f>IF(BL290="", "", IF(BL290&lt;=$B290, WORKDAY(DATE(YEAR($BB290), MONTH(BL290)+1, DAY(BL290)-1), 1, Settings!$AY$23:$AY$38), BL290))</f>
        <v/>
      </c>
      <c r="CC290" s="119" t="str">
        <f>IF(BM290="", "", IF(BM290&lt;=$B290, WORKDAY(DATE(YEAR($BB290), MONTH(BM290)+1, DAY(BM290)-1), 1, Settings!$AY$23:$AY$38), BM290))</f>
        <v/>
      </c>
      <c r="CD290" s="119" t="str">
        <f>IF(BN290="", "", IF(BN290&lt;=$B290, WORKDAY(DATE(YEAR($BB290), MONTH(BN290)+1, DAY(BN290)-1), 1, Settings!$AY$23:$AY$38), BN290))</f>
        <v/>
      </c>
      <c r="CE290" s="119" t="str">
        <f>IF(BO290="", "", IF(BO290&lt;=$B290, WORKDAY(DATE(YEAR($BB290), MONTH(BO290)+1, DAY(BO290)-1), 1, Settings!$AY$23:$AY$38), BO290))</f>
        <v/>
      </c>
      <c r="CF290" s="120" t="str">
        <f>IF(BP290="", "", IF(BP290&lt;=$B290, WORKDAY(DATE(YEAR($BB290), MONTH(BP290)+1, DAY(BP290)-1), 1, Settings!$AY$23:$AY$38), BP290))</f>
        <v/>
      </c>
      <c r="CH290" s="48" t="str">
        <f t="shared" si="128"/>
        <v/>
      </c>
      <c r="CI290" s="49" t="str">
        <f t="shared" si="129"/>
        <v/>
      </c>
      <c r="CJ290" s="49" t="str">
        <f t="shared" si="130"/>
        <v/>
      </c>
      <c r="CK290" s="49" t="str">
        <f t="shared" si="131"/>
        <v/>
      </c>
      <c r="CL290" s="49" t="str">
        <f t="shared" si="132"/>
        <v/>
      </c>
      <c r="CM290" s="49" t="str">
        <f t="shared" si="133"/>
        <v/>
      </c>
      <c r="CN290" s="49" t="str">
        <f t="shared" si="134"/>
        <v/>
      </c>
      <c r="CO290" s="49" t="str">
        <f t="shared" si="135"/>
        <v/>
      </c>
      <c r="CP290" s="49" t="str">
        <f t="shared" si="136"/>
        <v/>
      </c>
      <c r="CQ290" s="49" t="str">
        <f t="shared" si="137"/>
        <v/>
      </c>
      <c r="CR290" s="49" t="str">
        <f t="shared" si="138"/>
        <v/>
      </c>
      <c r="CS290" s="49" t="str">
        <f t="shared" si="139"/>
        <v/>
      </c>
      <c r="CT290" s="49" t="str">
        <f t="shared" si="140"/>
        <v/>
      </c>
      <c r="CU290" s="49" t="str">
        <f t="shared" si="141"/>
        <v/>
      </c>
      <c r="CV290" s="16" t="str">
        <f t="shared" si="142"/>
        <v/>
      </c>
      <c r="CX290" s="48" t="str">
        <f t="shared" si="143"/>
        <v/>
      </c>
      <c r="CY290" s="49" t="str">
        <f t="shared" si="144"/>
        <v/>
      </c>
      <c r="CZ290" s="49" t="str">
        <f t="shared" si="145"/>
        <v/>
      </c>
      <c r="DA290" s="49" t="str">
        <f t="shared" si="146"/>
        <v/>
      </c>
      <c r="DB290" s="49" t="str">
        <f t="shared" si="147"/>
        <v/>
      </c>
      <c r="DC290" s="49" t="str">
        <f t="shared" si="148"/>
        <v/>
      </c>
      <c r="DD290" s="49" t="str">
        <f t="shared" si="149"/>
        <v/>
      </c>
      <c r="DE290" s="49" t="str">
        <f t="shared" si="150"/>
        <v/>
      </c>
      <c r="DF290" s="49" t="str">
        <f t="shared" si="151"/>
        <v/>
      </c>
      <c r="DG290" s="49" t="str">
        <f t="shared" si="152"/>
        <v/>
      </c>
      <c r="DH290" s="49" t="str">
        <f t="shared" si="153"/>
        <v/>
      </c>
      <c r="DI290" s="49" t="str">
        <f t="shared" si="154"/>
        <v/>
      </c>
      <c r="DJ290" s="49" t="str">
        <f t="shared" si="155"/>
        <v/>
      </c>
      <c r="DK290" s="49" t="str">
        <f t="shared" si="156"/>
        <v/>
      </c>
      <c r="DL290" s="16" t="str">
        <f t="shared" si="157"/>
        <v/>
      </c>
      <c r="DN290" s="17" t="str">
        <f t="shared" si="158"/>
        <v>Apr 2020</v>
      </c>
    </row>
    <row r="291" spans="1:118" x14ac:dyDescent="0.25">
      <c r="A291" s="30"/>
      <c r="B291" s="102">
        <f>IF(B290="", "", IFERROR(IF(B290+1&gt;Settings!$G$25, "", B290+1), ""))</f>
        <v>43927</v>
      </c>
      <c r="C291" s="294"/>
      <c r="D291" s="295"/>
      <c r="E291" s="295"/>
      <c r="F291" s="295"/>
      <c r="G291" s="295"/>
      <c r="H291" s="295"/>
      <c r="I291" s="295"/>
      <c r="J291" s="295"/>
      <c r="K291" s="295"/>
      <c r="L291" s="295"/>
      <c r="M291" s="295"/>
      <c r="N291" s="295"/>
      <c r="O291" s="295"/>
      <c r="P291" s="295"/>
      <c r="Q291" s="296"/>
      <c r="R291" s="30"/>
      <c r="T291" s="17" t="str">
        <f>IF($B291="", "", IF($B291&lt;Settings!$G$23, "Old", "New"))</f>
        <v>New</v>
      </c>
      <c r="AL291" s="118" t="str">
        <f>IF(OR($B291="", C291="", C$10="", AL$9), "", IFERROR($B291+INDEX(Settings!$AF$19:$AF$33, MATCH(C$10, Settings!$Y$19:$Y$33, 0))+IF(INDEX(Settings!$AI$19:$AI$33, MATCH(C$10, Settings!$Y$19:$Y$33, 0))="", 0, INDEX($AO$2:$AU$8, MATCH(TEXT($B291, "ddd"), $AN$2:$AN$8, 0), MATCH(INDEX(Settings!$AI$19:$AI$33, MATCH(C$10, Settings!$Y$19:$Y$33, 0)), $AO$1:$AU$1, 0))), 0))</f>
        <v/>
      </c>
      <c r="AM291" s="119" t="str">
        <f>IF(OR($B291="", D291="", D$10="", AM$9), "", IFERROR($B291+INDEX(Settings!$AF$19:$AF$33, MATCH(D$10, Settings!$Y$19:$Y$33, 0))+IF(INDEX(Settings!$AI$19:$AI$33, MATCH(D$10, Settings!$Y$19:$Y$33, 0))="", 0, INDEX($AO$2:$AU$8, MATCH(TEXT($B291, "ddd"), $AN$2:$AN$8, 0), MATCH(INDEX(Settings!$AI$19:$AI$33, MATCH(D$10, Settings!$Y$19:$Y$33, 0)), $AO$1:$AU$1, 0))), 0))</f>
        <v/>
      </c>
      <c r="AN291" s="119" t="str">
        <f>IF(OR($B291="", E291="", E$10="", AN$9), "", IFERROR($B291+INDEX(Settings!$AF$19:$AF$33, MATCH(E$10, Settings!$Y$19:$Y$33, 0))+IF(INDEX(Settings!$AI$19:$AI$33, MATCH(E$10, Settings!$Y$19:$Y$33, 0))="", 0, INDEX($AO$2:$AU$8, MATCH(TEXT($B291, "ddd"), $AN$2:$AN$8, 0), MATCH(INDEX(Settings!$AI$19:$AI$33, MATCH(E$10, Settings!$Y$19:$Y$33, 0)), $AO$1:$AU$1, 0))), 0))</f>
        <v/>
      </c>
      <c r="AO291" s="119" t="str">
        <f>IF(OR($B291="", F291="", F$10="", AO$9), "", IFERROR($B291+INDEX(Settings!$AF$19:$AF$33, MATCH(F$10, Settings!$Y$19:$Y$33, 0))+IF(INDEX(Settings!$AI$19:$AI$33, MATCH(F$10, Settings!$Y$19:$Y$33, 0))="", 0, INDEX($AO$2:$AU$8, MATCH(TEXT($B291, "ddd"), $AN$2:$AN$8, 0), MATCH(INDEX(Settings!$AI$19:$AI$33, MATCH(F$10, Settings!$Y$19:$Y$33, 0)), $AO$1:$AU$1, 0))), 0))</f>
        <v/>
      </c>
      <c r="AP291" s="119" t="str">
        <f>IF(OR($B291="", G291="", G$10="", AP$9), "", IFERROR($B291+INDEX(Settings!$AF$19:$AF$33, MATCH(G$10, Settings!$Y$19:$Y$33, 0))+IF(INDEX(Settings!$AI$19:$AI$33, MATCH(G$10, Settings!$Y$19:$Y$33, 0))="", 0, INDEX($AO$2:$AU$8, MATCH(TEXT($B291, "ddd"), $AN$2:$AN$8, 0), MATCH(INDEX(Settings!$AI$19:$AI$33, MATCH(G$10, Settings!$Y$19:$Y$33, 0)), $AO$1:$AU$1, 0))), 0))</f>
        <v/>
      </c>
      <c r="AQ291" s="119" t="str">
        <f>IF(OR($B291="", H291="", H$10="", AQ$9), "", IFERROR($B291+INDEX(Settings!$AF$19:$AF$33, MATCH(H$10, Settings!$Y$19:$Y$33, 0))+IF(INDEX(Settings!$AI$19:$AI$33, MATCH(H$10, Settings!$Y$19:$Y$33, 0))="", 0, INDEX($AO$2:$AU$8, MATCH(TEXT($B291, "ddd"), $AN$2:$AN$8, 0), MATCH(INDEX(Settings!$AI$19:$AI$33, MATCH(H$10, Settings!$Y$19:$Y$33, 0)), $AO$1:$AU$1, 0))), 0))</f>
        <v/>
      </c>
      <c r="AR291" s="119" t="str">
        <f>IF(OR($B291="", I291="", I$10="", AR$9), "", IFERROR($B291+INDEX(Settings!$AF$19:$AF$33, MATCH(I$10, Settings!$Y$19:$Y$33, 0))+IF(INDEX(Settings!$AI$19:$AI$33, MATCH(I$10, Settings!$Y$19:$Y$33, 0))="", 0, INDEX($AO$2:$AU$8, MATCH(TEXT($B291, "ddd"), $AN$2:$AN$8, 0), MATCH(INDEX(Settings!$AI$19:$AI$33, MATCH(I$10, Settings!$Y$19:$Y$33, 0)), $AO$1:$AU$1, 0))), 0))</f>
        <v/>
      </c>
      <c r="AS291" s="119" t="str">
        <f>IF(OR($B291="", J291="", J$10="", AS$9), "", IFERROR($B291+INDEX(Settings!$AF$19:$AF$33, MATCH(J$10, Settings!$Y$19:$Y$33, 0))+IF(INDEX(Settings!$AI$19:$AI$33, MATCH(J$10, Settings!$Y$19:$Y$33, 0))="", 0, INDEX($AO$2:$AU$8, MATCH(TEXT($B291, "ddd"), $AN$2:$AN$8, 0), MATCH(INDEX(Settings!$AI$19:$AI$33, MATCH(J$10, Settings!$Y$19:$Y$33, 0)), $AO$1:$AU$1, 0))), 0))</f>
        <v/>
      </c>
      <c r="AT291" s="119" t="str">
        <f>IF(OR($B291="", K291="", K$10="", AT$9), "", IFERROR($B291+INDEX(Settings!$AF$19:$AF$33, MATCH(K$10, Settings!$Y$19:$Y$33, 0))+IF(INDEX(Settings!$AI$19:$AI$33, MATCH(K$10, Settings!$Y$19:$Y$33, 0))="", 0, INDEX($AO$2:$AU$8, MATCH(TEXT($B291, "ddd"), $AN$2:$AN$8, 0), MATCH(INDEX(Settings!$AI$19:$AI$33, MATCH(K$10, Settings!$Y$19:$Y$33, 0)), $AO$1:$AU$1, 0))), 0))</f>
        <v/>
      </c>
      <c r="AU291" s="119" t="str">
        <f>IF(OR($B291="", L291="", L$10="", AU$9), "", IFERROR($B291+INDEX(Settings!$AF$19:$AF$33, MATCH(L$10, Settings!$Y$19:$Y$33, 0))+IF(INDEX(Settings!$AI$19:$AI$33, MATCH(L$10, Settings!$Y$19:$Y$33, 0))="", 0, INDEX($AO$2:$AU$8, MATCH(TEXT($B291, "ddd"), $AN$2:$AN$8, 0), MATCH(INDEX(Settings!$AI$19:$AI$33, MATCH(L$10, Settings!$Y$19:$Y$33, 0)), $AO$1:$AU$1, 0))), 0))</f>
        <v/>
      </c>
      <c r="AV291" s="119" t="str">
        <f>IF(OR($B291="", M291="", M$10="", AV$9), "", IFERROR($B291+INDEX(Settings!$AF$19:$AF$33, MATCH(M$10, Settings!$Y$19:$Y$33, 0))+IF(INDEX(Settings!$AI$19:$AI$33, MATCH(M$10, Settings!$Y$19:$Y$33, 0))="", 0, INDEX($AO$2:$AU$8, MATCH(TEXT($B291, "ddd"), $AN$2:$AN$8, 0), MATCH(INDEX(Settings!$AI$19:$AI$33, MATCH(M$10, Settings!$Y$19:$Y$33, 0)), $AO$1:$AU$1, 0))), 0))</f>
        <v/>
      </c>
      <c r="AW291" s="119" t="str">
        <f>IF(OR($B291="", N291="", N$10="", AW$9), "", IFERROR($B291+INDEX(Settings!$AF$19:$AF$33, MATCH(N$10, Settings!$Y$19:$Y$33, 0))+IF(INDEX(Settings!$AI$19:$AI$33, MATCH(N$10, Settings!$Y$19:$Y$33, 0))="", 0, INDEX($AO$2:$AU$8, MATCH(TEXT($B291, "ddd"), $AN$2:$AN$8, 0), MATCH(INDEX(Settings!$AI$19:$AI$33, MATCH(N$10, Settings!$Y$19:$Y$33, 0)), $AO$1:$AU$1, 0))), 0))</f>
        <v/>
      </c>
      <c r="AX291" s="119" t="str">
        <f>IF(OR($B291="", O291="", O$10="", AX$9), "", IFERROR($B291+INDEX(Settings!$AF$19:$AF$33, MATCH(O$10, Settings!$Y$19:$Y$33, 0))+IF(INDEX(Settings!$AI$19:$AI$33, MATCH(O$10, Settings!$Y$19:$Y$33, 0))="", 0, INDEX($AO$2:$AU$8, MATCH(TEXT($B291, "ddd"), $AN$2:$AN$8, 0), MATCH(INDEX(Settings!$AI$19:$AI$33, MATCH(O$10, Settings!$Y$19:$Y$33, 0)), $AO$1:$AU$1, 0))), 0))</f>
        <v/>
      </c>
      <c r="AY291" s="119" t="str">
        <f>IF(OR($B291="", P291="", P$10="", AY$9), "", IFERROR($B291+INDEX(Settings!$AF$19:$AF$33, MATCH(P$10, Settings!$Y$19:$Y$33, 0))+IF(INDEX(Settings!$AI$19:$AI$33, MATCH(P$10, Settings!$Y$19:$Y$33, 0))="", 0, INDEX($AO$2:$AU$8, MATCH(TEXT($B291, "ddd"), $AN$2:$AN$8, 0), MATCH(INDEX(Settings!$AI$19:$AI$33, MATCH(P$10, Settings!$Y$19:$Y$33, 0)), $AO$1:$AU$1, 0))), 0))</f>
        <v/>
      </c>
      <c r="AZ291" s="120" t="str">
        <f>IF(OR($B291="", Q291="", Q$10="", AZ$9), "", IFERROR($B291+INDEX(Settings!$AF$19:$AF$33, MATCH(Q$10, Settings!$Y$19:$Y$33, 0))+IF(INDEX(Settings!$AI$19:$AI$33, MATCH(Q$10, Settings!$Y$19:$Y$33, 0))="", 0, INDEX($AO$2:$AU$8, MATCH(TEXT($B291, "ddd"), $AN$2:$AN$8, 0), MATCH(INDEX(Settings!$AI$19:$AI$33, MATCH(Q$10, Settings!$Y$19:$Y$33, 0)), $AO$1:$AU$1, 0))), 0))</f>
        <v/>
      </c>
      <c r="BB291" s="118" t="str">
        <f>IF(OR(C$10="", $B291="", C291="", BB$9=""), "", IFERROR(WORKDAY((DATE(YEAR($B291), MONTH($B291)+INDEX(Settings!$AM$19:$AM$33, MATCH(C$10, Settings!$Y$19:$Y$33, 0)), IF(INDEX(Settings!$AQ$19:$AQ$33, MATCH(C$10, Settings!$Y$19:$Y$33, 0))=0, DAY($B291), INDEX(Settings!$AQ$19:$AQ$33, MATCH(C$10, Settings!$Y$19:$Y$33, 0))))-1), 1, Settings!$AY$23:$AY$38), ""))</f>
        <v/>
      </c>
      <c r="BC291" s="119" t="str">
        <f>IF(OR(D$10="", $B291="", D291="", BC$9=""), "", IFERROR(WORKDAY((DATE(YEAR($B291), MONTH($B291)+INDEX(Settings!$AM$19:$AM$33, MATCH(D$10, Settings!$Y$19:$Y$33, 0)), IF(INDEX(Settings!$AQ$19:$AQ$33, MATCH(D$10, Settings!$Y$19:$Y$33, 0))=0, DAY($B291), INDEX(Settings!$AQ$19:$AQ$33, MATCH(D$10, Settings!$Y$19:$Y$33, 0))))-1), 1, Settings!$AY$23:$AY$38), ""))</f>
        <v/>
      </c>
      <c r="BD291" s="119" t="str">
        <f>IF(OR(E$10="", $B291="", E291="", BD$9=""), "", IFERROR(WORKDAY((DATE(YEAR($B291), MONTH($B291)+INDEX(Settings!$AM$19:$AM$33, MATCH(E$10, Settings!$Y$19:$Y$33, 0)), IF(INDEX(Settings!$AQ$19:$AQ$33, MATCH(E$10, Settings!$Y$19:$Y$33, 0))=0, DAY($B291), INDEX(Settings!$AQ$19:$AQ$33, MATCH(E$10, Settings!$Y$19:$Y$33, 0))))-1), 1, Settings!$AY$23:$AY$38), ""))</f>
        <v/>
      </c>
      <c r="BE291" s="119" t="str">
        <f>IF(OR(F$10="", $B291="", F291="", BE$9=""), "", IFERROR(WORKDAY((DATE(YEAR($B291), MONTH($B291)+INDEX(Settings!$AM$19:$AM$33, MATCH(F$10, Settings!$Y$19:$Y$33, 0)), IF(INDEX(Settings!$AQ$19:$AQ$33, MATCH(F$10, Settings!$Y$19:$Y$33, 0))=0, DAY($B291), INDEX(Settings!$AQ$19:$AQ$33, MATCH(F$10, Settings!$Y$19:$Y$33, 0))))-1), 1, Settings!$AY$23:$AY$38), ""))</f>
        <v/>
      </c>
      <c r="BF291" s="119" t="str">
        <f>IF(OR(G$10="", $B291="", G291="", BF$9=""), "", IFERROR(WORKDAY((DATE(YEAR($B291), MONTH($B291)+INDEX(Settings!$AM$19:$AM$33, MATCH(G$10, Settings!$Y$19:$Y$33, 0)), IF(INDEX(Settings!$AQ$19:$AQ$33, MATCH(G$10, Settings!$Y$19:$Y$33, 0))=0, DAY($B291), INDEX(Settings!$AQ$19:$AQ$33, MATCH(G$10, Settings!$Y$19:$Y$33, 0))))-1), 1, Settings!$AY$23:$AY$38), ""))</f>
        <v/>
      </c>
      <c r="BG291" s="119" t="str">
        <f>IF(OR(H$10="", $B291="", H291="", BG$9=""), "", IFERROR(WORKDAY((DATE(YEAR($B291), MONTH($B291)+INDEX(Settings!$AM$19:$AM$33, MATCH(H$10, Settings!$Y$19:$Y$33, 0)), IF(INDEX(Settings!$AQ$19:$AQ$33, MATCH(H$10, Settings!$Y$19:$Y$33, 0))=0, DAY($B291), INDEX(Settings!$AQ$19:$AQ$33, MATCH(H$10, Settings!$Y$19:$Y$33, 0))))-1), 1, Settings!$AY$23:$AY$38), ""))</f>
        <v/>
      </c>
      <c r="BH291" s="119" t="str">
        <f>IF(OR(I$10="", $B291="", I291="", BH$9=""), "", IFERROR(WORKDAY((DATE(YEAR($B291), MONTH($B291)+INDEX(Settings!$AM$19:$AM$33, MATCH(I$10, Settings!$Y$19:$Y$33, 0)), IF(INDEX(Settings!$AQ$19:$AQ$33, MATCH(I$10, Settings!$Y$19:$Y$33, 0))=0, DAY($B291), INDEX(Settings!$AQ$19:$AQ$33, MATCH(I$10, Settings!$Y$19:$Y$33, 0))))-1), 1, Settings!$AY$23:$AY$38), ""))</f>
        <v/>
      </c>
      <c r="BI291" s="119" t="str">
        <f>IF(OR(J$10="", $B291="", J291="", BI$9=""), "", IFERROR(WORKDAY((DATE(YEAR($B291), MONTH($B291)+INDEX(Settings!$AM$19:$AM$33, MATCH(J$10, Settings!$Y$19:$Y$33, 0)), IF(INDEX(Settings!$AQ$19:$AQ$33, MATCH(J$10, Settings!$Y$19:$Y$33, 0))=0, DAY($B291), INDEX(Settings!$AQ$19:$AQ$33, MATCH(J$10, Settings!$Y$19:$Y$33, 0))))-1), 1, Settings!$AY$23:$AY$38), ""))</f>
        <v/>
      </c>
      <c r="BJ291" s="119" t="str">
        <f>IF(OR(K$10="", $B291="", K291="", BJ$9=""), "", IFERROR(WORKDAY((DATE(YEAR($B291), MONTH($B291)+INDEX(Settings!$AM$19:$AM$33, MATCH(K$10, Settings!$Y$19:$Y$33, 0)), IF(INDEX(Settings!$AQ$19:$AQ$33, MATCH(K$10, Settings!$Y$19:$Y$33, 0))=0, DAY($B291), INDEX(Settings!$AQ$19:$AQ$33, MATCH(K$10, Settings!$Y$19:$Y$33, 0))))-1), 1, Settings!$AY$23:$AY$38), ""))</f>
        <v/>
      </c>
      <c r="BK291" s="119" t="str">
        <f>IF(OR(L$10="", $B291="", L291="", BK$9=""), "", IFERROR(WORKDAY((DATE(YEAR($B291), MONTH($B291)+INDEX(Settings!$AM$19:$AM$33, MATCH(L$10, Settings!$Y$19:$Y$33, 0)), IF(INDEX(Settings!$AQ$19:$AQ$33, MATCH(L$10, Settings!$Y$19:$Y$33, 0))=0, DAY($B291), INDEX(Settings!$AQ$19:$AQ$33, MATCH(L$10, Settings!$Y$19:$Y$33, 0))))-1), 1, Settings!$AY$23:$AY$38), ""))</f>
        <v/>
      </c>
      <c r="BL291" s="119" t="str">
        <f>IF(OR(M$10="", $B291="", M291="", BL$9=""), "", IFERROR(WORKDAY((DATE(YEAR($B291), MONTH($B291)+INDEX(Settings!$AM$19:$AM$33, MATCH(M$10, Settings!$Y$19:$Y$33, 0)), IF(INDEX(Settings!$AQ$19:$AQ$33, MATCH(M$10, Settings!$Y$19:$Y$33, 0))=0, DAY($B291), INDEX(Settings!$AQ$19:$AQ$33, MATCH(M$10, Settings!$Y$19:$Y$33, 0))))-1), 1, Settings!$AY$23:$AY$38), ""))</f>
        <v/>
      </c>
      <c r="BM291" s="119" t="str">
        <f>IF(OR(N$10="", $B291="", N291="", BM$9=""), "", IFERROR(WORKDAY((DATE(YEAR($B291), MONTH($B291)+INDEX(Settings!$AM$19:$AM$33, MATCH(N$10, Settings!$Y$19:$Y$33, 0)), IF(INDEX(Settings!$AQ$19:$AQ$33, MATCH(N$10, Settings!$Y$19:$Y$33, 0))=0, DAY($B291), INDEX(Settings!$AQ$19:$AQ$33, MATCH(N$10, Settings!$Y$19:$Y$33, 0))))-1), 1, Settings!$AY$23:$AY$38), ""))</f>
        <v/>
      </c>
      <c r="BN291" s="119" t="str">
        <f>IF(OR(O$10="", $B291="", O291="", BN$9=""), "", IFERROR(WORKDAY((DATE(YEAR($B291), MONTH($B291)+INDEX(Settings!$AM$19:$AM$33, MATCH(O$10, Settings!$Y$19:$Y$33, 0)), IF(INDEX(Settings!$AQ$19:$AQ$33, MATCH(O$10, Settings!$Y$19:$Y$33, 0))=0, DAY($B291), INDEX(Settings!$AQ$19:$AQ$33, MATCH(O$10, Settings!$Y$19:$Y$33, 0))))-1), 1, Settings!$AY$23:$AY$38), ""))</f>
        <v/>
      </c>
      <c r="BO291" s="119" t="str">
        <f>IF(OR(P$10="", $B291="", P291="", BO$9=""), "", IFERROR(WORKDAY((DATE(YEAR($B291), MONTH($B291)+INDEX(Settings!$AM$19:$AM$33, MATCH(P$10, Settings!$Y$19:$Y$33, 0)), IF(INDEX(Settings!$AQ$19:$AQ$33, MATCH(P$10, Settings!$Y$19:$Y$33, 0))=0, DAY($B291), INDEX(Settings!$AQ$19:$AQ$33, MATCH(P$10, Settings!$Y$19:$Y$33, 0))))-1), 1, Settings!$AY$23:$AY$38), ""))</f>
        <v/>
      </c>
      <c r="BP291" s="120" t="str">
        <f>IF(OR(Q$10="", $B291="", Q291="", BP$9=""), "", IFERROR(WORKDAY((DATE(YEAR($B291), MONTH($B291)+INDEX(Settings!$AM$19:$AM$33, MATCH(Q$10, Settings!$Y$19:$Y$33, 0)), IF(INDEX(Settings!$AQ$19:$AQ$33, MATCH(Q$10, Settings!$Y$19:$Y$33, 0))=0, DAY($B291), INDEX(Settings!$AQ$19:$AQ$33, MATCH(Q$10, Settings!$Y$19:$Y$33, 0))))-1), 1, Settings!$AY$23:$AY$38), ""))</f>
        <v/>
      </c>
      <c r="BR291" s="118" t="str">
        <f>IF(BB291="", "", IF(BB291&lt;=$B291, WORKDAY(DATE(YEAR($BB291), MONTH(BB291)+1, DAY(BB291)-1), 1, Settings!$AY$23:$AY$38), BB291))</f>
        <v/>
      </c>
      <c r="BS291" s="119" t="str">
        <f>IF(BC291="", "", IF(BC291&lt;=$B291, WORKDAY(DATE(YEAR($BB291), MONTH(BC291)+1, DAY(BC291)-1), 1, Settings!$AY$23:$AY$38), BC291))</f>
        <v/>
      </c>
      <c r="BT291" s="119" t="str">
        <f>IF(BD291="", "", IF(BD291&lt;=$B291, WORKDAY(DATE(YEAR($BB291), MONTH(BD291)+1, DAY(BD291)-1), 1, Settings!$AY$23:$AY$38), BD291))</f>
        <v/>
      </c>
      <c r="BU291" s="119" t="str">
        <f>IF(BE291="", "", IF(BE291&lt;=$B291, WORKDAY(DATE(YEAR($BB291), MONTH(BE291)+1, DAY(BE291)-1), 1, Settings!$AY$23:$AY$38), BE291))</f>
        <v/>
      </c>
      <c r="BV291" s="119" t="str">
        <f>IF(BF291="", "", IF(BF291&lt;=$B291, WORKDAY(DATE(YEAR($BB291), MONTH(BF291)+1, DAY(BF291)-1), 1, Settings!$AY$23:$AY$38), BF291))</f>
        <v/>
      </c>
      <c r="BW291" s="119" t="str">
        <f>IF(BG291="", "", IF(BG291&lt;=$B291, WORKDAY(DATE(YEAR($BB291), MONTH(BG291)+1, DAY(BG291)-1), 1, Settings!$AY$23:$AY$38), BG291))</f>
        <v/>
      </c>
      <c r="BX291" s="119" t="str">
        <f>IF(BH291="", "", IF(BH291&lt;=$B291, WORKDAY(DATE(YEAR($BB291), MONTH(BH291)+1, DAY(BH291)-1), 1, Settings!$AY$23:$AY$38), BH291))</f>
        <v/>
      </c>
      <c r="BY291" s="119" t="str">
        <f>IF(BI291="", "", IF(BI291&lt;=$B291, WORKDAY(DATE(YEAR($BB291), MONTH(BI291)+1, DAY(BI291)-1), 1, Settings!$AY$23:$AY$38), BI291))</f>
        <v/>
      </c>
      <c r="BZ291" s="119" t="str">
        <f>IF(BJ291="", "", IF(BJ291&lt;=$B291, WORKDAY(DATE(YEAR($BB291), MONTH(BJ291)+1, DAY(BJ291)-1), 1, Settings!$AY$23:$AY$38), BJ291))</f>
        <v/>
      </c>
      <c r="CA291" s="119" t="str">
        <f>IF(BK291="", "", IF(BK291&lt;=$B291, WORKDAY(DATE(YEAR($BB291), MONTH(BK291)+1, DAY(BK291)-1), 1, Settings!$AY$23:$AY$38), BK291))</f>
        <v/>
      </c>
      <c r="CB291" s="119" t="str">
        <f>IF(BL291="", "", IF(BL291&lt;=$B291, WORKDAY(DATE(YEAR($BB291), MONTH(BL291)+1, DAY(BL291)-1), 1, Settings!$AY$23:$AY$38), BL291))</f>
        <v/>
      </c>
      <c r="CC291" s="119" t="str">
        <f>IF(BM291="", "", IF(BM291&lt;=$B291, WORKDAY(DATE(YEAR($BB291), MONTH(BM291)+1, DAY(BM291)-1), 1, Settings!$AY$23:$AY$38), BM291))</f>
        <v/>
      </c>
      <c r="CD291" s="119" t="str">
        <f>IF(BN291="", "", IF(BN291&lt;=$B291, WORKDAY(DATE(YEAR($BB291), MONTH(BN291)+1, DAY(BN291)-1), 1, Settings!$AY$23:$AY$38), BN291))</f>
        <v/>
      </c>
      <c r="CE291" s="119" t="str">
        <f>IF(BO291="", "", IF(BO291&lt;=$B291, WORKDAY(DATE(YEAR($BB291), MONTH(BO291)+1, DAY(BO291)-1), 1, Settings!$AY$23:$AY$38), BO291))</f>
        <v/>
      </c>
      <c r="CF291" s="120" t="str">
        <f>IF(BP291="", "", IF(BP291&lt;=$B291, WORKDAY(DATE(YEAR($BB291), MONTH(BP291)+1, DAY(BP291)-1), 1, Settings!$AY$23:$AY$38), BP291))</f>
        <v/>
      </c>
      <c r="CH291" s="48" t="str">
        <f t="shared" si="128"/>
        <v/>
      </c>
      <c r="CI291" s="49" t="str">
        <f t="shared" si="129"/>
        <v/>
      </c>
      <c r="CJ291" s="49" t="str">
        <f t="shared" si="130"/>
        <v/>
      </c>
      <c r="CK291" s="49" t="str">
        <f t="shared" si="131"/>
        <v/>
      </c>
      <c r="CL291" s="49" t="str">
        <f t="shared" si="132"/>
        <v/>
      </c>
      <c r="CM291" s="49" t="str">
        <f t="shared" si="133"/>
        <v/>
      </c>
      <c r="CN291" s="49" t="str">
        <f t="shared" si="134"/>
        <v/>
      </c>
      <c r="CO291" s="49" t="str">
        <f t="shared" si="135"/>
        <v/>
      </c>
      <c r="CP291" s="49" t="str">
        <f t="shared" si="136"/>
        <v/>
      </c>
      <c r="CQ291" s="49" t="str">
        <f t="shared" si="137"/>
        <v/>
      </c>
      <c r="CR291" s="49" t="str">
        <f t="shared" si="138"/>
        <v/>
      </c>
      <c r="CS291" s="49" t="str">
        <f t="shared" si="139"/>
        <v/>
      </c>
      <c r="CT291" s="49" t="str">
        <f t="shared" si="140"/>
        <v/>
      </c>
      <c r="CU291" s="49" t="str">
        <f t="shared" si="141"/>
        <v/>
      </c>
      <c r="CV291" s="16" t="str">
        <f t="shared" si="142"/>
        <v/>
      </c>
      <c r="CX291" s="48" t="str">
        <f t="shared" si="143"/>
        <v/>
      </c>
      <c r="CY291" s="49" t="str">
        <f t="shared" si="144"/>
        <v/>
      </c>
      <c r="CZ291" s="49" t="str">
        <f t="shared" si="145"/>
        <v/>
      </c>
      <c r="DA291" s="49" t="str">
        <f t="shared" si="146"/>
        <v/>
      </c>
      <c r="DB291" s="49" t="str">
        <f t="shared" si="147"/>
        <v/>
      </c>
      <c r="DC291" s="49" t="str">
        <f t="shared" si="148"/>
        <v/>
      </c>
      <c r="DD291" s="49" t="str">
        <f t="shared" si="149"/>
        <v/>
      </c>
      <c r="DE291" s="49" t="str">
        <f t="shared" si="150"/>
        <v/>
      </c>
      <c r="DF291" s="49" t="str">
        <f t="shared" si="151"/>
        <v/>
      </c>
      <c r="DG291" s="49" t="str">
        <f t="shared" si="152"/>
        <v/>
      </c>
      <c r="DH291" s="49" t="str">
        <f t="shared" si="153"/>
        <v/>
      </c>
      <c r="DI291" s="49" t="str">
        <f t="shared" si="154"/>
        <v/>
      </c>
      <c r="DJ291" s="49" t="str">
        <f t="shared" si="155"/>
        <v/>
      </c>
      <c r="DK291" s="49" t="str">
        <f t="shared" si="156"/>
        <v/>
      </c>
      <c r="DL291" s="16" t="str">
        <f t="shared" si="157"/>
        <v/>
      </c>
      <c r="DN291" s="17" t="str">
        <f t="shared" si="158"/>
        <v>Apr 2020</v>
      </c>
    </row>
    <row r="292" spans="1:118" x14ac:dyDescent="0.25">
      <c r="A292" s="30"/>
      <c r="B292" s="102">
        <f>IF(B291="", "", IFERROR(IF(B291+1&gt;Settings!$G$25, "", B291+1), ""))</f>
        <v>43928</v>
      </c>
      <c r="C292" s="294"/>
      <c r="D292" s="295"/>
      <c r="E292" s="295"/>
      <c r="F292" s="295"/>
      <c r="G292" s="295"/>
      <c r="H292" s="295"/>
      <c r="I292" s="295"/>
      <c r="J292" s="295"/>
      <c r="K292" s="295"/>
      <c r="L292" s="295"/>
      <c r="M292" s="295"/>
      <c r="N292" s="295"/>
      <c r="O292" s="295"/>
      <c r="P292" s="295"/>
      <c r="Q292" s="296"/>
      <c r="R292" s="30"/>
      <c r="T292" s="17" t="str">
        <f>IF($B292="", "", IF($B292&lt;Settings!$G$23, "Old", "New"))</f>
        <v>New</v>
      </c>
      <c r="AL292" s="118" t="str">
        <f>IF(OR($B292="", C292="", C$10="", AL$9), "", IFERROR($B292+INDEX(Settings!$AF$19:$AF$33, MATCH(C$10, Settings!$Y$19:$Y$33, 0))+IF(INDEX(Settings!$AI$19:$AI$33, MATCH(C$10, Settings!$Y$19:$Y$33, 0))="", 0, INDEX($AO$2:$AU$8, MATCH(TEXT($B292, "ddd"), $AN$2:$AN$8, 0), MATCH(INDEX(Settings!$AI$19:$AI$33, MATCH(C$10, Settings!$Y$19:$Y$33, 0)), $AO$1:$AU$1, 0))), 0))</f>
        <v/>
      </c>
      <c r="AM292" s="119" t="str">
        <f>IF(OR($B292="", D292="", D$10="", AM$9), "", IFERROR($B292+INDEX(Settings!$AF$19:$AF$33, MATCH(D$10, Settings!$Y$19:$Y$33, 0))+IF(INDEX(Settings!$AI$19:$AI$33, MATCH(D$10, Settings!$Y$19:$Y$33, 0))="", 0, INDEX($AO$2:$AU$8, MATCH(TEXT($B292, "ddd"), $AN$2:$AN$8, 0), MATCH(INDEX(Settings!$AI$19:$AI$33, MATCH(D$10, Settings!$Y$19:$Y$33, 0)), $AO$1:$AU$1, 0))), 0))</f>
        <v/>
      </c>
      <c r="AN292" s="119" t="str">
        <f>IF(OR($B292="", E292="", E$10="", AN$9), "", IFERROR($B292+INDEX(Settings!$AF$19:$AF$33, MATCH(E$10, Settings!$Y$19:$Y$33, 0))+IF(INDEX(Settings!$AI$19:$AI$33, MATCH(E$10, Settings!$Y$19:$Y$33, 0))="", 0, INDEX($AO$2:$AU$8, MATCH(TEXT($B292, "ddd"), $AN$2:$AN$8, 0), MATCH(INDEX(Settings!$AI$19:$AI$33, MATCH(E$10, Settings!$Y$19:$Y$33, 0)), $AO$1:$AU$1, 0))), 0))</f>
        <v/>
      </c>
      <c r="AO292" s="119" t="str">
        <f>IF(OR($B292="", F292="", F$10="", AO$9), "", IFERROR($B292+INDEX(Settings!$AF$19:$AF$33, MATCH(F$10, Settings!$Y$19:$Y$33, 0))+IF(INDEX(Settings!$AI$19:$AI$33, MATCH(F$10, Settings!$Y$19:$Y$33, 0))="", 0, INDEX($AO$2:$AU$8, MATCH(TEXT($B292, "ddd"), $AN$2:$AN$8, 0), MATCH(INDEX(Settings!$AI$19:$AI$33, MATCH(F$10, Settings!$Y$19:$Y$33, 0)), $AO$1:$AU$1, 0))), 0))</f>
        <v/>
      </c>
      <c r="AP292" s="119" t="str">
        <f>IF(OR($B292="", G292="", G$10="", AP$9), "", IFERROR($B292+INDEX(Settings!$AF$19:$AF$33, MATCH(G$10, Settings!$Y$19:$Y$33, 0))+IF(INDEX(Settings!$AI$19:$AI$33, MATCH(G$10, Settings!$Y$19:$Y$33, 0))="", 0, INDEX($AO$2:$AU$8, MATCH(TEXT($B292, "ddd"), $AN$2:$AN$8, 0), MATCH(INDEX(Settings!$AI$19:$AI$33, MATCH(G$10, Settings!$Y$19:$Y$33, 0)), $AO$1:$AU$1, 0))), 0))</f>
        <v/>
      </c>
      <c r="AQ292" s="119" t="str">
        <f>IF(OR($B292="", H292="", H$10="", AQ$9), "", IFERROR($B292+INDEX(Settings!$AF$19:$AF$33, MATCH(H$10, Settings!$Y$19:$Y$33, 0))+IF(INDEX(Settings!$AI$19:$AI$33, MATCH(H$10, Settings!$Y$19:$Y$33, 0))="", 0, INDEX($AO$2:$AU$8, MATCH(TEXT($B292, "ddd"), $AN$2:$AN$8, 0), MATCH(INDEX(Settings!$AI$19:$AI$33, MATCH(H$10, Settings!$Y$19:$Y$33, 0)), $AO$1:$AU$1, 0))), 0))</f>
        <v/>
      </c>
      <c r="AR292" s="119" t="str">
        <f>IF(OR($B292="", I292="", I$10="", AR$9), "", IFERROR($B292+INDEX(Settings!$AF$19:$AF$33, MATCH(I$10, Settings!$Y$19:$Y$33, 0))+IF(INDEX(Settings!$AI$19:$AI$33, MATCH(I$10, Settings!$Y$19:$Y$33, 0))="", 0, INDEX($AO$2:$AU$8, MATCH(TEXT($B292, "ddd"), $AN$2:$AN$8, 0), MATCH(INDEX(Settings!$AI$19:$AI$33, MATCH(I$10, Settings!$Y$19:$Y$33, 0)), $AO$1:$AU$1, 0))), 0))</f>
        <v/>
      </c>
      <c r="AS292" s="119" t="str">
        <f>IF(OR($B292="", J292="", J$10="", AS$9), "", IFERROR($B292+INDEX(Settings!$AF$19:$AF$33, MATCH(J$10, Settings!$Y$19:$Y$33, 0))+IF(INDEX(Settings!$AI$19:$AI$33, MATCH(J$10, Settings!$Y$19:$Y$33, 0))="", 0, INDEX($AO$2:$AU$8, MATCH(TEXT($B292, "ddd"), $AN$2:$AN$8, 0), MATCH(INDEX(Settings!$AI$19:$AI$33, MATCH(J$10, Settings!$Y$19:$Y$33, 0)), $AO$1:$AU$1, 0))), 0))</f>
        <v/>
      </c>
      <c r="AT292" s="119" t="str">
        <f>IF(OR($B292="", K292="", K$10="", AT$9), "", IFERROR($B292+INDEX(Settings!$AF$19:$AF$33, MATCH(K$10, Settings!$Y$19:$Y$33, 0))+IF(INDEX(Settings!$AI$19:$AI$33, MATCH(K$10, Settings!$Y$19:$Y$33, 0))="", 0, INDEX($AO$2:$AU$8, MATCH(TEXT($B292, "ddd"), $AN$2:$AN$8, 0), MATCH(INDEX(Settings!$AI$19:$AI$33, MATCH(K$10, Settings!$Y$19:$Y$33, 0)), $AO$1:$AU$1, 0))), 0))</f>
        <v/>
      </c>
      <c r="AU292" s="119" t="str">
        <f>IF(OR($B292="", L292="", L$10="", AU$9), "", IFERROR($B292+INDEX(Settings!$AF$19:$AF$33, MATCH(L$10, Settings!$Y$19:$Y$33, 0))+IF(INDEX(Settings!$AI$19:$AI$33, MATCH(L$10, Settings!$Y$19:$Y$33, 0))="", 0, INDEX($AO$2:$AU$8, MATCH(TEXT($B292, "ddd"), $AN$2:$AN$8, 0), MATCH(INDEX(Settings!$AI$19:$AI$33, MATCH(L$10, Settings!$Y$19:$Y$33, 0)), $AO$1:$AU$1, 0))), 0))</f>
        <v/>
      </c>
      <c r="AV292" s="119" t="str">
        <f>IF(OR($B292="", M292="", M$10="", AV$9), "", IFERROR($B292+INDEX(Settings!$AF$19:$AF$33, MATCH(M$10, Settings!$Y$19:$Y$33, 0))+IF(INDEX(Settings!$AI$19:$AI$33, MATCH(M$10, Settings!$Y$19:$Y$33, 0))="", 0, INDEX($AO$2:$AU$8, MATCH(TEXT($B292, "ddd"), $AN$2:$AN$8, 0), MATCH(INDEX(Settings!$AI$19:$AI$33, MATCH(M$10, Settings!$Y$19:$Y$33, 0)), $AO$1:$AU$1, 0))), 0))</f>
        <v/>
      </c>
      <c r="AW292" s="119" t="str">
        <f>IF(OR($B292="", N292="", N$10="", AW$9), "", IFERROR($B292+INDEX(Settings!$AF$19:$AF$33, MATCH(N$10, Settings!$Y$19:$Y$33, 0))+IF(INDEX(Settings!$AI$19:$AI$33, MATCH(N$10, Settings!$Y$19:$Y$33, 0))="", 0, INDEX($AO$2:$AU$8, MATCH(TEXT($B292, "ddd"), $AN$2:$AN$8, 0), MATCH(INDEX(Settings!$AI$19:$AI$33, MATCH(N$10, Settings!$Y$19:$Y$33, 0)), $AO$1:$AU$1, 0))), 0))</f>
        <v/>
      </c>
      <c r="AX292" s="119" t="str">
        <f>IF(OR($B292="", O292="", O$10="", AX$9), "", IFERROR($B292+INDEX(Settings!$AF$19:$AF$33, MATCH(O$10, Settings!$Y$19:$Y$33, 0))+IF(INDEX(Settings!$AI$19:$AI$33, MATCH(O$10, Settings!$Y$19:$Y$33, 0))="", 0, INDEX($AO$2:$AU$8, MATCH(TEXT($B292, "ddd"), $AN$2:$AN$8, 0), MATCH(INDEX(Settings!$AI$19:$AI$33, MATCH(O$10, Settings!$Y$19:$Y$33, 0)), $AO$1:$AU$1, 0))), 0))</f>
        <v/>
      </c>
      <c r="AY292" s="119" t="str">
        <f>IF(OR($B292="", P292="", P$10="", AY$9), "", IFERROR($B292+INDEX(Settings!$AF$19:$AF$33, MATCH(P$10, Settings!$Y$19:$Y$33, 0))+IF(INDEX(Settings!$AI$19:$AI$33, MATCH(P$10, Settings!$Y$19:$Y$33, 0))="", 0, INDEX($AO$2:$AU$8, MATCH(TEXT($B292, "ddd"), $AN$2:$AN$8, 0), MATCH(INDEX(Settings!$AI$19:$AI$33, MATCH(P$10, Settings!$Y$19:$Y$33, 0)), $AO$1:$AU$1, 0))), 0))</f>
        <v/>
      </c>
      <c r="AZ292" s="120" t="str">
        <f>IF(OR($B292="", Q292="", Q$10="", AZ$9), "", IFERROR($B292+INDEX(Settings!$AF$19:$AF$33, MATCH(Q$10, Settings!$Y$19:$Y$33, 0))+IF(INDEX(Settings!$AI$19:$AI$33, MATCH(Q$10, Settings!$Y$19:$Y$33, 0))="", 0, INDEX($AO$2:$AU$8, MATCH(TEXT($B292, "ddd"), $AN$2:$AN$8, 0), MATCH(INDEX(Settings!$AI$19:$AI$33, MATCH(Q$10, Settings!$Y$19:$Y$33, 0)), $AO$1:$AU$1, 0))), 0))</f>
        <v/>
      </c>
      <c r="BB292" s="118" t="str">
        <f>IF(OR(C$10="", $B292="", C292="", BB$9=""), "", IFERROR(WORKDAY((DATE(YEAR($B292), MONTH($B292)+INDEX(Settings!$AM$19:$AM$33, MATCH(C$10, Settings!$Y$19:$Y$33, 0)), IF(INDEX(Settings!$AQ$19:$AQ$33, MATCH(C$10, Settings!$Y$19:$Y$33, 0))=0, DAY($B292), INDEX(Settings!$AQ$19:$AQ$33, MATCH(C$10, Settings!$Y$19:$Y$33, 0))))-1), 1, Settings!$AY$23:$AY$38), ""))</f>
        <v/>
      </c>
      <c r="BC292" s="119" t="str">
        <f>IF(OR(D$10="", $B292="", D292="", BC$9=""), "", IFERROR(WORKDAY((DATE(YEAR($B292), MONTH($B292)+INDEX(Settings!$AM$19:$AM$33, MATCH(D$10, Settings!$Y$19:$Y$33, 0)), IF(INDEX(Settings!$AQ$19:$AQ$33, MATCH(D$10, Settings!$Y$19:$Y$33, 0))=0, DAY($B292), INDEX(Settings!$AQ$19:$AQ$33, MATCH(D$10, Settings!$Y$19:$Y$33, 0))))-1), 1, Settings!$AY$23:$AY$38), ""))</f>
        <v/>
      </c>
      <c r="BD292" s="119" t="str">
        <f>IF(OR(E$10="", $B292="", E292="", BD$9=""), "", IFERROR(WORKDAY((DATE(YEAR($B292), MONTH($B292)+INDEX(Settings!$AM$19:$AM$33, MATCH(E$10, Settings!$Y$19:$Y$33, 0)), IF(INDEX(Settings!$AQ$19:$AQ$33, MATCH(E$10, Settings!$Y$19:$Y$33, 0))=0, DAY($B292), INDEX(Settings!$AQ$19:$AQ$33, MATCH(E$10, Settings!$Y$19:$Y$33, 0))))-1), 1, Settings!$AY$23:$AY$38), ""))</f>
        <v/>
      </c>
      <c r="BE292" s="119" t="str">
        <f>IF(OR(F$10="", $B292="", F292="", BE$9=""), "", IFERROR(WORKDAY((DATE(YEAR($B292), MONTH($B292)+INDEX(Settings!$AM$19:$AM$33, MATCH(F$10, Settings!$Y$19:$Y$33, 0)), IF(INDEX(Settings!$AQ$19:$AQ$33, MATCH(F$10, Settings!$Y$19:$Y$33, 0))=0, DAY($B292), INDEX(Settings!$AQ$19:$AQ$33, MATCH(F$10, Settings!$Y$19:$Y$33, 0))))-1), 1, Settings!$AY$23:$AY$38), ""))</f>
        <v/>
      </c>
      <c r="BF292" s="119" t="str">
        <f>IF(OR(G$10="", $B292="", G292="", BF$9=""), "", IFERROR(WORKDAY((DATE(YEAR($B292), MONTH($B292)+INDEX(Settings!$AM$19:$AM$33, MATCH(G$10, Settings!$Y$19:$Y$33, 0)), IF(INDEX(Settings!$AQ$19:$AQ$33, MATCH(G$10, Settings!$Y$19:$Y$33, 0))=0, DAY($B292), INDEX(Settings!$AQ$19:$AQ$33, MATCH(G$10, Settings!$Y$19:$Y$33, 0))))-1), 1, Settings!$AY$23:$AY$38), ""))</f>
        <v/>
      </c>
      <c r="BG292" s="119" t="str">
        <f>IF(OR(H$10="", $B292="", H292="", BG$9=""), "", IFERROR(WORKDAY((DATE(YEAR($B292), MONTH($B292)+INDEX(Settings!$AM$19:$AM$33, MATCH(H$10, Settings!$Y$19:$Y$33, 0)), IF(INDEX(Settings!$AQ$19:$AQ$33, MATCH(H$10, Settings!$Y$19:$Y$33, 0))=0, DAY($B292), INDEX(Settings!$AQ$19:$AQ$33, MATCH(H$10, Settings!$Y$19:$Y$33, 0))))-1), 1, Settings!$AY$23:$AY$38), ""))</f>
        <v/>
      </c>
      <c r="BH292" s="119" t="str">
        <f>IF(OR(I$10="", $B292="", I292="", BH$9=""), "", IFERROR(WORKDAY((DATE(YEAR($B292), MONTH($B292)+INDEX(Settings!$AM$19:$AM$33, MATCH(I$10, Settings!$Y$19:$Y$33, 0)), IF(INDEX(Settings!$AQ$19:$AQ$33, MATCH(I$10, Settings!$Y$19:$Y$33, 0))=0, DAY($B292), INDEX(Settings!$AQ$19:$AQ$33, MATCH(I$10, Settings!$Y$19:$Y$33, 0))))-1), 1, Settings!$AY$23:$AY$38), ""))</f>
        <v/>
      </c>
      <c r="BI292" s="119" t="str">
        <f>IF(OR(J$10="", $B292="", J292="", BI$9=""), "", IFERROR(WORKDAY((DATE(YEAR($B292), MONTH($B292)+INDEX(Settings!$AM$19:$AM$33, MATCH(J$10, Settings!$Y$19:$Y$33, 0)), IF(INDEX(Settings!$AQ$19:$AQ$33, MATCH(J$10, Settings!$Y$19:$Y$33, 0))=0, DAY($B292), INDEX(Settings!$AQ$19:$AQ$33, MATCH(J$10, Settings!$Y$19:$Y$33, 0))))-1), 1, Settings!$AY$23:$AY$38), ""))</f>
        <v/>
      </c>
      <c r="BJ292" s="119" t="str">
        <f>IF(OR(K$10="", $B292="", K292="", BJ$9=""), "", IFERROR(WORKDAY((DATE(YEAR($B292), MONTH($B292)+INDEX(Settings!$AM$19:$AM$33, MATCH(K$10, Settings!$Y$19:$Y$33, 0)), IF(INDEX(Settings!$AQ$19:$AQ$33, MATCH(K$10, Settings!$Y$19:$Y$33, 0))=0, DAY($B292), INDEX(Settings!$AQ$19:$AQ$33, MATCH(K$10, Settings!$Y$19:$Y$33, 0))))-1), 1, Settings!$AY$23:$AY$38), ""))</f>
        <v/>
      </c>
      <c r="BK292" s="119" t="str">
        <f>IF(OR(L$10="", $B292="", L292="", BK$9=""), "", IFERROR(WORKDAY((DATE(YEAR($B292), MONTH($B292)+INDEX(Settings!$AM$19:$AM$33, MATCH(L$10, Settings!$Y$19:$Y$33, 0)), IF(INDEX(Settings!$AQ$19:$AQ$33, MATCH(L$10, Settings!$Y$19:$Y$33, 0))=0, DAY($B292), INDEX(Settings!$AQ$19:$AQ$33, MATCH(L$10, Settings!$Y$19:$Y$33, 0))))-1), 1, Settings!$AY$23:$AY$38), ""))</f>
        <v/>
      </c>
      <c r="BL292" s="119" t="str">
        <f>IF(OR(M$10="", $B292="", M292="", BL$9=""), "", IFERROR(WORKDAY((DATE(YEAR($B292), MONTH($B292)+INDEX(Settings!$AM$19:$AM$33, MATCH(M$10, Settings!$Y$19:$Y$33, 0)), IF(INDEX(Settings!$AQ$19:$AQ$33, MATCH(M$10, Settings!$Y$19:$Y$33, 0))=0, DAY($B292), INDEX(Settings!$AQ$19:$AQ$33, MATCH(M$10, Settings!$Y$19:$Y$33, 0))))-1), 1, Settings!$AY$23:$AY$38), ""))</f>
        <v/>
      </c>
      <c r="BM292" s="119" t="str">
        <f>IF(OR(N$10="", $B292="", N292="", BM$9=""), "", IFERROR(WORKDAY((DATE(YEAR($B292), MONTH($B292)+INDEX(Settings!$AM$19:$AM$33, MATCH(N$10, Settings!$Y$19:$Y$33, 0)), IF(INDEX(Settings!$AQ$19:$AQ$33, MATCH(N$10, Settings!$Y$19:$Y$33, 0))=0, DAY($B292), INDEX(Settings!$AQ$19:$AQ$33, MATCH(N$10, Settings!$Y$19:$Y$33, 0))))-1), 1, Settings!$AY$23:$AY$38), ""))</f>
        <v/>
      </c>
      <c r="BN292" s="119" t="str">
        <f>IF(OR(O$10="", $B292="", O292="", BN$9=""), "", IFERROR(WORKDAY((DATE(YEAR($B292), MONTH($B292)+INDEX(Settings!$AM$19:$AM$33, MATCH(O$10, Settings!$Y$19:$Y$33, 0)), IF(INDEX(Settings!$AQ$19:$AQ$33, MATCH(O$10, Settings!$Y$19:$Y$33, 0))=0, DAY($B292), INDEX(Settings!$AQ$19:$AQ$33, MATCH(O$10, Settings!$Y$19:$Y$33, 0))))-1), 1, Settings!$AY$23:$AY$38), ""))</f>
        <v/>
      </c>
      <c r="BO292" s="119" t="str">
        <f>IF(OR(P$10="", $B292="", P292="", BO$9=""), "", IFERROR(WORKDAY((DATE(YEAR($B292), MONTH($B292)+INDEX(Settings!$AM$19:$AM$33, MATCH(P$10, Settings!$Y$19:$Y$33, 0)), IF(INDEX(Settings!$AQ$19:$AQ$33, MATCH(P$10, Settings!$Y$19:$Y$33, 0))=0, DAY($B292), INDEX(Settings!$AQ$19:$AQ$33, MATCH(P$10, Settings!$Y$19:$Y$33, 0))))-1), 1, Settings!$AY$23:$AY$38), ""))</f>
        <v/>
      </c>
      <c r="BP292" s="120" t="str">
        <f>IF(OR(Q$10="", $B292="", Q292="", BP$9=""), "", IFERROR(WORKDAY((DATE(YEAR($B292), MONTH($B292)+INDEX(Settings!$AM$19:$AM$33, MATCH(Q$10, Settings!$Y$19:$Y$33, 0)), IF(INDEX(Settings!$AQ$19:$AQ$33, MATCH(Q$10, Settings!$Y$19:$Y$33, 0))=0, DAY($B292), INDEX(Settings!$AQ$19:$AQ$33, MATCH(Q$10, Settings!$Y$19:$Y$33, 0))))-1), 1, Settings!$AY$23:$AY$38), ""))</f>
        <v/>
      </c>
      <c r="BR292" s="118" t="str">
        <f>IF(BB292="", "", IF(BB292&lt;=$B292, WORKDAY(DATE(YEAR($BB292), MONTH(BB292)+1, DAY(BB292)-1), 1, Settings!$AY$23:$AY$38), BB292))</f>
        <v/>
      </c>
      <c r="BS292" s="119" t="str">
        <f>IF(BC292="", "", IF(BC292&lt;=$B292, WORKDAY(DATE(YEAR($BB292), MONTH(BC292)+1, DAY(BC292)-1), 1, Settings!$AY$23:$AY$38), BC292))</f>
        <v/>
      </c>
      <c r="BT292" s="119" t="str">
        <f>IF(BD292="", "", IF(BD292&lt;=$B292, WORKDAY(DATE(YEAR($BB292), MONTH(BD292)+1, DAY(BD292)-1), 1, Settings!$AY$23:$AY$38), BD292))</f>
        <v/>
      </c>
      <c r="BU292" s="119" t="str">
        <f>IF(BE292="", "", IF(BE292&lt;=$B292, WORKDAY(DATE(YEAR($BB292), MONTH(BE292)+1, DAY(BE292)-1), 1, Settings!$AY$23:$AY$38), BE292))</f>
        <v/>
      </c>
      <c r="BV292" s="119" t="str">
        <f>IF(BF292="", "", IF(BF292&lt;=$B292, WORKDAY(DATE(YEAR($BB292), MONTH(BF292)+1, DAY(BF292)-1), 1, Settings!$AY$23:$AY$38), BF292))</f>
        <v/>
      </c>
      <c r="BW292" s="119" t="str">
        <f>IF(BG292="", "", IF(BG292&lt;=$B292, WORKDAY(DATE(YEAR($BB292), MONTH(BG292)+1, DAY(BG292)-1), 1, Settings!$AY$23:$AY$38), BG292))</f>
        <v/>
      </c>
      <c r="BX292" s="119" t="str">
        <f>IF(BH292="", "", IF(BH292&lt;=$B292, WORKDAY(DATE(YEAR($BB292), MONTH(BH292)+1, DAY(BH292)-1), 1, Settings!$AY$23:$AY$38), BH292))</f>
        <v/>
      </c>
      <c r="BY292" s="119" t="str">
        <f>IF(BI292="", "", IF(BI292&lt;=$B292, WORKDAY(DATE(YEAR($BB292), MONTH(BI292)+1, DAY(BI292)-1), 1, Settings!$AY$23:$AY$38), BI292))</f>
        <v/>
      </c>
      <c r="BZ292" s="119" t="str">
        <f>IF(BJ292="", "", IF(BJ292&lt;=$B292, WORKDAY(DATE(YEAR($BB292), MONTH(BJ292)+1, DAY(BJ292)-1), 1, Settings!$AY$23:$AY$38), BJ292))</f>
        <v/>
      </c>
      <c r="CA292" s="119" t="str">
        <f>IF(BK292="", "", IF(BK292&lt;=$B292, WORKDAY(DATE(YEAR($BB292), MONTH(BK292)+1, DAY(BK292)-1), 1, Settings!$AY$23:$AY$38), BK292))</f>
        <v/>
      </c>
      <c r="CB292" s="119" t="str">
        <f>IF(BL292="", "", IF(BL292&lt;=$B292, WORKDAY(DATE(YEAR($BB292), MONTH(BL292)+1, DAY(BL292)-1), 1, Settings!$AY$23:$AY$38), BL292))</f>
        <v/>
      </c>
      <c r="CC292" s="119" t="str">
        <f>IF(BM292="", "", IF(BM292&lt;=$B292, WORKDAY(DATE(YEAR($BB292), MONTH(BM292)+1, DAY(BM292)-1), 1, Settings!$AY$23:$AY$38), BM292))</f>
        <v/>
      </c>
      <c r="CD292" s="119" t="str">
        <f>IF(BN292="", "", IF(BN292&lt;=$B292, WORKDAY(DATE(YEAR($BB292), MONTH(BN292)+1, DAY(BN292)-1), 1, Settings!$AY$23:$AY$38), BN292))</f>
        <v/>
      </c>
      <c r="CE292" s="119" t="str">
        <f>IF(BO292="", "", IF(BO292&lt;=$B292, WORKDAY(DATE(YEAR($BB292), MONTH(BO292)+1, DAY(BO292)-1), 1, Settings!$AY$23:$AY$38), BO292))</f>
        <v/>
      </c>
      <c r="CF292" s="120" t="str">
        <f>IF(BP292="", "", IF(BP292&lt;=$B292, WORKDAY(DATE(YEAR($BB292), MONTH(BP292)+1, DAY(BP292)-1), 1, Settings!$AY$23:$AY$38), BP292))</f>
        <v/>
      </c>
      <c r="CH292" s="48" t="str">
        <f t="shared" si="128"/>
        <v/>
      </c>
      <c r="CI292" s="49" t="str">
        <f t="shared" si="129"/>
        <v/>
      </c>
      <c r="CJ292" s="49" t="str">
        <f t="shared" si="130"/>
        <v/>
      </c>
      <c r="CK292" s="49" t="str">
        <f t="shared" si="131"/>
        <v/>
      </c>
      <c r="CL292" s="49" t="str">
        <f t="shared" si="132"/>
        <v/>
      </c>
      <c r="CM292" s="49" t="str">
        <f t="shared" si="133"/>
        <v/>
      </c>
      <c r="CN292" s="49" t="str">
        <f t="shared" si="134"/>
        <v/>
      </c>
      <c r="CO292" s="49" t="str">
        <f t="shared" si="135"/>
        <v/>
      </c>
      <c r="CP292" s="49" t="str">
        <f t="shared" si="136"/>
        <v/>
      </c>
      <c r="CQ292" s="49" t="str">
        <f t="shared" si="137"/>
        <v/>
      </c>
      <c r="CR292" s="49" t="str">
        <f t="shared" si="138"/>
        <v/>
      </c>
      <c r="CS292" s="49" t="str">
        <f t="shared" si="139"/>
        <v/>
      </c>
      <c r="CT292" s="49" t="str">
        <f t="shared" si="140"/>
        <v/>
      </c>
      <c r="CU292" s="49" t="str">
        <f t="shared" si="141"/>
        <v/>
      </c>
      <c r="CV292" s="16" t="str">
        <f t="shared" si="142"/>
        <v/>
      </c>
      <c r="CX292" s="48" t="str">
        <f t="shared" si="143"/>
        <v/>
      </c>
      <c r="CY292" s="49" t="str">
        <f t="shared" si="144"/>
        <v/>
      </c>
      <c r="CZ292" s="49" t="str">
        <f t="shared" si="145"/>
        <v/>
      </c>
      <c r="DA292" s="49" t="str">
        <f t="shared" si="146"/>
        <v/>
      </c>
      <c r="DB292" s="49" t="str">
        <f t="shared" si="147"/>
        <v/>
      </c>
      <c r="DC292" s="49" t="str">
        <f t="shared" si="148"/>
        <v/>
      </c>
      <c r="DD292" s="49" t="str">
        <f t="shared" si="149"/>
        <v/>
      </c>
      <c r="DE292" s="49" t="str">
        <f t="shared" si="150"/>
        <v/>
      </c>
      <c r="DF292" s="49" t="str">
        <f t="shared" si="151"/>
        <v/>
      </c>
      <c r="DG292" s="49" t="str">
        <f t="shared" si="152"/>
        <v/>
      </c>
      <c r="DH292" s="49" t="str">
        <f t="shared" si="153"/>
        <v/>
      </c>
      <c r="DI292" s="49" t="str">
        <f t="shared" si="154"/>
        <v/>
      </c>
      <c r="DJ292" s="49" t="str">
        <f t="shared" si="155"/>
        <v/>
      </c>
      <c r="DK292" s="49" t="str">
        <f t="shared" si="156"/>
        <v/>
      </c>
      <c r="DL292" s="16" t="str">
        <f t="shared" si="157"/>
        <v/>
      </c>
      <c r="DN292" s="17" t="str">
        <f t="shared" si="158"/>
        <v>Apr 2020</v>
      </c>
    </row>
    <row r="293" spans="1:118" x14ac:dyDescent="0.25">
      <c r="A293" s="30"/>
      <c r="B293" s="102">
        <f>IF(B292="", "", IFERROR(IF(B292+1&gt;Settings!$G$25, "", B292+1), ""))</f>
        <v>43929</v>
      </c>
      <c r="C293" s="294"/>
      <c r="D293" s="295"/>
      <c r="E293" s="295"/>
      <c r="F293" s="295"/>
      <c r="G293" s="295"/>
      <c r="H293" s="295"/>
      <c r="I293" s="295"/>
      <c r="J293" s="295"/>
      <c r="K293" s="295"/>
      <c r="L293" s="295"/>
      <c r="M293" s="295"/>
      <c r="N293" s="295"/>
      <c r="O293" s="295"/>
      <c r="P293" s="295"/>
      <c r="Q293" s="296"/>
      <c r="R293" s="30"/>
      <c r="T293" s="17" t="str">
        <f>IF($B293="", "", IF($B293&lt;Settings!$G$23, "Old", "New"))</f>
        <v>New</v>
      </c>
      <c r="AL293" s="118" t="str">
        <f>IF(OR($B293="", C293="", C$10="", AL$9), "", IFERROR($B293+INDEX(Settings!$AF$19:$AF$33, MATCH(C$10, Settings!$Y$19:$Y$33, 0))+IF(INDEX(Settings!$AI$19:$AI$33, MATCH(C$10, Settings!$Y$19:$Y$33, 0))="", 0, INDEX($AO$2:$AU$8, MATCH(TEXT($B293, "ddd"), $AN$2:$AN$8, 0), MATCH(INDEX(Settings!$AI$19:$AI$33, MATCH(C$10, Settings!$Y$19:$Y$33, 0)), $AO$1:$AU$1, 0))), 0))</f>
        <v/>
      </c>
      <c r="AM293" s="119" t="str">
        <f>IF(OR($B293="", D293="", D$10="", AM$9), "", IFERROR($B293+INDEX(Settings!$AF$19:$AF$33, MATCH(D$10, Settings!$Y$19:$Y$33, 0))+IF(INDEX(Settings!$AI$19:$AI$33, MATCH(D$10, Settings!$Y$19:$Y$33, 0))="", 0, INDEX($AO$2:$AU$8, MATCH(TEXT($B293, "ddd"), $AN$2:$AN$8, 0), MATCH(INDEX(Settings!$AI$19:$AI$33, MATCH(D$10, Settings!$Y$19:$Y$33, 0)), $AO$1:$AU$1, 0))), 0))</f>
        <v/>
      </c>
      <c r="AN293" s="119" t="str">
        <f>IF(OR($B293="", E293="", E$10="", AN$9), "", IFERROR($B293+INDEX(Settings!$AF$19:$AF$33, MATCH(E$10, Settings!$Y$19:$Y$33, 0))+IF(INDEX(Settings!$AI$19:$AI$33, MATCH(E$10, Settings!$Y$19:$Y$33, 0))="", 0, INDEX($AO$2:$AU$8, MATCH(TEXT($B293, "ddd"), $AN$2:$AN$8, 0), MATCH(INDEX(Settings!$AI$19:$AI$33, MATCH(E$10, Settings!$Y$19:$Y$33, 0)), $AO$1:$AU$1, 0))), 0))</f>
        <v/>
      </c>
      <c r="AO293" s="119" t="str">
        <f>IF(OR($B293="", F293="", F$10="", AO$9), "", IFERROR($B293+INDEX(Settings!$AF$19:$AF$33, MATCH(F$10, Settings!$Y$19:$Y$33, 0))+IF(INDEX(Settings!$AI$19:$AI$33, MATCH(F$10, Settings!$Y$19:$Y$33, 0))="", 0, INDEX($AO$2:$AU$8, MATCH(TEXT($B293, "ddd"), $AN$2:$AN$8, 0), MATCH(INDEX(Settings!$AI$19:$AI$33, MATCH(F$10, Settings!$Y$19:$Y$33, 0)), $AO$1:$AU$1, 0))), 0))</f>
        <v/>
      </c>
      <c r="AP293" s="119" t="str">
        <f>IF(OR($B293="", G293="", G$10="", AP$9), "", IFERROR($B293+INDEX(Settings!$AF$19:$AF$33, MATCH(G$10, Settings!$Y$19:$Y$33, 0))+IF(INDEX(Settings!$AI$19:$AI$33, MATCH(G$10, Settings!$Y$19:$Y$33, 0))="", 0, INDEX($AO$2:$AU$8, MATCH(TEXT($B293, "ddd"), $AN$2:$AN$8, 0), MATCH(INDEX(Settings!$AI$19:$AI$33, MATCH(G$10, Settings!$Y$19:$Y$33, 0)), $AO$1:$AU$1, 0))), 0))</f>
        <v/>
      </c>
      <c r="AQ293" s="119" t="str">
        <f>IF(OR($B293="", H293="", H$10="", AQ$9), "", IFERROR($B293+INDEX(Settings!$AF$19:$AF$33, MATCH(H$10, Settings!$Y$19:$Y$33, 0))+IF(INDEX(Settings!$AI$19:$AI$33, MATCH(H$10, Settings!$Y$19:$Y$33, 0))="", 0, INDEX($AO$2:$AU$8, MATCH(TEXT($B293, "ddd"), $AN$2:$AN$8, 0), MATCH(INDEX(Settings!$AI$19:$AI$33, MATCH(H$10, Settings!$Y$19:$Y$33, 0)), $AO$1:$AU$1, 0))), 0))</f>
        <v/>
      </c>
      <c r="AR293" s="119" t="str">
        <f>IF(OR($B293="", I293="", I$10="", AR$9), "", IFERROR($B293+INDEX(Settings!$AF$19:$AF$33, MATCH(I$10, Settings!$Y$19:$Y$33, 0))+IF(INDEX(Settings!$AI$19:$AI$33, MATCH(I$10, Settings!$Y$19:$Y$33, 0))="", 0, INDEX($AO$2:$AU$8, MATCH(TEXT($B293, "ddd"), $AN$2:$AN$8, 0), MATCH(INDEX(Settings!$AI$19:$AI$33, MATCH(I$10, Settings!$Y$19:$Y$33, 0)), $AO$1:$AU$1, 0))), 0))</f>
        <v/>
      </c>
      <c r="AS293" s="119" t="str">
        <f>IF(OR($B293="", J293="", J$10="", AS$9), "", IFERROR($B293+INDEX(Settings!$AF$19:$AF$33, MATCH(J$10, Settings!$Y$19:$Y$33, 0))+IF(INDEX(Settings!$AI$19:$AI$33, MATCH(J$10, Settings!$Y$19:$Y$33, 0))="", 0, INDEX($AO$2:$AU$8, MATCH(TEXT($B293, "ddd"), $AN$2:$AN$8, 0), MATCH(INDEX(Settings!$AI$19:$AI$33, MATCH(J$10, Settings!$Y$19:$Y$33, 0)), $AO$1:$AU$1, 0))), 0))</f>
        <v/>
      </c>
      <c r="AT293" s="119" t="str">
        <f>IF(OR($B293="", K293="", K$10="", AT$9), "", IFERROR($B293+INDEX(Settings!$AF$19:$AF$33, MATCH(K$10, Settings!$Y$19:$Y$33, 0))+IF(INDEX(Settings!$AI$19:$AI$33, MATCH(K$10, Settings!$Y$19:$Y$33, 0))="", 0, INDEX($AO$2:$AU$8, MATCH(TEXT($B293, "ddd"), $AN$2:$AN$8, 0), MATCH(INDEX(Settings!$AI$19:$AI$33, MATCH(K$10, Settings!$Y$19:$Y$33, 0)), $AO$1:$AU$1, 0))), 0))</f>
        <v/>
      </c>
      <c r="AU293" s="119" t="str">
        <f>IF(OR($B293="", L293="", L$10="", AU$9), "", IFERROR($B293+INDEX(Settings!$AF$19:$AF$33, MATCH(L$10, Settings!$Y$19:$Y$33, 0))+IF(INDEX(Settings!$AI$19:$AI$33, MATCH(L$10, Settings!$Y$19:$Y$33, 0))="", 0, INDEX($AO$2:$AU$8, MATCH(TEXT($B293, "ddd"), $AN$2:$AN$8, 0), MATCH(INDEX(Settings!$AI$19:$AI$33, MATCH(L$10, Settings!$Y$19:$Y$33, 0)), $AO$1:$AU$1, 0))), 0))</f>
        <v/>
      </c>
      <c r="AV293" s="119" t="str">
        <f>IF(OR($B293="", M293="", M$10="", AV$9), "", IFERROR($B293+INDEX(Settings!$AF$19:$AF$33, MATCH(M$10, Settings!$Y$19:$Y$33, 0))+IF(INDEX(Settings!$AI$19:$AI$33, MATCH(M$10, Settings!$Y$19:$Y$33, 0))="", 0, INDEX($AO$2:$AU$8, MATCH(TEXT($B293, "ddd"), $AN$2:$AN$8, 0), MATCH(INDEX(Settings!$AI$19:$AI$33, MATCH(M$10, Settings!$Y$19:$Y$33, 0)), $AO$1:$AU$1, 0))), 0))</f>
        <v/>
      </c>
      <c r="AW293" s="119" t="str">
        <f>IF(OR($B293="", N293="", N$10="", AW$9), "", IFERROR($B293+INDEX(Settings!$AF$19:$AF$33, MATCH(N$10, Settings!$Y$19:$Y$33, 0))+IF(INDEX(Settings!$AI$19:$AI$33, MATCH(N$10, Settings!$Y$19:$Y$33, 0))="", 0, INDEX($AO$2:$AU$8, MATCH(TEXT($B293, "ddd"), $AN$2:$AN$8, 0), MATCH(INDEX(Settings!$AI$19:$AI$33, MATCH(N$10, Settings!$Y$19:$Y$33, 0)), $AO$1:$AU$1, 0))), 0))</f>
        <v/>
      </c>
      <c r="AX293" s="119" t="str">
        <f>IF(OR($B293="", O293="", O$10="", AX$9), "", IFERROR($B293+INDEX(Settings!$AF$19:$AF$33, MATCH(O$10, Settings!$Y$19:$Y$33, 0))+IF(INDEX(Settings!$AI$19:$AI$33, MATCH(O$10, Settings!$Y$19:$Y$33, 0))="", 0, INDEX($AO$2:$AU$8, MATCH(TEXT($B293, "ddd"), $AN$2:$AN$8, 0), MATCH(INDEX(Settings!$AI$19:$AI$33, MATCH(O$10, Settings!$Y$19:$Y$33, 0)), $AO$1:$AU$1, 0))), 0))</f>
        <v/>
      </c>
      <c r="AY293" s="119" t="str">
        <f>IF(OR($B293="", P293="", P$10="", AY$9), "", IFERROR($B293+INDEX(Settings!$AF$19:$AF$33, MATCH(P$10, Settings!$Y$19:$Y$33, 0))+IF(INDEX(Settings!$AI$19:$AI$33, MATCH(P$10, Settings!$Y$19:$Y$33, 0))="", 0, INDEX($AO$2:$AU$8, MATCH(TEXT($B293, "ddd"), $AN$2:$AN$8, 0), MATCH(INDEX(Settings!$AI$19:$AI$33, MATCH(P$10, Settings!$Y$19:$Y$33, 0)), $AO$1:$AU$1, 0))), 0))</f>
        <v/>
      </c>
      <c r="AZ293" s="120" t="str">
        <f>IF(OR($B293="", Q293="", Q$10="", AZ$9), "", IFERROR($B293+INDEX(Settings!$AF$19:$AF$33, MATCH(Q$10, Settings!$Y$19:$Y$33, 0))+IF(INDEX(Settings!$AI$19:$AI$33, MATCH(Q$10, Settings!$Y$19:$Y$33, 0))="", 0, INDEX($AO$2:$AU$8, MATCH(TEXT($B293, "ddd"), $AN$2:$AN$8, 0), MATCH(INDEX(Settings!$AI$19:$AI$33, MATCH(Q$10, Settings!$Y$19:$Y$33, 0)), $AO$1:$AU$1, 0))), 0))</f>
        <v/>
      </c>
      <c r="BB293" s="118" t="str">
        <f>IF(OR(C$10="", $B293="", C293="", BB$9=""), "", IFERROR(WORKDAY((DATE(YEAR($B293), MONTH($B293)+INDEX(Settings!$AM$19:$AM$33, MATCH(C$10, Settings!$Y$19:$Y$33, 0)), IF(INDEX(Settings!$AQ$19:$AQ$33, MATCH(C$10, Settings!$Y$19:$Y$33, 0))=0, DAY($B293), INDEX(Settings!$AQ$19:$AQ$33, MATCH(C$10, Settings!$Y$19:$Y$33, 0))))-1), 1, Settings!$AY$23:$AY$38), ""))</f>
        <v/>
      </c>
      <c r="BC293" s="119" t="str">
        <f>IF(OR(D$10="", $B293="", D293="", BC$9=""), "", IFERROR(WORKDAY((DATE(YEAR($B293), MONTH($B293)+INDEX(Settings!$AM$19:$AM$33, MATCH(D$10, Settings!$Y$19:$Y$33, 0)), IF(INDEX(Settings!$AQ$19:$AQ$33, MATCH(D$10, Settings!$Y$19:$Y$33, 0))=0, DAY($B293), INDEX(Settings!$AQ$19:$AQ$33, MATCH(D$10, Settings!$Y$19:$Y$33, 0))))-1), 1, Settings!$AY$23:$AY$38), ""))</f>
        <v/>
      </c>
      <c r="BD293" s="119" t="str">
        <f>IF(OR(E$10="", $B293="", E293="", BD$9=""), "", IFERROR(WORKDAY((DATE(YEAR($B293), MONTH($B293)+INDEX(Settings!$AM$19:$AM$33, MATCH(E$10, Settings!$Y$19:$Y$33, 0)), IF(INDEX(Settings!$AQ$19:$AQ$33, MATCH(E$10, Settings!$Y$19:$Y$33, 0))=0, DAY($B293), INDEX(Settings!$AQ$19:$AQ$33, MATCH(E$10, Settings!$Y$19:$Y$33, 0))))-1), 1, Settings!$AY$23:$AY$38), ""))</f>
        <v/>
      </c>
      <c r="BE293" s="119" t="str">
        <f>IF(OR(F$10="", $B293="", F293="", BE$9=""), "", IFERROR(WORKDAY((DATE(YEAR($B293), MONTH($B293)+INDEX(Settings!$AM$19:$AM$33, MATCH(F$10, Settings!$Y$19:$Y$33, 0)), IF(INDEX(Settings!$AQ$19:$AQ$33, MATCH(F$10, Settings!$Y$19:$Y$33, 0))=0, DAY($B293), INDEX(Settings!$AQ$19:$AQ$33, MATCH(F$10, Settings!$Y$19:$Y$33, 0))))-1), 1, Settings!$AY$23:$AY$38), ""))</f>
        <v/>
      </c>
      <c r="BF293" s="119" t="str">
        <f>IF(OR(G$10="", $B293="", G293="", BF$9=""), "", IFERROR(WORKDAY((DATE(YEAR($B293), MONTH($B293)+INDEX(Settings!$AM$19:$AM$33, MATCH(G$10, Settings!$Y$19:$Y$33, 0)), IF(INDEX(Settings!$AQ$19:$AQ$33, MATCH(G$10, Settings!$Y$19:$Y$33, 0))=0, DAY($B293), INDEX(Settings!$AQ$19:$AQ$33, MATCH(G$10, Settings!$Y$19:$Y$33, 0))))-1), 1, Settings!$AY$23:$AY$38), ""))</f>
        <v/>
      </c>
      <c r="BG293" s="119" t="str">
        <f>IF(OR(H$10="", $B293="", H293="", BG$9=""), "", IFERROR(WORKDAY((DATE(YEAR($B293), MONTH($B293)+INDEX(Settings!$AM$19:$AM$33, MATCH(H$10, Settings!$Y$19:$Y$33, 0)), IF(INDEX(Settings!$AQ$19:$AQ$33, MATCH(H$10, Settings!$Y$19:$Y$33, 0))=0, DAY($B293), INDEX(Settings!$AQ$19:$AQ$33, MATCH(H$10, Settings!$Y$19:$Y$33, 0))))-1), 1, Settings!$AY$23:$AY$38), ""))</f>
        <v/>
      </c>
      <c r="BH293" s="119" t="str">
        <f>IF(OR(I$10="", $B293="", I293="", BH$9=""), "", IFERROR(WORKDAY((DATE(YEAR($B293), MONTH($B293)+INDEX(Settings!$AM$19:$AM$33, MATCH(I$10, Settings!$Y$19:$Y$33, 0)), IF(INDEX(Settings!$AQ$19:$AQ$33, MATCH(I$10, Settings!$Y$19:$Y$33, 0))=0, DAY($B293), INDEX(Settings!$AQ$19:$AQ$33, MATCH(I$10, Settings!$Y$19:$Y$33, 0))))-1), 1, Settings!$AY$23:$AY$38), ""))</f>
        <v/>
      </c>
      <c r="BI293" s="119" t="str">
        <f>IF(OR(J$10="", $B293="", J293="", BI$9=""), "", IFERROR(WORKDAY((DATE(YEAR($B293), MONTH($B293)+INDEX(Settings!$AM$19:$AM$33, MATCH(J$10, Settings!$Y$19:$Y$33, 0)), IF(INDEX(Settings!$AQ$19:$AQ$33, MATCH(J$10, Settings!$Y$19:$Y$33, 0))=0, DAY($B293), INDEX(Settings!$AQ$19:$AQ$33, MATCH(J$10, Settings!$Y$19:$Y$33, 0))))-1), 1, Settings!$AY$23:$AY$38), ""))</f>
        <v/>
      </c>
      <c r="BJ293" s="119" t="str">
        <f>IF(OR(K$10="", $B293="", K293="", BJ$9=""), "", IFERROR(WORKDAY((DATE(YEAR($B293), MONTH($B293)+INDEX(Settings!$AM$19:$AM$33, MATCH(K$10, Settings!$Y$19:$Y$33, 0)), IF(INDEX(Settings!$AQ$19:$AQ$33, MATCH(K$10, Settings!$Y$19:$Y$33, 0))=0, DAY($B293), INDEX(Settings!$AQ$19:$AQ$33, MATCH(K$10, Settings!$Y$19:$Y$33, 0))))-1), 1, Settings!$AY$23:$AY$38), ""))</f>
        <v/>
      </c>
      <c r="BK293" s="119" t="str">
        <f>IF(OR(L$10="", $B293="", L293="", BK$9=""), "", IFERROR(WORKDAY((DATE(YEAR($B293), MONTH($B293)+INDEX(Settings!$AM$19:$AM$33, MATCH(L$10, Settings!$Y$19:$Y$33, 0)), IF(INDEX(Settings!$AQ$19:$AQ$33, MATCH(L$10, Settings!$Y$19:$Y$33, 0))=0, DAY($B293), INDEX(Settings!$AQ$19:$AQ$33, MATCH(L$10, Settings!$Y$19:$Y$33, 0))))-1), 1, Settings!$AY$23:$AY$38), ""))</f>
        <v/>
      </c>
      <c r="BL293" s="119" t="str">
        <f>IF(OR(M$10="", $B293="", M293="", BL$9=""), "", IFERROR(WORKDAY((DATE(YEAR($B293), MONTH($B293)+INDEX(Settings!$AM$19:$AM$33, MATCH(M$10, Settings!$Y$19:$Y$33, 0)), IF(INDEX(Settings!$AQ$19:$AQ$33, MATCH(M$10, Settings!$Y$19:$Y$33, 0))=0, DAY($B293), INDEX(Settings!$AQ$19:$AQ$33, MATCH(M$10, Settings!$Y$19:$Y$33, 0))))-1), 1, Settings!$AY$23:$AY$38), ""))</f>
        <v/>
      </c>
      <c r="BM293" s="119" t="str">
        <f>IF(OR(N$10="", $B293="", N293="", BM$9=""), "", IFERROR(WORKDAY((DATE(YEAR($B293), MONTH($B293)+INDEX(Settings!$AM$19:$AM$33, MATCH(N$10, Settings!$Y$19:$Y$33, 0)), IF(INDEX(Settings!$AQ$19:$AQ$33, MATCH(N$10, Settings!$Y$19:$Y$33, 0))=0, DAY($B293), INDEX(Settings!$AQ$19:$AQ$33, MATCH(N$10, Settings!$Y$19:$Y$33, 0))))-1), 1, Settings!$AY$23:$AY$38), ""))</f>
        <v/>
      </c>
      <c r="BN293" s="119" t="str">
        <f>IF(OR(O$10="", $B293="", O293="", BN$9=""), "", IFERROR(WORKDAY((DATE(YEAR($B293), MONTH($B293)+INDEX(Settings!$AM$19:$AM$33, MATCH(O$10, Settings!$Y$19:$Y$33, 0)), IF(INDEX(Settings!$AQ$19:$AQ$33, MATCH(O$10, Settings!$Y$19:$Y$33, 0))=0, DAY($B293), INDEX(Settings!$AQ$19:$AQ$33, MATCH(O$10, Settings!$Y$19:$Y$33, 0))))-1), 1, Settings!$AY$23:$AY$38), ""))</f>
        <v/>
      </c>
      <c r="BO293" s="119" t="str">
        <f>IF(OR(P$10="", $B293="", P293="", BO$9=""), "", IFERROR(WORKDAY((DATE(YEAR($B293), MONTH($B293)+INDEX(Settings!$AM$19:$AM$33, MATCH(P$10, Settings!$Y$19:$Y$33, 0)), IF(INDEX(Settings!$AQ$19:$AQ$33, MATCH(P$10, Settings!$Y$19:$Y$33, 0))=0, DAY($B293), INDEX(Settings!$AQ$19:$AQ$33, MATCH(P$10, Settings!$Y$19:$Y$33, 0))))-1), 1, Settings!$AY$23:$AY$38), ""))</f>
        <v/>
      </c>
      <c r="BP293" s="120" t="str">
        <f>IF(OR(Q$10="", $B293="", Q293="", BP$9=""), "", IFERROR(WORKDAY((DATE(YEAR($B293), MONTH($B293)+INDEX(Settings!$AM$19:$AM$33, MATCH(Q$10, Settings!$Y$19:$Y$33, 0)), IF(INDEX(Settings!$AQ$19:$AQ$33, MATCH(Q$10, Settings!$Y$19:$Y$33, 0))=0, DAY($B293), INDEX(Settings!$AQ$19:$AQ$33, MATCH(Q$10, Settings!$Y$19:$Y$33, 0))))-1), 1, Settings!$AY$23:$AY$38), ""))</f>
        <v/>
      </c>
      <c r="BR293" s="118" t="str">
        <f>IF(BB293="", "", IF(BB293&lt;=$B293, WORKDAY(DATE(YEAR($BB293), MONTH(BB293)+1, DAY(BB293)-1), 1, Settings!$AY$23:$AY$38), BB293))</f>
        <v/>
      </c>
      <c r="BS293" s="119" t="str">
        <f>IF(BC293="", "", IF(BC293&lt;=$B293, WORKDAY(DATE(YEAR($BB293), MONTH(BC293)+1, DAY(BC293)-1), 1, Settings!$AY$23:$AY$38), BC293))</f>
        <v/>
      </c>
      <c r="BT293" s="119" t="str">
        <f>IF(BD293="", "", IF(BD293&lt;=$B293, WORKDAY(DATE(YEAR($BB293), MONTH(BD293)+1, DAY(BD293)-1), 1, Settings!$AY$23:$AY$38), BD293))</f>
        <v/>
      </c>
      <c r="BU293" s="119" t="str">
        <f>IF(BE293="", "", IF(BE293&lt;=$B293, WORKDAY(DATE(YEAR($BB293), MONTH(BE293)+1, DAY(BE293)-1), 1, Settings!$AY$23:$AY$38), BE293))</f>
        <v/>
      </c>
      <c r="BV293" s="119" t="str">
        <f>IF(BF293="", "", IF(BF293&lt;=$B293, WORKDAY(DATE(YEAR($BB293), MONTH(BF293)+1, DAY(BF293)-1), 1, Settings!$AY$23:$AY$38), BF293))</f>
        <v/>
      </c>
      <c r="BW293" s="119" t="str">
        <f>IF(BG293="", "", IF(BG293&lt;=$B293, WORKDAY(DATE(YEAR($BB293), MONTH(BG293)+1, DAY(BG293)-1), 1, Settings!$AY$23:$AY$38), BG293))</f>
        <v/>
      </c>
      <c r="BX293" s="119" t="str">
        <f>IF(BH293="", "", IF(BH293&lt;=$B293, WORKDAY(DATE(YEAR($BB293), MONTH(BH293)+1, DAY(BH293)-1), 1, Settings!$AY$23:$AY$38), BH293))</f>
        <v/>
      </c>
      <c r="BY293" s="119" t="str">
        <f>IF(BI293="", "", IF(BI293&lt;=$B293, WORKDAY(DATE(YEAR($BB293), MONTH(BI293)+1, DAY(BI293)-1), 1, Settings!$AY$23:$AY$38), BI293))</f>
        <v/>
      </c>
      <c r="BZ293" s="119" t="str">
        <f>IF(BJ293="", "", IF(BJ293&lt;=$B293, WORKDAY(DATE(YEAR($BB293), MONTH(BJ293)+1, DAY(BJ293)-1), 1, Settings!$AY$23:$AY$38), BJ293))</f>
        <v/>
      </c>
      <c r="CA293" s="119" t="str">
        <f>IF(BK293="", "", IF(BK293&lt;=$B293, WORKDAY(DATE(YEAR($BB293), MONTH(BK293)+1, DAY(BK293)-1), 1, Settings!$AY$23:$AY$38), BK293))</f>
        <v/>
      </c>
      <c r="CB293" s="119" t="str">
        <f>IF(BL293="", "", IF(BL293&lt;=$B293, WORKDAY(DATE(YEAR($BB293), MONTH(BL293)+1, DAY(BL293)-1), 1, Settings!$AY$23:$AY$38), BL293))</f>
        <v/>
      </c>
      <c r="CC293" s="119" t="str">
        <f>IF(BM293="", "", IF(BM293&lt;=$B293, WORKDAY(DATE(YEAR($BB293), MONTH(BM293)+1, DAY(BM293)-1), 1, Settings!$AY$23:$AY$38), BM293))</f>
        <v/>
      </c>
      <c r="CD293" s="119" t="str">
        <f>IF(BN293="", "", IF(BN293&lt;=$B293, WORKDAY(DATE(YEAR($BB293), MONTH(BN293)+1, DAY(BN293)-1), 1, Settings!$AY$23:$AY$38), BN293))</f>
        <v/>
      </c>
      <c r="CE293" s="119" t="str">
        <f>IF(BO293="", "", IF(BO293&lt;=$B293, WORKDAY(DATE(YEAR($BB293), MONTH(BO293)+1, DAY(BO293)-1), 1, Settings!$AY$23:$AY$38), BO293))</f>
        <v/>
      </c>
      <c r="CF293" s="120" t="str">
        <f>IF(BP293="", "", IF(BP293&lt;=$B293, WORKDAY(DATE(YEAR($BB293), MONTH(BP293)+1, DAY(BP293)-1), 1, Settings!$AY$23:$AY$38), BP293))</f>
        <v/>
      </c>
      <c r="CH293" s="48" t="str">
        <f t="shared" si="128"/>
        <v/>
      </c>
      <c r="CI293" s="49" t="str">
        <f t="shared" si="129"/>
        <v/>
      </c>
      <c r="CJ293" s="49" t="str">
        <f t="shared" si="130"/>
        <v/>
      </c>
      <c r="CK293" s="49" t="str">
        <f t="shared" si="131"/>
        <v/>
      </c>
      <c r="CL293" s="49" t="str">
        <f t="shared" si="132"/>
        <v/>
      </c>
      <c r="CM293" s="49" t="str">
        <f t="shared" si="133"/>
        <v/>
      </c>
      <c r="CN293" s="49" t="str">
        <f t="shared" si="134"/>
        <v/>
      </c>
      <c r="CO293" s="49" t="str">
        <f t="shared" si="135"/>
        <v/>
      </c>
      <c r="CP293" s="49" t="str">
        <f t="shared" si="136"/>
        <v/>
      </c>
      <c r="CQ293" s="49" t="str">
        <f t="shared" si="137"/>
        <v/>
      </c>
      <c r="CR293" s="49" t="str">
        <f t="shared" si="138"/>
        <v/>
      </c>
      <c r="CS293" s="49" t="str">
        <f t="shared" si="139"/>
        <v/>
      </c>
      <c r="CT293" s="49" t="str">
        <f t="shared" si="140"/>
        <v/>
      </c>
      <c r="CU293" s="49" t="str">
        <f t="shared" si="141"/>
        <v/>
      </c>
      <c r="CV293" s="16" t="str">
        <f t="shared" si="142"/>
        <v/>
      </c>
      <c r="CX293" s="48" t="str">
        <f t="shared" si="143"/>
        <v/>
      </c>
      <c r="CY293" s="49" t="str">
        <f t="shared" si="144"/>
        <v/>
      </c>
      <c r="CZ293" s="49" t="str">
        <f t="shared" si="145"/>
        <v/>
      </c>
      <c r="DA293" s="49" t="str">
        <f t="shared" si="146"/>
        <v/>
      </c>
      <c r="DB293" s="49" t="str">
        <f t="shared" si="147"/>
        <v/>
      </c>
      <c r="DC293" s="49" t="str">
        <f t="shared" si="148"/>
        <v/>
      </c>
      <c r="DD293" s="49" t="str">
        <f t="shared" si="149"/>
        <v/>
      </c>
      <c r="DE293" s="49" t="str">
        <f t="shared" si="150"/>
        <v/>
      </c>
      <c r="DF293" s="49" t="str">
        <f t="shared" si="151"/>
        <v/>
      </c>
      <c r="DG293" s="49" t="str">
        <f t="shared" si="152"/>
        <v/>
      </c>
      <c r="DH293" s="49" t="str">
        <f t="shared" si="153"/>
        <v/>
      </c>
      <c r="DI293" s="49" t="str">
        <f t="shared" si="154"/>
        <v/>
      </c>
      <c r="DJ293" s="49" t="str">
        <f t="shared" si="155"/>
        <v/>
      </c>
      <c r="DK293" s="49" t="str">
        <f t="shared" si="156"/>
        <v/>
      </c>
      <c r="DL293" s="16" t="str">
        <f t="shared" si="157"/>
        <v/>
      </c>
      <c r="DN293" s="17" t="str">
        <f t="shared" si="158"/>
        <v>Apr 2020</v>
      </c>
    </row>
    <row r="294" spans="1:118" x14ac:dyDescent="0.25">
      <c r="A294" s="30"/>
      <c r="B294" s="102">
        <f>IF(B293="", "", IFERROR(IF(B293+1&gt;Settings!$G$25, "", B293+1), ""))</f>
        <v>43930</v>
      </c>
      <c r="C294" s="294"/>
      <c r="D294" s="295"/>
      <c r="E294" s="295"/>
      <c r="F294" s="295"/>
      <c r="G294" s="295"/>
      <c r="H294" s="295"/>
      <c r="I294" s="295"/>
      <c r="J294" s="295"/>
      <c r="K294" s="295"/>
      <c r="L294" s="295"/>
      <c r="M294" s="295"/>
      <c r="N294" s="295"/>
      <c r="O294" s="295"/>
      <c r="P294" s="295"/>
      <c r="Q294" s="296"/>
      <c r="R294" s="30"/>
      <c r="T294" s="17" t="str">
        <f>IF($B294="", "", IF($B294&lt;Settings!$G$23, "Old", "New"))</f>
        <v>New</v>
      </c>
      <c r="AL294" s="118" t="str">
        <f>IF(OR($B294="", C294="", C$10="", AL$9), "", IFERROR($B294+INDEX(Settings!$AF$19:$AF$33, MATCH(C$10, Settings!$Y$19:$Y$33, 0))+IF(INDEX(Settings!$AI$19:$AI$33, MATCH(C$10, Settings!$Y$19:$Y$33, 0))="", 0, INDEX($AO$2:$AU$8, MATCH(TEXT($B294, "ddd"), $AN$2:$AN$8, 0), MATCH(INDEX(Settings!$AI$19:$AI$33, MATCH(C$10, Settings!$Y$19:$Y$33, 0)), $AO$1:$AU$1, 0))), 0))</f>
        <v/>
      </c>
      <c r="AM294" s="119" t="str">
        <f>IF(OR($B294="", D294="", D$10="", AM$9), "", IFERROR($B294+INDEX(Settings!$AF$19:$AF$33, MATCH(D$10, Settings!$Y$19:$Y$33, 0))+IF(INDEX(Settings!$AI$19:$AI$33, MATCH(D$10, Settings!$Y$19:$Y$33, 0))="", 0, INDEX($AO$2:$AU$8, MATCH(TEXT($B294, "ddd"), $AN$2:$AN$8, 0), MATCH(INDEX(Settings!$AI$19:$AI$33, MATCH(D$10, Settings!$Y$19:$Y$33, 0)), $AO$1:$AU$1, 0))), 0))</f>
        <v/>
      </c>
      <c r="AN294" s="119" t="str">
        <f>IF(OR($B294="", E294="", E$10="", AN$9), "", IFERROR($B294+INDEX(Settings!$AF$19:$AF$33, MATCH(E$10, Settings!$Y$19:$Y$33, 0))+IF(INDEX(Settings!$AI$19:$AI$33, MATCH(E$10, Settings!$Y$19:$Y$33, 0))="", 0, INDEX($AO$2:$AU$8, MATCH(TEXT($B294, "ddd"), $AN$2:$AN$8, 0), MATCH(INDEX(Settings!$AI$19:$AI$33, MATCH(E$10, Settings!$Y$19:$Y$33, 0)), $AO$1:$AU$1, 0))), 0))</f>
        <v/>
      </c>
      <c r="AO294" s="119" t="str">
        <f>IF(OR($B294="", F294="", F$10="", AO$9), "", IFERROR($B294+INDEX(Settings!$AF$19:$AF$33, MATCH(F$10, Settings!$Y$19:$Y$33, 0))+IF(INDEX(Settings!$AI$19:$AI$33, MATCH(F$10, Settings!$Y$19:$Y$33, 0))="", 0, INDEX($AO$2:$AU$8, MATCH(TEXT($B294, "ddd"), $AN$2:$AN$8, 0), MATCH(INDEX(Settings!$AI$19:$AI$33, MATCH(F$10, Settings!$Y$19:$Y$33, 0)), $AO$1:$AU$1, 0))), 0))</f>
        <v/>
      </c>
      <c r="AP294" s="119" t="str">
        <f>IF(OR($B294="", G294="", G$10="", AP$9), "", IFERROR($B294+INDEX(Settings!$AF$19:$AF$33, MATCH(G$10, Settings!$Y$19:$Y$33, 0))+IF(INDEX(Settings!$AI$19:$AI$33, MATCH(G$10, Settings!$Y$19:$Y$33, 0))="", 0, INDEX($AO$2:$AU$8, MATCH(TEXT($B294, "ddd"), $AN$2:$AN$8, 0), MATCH(INDEX(Settings!$AI$19:$AI$33, MATCH(G$10, Settings!$Y$19:$Y$33, 0)), $AO$1:$AU$1, 0))), 0))</f>
        <v/>
      </c>
      <c r="AQ294" s="119" t="str">
        <f>IF(OR($B294="", H294="", H$10="", AQ$9), "", IFERROR($B294+INDEX(Settings!$AF$19:$AF$33, MATCH(H$10, Settings!$Y$19:$Y$33, 0))+IF(INDEX(Settings!$AI$19:$AI$33, MATCH(H$10, Settings!$Y$19:$Y$33, 0))="", 0, INDEX($AO$2:$AU$8, MATCH(TEXT($B294, "ddd"), $AN$2:$AN$8, 0), MATCH(INDEX(Settings!$AI$19:$AI$33, MATCH(H$10, Settings!$Y$19:$Y$33, 0)), $AO$1:$AU$1, 0))), 0))</f>
        <v/>
      </c>
      <c r="AR294" s="119" t="str">
        <f>IF(OR($B294="", I294="", I$10="", AR$9), "", IFERROR($B294+INDEX(Settings!$AF$19:$AF$33, MATCH(I$10, Settings!$Y$19:$Y$33, 0))+IF(INDEX(Settings!$AI$19:$AI$33, MATCH(I$10, Settings!$Y$19:$Y$33, 0))="", 0, INDEX($AO$2:$AU$8, MATCH(TEXT($B294, "ddd"), $AN$2:$AN$8, 0), MATCH(INDEX(Settings!$AI$19:$AI$33, MATCH(I$10, Settings!$Y$19:$Y$33, 0)), $AO$1:$AU$1, 0))), 0))</f>
        <v/>
      </c>
      <c r="AS294" s="119" t="str">
        <f>IF(OR($B294="", J294="", J$10="", AS$9), "", IFERROR($B294+INDEX(Settings!$AF$19:$AF$33, MATCH(J$10, Settings!$Y$19:$Y$33, 0))+IF(INDEX(Settings!$AI$19:$AI$33, MATCH(J$10, Settings!$Y$19:$Y$33, 0))="", 0, INDEX($AO$2:$AU$8, MATCH(TEXT($B294, "ddd"), $AN$2:$AN$8, 0), MATCH(INDEX(Settings!$AI$19:$AI$33, MATCH(J$10, Settings!$Y$19:$Y$33, 0)), $AO$1:$AU$1, 0))), 0))</f>
        <v/>
      </c>
      <c r="AT294" s="119" t="str">
        <f>IF(OR($B294="", K294="", K$10="", AT$9), "", IFERROR($B294+INDEX(Settings!$AF$19:$AF$33, MATCH(K$10, Settings!$Y$19:$Y$33, 0))+IF(INDEX(Settings!$AI$19:$AI$33, MATCH(K$10, Settings!$Y$19:$Y$33, 0))="", 0, INDEX($AO$2:$AU$8, MATCH(TEXT($B294, "ddd"), $AN$2:$AN$8, 0), MATCH(INDEX(Settings!$AI$19:$AI$33, MATCH(K$10, Settings!$Y$19:$Y$33, 0)), $AO$1:$AU$1, 0))), 0))</f>
        <v/>
      </c>
      <c r="AU294" s="119" t="str">
        <f>IF(OR($B294="", L294="", L$10="", AU$9), "", IFERROR($B294+INDEX(Settings!$AF$19:$AF$33, MATCH(L$10, Settings!$Y$19:$Y$33, 0))+IF(INDEX(Settings!$AI$19:$AI$33, MATCH(L$10, Settings!$Y$19:$Y$33, 0))="", 0, INDEX($AO$2:$AU$8, MATCH(TEXT($B294, "ddd"), $AN$2:$AN$8, 0), MATCH(INDEX(Settings!$AI$19:$AI$33, MATCH(L$10, Settings!$Y$19:$Y$33, 0)), $AO$1:$AU$1, 0))), 0))</f>
        <v/>
      </c>
      <c r="AV294" s="119" t="str">
        <f>IF(OR($B294="", M294="", M$10="", AV$9), "", IFERROR($B294+INDEX(Settings!$AF$19:$AF$33, MATCH(M$10, Settings!$Y$19:$Y$33, 0))+IF(INDEX(Settings!$AI$19:$AI$33, MATCH(M$10, Settings!$Y$19:$Y$33, 0))="", 0, INDEX($AO$2:$AU$8, MATCH(TEXT($B294, "ddd"), $AN$2:$AN$8, 0), MATCH(INDEX(Settings!$AI$19:$AI$33, MATCH(M$10, Settings!$Y$19:$Y$33, 0)), $AO$1:$AU$1, 0))), 0))</f>
        <v/>
      </c>
      <c r="AW294" s="119" t="str">
        <f>IF(OR($B294="", N294="", N$10="", AW$9), "", IFERROR($B294+INDEX(Settings!$AF$19:$AF$33, MATCH(N$10, Settings!$Y$19:$Y$33, 0))+IF(INDEX(Settings!$AI$19:$AI$33, MATCH(N$10, Settings!$Y$19:$Y$33, 0))="", 0, INDEX($AO$2:$AU$8, MATCH(TEXT($B294, "ddd"), $AN$2:$AN$8, 0), MATCH(INDEX(Settings!$AI$19:$AI$33, MATCH(N$10, Settings!$Y$19:$Y$33, 0)), $AO$1:$AU$1, 0))), 0))</f>
        <v/>
      </c>
      <c r="AX294" s="119" t="str">
        <f>IF(OR($B294="", O294="", O$10="", AX$9), "", IFERROR($B294+INDEX(Settings!$AF$19:$AF$33, MATCH(O$10, Settings!$Y$19:$Y$33, 0))+IF(INDEX(Settings!$AI$19:$AI$33, MATCH(O$10, Settings!$Y$19:$Y$33, 0))="", 0, INDEX($AO$2:$AU$8, MATCH(TEXT($B294, "ddd"), $AN$2:$AN$8, 0), MATCH(INDEX(Settings!$AI$19:$AI$33, MATCH(O$10, Settings!$Y$19:$Y$33, 0)), $AO$1:$AU$1, 0))), 0))</f>
        <v/>
      </c>
      <c r="AY294" s="119" t="str">
        <f>IF(OR($B294="", P294="", P$10="", AY$9), "", IFERROR($B294+INDEX(Settings!$AF$19:$AF$33, MATCH(P$10, Settings!$Y$19:$Y$33, 0))+IF(INDEX(Settings!$AI$19:$AI$33, MATCH(P$10, Settings!$Y$19:$Y$33, 0))="", 0, INDEX($AO$2:$AU$8, MATCH(TEXT($B294, "ddd"), $AN$2:$AN$8, 0), MATCH(INDEX(Settings!$AI$19:$AI$33, MATCH(P$10, Settings!$Y$19:$Y$33, 0)), $AO$1:$AU$1, 0))), 0))</f>
        <v/>
      </c>
      <c r="AZ294" s="120" t="str">
        <f>IF(OR($B294="", Q294="", Q$10="", AZ$9), "", IFERROR($B294+INDEX(Settings!$AF$19:$AF$33, MATCH(Q$10, Settings!$Y$19:$Y$33, 0))+IF(INDEX(Settings!$AI$19:$AI$33, MATCH(Q$10, Settings!$Y$19:$Y$33, 0))="", 0, INDEX($AO$2:$AU$8, MATCH(TEXT($B294, "ddd"), $AN$2:$AN$8, 0), MATCH(INDEX(Settings!$AI$19:$AI$33, MATCH(Q$10, Settings!$Y$19:$Y$33, 0)), $AO$1:$AU$1, 0))), 0))</f>
        <v/>
      </c>
      <c r="BB294" s="118" t="str">
        <f>IF(OR(C$10="", $B294="", C294="", BB$9=""), "", IFERROR(WORKDAY((DATE(YEAR($B294), MONTH($B294)+INDEX(Settings!$AM$19:$AM$33, MATCH(C$10, Settings!$Y$19:$Y$33, 0)), IF(INDEX(Settings!$AQ$19:$AQ$33, MATCH(C$10, Settings!$Y$19:$Y$33, 0))=0, DAY($B294), INDEX(Settings!$AQ$19:$AQ$33, MATCH(C$10, Settings!$Y$19:$Y$33, 0))))-1), 1, Settings!$AY$23:$AY$38), ""))</f>
        <v/>
      </c>
      <c r="BC294" s="119" t="str">
        <f>IF(OR(D$10="", $B294="", D294="", BC$9=""), "", IFERROR(WORKDAY((DATE(YEAR($B294), MONTH($B294)+INDEX(Settings!$AM$19:$AM$33, MATCH(D$10, Settings!$Y$19:$Y$33, 0)), IF(INDEX(Settings!$AQ$19:$AQ$33, MATCH(D$10, Settings!$Y$19:$Y$33, 0))=0, DAY($B294), INDEX(Settings!$AQ$19:$AQ$33, MATCH(D$10, Settings!$Y$19:$Y$33, 0))))-1), 1, Settings!$AY$23:$AY$38), ""))</f>
        <v/>
      </c>
      <c r="BD294" s="119" t="str">
        <f>IF(OR(E$10="", $B294="", E294="", BD$9=""), "", IFERROR(WORKDAY((DATE(YEAR($B294), MONTH($B294)+INDEX(Settings!$AM$19:$AM$33, MATCH(E$10, Settings!$Y$19:$Y$33, 0)), IF(INDEX(Settings!$AQ$19:$AQ$33, MATCH(E$10, Settings!$Y$19:$Y$33, 0))=0, DAY($B294), INDEX(Settings!$AQ$19:$AQ$33, MATCH(E$10, Settings!$Y$19:$Y$33, 0))))-1), 1, Settings!$AY$23:$AY$38), ""))</f>
        <v/>
      </c>
      <c r="BE294" s="119" t="str">
        <f>IF(OR(F$10="", $B294="", F294="", BE$9=""), "", IFERROR(WORKDAY((DATE(YEAR($B294), MONTH($B294)+INDEX(Settings!$AM$19:$AM$33, MATCH(F$10, Settings!$Y$19:$Y$33, 0)), IF(INDEX(Settings!$AQ$19:$AQ$33, MATCH(F$10, Settings!$Y$19:$Y$33, 0))=0, DAY($B294), INDEX(Settings!$AQ$19:$AQ$33, MATCH(F$10, Settings!$Y$19:$Y$33, 0))))-1), 1, Settings!$AY$23:$AY$38), ""))</f>
        <v/>
      </c>
      <c r="BF294" s="119" t="str">
        <f>IF(OR(G$10="", $B294="", G294="", BF$9=""), "", IFERROR(WORKDAY((DATE(YEAR($B294), MONTH($B294)+INDEX(Settings!$AM$19:$AM$33, MATCH(G$10, Settings!$Y$19:$Y$33, 0)), IF(INDEX(Settings!$AQ$19:$AQ$33, MATCH(G$10, Settings!$Y$19:$Y$33, 0))=0, DAY($B294), INDEX(Settings!$AQ$19:$AQ$33, MATCH(G$10, Settings!$Y$19:$Y$33, 0))))-1), 1, Settings!$AY$23:$AY$38), ""))</f>
        <v/>
      </c>
      <c r="BG294" s="119" t="str">
        <f>IF(OR(H$10="", $B294="", H294="", BG$9=""), "", IFERROR(WORKDAY((DATE(YEAR($B294), MONTH($B294)+INDEX(Settings!$AM$19:$AM$33, MATCH(H$10, Settings!$Y$19:$Y$33, 0)), IF(INDEX(Settings!$AQ$19:$AQ$33, MATCH(H$10, Settings!$Y$19:$Y$33, 0))=0, DAY($B294), INDEX(Settings!$AQ$19:$AQ$33, MATCH(H$10, Settings!$Y$19:$Y$33, 0))))-1), 1, Settings!$AY$23:$AY$38), ""))</f>
        <v/>
      </c>
      <c r="BH294" s="119" t="str">
        <f>IF(OR(I$10="", $B294="", I294="", BH$9=""), "", IFERROR(WORKDAY((DATE(YEAR($B294), MONTH($B294)+INDEX(Settings!$AM$19:$AM$33, MATCH(I$10, Settings!$Y$19:$Y$33, 0)), IF(INDEX(Settings!$AQ$19:$AQ$33, MATCH(I$10, Settings!$Y$19:$Y$33, 0))=0, DAY($B294), INDEX(Settings!$AQ$19:$AQ$33, MATCH(I$10, Settings!$Y$19:$Y$33, 0))))-1), 1, Settings!$AY$23:$AY$38), ""))</f>
        <v/>
      </c>
      <c r="BI294" s="119" t="str">
        <f>IF(OR(J$10="", $B294="", J294="", BI$9=""), "", IFERROR(WORKDAY((DATE(YEAR($B294), MONTH($B294)+INDEX(Settings!$AM$19:$AM$33, MATCH(J$10, Settings!$Y$19:$Y$33, 0)), IF(INDEX(Settings!$AQ$19:$AQ$33, MATCH(J$10, Settings!$Y$19:$Y$33, 0))=0, DAY($B294), INDEX(Settings!$AQ$19:$AQ$33, MATCH(J$10, Settings!$Y$19:$Y$33, 0))))-1), 1, Settings!$AY$23:$AY$38), ""))</f>
        <v/>
      </c>
      <c r="BJ294" s="119" t="str">
        <f>IF(OR(K$10="", $B294="", K294="", BJ$9=""), "", IFERROR(WORKDAY((DATE(YEAR($B294), MONTH($B294)+INDEX(Settings!$AM$19:$AM$33, MATCH(K$10, Settings!$Y$19:$Y$33, 0)), IF(INDEX(Settings!$AQ$19:$AQ$33, MATCH(K$10, Settings!$Y$19:$Y$33, 0))=0, DAY($B294), INDEX(Settings!$AQ$19:$AQ$33, MATCH(K$10, Settings!$Y$19:$Y$33, 0))))-1), 1, Settings!$AY$23:$AY$38), ""))</f>
        <v/>
      </c>
      <c r="BK294" s="119" t="str">
        <f>IF(OR(L$10="", $B294="", L294="", BK$9=""), "", IFERROR(WORKDAY((DATE(YEAR($B294), MONTH($B294)+INDEX(Settings!$AM$19:$AM$33, MATCH(L$10, Settings!$Y$19:$Y$33, 0)), IF(INDEX(Settings!$AQ$19:$AQ$33, MATCH(L$10, Settings!$Y$19:$Y$33, 0))=0, DAY($B294), INDEX(Settings!$AQ$19:$AQ$33, MATCH(L$10, Settings!$Y$19:$Y$33, 0))))-1), 1, Settings!$AY$23:$AY$38), ""))</f>
        <v/>
      </c>
      <c r="BL294" s="119" t="str">
        <f>IF(OR(M$10="", $B294="", M294="", BL$9=""), "", IFERROR(WORKDAY((DATE(YEAR($B294), MONTH($B294)+INDEX(Settings!$AM$19:$AM$33, MATCH(M$10, Settings!$Y$19:$Y$33, 0)), IF(INDEX(Settings!$AQ$19:$AQ$33, MATCH(M$10, Settings!$Y$19:$Y$33, 0))=0, DAY($B294), INDEX(Settings!$AQ$19:$AQ$33, MATCH(M$10, Settings!$Y$19:$Y$33, 0))))-1), 1, Settings!$AY$23:$AY$38), ""))</f>
        <v/>
      </c>
      <c r="BM294" s="119" t="str">
        <f>IF(OR(N$10="", $B294="", N294="", BM$9=""), "", IFERROR(WORKDAY((DATE(YEAR($B294), MONTH($B294)+INDEX(Settings!$AM$19:$AM$33, MATCH(N$10, Settings!$Y$19:$Y$33, 0)), IF(INDEX(Settings!$AQ$19:$AQ$33, MATCH(N$10, Settings!$Y$19:$Y$33, 0))=0, DAY($B294), INDEX(Settings!$AQ$19:$AQ$33, MATCH(N$10, Settings!$Y$19:$Y$33, 0))))-1), 1, Settings!$AY$23:$AY$38), ""))</f>
        <v/>
      </c>
      <c r="BN294" s="119" t="str">
        <f>IF(OR(O$10="", $B294="", O294="", BN$9=""), "", IFERROR(WORKDAY((DATE(YEAR($B294), MONTH($B294)+INDEX(Settings!$AM$19:$AM$33, MATCH(O$10, Settings!$Y$19:$Y$33, 0)), IF(INDEX(Settings!$AQ$19:$AQ$33, MATCH(O$10, Settings!$Y$19:$Y$33, 0))=0, DAY($B294), INDEX(Settings!$AQ$19:$AQ$33, MATCH(O$10, Settings!$Y$19:$Y$33, 0))))-1), 1, Settings!$AY$23:$AY$38), ""))</f>
        <v/>
      </c>
      <c r="BO294" s="119" t="str">
        <f>IF(OR(P$10="", $B294="", P294="", BO$9=""), "", IFERROR(WORKDAY((DATE(YEAR($B294), MONTH($B294)+INDEX(Settings!$AM$19:$AM$33, MATCH(P$10, Settings!$Y$19:$Y$33, 0)), IF(INDEX(Settings!$AQ$19:$AQ$33, MATCH(P$10, Settings!$Y$19:$Y$33, 0))=0, DAY($B294), INDEX(Settings!$AQ$19:$AQ$33, MATCH(P$10, Settings!$Y$19:$Y$33, 0))))-1), 1, Settings!$AY$23:$AY$38), ""))</f>
        <v/>
      </c>
      <c r="BP294" s="120" t="str">
        <f>IF(OR(Q$10="", $B294="", Q294="", BP$9=""), "", IFERROR(WORKDAY((DATE(YEAR($B294), MONTH($B294)+INDEX(Settings!$AM$19:$AM$33, MATCH(Q$10, Settings!$Y$19:$Y$33, 0)), IF(INDEX(Settings!$AQ$19:$AQ$33, MATCH(Q$10, Settings!$Y$19:$Y$33, 0))=0, DAY($B294), INDEX(Settings!$AQ$19:$AQ$33, MATCH(Q$10, Settings!$Y$19:$Y$33, 0))))-1), 1, Settings!$AY$23:$AY$38), ""))</f>
        <v/>
      </c>
      <c r="BR294" s="118" t="str">
        <f>IF(BB294="", "", IF(BB294&lt;=$B294, WORKDAY(DATE(YEAR($BB294), MONTH(BB294)+1, DAY(BB294)-1), 1, Settings!$AY$23:$AY$38), BB294))</f>
        <v/>
      </c>
      <c r="BS294" s="119" t="str">
        <f>IF(BC294="", "", IF(BC294&lt;=$B294, WORKDAY(DATE(YEAR($BB294), MONTH(BC294)+1, DAY(BC294)-1), 1, Settings!$AY$23:$AY$38), BC294))</f>
        <v/>
      </c>
      <c r="BT294" s="119" t="str">
        <f>IF(BD294="", "", IF(BD294&lt;=$B294, WORKDAY(DATE(YEAR($BB294), MONTH(BD294)+1, DAY(BD294)-1), 1, Settings!$AY$23:$AY$38), BD294))</f>
        <v/>
      </c>
      <c r="BU294" s="119" t="str">
        <f>IF(BE294="", "", IF(BE294&lt;=$B294, WORKDAY(DATE(YEAR($BB294), MONTH(BE294)+1, DAY(BE294)-1), 1, Settings!$AY$23:$AY$38), BE294))</f>
        <v/>
      </c>
      <c r="BV294" s="119" t="str">
        <f>IF(BF294="", "", IF(BF294&lt;=$B294, WORKDAY(DATE(YEAR($BB294), MONTH(BF294)+1, DAY(BF294)-1), 1, Settings!$AY$23:$AY$38), BF294))</f>
        <v/>
      </c>
      <c r="BW294" s="119" t="str">
        <f>IF(BG294="", "", IF(BG294&lt;=$B294, WORKDAY(DATE(YEAR($BB294), MONTH(BG294)+1, DAY(BG294)-1), 1, Settings!$AY$23:$AY$38), BG294))</f>
        <v/>
      </c>
      <c r="BX294" s="119" t="str">
        <f>IF(BH294="", "", IF(BH294&lt;=$B294, WORKDAY(DATE(YEAR($BB294), MONTH(BH294)+1, DAY(BH294)-1), 1, Settings!$AY$23:$AY$38), BH294))</f>
        <v/>
      </c>
      <c r="BY294" s="119" t="str">
        <f>IF(BI294="", "", IF(BI294&lt;=$B294, WORKDAY(DATE(YEAR($BB294), MONTH(BI294)+1, DAY(BI294)-1), 1, Settings!$AY$23:$AY$38), BI294))</f>
        <v/>
      </c>
      <c r="BZ294" s="119" t="str">
        <f>IF(BJ294="", "", IF(BJ294&lt;=$B294, WORKDAY(DATE(YEAR($BB294), MONTH(BJ294)+1, DAY(BJ294)-1), 1, Settings!$AY$23:$AY$38), BJ294))</f>
        <v/>
      </c>
      <c r="CA294" s="119" t="str">
        <f>IF(BK294="", "", IF(BK294&lt;=$B294, WORKDAY(DATE(YEAR($BB294), MONTH(BK294)+1, DAY(BK294)-1), 1, Settings!$AY$23:$AY$38), BK294))</f>
        <v/>
      </c>
      <c r="CB294" s="119" t="str">
        <f>IF(BL294="", "", IF(BL294&lt;=$B294, WORKDAY(DATE(YEAR($BB294), MONTH(BL294)+1, DAY(BL294)-1), 1, Settings!$AY$23:$AY$38), BL294))</f>
        <v/>
      </c>
      <c r="CC294" s="119" t="str">
        <f>IF(BM294="", "", IF(BM294&lt;=$B294, WORKDAY(DATE(YEAR($BB294), MONTH(BM294)+1, DAY(BM294)-1), 1, Settings!$AY$23:$AY$38), BM294))</f>
        <v/>
      </c>
      <c r="CD294" s="119" t="str">
        <f>IF(BN294="", "", IF(BN294&lt;=$B294, WORKDAY(DATE(YEAR($BB294), MONTH(BN294)+1, DAY(BN294)-1), 1, Settings!$AY$23:$AY$38), BN294))</f>
        <v/>
      </c>
      <c r="CE294" s="119" t="str">
        <f>IF(BO294="", "", IF(BO294&lt;=$B294, WORKDAY(DATE(YEAR($BB294), MONTH(BO294)+1, DAY(BO294)-1), 1, Settings!$AY$23:$AY$38), BO294))</f>
        <v/>
      </c>
      <c r="CF294" s="120" t="str">
        <f>IF(BP294="", "", IF(BP294&lt;=$B294, WORKDAY(DATE(YEAR($BB294), MONTH(BP294)+1, DAY(BP294)-1), 1, Settings!$AY$23:$AY$38), BP294))</f>
        <v/>
      </c>
      <c r="CH294" s="48" t="str">
        <f t="shared" si="128"/>
        <v/>
      </c>
      <c r="CI294" s="49" t="str">
        <f t="shared" si="129"/>
        <v/>
      </c>
      <c r="CJ294" s="49" t="str">
        <f t="shared" si="130"/>
        <v/>
      </c>
      <c r="CK294" s="49" t="str">
        <f t="shared" si="131"/>
        <v/>
      </c>
      <c r="CL294" s="49" t="str">
        <f t="shared" si="132"/>
        <v/>
      </c>
      <c r="CM294" s="49" t="str">
        <f t="shared" si="133"/>
        <v/>
      </c>
      <c r="CN294" s="49" t="str">
        <f t="shared" si="134"/>
        <v/>
      </c>
      <c r="CO294" s="49" t="str">
        <f t="shared" si="135"/>
        <v/>
      </c>
      <c r="CP294" s="49" t="str">
        <f t="shared" si="136"/>
        <v/>
      </c>
      <c r="CQ294" s="49" t="str">
        <f t="shared" si="137"/>
        <v/>
      </c>
      <c r="CR294" s="49" t="str">
        <f t="shared" si="138"/>
        <v/>
      </c>
      <c r="CS294" s="49" t="str">
        <f t="shared" si="139"/>
        <v/>
      </c>
      <c r="CT294" s="49" t="str">
        <f t="shared" si="140"/>
        <v/>
      </c>
      <c r="CU294" s="49" t="str">
        <f t="shared" si="141"/>
        <v/>
      </c>
      <c r="CV294" s="16" t="str">
        <f t="shared" si="142"/>
        <v/>
      </c>
      <c r="CX294" s="48" t="str">
        <f t="shared" si="143"/>
        <v/>
      </c>
      <c r="CY294" s="49" t="str">
        <f t="shared" si="144"/>
        <v/>
      </c>
      <c r="CZ294" s="49" t="str">
        <f t="shared" si="145"/>
        <v/>
      </c>
      <c r="DA294" s="49" t="str">
        <f t="shared" si="146"/>
        <v/>
      </c>
      <c r="DB294" s="49" t="str">
        <f t="shared" si="147"/>
        <v/>
      </c>
      <c r="DC294" s="49" t="str">
        <f t="shared" si="148"/>
        <v/>
      </c>
      <c r="DD294" s="49" t="str">
        <f t="shared" si="149"/>
        <v/>
      </c>
      <c r="DE294" s="49" t="str">
        <f t="shared" si="150"/>
        <v/>
      </c>
      <c r="DF294" s="49" t="str">
        <f t="shared" si="151"/>
        <v/>
      </c>
      <c r="DG294" s="49" t="str">
        <f t="shared" si="152"/>
        <v/>
      </c>
      <c r="DH294" s="49" t="str">
        <f t="shared" si="153"/>
        <v/>
      </c>
      <c r="DI294" s="49" t="str">
        <f t="shared" si="154"/>
        <v/>
      </c>
      <c r="DJ294" s="49" t="str">
        <f t="shared" si="155"/>
        <v/>
      </c>
      <c r="DK294" s="49" t="str">
        <f t="shared" si="156"/>
        <v/>
      </c>
      <c r="DL294" s="16" t="str">
        <f t="shared" si="157"/>
        <v/>
      </c>
      <c r="DN294" s="17" t="str">
        <f t="shared" si="158"/>
        <v>Apr 2020</v>
      </c>
    </row>
    <row r="295" spans="1:118" x14ac:dyDescent="0.25">
      <c r="A295" s="30"/>
      <c r="B295" s="102">
        <f>IF(B294="", "", IFERROR(IF(B294+1&gt;Settings!$G$25, "", B294+1), ""))</f>
        <v>43931</v>
      </c>
      <c r="C295" s="294"/>
      <c r="D295" s="295"/>
      <c r="E295" s="295"/>
      <c r="F295" s="295"/>
      <c r="G295" s="295"/>
      <c r="H295" s="295"/>
      <c r="I295" s="295"/>
      <c r="J295" s="295"/>
      <c r="K295" s="295"/>
      <c r="L295" s="295"/>
      <c r="M295" s="295"/>
      <c r="N295" s="295"/>
      <c r="O295" s="295"/>
      <c r="P295" s="295"/>
      <c r="Q295" s="296"/>
      <c r="R295" s="30"/>
      <c r="T295" s="17" t="str">
        <f>IF($B295="", "", IF($B295&lt;Settings!$G$23, "Old", "New"))</f>
        <v>New</v>
      </c>
      <c r="AL295" s="118" t="str">
        <f>IF(OR($B295="", C295="", C$10="", AL$9), "", IFERROR($B295+INDEX(Settings!$AF$19:$AF$33, MATCH(C$10, Settings!$Y$19:$Y$33, 0))+IF(INDEX(Settings!$AI$19:$AI$33, MATCH(C$10, Settings!$Y$19:$Y$33, 0))="", 0, INDEX($AO$2:$AU$8, MATCH(TEXT($B295, "ddd"), $AN$2:$AN$8, 0), MATCH(INDEX(Settings!$AI$19:$AI$33, MATCH(C$10, Settings!$Y$19:$Y$33, 0)), $AO$1:$AU$1, 0))), 0))</f>
        <v/>
      </c>
      <c r="AM295" s="119" t="str">
        <f>IF(OR($B295="", D295="", D$10="", AM$9), "", IFERROR($B295+INDEX(Settings!$AF$19:$AF$33, MATCH(D$10, Settings!$Y$19:$Y$33, 0))+IF(INDEX(Settings!$AI$19:$AI$33, MATCH(D$10, Settings!$Y$19:$Y$33, 0))="", 0, INDEX($AO$2:$AU$8, MATCH(TEXT($B295, "ddd"), $AN$2:$AN$8, 0), MATCH(INDEX(Settings!$AI$19:$AI$33, MATCH(D$10, Settings!$Y$19:$Y$33, 0)), $AO$1:$AU$1, 0))), 0))</f>
        <v/>
      </c>
      <c r="AN295" s="119" t="str">
        <f>IF(OR($B295="", E295="", E$10="", AN$9), "", IFERROR($B295+INDEX(Settings!$AF$19:$AF$33, MATCH(E$10, Settings!$Y$19:$Y$33, 0))+IF(INDEX(Settings!$AI$19:$AI$33, MATCH(E$10, Settings!$Y$19:$Y$33, 0))="", 0, INDEX($AO$2:$AU$8, MATCH(TEXT($B295, "ddd"), $AN$2:$AN$8, 0), MATCH(INDEX(Settings!$AI$19:$AI$33, MATCH(E$10, Settings!$Y$19:$Y$33, 0)), $AO$1:$AU$1, 0))), 0))</f>
        <v/>
      </c>
      <c r="AO295" s="119" t="str">
        <f>IF(OR($B295="", F295="", F$10="", AO$9), "", IFERROR($B295+INDEX(Settings!$AF$19:$AF$33, MATCH(F$10, Settings!$Y$19:$Y$33, 0))+IF(INDEX(Settings!$AI$19:$AI$33, MATCH(F$10, Settings!$Y$19:$Y$33, 0))="", 0, INDEX($AO$2:$AU$8, MATCH(TEXT($B295, "ddd"), $AN$2:$AN$8, 0), MATCH(INDEX(Settings!$AI$19:$AI$33, MATCH(F$10, Settings!$Y$19:$Y$33, 0)), $AO$1:$AU$1, 0))), 0))</f>
        <v/>
      </c>
      <c r="AP295" s="119" t="str">
        <f>IF(OR($B295="", G295="", G$10="", AP$9), "", IFERROR($B295+INDEX(Settings!$AF$19:$AF$33, MATCH(G$10, Settings!$Y$19:$Y$33, 0))+IF(INDEX(Settings!$AI$19:$AI$33, MATCH(G$10, Settings!$Y$19:$Y$33, 0))="", 0, INDEX($AO$2:$AU$8, MATCH(TEXT($B295, "ddd"), $AN$2:$AN$8, 0), MATCH(INDEX(Settings!$AI$19:$AI$33, MATCH(G$10, Settings!$Y$19:$Y$33, 0)), $AO$1:$AU$1, 0))), 0))</f>
        <v/>
      </c>
      <c r="AQ295" s="119" t="str">
        <f>IF(OR($B295="", H295="", H$10="", AQ$9), "", IFERROR($B295+INDEX(Settings!$AF$19:$AF$33, MATCH(H$10, Settings!$Y$19:$Y$33, 0))+IF(INDEX(Settings!$AI$19:$AI$33, MATCH(H$10, Settings!$Y$19:$Y$33, 0))="", 0, INDEX($AO$2:$AU$8, MATCH(TEXT($B295, "ddd"), $AN$2:$AN$8, 0), MATCH(INDEX(Settings!$AI$19:$AI$33, MATCH(H$10, Settings!$Y$19:$Y$33, 0)), $AO$1:$AU$1, 0))), 0))</f>
        <v/>
      </c>
      <c r="AR295" s="119" t="str">
        <f>IF(OR($B295="", I295="", I$10="", AR$9), "", IFERROR($B295+INDEX(Settings!$AF$19:$AF$33, MATCH(I$10, Settings!$Y$19:$Y$33, 0))+IF(INDEX(Settings!$AI$19:$AI$33, MATCH(I$10, Settings!$Y$19:$Y$33, 0))="", 0, INDEX($AO$2:$AU$8, MATCH(TEXT($B295, "ddd"), $AN$2:$AN$8, 0), MATCH(INDEX(Settings!$AI$19:$AI$33, MATCH(I$10, Settings!$Y$19:$Y$33, 0)), $AO$1:$AU$1, 0))), 0))</f>
        <v/>
      </c>
      <c r="AS295" s="119" t="str">
        <f>IF(OR($B295="", J295="", J$10="", AS$9), "", IFERROR($B295+INDEX(Settings!$AF$19:$AF$33, MATCH(J$10, Settings!$Y$19:$Y$33, 0))+IF(INDEX(Settings!$AI$19:$AI$33, MATCH(J$10, Settings!$Y$19:$Y$33, 0))="", 0, INDEX($AO$2:$AU$8, MATCH(TEXT($B295, "ddd"), $AN$2:$AN$8, 0), MATCH(INDEX(Settings!$AI$19:$AI$33, MATCH(J$10, Settings!$Y$19:$Y$33, 0)), $AO$1:$AU$1, 0))), 0))</f>
        <v/>
      </c>
      <c r="AT295" s="119" t="str">
        <f>IF(OR($B295="", K295="", K$10="", AT$9), "", IFERROR($B295+INDEX(Settings!$AF$19:$AF$33, MATCH(K$10, Settings!$Y$19:$Y$33, 0))+IF(INDEX(Settings!$AI$19:$AI$33, MATCH(K$10, Settings!$Y$19:$Y$33, 0))="", 0, INDEX($AO$2:$AU$8, MATCH(TEXT($B295, "ddd"), $AN$2:$AN$8, 0), MATCH(INDEX(Settings!$AI$19:$AI$33, MATCH(K$10, Settings!$Y$19:$Y$33, 0)), $AO$1:$AU$1, 0))), 0))</f>
        <v/>
      </c>
      <c r="AU295" s="119" t="str">
        <f>IF(OR($B295="", L295="", L$10="", AU$9), "", IFERROR($B295+INDEX(Settings!$AF$19:$AF$33, MATCH(L$10, Settings!$Y$19:$Y$33, 0))+IF(INDEX(Settings!$AI$19:$AI$33, MATCH(L$10, Settings!$Y$19:$Y$33, 0))="", 0, INDEX($AO$2:$AU$8, MATCH(TEXT($B295, "ddd"), $AN$2:$AN$8, 0), MATCH(INDEX(Settings!$AI$19:$AI$33, MATCH(L$10, Settings!$Y$19:$Y$33, 0)), $AO$1:$AU$1, 0))), 0))</f>
        <v/>
      </c>
      <c r="AV295" s="119" t="str">
        <f>IF(OR($B295="", M295="", M$10="", AV$9), "", IFERROR($B295+INDEX(Settings!$AF$19:$AF$33, MATCH(M$10, Settings!$Y$19:$Y$33, 0))+IF(INDEX(Settings!$AI$19:$AI$33, MATCH(M$10, Settings!$Y$19:$Y$33, 0))="", 0, INDEX($AO$2:$AU$8, MATCH(TEXT($B295, "ddd"), $AN$2:$AN$8, 0), MATCH(INDEX(Settings!$AI$19:$AI$33, MATCH(M$10, Settings!$Y$19:$Y$33, 0)), $AO$1:$AU$1, 0))), 0))</f>
        <v/>
      </c>
      <c r="AW295" s="119" t="str">
        <f>IF(OR($B295="", N295="", N$10="", AW$9), "", IFERROR($B295+INDEX(Settings!$AF$19:$AF$33, MATCH(N$10, Settings!$Y$19:$Y$33, 0))+IF(INDEX(Settings!$AI$19:$AI$33, MATCH(N$10, Settings!$Y$19:$Y$33, 0))="", 0, INDEX($AO$2:$AU$8, MATCH(TEXT($B295, "ddd"), $AN$2:$AN$8, 0), MATCH(INDEX(Settings!$AI$19:$AI$33, MATCH(N$10, Settings!$Y$19:$Y$33, 0)), $AO$1:$AU$1, 0))), 0))</f>
        <v/>
      </c>
      <c r="AX295" s="119" t="str">
        <f>IF(OR($B295="", O295="", O$10="", AX$9), "", IFERROR($B295+INDEX(Settings!$AF$19:$AF$33, MATCH(O$10, Settings!$Y$19:$Y$33, 0))+IF(INDEX(Settings!$AI$19:$AI$33, MATCH(O$10, Settings!$Y$19:$Y$33, 0))="", 0, INDEX($AO$2:$AU$8, MATCH(TEXT($B295, "ddd"), $AN$2:$AN$8, 0), MATCH(INDEX(Settings!$AI$19:$AI$33, MATCH(O$10, Settings!$Y$19:$Y$33, 0)), $AO$1:$AU$1, 0))), 0))</f>
        <v/>
      </c>
      <c r="AY295" s="119" t="str">
        <f>IF(OR($B295="", P295="", P$10="", AY$9), "", IFERROR($B295+INDEX(Settings!$AF$19:$AF$33, MATCH(P$10, Settings!$Y$19:$Y$33, 0))+IF(INDEX(Settings!$AI$19:$AI$33, MATCH(P$10, Settings!$Y$19:$Y$33, 0))="", 0, INDEX($AO$2:$AU$8, MATCH(TEXT($B295, "ddd"), $AN$2:$AN$8, 0), MATCH(INDEX(Settings!$AI$19:$AI$33, MATCH(P$10, Settings!$Y$19:$Y$33, 0)), $AO$1:$AU$1, 0))), 0))</f>
        <v/>
      </c>
      <c r="AZ295" s="120" t="str">
        <f>IF(OR($B295="", Q295="", Q$10="", AZ$9), "", IFERROR($B295+INDEX(Settings!$AF$19:$AF$33, MATCH(Q$10, Settings!$Y$19:$Y$33, 0))+IF(INDEX(Settings!$AI$19:$AI$33, MATCH(Q$10, Settings!$Y$19:$Y$33, 0))="", 0, INDEX($AO$2:$AU$8, MATCH(TEXT($B295, "ddd"), $AN$2:$AN$8, 0), MATCH(INDEX(Settings!$AI$19:$AI$33, MATCH(Q$10, Settings!$Y$19:$Y$33, 0)), $AO$1:$AU$1, 0))), 0))</f>
        <v/>
      </c>
      <c r="BB295" s="118" t="str">
        <f>IF(OR(C$10="", $B295="", C295="", BB$9=""), "", IFERROR(WORKDAY((DATE(YEAR($B295), MONTH($B295)+INDEX(Settings!$AM$19:$AM$33, MATCH(C$10, Settings!$Y$19:$Y$33, 0)), IF(INDEX(Settings!$AQ$19:$AQ$33, MATCH(C$10, Settings!$Y$19:$Y$33, 0))=0, DAY($B295), INDEX(Settings!$AQ$19:$AQ$33, MATCH(C$10, Settings!$Y$19:$Y$33, 0))))-1), 1, Settings!$AY$23:$AY$38), ""))</f>
        <v/>
      </c>
      <c r="BC295" s="119" t="str">
        <f>IF(OR(D$10="", $B295="", D295="", BC$9=""), "", IFERROR(WORKDAY((DATE(YEAR($B295), MONTH($B295)+INDEX(Settings!$AM$19:$AM$33, MATCH(D$10, Settings!$Y$19:$Y$33, 0)), IF(INDEX(Settings!$AQ$19:$AQ$33, MATCH(D$10, Settings!$Y$19:$Y$33, 0))=0, DAY($B295), INDEX(Settings!$AQ$19:$AQ$33, MATCH(D$10, Settings!$Y$19:$Y$33, 0))))-1), 1, Settings!$AY$23:$AY$38), ""))</f>
        <v/>
      </c>
      <c r="BD295" s="119" t="str">
        <f>IF(OR(E$10="", $B295="", E295="", BD$9=""), "", IFERROR(WORKDAY((DATE(YEAR($B295), MONTH($B295)+INDEX(Settings!$AM$19:$AM$33, MATCH(E$10, Settings!$Y$19:$Y$33, 0)), IF(INDEX(Settings!$AQ$19:$AQ$33, MATCH(E$10, Settings!$Y$19:$Y$33, 0))=0, DAY($B295), INDEX(Settings!$AQ$19:$AQ$33, MATCH(E$10, Settings!$Y$19:$Y$33, 0))))-1), 1, Settings!$AY$23:$AY$38), ""))</f>
        <v/>
      </c>
      <c r="BE295" s="119" t="str">
        <f>IF(OR(F$10="", $B295="", F295="", BE$9=""), "", IFERROR(WORKDAY((DATE(YEAR($B295), MONTH($B295)+INDEX(Settings!$AM$19:$AM$33, MATCH(F$10, Settings!$Y$19:$Y$33, 0)), IF(INDEX(Settings!$AQ$19:$AQ$33, MATCH(F$10, Settings!$Y$19:$Y$33, 0))=0, DAY($B295), INDEX(Settings!$AQ$19:$AQ$33, MATCH(F$10, Settings!$Y$19:$Y$33, 0))))-1), 1, Settings!$AY$23:$AY$38), ""))</f>
        <v/>
      </c>
      <c r="BF295" s="119" t="str">
        <f>IF(OR(G$10="", $B295="", G295="", BF$9=""), "", IFERROR(WORKDAY((DATE(YEAR($B295), MONTH($B295)+INDEX(Settings!$AM$19:$AM$33, MATCH(G$10, Settings!$Y$19:$Y$33, 0)), IF(INDEX(Settings!$AQ$19:$AQ$33, MATCH(G$10, Settings!$Y$19:$Y$33, 0))=0, DAY($B295), INDEX(Settings!$AQ$19:$AQ$33, MATCH(G$10, Settings!$Y$19:$Y$33, 0))))-1), 1, Settings!$AY$23:$AY$38), ""))</f>
        <v/>
      </c>
      <c r="BG295" s="119" t="str">
        <f>IF(OR(H$10="", $B295="", H295="", BG$9=""), "", IFERROR(WORKDAY((DATE(YEAR($B295), MONTH($B295)+INDEX(Settings!$AM$19:$AM$33, MATCH(H$10, Settings!$Y$19:$Y$33, 0)), IF(INDEX(Settings!$AQ$19:$AQ$33, MATCH(H$10, Settings!$Y$19:$Y$33, 0))=0, DAY($B295), INDEX(Settings!$AQ$19:$AQ$33, MATCH(H$10, Settings!$Y$19:$Y$33, 0))))-1), 1, Settings!$AY$23:$AY$38), ""))</f>
        <v/>
      </c>
      <c r="BH295" s="119" t="str">
        <f>IF(OR(I$10="", $B295="", I295="", BH$9=""), "", IFERROR(WORKDAY((DATE(YEAR($B295), MONTH($B295)+INDEX(Settings!$AM$19:$AM$33, MATCH(I$10, Settings!$Y$19:$Y$33, 0)), IF(INDEX(Settings!$AQ$19:$AQ$33, MATCH(I$10, Settings!$Y$19:$Y$33, 0))=0, DAY($B295), INDEX(Settings!$AQ$19:$AQ$33, MATCH(I$10, Settings!$Y$19:$Y$33, 0))))-1), 1, Settings!$AY$23:$AY$38), ""))</f>
        <v/>
      </c>
      <c r="BI295" s="119" t="str">
        <f>IF(OR(J$10="", $B295="", J295="", BI$9=""), "", IFERROR(WORKDAY((DATE(YEAR($B295), MONTH($B295)+INDEX(Settings!$AM$19:$AM$33, MATCH(J$10, Settings!$Y$19:$Y$33, 0)), IF(INDEX(Settings!$AQ$19:$AQ$33, MATCH(J$10, Settings!$Y$19:$Y$33, 0))=0, DAY($B295), INDEX(Settings!$AQ$19:$AQ$33, MATCH(J$10, Settings!$Y$19:$Y$33, 0))))-1), 1, Settings!$AY$23:$AY$38), ""))</f>
        <v/>
      </c>
      <c r="BJ295" s="119" t="str">
        <f>IF(OR(K$10="", $B295="", K295="", BJ$9=""), "", IFERROR(WORKDAY((DATE(YEAR($B295), MONTH($B295)+INDEX(Settings!$AM$19:$AM$33, MATCH(K$10, Settings!$Y$19:$Y$33, 0)), IF(INDEX(Settings!$AQ$19:$AQ$33, MATCH(K$10, Settings!$Y$19:$Y$33, 0))=0, DAY($B295), INDEX(Settings!$AQ$19:$AQ$33, MATCH(K$10, Settings!$Y$19:$Y$33, 0))))-1), 1, Settings!$AY$23:$AY$38), ""))</f>
        <v/>
      </c>
      <c r="BK295" s="119" t="str">
        <f>IF(OR(L$10="", $B295="", L295="", BK$9=""), "", IFERROR(WORKDAY((DATE(YEAR($B295), MONTH($B295)+INDEX(Settings!$AM$19:$AM$33, MATCH(L$10, Settings!$Y$19:$Y$33, 0)), IF(INDEX(Settings!$AQ$19:$AQ$33, MATCH(L$10, Settings!$Y$19:$Y$33, 0))=0, DAY($B295), INDEX(Settings!$AQ$19:$AQ$33, MATCH(L$10, Settings!$Y$19:$Y$33, 0))))-1), 1, Settings!$AY$23:$AY$38), ""))</f>
        <v/>
      </c>
      <c r="BL295" s="119" t="str">
        <f>IF(OR(M$10="", $B295="", M295="", BL$9=""), "", IFERROR(WORKDAY((DATE(YEAR($B295), MONTH($B295)+INDEX(Settings!$AM$19:$AM$33, MATCH(M$10, Settings!$Y$19:$Y$33, 0)), IF(INDEX(Settings!$AQ$19:$AQ$33, MATCH(M$10, Settings!$Y$19:$Y$33, 0))=0, DAY($B295), INDEX(Settings!$AQ$19:$AQ$33, MATCH(M$10, Settings!$Y$19:$Y$33, 0))))-1), 1, Settings!$AY$23:$AY$38), ""))</f>
        <v/>
      </c>
      <c r="BM295" s="119" t="str">
        <f>IF(OR(N$10="", $B295="", N295="", BM$9=""), "", IFERROR(WORKDAY((DATE(YEAR($B295), MONTH($B295)+INDEX(Settings!$AM$19:$AM$33, MATCH(N$10, Settings!$Y$19:$Y$33, 0)), IF(INDEX(Settings!$AQ$19:$AQ$33, MATCH(N$10, Settings!$Y$19:$Y$33, 0))=0, DAY($B295), INDEX(Settings!$AQ$19:$AQ$33, MATCH(N$10, Settings!$Y$19:$Y$33, 0))))-1), 1, Settings!$AY$23:$AY$38), ""))</f>
        <v/>
      </c>
      <c r="BN295" s="119" t="str">
        <f>IF(OR(O$10="", $B295="", O295="", BN$9=""), "", IFERROR(WORKDAY((DATE(YEAR($B295), MONTH($B295)+INDEX(Settings!$AM$19:$AM$33, MATCH(O$10, Settings!$Y$19:$Y$33, 0)), IF(INDEX(Settings!$AQ$19:$AQ$33, MATCH(O$10, Settings!$Y$19:$Y$33, 0))=0, DAY($B295), INDEX(Settings!$AQ$19:$AQ$33, MATCH(O$10, Settings!$Y$19:$Y$33, 0))))-1), 1, Settings!$AY$23:$AY$38), ""))</f>
        <v/>
      </c>
      <c r="BO295" s="119" t="str">
        <f>IF(OR(P$10="", $B295="", P295="", BO$9=""), "", IFERROR(WORKDAY((DATE(YEAR($B295), MONTH($B295)+INDEX(Settings!$AM$19:$AM$33, MATCH(P$10, Settings!$Y$19:$Y$33, 0)), IF(INDEX(Settings!$AQ$19:$AQ$33, MATCH(P$10, Settings!$Y$19:$Y$33, 0))=0, DAY($B295), INDEX(Settings!$AQ$19:$AQ$33, MATCH(P$10, Settings!$Y$19:$Y$33, 0))))-1), 1, Settings!$AY$23:$AY$38), ""))</f>
        <v/>
      </c>
      <c r="BP295" s="120" t="str">
        <f>IF(OR(Q$10="", $B295="", Q295="", BP$9=""), "", IFERROR(WORKDAY((DATE(YEAR($B295), MONTH($B295)+INDEX(Settings!$AM$19:$AM$33, MATCH(Q$10, Settings!$Y$19:$Y$33, 0)), IF(INDEX(Settings!$AQ$19:$AQ$33, MATCH(Q$10, Settings!$Y$19:$Y$33, 0))=0, DAY($B295), INDEX(Settings!$AQ$19:$AQ$33, MATCH(Q$10, Settings!$Y$19:$Y$33, 0))))-1), 1, Settings!$AY$23:$AY$38), ""))</f>
        <v/>
      </c>
      <c r="BR295" s="118" t="str">
        <f>IF(BB295="", "", IF(BB295&lt;=$B295, WORKDAY(DATE(YEAR($BB295), MONTH(BB295)+1, DAY(BB295)-1), 1, Settings!$AY$23:$AY$38), BB295))</f>
        <v/>
      </c>
      <c r="BS295" s="119" t="str">
        <f>IF(BC295="", "", IF(BC295&lt;=$B295, WORKDAY(DATE(YEAR($BB295), MONTH(BC295)+1, DAY(BC295)-1), 1, Settings!$AY$23:$AY$38), BC295))</f>
        <v/>
      </c>
      <c r="BT295" s="119" t="str">
        <f>IF(BD295="", "", IF(BD295&lt;=$B295, WORKDAY(DATE(YEAR($BB295), MONTH(BD295)+1, DAY(BD295)-1), 1, Settings!$AY$23:$AY$38), BD295))</f>
        <v/>
      </c>
      <c r="BU295" s="119" t="str">
        <f>IF(BE295="", "", IF(BE295&lt;=$B295, WORKDAY(DATE(YEAR($BB295), MONTH(BE295)+1, DAY(BE295)-1), 1, Settings!$AY$23:$AY$38), BE295))</f>
        <v/>
      </c>
      <c r="BV295" s="119" t="str">
        <f>IF(BF295="", "", IF(BF295&lt;=$B295, WORKDAY(DATE(YEAR($BB295), MONTH(BF295)+1, DAY(BF295)-1), 1, Settings!$AY$23:$AY$38), BF295))</f>
        <v/>
      </c>
      <c r="BW295" s="119" t="str">
        <f>IF(BG295="", "", IF(BG295&lt;=$B295, WORKDAY(DATE(YEAR($BB295), MONTH(BG295)+1, DAY(BG295)-1), 1, Settings!$AY$23:$AY$38), BG295))</f>
        <v/>
      </c>
      <c r="BX295" s="119" t="str">
        <f>IF(BH295="", "", IF(BH295&lt;=$B295, WORKDAY(DATE(YEAR($BB295), MONTH(BH295)+1, DAY(BH295)-1), 1, Settings!$AY$23:$AY$38), BH295))</f>
        <v/>
      </c>
      <c r="BY295" s="119" t="str">
        <f>IF(BI295="", "", IF(BI295&lt;=$B295, WORKDAY(DATE(YEAR($BB295), MONTH(BI295)+1, DAY(BI295)-1), 1, Settings!$AY$23:$AY$38), BI295))</f>
        <v/>
      </c>
      <c r="BZ295" s="119" t="str">
        <f>IF(BJ295="", "", IF(BJ295&lt;=$B295, WORKDAY(DATE(YEAR($BB295), MONTH(BJ295)+1, DAY(BJ295)-1), 1, Settings!$AY$23:$AY$38), BJ295))</f>
        <v/>
      </c>
      <c r="CA295" s="119" t="str">
        <f>IF(BK295="", "", IF(BK295&lt;=$B295, WORKDAY(DATE(YEAR($BB295), MONTH(BK295)+1, DAY(BK295)-1), 1, Settings!$AY$23:$AY$38), BK295))</f>
        <v/>
      </c>
      <c r="CB295" s="119" t="str">
        <f>IF(BL295="", "", IF(BL295&lt;=$B295, WORKDAY(DATE(YEAR($BB295), MONTH(BL295)+1, DAY(BL295)-1), 1, Settings!$AY$23:$AY$38), BL295))</f>
        <v/>
      </c>
      <c r="CC295" s="119" t="str">
        <f>IF(BM295="", "", IF(BM295&lt;=$B295, WORKDAY(DATE(YEAR($BB295), MONTH(BM295)+1, DAY(BM295)-1), 1, Settings!$AY$23:$AY$38), BM295))</f>
        <v/>
      </c>
      <c r="CD295" s="119" t="str">
        <f>IF(BN295="", "", IF(BN295&lt;=$B295, WORKDAY(DATE(YEAR($BB295), MONTH(BN295)+1, DAY(BN295)-1), 1, Settings!$AY$23:$AY$38), BN295))</f>
        <v/>
      </c>
      <c r="CE295" s="119" t="str">
        <f>IF(BO295="", "", IF(BO295&lt;=$B295, WORKDAY(DATE(YEAR($BB295), MONTH(BO295)+1, DAY(BO295)-1), 1, Settings!$AY$23:$AY$38), BO295))</f>
        <v/>
      </c>
      <c r="CF295" s="120" t="str">
        <f>IF(BP295="", "", IF(BP295&lt;=$B295, WORKDAY(DATE(YEAR($BB295), MONTH(BP295)+1, DAY(BP295)-1), 1, Settings!$AY$23:$AY$38), BP295))</f>
        <v/>
      </c>
      <c r="CH295" s="48" t="str">
        <f t="shared" si="128"/>
        <v/>
      </c>
      <c r="CI295" s="49" t="str">
        <f t="shared" si="129"/>
        <v/>
      </c>
      <c r="CJ295" s="49" t="str">
        <f t="shared" si="130"/>
        <v/>
      </c>
      <c r="CK295" s="49" t="str">
        <f t="shared" si="131"/>
        <v/>
      </c>
      <c r="CL295" s="49" t="str">
        <f t="shared" si="132"/>
        <v/>
      </c>
      <c r="CM295" s="49" t="str">
        <f t="shared" si="133"/>
        <v/>
      </c>
      <c r="CN295" s="49" t="str">
        <f t="shared" si="134"/>
        <v/>
      </c>
      <c r="CO295" s="49" t="str">
        <f t="shared" si="135"/>
        <v/>
      </c>
      <c r="CP295" s="49" t="str">
        <f t="shared" si="136"/>
        <v/>
      </c>
      <c r="CQ295" s="49" t="str">
        <f t="shared" si="137"/>
        <v/>
      </c>
      <c r="CR295" s="49" t="str">
        <f t="shared" si="138"/>
        <v/>
      </c>
      <c r="CS295" s="49" t="str">
        <f t="shared" si="139"/>
        <v/>
      </c>
      <c r="CT295" s="49" t="str">
        <f t="shared" si="140"/>
        <v/>
      </c>
      <c r="CU295" s="49" t="str">
        <f t="shared" si="141"/>
        <v/>
      </c>
      <c r="CV295" s="16" t="str">
        <f t="shared" si="142"/>
        <v/>
      </c>
      <c r="CX295" s="48" t="str">
        <f t="shared" si="143"/>
        <v/>
      </c>
      <c r="CY295" s="49" t="str">
        <f t="shared" si="144"/>
        <v/>
      </c>
      <c r="CZ295" s="49" t="str">
        <f t="shared" si="145"/>
        <v/>
      </c>
      <c r="DA295" s="49" t="str">
        <f t="shared" si="146"/>
        <v/>
      </c>
      <c r="DB295" s="49" t="str">
        <f t="shared" si="147"/>
        <v/>
      </c>
      <c r="DC295" s="49" t="str">
        <f t="shared" si="148"/>
        <v/>
      </c>
      <c r="DD295" s="49" t="str">
        <f t="shared" si="149"/>
        <v/>
      </c>
      <c r="DE295" s="49" t="str">
        <f t="shared" si="150"/>
        <v/>
      </c>
      <c r="DF295" s="49" t="str">
        <f t="shared" si="151"/>
        <v/>
      </c>
      <c r="DG295" s="49" t="str">
        <f t="shared" si="152"/>
        <v/>
      </c>
      <c r="DH295" s="49" t="str">
        <f t="shared" si="153"/>
        <v/>
      </c>
      <c r="DI295" s="49" t="str">
        <f t="shared" si="154"/>
        <v/>
      </c>
      <c r="DJ295" s="49" t="str">
        <f t="shared" si="155"/>
        <v/>
      </c>
      <c r="DK295" s="49" t="str">
        <f t="shared" si="156"/>
        <v/>
      </c>
      <c r="DL295" s="16" t="str">
        <f t="shared" si="157"/>
        <v/>
      </c>
      <c r="DN295" s="17" t="str">
        <f t="shared" si="158"/>
        <v>Apr 2020</v>
      </c>
    </row>
    <row r="296" spans="1:118" x14ac:dyDescent="0.25">
      <c r="A296" s="30"/>
      <c r="B296" s="102">
        <f>IF(B295="", "", IFERROR(IF(B295+1&gt;Settings!$G$25, "", B295+1), ""))</f>
        <v>43932</v>
      </c>
      <c r="C296" s="294"/>
      <c r="D296" s="295"/>
      <c r="E296" s="295"/>
      <c r="F296" s="295"/>
      <c r="G296" s="295"/>
      <c r="H296" s="295"/>
      <c r="I296" s="295"/>
      <c r="J296" s="295"/>
      <c r="K296" s="295"/>
      <c r="L296" s="295"/>
      <c r="M296" s="295"/>
      <c r="N296" s="295"/>
      <c r="O296" s="295"/>
      <c r="P296" s="295"/>
      <c r="Q296" s="296"/>
      <c r="R296" s="30"/>
      <c r="T296" s="17" t="str">
        <f>IF($B296="", "", IF($B296&lt;Settings!$G$23, "Old", "New"))</f>
        <v>New</v>
      </c>
      <c r="AL296" s="118" t="str">
        <f>IF(OR($B296="", C296="", C$10="", AL$9), "", IFERROR($B296+INDEX(Settings!$AF$19:$AF$33, MATCH(C$10, Settings!$Y$19:$Y$33, 0))+IF(INDEX(Settings!$AI$19:$AI$33, MATCH(C$10, Settings!$Y$19:$Y$33, 0))="", 0, INDEX($AO$2:$AU$8, MATCH(TEXT($B296, "ddd"), $AN$2:$AN$8, 0), MATCH(INDEX(Settings!$AI$19:$AI$33, MATCH(C$10, Settings!$Y$19:$Y$33, 0)), $AO$1:$AU$1, 0))), 0))</f>
        <v/>
      </c>
      <c r="AM296" s="119" t="str">
        <f>IF(OR($B296="", D296="", D$10="", AM$9), "", IFERROR($B296+INDEX(Settings!$AF$19:$AF$33, MATCH(D$10, Settings!$Y$19:$Y$33, 0))+IF(INDEX(Settings!$AI$19:$AI$33, MATCH(D$10, Settings!$Y$19:$Y$33, 0))="", 0, INDEX($AO$2:$AU$8, MATCH(TEXT($B296, "ddd"), $AN$2:$AN$8, 0), MATCH(INDEX(Settings!$AI$19:$AI$33, MATCH(D$10, Settings!$Y$19:$Y$33, 0)), $AO$1:$AU$1, 0))), 0))</f>
        <v/>
      </c>
      <c r="AN296" s="119" t="str">
        <f>IF(OR($B296="", E296="", E$10="", AN$9), "", IFERROR($B296+INDEX(Settings!$AF$19:$AF$33, MATCH(E$10, Settings!$Y$19:$Y$33, 0))+IF(INDEX(Settings!$AI$19:$AI$33, MATCH(E$10, Settings!$Y$19:$Y$33, 0))="", 0, INDEX($AO$2:$AU$8, MATCH(TEXT($B296, "ddd"), $AN$2:$AN$8, 0), MATCH(INDEX(Settings!$AI$19:$AI$33, MATCH(E$10, Settings!$Y$19:$Y$33, 0)), $AO$1:$AU$1, 0))), 0))</f>
        <v/>
      </c>
      <c r="AO296" s="119" t="str">
        <f>IF(OR($B296="", F296="", F$10="", AO$9), "", IFERROR($B296+INDEX(Settings!$AF$19:$AF$33, MATCH(F$10, Settings!$Y$19:$Y$33, 0))+IF(INDEX(Settings!$AI$19:$AI$33, MATCH(F$10, Settings!$Y$19:$Y$33, 0))="", 0, INDEX($AO$2:$AU$8, MATCH(TEXT($B296, "ddd"), $AN$2:$AN$8, 0), MATCH(INDEX(Settings!$AI$19:$AI$33, MATCH(F$10, Settings!$Y$19:$Y$33, 0)), $AO$1:$AU$1, 0))), 0))</f>
        <v/>
      </c>
      <c r="AP296" s="119" t="str">
        <f>IF(OR($B296="", G296="", G$10="", AP$9), "", IFERROR($B296+INDEX(Settings!$AF$19:$AF$33, MATCH(G$10, Settings!$Y$19:$Y$33, 0))+IF(INDEX(Settings!$AI$19:$AI$33, MATCH(G$10, Settings!$Y$19:$Y$33, 0))="", 0, INDEX($AO$2:$AU$8, MATCH(TEXT($B296, "ddd"), $AN$2:$AN$8, 0), MATCH(INDEX(Settings!$AI$19:$AI$33, MATCH(G$10, Settings!$Y$19:$Y$33, 0)), $AO$1:$AU$1, 0))), 0))</f>
        <v/>
      </c>
      <c r="AQ296" s="119" t="str">
        <f>IF(OR($B296="", H296="", H$10="", AQ$9), "", IFERROR($B296+INDEX(Settings!$AF$19:$AF$33, MATCH(H$10, Settings!$Y$19:$Y$33, 0))+IF(INDEX(Settings!$AI$19:$AI$33, MATCH(H$10, Settings!$Y$19:$Y$33, 0))="", 0, INDEX($AO$2:$AU$8, MATCH(TEXT($B296, "ddd"), $AN$2:$AN$8, 0), MATCH(INDEX(Settings!$AI$19:$AI$33, MATCH(H$10, Settings!$Y$19:$Y$33, 0)), $AO$1:$AU$1, 0))), 0))</f>
        <v/>
      </c>
      <c r="AR296" s="119" t="str">
        <f>IF(OR($B296="", I296="", I$10="", AR$9), "", IFERROR($B296+INDEX(Settings!$AF$19:$AF$33, MATCH(I$10, Settings!$Y$19:$Y$33, 0))+IF(INDEX(Settings!$AI$19:$AI$33, MATCH(I$10, Settings!$Y$19:$Y$33, 0))="", 0, INDEX($AO$2:$AU$8, MATCH(TEXT($B296, "ddd"), $AN$2:$AN$8, 0), MATCH(INDEX(Settings!$AI$19:$AI$33, MATCH(I$10, Settings!$Y$19:$Y$33, 0)), $AO$1:$AU$1, 0))), 0))</f>
        <v/>
      </c>
      <c r="AS296" s="119" t="str">
        <f>IF(OR($B296="", J296="", J$10="", AS$9), "", IFERROR($B296+INDEX(Settings!$AF$19:$AF$33, MATCH(J$10, Settings!$Y$19:$Y$33, 0))+IF(INDEX(Settings!$AI$19:$AI$33, MATCH(J$10, Settings!$Y$19:$Y$33, 0))="", 0, INDEX($AO$2:$AU$8, MATCH(TEXT($B296, "ddd"), $AN$2:$AN$8, 0), MATCH(INDEX(Settings!$AI$19:$AI$33, MATCH(J$10, Settings!$Y$19:$Y$33, 0)), $AO$1:$AU$1, 0))), 0))</f>
        <v/>
      </c>
      <c r="AT296" s="119" t="str">
        <f>IF(OR($B296="", K296="", K$10="", AT$9), "", IFERROR($B296+INDEX(Settings!$AF$19:$AF$33, MATCH(K$10, Settings!$Y$19:$Y$33, 0))+IF(INDEX(Settings!$AI$19:$AI$33, MATCH(K$10, Settings!$Y$19:$Y$33, 0))="", 0, INDEX($AO$2:$AU$8, MATCH(TEXT($B296, "ddd"), $AN$2:$AN$8, 0), MATCH(INDEX(Settings!$AI$19:$AI$33, MATCH(K$10, Settings!$Y$19:$Y$33, 0)), $AO$1:$AU$1, 0))), 0))</f>
        <v/>
      </c>
      <c r="AU296" s="119" t="str">
        <f>IF(OR($B296="", L296="", L$10="", AU$9), "", IFERROR($B296+INDEX(Settings!$AF$19:$AF$33, MATCH(L$10, Settings!$Y$19:$Y$33, 0))+IF(INDEX(Settings!$AI$19:$AI$33, MATCH(L$10, Settings!$Y$19:$Y$33, 0))="", 0, INDEX($AO$2:$AU$8, MATCH(TEXT($B296, "ddd"), $AN$2:$AN$8, 0), MATCH(INDEX(Settings!$AI$19:$AI$33, MATCH(L$10, Settings!$Y$19:$Y$33, 0)), $AO$1:$AU$1, 0))), 0))</f>
        <v/>
      </c>
      <c r="AV296" s="119" t="str">
        <f>IF(OR($B296="", M296="", M$10="", AV$9), "", IFERROR($B296+INDEX(Settings!$AF$19:$AF$33, MATCH(M$10, Settings!$Y$19:$Y$33, 0))+IF(INDEX(Settings!$AI$19:$AI$33, MATCH(M$10, Settings!$Y$19:$Y$33, 0))="", 0, INDEX($AO$2:$AU$8, MATCH(TEXT($B296, "ddd"), $AN$2:$AN$8, 0), MATCH(INDEX(Settings!$AI$19:$AI$33, MATCH(M$10, Settings!$Y$19:$Y$33, 0)), $AO$1:$AU$1, 0))), 0))</f>
        <v/>
      </c>
      <c r="AW296" s="119" t="str">
        <f>IF(OR($B296="", N296="", N$10="", AW$9), "", IFERROR($B296+INDEX(Settings!$AF$19:$AF$33, MATCH(N$10, Settings!$Y$19:$Y$33, 0))+IF(INDEX(Settings!$AI$19:$AI$33, MATCH(N$10, Settings!$Y$19:$Y$33, 0))="", 0, INDEX($AO$2:$AU$8, MATCH(TEXT($B296, "ddd"), $AN$2:$AN$8, 0), MATCH(INDEX(Settings!$AI$19:$AI$33, MATCH(N$10, Settings!$Y$19:$Y$33, 0)), $AO$1:$AU$1, 0))), 0))</f>
        <v/>
      </c>
      <c r="AX296" s="119" t="str">
        <f>IF(OR($B296="", O296="", O$10="", AX$9), "", IFERROR($B296+INDEX(Settings!$AF$19:$AF$33, MATCH(O$10, Settings!$Y$19:$Y$33, 0))+IF(INDEX(Settings!$AI$19:$AI$33, MATCH(O$10, Settings!$Y$19:$Y$33, 0))="", 0, INDEX($AO$2:$AU$8, MATCH(TEXT($B296, "ddd"), $AN$2:$AN$8, 0), MATCH(INDEX(Settings!$AI$19:$AI$33, MATCH(O$10, Settings!$Y$19:$Y$33, 0)), $AO$1:$AU$1, 0))), 0))</f>
        <v/>
      </c>
      <c r="AY296" s="119" t="str">
        <f>IF(OR($B296="", P296="", P$10="", AY$9), "", IFERROR($B296+INDEX(Settings!$AF$19:$AF$33, MATCH(P$10, Settings!$Y$19:$Y$33, 0))+IF(INDEX(Settings!$AI$19:$AI$33, MATCH(P$10, Settings!$Y$19:$Y$33, 0))="", 0, INDEX($AO$2:$AU$8, MATCH(TEXT($B296, "ddd"), $AN$2:$AN$8, 0), MATCH(INDEX(Settings!$AI$19:$AI$33, MATCH(P$10, Settings!$Y$19:$Y$33, 0)), $AO$1:$AU$1, 0))), 0))</f>
        <v/>
      </c>
      <c r="AZ296" s="120" t="str">
        <f>IF(OR($B296="", Q296="", Q$10="", AZ$9), "", IFERROR($B296+INDEX(Settings!$AF$19:$AF$33, MATCH(Q$10, Settings!$Y$19:$Y$33, 0))+IF(INDEX(Settings!$AI$19:$AI$33, MATCH(Q$10, Settings!$Y$19:$Y$33, 0))="", 0, INDEX($AO$2:$AU$8, MATCH(TEXT($B296, "ddd"), $AN$2:$AN$8, 0), MATCH(INDEX(Settings!$AI$19:$AI$33, MATCH(Q$10, Settings!$Y$19:$Y$33, 0)), $AO$1:$AU$1, 0))), 0))</f>
        <v/>
      </c>
      <c r="BB296" s="118" t="str">
        <f>IF(OR(C$10="", $B296="", C296="", BB$9=""), "", IFERROR(WORKDAY((DATE(YEAR($B296), MONTH($B296)+INDEX(Settings!$AM$19:$AM$33, MATCH(C$10, Settings!$Y$19:$Y$33, 0)), IF(INDEX(Settings!$AQ$19:$AQ$33, MATCH(C$10, Settings!$Y$19:$Y$33, 0))=0, DAY($B296), INDEX(Settings!$AQ$19:$AQ$33, MATCH(C$10, Settings!$Y$19:$Y$33, 0))))-1), 1, Settings!$AY$23:$AY$38), ""))</f>
        <v/>
      </c>
      <c r="BC296" s="119" t="str">
        <f>IF(OR(D$10="", $B296="", D296="", BC$9=""), "", IFERROR(WORKDAY((DATE(YEAR($B296), MONTH($B296)+INDEX(Settings!$AM$19:$AM$33, MATCH(D$10, Settings!$Y$19:$Y$33, 0)), IF(INDEX(Settings!$AQ$19:$AQ$33, MATCH(D$10, Settings!$Y$19:$Y$33, 0))=0, DAY($B296), INDEX(Settings!$AQ$19:$AQ$33, MATCH(D$10, Settings!$Y$19:$Y$33, 0))))-1), 1, Settings!$AY$23:$AY$38), ""))</f>
        <v/>
      </c>
      <c r="BD296" s="119" t="str">
        <f>IF(OR(E$10="", $B296="", E296="", BD$9=""), "", IFERROR(WORKDAY((DATE(YEAR($B296), MONTH($B296)+INDEX(Settings!$AM$19:$AM$33, MATCH(E$10, Settings!$Y$19:$Y$33, 0)), IF(INDEX(Settings!$AQ$19:$AQ$33, MATCH(E$10, Settings!$Y$19:$Y$33, 0))=0, DAY($B296), INDEX(Settings!$AQ$19:$AQ$33, MATCH(E$10, Settings!$Y$19:$Y$33, 0))))-1), 1, Settings!$AY$23:$AY$38), ""))</f>
        <v/>
      </c>
      <c r="BE296" s="119" t="str">
        <f>IF(OR(F$10="", $B296="", F296="", BE$9=""), "", IFERROR(WORKDAY((DATE(YEAR($B296), MONTH($B296)+INDEX(Settings!$AM$19:$AM$33, MATCH(F$10, Settings!$Y$19:$Y$33, 0)), IF(INDEX(Settings!$AQ$19:$AQ$33, MATCH(F$10, Settings!$Y$19:$Y$33, 0))=0, DAY($B296), INDEX(Settings!$AQ$19:$AQ$33, MATCH(F$10, Settings!$Y$19:$Y$33, 0))))-1), 1, Settings!$AY$23:$AY$38), ""))</f>
        <v/>
      </c>
      <c r="BF296" s="119" t="str">
        <f>IF(OR(G$10="", $B296="", G296="", BF$9=""), "", IFERROR(WORKDAY((DATE(YEAR($B296), MONTH($B296)+INDEX(Settings!$AM$19:$AM$33, MATCH(G$10, Settings!$Y$19:$Y$33, 0)), IF(INDEX(Settings!$AQ$19:$AQ$33, MATCH(G$10, Settings!$Y$19:$Y$33, 0))=0, DAY($B296), INDEX(Settings!$AQ$19:$AQ$33, MATCH(G$10, Settings!$Y$19:$Y$33, 0))))-1), 1, Settings!$AY$23:$AY$38), ""))</f>
        <v/>
      </c>
      <c r="BG296" s="119" t="str">
        <f>IF(OR(H$10="", $B296="", H296="", BG$9=""), "", IFERROR(WORKDAY((DATE(YEAR($B296), MONTH($B296)+INDEX(Settings!$AM$19:$AM$33, MATCH(H$10, Settings!$Y$19:$Y$33, 0)), IF(INDEX(Settings!$AQ$19:$AQ$33, MATCH(H$10, Settings!$Y$19:$Y$33, 0))=0, DAY($B296), INDEX(Settings!$AQ$19:$AQ$33, MATCH(H$10, Settings!$Y$19:$Y$33, 0))))-1), 1, Settings!$AY$23:$AY$38), ""))</f>
        <v/>
      </c>
      <c r="BH296" s="119" t="str">
        <f>IF(OR(I$10="", $B296="", I296="", BH$9=""), "", IFERROR(WORKDAY((DATE(YEAR($B296), MONTH($B296)+INDEX(Settings!$AM$19:$AM$33, MATCH(I$10, Settings!$Y$19:$Y$33, 0)), IF(INDEX(Settings!$AQ$19:$AQ$33, MATCH(I$10, Settings!$Y$19:$Y$33, 0))=0, DAY($B296), INDEX(Settings!$AQ$19:$AQ$33, MATCH(I$10, Settings!$Y$19:$Y$33, 0))))-1), 1, Settings!$AY$23:$AY$38), ""))</f>
        <v/>
      </c>
      <c r="BI296" s="119" t="str">
        <f>IF(OR(J$10="", $B296="", J296="", BI$9=""), "", IFERROR(WORKDAY((DATE(YEAR($B296), MONTH($B296)+INDEX(Settings!$AM$19:$AM$33, MATCH(J$10, Settings!$Y$19:$Y$33, 0)), IF(INDEX(Settings!$AQ$19:$AQ$33, MATCH(J$10, Settings!$Y$19:$Y$33, 0))=0, DAY($B296), INDEX(Settings!$AQ$19:$AQ$33, MATCH(J$10, Settings!$Y$19:$Y$33, 0))))-1), 1, Settings!$AY$23:$AY$38), ""))</f>
        <v/>
      </c>
      <c r="BJ296" s="119" t="str">
        <f>IF(OR(K$10="", $B296="", K296="", BJ$9=""), "", IFERROR(WORKDAY((DATE(YEAR($B296), MONTH($B296)+INDEX(Settings!$AM$19:$AM$33, MATCH(K$10, Settings!$Y$19:$Y$33, 0)), IF(INDEX(Settings!$AQ$19:$AQ$33, MATCH(K$10, Settings!$Y$19:$Y$33, 0))=0, DAY($B296), INDEX(Settings!$AQ$19:$AQ$33, MATCH(K$10, Settings!$Y$19:$Y$33, 0))))-1), 1, Settings!$AY$23:$AY$38), ""))</f>
        <v/>
      </c>
      <c r="BK296" s="119" t="str">
        <f>IF(OR(L$10="", $B296="", L296="", BK$9=""), "", IFERROR(WORKDAY((DATE(YEAR($B296), MONTH($B296)+INDEX(Settings!$AM$19:$AM$33, MATCH(L$10, Settings!$Y$19:$Y$33, 0)), IF(INDEX(Settings!$AQ$19:$AQ$33, MATCH(L$10, Settings!$Y$19:$Y$33, 0))=0, DAY($B296), INDEX(Settings!$AQ$19:$AQ$33, MATCH(L$10, Settings!$Y$19:$Y$33, 0))))-1), 1, Settings!$AY$23:$AY$38), ""))</f>
        <v/>
      </c>
      <c r="BL296" s="119" t="str">
        <f>IF(OR(M$10="", $B296="", M296="", BL$9=""), "", IFERROR(WORKDAY((DATE(YEAR($B296), MONTH($B296)+INDEX(Settings!$AM$19:$AM$33, MATCH(M$10, Settings!$Y$19:$Y$33, 0)), IF(INDEX(Settings!$AQ$19:$AQ$33, MATCH(M$10, Settings!$Y$19:$Y$33, 0))=0, DAY($B296), INDEX(Settings!$AQ$19:$AQ$33, MATCH(M$10, Settings!$Y$19:$Y$33, 0))))-1), 1, Settings!$AY$23:$AY$38), ""))</f>
        <v/>
      </c>
      <c r="BM296" s="119" t="str">
        <f>IF(OR(N$10="", $B296="", N296="", BM$9=""), "", IFERROR(WORKDAY((DATE(YEAR($B296), MONTH($B296)+INDEX(Settings!$AM$19:$AM$33, MATCH(N$10, Settings!$Y$19:$Y$33, 0)), IF(INDEX(Settings!$AQ$19:$AQ$33, MATCH(N$10, Settings!$Y$19:$Y$33, 0))=0, DAY($B296), INDEX(Settings!$AQ$19:$AQ$33, MATCH(N$10, Settings!$Y$19:$Y$33, 0))))-1), 1, Settings!$AY$23:$AY$38), ""))</f>
        <v/>
      </c>
      <c r="BN296" s="119" t="str">
        <f>IF(OR(O$10="", $B296="", O296="", BN$9=""), "", IFERROR(WORKDAY((DATE(YEAR($B296), MONTH($B296)+INDEX(Settings!$AM$19:$AM$33, MATCH(O$10, Settings!$Y$19:$Y$33, 0)), IF(INDEX(Settings!$AQ$19:$AQ$33, MATCH(O$10, Settings!$Y$19:$Y$33, 0))=0, DAY($B296), INDEX(Settings!$AQ$19:$AQ$33, MATCH(O$10, Settings!$Y$19:$Y$33, 0))))-1), 1, Settings!$AY$23:$AY$38), ""))</f>
        <v/>
      </c>
      <c r="BO296" s="119" t="str">
        <f>IF(OR(P$10="", $B296="", P296="", BO$9=""), "", IFERROR(WORKDAY((DATE(YEAR($B296), MONTH($B296)+INDEX(Settings!$AM$19:$AM$33, MATCH(P$10, Settings!$Y$19:$Y$33, 0)), IF(INDEX(Settings!$AQ$19:$AQ$33, MATCH(P$10, Settings!$Y$19:$Y$33, 0))=0, DAY($B296), INDEX(Settings!$AQ$19:$AQ$33, MATCH(P$10, Settings!$Y$19:$Y$33, 0))))-1), 1, Settings!$AY$23:$AY$38), ""))</f>
        <v/>
      </c>
      <c r="BP296" s="120" t="str">
        <f>IF(OR(Q$10="", $B296="", Q296="", BP$9=""), "", IFERROR(WORKDAY((DATE(YEAR($B296), MONTH($B296)+INDEX(Settings!$AM$19:$AM$33, MATCH(Q$10, Settings!$Y$19:$Y$33, 0)), IF(INDEX(Settings!$AQ$19:$AQ$33, MATCH(Q$10, Settings!$Y$19:$Y$33, 0))=0, DAY($B296), INDEX(Settings!$AQ$19:$AQ$33, MATCH(Q$10, Settings!$Y$19:$Y$33, 0))))-1), 1, Settings!$AY$23:$AY$38), ""))</f>
        <v/>
      </c>
      <c r="BR296" s="118" t="str">
        <f>IF(BB296="", "", IF(BB296&lt;=$B296, WORKDAY(DATE(YEAR($BB296), MONTH(BB296)+1, DAY(BB296)-1), 1, Settings!$AY$23:$AY$38), BB296))</f>
        <v/>
      </c>
      <c r="BS296" s="119" t="str">
        <f>IF(BC296="", "", IF(BC296&lt;=$B296, WORKDAY(DATE(YEAR($BB296), MONTH(BC296)+1, DAY(BC296)-1), 1, Settings!$AY$23:$AY$38), BC296))</f>
        <v/>
      </c>
      <c r="BT296" s="119" t="str">
        <f>IF(BD296="", "", IF(BD296&lt;=$B296, WORKDAY(DATE(YEAR($BB296), MONTH(BD296)+1, DAY(BD296)-1), 1, Settings!$AY$23:$AY$38), BD296))</f>
        <v/>
      </c>
      <c r="BU296" s="119" t="str">
        <f>IF(BE296="", "", IF(BE296&lt;=$B296, WORKDAY(DATE(YEAR($BB296), MONTH(BE296)+1, DAY(BE296)-1), 1, Settings!$AY$23:$AY$38), BE296))</f>
        <v/>
      </c>
      <c r="BV296" s="119" t="str">
        <f>IF(BF296="", "", IF(BF296&lt;=$B296, WORKDAY(DATE(YEAR($BB296), MONTH(BF296)+1, DAY(BF296)-1), 1, Settings!$AY$23:$AY$38), BF296))</f>
        <v/>
      </c>
      <c r="BW296" s="119" t="str">
        <f>IF(BG296="", "", IF(BG296&lt;=$B296, WORKDAY(DATE(YEAR($BB296), MONTH(BG296)+1, DAY(BG296)-1), 1, Settings!$AY$23:$AY$38), BG296))</f>
        <v/>
      </c>
      <c r="BX296" s="119" t="str">
        <f>IF(BH296="", "", IF(BH296&lt;=$B296, WORKDAY(DATE(YEAR($BB296), MONTH(BH296)+1, DAY(BH296)-1), 1, Settings!$AY$23:$AY$38), BH296))</f>
        <v/>
      </c>
      <c r="BY296" s="119" t="str">
        <f>IF(BI296="", "", IF(BI296&lt;=$B296, WORKDAY(DATE(YEAR($BB296), MONTH(BI296)+1, DAY(BI296)-1), 1, Settings!$AY$23:$AY$38), BI296))</f>
        <v/>
      </c>
      <c r="BZ296" s="119" t="str">
        <f>IF(BJ296="", "", IF(BJ296&lt;=$B296, WORKDAY(DATE(YEAR($BB296), MONTH(BJ296)+1, DAY(BJ296)-1), 1, Settings!$AY$23:$AY$38), BJ296))</f>
        <v/>
      </c>
      <c r="CA296" s="119" t="str">
        <f>IF(BK296="", "", IF(BK296&lt;=$B296, WORKDAY(DATE(YEAR($BB296), MONTH(BK296)+1, DAY(BK296)-1), 1, Settings!$AY$23:$AY$38), BK296))</f>
        <v/>
      </c>
      <c r="CB296" s="119" t="str">
        <f>IF(BL296="", "", IF(BL296&lt;=$B296, WORKDAY(DATE(YEAR($BB296), MONTH(BL296)+1, DAY(BL296)-1), 1, Settings!$AY$23:$AY$38), BL296))</f>
        <v/>
      </c>
      <c r="CC296" s="119" t="str">
        <f>IF(BM296="", "", IF(BM296&lt;=$B296, WORKDAY(DATE(YEAR($BB296), MONTH(BM296)+1, DAY(BM296)-1), 1, Settings!$AY$23:$AY$38), BM296))</f>
        <v/>
      </c>
      <c r="CD296" s="119" t="str">
        <f>IF(BN296="", "", IF(BN296&lt;=$B296, WORKDAY(DATE(YEAR($BB296), MONTH(BN296)+1, DAY(BN296)-1), 1, Settings!$AY$23:$AY$38), BN296))</f>
        <v/>
      </c>
      <c r="CE296" s="119" t="str">
        <f>IF(BO296="", "", IF(BO296&lt;=$B296, WORKDAY(DATE(YEAR($BB296), MONTH(BO296)+1, DAY(BO296)-1), 1, Settings!$AY$23:$AY$38), BO296))</f>
        <v/>
      </c>
      <c r="CF296" s="120" t="str">
        <f>IF(BP296="", "", IF(BP296&lt;=$B296, WORKDAY(DATE(YEAR($BB296), MONTH(BP296)+1, DAY(BP296)-1), 1, Settings!$AY$23:$AY$38), BP296))</f>
        <v/>
      </c>
      <c r="CH296" s="48" t="str">
        <f t="shared" si="128"/>
        <v/>
      </c>
      <c r="CI296" s="49" t="str">
        <f t="shared" si="129"/>
        <v/>
      </c>
      <c r="CJ296" s="49" t="str">
        <f t="shared" si="130"/>
        <v/>
      </c>
      <c r="CK296" s="49" t="str">
        <f t="shared" si="131"/>
        <v/>
      </c>
      <c r="CL296" s="49" t="str">
        <f t="shared" si="132"/>
        <v/>
      </c>
      <c r="CM296" s="49" t="str">
        <f t="shared" si="133"/>
        <v/>
      </c>
      <c r="CN296" s="49" t="str">
        <f t="shared" si="134"/>
        <v/>
      </c>
      <c r="CO296" s="49" t="str">
        <f t="shared" si="135"/>
        <v/>
      </c>
      <c r="CP296" s="49" t="str">
        <f t="shared" si="136"/>
        <v/>
      </c>
      <c r="CQ296" s="49" t="str">
        <f t="shared" si="137"/>
        <v/>
      </c>
      <c r="CR296" s="49" t="str">
        <f t="shared" si="138"/>
        <v/>
      </c>
      <c r="CS296" s="49" t="str">
        <f t="shared" si="139"/>
        <v/>
      </c>
      <c r="CT296" s="49" t="str">
        <f t="shared" si="140"/>
        <v/>
      </c>
      <c r="CU296" s="49" t="str">
        <f t="shared" si="141"/>
        <v/>
      </c>
      <c r="CV296" s="16" t="str">
        <f t="shared" si="142"/>
        <v/>
      </c>
      <c r="CX296" s="48" t="str">
        <f t="shared" si="143"/>
        <v/>
      </c>
      <c r="CY296" s="49" t="str">
        <f t="shared" si="144"/>
        <v/>
      </c>
      <c r="CZ296" s="49" t="str">
        <f t="shared" si="145"/>
        <v/>
      </c>
      <c r="DA296" s="49" t="str">
        <f t="shared" si="146"/>
        <v/>
      </c>
      <c r="DB296" s="49" t="str">
        <f t="shared" si="147"/>
        <v/>
      </c>
      <c r="DC296" s="49" t="str">
        <f t="shared" si="148"/>
        <v/>
      </c>
      <c r="DD296" s="49" t="str">
        <f t="shared" si="149"/>
        <v/>
      </c>
      <c r="DE296" s="49" t="str">
        <f t="shared" si="150"/>
        <v/>
      </c>
      <c r="DF296" s="49" t="str">
        <f t="shared" si="151"/>
        <v/>
      </c>
      <c r="DG296" s="49" t="str">
        <f t="shared" si="152"/>
        <v/>
      </c>
      <c r="DH296" s="49" t="str">
        <f t="shared" si="153"/>
        <v/>
      </c>
      <c r="DI296" s="49" t="str">
        <f t="shared" si="154"/>
        <v/>
      </c>
      <c r="DJ296" s="49" t="str">
        <f t="shared" si="155"/>
        <v/>
      </c>
      <c r="DK296" s="49" t="str">
        <f t="shared" si="156"/>
        <v/>
      </c>
      <c r="DL296" s="16" t="str">
        <f t="shared" si="157"/>
        <v/>
      </c>
      <c r="DN296" s="17" t="str">
        <f t="shared" si="158"/>
        <v>Apr 2020</v>
      </c>
    </row>
    <row r="297" spans="1:118" x14ac:dyDescent="0.25">
      <c r="A297" s="30"/>
      <c r="B297" s="102">
        <f>IF(B296="", "", IFERROR(IF(B296+1&gt;Settings!$G$25, "", B296+1), ""))</f>
        <v>43933</v>
      </c>
      <c r="C297" s="294"/>
      <c r="D297" s="295"/>
      <c r="E297" s="295"/>
      <c r="F297" s="295"/>
      <c r="G297" s="295"/>
      <c r="H297" s="295"/>
      <c r="I297" s="295"/>
      <c r="J297" s="295"/>
      <c r="K297" s="295"/>
      <c r="L297" s="295"/>
      <c r="M297" s="295"/>
      <c r="N297" s="295"/>
      <c r="O297" s="295"/>
      <c r="P297" s="295"/>
      <c r="Q297" s="296"/>
      <c r="R297" s="30"/>
      <c r="T297" s="17" t="str">
        <f>IF($B297="", "", IF($B297&lt;Settings!$G$23, "Old", "New"))</f>
        <v>New</v>
      </c>
      <c r="AL297" s="118" t="str">
        <f>IF(OR($B297="", C297="", C$10="", AL$9), "", IFERROR($B297+INDEX(Settings!$AF$19:$AF$33, MATCH(C$10, Settings!$Y$19:$Y$33, 0))+IF(INDEX(Settings!$AI$19:$AI$33, MATCH(C$10, Settings!$Y$19:$Y$33, 0))="", 0, INDEX($AO$2:$AU$8, MATCH(TEXT($B297, "ddd"), $AN$2:$AN$8, 0), MATCH(INDEX(Settings!$AI$19:$AI$33, MATCH(C$10, Settings!$Y$19:$Y$33, 0)), $AO$1:$AU$1, 0))), 0))</f>
        <v/>
      </c>
      <c r="AM297" s="119" t="str">
        <f>IF(OR($B297="", D297="", D$10="", AM$9), "", IFERROR($B297+INDEX(Settings!$AF$19:$AF$33, MATCH(D$10, Settings!$Y$19:$Y$33, 0))+IF(INDEX(Settings!$AI$19:$AI$33, MATCH(D$10, Settings!$Y$19:$Y$33, 0))="", 0, INDEX($AO$2:$AU$8, MATCH(TEXT($B297, "ddd"), $AN$2:$AN$8, 0), MATCH(INDEX(Settings!$AI$19:$AI$33, MATCH(D$10, Settings!$Y$19:$Y$33, 0)), $AO$1:$AU$1, 0))), 0))</f>
        <v/>
      </c>
      <c r="AN297" s="119" t="str">
        <f>IF(OR($B297="", E297="", E$10="", AN$9), "", IFERROR($B297+INDEX(Settings!$AF$19:$AF$33, MATCH(E$10, Settings!$Y$19:$Y$33, 0))+IF(INDEX(Settings!$AI$19:$AI$33, MATCH(E$10, Settings!$Y$19:$Y$33, 0))="", 0, INDEX($AO$2:$AU$8, MATCH(TEXT($B297, "ddd"), $AN$2:$AN$8, 0), MATCH(INDEX(Settings!$AI$19:$AI$33, MATCH(E$10, Settings!$Y$19:$Y$33, 0)), $AO$1:$AU$1, 0))), 0))</f>
        <v/>
      </c>
      <c r="AO297" s="119" t="str">
        <f>IF(OR($B297="", F297="", F$10="", AO$9), "", IFERROR($B297+INDEX(Settings!$AF$19:$AF$33, MATCH(F$10, Settings!$Y$19:$Y$33, 0))+IF(INDEX(Settings!$AI$19:$AI$33, MATCH(F$10, Settings!$Y$19:$Y$33, 0))="", 0, INDEX($AO$2:$AU$8, MATCH(TEXT($B297, "ddd"), $AN$2:$AN$8, 0), MATCH(INDEX(Settings!$AI$19:$AI$33, MATCH(F$10, Settings!$Y$19:$Y$33, 0)), $AO$1:$AU$1, 0))), 0))</f>
        <v/>
      </c>
      <c r="AP297" s="119" t="str">
        <f>IF(OR($B297="", G297="", G$10="", AP$9), "", IFERROR($B297+INDEX(Settings!$AF$19:$AF$33, MATCH(G$10, Settings!$Y$19:$Y$33, 0))+IF(INDEX(Settings!$AI$19:$AI$33, MATCH(G$10, Settings!$Y$19:$Y$33, 0))="", 0, INDEX($AO$2:$AU$8, MATCH(TEXT($B297, "ddd"), $AN$2:$AN$8, 0), MATCH(INDEX(Settings!$AI$19:$AI$33, MATCH(G$10, Settings!$Y$19:$Y$33, 0)), $AO$1:$AU$1, 0))), 0))</f>
        <v/>
      </c>
      <c r="AQ297" s="119" t="str">
        <f>IF(OR($B297="", H297="", H$10="", AQ$9), "", IFERROR($B297+INDEX(Settings!$AF$19:$AF$33, MATCH(H$10, Settings!$Y$19:$Y$33, 0))+IF(INDEX(Settings!$AI$19:$AI$33, MATCH(H$10, Settings!$Y$19:$Y$33, 0))="", 0, INDEX($AO$2:$AU$8, MATCH(TEXT($B297, "ddd"), $AN$2:$AN$8, 0), MATCH(INDEX(Settings!$AI$19:$AI$33, MATCH(H$10, Settings!$Y$19:$Y$33, 0)), $AO$1:$AU$1, 0))), 0))</f>
        <v/>
      </c>
      <c r="AR297" s="119" t="str">
        <f>IF(OR($B297="", I297="", I$10="", AR$9), "", IFERROR($B297+INDEX(Settings!$AF$19:$AF$33, MATCH(I$10, Settings!$Y$19:$Y$33, 0))+IF(INDEX(Settings!$AI$19:$AI$33, MATCH(I$10, Settings!$Y$19:$Y$33, 0))="", 0, INDEX($AO$2:$AU$8, MATCH(TEXT($B297, "ddd"), $AN$2:$AN$8, 0), MATCH(INDEX(Settings!$AI$19:$AI$33, MATCH(I$10, Settings!$Y$19:$Y$33, 0)), $AO$1:$AU$1, 0))), 0))</f>
        <v/>
      </c>
      <c r="AS297" s="119" t="str">
        <f>IF(OR($B297="", J297="", J$10="", AS$9), "", IFERROR($B297+INDEX(Settings!$AF$19:$AF$33, MATCH(J$10, Settings!$Y$19:$Y$33, 0))+IF(INDEX(Settings!$AI$19:$AI$33, MATCH(J$10, Settings!$Y$19:$Y$33, 0))="", 0, INDEX($AO$2:$AU$8, MATCH(TEXT($B297, "ddd"), $AN$2:$AN$8, 0), MATCH(INDEX(Settings!$AI$19:$AI$33, MATCH(J$10, Settings!$Y$19:$Y$33, 0)), $AO$1:$AU$1, 0))), 0))</f>
        <v/>
      </c>
      <c r="AT297" s="119" t="str">
        <f>IF(OR($B297="", K297="", K$10="", AT$9), "", IFERROR($B297+INDEX(Settings!$AF$19:$AF$33, MATCH(K$10, Settings!$Y$19:$Y$33, 0))+IF(INDEX(Settings!$AI$19:$AI$33, MATCH(K$10, Settings!$Y$19:$Y$33, 0))="", 0, INDEX($AO$2:$AU$8, MATCH(TEXT($B297, "ddd"), $AN$2:$AN$8, 0), MATCH(INDEX(Settings!$AI$19:$AI$33, MATCH(K$10, Settings!$Y$19:$Y$33, 0)), $AO$1:$AU$1, 0))), 0))</f>
        <v/>
      </c>
      <c r="AU297" s="119" t="str">
        <f>IF(OR($B297="", L297="", L$10="", AU$9), "", IFERROR($B297+INDEX(Settings!$AF$19:$AF$33, MATCH(L$10, Settings!$Y$19:$Y$33, 0))+IF(INDEX(Settings!$AI$19:$AI$33, MATCH(L$10, Settings!$Y$19:$Y$33, 0))="", 0, INDEX($AO$2:$AU$8, MATCH(TEXT($B297, "ddd"), $AN$2:$AN$8, 0), MATCH(INDEX(Settings!$AI$19:$AI$33, MATCH(L$10, Settings!$Y$19:$Y$33, 0)), $AO$1:$AU$1, 0))), 0))</f>
        <v/>
      </c>
      <c r="AV297" s="119" t="str">
        <f>IF(OR($B297="", M297="", M$10="", AV$9), "", IFERROR($B297+INDEX(Settings!$AF$19:$AF$33, MATCH(M$10, Settings!$Y$19:$Y$33, 0))+IF(INDEX(Settings!$AI$19:$AI$33, MATCH(M$10, Settings!$Y$19:$Y$33, 0))="", 0, INDEX($AO$2:$AU$8, MATCH(TEXT($B297, "ddd"), $AN$2:$AN$8, 0), MATCH(INDEX(Settings!$AI$19:$AI$33, MATCH(M$10, Settings!$Y$19:$Y$33, 0)), $AO$1:$AU$1, 0))), 0))</f>
        <v/>
      </c>
      <c r="AW297" s="119" t="str">
        <f>IF(OR($B297="", N297="", N$10="", AW$9), "", IFERROR($B297+INDEX(Settings!$AF$19:$AF$33, MATCH(N$10, Settings!$Y$19:$Y$33, 0))+IF(INDEX(Settings!$AI$19:$AI$33, MATCH(N$10, Settings!$Y$19:$Y$33, 0))="", 0, INDEX($AO$2:$AU$8, MATCH(TEXT($B297, "ddd"), $AN$2:$AN$8, 0), MATCH(INDEX(Settings!$AI$19:$AI$33, MATCH(N$10, Settings!$Y$19:$Y$33, 0)), $AO$1:$AU$1, 0))), 0))</f>
        <v/>
      </c>
      <c r="AX297" s="119" t="str">
        <f>IF(OR($B297="", O297="", O$10="", AX$9), "", IFERROR($B297+INDEX(Settings!$AF$19:$AF$33, MATCH(O$10, Settings!$Y$19:$Y$33, 0))+IF(INDEX(Settings!$AI$19:$AI$33, MATCH(O$10, Settings!$Y$19:$Y$33, 0))="", 0, INDEX($AO$2:$AU$8, MATCH(TEXT($B297, "ddd"), $AN$2:$AN$8, 0), MATCH(INDEX(Settings!$AI$19:$AI$33, MATCH(O$10, Settings!$Y$19:$Y$33, 0)), $AO$1:$AU$1, 0))), 0))</f>
        <v/>
      </c>
      <c r="AY297" s="119" t="str">
        <f>IF(OR($B297="", P297="", P$10="", AY$9), "", IFERROR($B297+INDEX(Settings!$AF$19:$AF$33, MATCH(P$10, Settings!$Y$19:$Y$33, 0))+IF(INDEX(Settings!$AI$19:$AI$33, MATCH(P$10, Settings!$Y$19:$Y$33, 0))="", 0, INDEX($AO$2:$AU$8, MATCH(TEXT($B297, "ddd"), $AN$2:$AN$8, 0), MATCH(INDEX(Settings!$AI$19:$AI$33, MATCH(P$10, Settings!$Y$19:$Y$33, 0)), $AO$1:$AU$1, 0))), 0))</f>
        <v/>
      </c>
      <c r="AZ297" s="120" t="str">
        <f>IF(OR($B297="", Q297="", Q$10="", AZ$9), "", IFERROR($B297+INDEX(Settings!$AF$19:$AF$33, MATCH(Q$10, Settings!$Y$19:$Y$33, 0))+IF(INDEX(Settings!$AI$19:$AI$33, MATCH(Q$10, Settings!$Y$19:$Y$33, 0))="", 0, INDEX($AO$2:$AU$8, MATCH(TEXT($B297, "ddd"), $AN$2:$AN$8, 0), MATCH(INDEX(Settings!$AI$19:$AI$33, MATCH(Q$10, Settings!$Y$19:$Y$33, 0)), $AO$1:$AU$1, 0))), 0))</f>
        <v/>
      </c>
      <c r="BB297" s="118" t="str">
        <f>IF(OR(C$10="", $B297="", C297="", BB$9=""), "", IFERROR(WORKDAY((DATE(YEAR($B297), MONTH($B297)+INDEX(Settings!$AM$19:$AM$33, MATCH(C$10, Settings!$Y$19:$Y$33, 0)), IF(INDEX(Settings!$AQ$19:$AQ$33, MATCH(C$10, Settings!$Y$19:$Y$33, 0))=0, DAY($B297), INDEX(Settings!$AQ$19:$AQ$33, MATCH(C$10, Settings!$Y$19:$Y$33, 0))))-1), 1, Settings!$AY$23:$AY$38), ""))</f>
        <v/>
      </c>
      <c r="BC297" s="119" t="str">
        <f>IF(OR(D$10="", $B297="", D297="", BC$9=""), "", IFERROR(WORKDAY((DATE(YEAR($B297), MONTH($B297)+INDEX(Settings!$AM$19:$AM$33, MATCH(D$10, Settings!$Y$19:$Y$33, 0)), IF(INDEX(Settings!$AQ$19:$AQ$33, MATCH(D$10, Settings!$Y$19:$Y$33, 0))=0, DAY($B297), INDEX(Settings!$AQ$19:$AQ$33, MATCH(D$10, Settings!$Y$19:$Y$33, 0))))-1), 1, Settings!$AY$23:$AY$38), ""))</f>
        <v/>
      </c>
      <c r="BD297" s="119" t="str">
        <f>IF(OR(E$10="", $B297="", E297="", BD$9=""), "", IFERROR(WORKDAY((DATE(YEAR($B297), MONTH($B297)+INDEX(Settings!$AM$19:$AM$33, MATCH(E$10, Settings!$Y$19:$Y$33, 0)), IF(INDEX(Settings!$AQ$19:$AQ$33, MATCH(E$10, Settings!$Y$19:$Y$33, 0))=0, DAY($B297), INDEX(Settings!$AQ$19:$AQ$33, MATCH(E$10, Settings!$Y$19:$Y$33, 0))))-1), 1, Settings!$AY$23:$AY$38), ""))</f>
        <v/>
      </c>
      <c r="BE297" s="119" t="str">
        <f>IF(OR(F$10="", $B297="", F297="", BE$9=""), "", IFERROR(WORKDAY((DATE(YEAR($B297), MONTH($B297)+INDEX(Settings!$AM$19:$AM$33, MATCH(F$10, Settings!$Y$19:$Y$33, 0)), IF(INDEX(Settings!$AQ$19:$AQ$33, MATCH(F$10, Settings!$Y$19:$Y$33, 0))=0, DAY($B297), INDEX(Settings!$AQ$19:$AQ$33, MATCH(F$10, Settings!$Y$19:$Y$33, 0))))-1), 1, Settings!$AY$23:$AY$38), ""))</f>
        <v/>
      </c>
      <c r="BF297" s="119" t="str">
        <f>IF(OR(G$10="", $B297="", G297="", BF$9=""), "", IFERROR(WORKDAY((DATE(YEAR($B297), MONTH($B297)+INDEX(Settings!$AM$19:$AM$33, MATCH(G$10, Settings!$Y$19:$Y$33, 0)), IF(INDEX(Settings!$AQ$19:$AQ$33, MATCH(G$10, Settings!$Y$19:$Y$33, 0))=0, DAY($B297), INDEX(Settings!$AQ$19:$AQ$33, MATCH(G$10, Settings!$Y$19:$Y$33, 0))))-1), 1, Settings!$AY$23:$AY$38), ""))</f>
        <v/>
      </c>
      <c r="BG297" s="119" t="str">
        <f>IF(OR(H$10="", $B297="", H297="", BG$9=""), "", IFERROR(WORKDAY((DATE(YEAR($B297), MONTH($B297)+INDEX(Settings!$AM$19:$AM$33, MATCH(H$10, Settings!$Y$19:$Y$33, 0)), IF(INDEX(Settings!$AQ$19:$AQ$33, MATCH(H$10, Settings!$Y$19:$Y$33, 0))=0, DAY($B297), INDEX(Settings!$AQ$19:$AQ$33, MATCH(H$10, Settings!$Y$19:$Y$33, 0))))-1), 1, Settings!$AY$23:$AY$38), ""))</f>
        <v/>
      </c>
      <c r="BH297" s="119" t="str">
        <f>IF(OR(I$10="", $B297="", I297="", BH$9=""), "", IFERROR(WORKDAY((DATE(YEAR($B297), MONTH($B297)+INDEX(Settings!$AM$19:$AM$33, MATCH(I$10, Settings!$Y$19:$Y$33, 0)), IF(INDEX(Settings!$AQ$19:$AQ$33, MATCH(I$10, Settings!$Y$19:$Y$33, 0))=0, DAY($B297), INDEX(Settings!$AQ$19:$AQ$33, MATCH(I$10, Settings!$Y$19:$Y$33, 0))))-1), 1, Settings!$AY$23:$AY$38), ""))</f>
        <v/>
      </c>
      <c r="BI297" s="119" t="str">
        <f>IF(OR(J$10="", $B297="", J297="", BI$9=""), "", IFERROR(WORKDAY((DATE(YEAR($B297), MONTH($B297)+INDEX(Settings!$AM$19:$AM$33, MATCH(J$10, Settings!$Y$19:$Y$33, 0)), IF(INDEX(Settings!$AQ$19:$AQ$33, MATCH(J$10, Settings!$Y$19:$Y$33, 0))=0, DAY($B297), INDEX(Settings!$AQ$19:$AQ$33, MATCH(J$10, Settings!$Y$19:$Y$33, 0))))-1), 1, Settings!$AY$23:$AY$38), ""))</f>
        <v/>
      </c>
      <c r="BJ297" s="119" t="str">
        <f>IF(OR(K$10="", $B297="", K297="", BJ$9=""), "", IFERROR(WORKDAY((DATE(YEAR($B297), MONTH($B297)+INDEX(Settings!$AM$19:$AM$33, MATCH(K$10, Settings!$Y$19:$Y$33, 0)), IF(INDEX(Settings!$AQ$19:$AQ$33, MATCH(K$10, Settings!$Y$19:$Y$33, 0))=0, DAY($B297), INDEX(Settings!$AQ$19:$AQ$33, MATCH(K$10, Settings!$Y$19:$Y$33, 0))))-1), 1, Settings!$AY$23:$AY$38), ""))</f>
        <v/>
      </c>
      <c r="BK297" s="119" t="str">
        <f>IF(OR(L$10="", $B297="", L297="", BK$9=""), "", IFERROR(WORKDAY((DATE(YEAR($B297), MONTH($B297)+INDEX(Settings!$AM$19:$AM$33, MATCH(L$10, Settings!$Y$19:$Y$33, 0)), IF(INDEX(Settings!$AQ$19:$AQ$33, MATCH(L$10, Settings!$Y$19:$Y$33, 0))=0, DAY($B297), INDEX(Settings!$AQ$19:$AQ$33, MATCH(L$10, Settings!$Y$19:$Y$33, 0))))-1), 1, Settings!$AY$23:$AY$38), ""))</f>
        <v/>
      </c>
      <c r="BL297" s="119" t="str">
        <f>IF(OR(M$10="", $B297="", M297="", BL$9=""), "", IFERROR(WORKDAY((DATE(YEAR($B297), MONTH($B297)+INDEX(Settings!$AM$19:$AM$33, MATCH(M$10, Settings!$Y$19:$Y$33, 0)), IF(INDEX(Settings!$AQ$19:$AQ$33, MATCH(M$10, Settings!$Y$19:$Y$33, 0))=0, DAY($B297), INDEX(Settings!$AQ$19:$AQ$33, MATCH(M$10, Settings!$Y$19:$Y$33, 0))))-1), 1, Settings!$AY$23:$AY$38), ""))</f>
        <v/>
      </c>
      <c r="BM297" s="119" t="str">
        <f>IF(OR(N$10="", $B297="", N297="", BM$9=""), "", IFERROR(WORKDAY((DATE(YEAR($B297), MONTH($B297)+INDEX(Settings!$AM$19:$AM$33, MATCH(N$10, Settings!$Y$19:$Y$33, 0)), IF(INDEX(Settings!$AQ$19:$AQ$33, MATCH(N$10, Settings!$Y$19:$Y$33, 0))=0, DAY($B297), INDEX(Settings!$AQ$19:$AQ$33, MATCH(N$10, Settings!$Y$19:$Y$33, 0))))-1), 1, Settings!$AY$23:$AY$38), ""))</f>
        <v/>
      </c>
      <c r="BN297" s="119" t="str">
        <f>IF(OR(O$10="", $B297="", O297="", BN$9=""), "", IFERROR(WORKDAY((DATE(YEAR($B297), MONTH($B297)+INDEX(Settings!$AM$19:$AM$33, MATCH(O$10, Settings!$Y$19:$Y$33, 0)), IF(INDEX(Settings!$AQ$19:$AQ$33, MATCH(O$10, Settings!$Y$19:$Y$33, 0))=0, DAY($B297), INDEX(Settings!$AQ$19:$AQ$33, MATCH(O$10, Settings!$Y$19:$Y$33, 0))))-1), 1, Settings!$AY$23:$AY$38), ""))</f>
        <v/>
      </c>
      <c r="BO297" s="119" t="str">
        <f>IF(OR(P$10="", $B297="", P297="", BO$9=""), "", IFERROR(WORKDAY((DATE(YEAR($B297), MONTH($B297)+INDEX(Settings!$AM$19:$AM$33, MATCH(P$10, Settings!$Y$19:$Y$33, 0)), IF(INDEX(Settings!$AQ$19:$AQ$33, MATCH(P$10, Settings!$Y$19:$Y$33, 0))=0, DAY($B297), INDEX(Settings!$AQ$19:$AQ$33, MATCH(P$10, Settings!$Y$19:$Y$33, 0))))-1), 1, Settings!$AY$23:$AY$38), ""))</f>
        <v/>
      </c>
      <c r="BP297" s="120" t="str">
        <f>IF(OR(Q$10="", $B297="", Q297="", BP$9=""), "", IFERROR(WORKDAY((DATE(YEAR($B297), MONTH($B297)+INDEX(Settings!$AM$19:$AM$33, MATCH(Q$10, Settings!$Y$19:$Y$33, 0)), IF(INDEX(Settings!$AQ$19:$AQ$33, MATCH(Q$10, Settings!$Y$19:$Y$33, 0))=0, DAY($B297), INDEX(Settings!$AQ$19:$AQ$33, MATCH(Q$10, Settings!$Y$19:$Y$33, 0))))-1), 1, Settings!$AY$23:$AY$38), ""))</f>
        <v/>
      </c>
      <c r="BR297" s="118" t="str">
        <f>IF(BB297="", "", IF(BB297&lt;=$B297, WORKDAY(DATE(YEAR($BB297), MONTH(BB297)+1, DAY(BB297)-1), 1, Settings!$AY$23:$AY$38), BB297))</f>
        <v/>
      </c>
      <c r="BS297" s="119" t="str">
        <f>IF(BC297="", "", IF(BC297&lt;=$B297, WORKDAY(DATE(YEAR($BB297), MONTH(BC297)+1, DAY(BC297)-1), 1, Settings!$AY$23:$AY$38), BC297))</f>
        <v/>
      </c>
      <c r="BT297" s="119" t="str">
        <f>IF(BD297="", "", IF(BD297&lt;=$B297, WORKDAY(DATE(YEAR($BB297), MONTH(BD297)+1, DAY(BD297)-1), 1, Settings!$AY$23:$AY$38), BD297))</f>
        <v/>
      </c>
      <c r="BU297" s="119" t="str">
        <f>IF(BE297="", "", IF(BE297&lt;=$B297, WORKDAY(DATE(YEAR($BB297), MONTH(BE297)+1, DAY(BE297)-1), 1, Settings!$AY$23:$AY$38), BE297))</f>
        <v/>
      </c>
      <c r="BV297" s="119" t="str">
        <f>IF(BF297="", "", IF(BF297&lt;=$B297, WORKDAY(DATE(YEAR($BB297), MONTH(BF297)+1, DAY(BF297)-1), 1, Settings!$AY$23:$AY$38), BF297))</f>
        <v/>
      </c>
      <c r="BW297" s="119" t="str">
        <f>IF(BG297="", "", IF(BG297&lt;=$B297, WORKDAY(DATE(YEAR($BB297), MONTH(BG297)+1, DAY(BG297)-1), 1, Settings!$AY$23:$AY$38), BG297))</f>
        <v/>
      </c>
      <c r="BX297" s="119" t="str">
        <f>IF(BH297="", "", IF(BH297&lt;=$B297, WORKDAY(DATE(YEAR($BB297), MONTH(BH297)+1, DAY(BH297)-1), 1, Settings!$AY$23:$AY$38), BH297))</f>
        <v/>
      </c>
      <c r="BY297" s="119" t="str">
        <f>IF(BI297="", "", IF(BI297&lt;=$B297, WORKDAY(DATE(YEAR($BB297), MONTH(BI297)+1, DAY(BI297)-1), 1, Settings!$AY$23:$AY$38), BI297))</f>
        <v/>
      </c>
      <c r="BZ297" s="119" t="str">
        <f>IF(BJ297="", "", IF(BJ297&lt;=$B297, WORKDAY(DATE(YEAR($BB297), MONTH(BJ297)+1, DAY(BJ297)-1), 1, Settings!$AY$23:$AY$38), BJ297))</f>
        <v/>
      </c>
      <c r="CA297" s="119" t="str">
        <f>IF(BK297="", "", IF(BK297&lt;=$B297, WORKDAY(DATE(YEAR($BB297), MONTH(BK297)+1, DAY(BK297)-1), 1, Settings!$AY$23:$AY$38), BK297))</f>
        <v/>
      </c>
      <c r="CB297" s="119" t="str">
        <f>IF(BL297="", "", IF(BL297&lt;=$B297, WORKDAY(DATE(YEAR($BB297), MONTH(BL297)+1, DAY(BL297)-1), 1, Settings!$AY$23:$AY$38), BL297))</f>
        <v/>
      </c>
      <c r="CC297" s="119" t="str">
        <f>IF(BM297="", "", IF(BM297&lt;=$B297, WORKDAY(DATE(YEAR($BB297), MONTH(BM297)+1, DAY(BM297)-1), 1, Settings!$AY$23:$AY$38), BM297))</f>
        <v/>
      </c>
      <c r="CD297" s="119" t="str">
        <f>IF(BN297="", "", IF(BN297&lt;=$B297, WORKDAY(DATE(YEAR($BB297), MONTH(BN297)+1, DAY(BN297)-1), 1, Settings!$AY$23:$AY$38), BN297))</f>
        <v/>
      </c>
      <c r="CE297" s="119" t="str">
        <f>IF(BO297="", "", IF(BO297&lt;=$B297, WORKDAY(DATE(YEAR($BB297), MONTH(BO297)+1, DAY(BO297)-1), 1, Settings!$AY$23:$AY$38), BO297))</f>
        <v/>
      </c>
      <c r="CF297" s="120" t="str">
        <f>IF(BP297="", "", IF(BP297&lt;=$B297, WORKDAY(DATE(YEAR($BB297), MONTH(BP297)+1, DAY(BP297)-1), 1, Settings!$AY$23:$AY$38), BP297))</f>
        <v/>
      </c>
      <c r="CH297" s="48" t="str">
        <f t="shared" si="128"/>
        <v/>
      </c>
      <c r="CI297" s="49" t="str">
        <f t="shared" si="129"/>
        <v/>
      </c>
      <c r="CJ297" s="49" t="str">
        <f t="shared" si="130"/>
        <v/>
      </c>
      <c r="CK297" s="49" t="str">
        <f t="shared" si="131"/>
        <v/>
      </c>
      <c r="CL297" s="49" t="str">
        <f t="shared" si="132"/>
        <v/>
      </c>
      <c r="CM297" s="49" t="str">
        <f t="shared" si="133"/>
        <v/>
      </c>
      <c r="CN297" s="49" t="str">
        <f t="shared" si="134"/>
        <v/>
      </c>
      <c r="CO297" s="49" t="str">
        <f t="shared" si="135"/>
        <v/>
      </c>
      <c r="CP297" s="49" t="str">
        <f t="shared" si="136"/>
        <v/>
      </c>
      <c r="CQ297" s="49" t="str">
        <f t="shared" si="137"/>
        <v/>
      </c>
      <c r="CR297" s="49" t="str">
        <f t="shared" si="138"/>
        <v/>
      </c>
      <c r="CS297" s="49" t="str">
        <f t="shared" si="139"/>
        <v/>
      </c>
      <c r="CT297" s="49" t="str">
        <f t="shared" si="140"/>
        <v/>
      </c>
      <c r="CU297" s="49" t="str">
        <f t="shared" si="141"/>
        <v/>
      </c>
      <c r="CV297" s="16" t="str">
        <f t="shared" si="142"/>
        <v/>
      </c>
      <c r="CX297" s="48" t="str">
        <f t="shared" si="143"/>
        <v/>
      </c>
      <c r="CY297" s="49" t="str">
        <f t="shared" si="144"/>
        <v/>
      </c>
      <c r="CZ297" s="49" t="str">
        <f t="shared" si="145"/>
        <v/>
      </c>
      <c r="DA297" s="49" t="str">
        <f t="shared" si="146"/>
        <v/>
      </c>
      <c r="DB297" s="49" t="str">
        <f t="shared" si="147"/>
        <v/>
      </c>
      <c r="DC297" s="49" t="str">
        <f t="shared" si="148"/>
        <v/>
      </c>
      <c r="DD297" s="49" t="str">
        <f t="shared" si="149"/>
        <v/>
      </c>
      <c r="DE297" s="49" t="str">
        <f t="shared" si="150"/>
        <v/>
      </c>
      <c r="DF297" s="49" t="str">
        <f t="shared" si="151"/>
        <v/>
      </c>
      <c r="DG297" s="49" t="str">
        <f t="shared" si="152"/>
        <v/>
      </c>
      <c r="DH297" s="49" t="str">
        <f t="shared" si="153"/>
        <v/>
      </c>
      <c r="DI297" s="49" t="str">
        <f t="shared" si="154"/>
        <v/>
      </c>
      <c r="DJ297" s="49" t="str">
        <f t="shared" si="155"/>
        <v/>
      </c>
      <c r="DK297" s="49" t="str">
        <f t="shared" si="156"/>
        <v/>
      </c>
      <c r="DL297" s="16" t="str">
        <f t="shared" si="157"/>
        <v/>
      </c>
      <c r="DN297" s="17" t="str">
        <f t="shared" si="158"/>
        <v>Apr 2020</v>
      </c>
    </row>
    <row r="298" spans="1:118" x14ac:dyDescent="0.25">
      <c r="A298" s="30"/>
      <c r="B298" s="102">
        <f>IF(B297="", "", IFERROR(IF(B297+1&gt;Settings!$G$25, "", B297+1), ""))</f>
        <v>43934</v>
      </c>
      <c r="C298" s="294"/>
      <c r="D298" s="295"/>
      <c r="E298" s="295"/>
      <c r="F298" s="295"/>
      <c r="G298" s="295"/>
      <c r="H298" s="295"/>
      <c r="I298" s="295"/>
      <c r="J298" s="295"/>
      <c r="K298" s="295"/>
      <c r="L298" s="295"/>
      <c r="M298" s="295"/>
      <c r="N298" s="295"/>
      <c r="O298" s="295"/>
      <c r="P298" s="295"/>
      <c r="Q298" s="296"/>
      <c r="R298" s="30"/>
      <c r="T298" s="17" t="str">
        <f>IF($B298="", "", IF($B298&lt;Settings!$G$23, "Old", "New"))</f>
        <v>New</v>
      </c>
      <c r="AL298" s="118" t="str">
        <f>IF(OR($B298="", C298="", C$10="", AL$9), "", IFERROR($B298+INDEX(Settings!$AF$19:$AF$33, MATCH(C$10, Settings!$Y$19:$Y$33, 0))+IF(INDEX(Settings!$AI$19:$AI$33, MATCH(C$10, Settings!$Y$19:$Y$33, 0))="", 0, INDEX($AO$2:$AU$8, MATCH(TEXT($B298, "ddd"), $AN$2:$AN$8, 0), MATCH(INDEX(Settings!$AI$19:$AI$33, MATCH(C$10, Settings!$Y$19:$Y$33, 0)), $AO$1:$AU$1, 0))), 0))</f>
        <v/>
      </c>
      <c r="AM298" s="119" t="str">
        <f>IF(OR($B298="", D298="", D$10="", AM$9), "", IFERROR($B298+INDEX(Settings!$AF$19:$AF$33, MATCH(D$10, Settings!$Y$19:$Y$33, 0))+IF(INDEX(Settings!$AI$19:$AI$33, MATCH(D$10, Settings!$Y$19:$Y$33, 0))="", 0, INDEX($AO$2:$AU$8, MATCH(TEXT($B298, "ddd"), $AN$2:$AN$8, 0), MATCH(INDEX(Settings!$AI$19:$AI$33, MATCH(D$10, Settings!$Y$19:$Y$33, 0)), $AO$1:$AU$1, 0))), 0))</f>
        <v/>
      </c>
      <c r="AN298" s="119" t="str">
        <f>IF(OR($B298="", E298="", E$10="", AN$9), "", IFERROR($B298+INDEX(Settings!$AF$19:$AF$33, MATCH(E$10, Settings!$Y$19:$Y$33, 0))+IF(INDEX(Settings!$AI$19:$AI$33, MATCH(E$10, Settings!$Y$19:$Y$33, 0))="", 0, INDEX($AO$2:$AU$8, MATCH(TEXT($B298, "ddd"), $AN$2:$AN$8, 0), MATCH(INDEX(Settings!$AI$19:$AI$33, MATCH(E$10, Settings!$Y$19:$Y$33, 0)), $AO$1:$AU$1, 0))), 0))</f>
        <v/>
      </c>
      <c r="AO298" s="119" t="str">
        <f>IF(OR($B298="", F298="", F$10="", AO$9), "", IFERROR($B298+INDEX(Settings!$AF$19:$AF$33, MATCH(F$10, Settings!$Y$19:$Y$33, 0))+IF(INDEX(Settings!$AI$19:$AI$33, MATCH(F$10, Settings!$Y$19:$Y$33, 0))="", 0, INDEX($AO$2:$AU$8, MATCH(TEXT($B298, "ddd"), $AN$2:$AN$8, 0), MATCH(INDEX(Settings!$AI$19:$AI$33, MATCH(F$10, Settings!$Y$19:$Y$33, 0)), $AO$1:$AU$1, 0))), 0))</f>
        <v/>
      </c>
      <c r="AP298" s="119" t="str">
        <f>IF(OR($B298="", G298="", G$10="", AP$9), "", IFERROR($B298+INDEX(Settings!$AF$19:$AF$33, MATCH(G$10, Settings!$Y$19:$Y$33, 0))+IF(INDEX(Settings!$AI$19:$AI$33, MATCH(G$10, Settings!$Y$19:$Y$33, 0))="", 0, INDEX($AO$2:$AU$8, MATCH(TEXT($B298, "ddd"), $AN$2:$AN$8, 0), MATCH(INDEX(Settings!$AI$19:$AI$33, MATCH(G$10, Settings!$Y$19:$Y$33, 0)), $AO$1:$AU$1, 0))), 0))</f>
        <v/>
      </c>
      <c r="AQ298" s="119" t="str">
        <f>IF(OR($B298="", H298="", H$10="", AQ$9), "", IFERROR($B298+INDEX(Settings!$AF$19:$AF$33, MATCH(H$10, Settings!$Y$19:$Y$33, 0))+IF(INDEX(Settings!$AI$19:$AI$33, MATCH(H$10, Settings!$Y$19:$Y$33, 0))="", 0, INDEX($AO$2:$AU$8, MATCH(TEXT($B298, "ddd"), $AN$2:$AN$8, 0), MATCH(INDEX(Settings!$AI$19:$AI$33, MATCH(H$10, Settings!$Y$19:$Y$33, 0)), $AO$1:$AU$1, 0))), 0))</f>
        <v/>
      </c>
      <c r="AR298" s="119" t="str">
        <f>IF(OR($B298="", I298="", I$10="", AR$9), "", IFERROR($B298+INDEX(Settings!$AF$19:$AF$33, MATCH(I$10, Settings!$Y$19:$Y$33, 0))+IF(INDEX(Settings!$AI$19:$AI$33, MATCH(I$10, Settings!$Y$19:$Y$33, 0))="", 0, INDEX($AO$2:$AU$8, MATCH(TEXT($B298, "ddd"), $AN$2:$AN$8, 0), MATCH(INDEX(Settings!$AI$19:$AI$33, MATCH(I$10, Settings!$Y$19:$Y$33, 0)), $AO$1:$AU$1, 0))), 0))</f>
        <v/>
      </c>
      <c r="AS298" s="119" t="str">
        <f>IF(OR($B298="", J298="", J$10="", AS$9), "", IFERROR($B298+INDEX(Settings!$AF$19:$AF$33, MATCH(J$10, Settings!$Y$19:$Y$33, 0))+IF(INDEX(Settings!$AI$19:$AI$33, MATCH(J$10, Settings!$Y$19:$Y$33, 0))="", 0, INDEX($AO$2:$AU$8, MATCH(TEXT($B298, "ddd"), $AN$2:$AN$8, 0), MATCH(INDEX(Settings!$AI$19:$AI$33, MATCH(J$10, Settings!$Y$19:$Y$33, 0)), $AO$1:$AU$1, 0))), 0))</f>
        <v/>
      </c>
      <c r="AT298" s="119" t="str">
        <f>IF(OR($B298="", K298="", K$10="", AT$9), "", IFERROR($B298+INDEX(Settings!$AF$19:$AF$33, MATCH(K$10, Settings!$Y$19:$Y$33, 0))+IF(INDEX(Settings!$AI$19:$AI$33, MATCH(K$10, Settings!$Y$19:$Y$33, 0))="", 0, INDEX($AO$2:$AU$8, MATCH(TEXT($B298, "ddd"), $AN$2:$AN$8, 0), MATCH(INDEX(Settings!$AI$19:$AI$33, MATCH(K$10, Settings!$Y$19:$Y$33, 0)), $AO$1:$AU$1, 0))), 0))</f>
        <v/>
      </c>
      <c r="AU298" s="119" t="str">
        <f>IF(OR($B298="", L298="", L$10="", AU$9), "", IFERROR($B298+INDEX(Settings!$AF$19:$AF$33, MATCH(L$10, Settings!$Y$19:$Y$33, 0))+IF(INDEX(Settings!$AI$19:$AI$33, MATCH(L$10, Settings!$Y$19:$Y$33, 0))="", 0, INDEX($AO$2:$AU$8, MATCH(TEXT($B298, "ddd"), $AN$2:$AN$8, 0), MATCH(INDEX(Settings!$AI$19:$AI$33, MATCH(L$10, Settings!$Y$19:$Y$33, 0)), $AO$1:$AU$1, 0))), 0))</f>
        <v/>
      </c>
      <c r="AV298" s="119" t="str">
        <f>IF(OR($B298="", M298="", M$10="", AV$9), "", IFERROR($B298+INDEX(Settings!$AF$19:$AF$33, MATCH(M$10, Settings!$Y$19:$Y$33, 0))+IF(INDEX(Settings!$AI$19:$AI$33, MATCH(M$10, Settings!$Y$19:$Y$33, 0))="", 0, INDEX($AO$2:$AU$8, MATCH(TEXT($B298, "ddd"), $AN$2:$AN$8, 0), MATCH(INDEX(Settings!$AI$19:$AI$33, MATCH(M$10, Settings!$Y$19:$Y$33, 0)), $AO$1:$AU$1, 0))), 0))</f>
        <v/>
      </c>
      <c r="AW298" s="119" t="str">
        <f>IF(OR($B298="", N298="", N$10="", AW$9), "", IFERROR($B298+INDEX(Settings!$AF$19:$AF$33, MATCH(N$10, Settings!$Y$19:$Y$33, 0))+IF(INDEX(Settings!$AI$19:$AI$33, MATCH(N$10, Settings!$Y$19:$Y$33, 0))="", 0, INDEX($AO$2:$AU$8, MATCH(TEXT($B298, "ddd"), $AN$2:$AN$8, 0), MATCH(INDEX(Settings!$AI$19:$AI$33, MATCH(N$10, Settings!$Y$19:$Y$33, 0)), $AO$1:$AU$1, 0))), 0))</f>
        <v/>
      </c>
      <c r="AX298" s="119" t="str">
        <f>IF(OR($B298="", O298="", O$10="", AX$9), "", IFERROR($B298+INDEX(Settings!$AF$19:$AF$33, MATCH(O$10, Settings!$Y$19:$Y$33, 0))+IF(INDEX(Settings!$AI$19:$AI$33, MATCH(O$10, Settings!$Y$19:$Y$33, 0))="", 0, INDEX($AO$2:$AU$8, MATCH(TEXT($B298, "ddd"), $AN$2:$AN$8, 0), MATCH(INDEX(Settings!$AI$19:$AI$33, MATCH(O$10, Settings!$Y$19:$Y$33, 0)), $AO$1:$AU$1, 0))), 0))</f>
        <v/>
      </c>
      <c r="AY298" s="119" t="str">
        <f>IF(OR($B298="", P298="", P$10="", AY$9), "", IFERROR($B298+INDEX(Settings!$AF$19:$AF$33, MATCH(P$10, Settings!$Y$19:$Y$33, 0))+IF(INDEX(Settings!$AI$19:$AI$33, MATCH(P$10, Settings!$Y$19:$Y$33, 0))="", 0, INDEX($AO$2:$AU$8, MATCH(TEXT($B298, "ddd"), $AN$2:$AN$8, 0), MATCH(INDEX(Settings!$AI$19:$AI$33, MATCH(P$10, Settings!$Y$19:$Y$33, 0)), $AO$1:$AU$1, 0))), 0))</f>
        <v/>
      </c>
      <c r="AZ298" s="120" t="str">
        <f>IF(OR($B298="", Q298="", Q$10="", AZ$9), "", IFERROR($B298+INDEX(Settings!$AF$19:$AF$33, MATCH(Q$10, Settings!$Y$19:$Y$33, 0))+IF(INDEX(Settings!$AI$19:$AI$33, MATCH(Q$10, Settings!$Y$19:$Y$33, 0))="", 0, INDEX($AO$2:$AU$8, MATCH(TEXT($B298, "ddd"), $AN$2:$AN$8, 0), MATCH(INDEX(Settings!$AI$19:$AI$33, MATCH(Q$10, Settings!$Y$19:$Y$33, 0)), $AO$1:$AU$1, 0))), 0))</f>
        <v/>
      </c>
      <c r="BB298" s="118" t="str">
        <f>IF(OR(C$10="", $B298="", C298="", BB$9=""), "", IFERROR(WORKDAY((DATE(YEAR($B298), MONTH($B298)+INDEX(Settings!$AM$19:$AM$33, MATCH(C$10, Settings!$Y$19:$Y$33, 0)), IF(INDEX(Settings!$AQ$19:$AQ$33, MATCH(C$10, Settings!$Y$19:$Y$33, 0))=0, DAY($B298), INDEX(Settings!$AQ$19:$AQ$33, MATCH(C$10, Settings!$Y$19:$Y$33, 0))))-1), 1, Settings!$AY$23:$AY$38), ""))</f>
        <v/>
      </c>
      <c r="BC298" s="119" t="str">
        <f>IF(OR(D$10="", $B298="", D298="", BC$9=""), "", IFERROR(WORKDAY((DATE(YEAR($B298), MONTH($B298)+INDEX(Settings!$AM$19:$AM$33, MATCH(D$10, Settings!$Y$19:$Y$33, 0)), IF(INDEX(Settings!$AQ$19:$AQ$33, MATCH(D$10, Settings!$Y$19:$Y$33, 0))=0, DAY($B298), INDEX(Settings!$AQ$19:$AQ$33, MATCH(D$10, Settings!$Y$19:$Y$33, 0))))-1), 1, Settings!$AY$23:$AY$38), ""))</f>
        <v/>
      </c>
      <c r="BD298" s="119" t="str">
        <f>IF(OR(E$10="", $B298="", E298="", BD$9=""), "", IFERROR(WORKDAY((DATE(YEAR($B298), MONTH($B298)+INDEX(Settings!$AM$19:$AM$33, MATCH(E$10, Settings!$Y$19:$Y$33, 0)), IF(INDEX(Settings!$AQ$19:$AQ$33, MATCH(E$10, Settings!$Y$19:$Y$33, 0))=0, DAY($B298), INDEX(Settings!$AQ$19:$AQ$33, MATCH(E$10, Settings!$Y$19:$Y$33, 0))))-1), 1, Settings!$AY$23:$AY$38), ""))</f>
        <v/>
      </c>
      <c r="BE298" s="119" t="str">
        <f>IF(OR(F$10="", $B298="", F298="", BE$9=""), "", IFERROR(WORKDAY((DATE(YEAR($B298), MONTH($B298)+INDEX(Settings!$AM$19:$AM$33, MATCH(F$10, Settings!$Y$19:$Y$33, 0)), IF(INDEX(Settings!$AQ$19:$AQ$33, MATCH(F$10, Settings!$Y$19:$Y$33, 0))=0, DAY($B298), INDEX(Settings!$AQ$19:$AQ$33, MATCH(F$10, Settings!$Y$19:$Y$33, 0))))-1), 1, Settings!$AY$23:$AY$38), ""))</f>
        <v/>
      </c>
      <c r="BF298" s="119" t="str">
        <f>IF(OR(G$10="", $B298="", G298="", BF$9=""), "", IFERROR(WORKDAY((DATE(YEAR($B298), MONTH($B298)+INDEX(Settings!$AM$19:$AM$33, MATCH(G$10, Settings!$Y$19:$Y$33, 0)), IF(INDEX(Settings!$AQ$19:$AQ$33, MATCH(G$10, Settings!$Y$19:$Y$33, 0))=0, DAY($B298), INDEX(Settings!$AQ$19:$AQ$33, MATCH(G$10, Settings!$Y$19:$Y$33, 0))))-1), 1, Settings!$AY$23:$AY$38), ""))</f>
        <v/>
      </c>
      <c r="BG298" s="119" t="str">
        <f>IF(OR(H$10="", $B298="", H298="", BG$9=""), "", IFERROR(WORKDAY((DATE(YEAR($B298), MONTH($B298)+INDEX(Settings!$AM$19:$AM$33, MATCH(H$10, Settings!$Y$19:$Y$33, 0)), IF(INDEX(Settings!$AQ$19:$AQ$33, MATCH(H$10, Settings!$Y$19:$Y$33, 0))=0, DAY($B298), INDEX(Settings!$AQ$19:$AQ$33, MATCH(H$10, Settings!$Y$19:$Y$33, 0))))-1), 1, Settings!$AY$23:$AY$38), ""))</f>
        <v/>
      </c>
      <c r="BH298" s="119" t="str">
        <f>IF(OR(I$10="", $B298="", I298="", BH$9=""), "", IFERROR(WORKDAY((DATE(YEAR($B298), MONTH($B298)+INDEX(Settings!$AM$19:$AM$33, MATCH(I$10, Settings!$Y$19:$Y$33, 0)), IF(INDEX(Settings!$AQ$19:$AQ$33, MATCH(I$10, Settings!$Y$19:$Y$33, 0))=0, DAY($B298), INDEX(Settings!$AQ$19:$AQ$33, MATCH(I$10, Settings!$Y$19:$Y$33, 0))))-1), 1, Settings!$AY$23:$AY$38), ""))</f>
        <v/>
      </c>
      <c r="BI298" s="119" t="str">
        <f>IF(OR(J$10="", $B298="", J298="", BI$9=""), "", IFERROR(WORKDAY((DATE(YEAR($B298), MONTH($B298)+INDEX(Settings!$AM$19:$AM$33, MATCH(J$10, Settings!$Y$19:$Y$33, 0)), IF(INDEX(Settings!$AQ$19:$AQ$33, MATCH(J$10, Settings!$Y$19:$Y$33, 0))=0, DAY($B298), INDEX(Settings!$AQ$19:$AQ$33, MATCH(J$10, Settings!$Y$19:$Y$33, 0))))-1), 1, Settings!$AY$23:$AY$38), ""))</f>
        <v/>
      </c>
      <c r="BJ298" s="119" t="str">
        <f>IF(OR(K$10="", $B298="", K298="", BJ$9=""), "", IFERROR(WORKDAY((DATE(YEAR($B298), MONTH($B298)+INDEX(Settings!$AM$19:$AM$33, MATCH(K$10, Settings!$Y$19:$Y$33, 0)), IF(INDEX(Settings!$AQ$19:$AQ$33, MATCH(K$10, Settings!$Y$19:$Y$33, 0))=0, DAY($B298), INDEX(Settings!$AQ$19:$AQ$33, MATCH(K$10, Settings!$Y$19:$Y$33, 0))))-1), 1, Settings!$AY$23:$AY$38), ""))</f>
        <v/>
      </c>
      <c r="BK298" s="119" t="str">
        <f>IF(OR(L$10="", $B298="", L298="", BK$9=""), "", IFERROR(WORKDAY((DATE(YEAR($B298), MONTH($B298)+INDEX(Settings!$AM$19:$AM$33, MATCH(L$10, Settings!$Y$19:$Y$33, 0)), IF(INDEX(Settings!$AQ$19:$AQ$33, MATCH(L$10, Settings!$Y$19:$Y$33, 0))=0, DAY($B298), INDEX(Settings!$AQ$19:$AQ$33, MATCH(L$10, Settings!$Y$19:$Y$33, 0))))-1), 1, Settings!$AY$23:$AY$38), ""))</f>
        <v/>
      </c>
      <c r="BL298" s="119" t="str">
        <f>IF(OR(M$10="", $B298="", M298="", BL$9=""), "", IFERROR(WORKDAY((DATE(YEAR($B298), MONTH($B298)+INDEX(Settings!$AM$19:$AM$33, MATCH(M$10, Settings!$Y$19:$Y$33, 0)), IF(INDEX(Settings!$AQ$19:$AQ$33, MATCH(M$10, Settings!$Y$19:$Y$33, 0))=0, DAY($B298), INDEX(Settings!$AQ$19:$AQ$33, MATCH(M$10, Settings!$Y$19:$Y$33, 0))))-1), 1, Settings!$AY$23:$AY$38), ""))</f>
        <v/>
      </c>
      <c r="BM298" s="119" t="str">
        <f>IF(OR(N$10="", $B298="", N298="", BM$9=""), "", IFERROR(WORKDAY((DATE(YEAR($B298), MONTH($B298)+INDEX(Settings!$AM$19:$AM$33, MATCH(N$10, Settings!$Y$19:$Y$33, 0)), IF(INDEX(Settings!$AQ$19:$AQ$33, MATCH(N$10, Settings!$Y$19:$Y$33, 0))=0, DAY($B298), INDEX(Settings!$AQ$19:$AQ$33, MATCH(N$10, Settings!$Y$19:$Y$33, 0))))-1), 1, Settings!$AY$23:$AY$38), ""))</f>
        <v/>
      </c>
      <c r="BN298" s="119" t="str">
        <f>IF(OR(O$10="", $B298="", O298="", BN$9=""), "", IFERROR(WORKDAY((DATE(YEAR($B298), MONTH($B298)+INDEX(Settings!$AM$19:$AM$33, MATCH(O$10, Settings!$Y$19:$Y$33, 0)), IF(INDEX(Settings!$AQ$19:$AQ$33, MATCH(O$10, Settings!$Y$19:$Y$33, 0))=0, DAY($B298), INDEX(Settings!$AQ$19:$AQ$33, MATCH(O$10, Settings!$Y$19:$Y$33, 0))))-1), 1, Settings!$AY$23:$AY$38), ""))</f>
        <v/>
      </c>
      <c r="BO298" s="119" t="str">
        <f>IF(OR(P$10="", $B298="", P298="", BO$9=""), "", IFERROR(WORKDAY((DATE(YEAR($B298), MONTH($B298)+INDEX(Settings!$AM$19:$AM$33, MATCH(P$10, Settings!$Y$19:$Y$33, 0)), IF(INDEX(Settings!$AQ$19:$AQ$33, MATCH(P$10, Settings!$Y$19:$Y$33, 0))=0, DAY($B298), INDEX(Settings!$AQ$19:$AQ$33, MATCH(P$10, Settings!$Y$19:$Y$33, 0))))-1), 1, Settings!$AY$23:$AY$38), ""))</f>
        <v/>
      </c>
      <c r="BP298" s="120" t="str">
        <f>IF(OR(Q$10="", $B298="", Q298="", BP$9=""), "", IFERROR(WORKDAY((DATE(YEAR($B298), MONTH($B298)+INDEX(Settings!$AM$19:$AM$33, MATCH(Q$10, Settings!$Y$19:$Y$33, 0)), IF(INDEX(Settings!$AQ$19:$AQ$33, MATCH(Q$10, Settings!$Y$19:$Y$33, 0))=0, DAY($B298), INDEX(Settings!$AQ$19:$AQ$33, MATCH(Q$10, Settings!$Y$19:$Y$33, 0))))-1), 1, Settings!$AY$23:$AY$38), ""))</f>
        <v/>
      </c>
      <c r="BR298" s="118" t="str">
        <f>IF(BB298="", "", IF(BB298&lt;=$B298, WORKDAY(DATE(YEAR($BB298), MONTH(BB298)+1, DAY(BB298)-1), 1, Settings!$AY$23:$AY$38), BB298))</f>
        <v/>
      </c>
      <c r="BS298" s="119" t="str">
        <f>IF(BC298="", "", IF(BC298&lt;=$B298, WORKDAY(DATE(YEAR($BB298), MONTH(BC298)+1, DAY(BC298)-1), 1, Settings!$AY$23:$AY$38), BC298))</f>
        <v/>
      </c>
      <c r="BT298" s="119" t="str">
        <f>IF(BD298="", "", IF(BD298&lt;=$B298, WORKDAY(DATE(YEAR($BB298), MONTH(BD298)+1, DAY(BD298)-1), 1, Settings!$AY$23:$AY$38), BD298))</f>
        <v/>
      </c>
      <c r="BU298" s="119" t="str">
        <f>IF(BE298="", "", IF(BE298&lt;=$B298, WORKDAY(DATE(YEAR($BB298), MONTH(BE298)+1, DAY(BE298)-1), 1, Settings!$AY$23:$AY$38), BE298))</f>
        <v/>
      </c>
      <c r="BV298" s="119" t="str">
        <f>IF(BF298="", "", IF(BF298&lt;=$B298, WORKDAY(DATE(YEAR($BB298), MONTH(BF298)+1, DAY(BF298)-1), 1, Settings!$AY$23:$AY$38), BF298))</f>
        <v/>
      </c>
      <c r="BW298" s="119" t="str">
        <f>IF(BG298="", "", IF(BG298&lt;=$B298, WORKDAY(DATE(YEAR($BB298), MONTH(BG298)+1, DAY(BG298)-1), 1, Settings!$AY$23:$AY$38), BG298))</f>
        <v/>
      </c>
      <c r="BX298" s="119" t="str">
        <f>IF(BH298="", "", IF(BH298&lt;=$B298, WORKDAY(DATE(YEAR($BB298), MONTH(BH298)+1, DAY(BH298)-1), 1, Settings!$AY$23:$AY$38), BH298))</f>
        <v/>
      </c>
      <c r="BY298" s="119" t="str">
        <f>IF(BI298="", "", IF(BI298&lt;=$B298, WORKDAY(DATE(YEAR($BB298), MONTH(BI298)+1, DAY(BI298)-1), 1, Settings!$AY$23:$AY$38), BI298))</f>
        <v/>
      </c>
      <c r="BZ298" s="119" t="str">
        <f>IF(BJ298="", "", IF(BJ298&lt;=$B298, WORKDAY(DATE(YEAR($BB298), MONTH(BJ298)+1, DAY(BJ298)-1), 1, Settings!$AY$23:$AY$38), BJ298))</f>
        <v/>
      </c>
      <c r="CA298" s="119" t="str">
        <f>IF(BK298="", "", IF(BK298&lt;=$B298, WORKDAY(DATE(YEAR($BB298), MONTH(BK298)+1, DAY(BK298)-1), 1, Settings!$AY$23:$AY$38), BK298))</f>
        <v/>
      </c>
      <c r="CB298" s="119" t="str">
        <f>IF(BL298="", "", IF(BL298&lt;=$B298, WORKDAY(DATE(YEAR($BB298), MONTH(BL298)+1, DAY(BL298)-1), 1, Settings!$AY$23:$AY$38), BL298))</f>
        <v/>
      </c>
      <c r="CC298" s="119" t="str">
        <f>IF(BM298="", "", IF(BM298&lt;=$B298, WORKDAY(DATE(YEAR($BB298), MONTH(BM298)+1, DAY(BM298)-1), 1, Settings!$AY$23:$AY$38), BM298))</f>
        <v/>
      </c>
      <c r="CD298" s="119" t="str">
        <f>IF(BN298="", "", IF(BN298&lt;=$B298, WORKDAY(DATE(YEAR($BB298), MONTH(BN298)+1, DAY(BN298)-1), 1, Settings!$AY$23:$AY$38), BN298))</f>
        <v/>
      </c>
      <c r="CE298" s="119" t="str">
        <f>IF(BO298="", "", IF(BO298&lt;=$B298, WORKDAY(DATE(YEAR($BB298), MONTH(BO298)+1, DAY(BO298)-1), 1, Settings!$AY$23:$AY$38), BO298))</f>
        <v/>
      </c>
      <c r="CF298" s="120" t="str">
        <f>IF(BP298="", "", IF(BP298&lt;=$B298, WORKDAY(DATE(YEAR($BB298), MONTH(BP298)+1, DAY(BP298)-1), 1, Settings!$AY$23:$AY$38), BP298))</f>
        <v/>
      </c>
      <c r="CH298" s="48" t="str">
        <f t="shared" si="128"/>
        <v/>
      </c>
      <c r="CI298" s="49" t="str">
        <f t="shared" si="129"/>
        <v/>
      </c>
      <c r="CJ298" s="49" t="str">
        <f t="shared" si="130"/>
        <v/>
      </c>
      <c r="CK298" s="49" t="str">
        <f t="shared" si="131"/>
        <v/>
      </c>
      <c r="CL298" s="49" t="str">
        <f t="shared" si="132"/>
        <v/>
      </c>
      <c r="CM298" s="49" t="str">
        <f t="shared" si="133"/>
        <v/>
      </c>
      <c r="CN298" s="49" t="str">
        <f t="shared" si="134"/>
        <v/>
      </c>
      <c r="CO298" s="49" t="str">
        <f t="shared" si="135"/>
        <v/>
      </c>
      <c r="CP298" s="49" t="str">
        <f t="shared" si="136"/>
        <v/>
      </c>
      <c r="CQ298" s="49" t="str">
        <f t="shared" si="137"/>
        <v/>
      </c>
      <c r="CR298" s="49" t="str">
        <f t="shared" si="138"/>
        <v/>
      </c>
      <c r="CS298" s="49" t="str">
        <f t="shared" si="139"/>
        <v/>
      </c>
      <c r="CT298" s="49" t="str">
        <f t="shared" si="140"/>
        <v/>
      </c>
      <c r="CU298" s="49" t="str">
        <f t="shared" si="141"/>
        <v/>
      </c>
      <c r="CV298" s="16" t="str">
        <f t="shared" si="142"/>
        <v/>
      </c>
      <c r="CX298" s="48" t="str">
        <f t="shared" si="143"/>
        <v/>
      </c>
      <c r="CY298" s="49" t="str">
        <f t="shared" si="144"/>
        <v/>
      </c>
      <c r="CZ298" s="49" t="str">
        <f t="shared" si="145"/>
        <v/>
      </c>
      <c r="DA298" s="49" t="str">
        <f t="shared" si="146"/>
        <v/>
      </c>
      <c r="DB298" s="49" t="str">
        <f t="shared" si="147"/>
        <v/>
      </c>
      <c r="DC298" s="49" t="str">
        <f t="shared" si="148"/>
        <v/>
      </c>
      <c r="DD298" s="49" t="str">
        <f t="shared" si="149"/>
        <v/>
      </c>
      <c r="DE298" s="49" t="str">
        <f t="shared" si="150"/>
        <v/>
      </c>
      <c r="DF298" s="49" t="str">
        <f t="shared" si="151"/>
        <v/>
      </c>
      <c r="DG298" s="49" t="str">
        <f t="shared" si="152"/>
        <v/>
      </c>
      <c r="DH298" s="49" t="str">
        <f t="shared" si="153"/>
        <v/>
      </c>
      <c r="DI298" s="49" t="str">
        <f t="shared" si="154"/>
        <v/>
      </c>
      <c r="DJ298" s="49" t="str">
        <f t="shared" si="155"/>
        <v/>
      </c>
      <c r="DK298" s="49" t="str">
        <f t="shared" si="156"/>
        <v/>
      </c>
      <c r="DL298" s="16" t="str">
        <f t="shared" si="157"/>
        <v/>
      </c>
      <c r="DN298" s="17" t="str">
        <f t="shared" si="158"/>
        <v>Apr 2020</v>
      </c>
    </row>
    <row r="299" spans="1:118" x14ac:dyDescent="0.25">
      <c r="A299" s="30"/>
      <c r="B299" s="102">
        <f>IF(B298="", "", IFERROR(IF(B298+1&gt;Settings!$G$25, "", B298+1), ""))</f>
        <v>43935</v>
      </c>
      <c r="C299" s="294"/>
      <c r="D299" s="295"/>
      <c r="E299" s="295"/>
      <c r="F299" s="295"/>
      <c r="G299" s="295"/>
      <c r="H299" s="295"/>
      <c r="I299" s="295"/>
      <c r="J299" s="295"/>
      <c r="K299" s="295"/>
      <c r="L299" s="295"/>
      <c r="M299" s="295"/>
      <c r="N299" s="295"/>
      <c r="O299" s="295"/>
      <c r="P299" s="295"/>
      <c r="Q299" s="296"/>
      <c r="R299" s="30"/>
      <c r="T299" s="17" t="str">
        <f>IF($B299="", "", IF($B299&lt;Settings!$G$23, "Old", "New"))</f>
        <v>New</v>
      </c>
      <c r="AL299" s="118" t="str">
        <f>IF(OR($B299="", C299="", C$10="", AL$9), "", IFERROR($B299+INDEX(Settings!$AF$19:$AF$33, MATCH(C$10, Settings!$Y$19:$Y$33, 0))+IF(INDEX(Settings!$AI$19:$AI$33, MATCH(C$10, Settings!$Y$19:$Y$33, 0))="", 0, INDEX($AO$2:$AU$8, MATCH(TEXT($B299, "ddd"), $AN$2:$AN$8, 0), MATCH(INDEX(Settings!$AI$19:$AI$33, MATCH(C$10, Settings!$Y$19:$Y$33, 0)), $AO$1:$AU$1, 0))), 0))</f>
        <v/>
      </c>
      <c r="AM299" s="119" t="str">
        <f>IF(OR($B299="", D299="", D$10="", AM$9), "", IFERROR($B299+INDEX(Settings!$AF$19:$AF$33, MATCH(D$10, Settings!$Y$19:$Y$33, 0))+IF(INDEX(Settings!$AI$19:$AI$33, MATCH(D$10, Settings!$Y$19:$Y$33, 0))="", 0, INDEX($AO$2:$AU$8, MATCH(TEXT($B299, "ddd"), $AN$2:$AN$8, 0), MATCH(INDEX(Settings!$AI$19:$AI$33, MATCH(D$10, Settings!$Y$19:$Y$33, 0)), $AO$1:$AU$1, 0))), 0))</f>
        <v/>
      </c>
      <c r="AN299" s="119" t="str">
        <f>IF(OR($B299="", E299="", E$10="", AN$9), "", IFERROR($B299+INDEX(Settings!$AF$19:$AF$33, MATCH(E$10, Settings!$Y$19:$Y$33, 0))+IF(INDEX(Settings!$AI$19:$AI$33, MATCH(E$10, Settings!$Y$19:$Y$33, 0))="", 0, INDEX($AO$2:$AU$8, MATCH(TEXT($B299, "ddd"), $AN$2:$AN$8, 0), MATCH(INDEX(Settings!$AI$19:$AI$33, MATCH(E$10, Settings!$Y$19:$Y$33, 0)), $AO$1:$AU$1, 0))), 0))</f>
        <v/>
      </c>
      <c r="AO299" s="119" t="str">
        <f>IF(OR($B299="", F299="", F$10="", AO$9), "", IFERROR($B299+INDEX(Settings!$AF$19:$AF$33, MATCH(F$10, Settings!$Y$19:$Y$33, 0))+IF(INDEX(Settings!$AI$19:$AI$33, MATCH(F$10, Settings!$Y$19:$Y$33, 0))="", 0, INDEX($AO$2:$AU$8, MATCH(TEXT($B299, "ddd"), $AN$2:$AN$8, 0), MATCH(INDEX(Settings!$AI$19:$AI$33, MATCH(F$10, Settings!$Y$19:$Y$33, 0)), $AO$1:$AU$1, 0))), 0))</f>
        <v/>
      </c>
      <c r="AP299" s="119" t="str">
        <f>IF(OR($B299="", G299="", G$10="", AP$9), "", IFERROR($B299+INDEX(Settings!$AF$19:$AF$33, MATCH(G$10, Settings!$Y$19:$Y$33, 0))+IF(INDEX(Settings!$AI$19:$AI$33, MATCH(G$10, Settings!$Y$19:$Y$33, 0))="", 0, INDEX($AO$2:$AU$8, MATCH(TEXT($B299, "ddd"), $AN$2:$AN$8, 0), MATCH(INDEX(Settings!$AI$19:$AI$33, MATCH(G$10, Settings!$Y$19:$Y$33, 0)), $AO$1:$AU$1, 0))), 0))</f>
        <v/>
      </c>
      <c r="AQ299" s="119" t="str">
        <f>IF(OR($B299="", H299="", H$10="", AQ$9), "", IFERROR($B299+INDEX(Settings!$AF$19:$AF$33, MATCH(H$10, Settings!$Y$19:$Y$33, 0))+IF(INDEX(Settings!$AI$19:$AI$33, MATCH(H$10, Settings!$Y$19:$Y$33, 0))="", 0, INDEX($AO$2:$AU$8, MATCH(TEXT($B299, "ddd"), $AN$2:$AN$8, 0), MATCH(INDEX(Settings!$AI$19:$AI$33, MATCH(H$10, Settings!$Y$19:$Y$33, 0)), $AO$1:$AU$1, 0))), 0))</f>
        <v/>
      </c>
      <c r="AR299" s="119" t="str">
        <f>IF(OR($B299="", I299="", I$10="", AR$9), "", IFERROR($B299+INDEX(Settings!$AF$19:$AF$33, MATCH(I$10, Settings!$Y$19:$Y$33, 0))+IF(INDEX(Settings!$AI$19:$AI$33, MATCH(I$10, Settings!$Y$19:$Y$33, 0))="", 0, INDEX($AO$2:$AU$8, MATCH(TEXT($B299, "ddd"), $AN$2:$AN$8, 0), MATCH(INDEX(Settings!$AI$19:$AI$33, MATCH(I$10, Settings!$Y$19:$Y$33, 0)), $AO$1:$AU$1, 0))), 0))</f>
        <v/>
      </c>
      <c r="AS299" s="119" t="str">
        <f>IF(OR($B299="", J299="", J$10="", AS$9), "", IFERROR($B299+INDEX(Settings!$AF$19:$AF$33, MATCH(J$10, Settings!$Y$19:$Y$33, 0))+IF(INDEX(Settings!$AI$19:$AI$33, MATCH(J$10, Settings!$Y$19:$Y$33, 0))="", 0, INDEX($AO$2:$AU$8, MATCH(TEXT($B299, "ddd"), $AN$2:$AN$8, 0), MATCH(INDEX(Settings!$AI$19:$AI$33, MATCH(J$10, Settings!$Y$19:$Y$33, 0)), $AO$1:$AU$1, 0))), 0))</f>
        <v/>
      </c>
      <c r="AT299" s="119" t="str">
        <f>IF(OR($B299="", K299="", K$10="", AT$9), "", IFERROR($B299+INDEX(Settings!$AF$19:$AF$33, MATCH(K$10, Settings!$Y$19:$Y$33, 0))+IF(INDEX(Settings!$AI$19:$AI$33, MATCH(K$10, Settings!$Y$19:$Y$33, 0))="", 0, INDEX($AO$2:$AU$8, MATCH(TEXT($B299, "ddd"), $AN$2:$AN$8, 0), MATCH(INDEX(Settings!$AI$19:$AI$33, MATCH(K$10, Settings!$Y$19:$Y$33, 0)), $AO$1:$AU$1, 0))), 0))</f>
        <v/>
      </c>
      <c r="AU299" s="119" t="str">
        <f>IF(OR($B299="", L299="", L$10="", AU$9), "", IFERROR($B299+INDEX(Settings!$AF$19:$AF$33, MATCH(L$10, Settings!$Y$19:$Y$33, 0))+IF(INDEX(Settings!$AI$19:$AI$33, MATCH(L$10, Settings!$Y$19:$Y$33, 0))="", 0, INDEX($AO$2:$AU$8, MATCH(TEXT($B299, "ddd"), $AN$2:$AN$8, 0), MATCH(INDEX(Settings!$AI$19:$AI$33, MATCH(L$10, Settings!$Y$19:$Y$33, 0)), $AO$1:$AU$1, 0))), 0))</f>
        <v/>
      </c>
      <c r="AV299" s="119" t="str">
        <f>IF(OR($B299="", M299="", M$10="", AV$9), "", IFERROR($B299+INDEX(Settings!$AF$19:$AF$33, MATCH(M$10, Settings!$Y$19:$Y$33, 0))+IF(INDEX(Settings!$AI$19:$AI$33, MATCH(M$10, Settings!$Y$19:$Y$33, 0))="", 0, INDEX($AO$2:$AU$8, MATCH(TEXT($B299, "ddd"), $AN$2:$AN$8, 0), MATCH(INDEX(Settings!$AI$19:$AI$33, MATCH(M$10, Settings!$Y$19:$Y$33, 0)), $AO$1:$AU$1, 0))), 0))</f>
        <v/>
      </c>
      <c r="AW299" s="119" t="str">
        <f>IF(OR($B299="", N299="", N$10="", AW$9), "", IFERROR($B299+INDEX(Settings!$AF$19:$AF$33, MATCH(N$10, Settings!$Y$19:$Y$33, 0))+IF(INDEX(Settings!$AI$19:$AI$33, MATCH(N$10, Settings!$Y$19:$Y$33, 0))="", 0, INDEX($AO$2:$AU$8, MATCH(TEXT($B299, "ddd"), $AN$2:$AN$8, 0), MATCH(INDEX(Settings!$AI$19:$AI$33, MATCH(N$10, Settings!$Y$19:$Y$33, 0)), $AO$1:$AU$1, 0))), 0))</f>
        <v/>
      </c>
      <c r="AX299" s="119" t="str">
        <f>IF(OR($B299="", O299="", O$10="", AX$9), "", IFERROR($B299+INDEX(Settings!$AF$19:$AF$33, MATCH(O$10, Settings!$Y$19:$Y$33, 0))+IF(INDEX(Settings!$AI$19:$AI$33, MATCH(O$10, Settings!$Y$19:$Y$33, 0))="", 0, INDEX($AO$2:$AU$8, MATCH(TEXT($B299, "ddd"), $AN$2:$AN$8, 0), MATCH(INDEX(Settings!$AI$19:$AI$33, MATCH(O$10, Settings!$Y$19:$Y$33, 0)), $AO$1:$AU$1, 0))), 0))</f>
        <v/>
      </c>
      <c r="AY299" s="119" t="str">
        <f>IF(OR($B299="", P299="", P$10="", AY$9), "", IFERROR($B299+INDEX(Settings!$AF$19:$AF$33, MATCH(P$10, Settings!$Y$19:$Y$33, 0))+IF(INDEX(Settings!$AI$19:$AI$33, MATCH(P$10, Settings!$Y$19:$Y$33, 0))="", 0, INDEX($AO$2:$AU$8, MATCH(TEXT($B299, "ddd"), $AN$2:$AN$8, 0), MATCH(INDEX(Settings!$AI$19:$AI$33, MATCH(P$10, Settings!$Y$19:$Y$33, 0)), $AO$1:$AU$1, 0))), 0))</f>
        <v/>
      </c>
      <c r="AZ299" s="120" t="str">
        <f>IF(OR($B299="", Q299="", Q$10="", AZ$9), "", IFERROR($B299+INDEX(Settings!$AF$19:$AF$33, MATCH(Q$10, Settings!$Y$19:$Y$33, 0))+IF(INDEX(Settings!$AI$19:$AI$33, MATCH(Q$10, Settings!$Y$19:$Y$33, 0))="", 0, INDEX($AO$2:$AU$8, MATCH(TEXT($B299, "ddd"), $AN$2:$AN$8, 0), MATCH(INDEX(Settings!$AI$19:$AI$33, MATCH(Q$10, Settings!$Y$19:$Y$33, 0)), $AO$1:$AU$1, 0))), 0))</f>
        <v/>
      </c>
      <c r="BB299" s="118" t="str">
        <f>IF(OR(C$10="", $B299="", C299="", BB$9=""), "", IFERROR(WORKDAY((DATE(YEAR($B299), MONTH($B299)+INDEX(Settings!$AM$19:$AM$33, MATCH(C$10, Settings!$Y$19:$Y$33, 0)), IF(INDEX(Settings!$AQ$19:$AQ$33, MATCH(C$10, Settings!$Y$19:$Y$33, 0))=0, DAY($B299), INDEX(Settings!$AQ$19:$AQ$33, MATCH(C$10, Settings!$Y$19:$Y$33, 0))))-1), 1, Settings!$AY$23:$AY$38), ""))</f>
        <v/>
      </c>
      <c r="BC299" s="119" t="str">
        <f>IF(OR(D$10="", $B299="", D299="", BC$9=""), "", IFERROR(WORKDAY((DATE(YEAR($B299), MONTH($B299)+INDEX(Settings!$AM$19:$AM$33, MATCH(D$10, Settings!$Y$19:$Y$33, 0)), IF(INDEX(Settings!$AQ$19:$AQ$33, MATCH(D$10, Settings!$Y$19:$Y$33, 0))=0, DAY($B299), INDEX(Settings!$AQ$19:$AQ$33, MATCH(D$10, Settings!$Y$19:$Y$33, 0))))-1), 1, Settings!$AY$23:$AY$38), ""))</f>
        <v/>
      </c>
      <c r="BD299" s="119" t="str">
        <f>IF(OR(E$10="", $B299="", E299="", BD$9=""), "", IFERROR(WORKDAY((DATE(YEAR($B299), MONTH($B299)+INDEX(Settings!$AM$19:$AM$33, MATCH(E$10, Settings!$Y$19:$Y$33, 0)), IF(INDEX(Settings!$AQ$19:$AQ$33, MATCH(E$10, Settings!$Y$19:$Y$33, 0))=0, DAY($B299), INDEX(Settings!$AQ$19:$AQ$33, MATCH(E$10, Settings!$Y$19:$Y$33, 0))))-1), 1, Settings!$AY$23:$AY$38), ""))</f>
        <v/>
      </c>
      <c r="BE299" s="119" t="str">
        <f>IF(OR(F$10="", $B299="", F299="", BE$9=""), "", IFERROR(WORKDAY((DATE(YEAR($B299), MONTH($B299)+INDEX(Settings!$AM$19:$AM$33, MATCH(F$10, Settings!$Y$19:$Y$33, 0)), IF(INDEX(Settings!$AQ$19:$AQ$33, MATCH(F$10, Settings!$Y$19:$Y$33, 0))=0, DAY($B299), INDEX(Settings!$AQ$19:$AQ$33, MATCH(F$10, Settings!$Y$19:$Y$33, 0))))-1), 1, Settings!$AY$23:$AY$38), ""))</f>
        <v/>
      </c>
      <c r="BF299" s="119" t="str">
        <f>IF(OR(G$10="", $B299="", G299="", BF$9=""), "", IFERROR(WORKDAY((DATE(YEAR($B299), MONTH($B299)+INDEX(Settings!$AM$19:$AM$33, MATCH(G$10, Settings!$Y$19:$Y$33, 0)), IF(INDEX(Settings!$AQ$19:$AQ$33, MATCH(G$10, Settings!$Y$19:$Y$33, 0))=0, DAY($B299), INDEX(Settings!$AQ$19:$AQ$33, MATCH(G$10, Settings!$Y$19:$Y$33, 0))))-1), 1, Settings!$AY$23:$AY$38), ""))</f>
        <v/>
      </c>
      <c r="BG299" s="119" t="str">
        <f>IF(OR(H$10="", $B299="", H299="", BG$9=""), "", IFERROR(WORKDAY((DATE(YEAR($B299), MONTH($B299)+INDEX(Settings!$AM$19:$AM$33, MATCH(H$10, Settings!$Y$19:$Y$33, 0)), IF(INDEX(Settings!$AQ$19:$AQ$33, MATCH(H$10, Settings!$Y$19:$Y$33, 0))=0, DAY($B299), INDEX(Settings!$AQ$19:$AQ$33, MATCH(H$10, Settings!$Y$19:$Y$33, 0))))-1), 1, Settings!$AY$23:$AY$38), ""))</f>
        <v/>
      </c>
      <c r="BH299" s="119" t="str">
        <f>IF(OR(I$10="", $B299="", I299="", BH$9=""), "", IFERROR(WORKDAY((DATE(YEAR($B299), MONTH($B299)+INDEX(Settings!$AM$19:$AM$33, MATCH(I$10, Settings!$Y$19:$Y$33, 0)), IF(INDEX(Settings!$AQ$19:$AQ$33, MATCH(I$10, Settings!$Y$19:$Y$33, 0))=0, DAY($B299), INDEX(Settings!$AQ$19:$AQ$33, MATCH(I$10, Settings!$Y$19:$Y$33, 0))))-1), 1, Settings!$AY$23:$AY$38), ""))</f>
        <v/>
      </c>
      <c r="BI299" s="119" t="str">
        <f>IF(OR(J$10="", $B299="", J299="", BI$9=""), "", IFERROR(WORKDAY((DATE(YEAR($B299), MONTH($B299)+INDEX(Settings!$AM$19:$AM$33, MATCH(J$10, Settings!$Y$19:$Y$33, 0)), IF(INDEX(Settings!$AQ$19:$AQ$33, MATCH(J$10, Settings!$Y$19:$Y$33, 0))=0, DAY($B299), INDEX(Settings!$AQ$19:$AQ$33, MATCH(J$10, Settings!$Y$19:$Y$33, 0))))-1), 1, Settings!$AY$23:$AY$38), ""))</f>
        <v/>
      </c>
      <c r="BJ299" s="119" t="str">
        <f>IF(OR(K$10="", $B299="", K299="", BJ$9=""), "", IFERROR(WORKDAY((DATE(YEAR($B299), MONTH($B299)+INDEX(Settings!$AM$19:$AM$33, MATCH(K$10, Settings!$Y$19:$Y$33, 0)), IF(INDEX(Settings!$AQ$19:$AQ$33, MATCH(K$10, Settings!$Y$19:$Y$33, 0))=0, DAY($B299), INDEX(Settings!$AQ$19:$AQ$33, MATCH(K$10, Settings!$Y$19:$Y$33, 0))))-1), 1, Settings!$AY$23:$AY$38), ""))</f>
        <v/>
      </c>
      <c r="BK299" s="119" t="str">
        <f>IF(OR(L$10="", $B299="", L299="", BK$9=""), "", IFERROR(WORKDAY((DATE(YEAR($B299), MONTH($B299)+INDEX(Settings!$AM$19:$AM$33, MATCH(L$10, Settings!$Y$19:$Y$33, 0)), IF(INDEX(Settings!$AQ$19:$AQ$33, MATCH(L$10, Settings!$Y$19:$Y$33, 0))=0, DAY($B299), INDEX(Settings!$AQ$19:$AQ$33, MATCH(L$10, Settings!$Y$19:$Y$33, 0))))-1), 1, Settings!$AY$23:$AY$38), ""))</f>
        <v/>
      </c>
      <c r="BL299" s="119" t="str">
        <f>IF(OR(M$10="", $B299="", M299="", BL$9=""), "", IFERROR(WORKDAY((DATE(YEAR($B299), MONTH($B299)+INDEX(Settings!$AM$19:$AM$33, MATCH(M$10, Settings!$Y$19:$Y$33, 0)), IF(INDEX(Settings!$AQ$19:$AQ$33, MATCH(M$10, Settings!$Y$19:$Y$33, 0))=0, DAY($B299), INDEX(Settings!$AQ$19:$AQ$33, MATCH(M$10, Settings!$Y$19:$Y$33, 0))))-1), 1, Settings!$AY$23:$AY$38), ""))</f>
        <v/>
      </c>
      <c r="BM299" s="119" t="str">
        <f>IF(OR(N$10="", $B299="", N299="", BM$9=""), "", IFERROR(WORKDAY((DATE(YEAR($B299), MONTH($B299)+INDEX(Settings!$AM$19:$AM$33, MATCH(N$10, Settings!$Y$19:$Y$33, 0)), IF(INDEX(Settings!$AQ$19:$AQ$33, MATCH(N$10, Settings!$Y$19:$Y$33, 0))=0, DAY($B299), INDEX(Settings!$AQ$19:$AQ$33, MATCH(N$10, Settings!$Y$19:$Y$33, 0))))-1), 1, Settings!$AY$23:$AY$38), ""))</f>
        <v/>
      </c>
      <c r="BN299" s="119" t="str">
        <f>IF(OR(O$10="", $B299="", O299="", BN$9=""), "", IFERROR(WORKDAY((DATE(YEAR($B299), MONTH($B299)+INDEX(Settings!$AM$19:$AM$33, MATCH(O$10, Settings!$Y$19:$Y$33, 0)), IF(INDEX(Settings!$AQ$19:$AQ$33, MATCH(O$10, Settings!$Y$19:$Y$33, 0))=0, DAY($B299), INDEX(Settings!$AQ$19:$AQ$33, MATCH(O$10, Settings!$Y$19:$Y$33, 0))))-1), 1, Settings!$AY$23:$AY$38), ""))</f>
        <v/>
      </c>
      <c r="BO299" s="119" t="str">
        <f>IF(OR(P$10="", $B299="", P299="", BO$9=""), "", IFERROR(WORKDAY((DATE(YEAR($B299), MONTH($B299)+INDEX(Settings!$AM$19:$AM$33, MATCH(P$10, Settings!$Y$19:$Y$33, 0)), IF(INDEX(Settings!$AQ$19:$AQ$33, MATCH(P$10, Settings!$Y$19:$Y$33, 0))=0, DAY($B299), INDEX(Settings!$AQ$19:$AQ$33, MATCH(P$10, Settings!$Y$19:$Y$33, 0))))-1), 1, Settings!$AY$23:$AY$38), ""))</f>
        <v/>
      </c>
      <c r="BP299" s="120" t="str">
        <f>IF(OR(Q$10="", $B299="", Q299="", BP$9=""), "", IFERROR(WORKDAY((DATE(YEAR($B299), MONTH($B299)+INDEX(Settings!$AM$19:$AM$33, MATCH(Q$10, Settings!$Y$19:$Y$33, 0)), IF(INDEX(Settings!$AQ$19:$AQ$33, MATCH(Q$10, Settings!$Y$19:$Y$33, 0))=0, DAY($B299), INDEX(Settings!$AQ$19:$AQ$33, MATCH(Q$10, Settings!$Y$19:$Y$33, 0))))-1), 1, Settings!$AY$23:$AY$38), ""))</f>
        <v/>
      </c>
      <c r="BR299" s="118" t="str">
        <f>IF(BB299="", "", IF(BB299&lt;=$B299, WORKDAY(DATE(YEAR($BB299), MONTH(BB299)+1, DAY(BB299)-1), 1, Settings!$AY$23:$AY$38), BB299))</f>
        <v/>
      </c>
      <c r="BS299" s="119" t="str">
        <f>IF(BC299="", "", IF(BC299&lt;=$B299, WORKDAY(DATE(YEAR($BB299), MONTH(BC299)+1, DAY(BC299)-1), 1, Settings!$AY$23:$AY$38), BC299))</f>
        <v/>
      </c>
      <c r="BT299" s="119" t="str">
        <f>IF(BD299="", "", IF(BD299&lt;=$B299, WORKDAY(DATE(YEAR($BB299), MONTH(BD299)+1, DAY(BD299)-1), 1, Settings!$AY$23:$AY$38), BD299))</f>
        <v/>
      </c>
      <c r="BU299" s="119" t="str">
        <f>IF(BE299="", "", IF(BE299&lt;=$B299, WORKDAY(DATE(YEAR($BB299), MONTH(BE299)+1, DAY(BE299)-1), 1, Settings!$AY$23:$AY$38), BE299))</f>
        <v/>
      </c>
      <c r="BV299" s="119" t="str">
        <f>IF(BF299="", "", IF(BF299&lt;=$B299, WORKDAY(DATE(YEAR($BB299), MONTH(BF299)+1, DAY(BF299)-1), 1, Settings!$AY$23:$AY$38), BF299))</f>
        <v/>
      </c>
      <c r="BW299" s="119" t="str">
        <f>IF(BG299="", "", IF(BG299&lt;=$B299, WORKDAY(DATE(YEAR($BB299), MONTH(BG299)+1, DAY(BG299)-1), 1, Settings!$AY$23:$AY$38), BG299))</f>
        <v/>
      </c>
      <c r="BX299" s="119" t="str">
        <f>IF(BH299="", "", IF(BH299&lt;=$B299, WORKDAY(DATE(YEAR($BB299), MONTH(BH299)+1, DAY(BH299)-1), 1, Settings!$AY$23:$AY$38), BH299))</f>
        <v/>
      </c>
      <c r="BY299" s="119" t="str">
        <f>IF(BI299="", "", IF(BI299&lt;=$B299, WORKDAY(DATE(YEAR($BB299), MONTH(BI299)+1, DAY(BI299)-1), 1, Settings!$AY$23:$AY$38), BI299))</f>
        <v/>
      </c>
      <c r="BZ299" s="119" t="str">
        <f>IF(BJ299="", "", IF(BJ299&lt;=$B299, WORKDAY(DATE(YEAR($BB299), MONTH(BJ299)+1, DAY(BJ299)-1), 1, Settings!$AY$23:$AY$38), BJ299))</f>
        <v/>
      </c>
      <c r="CA299" s="119" t="str">
        <f>IF(BK299="", "", IF(BK299&lt;=$B299, WORKDAY(DATE(YEAR($BB299), MONTH(BK299)+1, DAY(BK299)-1), 1, Settings!$AY$23:$AY$38), BK299))</f>
        <v/>
      </c>
      <c r="CB299" s="119" t="str">
        <f>IF(BL299="", "", IF(BL299&lt;=$B299, WORKDAY(DATE(YEAR($BB299), MONTH(BL299)+1, DAY(BL299)-1), 1, Settings!$AY$23:$AY$38), BL299))</f>
        <v/>
      </c>
      <c r="CC299" s="119" t="str">
        <f>IF(BM299="", "", IF(BM299&lt;=$B299, WORKDAY(DATE(YEAR($BB299), MONTH(BM299)+1, DAY(BM299)-1), 1, Settings!$AY$23:$AY$38), BM299))</f>
        <v/>
      </c>
      <c r="CD299" s="119" t="str">
        <f>IF(BN299="", "", IF(BN299&lt;=$B299, WORKDAY(DATE(YEAR($BB299), MONTH(BN299)+1, DAY(BN299)-1), 1, Settings!$AY$23:$AY$38), BN299))</f>
        <v/>
      </c>
      <c r="CE299" s="119" t="str">
        <f>IF(BO299="", "", IF(BO299&lt;=$B299, WORKDAY(DATE(YEAR($BB299), MONTH(BO299)+1, DAY(BO299)-1), 1, Settings!$AY$23:$AY$38), BO299))</f>
        <v/>
      </c>
      <c r="CF299" s="120" t="str">
        <f>IF(BP299="", "", IF(BP299&lt;=$B299, WORKDAY(DATE(YEAR($BB299), MONTH(BP299)+1, DAY(BP299)-1), 1, Settings!$AY$23:$AY$38), BP299))</f>
        <v/>
      </c>
      <c r="CH299" s="48" t="str">
        <f t="shared" si="128"/>
        <v/>
      </c>
      <c r="CI299" s="49" t="str">
        <f t="shared" si="129"/>
        <v/>
      </c>
      <c r="CJ299" s="49" t="str">
        <f t="shared" si="130"/>
        <v/>
      </c>
      <c r="CK299" s="49" t="str">
        <f t="shared" si="131"/>
        <v/>
      </c>
      <c r="CL299" s="49" t="str">
        <f t="shared" si="132"/>
        <v/>
      </c>
      <c r="CM299" s="49" t="str">
        <f t="shared" si="133"/>
        <v/>
      </c>
      <c r="CN299" s="49" t="str">
        <f t="shared" si="134"/>
        <v/>
      </c>
      <c r="CO299" s="49" t="str">
        <f t="shared" si="135"/>
        <v/>
      </c>
      <c r="CP299" s="49" t="str">
        <f t="shared" si="136"/>
        <v/>
      </c>
      <c r="CQ299" s="49" t="str">
        <f t="shared" si="137"/>
        <v/>
      </c>
      <c r="CR299" s="49" t="str">
        <f t="shared" si="138"/>
        <v/>
      </c>
      <c r="CS299" s="49" t="str">
        <f t="shared" si="139"/>
        <v/>
      </c>
      <c r="CT299" s="49" t="str">
        <f t="shared" si="140"/>
        <v/>
      </c>
      <c r="CU299" s="49" t="str">
        <f t="shared" si="141"/>
        <v/>
      </c>
      <c r="CV299" s="16" t="str">
        <f t="shared" si="142"/>
        <v/>
      </c>
      <c r="CX299" s="48" t="str">
        <f t="shared" si="143"/>
        <v/>
      </c>
      <c r="CY299" s="49" t="str">
        <f t="shared" si="144"/>
        <v/>
      </c>
      <c r="CZ299" s="49" t="str">
        <f t="shared" si="145"/>
        <v/>
      </c>
      <c r="DA299" s="49" t="str">
        <f t="shared" si="146"/>
        <v/>
      </c>
      <c r="DB299" s="49" t="str">
        <f t="shared" si="147"/>
        <v/>
      </c>
      <c r="DC299" s="49" t="str">
        <f t="shared" si="148"/>
        <v/>
      </c>
      <c r="DD299" s="49" t="str">
        <f t="shared" si="149"/>
        <v/>
      </c>
      <c r="DE299" s="49" t="str">
        <f t="shared" si="150"/>
        <v/>
      </c>
      <c r="DF299" s="49" t="str">
        <f t="shared" si="151"/>
        <v/>
      </c>
      <c r="DG299" s="49" t="str">
        <f t="shared" si="152"/>
        <v/>
      </c>
      <c r="DH299" s="49" t="str">
        <f t="shared" si="153"/>
        <v/>
      </c>
      <c r="DI299" s="49" t="str">
        <f t="shared" si="154"/>
        <v/>
      </c>
      <c r="DJ299" s="49" t="str">
        <f t="shared" si="155"/>
        <v/>
      </c>
      <c r="DK299" s="49" t="str">
        <f t="shared" si="156"/>
        <v/>
      </c>
      <c r="DL299" s="16" t="str">
        <f t="shared" si="157"/>
        <v/>
      </c>
      <c r="DN299" s="17" t="str">
        <f t="shared" si="158"/>
        <v>Apr 2020</v>
      </c>
    </row>
    <row r="300" spans="1:118" x14ac:dyDescent="0.25">
      <c r="A300" s="30"/>
      <c r="B300" s="102">
        <f>IF(B299="", "", IFERROR(IF(B299+1&gt;Settings!$G$25, "", B299+1), ""))</f>
        <v>43936</v>
      </c>
      <c r="C300" s="294"/>
      <c r="D300" s="295"/>
      <c r="E300" s="295"/>
      <c r="F300" s="295"/>
      <c r="G300" s="295"/>
      <c r="H300" s="295"/>
      <c r="I300" s="295"/>
      <c r="J300" s="295"/>
      <c r="K300" s="295"/>
      <c r="L300" s="295"/>
      <c r="M300" s="295"/>
      <c r="N300" s="295"/>
      <c r="O300" s="295"/>
      <c r="P300" s="295"/>
      <c r="Q300" s="296"/>
      <c r="R300" s="30"/>
      <c r="T300" s="17" t="str">
        <f>IF($B300="", "", IF($B300&lt;Settings!$G$23, "Old", "New"))</f>
        <v>New</v>
      </c>
      <c r="AL300" s="118" t="str">
        <f>IF(OR($B300="", C300="", C$10="", AL$9), "", IFERROR($B300+INDEX(Settings!$AF$19:$AF$33, MATCH(C$10, Settings!$Y$19:$Y$33, 0))+IF(INDEX(Settings!$AI$19:$AI$33, MATCH(C$10, Settings!$Y$19:$Y$33, 0))="", 0, INDEX($AO$2:$AU$8, MATCH(TEXT($B300, "ddd"), $AN$2:$AN$8, 0), MATCH(INDEX(Settings!$AI$19:$AI$33, MATCH(C$10, Settings!$Y$19:$Y$33, 0)), $AO$1:$AU$1, 0))), 0))</f>
        <v/>
      </c>
      <c r="AM300" s="119" t="str">
        <f>IF(OR($B300="", D300="", D$10="", AM$9), "", IFERROR($B300+INDEX(Settings!$AF$19:$AF$33, MATCH(D$10, Settings!$Y$19:$Y$33, 0))+IF(INDEX(Settings!$AI$19:$AI$33, MATCH(D$10, Settings!$Y$19:$Y$33, 0))="", 0, INDEX($AO$2:$AU$8, MATCH(TEXT($B300, "ddd"), $AN$2:$AN$8, 0), MATCH(INDEX(Settings!$AI$19:$AI$33, MATCH(D$10, Settings!$Y$19:$Y$33, 0)), $AO$1:$AU$1, 0))), 0))</f>
        <v/>
      </c>
      <c r="AN300" s="119" t="str">
        <f>IF(OR($B300="", E300="", E$10="", AN$9), "", IFERROR($B300+INDEX(Settings!$AF$19:$AF$33, MATCH(E$10, Settings!$Y$19:$Y$33, 0))+IF(INDEX(Settings!$AI$19:$AI$33, MATCH(E$10, Settings!$Y$19:$Y$33, 0))="", 0, INDEX($AO$2:$AU$8, MATCH(TEXT($B300, "ddd"), $AN$2:$AN$8, 0), MATCH(INDEX(Settings!$AI$19:$AI$33, MATCH(E$10, Settings!$Y$19:$Y$33, 0)), $AO$1:$AU$1, 0))), 0))</f>
        <v/>
      </c>
      <c r="AO300" s="119" t="str">
        <f>IF(OR($B300="", F300="", F$10="", AO$9), "", IFERROR($B300+INDEX(Settings!$AF$19:$AF$33, MATCH(F$10, Settings!$Y$19:$Y$33, 0))+IF(INDEX(Settings!$AI$19:$AI$33, MATCH(F$10, Settings!$Y$19:$Y$33, 0))="", 0, INDEX($AO$2:$AU$8, MATCH(TEXT($B300, "ddd"), $AN$2:$AN$8, 0), MATCH(INDEX(Settings!$AI$19:$AI$33, MATCH(F$10, Settings!$Y$19:$Y$33, 0)), $AO$1:$AU$1, 0))), 0))</f>
        <v/>
      </c>
      <c r="AP300" s="119" t="str">
        <f>IF(OR($B300="", G300="", G$10="", AP$9), "", IFERROR($B300+INDEX(Settings!$AF$19:$AF$33, MATCH(G$10, Settings!$Y$19:$Y$33, 0))+IF(INDEX(Settings!$AI$19:$AI$33, MATCH(G$10, Settings!$Y$19:$Y$33, 0))="", 0, INDEX($AO$2:$AU$8, MATCH(TEXT($B300, "ddd"), $AN$2:$AN$8, 0), MATCH(INDEX(Settings!$AI$19:$AI$33, MATCH(G$10, Settings!$Y$19:$Y$33, 0)), $AO$1:$AU$1, 0))), 0))</f>
        <v/>
      </c>
      <c r="AQ300" s="119" t="str">
        <f>IF(OR($B300="", H300="", H$10="", AQ$9), "", IFERROR($B300+INDEX(Settings!$AF$19:$AF$33, MATCH(H$10, Settings!$Y$19:$Y$33, 0))+IF(INDEX(Settings!$AI$19:$AI$33, MATCH(H$10, Settings!$Y$19:$Y$33, 0))="", 0, INDEX($AO$2:$AU$8, MATCH(TEXT($B300, "ddd"), $AN$2:$AN$8, 0), MATCH(INDEX(Settings!$AI$19:$AI$33, MATCH(H$10, Settings!$Y$19:$Y$33, 0)), $AO$1:$AU$1, 0))), 0))</f>
        <v/>
      </c>
      <c r="AR300" s="119" t="str">
        <f>IF(OR($B300="", I300="", I$10="", AR$9), "", IFERROR($B300+INDEX(Settings!$AF$19:$AF$33, MATCH(I$10, Settings!$Y$19:$Y$33, 0))+IF(INDEX(Settings!$AI$19:$AI$33, MATCH(I$10, Settings!$Y$19:$Y$33, 0))="", 0, INDEX($AO$2:$AU$8, MATCH(TEXT($B300, "ddd"), $AN$2:$AN$8, 0), MATCH(INDEX(Settings!$AI$19:$AI$33, MATCH(I$10, Settings!$Y$19:$Y$33, 0)), $AO$1:$AU$1, 0))), 0))</f>
        <v/>
      </c>
      <c r="AS300" s="119" t="str">
        <f>IF(OR($B300="", J300="", J$10="", AS$9), "", IFERROR($B300+INDEX(Settings!$AF$19:$AF$33, MATCH(J$10, Settings!$Y$19:$Y$33, 0))+IF(INDEX(Settings!$AI$19:$AI$33, MATCH(J$10, Settings!$Y$19:$Y$33, 0))="", 0, INDEX($AO$2:$AU$8, MATCH(TEXT($B300, "ddd"), $AN$2:$AN$8, 0), MATCH(INDEX(Settings!$AI$19:$AI$33, MATCH(J$10, Settings!$Y$19:$Y$33, 0)), $AO$1:$AU$1, 0))), 0))</f>
        <v/>
      </c>
      <c r="AT300" s="119" t="str">
        <f>IF(OR($B300="", K300="", K$10="", AT$9), "", IFERROR($B300+INDEX(Settings!$AF$19:$AF$33, MATCH(K$10, Settings!$Y$19:$Y$33, 0))+IF(INDEX(Settings!$AI$19:$AI$33, MATCH(K$10, Settings!$Y$19:$Y$33, 0))="", 0, INDEX($AO$2:$AU$8, MATCH(TEXT($B300, "ddd"), $AN$2:$AN$8, 0), MATCH(INDEX(Settings!$AI$19:$AI$33, MATCH(K$10, Settings!$Y$19:$Y$33, 0)), $AO$1:$AU$1, 0))), 0))</f>
        <v/>
      </c>
      <c r="AU300" s="119" t="str">
        <f>IF(OR($B300="", L300="", L$10="", AU$9), "", IFERROR($B300+INDEX(Settings!$AF$19:$AF$33, MATCH(L$10, Settings!$Y$19:$Y$33, 0))+IF(INDEX(Settings!$AI$19:$AI$33, MATCH(L$10, Settings!$Y$19:$Y$33, 0))="", 0, INDEX($AO$2:$AU$8, MATCH(TEXT($B300, "ddd"), $AN$2:$AN$8, 0), MATCH(INDEX(Settings!$AI$19:$AI$33, MATCH(L$10, Settings!$Y$19:$Y$33, 0)), $AO$1:$AU$1, 0))), 0))</f>
        <v/>
      </c>
      <c r="AV300" s="119" t="str">
        <f>IF(OR($B300="", M300="", M$10="", AV$9), "", IFERROR($B300+INDEX(Settings!$AF$19:$AF$33, MATCH(M$10, Settings!$Y$19:$Y$33, 0))+IF(INDEX(Settings!$AI$19:$AI$33, MATCH(M$10, Settings!$Y$19:$Y$33, 0))="", 0, INDEX($AO$2:$AU$8, MATCH(TEXT($B300, "ddd"), $AN$2:$AN$8, 0), MATCH(INDEX(Settings!$AI$19:$AI$33, MATCH(M$10, Settings!$Y$19:$Y$33, 0)), $AO$1:$AU$1, 0))), 0))</f>
        <v/>
      </c>
      <c r="AW300" s="119" t="str">
        <f>IF(OR($B300="", N300="", N$10="", AW$9), "", IFERROR($B300+INDEX(Settings!$AF$19:$AF$33, MATCH(N$10, Settings!$Y$19:$Y$33, 0))+IF(INDEX(Settings!$AI$19:$AI$33, MATCH(N$10, Settings!$Y$19:$Y$33, 0))="", 0, INDEX($AO$2:$AU$8, MATCH(TEXT($B300, "ddd"), $AN$2:$AN$8, 0), MATCH(INDEX(Settings!$AI$19:$AI$33, MATCH(N$10, Settings!$Y$19:$Y$33, 0)), $AO$1:$AU$1, 0))), 0))</f>
        <v/>
      </c>
      <c r="AX300" s="119" t="str">
        <f>IF(OR($B300="", O300="", O$10="", AX$9), "", IFERROR($B300+INDEX(Settings!$AF$19:$AF$33, MATCH(O$10, Settings!$Y$19:$Y$33, 0))+IF(INDEX(Settings!$AI$19:$AI$33, MATCH(O$10, Settings!$Y$19:$Y$33, 0))="", 0, INDEX($AO$2:$AU$8, MATCH(TEXT($B300, "ddd"), $AN$2:$AN$8, 0), MATCH(INDEX(Settings!$AI$19:$AI$33, MATCH(O$10, Settings!$Y$19:$Y$33, 0)), $AO$1:$AU$1, 0))), 0))</f>
        <v/>
      </c>
      <c r="AY300" s="119" t="str">
        <f>IF(OR($B300="", P300="", P$10="", AY$9), "", IFERROR($B300+INDEX(Settings!$AF$19:$AF$33, MATCH(P$10, Settings!$Y$19:$Y$33, 0))+IF(INDEX(Settings!$AI$19:$AI$33, MATCH(P$10, Settings!$Y$19:$Y$33, 0))="", 0, INDEX($AO$2:$AU$8, MATCH(TEXT($B300, "ddd"), $AN$2:$AN$8, 0), MATCH(INDEX(Settings!$AI$19:$AI$33, MATCH(P$10, Settings!$Y$19:$Y$33, 0)), $AO$1:$AU$1, 0))), 0))</f>
        <v/>
      </c>
      <c r="AZ300" s="120" t="str">
        <f>IF(OR($B300="", Q300="", Q$10="", AZ$9), "", IFERROR($B300+INDEX(Settings!$AF$19:$AF$33, MATCH(Q$10, Settings!$Y$19:$Y$33, 0))+IF(INDEX(Settings!$AI$19:$AI$33, MATCH(Q$10, Settings!$Y$19:$Y$33, 0))="", 0, INDEX($AO$2:$AU$8, MATCH(TEXT($B300, "ddd"), $AN$2:$AN$8, 0), MATCH(INDEX(Settings!$AI$19:$AI$33, MATCH(Q$10, Settings!$Y$19:$Y$33, 0)), $AO$1:$AU$1, 0))), 0))</f>
        <v/>
      </c>
      <c r="BB300" s="118" t="str">
        <f>IF(OR(C$10="", $B300="", C300="", BB$9=""), "", IFERROR(WORKDAY((DATE(YEAR($B300), MONTH($B300)+INDEX(Settings!$AM$19:$AM$33, MATCH(C$10, Settings!$Y$19:$Y$33, 0)), IF(INDEX(Settings!$AQ$19:$AQ$33, MATCH(C$10, Settings!$Y$19:$Y$33, 0))=0, DAY($B300), INDEX(Settings!$AQ$19:$AQ$33, MATCH(C$10, Settings!$Y$19:$Y$33, 0))))-1), 1, Settings!$AY$23:$AY$38), ""))</f>
        <v/>
      </c>
      <c r="BC300" s="119" t="str">
        <f>IF(OR(D$10="", $B300="", D300="", BC$9=""), "", IFERROR(WORKDAY((DATE(YEAR($B300), MONTH($B300)+INDEX(Settings!$AM$19:$AM$33, MATCH(D$10, Settings!$Y$19:$Y$33, 0)), IF(INDEX(Settings!$AQ$19:$AQ$33, MATCH(D$10, Settings!$Y$19:$Y$33, 0))=0, DAY($B300), INDEX(Settings!$AQ$19:$AQ$33, MATCH(D$10, Settings!$Y$19:$Y$33, 0))))-1), 1, Settings!$AY$23:$AY$38), ""))</f>
        <v/>
      </c>
      <c r="BD300" s="119" t="str">
        <f>IF(OR(E$10="", $B300="", E300="", BD$9=""), "", IFERROR(WORKDAY((DATE(YEAR($B300), MONTH($B300)+INDEX(Settings!$AM$19:$AM$33, MATCH(E$10, Settings!$Y$19:$Y$33, 0)), IF(INDEX(Settings!$AQ$19:$AQ$33, MATCH(E$10, Settings!$Y$19:$Y$33, 0))=0, DAY($B300), INDEX(Settings!$AQ$19:$AQ$33, MATCH(E$10, Settings!$Y$19:$Y$33, 0))))-1), 1, Settings!$AY$23:$AY$38), ""))</f>
        <v/>
      </c>
      <c r="BE300" s="119" t="str">
        <f>IF(OR(F$10="", $B300="", F300="", BE$9=""), "", IFERROR(WORKDAY((DATE(YEAR($B300), MONTH($B300)+INDEX(Settings!$AM$19:$AM$33, MATCH(F$10, Settings!$Y$19:$Y$33, 0)), IF(INDEX(Settings!$AQ$19:$AQ$33, MATCH(F$10, Settings!$Y$19:$Y$33, 0))=0, DAY($B300), INDEX(Settings!$AQ$19:$AQ$33, MATCH(F$10, Settings!$Y$19:$Y$33, 0))))-1), 1, Settings!$AY$23:$AY$38), ""))</f>
        <v/>
      </c>
      <c r="BF300" s="119" t="str">
        <f>IF(OR(G$10="", $B300="", G300="", BF$9=""), "", IFERROR(WORKDAY((DATE(YEAR($B300), MONTH($B300)+INDEX(Settings!$AM$19:$AM$33, MATCH(G$10, Settings!$Y$19:$Y$33, 0)), IF(INDEX(Settings!$AQ$19:$AQ$33, MATCH(G$10, Settings!$Y$19:$Y$33, 0))=0, DAY($B300), INDEX(Settings!$AQ$19:$AQ$33, MATCH(G$10, Settings!$Y$19:$Y$33, 0))))-1), 1, Settings!$AY$23:$AY$38), ""))</f>
        <v/>
      </c>
      <c r="BG300" s="119" t="str">
        <f>IF(OR(H$10="", $B300="", H300="", BG$9=""), "", IFERROR(WORKDAY((DATE(YEAR($B300), MONTH($B300)+INDEX(Settings!$AM$19:$AM$33, MATCH(H$10, Settings!$Y$19:$Y$33, 0)), IF(INDEX(Settings!$AQ$19:$AQ$33, MATCH(H$10, Settings!$Y$19:$Y$33, 0))=0, DAY($B300), INDEX(Settings!$AQ$19:$AQ$33, MATCH(H$10, Settings!$Y$19:$Y$33, 0))))-1), 1, Settings!$AY$23:$AY$38), ""))</f>
        <v/>
      </c>
      <c r="BH300" s="119" t="str">
        <f>IF(OR(I$10="", $B300="", I300="", BH$9=""), "", IFERROR(WORKDAY((DATE(YEAR($B300), MONTH($B300)+INDEX(Settings!$AM$19:$AM$33, MATCH(I$10, Settings!$Y$19:$Y$33, 0)), IF(INDEX(Settings!$AQ$19:$AQ$33, MATCH(I$10, Settings!$Y$19:$Y$33, 0))=0, DAY($B300), INDEX(Settings!$AQ$19:$AQ$33, MATCH(I$10, Settings!$Y$19:$Y$33, 0))))-1), 1, Settings!$AY$23:$AY$38), ""))</f>
        <v/>
      </c>
      <c r="BI300" s="119" t="str">
        <f>IF(OR(J$10="", $B300="", J300="", BI$9=""), "", IFERROR(WORKDAY((DATE(YEAR($B300), MONTH($B300)+INDEX(Settings!$AM$19:$AM$33, MATCH(J$10, Settings!$Y$19:$Y$33, 0)), IF(INDEX(Settings!$AQ$19:$AQ$33, MATCH(J$10, Settings!$Y$19:$Y$33, 0))=0, DAY($B300), INDEX(Settings!$AQ$19:$AQ$33, MATCH(J$10, Settings!$Y$19:$Y$33, 0))))-1), 1, Settings!$AY$23:$AY$38), ""))</f>
        <v/>
      </c>
      <c r="BJ300" s="119" t="str">
        <f>IF(OR(K$10="", $B300="", K300="", BJ$9=""), "", IFERROR(WORKDAY((DATE(YEAR($B300), MONTH($B300)+INDEX(Settings!$AM$19:$AM$33, MATCH(K$10, Settings!$Y$19:$Y$33, 0)), IF(INDEX(Settings!$AQ$19:$AQ$33, MATCH(K$10, Settings!$Y$19:$Y$33, 0))=0, DAY($B300), INDEX(Settings!$AQ$19:$AQ$33, MATCH(K$10, Settings!$Y$19:$Y$33, 0))))-1), 1, Settings!$AY$23:$AY$38), ""))</f>
        <v/>
      </c>
      <c r="BK300" s="119" t="str">
        <f>IF(OR(L$10="", $B300="", L300="", BK$9=""), "", IFERROR(WORKDAY((DATE(YEAR($B300), MONTH($B300)+INDEX(Settings!$AM$19:$AM$33, MATCH(L$10, Settings!$Y$19:$Y$33, 0)), IF(INDEX(Settings!$AQ$19:$AQ$33, MATCH(L$10, Settings!$Y$19:$Y$33, 0))=0, DAY($B300), INDEX(Settings!$AQ$19:$AQ$33, MATCH(L$10, Settings!$Y$19:$Y$33, 0))))-1), 1, Settings!$AY$23:$AY$38), ""))</f>
        <v/>
      </c>
      <c r="BL300" s="119" t="str">
        <f>IF(OR(M$10="", $B300="", M300="", BL$9=""), "", IFERROR(WORKDAY((DATE(YEAR($B300), MONTH($B300)+INDEX(Settings!$AM$19:$AM$33, MATCH(M$10, Settings!$Y$19:$Y$33, 0)), IF(INDEX(Settings!$AQ$19:$AQ$33, MATCH(M$10, Settings!$Y$19:$Y$33, 0))=0, DAY($B300), INDEX(Settings!$AQ$19:$AQ$33, MATCH(M$10, Settings!$Y$19:$Y$33, 0))))-1), 1, Settings!$AY$23:$AY$38), ""))</f>
        <v/>
      </c>
      <c r="BM300" s="119" t="str">
        <f>IF(OR(N$10="", $B300="", N300="", BM$9=""), "", IFERROR(WORKDAY((DATE(YEAR($B300), MONTH($B300)+INDEX(Settings!$AM$19:$AM$33, MATCH(N$10, Settings!$Y$19:$Y$33, 0)), IF(INDEX(Settings!$AQ$19:$AQ$33, MATCH(N$10, Settings!$Y$19:$Y$33, 0))=0, DAY($B300), INDEX(Settings!$AQ$19:$AQ$33, MATCH(N$10, Settings!$Y$19:$Y$33, 0))))-1), 1, Settings!$AY$23:$AY$38), ""))</f>
        <v/>
      </c>
      <c r="BN300" s="119" t="str">
        <f>IF(OR(O$10="", $B300="", O300="", BN$9=""), "", IFERROR(WORKDAY((DATE(YEAR($B300), MONTH($B300)+INDEX(Settings!$AM$19:$AM$33, MATCH(O$10, Settings!$Y$19:$Y$33, 0)), IF(INDEX(Settings!$AQ$19:$AQ$33, MATCH(O$10, Settings!$Y$19:$Y$33, 0))=0, DAY($B300), INDEX(Settings!$AQ$19:$AQ$33, MATCH(O$10, Settings!$Y$19:$Y$33, 0))))-1), 1, Settings!$AY$23:$AY$38), ""))</f>
        <v/>
      </c>
      <c r="BO300" s="119" t="str">
        <f>IF(OR(P$10="", $B300="", P300="", BO$9=""), "", IFERROR(WORKDAY((DATE(YEAR($B300), MONTH($B300)+INDEX(Settings!$AM$19:$AM$33, MATCH(P$10, Settings!$Y$19:$Y$33, 0)), IF(INDEX(Settings!$AQ$19:$AQ$33, MATCH(P$10, Settings!$Y$19:$Y$33, 0))=0, DAY($B300), INDEX(Settings!$AQ$19:$AQ$33, MATCH(P$10, Settings!$Y$19:$Y$33, 0))))-1), 1, Settings!$AY$23:$AY$38), ""))</f>
        <v/>
      </c>
      <c r="BP300" s="120" t="str">
        <f>IF(OR(Q$10="", $B300="", Q300="", BP$9=""), "", IFERROR(WORKDAY((DATE(YEAR($B300), MONTH($B300)+INDEX(Settings!$AM$19:$AM$33, MATCH(Q$10, Settings!$Y$19:$Y$33, 0)), IF(INDEX(Settings!$AQ$19:$AQ$33, MATCH(Q$10, Settings!$Y$19:$Y$33, 0))=0, DAY($B300), INDEX(Settings!$AQ$19:$AQ$33, MATCH(Q$10, Settings!$Y$19:$Y$33, 0))))-1), 1, Settings!$AY$23:$AY$38), ""))</f>
        <v/>
      </c>
      <c r="BR300" s="118" t="str">
        <f>IF(BB300="", "", IF(BB300&lt;=$B300, WORKDAY(DATE(YEAR($BB300), MONTH(BB300)+1, DAY(BB300)-1), 1, Settings!$AY$23:$AY$38), BB300))</f>
        <v/>
      </c>
      <c r="BS300" s="119" t="str">
        <f>IF(BC300="", "", IF(BC300&lt;=$B300, WORKDAY(DATE(YEAR($BB300), MONTH(BC300)+1, DAY(BC300)-1), 1, Settings!$AY$23:$AY$38), BC300))</f>
        <v/>
      </c>
      <c r="BT300" s="119" t="str">
        <f>IF(BD300="", "", IF(BD300&lt;=$B300, WORKDAY(DATE(YEAR($BB300), MONTH(BD300)+1, DAY(BD300)-1), 1, Settings!$AY$23:$AY$38), BD300))</f>
        <v/>
      </c>
      <c r="BU300" s="119" t="str">
        <f>IF(BE300="", "", IF(BE300&lt;=$B300, WORKDAY(DATE(YEAR($BB300), MONTH(BE300)+1, DAY(BE300)-1), 1, Settings!$AY$23:$AY$38), BE300))</f>
        <v/>
      </c>
      <c r="BV300" s="119" t="str">
        <f>IF(BF300="", "", IF(BF300&lt;=$B300, WORKDAY(DATE(YEAR($BB300), MONTH(BF300)+1, DAY(BF300)-1), 1, Settings!$AY$23:$AY$38), BF300))</f>
        <v/>
      </c>
      <c r="BW300" s="119" t="str">
        <f>IF(BG300="", "", IF(BG300&lt;=$B300, WORKDAY(DATE(YEAR($BB300), MONTH(BG300)+1, DAY(BG300)-1), 1, Settings!$AY$23:$AY$38), BG300))</f>
        <v/>
      </c>
      <c r="BX300" s="119" t="str">
        <f>IF(BH300="", "", IF(BH300&lt;=$B300, WORKDAY(DATE(YEAR($BB300), MONTH(BH300)+1, DAY(BH300)-1), 1, Settings!$AY$23:$AY$38), BH300))</f>
        <v/>
      </c>
      <c r="BY300" s="119" t="str">
        <f>IF(BI300="", "", IF(BI300&lt;=$B300, WORKDAY(DATE(YEAR($BB300), MONTH(BI300)+1, DAY(BI300)-1), 1, Settings!$AY$23:$AY$38), BI300))</f>
        <v/>
      </c>
      <c r="BZ300" s="119" t="str">
        <f>IF(BJ300="", "", IF(BJ300&lt;=$B300, WORKDAY(DATE(YEAR($BB300), MONTH(BJ300)+1, DAY(BJ300)-1), 1, Settings!$AY$23:$AY$38), BJ300))</f>
        <v/>
      </c>
      <c r="CA300" s="119" t="str">
        <f>IF(BK300="", "", IF(BK300&lt;=$B300, WORKDAY(DATE(YEAR($BB300), MONTH(BK300)+1, DAY(BK300)-1), 1, Settings!$AY$23:$AY$38), BK300))</f>
        <v/>
      </c>
      <c r="CB300" s="119" t="str">
        <f>IF(BL300="", "", IF(BL300&lt;=$B300, WORKDAY(DATE(YEAR($BB300), MONTH(BL300)+1, DAY(BL300)-1), 1, Settings!$AY$23:$AY$38), BL300))</f>
        <v/>
      </c>
      <c r="CC300" s="119" t="str">
        <f>IF(BM300="", "", IF(BM300&lt;=$B300, WORKDAY(DATE(YEAR($BB300), MONTH(BM300)+1, DAY(BM300)-1), 1, Settings!$AY$23:$AY$38), BM300))</f>
        <v/>
      </c>
      <c r="CD300" s="119" t="str">
        <f>IF(BN300="", "", IF(BN300&lt;=$B300, WORKDAY(DATE(YEAR($BB300), MONTH(BN300)+1, DAY(BN300)-1), 1, Settings!$AY$23:$AY$38), BN300))</f>
        <v/>
      </c>
      <c r="CE300" s="119" t="str">
        <f>IF(BO300="", "", IF(BO300&lt;=$B300, WORKDAY(DATE(YEAR($BB300), MONTH(BO300)+1, DAY(BO300)-1), 1, Settings!$AY$23:$AY$38), BO300))</f>
        <v/>
      </c>
      <c r="CF300" s="120" t="str">
        <f>IF(BP300="", "", IF(BP300&lt;=$B300, WORKDAY(DATE(YEAR($BB300), MONTH(BP300)+1, DAY(BP300)-1), 1, Settings!$AY$23:$AY$38), BP300))</f>
        <v/>
      </c>
      <c r="CH300" s="48" t="str">
        <f t="shared" si="128"/>
        <v/>
      </c>
      <c r="CI300" s="49" t="str">
        <f t="shared" si="129"/>
        <v/>
      </c>
      <c r="CJ300" s="49" t="str">
        <f t="shared" si="130"/>
        <v/>
      </c>
      <c r="CK300" s="49" t="str">
        <f t="shared" si="131"/>
        <v/>
      </c>
      <c r="CL300" s="49" t="str">
        <f t="shared" si="132"/>
        <v/>
      </c>
      <c r="CM300" s="49" t="str">
        <f t="shared" si="133"/>
        <v/>
      </c>
      <c r="CN300" s="49" t="str">
        <f t="shared" si="134"/>
        <v/>
      </c>
      <c r="CO300" s="49" t="str">
        <f t="shared" si="135"/>
        <v/>
      </c>
      <c r="CP300" s="49" t="str">
        <f t="shared" si="136"/>
        <v/>
      </c>
      <c r="CQ300" s="49" t="str">
        <f t="shared" si="137"/>
        <v/>
      </c>
      <c r="CR300" s="49" t="str">
        <f t="shared" si="138"/>
        <v/>
      </c>
      <c r="CS300" s="49" t="str">
        <f t="shared" si="139"/>
        <v/>
      </c>
      <c r="CT300" s="49" t="str">
        <f t="shared" si="140"/>
        <v/>
      </c>
      <c r="CU300" s="49" t="str">
        <f t="shared" si="141"/>
        <v/>
      </c>
      <c r="CV300" s="16" t="str">
        <f t="shared" si="142"/>
        <v/>
      </c>
      <c r="CX300" s="48" t="str">
        <f t="shared" si="143"/>
        <v/>
      </c>
      <c r="CY300" s="49" t="str">
        <f t="shared" si="144"/>
        <v/>
      </c>
      <c r="CZ300" s="49" t="str">
        <f t="shared" si="145"/>
        <v/>
      </c>
      <c r="DA300" s="49" t="str">
        <f t="shared" si="146"/>
        <v/>
      </c>
      <c r="DB300" s="49" t="str">
        <f t="shared" si="147"/>
        <v/>
      </c>
      <c r="DC300" s="49" t="str">
        <f t="shared" si="148"/>
        <v/>
      </c>
      <c r="DD300" s="49" t="str">
        <f t="shared" si="149"/>
        <v/>
      </c>
      <c r="DE300" s="49" t="str">
        <f t="shared" si="150"/>
        <v/>
      </c>
      <c r="DF300" s="49" t="str">
        <f t="shared" si="151"/>
        <v/>
      </c>
      <c r="DG300" s="49" t="str">
        <f t="shared" si="152"/>
        <v/>
      </c>
      <c r="DH300" s="49" t="str">
        <f t="shared" si="153"/>
        <v/>
      </c>
      <c r="DI300" s="49" t="str">
        <f t="shared" si="154"/>
        <v/>
      </c>
      <c r="DJ300" s="49" t="str">
        <f t="shared" si="155"/>
        <v/>
      </c>
      <c r="DK300" s="49" t="str">
        <f t="shared" si="156"/>
        <v/>
      </c>
      <c r="DL300" s="16" t="str">
        <f t="shared" si="157"/>
        <v/>
      </c>
      <c r="DN300" s="17" t="str">
        <f t="shared" si="158"/>
        <v>Apr 2020</v>
      </c>
    </row>
    <row r="301" spans="1:118" x14ac:dyDescent="0.25">
      <c r="A301" s="30"/>
      <c r="B301" s="102">
        <f>IF(B300="", "", IFERROR(IF(B300+1&gt;Settings!$G$25, "", B300+1), ""))</f>
        <v>43937</v>
      </c>
      <c r="C301" s="294"/>
      <c r="D301" s="295"/>
      <c r="E301" s="295"/>
      <c r="F301" s="295"/>
      <c r="G301" s="295"/>
      <c r="H301" s="295"/>
      <c r="I301" s="295"/>
      <c r="J301" s="295"/>
      <c r="K301" s="295"/>
      <c r="L301" s="295"/>
      <c r="M301" s="295"/>
      <c r="N301" s="295"/>
      <c r="O301" s="295"/>
      <c r="P301" s="295"/>
      <c r="Q301" s="296"/>
      <c r="R301" s="30"/>
      <c r="T301" s="17" t="str">
        <f>IF($B301="", "", IF($B301&lt;Settings!$G$23, "Old", "New"))</f>
        <v>New</v>
      </c>
      <c r="AL301" s="118" t="str">
        <f>IF(OR($B301="", C301="", C$10="", AL$9), "", IFERROR($B301+INDEX(Settings!$AF$19:$AF$33, MATCH(C$10, Settings!$Y$19:$Y$33, 0))+IF(INDEX(Settings!$AI$19:$AI$33, MATCH(C$10, Settings!$Y$19:$Y$33, 0))="", 0, INDEX($AO$2:$AU$8, MATCH(TEXT($B301, "ddd"), $AN$2:$AN$8, 0), MATCH(INDEX(Settings!$AI$19:$AI$33, MATCH(C$10, Settings!$Y$19:$Y$33, 0)), $AO$1:$AU$1, 0))), 0))</f>
        <v/>
      </c>
      <c r="AM301" s="119" t="str">
        <f>IF(OR($B301="", D301="", D$10="", AM$9), "", IFERROR($B301+INDEX(Settings!$AF$19:$AF$33, MATCH(D$10, Settings!$Y$19:$Y$33, 0))+IF(INDEX(Settings!$AI$19:$AI$33, MATCH(D$10, Settings!$Y$19:$Y$33, 0))="", 0, INDEX($AO$2:$AU$8, MATCH(TEXT($B301, "ddd"), $AN$2:$AN$8, 0), MATCH(INDEX(Settings!$AI$19:$AI$33, MATCH(D$10, Settings!$Y$19:$Y$33, 0)), $AO$1:$AU$1, 0))), 0))</f>
        <v/>
      </c>
      <c r="AN301" s="119" t="str">
        <f>IF(OR($B301="", E301="", E$10="", AN$9), "", IFERROR($B301+INDEX(Settings!$AF$19:$AF$33, MATCH(E$10, Settings!$Y$19:$Y$33, 0))+IF(INDEX(Settings!$AI$19:$AI$33, MATCH(E$10, Settings!$Y$19:$Y$33, 0))="", 0, INDEX($AO$2:$AU$8, MATCH(TEXT($B301, "ddd"), $AN$2:$AN$8, 0), MATCH(INDEX(Settings!$AI$19:$AI$33, MATCH(E$10, Settings!$Y$19:$Y$33, 0)), $AO$1:$AU$1, 0))), 0))</f>
        <v/>
      </c>
      <c r="AO301" s="119" t="str">
        <f>IF(OR($B301="", F301="", F$10="", AO$9), "", IFERROR($B301+INDEX(Settings!$AF$19:$AF$33, MATCH(F$10, Settings!$Y$19:$Y$33, 0))+IF(INDEX(Settings!$AI$19:$AI$33, MATCH(F$10, Settings!$Y$19:$Y$33, 0))="", 0, INDEX($AO$2:$AU$8, MATCH(TEXT($B301, "ddd"), $AN$2:$AN$8, 0), MATCH(INDEX(Settings!$AI$19:$AI$33, MATCH(F$10, Settings!$Y$19:$Y$33, 0)), $AO$1:$AU$1, 0))), 0))</f>
        <v/>
      </c>
      <c r="AP301" s="119" t="str">
        <f>IF(OR($B301="", G301="", G$10="", AP$9), "", IFERROR($B301+INDEX(Settings!$AF$19:$AF$33, MATCH(G$10, Settings!$Y$19:$Y$33, 0))+IF(INDEX(Settings!$AI$19:$AI$33, MATCH(G$10, Settings!$Y$19:$Y$33, 0))="", 0, INDEX($AO$2:$AU$8, MATCH(TEXT($B301, "ddd"), $AN$2:$AN$8, 0), MATCH(INDEX(Settings!$AI$19:$AI$33, MATCH(G$10, Settings!$Y$19:$Y$33, 0)), $AO$1:$AU$1, 0))), 0))</f>
        <v/>
      </c>
      <c r="AQ301" s="119" t="str">
        <f>IF(OR($B301="", H301="", H$10="", AQ$9), "", IFERROR($B301+INDEX(Settings!$AF$19:$AF$33, MATCH(H$10, Settings!$Y$19:$Y$33, 0))+IF(INDEX(Settings!$AI$19:$AI$33, MATCH(H$10, Settings!$Y$19:$Y$33, 0))="", 0, INDEX($AO$2:$AU$8, MATCH(TEXT($B301, "ddd"), $AN$2:$AN$8, 0), MATCH(INDEX(Settings!$AI$19:$AI$33, MATCH(H$10, Settings!$Y$19:$Y$33, 0)), $AO$1:$AU$1, 0))), 0))</f>
        <v/>
      </c>
      <c r="AR301" s="119" t="str">
        <f>IF(OR($B301="", I301="", I$10="", AR$9), "", IFERROR($B301+INDEX(Settings!$AF$19:$AF$33, MATCH(I$10, Settings!$Y$19:$Y$33, 0))+IF(INDEX(Settings!$AI$19:$AI$33, MATCH(I$10, Settings!$Y$19:$Y$33, 0))="", 0, INDEX($AO$2:$AU$8, MATCH(TEXT($B301, "ddd"), $AN$2:$AN$8, 0), MATCH(INDEX(Settings!$AI$19:$AI$33, MATCH(I$10, Settings!$Y$19:$Y$33, 0)), $AO$1:$AU$1, 0))), 0))</f>
        <v/>
      </c>
      <c r="AS301" s="119" t="str">
        <f>IF(OR($B301="", J301="", J$10="", AS$9), "", IFERROR($B301+INDEX(Settings!$AF$19:$AF$33, MATCH(J$10, Settings!$Y$19:$Y$33, 0))+IF(INDEX(Settings!$AI$19:$AI$33, MATCH(J$10, Settings!$Y$19:$Y$33, 0))="", 0, INDEX($AO$2:$AU$8, MATCH(TEXT($B301, "ddd"), $AN$2:$AN$8, 0), MATCH(INDEX(Settings!$AI$19:$AI$33, MATCH(J$10, Settings!$Y$19:$Y$33, 0)), $AO$1:$AU$1, 0))), 0))</f>
        <v/>
      </c>
      <c r="AT301" s="119" t="str">
        <f>IF(OR($B301="", K301="", K$10="", AT$9), "", IFERROR($B301+INDEX(Settings!$AF$19:$AF$33, MATCH(K$10, Settings!$Y$19:$Y$33, 0))+IF(INDEX(Settings!$AI$19:$AI$33, MATCH(K$10, Settings!$Y$19:$Y$33, 0))="", 0, INDEX($AO$2:$AU$8, MATCH(TEXT($B301, "ddd"), $AN$2:$AN$8, 0), MATCH(INDEX(Settings!$AI$19:$AI$33, MATCH(K$10, Settings!$Y$19:$Y$33, 0)), $AO$1:$AU$1, 0))), 0))</f>
        <v/>
      </c>
      <c r="AU301" s="119" t="str">
        <f>IF(OR($B301="", L301="", L$10="", AU$9), "", IFERROR($B301+INDEX(Settings!$AF$19:$AF$33, MATCH(L$10, Settings!$Y$19:$Y$33, 0))+IF(INDEX(Settings!$AI$19:$AI$33, MATCH(L$10, Settings!$Y$19:$Y$33, 0))="", 0, INDEX($AO$2:$AU$8, MATCH(TEXT($B301, "ddd"), $AN$2:$AN$8, 0), MATCH(INDEX(Settings!$AI$19:$AI$33, MATCH(L$10, Settings!$Y$19:$Y$33, 0)), $AO$1:$AU$1, 0))), 0))</f>
        <v/>
      </c>
      <c r="AV301" s="119" t="str">
        <f>IF(OR($B301="", M301="", M$10="", AV$9), "", IFERROR($B301+INDEX(Settings!$AF$19:$AF$33, MATCH(M$10, Settings!$Y$19:$Y$33, 0))+IF(INDEX(Settings!$AI$19:$AI$33, MATCH(M$10, Settings!$Y$19:$Y$33, 0))="", 0, INDEX($AO$2:$AU$8, MATCH(TEXT($B301, "ddd"), $AN$2:$AN$8, 0), MATCH(INDEX(Settings!$AI$19:$AI$33, MATCH(M$10, Settings!$Y$19:$Y$33, 0)), $AO$1:$AU$1, 0))), 0))</f>
        <v/>
      </c>
      <c r="AW301" s="119" t="str">
        <f>IF(OR($B301="", N301="", N$10="", AW$9), "", IFERROR($B301+INDEX(Settings!$AF$19:$AF$33, MATCH(N$10, Settings!$Y$19:$Y$33, 0))+IF(INDEX(Settings!$AI$19:$AI$33, MATCH(N$10, Settings!$Y$19:$Y$33, 0))="", 0, INDEX($AO$2:$AU$8, MATCH(TEXT($B301, "ddd"), $AN$2:$AN$8, 0), MATCH(INDEX(Settings!$AI$19:$AI$33, MATCH(N$10, Settings!$Y$19:$Y$33, 0)), $AO$1:$AU$1, 0))), 0))</f>
        <v/>
      </c>
      <c r="AX301" s="119" t="str">
        <f>IF(OR($B301="", O301="", O$10="", AX$9), "", IFERROR($B301+INDEX(Settings!$AF$19:$AF$33, MATCH(O$10, Settings!$Y$19:$Y$33, 0))+IF(INDEX(Settings!$AI$19:$AI$33, MATCH(O$10, Settings!$Y$19:$Y$33, 0))="", 0, INDEX($AO$2:$AU$8, MATCH(TEXT($B301, "ddd"), $AN$2:$AN$8, 0), MATCH(INDEX(Settings!$AI$19:$AI$33, MATCH(O$10, Settings!$Y$19:$Y$33, 0)), $AO$1:$AU$1, 0))), 0))</f>
        <v/>
      </c>
      <c r="AY301" s="119" t="str">
        <f>IF(OR($B301="", P301="", P$10="", AY$9), "", IFERROR($B301+INDEX(Settings!$AF$19:$AF$33, MATCH(P$10, Settings!$Y$19:$Y$33, 0))+IF(INDEX(Settings!$AI$19:$AI$33, MATCH(P$10, Settings!$Y$19:$Y$33, 0))="", 0, INDEX($AO$2:$AU$8, MATCH(TEXT($B301, "ddd"), $AN$2:$AN$8, 0), MATCH(INDEX(Settings!$AI$19:$AI$33, MATCH(P$10, Settings!$Y$19:$Y$33, 0)), $AO$1:$AU$1, 0))), 0))</f>
        <v/>
      </c>
      <c r="AZ301" s="120" t="str">
        <f>IF(OR($B301="", Q301="", Q$10="", AZ$9), "", IFERROR($B301+INDEX(Settings!$AF$19:$AF$33, MATCH(Q$10, Settings!$Y$19:$Y$33, 0))+IF(INDEX(Settings!$AI$19:$AI$33, MATCH(Q$10, Settings!$Y$19:$Y$33, 0))="", 0, INDEX($AO$2:$AU$8, MATCH(TEXT($B301, "ddd"), $AN$2:$AN$8, 0), MATCH(INDEX(Settings!$AI$19:$AI$33, MATCH(Q$10, Settings!$Y$19:$Y$33, 0)), $AO$1:$AU$1, 0))), 0))</f>
        <v/>
      </c>
      <c r="BB301" s="118" t="str">
        <f>IF(OR(C$10="", $B301="", C301="", BB$9=""), "", IFERROR(WORKDAY((DATE(YEAR($B301), MONTH($B301)+INDEX(Settings!$AM$19:$AM$33, MATCH(C$10, Settings!$Y$19:$Y$33, 0)), IF(INDEX(Settings!$AQ$19:$AQ$33, MATCH(C$10, Settings!$Y$19:$Y$33, 0))=0, DAY($B301), INDEX(Settings!$AQ$19:$AQ$33, MATCH(C$10, Settings!$Y$19:$Y$33, 0))))-1), 1, Settings!$AY$23:$AY$38), ""))</f>
        <v/>
      </c>
      <c r="BC301" s="119" t="str">
        <f>IF(OR(D$10="", $B301="", D301="", BC$9=""), "", IFERROR(WORKDAY((DATE(YEAR($B301), MONTH($B301)+INDEX(Settings!$AM$19:$AM$33, MATCH(D$10, Settings!$Y$19:$Y$33, 0)), IF(INDEX(Settings!$AQ$19:$AQ$33, MATCH(D$10, Settings!$Y$19:$Y$33, 0))=0, DAY($B301), INDEX(Settings!$AQ$19:$AQ$33, MATCH(D$10, Settings!$Y$19:$Y$33, 0))))-1), 1, Settings!$AY$23:$AY$38), ""))</f>
        <v/>
      </c>
      <c r="BD301" s="119" t="str">
        <f>IF(OR(E$10="", $B301="", E301="", BD$9=""), "", IFERROR(WORKDAY((DATE(YEAR($B301), MONTH($B301)+INDEX(Settings!$AM$19:$AM$33, MATCH(E$10, Settings!$Y$19:$Y$33, 0)), IF(INDEX(Settings!$AQ$19:$AQ$33, MATCH(E$10, Settings!$Y$19:$Y$33, 0))=0, DAY($B301), INDEX(Settings!$AQ$19:$AQ$33, MATCH(E$10, Settings!$Y$19:$Y$33, 0))))-1), 1, Settings!$AY$23:$AY$38), ""))</f>
        <v/>
      </c>
      <c r="BE301" s="119" t="str">
        <f>IF(OR(F$10="", $B301="", F301="", BE$9=""), "", IFERROR(WORKDAY((DATE(YEAR($B301), MONTH($B301)+INDEX(Settings!$AM$19:$AM$33, MATCH(F$10, Settings!$Y$19:$Y$33, 0)), IF(INDEX(Settings!$AQ$19:$AQ$33, MATCH(F$10, Settings!$Y$19:$Y$33, 0))=0, DAY($B301), INDEX(Settings!$AQ$19:$AQ$33, MATCH(F$10, Settings!$Y$19:$Y$33, 0))))-1), 1, Settings!$AY$23:$AY$38), ""))</f>
        <v/>
      </c>
      <c r="BF301" s="119" t="str">
        <f>IF(OR(G$10="", $B301="", G301="", BF$9=""), "", IFERROR(WORKDAY((DATE(YEAR($B301), MONTH($B301)+INDEX(Settings!$AM$19:$AM$33, MATCH(G$10, Settings!$Y$19:$Y$33, 0)), IF(INDEX(Settings!$AQ$19:$AQ$33, MATCH(G$10, Settings!$Y$19:$Y$33, 0))=0, DAY($B301), INDEX(Settings!$AQ$19:$AQ$33, MATCH(G$10, Settings!$Y$19:$Y$33, 0))))-1), 1, Settings!$AY$23:$AY$38), ""))</f>
        <v/>
      </c>
      <c r="BG301" s="119" t="str">
        <f>IF(OR(H$10="", $B301="", H301="", BG$9=""), "", IFERROR(WORKDAY((DATE(YEAR($B301), MONTH($B301)+INDEX(Settings!$AM$19:$AM$33, MATCH(H$10, Settings!$Y$19:$Y$33, 0)), IF(INDEX(Settings!$AQ$19:$AQ$33, MATCH(H$10, Settings!$Y$19:$Y$33, 0))=0, DAY($B301), INDEX(Settings!$AQ$19:$AQ$33, MATCH(H$10, Settings!$Y$19:$Y$33, 0))))-1), 1, Settings!$AY$23:$AY$38), ""))</f>
        <v/>
      </c>
      <c r="BH301" s="119" t="str">
        <f>IF(OR(I$10="", $B301="", I301="", BH$9=""), "", IFERROR(WORKDAY((DATE(YEAR($B301), MONTH($B301)+INDEX(Settings!$AM$19:$AM$33, MATCH(I$10, Settings!$Y$19:$Y$33, 0)), IF(INDEX(Settings!$AQ$19:$AQ$33, MATCH(I$10, Settings!$Y$19:$Y$33, 0))=0, DAY($B301), INDEX(Settings!$AQ$19:$AQ$33, MATCH(I$10, Settings!$Y$19:$Y$33, 0))))-1), 1, Settings!$AY$23:$AY$38), ""))</f>
        <v/>
      </c>
      <c r="BI301" s="119" t="str">
        <f>IF(OR(J$10="", $B301="", J301="", BI$9=""), "", IFERROR(WORKDAY((DATE(YEAR($B301), MONTH($B301)+INDEX(Settings!$AM$19:$AM$33, MATCH(J$10, Settings!$Y$19:$Y$33, 0)), IF(INDEX(Settings!$AQ$19:$AQ$33, MATCH(J$10, Settings!$Y$19:$Y$33, 0))=0, DAY($B301), INDEX(Settings!$AQ$19:$AQ$33, MATCH(J$10, Settings!$Y$19:$Y$33, 0))))-1), 1, Settings!$AY$23:$AY$38), ""))</f>
        <v/>
      </c>
      <c r="BJ301" s="119" t="str">
        <f>IF(OR(K$10="", $B301="", K301="", BJ$9=""), "", IFERROR(WORKDAY((DATE(YEAR($B301), MONTH($B301)+INDEX(Settings!$AM$19:$AM$33, MATCH(K$10, Settings!$Y$19:$Y$33, 0)), IF(INDEX(Settings!$AQ$19:$AQ$33, MATCH(K$10, Settings!$Y$19:$Y$33, 0))=0, DAY($B301), INDEX(Settings!$AQ$19:$AQ$33, MATCH(K$10, Settings!$Y$19:$Y$33, 0))))-1), 1, Settings!$AY$23:$AY$38), ""))</f>
        <v/>
      </c>
      <c r="BK301" s="119" t="str">
        <f>IF(OR(L$10="", $B301="", L301="", BK$9=""), "", IFERROR(WORKDAY((DATE(YEAR($B301), MONTH($B301)+INDEX(Settings!$AM$19:$AM$33, MATCH(L$10, Settings!$Y$19:$Y$33, 0)), IF(INDEX(Settings!$AQ$19:$AQ$33, MATCH(L$10, Settings!$Y$19:$Y$33, 0))=0, DAY($B301), INDEX(Settings!$AQ$19:$AQ$33, MATCH(L$10, Settings!$Y$19:$Y$33, 0))))-1), 1, Settings!$AY$23:$AY$38), ""))</f>
        <v/>
      </c>
      <c r="BL301" s="119" t="str">
        <f>IF(OR(M$10="", $B301="", M301="", BL$9=""), "", IFERROR(WORKDAY((DATE(YEAR($B301), MONTH($B301)+INDEX(Settings!$AM$19:$AM$33, MATCH(M$10, Settings!$Y$19:$Y$33, 0)), IF(INDEX(Settings!$AQ$19:$AQ$33, MATCH(M$10, Settings!$Y$19:$Y$33, 0))=0, DAY($B301), INDEX(Settings!$AQ$19:$AQ$33, MATCH(M$10, Settings!$Y$19:$Y$33, 0))))-1), 1, Settings!$AY$23:$AY$38), ""))</f>
        <v/>
      </c>
      <c r="BM301" s="119" t="str">
        <f>IF(OR(N$10="", $B301="", N301="", BM$9=""), "", IFERROR(WORKDAY((DATE(YEAR($B301), MONTH($B301)+INDEX(Settings!$AM$19:$AM$33, MATCH(N$10, Settings!$Y$19:$Y$33, 0)), IF(INDEX(Settings!$AQ$19:$AQ$33, MATCH(N$10, Settings!$Y$19:$Y$33, 0))=0, DAY($B301), INDEX(Settings!$AQ$19:$AQ$33, MATCH(N$10, Settings!$Y$19:$Y$33, 0))))-1), 1, Settings!$AY$23:$AY$38), ""))</f>
        <v/>
      </c>
      <c r="BN301" s="119" t="str">
        <f>IF(OR(O$10="", $B301="", O301="", BN$9=""), "", IFERROR(WORKDAY((DATE(YEAR($B301), MONTH($B301)+INDEX(Settings!$AM$19:$AM$33, MATCH(O$10, Settings!$Y$19:$Y$33, 0)), IF(INDEX(Settings!$AQ$19:$AQ$33, MATCH(O$10, Settings!$Y$19:$Y$33, 0))=0, DAY($B301), INDEX(Settings!$AQ$19:$AQ$33, MATCH(O$10, Settings!$Y$19:$Y$33, 0))))-1), 1, Settings!$AY$23:$AY$38), ""))</f>
        <v/>
      </c>
      <c r="BO301" s="119" t="str">
        <f>IF(OR(P$10="", $B301="", P301="", BO$9=""), "", IFERROR(WORKDAY((DATE(YEAR($B301), MONTH($B301)+INDEX(Settings!$AM$19:$AM$33, MATCH(P$10, Settings!$Y$19:$Y$33, 0)), IF(INDEX(Settings!$AQ$19:$AQ$33, MATCH(P$10, Settings!$Y$19:$Y$33, 0))=0, DAY($B301), INDEX(Settings!$AQ$19:$AQ$33, MATCH(P$10, Settings!$Y$19:$Y$33, 0))))-1), 1, Settings!$AY$23:$AY$38), ""))</f>
        <v/>
      </c>
      <c r="BP301" s="120" t="str">
        <f>IF(OR(Q$10="", $B301="", Q301="", BP$9=""), "", IFERROR(WORKDAY((DATE(YEAR($B301), MONTH($B301)+INDEX(Settings!$AM$19:$AM$33, MATCH(Q$10, Settings!$Y$19:$Y$33, 0)), IF(INDEX(Settings!$AQ$19:$AQ$33, MATCH(Q$10, Settings!$Y$19:$Y$33, 0))=0, DAY($B301), INDEX(Settings!$AQ$19:$AQ$33, MATCH(Q$10, Settings!$Y$19:$Y$33, 0))))-1), 1, Settings!$AY$23:$AY$38), ""))</f>
        <v/>
      </c>
      <c r="BR301" s="118" t="str">
        <f>IF(BB301="", "", IF(BB301&lt;=$B301, WORKDAY(DATE(YEAR($BB301), MONTH(BB301)+1, DAY(BB301)-1), 1, Settings!$AY$23:$AY$38), BB301))</f>
        <v/>
      </c>
      <c r="BS301" s="119" t="str">
        <f>IF(BC301="", "", IF(BC301&lt;=$B301, WORKDAY(DATE(YEAR($BB301), MONTH(BC301)+1, DAY(BC301)-1), 1, Settings!$AY$23:$AY$38), BC301))</f>
        <v/>
      </c>
      <c r="BT301" s="119" t="str">
        <f>IF(BD301="", "", IF(BD301&lt;=$B301, WORKDAY(DATE(YEAR($BB301), MONTH(BD301)+1, DAY(BD301)-1), 1, Settings!$AY$23:$AY$38), BD301))</f>
        <v/>
      </c>
      <c r="BU301" s="119" t="str">
        <f>IF(BE301="", "", IF(BE301&lt;=$B301, WORKDAY(DATE(YEAR($BB301), MONTH(BE301)+1, DAY(BE301)-1), 1, Settings!$AY$23:$AY$38), BE301))</f>
        <v/>
      </c>
      <c r="BV301" s="119" t="str">
        <f>IF(BF301="", "", IF(BF301&lt;=$B301, WORKDAY(DATE(YEAR($BB301), MONTH(BF301)+1, DAY(BF301)-1), 1, Settings!$AY$23:$AY$38), BF301))</f>
        <v/>
      </c>
      <c r="BW301" s="119" t="str">
        <f>IF(BG301="", "", IF(BG301&lt;=$B301, WORKDAY(DATE(YEAR($BB301), MONTH(BG301)+1, DAY(BG301)-1), 1, Settings!$AY$23:$AY$38), BG301))</f>
        <v/>
      </c>
      <c r="BX301" s="119" t="str">
        <f>IF(BH301="", "", IF(BH301&lt;=$B301, WORKDAY(DATE(YEAR($BB301), MONTH(BH301)+1, DAY(BH301)-1), 1, Settings!$AY$23:$AY$38), BH301))</f>
        <v/>
      </c>
      <c r="BY301" s="119" t="str">
        <f>IF(BI301="", "", IF(BI301&lt;=$B301, WORKDAY(DATE(YEAR($BB301), MONTH(BI301)+1, DAY(BI301)-1), 1, Settings!$AY$23:$AY$38), BI301))</f>
        <v/>
      </c>
      <c r="BZ301" s="119" t="str">
        <f>IF(BJ301="", "", IF(BJ301&lt;=$B301, WORKDAY(DATE(YEAR($BB301), MONTH(BJ301)+1, DAY(BJ301)-1), 1, Settings!$AY$23:$AY$38), BJ301))</f>
        <v/>
      </c>
      <c r="CA301" s="119" t="str">
        <f>IF(BK301="", "", IF(BK301&lt;=$B301, WORKDAY(DATE(YEAR($BB301), MONTH(BK301)+1, DAY(BK301)-1), 1, Settings!$AY$23:$AY$38), BK301))</f>
        <v/>
      </c>
      <c r="CB301" s="119" t="str">
        <f>IF(BL301="", "", IF(BL301&lt;=$B301, WORKDAY(DATE(YEAR($BB301), MONTH(BL301)+1, DAY(BL301)-1), 1, Settings!$AY$23:$AY$38), BL301))</f>
        <v/>
      </c>
      <c r="CC301" s="119" t="str">
        <f>IF(BM301="", "", IF(BM301&lt;=$B301, WORKDAY(DATE(YEAR($BB301), MONTH(BM301)+1, DAY(BM301)-1), 1, Settings!$AY$23:$AY$38), BM301))</f>
        <v/>
      </c>
      <c r="CD301" s="119" t="str">
        <f>IF(BN301="", "", IF(BN301&lt;=$B301, WORKDAY(DATE(YEAR($BB301), MONTH(BN301)+1, DAY(BN301)-1), 1, Settings!$AY$23:$AY$38), BN301))</f>
        <v/>
      </c>
      <c r="CE301" s="119" t="str">
        <f>IF(BO301="", "", IF(BO301&lt;=$B301, WORKDAY(DATE(YEAR($BB301), MONTH(BO301)+1, DAY(BO301)-1), 1, Settings!$AY$23:$AY$38), BO301))</f>
        <v/>
      </c>
      <c r="CF301" s="120" t="str">
        <f>IF(BP301="", "", IF(BP301&lt;=$B301, WORKDAY(DATE(YEAR($BB301), MONTH(BP301)+1, DAY(BP301)-1), 1, Settings!$AY$23:$AY$38), BP301))</f>
        <v/>
      </c>
      <c r="CH301" s="48" t="str">
        <f t="shared" si="128"/>
        <v/>
      </c>
      <c r="CI301" s="49" t="str">
        <f t="shared" si="129"/>
        <v/>
      </c>
      <c r="CJ301" s="49" t="str">
        <f t="shared" si="130"/>
        <v/>
      </c>
      <c r="CK301" s="49" t="str">
        <f t="shared" si="131"/>
        <v/>
      </c>
      <c r="CL301" s="49" t="str">
        <f t="shared" si="132"/>
        <v/>
      </c>
      <c r="CM301" s="49" t="str">
        <f t="shared" si="133"/>
        <v/>
      </c>
      <c r="CN301" s="49" t="str">
        <f t="shared" si="134"/>
        <v/>
      </c>
      <c r="CO301" s="49" t="str">
        <f t="shared" si="135"/>
        <v/>
      </c>
      <c r="CP301" s="49" t="str">
        <f t="shared" si="136"/>
        <v/>
      </c>
      <c r="CQ301" s="49" t="str">
        <f t="shared" si="137"/>
        <v/>
      </c>
      <c r="CR301" s="49" t="str">
        <f t="shared" si="138"/>
        <v/>
      </c>
      <c r="CS301" s="49" t="str">
        <f t="shared" si="139"/>
        <v/>
      </c>
      <c r="CT301" s="49" t="str">
        <f t="shared" si="140"/>
        <v/>
      </c>
      <c r="CU301" s="49" t="str">
        <f t="shared" si="141"/>
        <v/>
      </c>
      <c r="CV301" s="16" t="str">
        <f t="shared" si="142"/>
        <v/>
      </c>
      <c r="CX301" s="48" t="str">
        <f t="shared" si="143"/>
        <v/>
      </c>
      <c r="CY301" s="49" t="str">
        <f t="shared" si="144"/>
        <v/>
      </c>
      <c r="CZ301" s="49" t="str">
        <f t="shared" si="145"/>
        <v/>
      </c>
      <c r="DA301" s="49" t="str">
        <f t="shared" si="146"/>
        <v/>
      </c>
      <c r="DB301" s="49" t="str">
        <f t="shared" si="147"/>
        <v/>
      </c>
      <c r="DC301" s="49" t="str">
        <f t="shared" si="148"/>
        <v/>
      </c>
      <c r="DD301" s="49" t="str">
        <f t="shared" si="149"/>
        <v/>
      </c>
      <c r="DE301" s="49" t="str">
        <f t="shared" si="150"/>
        <v/>
      </c>
      <c r="DF301" s="49" t="str">
        <f t="shared" si="151"/>
        <v/>
      </c>
      <c r="DG301" s="49" t="str">
        <f t="shared" si="152"/>
        <v/>
      </c>
      <c r="DH301" s="49" t="str">
        <f t="shared" si="153"/>
        <v/>
      </c>
      <c r="DI301" s="49" t="str">
        <f t="shared" si="154"/>
        <v/>
      </c>
      <c r="DJ301" s="49" t="str">
        <f t="shared" si="155"/>
        <v/>
      </c>
      <c r="DK301" s="49" t="str">
        <f t="shared" si="156"/>
        <v/>
      </c>
      <c r="DL301" s="16" t="str">
        <f t="shared" si="157"/>
        <v/>
      </c>
      <c r="DN301" s="17" t="str">
        <f t="shared" si="158"/>
        <v>Apr 2020</v>
      </c>
    </row>
    <row r="302" spans="1:118" x14ac:dyDescent="0.25">
      <c r="A302" s="30"/>
      <c r="B302" s="102">
        <f>IF(B301="", "", IFERROR(IF(B301+1&gt;Settings!$G$25, "", B301+1), ""))</f>
        <v>43938</v>
      </c>
      <c r="C302" s="294"/>
      <c r="D302" s="295"/>
      <c r="E302" s="295"/>
      <c r="F302" s="295"/>
      <c r="G302" s="295"/>
      <c r="H302" s="295"/>
      <c r="I302" s="295"/>
      <c r="J302" s="295"/>
      <c r="K302" s="295"/>
      <c r="L302" s="295"/>
      <c r="M302" s="295"/>
      <c r="N302" s="295"/>
      <c r="O302" s="295"/>
      <c r="P302" s="295"/>
      <c r="Q302" s="296"/>
      <c r="R302" s="30"/>
      <c r="T302" s="17" t="str">
        <f>IF($B302="", "", IF($B302&lt;Settings!$G$23, "Old", "New"))</f>
        <v>New</v>
      </c>
      <c r="AL302" s="118" t="str">
        <f>IF(OR($B302="", C302="", C$10="", AL$9), "", IFERROR($B302+INDEX(Settings!$AF$19:$AF$33, MATCH(C$10, Settings!$Y$19:$Y$33, 0))+IF(INDEX(Settings!$AI$19:$AI$33, MATCH(C$10, Settings!$Y$19:$Y$33, 0))="", 0, INDEX($AO$2:$AU$8, MATCH(TEXT($B302, "ddd"), $AN$2:$AN$8, 0), MATCH(INDEX(Settings!$AI$19:$AI$33, MATCH(C$10, Settings!$Y$19:$Y$33, 0)), $AO$1:$AU$1, 0))), 0))</f>
        <v/>
      </c>
      <c r="AM302" s="119" t="str">
        <f>IF(OR($B302="", D302="", D$10="", AM$9), "", IFERROR($B302+INDEX(Settings!$AF$19:$AF$33, MATCH(D$10, Settings!$Y$19:$Y$33, 0))+IF(INDEX(Settings!$AI$19:$AI$33, MATCH(D$10, Settings!$Y$19:$Y$33, 0))="", 0, INDEX($AO$2:$AU$8, MATCH(TEXT($B302, "ddd"), $AN$2:$AN$8, 0), MATCH(INDEX(Settings!$AI$19:$AI$33, MATCH(D$10, Settings!$Y$19:$Y$33, 0)), $AO$1:$AU$1, 0))), 0))</f>
        <v/>
      </c>
      <c r="AN302" s="119" t="str">
        <f>IF(OR($B302="", E302="", E$10="", AN$9), "", IFERROR($B302+INDEX(Settings!$AF$19:$AF$33, MATCH(E$10, Settings!$Y$19:$Y$33, 0))+IF(INDEX(Settings!$AI$19:$AI$33, MATCH(E$10, Settings!$Y$19:$Y$33, 0))="", 0, INDEX($AO$2:$AU$8, MATCH(TEXT($B302, "ddd"), $AN$2:$AN$8, 0), MATCH(INDEX(Settings!$AI$19:$AI$33, MATCH(E$10, Settings!$Y$19:$Y$33, 0)), $AO$1:$AU$1, 0))), 0))</f>
        <v/>
      </c>
      <c r="AO302" s="119" t="str">
        <f>IF(OR($B302="", F302="", F$10="", AO$9), "", IFERROR($B302+INDEX(Settings!$AF$19:$AF$33, MATCH(F$10, Settings!$Y$19:$Y$33, 0))+IF(INDEX(Settings!$AI$19:$AI$33, MATCH(F$10, Settings!$Y$19:$Y$33, 0))="", 0, INDEX($AO$2:$AU$8, MATCH(TEXT($B302, "ddd"), $AN$2:$AN$8, 0), MATCH(INDEX(Settings!$AI$19:$AI$33, MATCH(F$10, Settings!$Y$19:$Y$33, 0)), $AO$1:$AU$1, 0))), 0))</f>
        <v/>
      </c>
      <c r="AP302" s="119" t="str">
        <f>IF(OR($B302="", G302="", G$10="", AP$9), "", IFERROR($B302+INDEX(Settings!$AF$19:$AF$33, MATCH(G$10, Settings!$Y$19:$Y$33, 0))+IF(INDEX(Settings!$AI$19:$AI$33, MATCH(G$10, Settings!$Y$19:$Y$33, 0))="", 0, INDEX($AO$2:$AU$8, MATCH(TEXT($B302, "ddd"), $AN$2:$AN$8, 0), MATCH(INDEX(Settings!$AI$19:$AI$33, MATCH(G$10, Settings!$Y$19:$Y$33, 0)), $AO$1:$AU$1, 0))), 0))</f>
        <v/>
      </c>
      <c r="AQ302" s="119" t="str">
        <f>IF(OR($B302="", H302="", H$10="", AQ$9), "", IFERROR($B302+INDEX(Settings!$AF$19:$AF$33, MATCH(H$10, Settings!$Y$19:$Y$33, 0))+IF(INDEX(Settings!$AI$19:$AI$33, MATCH(H$10, Settings!$Y$19:$Y$33, 0))="", 0, INDEX($AO$2:$AU$8, MATCH(TEXT($B302, "ddd"), $AN$2:$AN$8, 0), MATCH(INDEX(Settings!$AI$19:$AI$33, MATCH(H$10, Settings!$Y$19:$Y$33, 0)), $AO$1:$AU$1, 0))), 0))</f>
        <v/>
      </c>
      <c r="AR302" s="119" t="str">
        <f>IF(OR($B302="", I302="", I$10="", AR$9), "", IFERROR($B302+INDEX(Settings!$AF$19:$AF$33, MATCH(I$10, Settings!$Y$19:$Y$33, 0))+IF(INDEX(Settings!$AI$19:$AI$33, MATCH(I$10, Settings!$Y$19:$Y$33, 0))="", 0, INDEX($AO$2:$AU$8, MATCH(TEXT($B302, "ddd"), $AN$2:$AN$8, 0), MATCH(INDEX(Settings!$AI$19:$AI$33, MATCH(I$10, Settings!$Y$19:$Y$33, 0)), $AO$1:$AU$1, 0))), 0))</f>
        <v/>
      </c>
      <c r="AS302" s="119" t="str">
        <f>IF(OR($B302="", J302="", J$10="", AS$9), "", IFERROR($B302+INDEX(Settings!$AF$19:$AF$33, MATCH(J$10, Settings!$Y$19:$Y$33, 0))+IF(INDEX(Settings!$AI$19:$AI$33, MATCH(J$10, Settings!$Y$19:$Y$33, 0))="", 0, INDEX($AO$2:$AU$8, MATCH(TEXT($B302, "ddd"), $AN$2:$AN$8, 0), MATCH(INDEX(Settings!$AI$19:$AI$33, MATCH(J$10, Settings!$Y$19:$Y$33, 0)), $AO$1:$AU$1, 0))), 0))</f>
        <v/>
      </c>
      <c r="AT302" s="119" t="str">
        <f>IF(OR($B302="", K302="", K$10="", AT$9), "", IFERROR($B302+INDEX(Settings!$AF$19:$AF$33, MATCH(K$10, Settings!$Y$19:$Y$33, 0))+IF(INDEX(Settings!$AI$19:$AI$33, MATCH(K$10, Settings!$Y$19:$Y$33, 0))="", 0, INDEX($AO$2:$AU$8, MATCH(TEXT($B302, "ddd"), $AN$2:$AN$8, 0), MATCH(INDEX(Settings!$AI$19:$AI$33, MATCH(K$10, Settings!$Y$19:$Y$33, 0)), $AO$1:$AU$1, 0))), 0))</f>
        <v/>
      </c>
      <c r="AU302" s="119" t="str">
        <f>IF(OR($B302="", L302="", L$10="", AU$9), "", IFERROR($B302+INDEX(Settings!$AF$19:$AF$33, MATCH(L$10, Settings!$Y$19:$Y$33, 0))+IF(INDEX(Settings!$AI$19:$AI$33, MATCH(L$10, Settings!$Y$19:$Y$33, 0))="", 0, INDEX($AO$2:$AU$8, MATCH(TEXT($B302, "ddd"), $AN$2:$AN$8, 0), MATCH(INDEX(Settings!$AI$19:$AI$33, MATCH(L$10, Settings!$Y$19:$Y$33, 0)), $AO$1:$AU$1, 0))), 0))</f>
        <v/>
      </c>
      <c r="AV302" s="119" t="str">
        <f>IF(OR($B302="", M302="", M$10="", AV$9), "", IFERROR($B302+INDEX(Settings!$AF$19:$AF$33, MATCH(M$10, Settings!$Y$19:$Y$33, 0))+IF(INDEX(Settings!$AI$19:$AI$33, MATCH(M$10, Settings!$Y$19:$Y$33, 0))="", 0, INDEX($AO$2:$AU$8, MATCH(TEXT($B302, "ddd"), $AN$2:$AN$8, 0), MATCH(INDEX(Settings!$AI$19:$AI$33, MATCH(M$10, Settings!$Y$19:$Y$33, 0)), $AO$1:$AU$1, 0))), 0))</f>
        <v/>
      </c>
      <c r="AW302" s="119" t="str">
        <f>IF(OR($B302="", N302="", N$10="", AW$9), "", IFERROR($B302+INDEX(Settings!$AF$19:$AF$33, MATCH(N$10, Settings!$Y$19:$Y$33, 0))+IF(INDEX(Settings!$AI$19:$AI$33, MATCH(N$10, Settings!$Y$19:$Y$33, 0))="", 0, INDEX($AO$2:$AU$8, MATCH(TEXT($B302, "ddd"), $AN$2:$AN$8, 0), MATCH(INDEX(Settings!$AI$19:$AI$33, MATCH(N$10, Settings!$Y$19:$Y$33, 0)), $AO$1:$AU$1, 0))), 0))</f>
        <v/>
      </c>
      <c r="AX302" s="119" t="str">
        <f>IF(OR($B302="", O302="", O$10="", AX$9), "", IFERROR($B302+INDEX(Settings!$AF$19:$AF$33, MATCH(O$10, Settings!$Y$19:$Y$33, 0))+IF(INDEX(Settings!$AI$19:$AI$33, MATCH(O$10, Settings!$Y$19:$Y$33, 0))="", 0, INDEX($AO$2:$AU$8, MATCH(TEXT($B302, "ddd"), $AN$2:$AN$8, 0), MATCH(INDEX(Settings!$AI$19:$AI$33, MATCH(O$10, Settings!$Y$19:$Y$33, 0)), $AO$1:$AU$1, 0))), 0))</f>
        <v/>
      </c>
      <c r="AY302" s="119" t="str">
        <f>IF(OR($B302="", P302="", P$10="", AY$9), "", IFERROR($B302+INDEX(Settings!$AF$19:$AF$33, MATCH(P$10, Settings!$Y$19:$Y$33, 0))+IF(INDEX(Settings!$AI$19:$AI$33, MATCH(P$10, Settings!$Y$19:$Y$33, 0))="", 0, INDEX($AO$2:$AU$8, MATCH(TEXT($B302, "ddd"), $AN$2:$AN$8, 0), MATCH(INDEX(Settings!$AI$19:$AI$33, MATCH(P$10, Settings!$Y$19:$Y$33, 0)), $AO$1:$AU$1, 0))), 0))</f>
        <v/>
      </c>
      <c r="AZ302" s="120" t="str">
        <f>IF(OR($B302="", Q302="", Q$10="", AZ$9), "", IFERROR($B302+INDEX(Settings!$AF$19:$AF$33, MATCH(Q$10, Settings!$Y$19:$Y$33, 0))+IF(INDEX(Settings!$AI$19:$AI$33, MATCH(Q$10, Settings!$Y$19:$Y$33, 0))="", 0, INDEX($AO$2:$AU$8, MATCH(TEXT($B302, "ddd"), $AN$2:$AN$8, 0), MATCH(INDEX(Settings!$AI$19:$AI$33, MATCH(Q$10, Settings!$Y$19:$Y$33, 0)), $AO$1:$AU$1, 0))), 0))</f>
        <v/>
      </c>
      <c r="BB302" s="118" t="str">
        <f>IF(OR(C$10="", $B302="", C302="", BB$9=""), "", IFERROR(WORKDAY((DATE(YEAR($B302), MONTH($B302)+INDEX(Settings!$AM$19:$AM$33, MATCH(C$10, Settings!$Y$19:$Y$33, 0)), IF(INDEX(Settings!$AQ$19:$AQ$33, MATCH(C$10, Settings!$Y$19:$Y$33, 0))=0, DAY($B302), INDEX(Settings!$AQ$19:$AQ$33, MATCH(C$10, Settings!$Y$19:$Y$33, 0))))-1), 1, Settings!$AY$23:$AY$38), ""))</f>
        <v/>
      </c>
      <c r="BC302" s="119" t="str">
        <f>IF(OR(D$10="", $B302="", D302="", BC$9=""), "", IFERROR(WORKDAY((DATE(YEAR($B302), MONTH($B302)+INDEX(Settings!$AM$19:$AM$33, MATCH(D$10, Settings!$Y$19:$Y$33, 0)), IF(INDEX(Settings!$AQ$19:$AQ$33, MATCH(D$10, Settings!$Y$19:$Y$33, 0))=0, DAY($B302), INDEX(Settings!$AQ$19:$AQ$33, MATCH(D$10, Settings!$Y$19:$Y$33, 0))))-1), 1, Settings!$AY$23:$AY$38), ""))</f>
        <v/>
      </c>
      <c r="BD302" s="119" t="str">
        <f>IF(OR(E$10="", $B302="", E302="", BD$9=""), "", IFERROR(WORKDAY((DATE(YEAR($B302), MONTH($B302)+INDEX(Settings!$AM$19:$AM$33, MATCH(E$10, Settings!$Y$19:$Y$33, 0)), IF(INDEX(Settings!$AQ$19:$AQ$33, MATCH(E$10, Settings!$Y$19:$Y$33, 0))=0, DAY($B302), INDEX(Settings!$AQ$19:$AQ$33, MATCH(E$10, Settings!$Y$19:$Y$33, 0))))-1), 1, Settings!$AY$23:$AY$38), ""))</f>
        <v/>
      </c>
      <c r="BE302" s="119" t="str">
        <f>IF(OR(F$10="", $B302="", F302="", BE$9=""), "", IFERROR(WORKDAY((DATE(YEAR($B302), MONTH($B302)+INDEX(Settings!$AM$19:$AM$33, MATCH(F$10, Settings!$Y$19:$Y$33, 0)), IF(INDEX(Settings!$AQ$19:$AQ$33, MATCH(F$10, Settings!$Y$19:$Y$33, 0))=0, DAY($B302), INDEX(Settings!$AQ$19:$AQ$33, MATCH(F$10, Settings!$Y$19:$Y$33, 0))))-1), 1, Settings!$AY$23:$AY$38), ""))</f>
        <v/>
      </c>
      <c r="BF302" s="119" t="str">
        <f>IF(OR(G$10="", $B302="", G302="", BF$9=""), "", IFERROR(WORKDAY((DATE(YEAR($B302), MONTH($B302)+INDEX(Settings!$AM$19:$AM$33, MATCH(G$10, Settings!$Y$19:$Y$33, 0)), IF(INDEX(Settings!$AQ$19:$AQ$33, MATCH(G$10, Settings!$Y$19:$Y$33, 0))=0, DAY($B302), INDEX(Settings!$AQ$19:$AQ$33, MATCH(G$10, Settings!$Y$19:$Y$33, 0))))-1), 1, Settings!$AY$23:$AY$38), ""))</f>
        <v/>
      </c>
      <c r="BG302" s="119" t="str">
        <f>IF(OR(H$10="", $B302="", H302="", BG$9=""), "", IFERROR(WORKDAY((DATE(YEAR($B302), MONTH($B302)+INDEX(Settings!$AM$19:$AM$33, MATCH(H$10, Settings!$Y$19:$Y$33, 0)), IF(INDEX(Settings!$AQ$19:$AQ$33, MATCH(H$10, Settings!$Y$19:$Y$33, 0))=0, DAY($B302), INDEX(Settings!$AQ$19:$AQ$33, MATCH(H$10, Settings!$Y$19:$Y$33, 0))))-1), 1, Settings!$AY$23:$AY$38), ""))</f>
        <v/>
      </c>
      <c r="BH302" s="119" t="str">
        <f>IF(OR(I$10="", $B302="", I302="", BH$9=""), "", IFERROR(WORKDAY((DATE(YEAR($B302), MONTH($B302)+INDEX(Settings!$AM$19:$AM$33, MATCH(I$10, Settings!$Y$19:$Y$33, 0)), IF(INDEX(Settings!$AQ$19:$AQ$33, MATCH(I$10, Settings!$Y$19:$Y$33, 0))=0, DAY($B302), INDEX(Settings!$AQ$19:$AQ$33, MATCH(I$10, Settings!$Y$19:$Y$33, 0))))-1), 1, Settings!$AY$23:$AY$38), ""))</f>
        <v/>
      </c>
      <c r="BI302" s="119" t="str">
        <f>IF(OR(J$10="", $B302="", J302="", BI$9=""), "", IFERROR(WORKDAY((DATE(YEAR($B302), MONTH($B302)+INDEX(Settings!$AM$19:$AM$33, MATCH(J$10, Settings!$Y$19:$Y$33, 0)), IF(INDEX(Settings!$AQ$19:$AQ$33, MATCH(J$10, Settings!$Y$19:$Y$33, 0))=0, DAY($B302), INDEX(Settings!$AQ$19:$AQ$33, MATCH(J$10, Settings!$Y$19:$Y$33, 0))))-1), 1, Settings!$AY$23:$AY$38), ""))</f>
        <v/>
      </c>
      <c r="BJ302" s="119" t="str">
        <f>IF(OR(K$10="", $B302="", K302="", BJ$9=""), "", IFERROR(WORKDAY((DATE(YEAR($B302), MONTH($B302)+INDEX(Settings!$AM$19:$AM$33, MATCH(K$10, Settings!$Y$19:$Y$33, 0)), IF(INDEX(Settings!$AQ$19:$AQ$33, MATCH(K$10, Settings!$Y$19:$Y$33, 0))=0, DAY($B302), INDEX(Settings!$AQ$19:$AQ$33, MATCH(K$10, Settings!$Y$19:$Y$33, 0))))-1), 1, Settings!$AY$23:$AY$38), ""))</f>
        <v/>
      </c>
      <c r="BK302" s="119" t="str">
        <f>IF(OR(L$10="", $B302="", L302="", BK$9=""), "", IFERROR(WORKDAY((DATE(YEAR($B302), MONTH($B302)+INDEX(Settings!$AM$19:$AM$33, MATCH(L$10, Settings!$Y$19:$Y$33, 0)), IF(INDEX(Settings!$AQ$19:$AQ$33, MATCH(L$10, Settings!$Y$19:$Y$33, 0))=0, DAY($B302), INDEX(Settings!$AQ$19:$AQ$33, MATCH(L$10, Settings!$Y$19:$Y$33, 0))))-1), 1, Settings!$AY$23:$AY$38), ""))</f>
        <v/>
      </c>
      <c r="BL302" s="119" t="str">
        <f>IF(OR(M$10="", $B302="", M302="", BL$9=""), "", IFERROR(WORKDAY((DATE(YEAR($B302), MONTH($B302)+INDEX(Settings!$AM$19:$AM$33, MATCH(M$10, Settings!$Y$19:$Y$33, 0)), IF(INDEX(Settings!$AQ$19:$AQ$33, MATCH(M$10, Settings!$Y$19:$Y$33, 0))=0, DAY($B302), INDEX(Settings!$AQ$19:$AQ$33, MATCH(M$10, Settings!$Y$19:$Y$33, 0))))-1), 1, Settings!$AY$23:$AY$38), ""))</f>
        <v/>
      </c>
      <c r="BM302" s="119" t="str">
        <f>IF(OR(N$10="", $B302="", N302="", BM$9=""), "", IFERROR(WORKDAY((DATE(YEAR($B302), MONTH($B302)+INDEX(Settings!$AM$19:$AM$33, MATCH(N$10, Settings!$Y$19:$Y$33, 0)), IF(INDEX(Settings!$AQ$19:$AQ$33, MATCH(N$10, Settings!$Y$19:$Y$33, 0))=0, DAY($B302), INDEX(Settings!$AQ$19:$AQ$33, MATCH(N$10, Settings!$Y$19:$Y$33, 0))))-1), 1, Settings!$AY$23:$AY$38), ""))</f>
        <v/>
      </c>
      <c r="BN302" s="119" t="str">
        <f>IF(OR(O$10="", $B302="", O302="", BN$9=""), "", IFERROR(WORKDAY((DATE(YEAR($B302), MONTH($B302)+INDEX(Settings!$AM$19:$AM$33, MATCH(O$10, Settings!$Y$19:$Y$33, 0)), IF(INDEX(Settings!$AQ$19:$AQ$33, MATCH(O$10, Settings!$Y$19:$Y$33, 0))=0, DAY($B302), INDEX(Settings!$AQ$19:$AQ$33, MATCH(O$10, Settings!$Y$19:$Y$33, 0))))-1), 1, Settings!$AY$23:$AY$38), ""))</f>
        <v/>
      </c>
      <c r="BO302" s="119" t="str">
        <f>IF(OR(P$10="", $B302="", P302="", BO$9=""), "", IFERROR(WORKDAY((DATE(YEAR($B302), MONTH($B302)+INDEX(Settings!$AM$19:$AM$33, MATCH(P$10, Settings!$Y$19:$Y$33, 0)), IF(INDEX(Settings!$AQ$19:$AQ$33, MATCH(P$10, Settings!$Y$19:$Y$33, 0))=0, DAY($B302), INDEX(Settings!$AQ$19:$AQ$33, MATCH(P$10, Settings!$Y$19:$Y$33, 0))))-1), 1, Settings!$AY$23:$AY$38), ""))</f>
        <v/>
      </c>
      <c r="BP302" s="120" t="str">
        <f>IF(OR(Q$10="", $B302="", Q302="", BP$9=""), "", IFERROR(WORKDAY((DATE(YEAR($B302), MONTH($B302)+INDEX(Settings!$AM$19:$AM$33, MATCH(Q$10, Settings!$Y$19:$Y$33, 0)), IF(INDEX(Settings!$AQ$19:$AQ$33, MATCH(Q$10, Settings!$Y$19:$Y$33, 0))=0, DAY($B302), INDEX(Settings!$AQ$19:$AQ$33, MATCH(Q$10, Settings!$Y$19:$Y$33, 0))))-1), 1, Settings!$AY$23:$AY$38), ""))</f>
        <v/>
      </c>
      <c r="BR302" s="118" t="str">
        <f>IF(BB302="", "", IF(BB302&lt;=$B302, WORKDAY(DATE(YEAR($BB302), MONTH(BB302)+1, DAY(BB302)-1), 1, Settings!$AY$23:$AY$38), BB302))</f>
        <v/>
      </c>
      <c r="BS302" s="119" t="str">
        <f>IF(BC302="", "", IF(BC302&lt;=$B302, WORKDAY(DATE(YEAR($BB302), MONTH(BC302)+1, DAY(BC302)-1), 1, Settings!$AY$23:$AY$38), BC302))</f>
        <v/>
      </c>
      <c r="BT302" s="119" t="str">
        <f>IF(BD302="", "", IF(BD302&lt;=$B302, WORKDAY(DATE(YEAR($BB302), MONTH(BD302)+1, DAY(BD302)-1), 1, Settings!$AY$23:$AY$38), BD302))</f>
        <v/>
      </c>
      <c r="BU302" s="119" t="str">
        <f>IF(BE302="", "", IF(BE302&lt;=$B302, WORKDAY(DATE(YEAR($BB302), MONTH(BE302)+1, DAY(BE302)-1), 1, Settings!$AY$23:$AY$38), BE302))</f>
        <v/>
      </c>
      <c r="BV302" s="119" t="str">
        <f>IF(BF302="", "", IF(BF302&lt;=$B302, WORKDAY(DATE(YEAR($BB302), MONTH(BF302)+1, DAY(BF302)-1), 1, Settings!$AY$23:$AY$38), BF302))</f>
        <v/>
      </c>
      <c r="BW302" s="119" t="str">
        <f>IF(BG302="", "", IF(BG302&lt;=$B302, WORKDAY(DATE(YEAR($BB302), MONTH(BG302)+1, DAY(BG302)-1), 1, Settings!$AY$23:$AY$38), BG302))</f>
        <v/>
      </c>
      <c r="BX302" s="119" t="str">
        <f>IF(BH302="", "", IF(BH302&lt;=$B302, WORKDAY(DATE(YEAR($BB302), MONTH(BH302)+1, DAY(BH302)-1), 1, Settings!$AY$23:$AY$38), BH302))</f>
        <v/>
      </c>
      <c r="BY302" s="119" t="str">
        <f>IF(BI302="", "", IF(BI302&lt;=$B302, WORKDAY(DATE(YEAR($BB302), MONTH(BI302)+1, DAY(BI302)-1), 1, Settings!$AY$23:$AY$38), BI302))</f>
        <v/>
      </c>
      <c r="BZ302" s="119" t="str">
        <f>IF(BJ302="", "", IF(BJ302&lt;=$B302, WORKDAY(DATE(YEAR($BB302), MONTH(BJ302)+1, DAY(BJ302)-1), 1, Settings!$AY$23:$AY$38), BJ302))</f>
        <v/>
      </c>
      <c r="CA302" s="119" t="str">
        <f>IF(BK302="", "", IF(BK302&lt;=$B302, WORKDAY(DATE(YEAR($BB302), MONTH(BK302)+1, DAY(BK302)-1), 1, Settings!$AY$23:$AY$38), BK302))</f>
        <v/>
      </c>
      <c r="CB302" s="119" t="str">
        <f>IF(BL302="", "", IF(BL302&lt;=$B302, WORKDAY(DATE(YEAR($BB302), MONTH(BL302)+1, DAY(BL302)-1), 1, Settings!$AY$23:$AY$38), BL302))</f>
        <v/>
      </c>
      <c r="CC302" s="119" t="str">
        <f>IF(BM302="", "", IF(BM302&lt;=$B302, WORKDAY(DATE(YEAR($BB302), MONTH(BM302)+1, DAY(BM302)-1), 1, Settings!$AY$23:$AY$38), BM302))</f>
        <v/>
      </c>
      <c r="CD302" s="119" t="str">
        <f>IF(BN302="", "", IF(BN302&lt;=$B302, WORKDAY(DATE(YEAR($BB302), MONTH(BN302)+1, DAY(BN302)-1), 1, Settings!$AY$23:$AY$38), BN302))</f>
        <v/>
      </c>
      <c r="CE302" s="119" t="str">
        <f>IF(BO302="", "", IF(BO302&lt;=$B302, WORKDAY(DATE(YEAR($BB302), MONTH(BO302)+1, DAY(BO302)-1), 1, Settings!$AY$23:$AY$38), BO302))</f>
        <v/>
      </c>
      <c r="CF302" s="120" t="str">
        <f>IF(BP302="", "", IF(BP302&lt;=$B302, WORKDAY(DATE(YEAR($BB302), MONTH(BP302)+1, DAY(BP302)-1), 1, Settings!$AY$23:$AY$38), BP302))</f>
        <v/>
      </c>
      <c r="CH302" s="48" t="str">
        <f t="shared" si="128"/>
        <v/>
      </c>
      <c r="CI302" s="49" t="str">
        <f t="shared" si="129"/>
        <v/>
      </c>
      <c r="CJ302" s="49" t="str">
        <f t="shared" si="130"/>
        <v/>
      </c>
      <c r="CK302" s="49" t="str">
        <f t="shared" si="131"/>
        <v/>
      </c>
      <c r="CL302" s="49" t="str">
        <f t="shared" si="132"/>
        <v/>
      </c>
      <c r="CM302" s="49" t="str">
        <f t="shared" si="133"/>
        <v/>
      </c>
      <c r="CN302" s="49" t="str">
        <f t="shared" si="134"/>
        <v/>
      </c>
      <c r="CO302" s="49" t="str">
        <f t="shared" si="135"/>
        <v/>
      </c>
      <c r="CP302" s="49" t="str">
        <f t="shared" si="136"/>
        <v/>
      </c>
      <c r="CQ302" s="49" t="str">
        <f t="shared" si="137"/>
        <v/>
      </c>
      <c r="CR302" s="49" t="str">
        <f t="shared" si="138"/>
        <v/>
      </c>
      <c r="CS302" s="49" t="str">
        <f t="shared" si="139"/>
        <v/>
      </c>
      <c r="CT302" s="49" t="str">
        <f t="shared" si="140"/>
        <v/>
      </c>
      <c r="CU302" s="49" t="str">
        <f t="shared" si="141"/>
        <v/>
      </c>
      <c r="CV302" s="16" t="str">
        <f t="shared" si="142"/>
        <v/>
      </c>
      <c r="CX302" s="48" t="str">
        <f t="shared" si="143"/>
        <v/>
      </c>
      <c r="CY302" s="49" t="str">
        <f t="shared" si="144"/>
        <v/>
      </c>
      <c r="CZ302" s="49" t="str">
        <f t="shared" si="145"/>
        <v/>
      </c>
      <c r="DA302" s="49" t="str">
        <f t="shared" si="146"/>
        <v/>
      </c>
      <c r="DB302" s="49" t="str">
        <f t="shared" si="147"/>
        <v/>
      </c>
      <c r="DC302" s="49" t="str">
        <f t="shared" si="148"/>
        <v/>
      </c>
      <c r="DD302" s="49" t="str">
        <f t="shared" si="149"/>
        <v/>
      </c>
      <c r="DE302" s="49" t="str">
        <f t="shared" si="150"/>
        <v/>
      </c>
      <c r="DF302" s="49" t="str">
        <f t="shared" si="151"/>
        <v/>
      </c>
      <c r="DG302" s="49" t="str">
        <f t="shared" si="152"/>
        <v/>
      </c>
      <c r="DH302" s="49" t="str">
        <f t="shared" si="153"/>
        <v/>
      </c>
      <c r="DI302" s="49" t="str">
        <f t="shared" si="154"/>
        <v/>
      </c>
      <c r="DJ302" s="49" t="str">
        <f t="shared" si="155"/>
        <v/>
      </c>
      <c r="DK302" s="49" t="str">
        <f t="shared" si="156"/>
        <v/>
      </c>
      <c r="DL302" s="16" t="str">
        <f t="shared" si="157"/>
        <v/>
      </c>
      <c r="DN302" s="17" t="str">
        <f t="shared" si="158"/>
        <v>Apr 2020</v>
      </c>
    </row>
    <row r="303" spans="1:118" x14ac:dyDescent="0.25">
      <c r="A303" s="30"/>
      <c r="B303" s="102">
        <f>IF(B302="", "", IFERROR(IF(B302+1&gt;Settings!$G$25, "", B302+1), ""))</f>
        <v>43939</v>
      </c>
      <c r="C303" s="294"/>
      <c r="D303" s="295"/>
      <c r="E303" s="295"/>
      <c r="F303" s="295"/>
      <c r="G303" s="295"/>
      <c r="H303" s="295"/>
      <c r="I303" s="295"/>
      <c r="J303" s="295"/>
      <c r="K303" s="295"/>
      <c r="L303" s="295"/>
      <c r="M303" s="295"/>
      <c r="N303" s="295"/>
      <c r="O303" s="295"/>
      <c r="P303" s="295"/>
      <c r="Q303" s="296"/>
      <c r="R303" s="30"/>
      <c r="T303" s="17" t="str">
        <f>IF($B303="", "", IF($B303&lt;Settings!$G$23, "Old", "New"))</f>
        <v>New</v>
      </c>
      <c r="AL303" s="118" t="str">
        <f>IF(OR($B303="", C303="", C$10="", AL$9), "", IFERROR($B303+INDEX(Settings!$AF$19:$AF$33, MATCH(C$10, Settings!$Y$19:$Y$33, 0))+IF(INDEX(Settings!$AI$19:$AI$33, MATCH(C$10, Settings!$Y$19:$Y$33, 0))="", 0, INDEX($AO$2:$AU$8, MATCH(TEXT($B303, "ddd"), $AN$2:$AN$8, 0), MATCH(INDEX(Settings!$AI$19:$AI$33, MATCH(C$10, Settings!$Y$19:$Y$33, 0)), $AO$1:$AU$1, 0))), 0))</f>
        <v/>
      </c>
      <c r="AM303" s="119" t="str">
        <f>IF(OR($B303="", D303="", D$10="", AM$9), "", IFERROR($B303+INDEX(Settings!$AF$19:$AF$33, MATCH(D$10, Settings!$Y$19:$Y$33, 0))+IF(INDEX(Settings!$AI$19:$AI$33, MATCH(D$10, Settings!$Y$19:$Y$33, 0))="", 0, INDEX($AO$2:$AU$8, MATCH(TEXT($B303, "ddd"), $AN$2:$AN$8, 0), MATCH(INDEX(Settings!$AI$19:$AI$33, MATCH(D$10, Settings!$Y$19:$Y$33, 0)), $AO$1:$AU$1, 0))), 0))</f>
        <v/>
      </c>
      <c r="AN303" s="119" t="str">
        <f>IF(OR($B303="", E303="", E$10="", AN$9), "", IFERROR($B303+INDEX(Settings!$AF$19:$AF$33, MATCH(E$10, Settings!$Y$19:$Y$33, 0))+IF(INDEX(Settings!$AI$19:$AI$33, MATCH(E$10, Settings!$Y$19:$Y$33, 0))="", 0, INDEX($AO$2:$AU$8, MATCH(TEXT($B303, "ddd"), $AN$2:$AN$8, 0), MATCH(INDEX(Settings!$AI$19:$AI$33, MATCH(E$10, Settings!$Y$19:$Y$33, 0)), $AO$1:$AU$1, 0))), 0))</f>
        <v/>
      </c>
      <c r="AO303" s="119" t="str">
        <f>IF(OR($B303="", F303="", F$10="", AO$9), "", IFERROR($B303+INDEX(Settings!$AF$19:$AF$33, MATCH(F$10, Settings!$Y$19:$Y$33, 0))+IF(INDEX(Settings!$AI$19:$AI$33, MATCH(F$10, Settings!$Y$19:$Y$33, 0))="", 0, INDEX($AO$2:$AU$8, MATCH(TEXT($B303, "ddd"), $AN$2:$AN$8, 0), MATCH(INDEX(Settings!$AI$19:$AI$33, MATCH(F$10, Settings!$Y$19:$Y$33, 0)), $AO$1:$AU$1, 0))), 0))</f>
        <v/>
      </c>
      <c r="AP303" s="119" t="str">
        <f>IF(OR($B303="", G303="", G$10="", AP$9), "", IFERROR($B303+INDEX(Settings!$AF$19:$AF$33, MATCH(G$10, Settings!$Y$19:$Y$33, 0))+IF(INDEX(Settings!$AI$19:$AI$33, MATCH(G$10, Settings!$Y$19:$Y$33, 0))="", 0, INDEX($AO$2:$AU$8, MATCH(TEXT($B303, "ddd"), $AN$2:$AN$8, 0), MATCH(INDEX(Settings!$AI$19:$AI$33, MATCH(G$10, Settings!$Y$19:$Y$33, 0)), $AO$1:$AU$1, 0))), 0))</f>
        <v/>
      </c>
      <c r="AQ303" s="119" t="str">
        <f>IF(OR($B303="", H303="", H$10="", AQ$9), "", IFERROR($B303+INDEX(Settings!$AF$19:$AF$33, MATCH(H$10, Settings!$Y$19:$Y$33, 0))+IF(INDEX(Settings!$AI$19:$AI$33, MATCH(H$10, Settings!$Y$19:$Y$33, 0))="", 0, INDEX($AO$2:$AU$8, MATCH(TEXT($B303, "ddd"), $AN$2:$AN$8, 0), MATCH(INDEX(Settings!$AI$19:$AI$33, MATCH(H$10, Settings!$Y$19:$Y$33, 0)), $AO$1:$AU$1, 0))), 0))</f>
        <v/>
      </c>
      <c r="AR303" s="119" t="str">
        <f>IF(OR($B303="", I303="", I$10="", AR$9), "", IFERROR($B303+INDEX(Settings!$AF$19:$AF$33, MATCH(I$10, Settings!$Y$19:$Y$33, 0))+IF(INDEX(Settings!$AI$19:$AI$33, MATCH(I$10, Settings!$Y$19:$Y$33, 0))="", 0, INDEX($AO$2:$AU$8, MATCH(TEXT($B303, "ddd"), $AN$2:$AN$8, 0), MATCH(INDEX(Settings!$AI$19:$AI$33, MATCH(I$10, Settings!$Y$19:$Y$33, 0)), $AO$1:$AU$1, 0))), 0))</f>
        <v/>
      </c>
      <c r="AS303" s="119" t="str">
        <f>IF(OR($B303="", J303="", J$10="", AS$9), "", IFERROR($B303+INDEX(Settings!$AF$19:$AF$33, MATCH(J$10, Settings!$Y$19:$Y$33, 0))+IF(INDEX(Settings!$AI$19:$AI$33, MATCH(J$10, Settings!$Y$19:$Y$33, 0))="", 0, INDEX($AO$2:$AU$8, MATCH(TEXT($B303, "ddd"), $AN$2:$AN$8, 0), MATCH(INDEX(Settings!$AI$19:$AI$33, MATCH(J$10, Settings!$Y$19:$Y$33, 0)), $AO$1:$AU$1, 0))), 0))</f>
        <v/>
      </c>
      <c r="AT303" s="119" t="str">
        <f>IF(OR($B303="", K303="", K$10="", AT$9), "", IFERROR($B303+INDEX(Settings!$AF$19:$AF$33, MATCH(K$10, Settings!$Y$19:$Y$33, 0))+IF(INDEX(Settings!$AI$19:$AI$33, MATCH(K$10, Settings!$Y$19:$Y$33, 0))="", 0, INDEX($AO$2:$AU$8, MATCH(TEXT($B303, "ddd"), $AN$2:$AN$8, 0), MATCH(INDEX(Settings!$AI$19:$AI$33, MATCH(K$10, Settings!$Y$19:$Y$33, 0)), $AO$1:$AU$1, 0))), 0))</f>
        <v/>
      </c>
      <c r="AU303" s="119" t="str">
        <f>IF(OR($B303="", L303="", L$10="", AU$9), "", IFERROR($B303+INDEX(Settings!$AF$19:$AF$33, MATCH(L$10, Settings!$Y$19:$Y$33, 0))+IF(INDEX(Settings!$AI$19:$AI$33, MATCH(L$10, Settings!$Y$19:$Y$33, 0))="", 0, INDEX($AO$2:$AU$8, MATCH(TEXT($B303, "ddd"), $AN$2:$AN$8, 0), MATCH(INDEX(Settings!$AI$19:$AI$33, MATCH(L$10, Settings!$Y$19:$Y$33, 0)), $AO$1:$AU$1, 0))), 0))</f>
        <v/>
      </c>
      <c r="AV303" s="119" t="str">
        <f>IF(OR($B303="", M303="", M$10="", AV$9), "", IFERROR($B303+INDEX(Settings!$AF$19:$AF$33, MATCH(M$10, Settings!$Y$19:$Y$33, 0))+IF(INDEX(Settings!$AI$19:$AI$33, MATCH(M$10, Settings!$Y$19:$Y$33, 0))="", 0, INDEX($AO$2:$AU$8, MATCH(TEXT($B303, "ddd"), $AN$2:$AN$8, 0), MATCH(INDEX(Settings!$AI$19:$AI$33, MATCH(M$10, Settings!$Y$19:$Y$33, 0)), $AO$1:$AU$1, 0))), 0))</f>
        <v/>
      </c>
      <c r="AW303" s="119" t="str">
        <f>IF(OR($B303="", N303="", N$10="", AW$9), "", IFERROR($B303+INDEX(Settings!$AF$19:$AF$33, MATCH(N$10, Settings!$Y$19:$Y$33, 0))+IF(INDEX(Settings!$AI$19:$AI$33, MATCH(N$10, Settings!$Y$19:$Y$33, 0))="", 0, INDEX($AO$2:$AU$8, MATCH(TEXT($B303, "ddd"), $AN$2:$AN$8, 0), MATCH(INDEX(Settings!$AI$19:$AI$33, MATCH(N$10, Settings!$Y$19:$Y$33, 0)), $AO$1:$AU$1, 0))), 0))</f>
        <v/>
      </c>
      <c r="AX303" s="119" t="str">
        <f>IF(OR($B303="", O303="", O$10="", AX$9), "", IFERROR($B303+INDEX(Settings!$AF$19:$AF$33, MATCH(O$10, Settings!$Y$19:$Y$33, 0))+IF(INDEX(Settings!$AI$19:$AI$33, MATCH(O$10, Settings!$Y$19:$Y$33, 0))="", 0, INDEX($AO$2:$AU$8, MATCH(TEXT($B303, "ddd"), $AN$2:$AN$8, 0), MATCH(INDEX(Settings!$AI$19:$AI$33, MATCH(O$10, Settings!$Y$19:$Y$33, 0)), $AO$1:$AU$1, 0))), 0))</f>
        <v/>
      </c>
      <c r="AY303" s="119" t="str">
        <f>IF(OR($B303="", P303="", P$10="", AY$9), "", IFERROR($B303+INDEX(Settings!$AF$19:$AF$33, MATCH(P$10, Settings!$Y$19:$Y$33, 0))+IF(INDEX(Settings!$AI$19:$AI$33, MATCH(P$10, Settings!$Y$19:$Y$33, 0))="", 0, INDEX($AO$2:$AU$8, MATCH(TEXT($B303, "ddd"), $AN$2:$AN$8, 0), MATCH(INDEX(Settings!$AI$19:$AI$33, MATCH(P$10, Settings!$Y$19:$Y$33, 0)), $AO$1:$AU$1, 0))), 0))</f>
        <v/>
      </c>
      <c r="AZ303" s="120" t="str">
        <f>IF(OR($B303="", Q303="", Q$10="", AZ$9), "", IFERROR($B303+INDEX(Settings!$AF$19:$AF$33, MATCH(Q$10, Settings!$Y$19:$Y$33, 0))+IF(INDEX(Settings!$AI$19:$AI$33, MATCH(Q$10, Settings!$Y$19:$Y$33, 0))="", 0, INDEX($AO$2:$AU$8, MATCH(TEXT($B303, "ddd"), $AN$2:$AN$8, 0), MATCH(INDEX(Settings!$AI$19:$AI$33, MATCH(Q$10, Settings!$Y$19:$Y$33, 0)), $AO$1:$AU$1, 0))), 0))</f>
        <v/>
      </c>
      <c r="BB303" s="118" t="str">
        <f>IF(OR(C$10="", $B303="", C303="", BB$9=""), "", IFERROR(WORKDAY((DATE(YEAR($B303), MONTH($B303)+INDEX(Settings!$AM$19:$AM$33, MATCH(C$10, Settings!$Y$19:$Y$33, 0)), IF(INDEX(Settings!$AQ$19:$AQ$33, MATCH(C$10, Settings!$Y$19:$Y$33, 0))=0, DAY($B303), INDEX(Settings!$AQ$19:$AQ$33, MATCH(C$10, Settings!$Y$19:$Y$33, 0))))-1), 1, Settings!$AY$23:$AY$38), ""))</f>
        <v/>
      </c>
      <c r="BC303" s="119" t="str">
        <f>IF(OR(D$10="", $B303="", D303="", BC$9=""), "", IFERROR(WORKDAY((DATE(YEAR($B303), MONTH($B303)+INDEX(Settings!$AM$19:$AM$33, MATCH(D$10, Settings!$Y$19:$Y$33, 0)), IF(INDEX(Settings!$AQ$19:$AQ$33, MATCH(D$10, Settings!$Y$19:$Y$33, 0))=0, DAY($B303), INDEX(Settings!$AQ$19:$AQ$33, MATCH(D$10, Settings!$Y$19:$Y$33, 0))))-1), 1, Settings!$AY$23:$AY$38), ""))</f>
        <v/>
      </c>
      <c r="BD303" s="119" t="str">
        <f>IF(OR(E$10="", $B303="", E303="", BD$9=""), "", IFERROR(WORKDAY((DATE(YEAR($B303), MONTH($B303)+INDEX(Settings!$AM$19:$AM$33, MATCH(E$10, Settings!$Y$19:$Y$33, 0)), IF(INDEX(Settings!$AQ$19:$AQ$33, MATCH(E$10, Settings!$Y$19:$Y$33, 0))=0, DAY($B303), INDEX(Settings!$AQ$19:$AQ$33, MATCH(E$10, Settings!$Y$19:$Y$33, 0))))-1), 1, Settings!$AY$23:$AY$38), ""))</f>
        <v/>
      </c>
      <c r="BE303" s="119" t="str">
        <f>IF(OR(F$10="", $B303="", F303="", BE$9=""), "", IFERROR(WORKDAY((DATE(YEAR($B303), MONTH($B303)+INDEX(Settings!$AM$19:$AM$33, MATCH(F$10, Settings!$Y$19:$Y$33, 0)), IF(INDEX(Settings!$AQ$19:$AQ$33, MATCH(F$10, Settings!$Y$19:$Y$33, 0))=0, DAY($B303), INDEX(Settings!$AQ$19:$AQ$33, MATCH(F$10, Settings!$Y$19:$Y$33, 0))))-1), 1, Settings!$AY$23:$AY$38), ""))</f>
        <v/>
      </c>
      <c r="BF303" s="119" t="str">
        <f>IF(OR(G$10="", $B303="", G303="", BF$9=""), "", IFERROR(WORKDAY((DATE(YEAR($B303), MONTH($B303)+INDEX(Settings!$AM$19:$AM$33, MATCH(G$10, Settings!$Y$19:$Y$33, 0)), IF(INDEX(Settings!$AQ$19:$AQ$33, MATCH(G$10, Settings!$Y$19:$Y$33, 0))=0, DAY($B303), INDEX(Settings!$AQ$19:$AQ$33, MATCH(G$10, Settings!$Y$19:$Y$33, 0))))-1), 1, Settings!$AY$23:$AY$38), ""))</f>
        <v/>
      </c>
      <c r="BG303" s="119" t="str">
        <f>IF(OR(H$10="", $B303="", H303="", BG$9=""), "", IFERROR(WORKDAY((DATE(YEAR($B303), MONTH($B303)+INDEX(Settings!$AM$19:$AM$33, MATCH(H$10, Settings!$Y$19:$Y$33, 0)), IF(INDEX(Settings!$AQ$19:$AQ$33, MATCH(H$10, Settings!$Y$19:$Y$33, 0))=0, DAY($B303), INDEX(Settings!$AQ$19:$AQ$33, MATCH(H$10, Settings!$Y$19:$Y$33, 0))))-1), 1, Settings!$AY$23:$AY$38), ""))</f>
        <v/>
      </c>
      <c r="BH303" s="119" t="str">
        <f>IF(OR(I$10="", $B303="", I303="", BH$9=""), "", IFERROR(WORKDAY((DATE(YEAR($B303), MONTH($B303)+INDEX(Settings!$AM$19:$AM$33, MATCH(I$10, Settings!$Y$19:$Y$33, 0)), IF(INDEX(Settings!$AQ$19:$AQ$33, MATCH(I$10, Settings!$Y$19:$Y$33, 0))=0, DAY($B303), INDEX(Settings!$AQ$19:$AQ$33, MATCH(I$10, Settings!$Y$19:$Y$33, 0))))-1), 1, Settings!$AY$23:$AY$38), ""))</f>
        <v/>
      </c>
      <c r="BI303" s="119" t="str">
        <f>IF(OR(J$10="", $B303="", J303="", BI$9=""), "", IFERROR(WORKDAY((DATE(YEAR($B303), MONTH($B303)+INDEX(Settings!$AM$19:$AM$33, MATCH(J$10, Settings!$Y$19:$Y$33, 0)), IF(INDEX(Settings!$AQ$19:$AQ$33, MATCH(J$10, Settings!$Y$19:$Y$33, 0))=0, DAY($B303), INDEX(Settings!$AQ$19:$AQ$33, MATCH(J$10, Settings!$Y$19:$Y$33, 0))))-1), 1, Settings!$AY$23:$AY$38), ""))</f>
        <v/>
      </c>
      <c r="BJ303" s="119" t="str">
        <f>IF(OR(K$10="", $B303="", K303="", BJ$9=""), "", IFERROR(WORKDAY((DATE(YEAR($B303), MONTH($B303)+INDEX(Settings!$AM$19:$AM$33, MATCH(K$10, Settings!$Y$19:$Y$33, 0)), IF(INDEX(Settings!$AQ$19:$AQ$33, MATCH(K$10, Settings!$Y$19:$Y$33, 0))=0, DAY($B303), INDEX(Settings!$AQ$19:$AQ$33, MATCH(K$10, Settings!$Y$19:$Y$33, 0))))-1), 1, Settings!$AY$23:$AY$38), ""))</f>
        <v/>
      </c>
      <c r="BK303" s="119" t="str">
        <f>IF(OR(L$10="", $B303="", L303="", BK$9=""), "", IFERROR(WORKDAY((DATE(YEAR($B303), MONTH($B303)+INDEX(Settings!$AM$19:$AM$33, MATCH(L$10, Settings!$Y$19:$Y$33, 0)), IF(INDEX(Settings!$AQ$19:$AQ$33, MATCH(L$10, Settings!$Y$19:$Y$33, 0))=0, DAY($B303), INDEX(Settings!$AQ$19:$AQ$33, MATCH(L$10, Settings!$Y$19:$Y$33, 0))))-1), 1, Settings!$AY$23:$AY$38), ""))</f>
        <v/>
      </c>
      <c r="BL303" s="119" t="str">
        <f>IF(OR(M$10="", $B303="", M303="", BL$9=""), "", IFERROR(WORKDAY((DATE(YEAR($B303), MONTH($B303)+INDEX(Settings!$AM$19:$AM$33, MATCH(M$10, Settings!$Y$19:$Y$33, 0)), IF(INDEX(Settings!$AQ$19:$AQ$33, MATCH(M$10, Settings!$Y$19:$Y$33, 0))=0, DAY($B303), INDEX(Settings!$AQ$19:$AQ$33, MATCH(M$10, Settings!$Y$19:$Y$33, 0))))-1), 1, Settings!$AY$23:$AY$38), ""))</f>
        <v/>
      </c>
      <c r="BM303" s="119" t="str">
        <f>IF(OR(N$10="", $B303="", N303="", BM$9=""), "", IFERROR(WORKDAY((DATE(YEAR($B303), MONTH($B303)+INDEX(Settings!$AM$19:$AM$33, MATCH(N$10, Settings!$Y$19:$Y$33, 0)), IF(INDEX(Settings!$AQ$19:$AQ$33, MATCH(N$10, Settings!$Y$19:$Y$33, 0))=0, DAY($B303), INDEX(Settings!$AQ$19:$AQ$33, MATCH(N$10, Settings!$Y$19:$Y$33, 0))))-1), 1, Settings!$AY$23:$AY$38), ""))</f>
        <v/>
      </c>
      <c r="BN303" s="119" t="str">
        <f>IF(OR(O$10="", $B303="", O303="", BN$9=""), "", IFERROR(WORKDAY((DATE(YEAR($B303), MONTH($B303)+INDEX(Settings!$AM$19:$AM$33, MATCH(O$10, Settings!$Y$19:$Y$33, 0)), IF(INDEX(Settings!$AQ$19:$AQ$33, MATCH(O$10, Settings!$Y$19:$Y$33, 0))=0, DAY($B303), INDEX(Settings!$AQ$19:$AQ$33, MATCH(O$10, Settings!$Y$19:$Y$33, 0))))-1), 1, Settings!$AY$23:$AY$38), ""))</f>
        <v/>
      </c>
      <c r="BO303" s="119" t="str">
        <f>IF(OR(P$10="", $B303="", P303="", BO$9=""), "", IFERROR(WORKDAY((DATE(YEAR($B303), MONTH($B303)+INDEX(Settings!$AM$19:$AM$33, MATCH(P$10, Settings!$Y$19:$Y$33, 0)), IF(INDEX(Settings!$AQ$19:$AQ$33, MATCH(P$10, Settings!$Y$19:$Y$33, 0))=0, DAY($B303), INDEX(Settings!$AQ$19:$AQ$33, MATCH(P$10, Settings!$Y$19:$Y$33, 0))))-1), 1, Settings!$AY$23:$AY$38), ""))</f>
        <v/>
      </c>
      <c r="BP303" s="120" t="str">
        <f>IF(OR(Q$10="", $B303="", Q303="", BP$9=""), "", IFERROR(WORKDAY((DATE(YEAR($B303), MONTH($B303)+INDEX(Settings!$AM$19:$AM$33, MATCH(Q$10, Settings!$Y$19:$Y$33, 0)), IF(INDEX(Settings!$AQ$19:$AQ$33, MATCH(Q$10, Settings!$Y$19:$Y$33, 0))=0, DAY($B303), INDEX(Settings!$AQ$19:$AQ$33, MATCH(Q$10, Settings!$Y$19:$Y$33, 0))))-1), 1, Settings!$AY$23:$AY$38), ""))</f>
        <v/>
      </c>
      <c r="BR303" s="118" t="str">
        <f>IF(BB303="", "", IF(BB303&lt;=$B303, WORKDAY(DATE(YEAR($BB303), MONTH(BB303)+1, DAY(BB303)-1), 1, Settings!$AY$23:$AY$38), BB303))</f>
        <v/>
      </c>
      <c r="BS303" s="119" t="str">
        <f>IF(BC303="", "", IF(BC303&lt;=$B303, WORKDAY(DATE(YEAR($BB303), MONTH(BC303)+1, DAY(BC303)-1), 1, Settings!$AY$23:$AY$38), BC303))</f>
        <v/>
      </c>
      <c r="BT303" s="119" t="str">
        <f>IF(BD303="", "", IF(BD303&lt;=$B303, WORKDAY(DATE(YEAR($BB303), MONTH(BD303)+1, DAY(BD303)-1), 1, Settings!$AY$23:$AY$38), BD303))</f>
        <v/>
      </c>
      <c r="BU303" s="119" t="str">
        <f>IF(BE303="", "", IF(BE303&lt;=$B303, WORKDAY(DATE(YEAR($BB303), MONTH(BE303)+1, DAY(BE303)-1), 1, Settings!$AY$23:$AY$38), BE303))</f>
        <v/>
      </c>
      <c r="BV303" s="119" t="str">
        <f>IF(BF303="", "", IF(BF303&lt;=$B303, WORKDAY(DATE(YEAR($BB303), MONTH(BF303)+1, DAY(BF303)-1), 1, Settings!$AY$23:$AY$38), BF303))</f>
        <v/>
      </c>
      <c r="BW303" s="119" t="str">
        <f>IF(BG303="", "", IF(BG303&lt;=$B303, WORKDAY(DATE(YEAR($BB303), MONTH(BG303)+1, DAY(BG303)-1), 1, Settings!$AY$23:$AY$38), BG303))</f>
        <v/>
      </c>
      <c r="BX303" s="119" t="str">
        <f>IF(BH303="", "", IF(BH303&lt;=$B303, WORKDAY(DATE(YEAR($BB303), MONTH(BH303)+1, DAY(BH303)-1), 1, Settings!$AY$23:$AY$38), BH303))</f>
        <v/>
      </c>
      <c r="BY303" s="119" t="str">
        <f>IF(BI303="", "", IF(BI303&lt;=$B303, WORKDAY(DATE(YEAR($BB303), MONTH(BI303)+1, DAY(BI303)-1), 1, Settings!$AY$23:$AY$38), BI303))</f>
        <v/>
      </c>
      <c r="BZ303" s="119" t="str">
        <f>IF(BJ303="", "", IF(BJ303&lt;=$B303, WORKDAY(DATE(YEAR($BB303), MONTH(BJ303)+1, DAY(BJ303)-1), 1, Settings!$AY$23:$AY$38), BJ303))</f>
        <v/>
      </c>
      <c r="CA303" s="119" t="str">
        <f>IF(BK303="", "", IF(BK303&lt;=$B303, WORKDAY(DATE(YEAR($BB303), MONTH(BK303)+1, DAY(BK303)-1), 1, Settings!$AY$23:$AY$38), BK303))</f>
        <v/>
      </c>
      <c r="CB303" s="119" t="str">
        <f>IF(BL303="", "", IF(BL303&lt;=$B303, WORKDAY(DATE(YEAR($BB303), MONTH(BL303)+1, DAY(BL303)-1), 1, Settings!$AY$23:$AY$38), BL303))</f>
        <v/>
      </c>
      <c r="CC303" s="119" t="str">
        <f>IF(BM303="", "", IF(BM303&lt;=$B303, WORKDAY(DATE(YEAR($BB303), MONTH(BM303)+1, DAY(BM303)-1), 1, Settings!$AY$23:$AY$38), BM303))</f>
        <v/>
      </c>
      <c r="CD303" s="119" t="str">
        <f>IF(BN303="", "", IF(BN303&lt;=$B303, WORKDAY(DATE(YEAR($BB303), MONTH(BN303)+1, DAY(BN303)-1), 1, Settings!$AY$23:$AY$38), BN303))</f>
        <v/>
      </c>
      <c r="CE303" s="119" t="str">
        <f>IF(BO303="", "", IF(BO303&lt;=$B303, WORKDAY(DATE(YEAR($BB303), MONTH(BO303)+1, DAY(BO303)-1), 1, Settings!$AY$23:$AY$38), BO303))</f>
        <v/>
      </c>
      <c r="CF303" s="120" t="str">
        <f>IF(BP303="", "", IF(BP303&lt;=$B303, WORKDAY(DATE(YEAR($BB303), MONTH(BP303)+1, DAY(BP303)-1), 1, Settings!$AY$23:$AY$38), BP303))</f>
        <v/>
      </c>
      <c r="CH303" s="48" t="str">
        <f t="shared" si="128"/>
        <v/>
      </c>
      <c r="CI303" s="49" t="str">
        <f t="shared" si="129"/>
        <v/>
      </c>
      <c r="CJ303" s="49" t="str">
        <f t="shared" si="130"/>
        <v/>
      </c>
      <c r="CK303" s="49" t="str">
        <f t="shared" si="131"/>
        <v/>
      </c>
      <c r="CL303" s="49" t="str">
        <f t="shared" si="132"/>
        <v/>
      </c>
      <c r="CM303" s="49" t="str">
        <f t="shared" si="133"/>
        <v/>
      </c>
      <c r="CN303" s="49" t="str">
        <f t="shared" si="134"/>
        <v/>
      </c>
      <c r="CO303" s="49" t="str">
        <f t="shared" si="135"/>
        <v/>
      </c>
      <c r="CP303" s="49" t="str">
        <f t="shared" si="136"/>
        <v/>
      </c>
      <c r="CQ303" s="49" t="str">
        <f t="shared" si="137"/>
        <v/>
      </c>
      <c r="CR303" s="49" t="str">
        <f t="shared" si="138"/>
        <v/>
      </c>
      <c r="CS303" s="49" t="str">
        <f t="shared" si="139"/>
        <v/>
      </c>
      <c r="CT303" s="49" t="str">
        <f t="shared" si="140"/>
        <v/>
      </c>
      <c r="CU303" s="49" t="str">
        <f t="shared" si="141"/>
        <v/>
      </c>
      <c r="CV303" s="16" t="str">
        <f t="shared" si="142"/>
        <v/>
      </c>
      <c r="CX303" s="48" t="str">
        <f t="shared" si="143"/>
        <v/>
      </c>
      <c r="CY303" s="49" t="str">
        <f t="shared" si="144"/>
        <v/>
      </c>
      <c r="CZ303" s="49" t="str">
        <f t="shared" si="145"/>
        <v/>
      </c>
      <c r="DA303" s="49" t="str">
        <f t="shared" si="146"/>
        <v/>
      </c>
      <c r="DB303" s="49" t="str">
        <f t="shared" si="147"/>
        <v/>
      </c>
      <c r="DC303" s="49" t="str">
        <f t="shared" si="148"/>
        <v/>
      </c>
      <c r="DD303" s="49" t="str">
        <f t="shared" si="149"/>
        <v/>
      </c>
      <c r="DE303" s="49" t="str">
        <f t="shared" si="150"/>
        <v/>
      </c>
      <c r="DF303" s="49" t="str">
        <f t="shared" si="151"/>
        <v/>
      </c>
      <c r="DG303" s="49" t="str">
        <f t="shared" si="152"/>
        <v/>
      </c>
      <c r="DH303" s="49" t="str">
        <f t="shared" si="153"/>
        <v/>
      </c>
      <c r="DI303" s="49" t="str">
        <f t="shared" si="154"/>
        <v/>
      </c>
      <c r="DJ303" s="49" t="str">
        <f t="shared" si="155"/>
        <v/>
      </c>
      <c r="DK303" s="49" t="str">
        <f t="shared" si="156"/>
        <v/>
      </c>
      <c r="DL303" s="16" t="str">
        <f t="shared" si="157"/>
        <v/>
      </c>
      <c r="DN303" s="17" t="str">
        <f t="shared" si="158"/>
        <v>Apr 2020</v>
      </c>
    </row>
    <row r="304" spans="1:118" x14ac:dyDescent="0.25">
      <c r="A304" s="30"/>
      <c r="B304" s="102">
        <f>IF(B303="", "", IFERROR(IF(B303+1&gt;Settings!$G$25, "", B303+1), ""))</f>
        <v>43940</v>
      </c>
      <c r="C304" s="294"/>
      <c r="D304" s="295"/>
      <c r="E304" s="295"/>
      <c r="F304" s="295"/>
      <c r="G304" s="295"/>
      <c r="H304" s="295"/>
      <c r="I304" s="295"/>
      <c r="J304" s="295"/>
      <c r="K304" s="295"/>
      <c r="L304" s="295"/>
      <c r="M304" s="295"/>
      <c r="N304" s="295"/>
      <c r="O304" s="295"/>
      <c r="P304" s="295"/>
      <c r="Q304" s="296"/>
      <c r="R304" s="30"/>
      <c r="T304" s="17" t="str">
        <f>IF($B304="", "", IF($B304&lt;Settings!$G$23, "Old", "New"))</f>
        <v>New</v>
      </c>
      <c r="AL304" s="118" t="str">
        <f>IF(OR($B304="", C304="", C$10="", AL$9), "", IFERROR($B304+INDEX(Settings!$AF$19:$AF$33, MATCH(C$10, Settings!$Y$19:$Y$33, 0))+IF(INDEX(Settings!$AI$19:$AI$33, MATCH(C$10, Settings!$Y$19:$Y$33, 0))="", 0, INDEX($AO$2:$AU$8, MATCH(TEXT($B304, "ddd"), $AN$2:$AN$8, 0), MATCH(INDEX(Settings!$AI$19:$AI$33, MATCH(C$10, Settings!$Y$19:$Y$33, 0)), $AO$1:$AU$1, 0))), 0))</f>
        <v/>
      </c>
      <c r="AM304" s="119" t="str">
        <f>IF(OR($B304="", D304="", D$10="", AM$9), "", IFERROR($B304+INDEX(Settings!$AF$19:$AF$33, MATCH(D$10, Settings!$Y$19:$Y$33, 0))+IF(INDEX(Settings!$AI$19:$AI$33, MATCH(D$10, Settings!$Y$19:$Y$33, 0))="", 0, INDEX($AO$2:$AU$8, MATCH(TEXT($B304, "ddd"), $AN$2:$AN$8, 0), MATCH(INDEX(Settings!$AI$19:$AI$33, MATCH(D$10, Settings!$Y$19:$Y$33, 0)), $AO$1:$AU$1, 0))), 0))</f>
        <v/>
      </c>
      <c r="AN304" s="119" t="str">
        <f>IF(OR($B304="", E304="", E$10="", AN$9), "", IFERROR($B304+INDEX(Settings!$AF$19:$AF$33, MATCH(E$10, Settings!$Y$19:$Y$33, 0))+IF(INDEX(Settings!$AI$19:$AI$33, MATCH(E$10, Settings!$Y$19:$Y$33, 0))="", 0, INDEX($AO$2:$AU$8, MATCH(TEXT($B304, "ddd"), $AN$2:$AN$8, 0), MATCH(INDEX(Settings!$AI$19:$AI$33, MATCH(E$10, Settings!$Y$19:$Y$33, 0)), $AO$1:$AU$1, 0))), 0))</f>
        <v/>
      </c>
      <c r="AO304" s="119" t="str">
        <f>IF(OR($B304="", F304="", F$10="", AO$9), "", IFERROR($B304+INDEX(Settings!$AF$19:$AF$33, MATCH(F$10, Settings!$Y$19:$Y$33, 0))+IF(INDEX(Settings!$AI$19:$AI$33, MATCH(F$10, Settings!$Y$19:$Y$33, 0))="", 0, INDEX($AO$2:$AU$8, MATCH(TEXT($B304, "ddd"), $AN$2:$AN$8, 0), MATCH(INDEX(Settings!$AI$19:$AI$33, MATCH(F$10, Settings!$Y$19:$Y$33, 0)), $AO$1:$AU$1, 0))), 0))</f>
        <v/>
      </c>
      <c r="AP304" s="119" t="str">
        <f>IF(OR($B304="", G304="", G$10="", AP$9), "", IFERROR($B304+INDEX(Settings!$AF$19:$AF$33, MATCH(G$10, Settings!$Y$19:$Y$33, 0))+IF(INDEX(Settings!$AI$19:$AI$33, MATCH(G$10, Settings!$Y$19:$Y$33, 0))="", 0, INDEX($AO$2:$AU$8, MATCH(TEXT($B304, "ddd"), $AN$2:$AN$8, 0), MATCH(INDEX(Settings!$AI$19:$AI$33, MATCH(G$10, Settings!$Y$19:$Y$33, 0)), $AO$1:$AU$1, 0))), 0))</f>
        <v/>
      </c>
      <c r="AQ304" s="119" t="str">
        <f>IF(OR($B304="", H304="", H$10="", AQ$9), "", IFERROR($B304+INDEX(Settings!$AF$19:$AF$33, MATCH(H$10, Settings!$Y$19:$Y$33, 0))+IF(INDEX(Settings!$AI$19:$AI$33, MATCH(H$10, Settings!$Y$19:$Y$33, 0))="", 0, INDEX($AO$2:$AU$8, MATCH(TEXT($B304, "ddd"), $AN$2:$AN$8, 0), MATCH(INDEX(Settings!$AI$19:$AI$33, MATCH(H$10, Settings!$Y$19:$Y$33, 0)), $AO$1:$AU$1, 0))), 0))</f>
        <v/>
      </c>
      <c r="AR304" s="119" t="str">
        <f>IF(OR($B304="", I304="", I$10="", AR$9), "", IFERROR($B304+INDEX(Settings!$AF$19:$AF$33, MATCH(I$10, Settings!$Y$19:$Y$33, 0))+IF(INDEX(Settings!$AI$19:$AI$33, MATCH(I$10, Settings!$Y$19:$Y$33, 0))="", 0, INDEX($AO$2:$AU$8, MATCH(TEXT($B304, "ddd"), $AN$2:$AN$8, 0), MATCH(INDEX(Settings!$AI$19:$AI$33, MATCH(I$10, Settings!$Y$19:$Y$33, 0)), $AO$1:$AU$1, 0))), 0))</f>
        <v/>
      </c>
      <c r="AS304" s="119" t="str">
        <f>IF(OR($B304="", J304="", J$10="", AS$9), "", IFERROR($B304+INDEX(Settings!$AF$19:$AF$33, MATCH(J$10, Settings!$Y$19:$Y$33, 0))+IF(INDEX(Settings!$AI$19:$AI$33, MATCH(J$10, Settings!$Y$19:$Y$33, 0))="", 0, INDEX($AO$2:$AU$8, MATCH(TEXT($B304, "ddd"), $AN$2:$AN$8, 0), MATCH(INDEX(Settings!$AI$19:$AI$33, MATCH(J$10, Settings!$Y$19:$Y$33, 0)), $AO$1:$AU$1, 0))), 0))</f>
        <v/>
      </c>
      <c r="AT304" s="119" t="str">
        <f>IF(OR($B304="", K304="", K$10="", AT$9), "", IFERROR($B304+INDEX(Settings!$AF$19:$AF$33, MATCH(K$10, Settings!$Y$19:$Y$33, 0))+IF(INDEX(Settings!$AI$19:$AI$33, MATCH(K$10, Settings!$Y$19:$Y$33, 0))="", 0, INDEX($AO$2:$AU$8, MATCH(TEXT($B304, "ddd"), $AN$2:$AN$8, 0), MATCH(INDEX(Settings!$AI$19:$AI$33, MATCH(K$10, Settings!$Y$19:$Y$33, 0)), $AO$1:$AU$1, 0))), 0))</f>
        <v/>
      </c>
      <c r="AU304" s="119" t="str">
        <f>IF(OR($B304="", L304="", L$10="", AU$9), "", IFERROR($B304+INDEX(Settings!$AF$19:$AF$33, MATCH(L$10, Settings!$Y$19:$Y$33, 0))+IF(INDEX(Settings!$AI$19:$AI$33, MATCH(L$10, Settings!$Y$19:$Y$33, 0))="", 0, INDEX($AO$2:$AU$8, MATCH(TEXT($B304, "ddd"), $AN$2:$AN$8, 0), MATCH(INDEX(Settings!$AI$19:$AI$33, MATCH(L$10, Settings!$Y$19:$Y$33, 0)), $AO$1:$AU$1, 0))), 0))</f>
        <v/>
      </c>
      <c r="AV304" s="119" t="str">
        <f>IF(OR($B304="", M304="", M$10="", AV$9), "", IFERROR($B304+INDEX(Settings!$AF$19:$AF$33, MATCH(M$10, Settings!$Y$19:$Y$33, 0))+IF(INDEX(Settings!$AI$19:$AI$33, MATCH(M$10, Settings!$Y$19:$Y$33, 0))="", 0, INDEX($AO$2:$AU$8, MATCH(TEXT($B304, "ddd"), $AN$2:$AN$8, 0), MATCH(INDEX(Settings!$AI$19:$AI$33, MATCH(M$10, Settings!$Y$19:$Y$33, 0)), $AO$1:$AU$1, 0))), 0))</f>
        <v/>
      </c>
      <c r="AW304" s="119" t="str">
        <f>IF(OR($B304="", N304="", N$10="", AW$9), "", IFERROR($B304+INDEX(Settings!$AF$19:$AF$33, MATCH(N$10, Settings!$Y$19:$Y$33, 0))+IF(INDEX(Settings!$AI$19:$AI$33, MATCH(N$10, Settings!$Y$19:$Y$33, 0))="", 0, INDEX($AO$2:$AU$8, MATCH(TEXT($B304, "ddd"), $AN$2:$AN$8, 0), MATCH(INDEX(Settings!$AI$19:$AI$33, MATCH(N$10, Settings!$Y$19:$Y$33, 0)), $AO$1:$AU$1, 0))), 0))</f>
        <v/>
      </c>
      <c r="AX304" s="119" t="str">
        <f>IF(OR($B304="", O304="", O$10="", AX$9), "", IFERROR($B304+INDEX(Settings!$AF$19:$AF$33, MATCH(O$10, Settings!$Y$19:$Y$33, 0))+IF(INDEX(Settings!$AI$19:$AI$33, MATCH(O$10, Settings!$Y$19:$Y$33, 0))="", 0, INDEX($AO$2:$AU$8, MATCH(TEXT($B304, "ddd"), $AN$2:$AN$8, 0), MATCH(INDEX(Settings!$AI$19:$AI$33, MATCH(O$10, Settings!$Y$19:$Y$33, 0)), $AO$1:$AU$1, 0))), 0))</f>
        <v/>
      </c>
      <c r="AY304" s="119" t="str">
        <f>IF(OR($B304="", P304="", P$10="", AY$9), "", IFERROR($B304+INDEX(Settings!$AF$19:$AF$33, MATCH(P$10, Settings!$Y$19:$Y$33, 0))+IF(INDEX(Settings!$AI$19:$AI$33, MATCH(P$10, Settings!$Y$19:$Y$33, 0))="", 0, INDEX($AO$2:$AU$8, MATCH(TEXT($B304, "ddd"), $AN$2:$AN$8, 0), MATCH(INDEX(Settings!$AI$19:$AI$33, MATCH(P$10, Settings!$Y$19:$Y$33, 0)), $AO$1:$AU$1, 0))), 0))</f>
        <v/>
      </c>
      <c r="AZ304" s="120" t="str">
        <f>IF(OR($B304="", Q304="", Q$10="", AZ$9), "", IFERROR($B304+INDEX(Settings!$AF$19:$AF$33, MATCH(Q$10, Settings!$Y$19:$Y$33, 0))+IF(INDEX(Settings!$AI$19:$AI$33, MATCH(Q$10, Settings!$Y$19:$Y$33, 0))="", 0, INDEX($AO$2:$AU$8, MATCH(TEXT($B304, "ddd"), $AN$2:$AN$8, 0), MATCH(INDEX(Settings!$AI$19:$AI$33, MATCH(Q$10, Settings!$Y$19:$Y$33, 0)), $AO$1:$AU$1, 0))), 0))</f>
        <v/>
      </c>
      <c r="BB304" s="118" t="str">
        <f>IF(OR(C$10="", $B304="", C304="", BB$9=""), "", IFERROR(WORKDAY((DATE(YEAR($B304), MONTH($B304)+INDEX(Settings!$AM$19:$AM$33, MATCH(C$10, Settings!$Y$19:$Y$33, 0)), IF(INDEX(Settings!$AQ$19:$AQ$33, MATCH(C$10, Settings!$Y$19:$Y$33, 0))=0, DAY($B304), INDEX(Settings!$AQ$19:$AQ$33, MATCH(C$10, Settings!$Y$19:$Y$33, 0))))-1), 1, Settings!$AY$23:$AY$38), ""))</f>
        <v/>
      </c>
      <c r="BC304" s="119" t="str">
        <f>IF(OR(D$10="", $B304="", D304="", BC$9=""), "", IFERROR(WORKDAY((DATE(YEAR($B304), MONTH($B304)+INDEX(Settings!$AM$19:$AM$33, MATCH(D$10, Settings!$Y$19:$Y$33, 0)), IF(INDEX(Settings!$AQ$19:$AQ$33, MATCH(D$10, Settings!$Y$19:$Y$33, 0))=0, DAY($B304), INDEX(Settings!$AQ$19:$AQ$33, MATCH(D$10, Settings!$Y$19:$Y$33, 0))))-1), 1, Settings!$AY$23:$AY$38), ""))</f>
        <v/>
      </c>
      <c r="BD304" s="119" t="str">
        <f>IF(OR(E$10="", $B304="", E304="", BD$9=""), "", IFERROR(WORKDAY((DATE(YEAR($B304), MONTH($B304)+INDEX(Settings!$AM$19:$AM$33, MATCH(E$10, Settings!$Y$19:$Y$33, 0)), IF(INDEX(Settings!$AQ$19:$AQ$33, MATCH(E$10, Settings!$Y$19:$Y$33, 0))=0, DAY($B304), INDEX(Settings!$AQ$19:$AQ$33, MATCH(E$10, Settings!$Y$19:$Y$33, 0))))-1), 1, Settings!$AY$23:$AY$38), ""))</f>
        <v/>
      </c>
      <c r="BE304" s="119" t="str">
        <f>IF(OR(F$10="", $B304="", F304="", BE$9=""), "", IFERROR(WORKDAY((DATE(YEAR($B304), MONTH($B304)+INDEX(Settings!$AM$19:$AM$33, MATCH(F$10, Settings!$Y$19:$Y$33, 0)), IF(INDEX(Settings!$AQ$19:$AQ$33, MATCH(F$10, Settings!$Y$19:$Y$33, 0))=0, DAY($B304), INDEX(Settings!$AQ$19:$AQ$33, MATCH(F$10, Settings!$Y$19:$Y$33, 0))))-1), 1, Settings!$AY$23:$AY$38), ""))</f>
        <v/>
      </c>
      <c r="BF304" s="119" t="str">
        <f>IF(OR(G$10="", $B304="", G304="", BF$9=""), "", IFERROR(WORKDAY((DATE(YEAR($B304), MONTH($B304)+INDEX(Settings!$AM$19:$AM$33, MATCH(G$10, Settings!$Y$19:$Y$33, 0)), IF(INDEX(Settings!$AQ$19:$AQ$33, MATCH(G$10, Settings!$Y$19:$Y$33, 0))=0, DAY($B304), INDEX(Settings!$AQ$19:$AQ$33, MATCH(G$10, Settings!$Y$19:$Y$33, 0))))-1), 1, Settings!$AY$23:$AY$38), ""))</f>
        <v/>
      </c>
      <c r="BG304" s="119" t="str">
        <f>IF(OR(H$10="", $B304="", H304="", BG$9=""), "", IFERROR(WORKDAY((DATE(YEAR($B304), MONTH($B304)+INDEX(Settings!$AM$19:$AM$33, MATCH(H$10, Settings!$Y$19:$Y$33, 0)), IF(INDEX(Settings!$AQ$19:$AQ$33, MATCH(H$10, Settings!$Y$19:$Y$33, 0))=0, DAY($B304), INDEX(Settings!$AQ$19:$AQ$33, MATCH(H$10, Settings!$Y$19:$Y$33, 0))))-1), 1, Settings!$AY$23:$AY$38), ""))</f>
        <v/>
      </c>
      <c r="BH304" s="119" t="str">
        <f>IF(OR(I$10="", $B304="", I304="", BH$9=""), "", IFERROR(WORKDAY((DATE(YEAR($B304), MONTH($B304)+INDEX(Settings!$AM$19:$AM$33, MATCH(I$10, Settings!$Y$19:$Y$33, 0)), IF(INDEX(Settings!$AQ$19:$AQ$33, MATCH(I$10, Settings!$Y$19:$Y$33, 0))=0, DAY($B304), INDEX(Settings!$AQ$19:$AQ$33, MATCH(I$10, Settings!$Y$19:$Y$33, 0))))-1), 1, Settings!$AY$23:$AY$38), ""))</f>
        <v/>
      </c>
      <c r="BI304" s="119" t="str">
        <f>IF(OR(J$10="", $B304="", J304="", BI$9=""), "", IFERROR(WORKDAY((DATE(YEAR($B304), MONTH($B304)+INDEX(Settings!$AM$19:$AM$33, MATCH(J$10, Settings!$Y$19:$Y$33, 0)), IF(INDEX(Settings!$AQ$19:$AQ$33, MATCH(J$10, Settings!$Y$19:$Y$33, 0))=0, DAY($B304), INDEX(Settings!$AQ$19:$AQ$33, MATCH(J$10, Settings!$Y$19:$Y$33, 0))))-1), 1, Settings!$AY$23:$AY$38), ""))</f>
        <v/>
      </c>
      <c r="BJ304" s="119" t="str">
        <f>IF(OR(K$10="", $B304="", K304="", BJ$9=""), "", IFERROR(WORKDAY((DATE(YEAR($B304), MONTH($B304)+INDEX(Settings!$AM$19:$AM$33, MATCH(K$10, Settings!$Y$19:$Y$33, 0)), IF(INDEX(Settings!$AQ$19:$AQ$33, MATCH(K$10, Settings!$Y$19:$Y$33, 0))=0, DAY($B304), INDEX(Settings!$AQ$19:$AQ$33, MATCH(K$10, Settings!$Y$19:$Y$33, 0))))-1), 1, Settings!$AY$23:$AY$38), ""))</f>
        <v/>
      </c>
      <c r="BK304" s="119" t="str">
        <f>IF(OR(L$10="", $B304="", L304="", BK$9=""), "", IFERROR(WORKDAY((DATE(YEAR($B304), MONTH($B304)+INDEX(Settings!$AM$19:$AM$33, MATCH(L$10, Settings!$Y$19:$Y$33, 0)), IF(INDEX(Settings!$AQ$19:$AQ$33, MATCH(L$10, Settings!$Y$19:$Y$33, 0))=0, DAY($B304), INDEX(Settings!$AQ$19:$AQ$33, MATCH(L$10, Settings!$Y$19:$Y$33, 0))))-1), 1, Settings!$AY$23:$AY$38), ""))</f>
        <v/>
      </c>
      <c r="BL304" s="119" t="str">
        <f>IF(OR(M$10="", $B304="", M304="", BL$9=""), "", IFERROR(WORKDAY((DATE(YEAR($B304), MONTH($B304)+INDEX(Settings!$AM$19:$AM$33, MATCH(M$10, Settings!$Y$19:$Y$33, 0)), IF(INDEX(Settings!$AQ$19:$AQ$33, MATCH(M$10, Settings!$Y$19:$Y$33, 0))=0, DAY($B304), INDEX(Settings!$AQ$19:$AQ$33, MATCH(M$10, Settings!$Y$19:$Y$33, 0))))-1), 1, Settings!$AY$23:$AY$38), ""))</f>
        <v/>
      </c>
      <c r="BM304" s="119" t="str">
        <f>IF(OR(N$10="", $B304="", N304="", BM$9=""), "", IFERROR(WORKDAY((DATE(YEAR($B304), MONTH($B304)+INDEX(Settings!$AM$19:$AM$33, MATCH(N$10, Settings!$Y$19:$Y$33, 0)), IF(INDEX(Settings!$AQ$19:$AQ$33, MATCH(N$10, Settings!$Y$19:$Y$33, 0))=0, DAY($B304), INDEX(Settings!$AQ$19:$AQ$33, MATCH(N$10, Settings!$Y$19:$Y$33, 0))))-1), 1, Settings!$AY$23:$AY$38), ""))</f>
        <v/>
      </c>
      <c r="BN304" s="119" t="str">
        <f>IF(OR(O$10="", $B304="", O304="", BN$9=""), "", IFERROR(WORKDAY((DATE(YEAR($B304), MONTH($B304)+INDEX(Settings!$AM$19:$AM$33, MATCH(O$10, Settings!$Y$19:$Y$33, 0)), IF(INDEX(Settings!$AQ$19:$AQ$33, MATCH(O$10, Settings!$Y$19:$Y$33, 0))=0, DAY($B304), INDEX(Settings!$AQ$19:$AQ$33, MATCH(O$10, Settings!$Y$19:$Y$33, 0))))-1), 1, Settings!$AY$23:$AY$38), ""))</f>
        <v/>
      </c>
      <c r="BO304" s="119" t="str">
        <f>IF(OR(P$10="", $B304="", P304="", BO$9=""), "", IFERROR(WORKDAY((DATE(YEAR($B304), MONTH($B304)+INDEX(Settings!$AM$19:$AM$33, MATCH(P$10, Settings!$Y$19:$Y$33, 0)), IF(INDEX(Settings!$AQ$19:$AQ$33, MATCH(P$10, Settings!$Y$19:$Y$33, 0))=0, DAY($B304), INDEX(Settings!$AQ$19:$AQ$33, MATCH(P$10, Settings!$Y$19:$Y$33, 0))))-1), 1, Settings!$AY$23:$AY$38), ""))</f>
        <v/>
      </c>
      <c r="BP304" s="120" t="str">
        <f>IF(OR(Q$10="", $B304="", Q304="", BP$9=""), "", IFERROR(WORKDAY((DATE(YEAR($B304), MONTH($B304)+INDEX(Settings!$AM$19:$AM$33, MATCH(Q$10, Settings!$Y$19:$Y$33, 0)), IF(INDEX(Settings!$AQ$19:$AQ$33, MATCH(Q$10, Settings!$Y$19:$Y$33, 0))=0, DAY($B304), INDEX(Settings!$AQ$19:$AQ$33, MATCH(Q$10, Settings!$Y$19:$Y$33, 0))))-1), 1, Settings!$AY$23:$AY$38), ""))</f>
        <v/>
      </c>
      <c r="BR304" s="118" t="str">
        <f>IF(BB304="", "", IF(BB304&lt;=$B304, WORKDAY(DATE(YEAR($BB304), MONTH(BB304)+1, DAY(BB304)-1), 1, Settings!$AY$23:$AY$38), BB304))</f>
        <v/>
      </c>
      <c r="BS304" s="119" t="str">
        <f>IF(BC304="", "", IF(BC304&lt;=$B304, WORKDAY(DATE(YEAR($BB304), MONTH(BC304)+1, DAY(BC304)-1), 1, Settings!$AY$23:$AY$38), BC304))</f>
        <v/>
      </c>
      <c r="BT304" s="119" t="str">
        <f>IF(BD304="", "", IF(BD304&lt;=$B304, WORKDAY(DATE(YEAR($BB304), MONTH(BD304)+1, DAY(BD304)-1), 1, Settings!$AY$23:$AY$38), BD304))</f>
        <v/>
      </c>
      <c r="BU304" s="119" t="str">
        <f>IF(BE304="", "", IF(BE304&lt;=$B304, WORKDAY(DATE(YEAR($BB304), MONTH(BE304)+1, DAY(BE304)-1), 1, Settings!$AY$23:$AY$38), BE304))</f>
        <v/>
      </c>
      <c r="BV304" s="119" t="str">
        <f>IF(BF304="", "", IF(BF304&lt;=$B304, WORKDAY(DATE(YEAR($BB304), MONTH(BF304)+1, DAY(BF304)-1), 1, Settings!$AY$23:$AY$38), BF304))</f>
        <v/>
      </c>
      <c r="BW304" s="119" t="str">
        <f>IF(BG304="", "", IF(BG304&lt;=$B304, WORKDAY(DATE(YEAR($BB304), MONTH(BG304)+1, DAY(BG304)-1), 1, Settings!$AY$23:$AY$38), BG304))</f>
        <v/>
      </c>
      <c r="BX304" s="119" t="str">
        <f>IF(BH304="", "", IF(BH304&lt;=$B304, WORKDAY(DATE(YEAR($BB304), MONTH(BH304)+1, DAY(BH304)-1), 1, Settings!$AY$23:$AY$38), BH304))</f>
        <v/>
      </c>
      <c r="BY304" s="119" t="str">
        <f>IF(BI304="", "", IF(BI304&lt;=$B304, WORKDAY(DATE(YEAR($BB304), MONTH(BI304)+1, DAY(BI304)-1), 1, Settings!$AY$23:$AY$38), BI304))</f>
        <v/>
      </c>
      <c r="BZ304" s="119" t="str">
        <f>IF(BJ304="", "", IF(BJ304&lt;=$B304, WORKDAY(DATE(YEAR($BB304), MONTH(BJ304)+1, DAY(BJ304)-1), 1, Settings!$AY$23:$AY$38), BJ304))</f>
        <v/>
      </c>
      <c r="CA304" s="119" t="str">
        <f>IF(BK304="", "", IF(BK304&lt;=$B304, WORKDAY(DATE(YEAR($BB304), MONTH(BK304)+1, DAY(BK304)-1), 1, Settings!$AY$23:$AY$38), BK304))</f>
        <v/>
      </c>
      <c r="CB304" s="119" t="str">
        <f>IF(BL304="", "", IF(BL304&lt;=$B304, WORKDAY(DATE(YEAR($BB304), MONTH(BL304)+1, DAY(BL304)-1), 1, Settings!$AY$23:$AY$38), BL304))</f>
        <v/>
      </c>
      <c r="CC304" s="119" t="str">
        <f>IF(BM304="", "", IF(BM304&lt;=$B304, WORKDAY(DATE(YEAR($BB304), MONTH(BM304)+1, DAY(BM304)-1), 1, Settings!$AY$23:$AY$38), BM304))</f>
        <v/>
      </c>
      <c r="CD304" s="119" t="str">
        <f>IF(BN304="", "", IF(BN304&lt;=$B304, WORKDAY(DATE(YEAR($BB304), MONTH(BN304)+1, DAY(BN304)-1), 1, Settings!$AY$23:$AY$38), BN304))</f>
        <v/>
      </c>
      <c r="CE304" s="119" t="str">
        <f>IF(BO304="", "", IF(BO304&lt;=$B304, WORKDAY(DATE(YEAR($BB304), MONTH(BO304)+1, DAY(BO304)-1), 1, Settings!$AY$23:$AY$38), BO304))</f>
        <v/>
      </c>
      <c r="CF304" s="120" t="str">
        <f>IF(BP304="", "", IF(BP304&lt;=$B304, WORKDAY(DATE(YEAR($BB304), MONTH(BP304)+1, DAY(BP304)-1), 1, Settings!$AY$23:$AY$38), BP304))</f>
        <v/>
      </c>
      <c r="CH304" s="48" t="str">
        <f t="shared" si="128"/>
        <v/>
      </c>
      <c r="CI304" s="49" t="str">
        <f t="shared" si="129"/>
        <v/>
      </c>
      <c r="CJ304" s="49" t="str">
        <f t="shared" si="130"/>
        <v/>
      </c>
      <c r="CK304" s="49" t="str">
        <f t="shared" si="131"/>
        <v/>
      </c>
      <c r="CL304" s="49" t="str">
        <f t="shared" si="132"/>
        <v/>
      </c>
      <c r="CM304" s="49" t="str">
        <f t="shared" si="133"/>
        <v/>
      </c>
      <c r="CN304" s="49" t="str">
        <f t="shared" si="134"/>
        <v/>
      </c>
      <c r="CO304" s="49" t="str">
        <f t="shared" si="135"/>
        <v/>
      </c>
      <c r="CP304" s="49" t="str">
        <f t="shared" si="136"/>
        <v/>
      </c>
      <c r="CQ304" s="49" t="str">
        <f t="shared" si="137"/>
        <v/>
      </c>
      <c r="CR304" s="49" t="str">
        <f t="shared" si="138"/>
        <v/>
      </c>
      <c r="CS304" s="49" t="str">
        <f t="shared" si="139"/>
        <v/>
      </c>
      <c r="CT304" s="49" t="str">
        <f t="shared" si="140"/>
        <v/>
      </c>
      <c r="CU304" s="49" t="str">
        <f t="shared" si="141"/>
        <v/>
      </c>
      <c r="CV304" s="16" t="str">
        <f t="shared" si="142"/>
        <v/>
      </c>
      <c r="CX304" s="48" t="str">
        <f t="shared" si="143"/>
        <v/>
      </c>
      <c r="CY304" s="49" t="str">
        <f t="shared" si="144"/>
        <v/>
      </c>
      <c r="CZ304" s="49" t="str">
        <f t="shared" si="145"/>
        <v/>
      </c>
      <c r="DA304" s="49" t="str">
        <f t="shared" si="146"/>
        <v/>
      </c>
      <c r="DB304" s="49" t="str">
        <f t="shared" si="147"/>
        <v/>
      </c>
      <c r="DC304" s="49" t="str">
        <f t="shared" si="148"/>
        <v/>
      </c>
      <c r="DD304" s="49" t="str">
        <f t="shared" si="149"/>
        <v/>
      </c>
      <c r="DE304" s="49" t="str">
        <f t="shared" si="150"/>
        <v/>
      </c>
      <c r="DF304" s="49" t="str">
        <f t="shared" si="151"/>
        <v/>
      </c>
      <c r="DG304" s="49" t="str">
        <f t="shared" si="152"/>
        <v/>
      </c>
      <c r="DH304" s="49" t="str">
        <f t="shared" si="153"/>
        <v/>
      </c>
      <c r="DI304" s="49" t="str">
        <f t="shared" si="154"/>
        <v/>
      </c>
      <c r="DJ304" s="49" t="str">
        <f t="shared" si="155"/>
        <v/>
      </c>
      <c r="DK304" s="49" t="str">
        <f t="shared" si="156"/>
        <v/>
      </c>
      <c r="DL304" s="16" t="str">
        <f t="shared" si="157"/>
        <v/>
      </c>
      <c r="DN304" s="17" t="str">
        <f t="shared" si="158"/>
        <v>Apr 2020</v>
      </c>
    </row>
    <row r="305" spans="1:118" x14ac:dyDescent="0.25">
      <c r="A305" s="30"/>
      <c r="B305" s="102">
        <f>IF(B304="", "", IFERROR(IF(B304+1&gt;Settings!$G$25, "", B304+1), ""))</f>
        <v>43941</v>
      </c>
      <c r="C305" s="294"/>
      <c r="D305" s="295"/>
      <c r="E305" s="295"/>
      <c r="F305" s="295"/>
      <c r="G305" s="295"/>
      <c r="H305" s="295"/>
      <c r="I305" s="295"/>
      <c r="J305" s="295"/>
      <c r="K305" s="295"/>
      <c r="L305" s="295"/>
      <c r="M305" s="295"/>
      <c r="N305" s="295"/>
      <c r="O305" s="295"/>
      <c r="P305" s="295"/>
      <c r="Q305" s="296"/>
      <c r="R305" s="30"/>
      <c r="T305" s="17" t="str">
        <f>IF($B305="", "", IF($B305&lt;Settings!$G$23, "Old", "New"))</f>
        <v>New</v>
      </c>
      <c r="AL305" s="118" t="str">
        <f>IF(OR($B305="", C305="", C$10="", AL$9), "", IFERROR($B305+INDEX(Settings!$AF$19:$AF$33, MATCH(C$10, Settings!$Y$19:$Y$33, 0))+IF(INDEX(Settings!$AI$19:$AI$33, MATCH(C$10, Settings!$Y$19:$Y$33, 0))="", 0, INDEX($AO$2:$AU$8, MATCH(TEXT($B305, "ddd"), $AN$2:$AN$8, 0), MATCH(INDEX(Settings!$AI$19:$AI$33, MATCH(C$10, Settings!$Y$19:$Y$33, 0)), $AO$1:$AU$1, 0))), 0))</f>
        <v/>
      </c>
      <c r="AM305" s="119" t="str">
        <f>IF(OR($B305="", D305="", D$10="", AM$9), "", IFERROR($B305+INDEX(Settings!$AF$19:$AF$33, MATCH(D$10, Settings!$Y$19:$Y$33, 0))+IF(INDEX(Settings!$AI$19:$AI$33, MATCH(D$10, Settings!$Y$19:$Y$33, 0))="", 0, INDEX($AO$2:$AU$8, MATCH(TEXT($B305, "ddd"), $AN$2:$AN$8, 0), MATCH(INDEX(Settings!$AI$19:$AI$33, MATCH(D$10, Settings!$Y$19:$Y$33, 0)), $AO$1:$AU$1, 0))), 0))</f>
        <v/>
      </c>
      <c r="AN305" s="119" t="str">
        <f>IF(OR($B305="", E305="", E$10="", AN$9), "", IFERROR($B305+INDEX(Settings!$AF$19:$AF$33, MATCH(E$10, Settings!$Y$19:$Y$33, 0))+IF(INDEX(Settings!$AI$19:$AI$33, MATCH(E$10, Settings!$Y$19:$Y$33, 0))="", 0, INDEX($AO$2:$AU$8, MATCH(TEXT($B305, "ddd"), $AN$2:$AN$8, 0), MATCH(INDEX(Settings!$AI$19:$AI$33, MATCH(E$10, Settings!$Y$19:$Y$33, 0)), $AO$1:$AU$1, 0))), 0))</f>
        <v/>
      </c>
      <c r="AO305" s="119" t="str">
        <f>IF(OR($B305="", F305="", F$10="", AO$9), "", IFERROR($B305+INDEX(Settings!$AF$19:$AF$33, MATCH(F$10, Settings!$Y$19:$Y$33, 0))+IF(INDEX(Settings!$AI$19:$AI$33, MATCH(F$10, Settings!$Y$19:$Y$33, 0))="", 0, INDEX($AO$2:$AU$8, MATCH(TEXT($B305, "ddd"), $AN$2:$AN$8, 0), MATCH(INDEX(Settings!$AI$19:$AI$33, MATCH(F$10, Settings!$Y$19:$Y$33, 0)), $AO$1:$AU$1, 0))), 0))</f>
        <v/>
      </c>
      <c r="AP305" s="119" t="str">
        <f>IF(OR($B305="", G305="", G$10="", AP$9), "", IFERROR($B305+INDEX(Settings!$AF$19:$AF$33, MATCH(G$10, Settings!$Y$19:$Y$33, 0))+IF(INDEX(Settings!$AI$19:$AI$33, MATCH(G$10, Settings!$Y$19:$Y$33, 0))="", 0, INDEX($AO$2:$AU$8, MATCH(TEXT($B305, "ddd"), $AN$2:$AN$8, 0), MATCH(INDEX(Settings!$AI$19:$AI$33, MATCH(G$10, Settings!$Y$19:$Y$33, 0)), $AO$1:$AU$1, 0))), 0))</f>
        <v/>
      </c>
      <c r="AQ305" s="119" t="str">
        <f>IF(OR($B305="", H305="", H$10="", AQ$9), "", IFERROR($B305+INDEX(Settings!$AF$19:$AF$33, MATCH(H$10, Settings!$Y$19:$Y$33, 0))+IF(INDEX(Settings!$AI$19:$AI$33, MATCH(H$10, Settings!$Y$19:$Y$33, 0))="", 0, INDEX($AO$2:$AU$8, MATCH(TEXT($B305, "ddd"), $AN$2:$AN$8, 0), MATCH(INDEX(Settings!$AI$19:$AI$33, MATCH(H$10, Settings!$Y$19:$Y$33, 0)), $AO$1:$AU$1, 0))), 0))</f>
        <v/>
      </c>
      <c r="AR305" s="119" t="str">
        <f>IF(OR($B305="", I305="", I$10="", AR$9), "", IFERROR($B305+INDEX(Settings!$AF$19:$AF$33, MATCH(I$10, Settings!$Y$19:$Y$33, 0))+IF(INDEX(Settings!$AI$19:$AI$33, MATCH(I$10, Settings!$Y$19:$Y$33, 0))="", 0, INDEX($AO$2:$AU$8, MATCH(TEXT($B305, "ddd"), $AN$2:$AN$8, 0), MATCH(INDEX(Settings!$AI$19:$AI$33, MATCH(I$10, Settings!$Y$19:$Y$33, 0)), $AO$1:$AU$1, 0))), 0))</f>
        <v/>
      </c>
      <c r="AS305" s="119" t="str">
        <f>IF(OR($B305="", J305="", J$10="", AS$9), "", IFERROR($B305+INDEX(Settings!$AF$19:$AF$33, MATCH(J$10, Settings!$Y$19:$Y$33, 0))+IF(INDEX(Settings!$AI$19:$AI$33, MATCH(J$10, Settings!$Y$19:$Y$33, 0))="", 0, INDEX($AO$2:$AU$8, MATCH(TEXT($B305, "ddd"), $AN$2:$AN$8, 0), MATCH(INDEX(Settings!$AI$19:$AI$33, MATCH(J$10, Settings!$Y$19:$Y$33, 0)), $AO$1:$AU$1, 0))), 0))</f>
        <v/>
      </c>
      <c r="AT305" s="119" t="str">
        <f>IF(OR($B305="", K305="", K$10="", AT$9), "", IFERROR($B305+INDEX(Settings!$AF$19:$AF$33, MATCH(K$10, Settings!$Y$19:$Y$33, 0))+IF(INDEX(Settings!$AI$19:$AI$33, MATCH(K$10, Settings!$Y$19:$Y$33, 0))="", 0, INDEX($AO$2:$AU$8, MATCH(TEXT($B305, "ddd"), $AN$2:$AN$8, 0), MATCH(INDEX(Settings!$AI$19:$AI$33, MATCH(K$10, Settings!$Y$19:$Y$33, 0)), $AO$1:$AU$1, 0))), 0))</f>
        <v/>
      </c>
      <c r="AU305" s="119" t="str">
        <f>IF(OR($B305="", L305="", L$10="", AU$9), "", IFERROR($B305+INDEX(Settings!$AF$19:$AF$33, MATCH(L$10, Settings!$Y$19:$Y$33, 0))+IF(INDEX(Settings!$AI$19:$AI$33, MATCH(L$10, Settings!$Y$19:$Y$33, 0))="", 0, INDEX($AO$2:$AU$8, MATCH(TEXT($B305, "ddd"), $AN$2:$AN$8, 0), MATCH(INDEX(Settings!$AI$19:$AI$33, MATCH(L$10, Settings!$Y$19:$Y$33, 0)), $AO$1:$AU$1, 0))), 0))</f>
        <v/>
      </c>
      <c r="AV305" s="119" t="str">
        <f>IF(OR($B305="", M305="", M$10="", AV$9), "", IFERROR($B305+INDEX(Settings!$AF$19:$AF$33, MATCH(M$10, Settings!$Y$19:$Y$33, 0))+IF(INDEX(Settings!$AI$19:$AI$33, MATCH(M$10, Settings!$Y$19:$Y$33, 0))="", 0, INDEX($AO$2:$AU$8, MATCH(TEXT($B305, "ddd"), $AN$2:$AN$8, 0), MATCH(INDEX(Settings!$AI$19:$AI$33, MATCH(M$10, Settings!$Y$19:$Y$33, 0)), $AO$1:$AU$1, 0))), 0))</f>
        <v/>
      </c>
      <c r="AW305" s="119" t="str">
        <f>IF(OR($B305="", N305="", N$10="", AW$9), "", IFERROR($B305+INDEX(Settings!$AF$19:$AF$33, MATCH(N$10, Settings!$Y$19:$Y$33, 0))+IF(INDEX(Settings!$AI$19:$AI$33, MATCH(N$10, Settings!$Y$19:$Y$33, 0))="", 0, INDEX($AO$2:$AU$8, MATCH(TEXT($B305, "ddd"), $AN$2:$AN$8, 0), MATCH(INDEX(Settings!$AI$19:$AI$33, MATCH(N$10, Settings!$Y$19:$Y$33, 0)), $AO$1:$AU$1, 0))), 0))</f>
        <v/>
      </c>
      <c r="AX305" s="119" t="str">
        <f>IF(OR($B305="", O305="", O$10="", AX$9), "", IFERROR($B305+INDEX(Settings!$AF$19:$AF$33, MATCH(O$10, Settings!$Y$19:$Y$33, 0))+IF(INDEX(Settings!$AI$19:$AI$33, MATCH(O$10, Settings!$Y$19:$Y$33, 0))="", 0, INDEX($AO$2:$AU$8, MATCH(TEXT($B305, "ddd"), $AN$2:$AN$8, 0), MATCH(INDEX(Settings!$AI$19:$AI$33, MATCH(O$10, Settings!$Y$19:$Y$33, 0)), $AO$1:$AU$1, 0))), 0))</f>
        <v/>
      </c>
      <c r="AY305" s="119" t="str">
        <f>IF(OR($B305="", P305="", P$10="", AY$9), "", IFERROR($B305+INDEX(Settings!$AF$19:$AF$33, MATCH(P$10, Settings!$Y$19:$Y$33, 0))+IF(INDEX(Settings!$AI$19:$AI$33, MATCH(P$10, Settings!$Y$19:$Y$33, 0))="", 0, INDEX($AO$2:$AU$8, MATCH(TEXT($B305, "ddd"), $AN$2:$AN$8, 0), MATCH(INDEX(Settings!$AI$19:$AI$33, MATCH(P$10, Settings!$Y$19:$Y$33, 0)), $AO$1:$AU$1, 0))), 0))</f>
        <v/>
      </c>
      <c r="AZ305" s="120" t="str">
        <f>IF(OR($B305="", Q305="", Q$10="", AZ$9), "", IFERROR($B305+INDEX(Settings!$AF$19:$AF$33, MATCH(Q$10, Settings!$Y$19:$Y$33, 0))+IF(INDEX(Settings!$AI$19:$AI$33, MATCH(Q$10, Settings!$Y$19:$Y$33, 0))="", 0, INDEX($AO$2:$AU$8, MATCH(TEXT($B305, "ddd"), $AN$2:$AN$8, 0), MATCH(INDEX(Settings!$AI$19:$AI$33, MATCH(Q$10, Settings!$Y$19:$Y$33, 0)), $AO$1:$AU$1, 0))), 0))</f>
        <v/>
      </c>
      <c r="BB305" s="118" t="str">
        <f>IF(OR(C$10="", $B305="", C305="", BB$9=""), "", IFERROR(WORKDAY((DATE(YEAR($B305), MONTH($B305)+INDEX(Settings!$AM$19:$AM$33, MATCH(C$10, Settings!$Y$19:$Y$33, 0)), IF(INDEX(Settings!$AQ$19:$AQ$33, MATCH(C$10, Settings!$Y$19:$Y$33, 0))=0, DAY($B305), INDEX(Settings!$AQ$19:$AQ$33, MATCH(C$10, Settings!$Y$19:$Y$33, 0))))-1), 1, Settings!$AY$23:$AY$38), ""))</f>
        <v/>
      </c>
      <c r="BC305" s="119" t="str">
        <f>IF(OR(D$10="", $B305="", D305="", BC$9=""), "", IFERROR(WORKDAY((DATE(YEAR($B305), MONTH($B305)+INDEX(Settings!$AM$19:$AM$33, MATCH(D$10, Settings!$Y$19:$Y$33, 0)), IF(INDEX(Settings!$AQ$19:$AQ$33, MATCH(D$10, Settings!$Y$19:$Y$33, 0))=0, DAY($B305), INDEX(Settings!$AQ$19:$AQ$33, MATCH(D$10, Settings!$Y$19:$Y$33, 0))))-1), 1, Settings!$AY$23:$AY$38), ""))</f>
        <v/>
      </c>
      <c r="BD305" s="119" t="str">
        <f>IF(OR(E$10="", $B305="", E305="", BD$9=""), "", IFERROR(WORKDAY((DATE(YEAR($B305), MONTH($B305)+INDEX(Settings!$AM$19:$AM$33, MATCH(E$10, Settings!$Y$19:$Y$33, 0)), IF(INDEX(Settings!$AQ$19:$AQ$33, MATCH(E$10, Settings!$Y$19:$Y$33, 0))=0, DAY($B305), INDEX(Settings!$AQ$19:$AQ$33, MATCH(E$10, Settings!$Y$19:$Y$33, 0))))-1), 1, Settings!$AY$23:$AY$38), ""))</f>
        <v/>
      </c>
      <c r="BE305" s="119" t="str">
        <f>IF(OR(F$10="", $B305="", F305="", BE$9=""), "", IFERROR(WORKDAY((DATE(YEAR($B305), MONTH($B305)+INDEX(Settings!$AM$19:$AM$33, MATCH(F$10, Settings!$Y$19:$Y$33, 0)), IF(INDEX(Settings!$AQ$19:$AQ$33, MATCH(F$10, Settings!$Y$19:$Y$33, 0))=0, DAY($B305), INDEX(Settings!$AQ$19:$AQ$33, MATCH(F$10, Settings!$Y$19:$Y$33, 0))))-1), 1, Settings!$AY$23:$AY$38), ""))</f>
        <v/>
      </c>
      <c r="BF305" s="119" t="str">
        <f>IF(OR(G$10="", $B305="", G305="", BF$9=""), "", IFERROR(WORKDAY((DATE(YEAR($B305), MONTH($B305)+INDEX(Settings!$AM$19:$AM$33, MATCH(G$10, Settings!$Y$19:$Y$33, 0)), IF(INDEX(Settings!$AQ$19:$AQ$33, MATCH(G$10, Settings!$Y$19:$Y$33, 0))=0, DAY($B305), INDEX(Settings!$AQ$19:$AQ$33, MATCH(G$10, Settings!$Y$19:$Y$33, 0))))-1), 1, Settings!$AY$23:$AY$38), ""))</f>
        <v/>
      </c>
      <c r="BG305" s="119" t="str">
        <f>IF(OR(H$10="", $B305="", H305="", BG$9=""), "", IFERROR(WORKDAY((DATE(YEAR($B305), MONTH($B305)+INDEX(Settings!$AM$19:$AM$33, MATCH(H$10, Settings!$Y$19:$Y$33, 0)), IF(INDEX(Settings!$AQ$19:$AQ$33, MATCH(H$10, Settings!$Y$19:$Y$33, 0))=0, DAY($B305), INDEX(Settings!$AQ$19:$AQ$33, MATCH(H$10, Settings!$Y$19:$Y$33, 0))))-1), 1, Settings!$AY$23:$AY$38), ""))</f>
        <v/>
      </c>
      <c r="BH305" s="119" t="str">
        <f>IF(OR(I$10="", $B305="", I305="", BH$9=""), "", IFERROR(WORKDAY((DATE(YEAR($B305), MONTH($B305)+INDEX(Settings!$AM$19:$AM$33, MATCH(I$10, Settings!$Y$19:$Y$33, 0)), IF(INDEX(Settings!$AQ$19:$AQ$33, MATCH(I$10, Settings!$Y$19:$Y$33, 0))=0, DAY($B305), INDEX(Settings!$AQ$19:$AQ$33, MATCH(I$10, Settings!$Y$19:$Y$33, 0))))-1), 1, Settings!$AY$23:$AY$38), ""))</f>
        <v/>
      </c>
      <c r="BI305" s="119" t="str">
        <f>IF(OR(J$10="", $B305="", J305="", BI$9=""), "", IFERROR(WORKDAY((DATE(YEAR($B305), MONTH($B305)+INDEX(Settings!$AM$19:$AM$33, MATCH(J$10, Settings!$Y$19:$Y$33, 0)), IF(INDEX(Settings!$AQ$19:$AQ$33, MATCH(J$10, Settings!$Y$19:$Y$33, 0))=0, DAY($B305), INDEX(Settings!$AQ$19:$AQ$33, MATCH(J$10, Settings!$Y$19:$Y$33, 0))))-1), 1, Settings!$AY$23:$AY$38), ""))</f>
        <v/>
      </c>
      <c r="BJ305" s="119" t="str">
        <f>IF(OR(K$10="", $B305="", K305="", BJ$9=""), "", IFERROR(WORKDAY((DATE(YEAR($B305), MONTH($B305)+INDEX(Settings!$AM$19:$AM$33, MATCH(K$10, Settings!$Y$19:$Y$33, 0)), IF(INDEX(Settings!$AQ$19:$AQ$33, MATCH(K$10, Settings!$Y$19:$Y$33, 0))=0, DAY($B305), INDEX(Settings!$AQ$19:$AQ$33, MATCH(K$10, Settings!$Y$19:$Y$33, 0))))-1), 1, Settings!$AY$23:$AY$38), ""))</f>
        <v/>
      </c>
      <c r="BK305" s="119" t="str">
        <f>IF(OR(L$10="", $B305="", L305="", BK$9=""), "", IFERROR(WORKDAY((DATE(YEAR($B305), MONTH($B305)+INDEX(Settings!$AM$19:$AM$33, MATCH(L$10, Settings!$Y$19:$Y$33, 0)), IF(INDEX(Settings!$AQ$19:$AQ$33, MATCH(L$10, Settings!$Y$19:$Y$33, 0))=0, DAY($B305), INDEX(Settings!$AQ$19:$AQ$33, MATCH(L$10, Settings!$Y$19:$Y$33, 0))))-1), 1, Settings!$AY$23:$AY$38), ""))</f>
        <v/>
      </c>
      <c r="BL305" s="119" t="str">
        <f>IF(OR(M$10="", $B305="", M305="", BL$9=""), "", IFERROR(WORKDAY((DATE(YEAR($B305), MONTH($B305)+INDEX(Settings!$AM$19:$AM$33, MATCH(M$10, Settings!$Y$19:$Y$33, 0)), IF(INDEX(Settings!$AQ$19:$AQ$33, MATCH(M$10, Settings!$Y$19:$Y$33, 0))=0, DAY($B305), INDEX(Settings!$AQ$19:$AQ$33, MATCH(M$10, Settings!$Y$19:$Y$33, 0))))-1), 1, Settings!$AY$23:$AY$38), ""))</f>
        <v/>
      </c>
      <c r="BM305" s="119" t="str">
        <f>IF(OR(N$10="", $B305="", N305="", BM$9=""), "", IFERROR(WORKDAY((DATE(YEAR($B305), MONTH($B305)+INDEX(Settings!$AM$19:$AM$33, MATCH(N$10, Settings!$Y$19:$Y$33, 0)), IF(INDEX(Settings!$AQ$19:$AQ$33, MATCH(N$10, Settings!$Y$19:$Y$33, 0))=0, DAY($B305), INDEX(Settings!$AQ$19:$AQ$33, MATCH(N$10, Settings!$Y$19:$Y$33, 0))))-1), 1, Settings!$AY$23:$AY$38), ""))</f>
        <v/>
      </c>
      <c r="BN305" s="119" t="str">
        <f>IF(OR(O$10="", $B305="", O305="", BN$9=""), "", IFERROR(WORKDAY((DATE(YEAR($B305), MONTH($B305)+INDEX(Settings!$AM$19:$AM$33, MATCH(O$10, Settings!$Y$19:$Y$33, 0)), IF(INDEX(Settings!$AQ$19:$AQ$33, MATCH(O$10, Settings!$Y$19:$Y$33, 0))=0, DAY($B305), INDEX(Settings!$AQ$19:$AQ$33, MATCH(O$10, Settings!$Y$19:$Y$33, 0))))-1), 1, Settings!$AY$23:$AY$38), ""))</f>
        <v/>
      </c>
      <c r="BO305" s="119" t="str">
        <f>IF(OR(P$10="", $B305="", P305="", BO$9=""), "", IFERROR(WORKDAY((DATE(YEAR($B305), MONTH($B305)+INDEX(Settings!$AM$19:$AM$33, MATCH(P$10, Settings!$Y$19:$Y$33, 0)), IF(INDEX(Settings!$AQ$19:$AQ$33, MATCH(P$10, Settings!$Y$19:$Y$33, 0))=0, DAY($B305), INDEX(Settings!$AQ$19:$AQ$33, MATCH(P$10, Settings!$Y$19:$Y$33, 0))))-1), 1, Settings!$AY$23:$AY$38), ""))</f>
        <v/>
      </c>
      <c r="BP305" s="120" t="str">
        <f>IF(OR(Q$10="", $B305="", Q305="", BP$9=""), "", IFERROR(WORKDAY((DATE(YEAR($B305), MONTH($B305)+INDEX(Settings!$AM$19:$AM$33, MATCH(Q$10, Settings!$Y$19:$Y$33, 0)), IF(INDEX(Settings!$AQ$19:$AQ$33, MATCH(Q$10, Settings!$Y$19:$Y$33, 0))=0, DAY($B305), INDEX(Settings!$AQ$19:$AQ$33, MATCH(Q$10, Settings!$Y$19:$Y$33, 0))))-1), 1, Settings!$AY$23:$AY$38), ""))</f>
        <v/>
      </c>
      <c r="BR305" s="118" t="str">
        <f>IF(BB305="", "", IF(BB305&lt;=$B305, WORKDAY(DATE(YEAR($BB305), MONTH(BB305)+1, DAY(BB305)-1), 1, Settings!$AY$23:$AY$38), BB305))</f>
        <v/>
      </c>
      <c r="BS305" s="119" t="str">
        <f>IF(BC305="", "", IF(BC305&lt;=$B305, WORKDAY(DATE(YEAR($BB305), MONTH(BC305)+1, DAY(BC305)-1), 1, Settings!$AY$23:$AY$38), BC305))</f>
        <v/>
      </c>
      <c r="BT305" s="119" t="str">
        <f>IF(BD305="", "", IF(BD305&lt;=$B305, WORKDAY(DATE(YEAR($BB305), MONTH(BD305)+1, DAY(BD305)-1), 1, Settings!$AY$23:$AY$38), BD305))</f>
        <v/>
      </c>
      <c r="BU305" s="119" t="str">
        <f>IF(BE305="", "", IF(BE305&lt;=$B305, WORKDAY(DATE(YEAR($BB305), MONTH(BE305)+1, DAY(BE305)-1), 1, Settings!$AY$23:$AY$38), BE305))</f>
        <v/>
      </c>
      <c r="BV305" s="119" t="str">
        <f>IF(BF305="", "", IF(BF305&lt;=$B305, WORKDAY(DATE(YEAR($BB305), MONTH(BF305)+1, DAY(BF305)-1), 1, Settings!$AY$23:$AY$38), BF305))</f>
        <v/>
      </c>
      <c r="BW305" s="119" t="str">
        <f>IF(BG305="", "", IF(BG305&lt;=$B305, WORKDAY(DATE(YEAR($BB305), MONTH(BG305)+1, DAY(BG305)-1), 1, Settings!$AY$23:$AY$38), BG305))</f>
        <v/>
      </c>
      <c r="BX305" s="119" t="str">
        <f>IF(BH305="", "", IF(BH305&lt;=$B305, WORKDAY(DATE(YEAR($BB305), MONTH(BH305)+1, DAY(BH305)-1), 1, Settings!$AY$23:$AY$38), BH305))</f>
        <v/>
      </c>
      <c r="BY305" s="119" t="str">
        <f>IF(BI305="", "", IF(BI305&lt;=$B305, WORKDAY(DATE(YEAR($BB305), MONTH(BI305)+1, DAY(BI305)-1), 1, Settings!$AY$23:$AY$38), BI305))</f>
        <v/>
      </c>
      <c r="BZ305" s="119" t="str">
        <f>IF(BJ305="", "", IF(BJ305&lt;=$B305, WORKDAY(DATE(YEAR($BB305), MONTH(BJ305)+1, DAY(BJ305)-1), 1, Settings!$AY$23:$AY$38), BJ305))</f>
        <v/>
      </c>
      <c r="CA305" s="119" t="str">
        <f>IF(BK305="", "", IF(BK305&lt;=$B305, WORKDAY(DATE(YEAR($BB305), MONTH(BK305)+1, DAY(BK305)-1), 1, Settings!$AY$23:$AY$38), BK305))</f>
        <v/>
      </c>
      <c r="CB305" s="119" t="str">
        <f>IF(BL305="", "", IF(BL305&lt;=$B305, WORKDAY(DATE(YEAR($BB305), MONTH(BL305)+1, DAY(BL305)-1), 1, Settings!$AY$23:$AY$38), BL305))</f>
        <v/>
      </c>
      <c r="CC305" s="119" t="str">
        <f>IF(BM305="", "", IF(BM305&lt;=$B305, WORKDAY(DATE(YEAR($BB305), MONTH(BM305)+1, DAY(BM305)-1), 1, Settings!$AY$23:$AY$38), BM305))</f>
        <v/>
      </c>
      <c r="CD305" s="119" t="str">
        <f>IF(BN305="", "", IF(BN305&lt;=$B305, WORKDAY(DATE(YEAR($BB305), MONTH(BN305)+1, DAY(BN305)-1), 1, Settings!$AY$23:$AY$38), BN305))</f>
        <v/>
      </c>
      <c r="CE305" s="119" t="str">
        <f>IF(BO305="", "", IF(BO305&lt;=$B305, WORKDAY(DATE(YEAR($BB305), MONTH(BO305)+1, DAY(BO305)-1), 1, Settings!$AY$23:$AY$38), BO305))</f>
        <v/>
      </c>
      <c r="CF305" s="120" t="str">
        <f>IF(BP305="", "", IF(BP305&lt;=$B305, WORKDAY(DATE(YEAR($BB305), MONTH(BP305)+1, DAY(BP305)-1), 1, Settings!$AY$23:$AY$38), BP305))</f>
        <v/>
      </c>
      <c r="CH305" s="48" t="str">
        <f t="shared" si="128"/>
        <v/>
      </c>
      <c r="CI305" s="49" t="str">
        <f t="shared" si="129"/>
        <v/>
      </c>
      <c r="CJ305" s="49" t="str">
        <f t="shared" si="130"/>
        <v/>
      </c>
      <c r="CK305" s="49" t="str">
        <f t="shared" si="131"/>
        <v/>
      </c>
      <c r="CL305" s="49" t="str">
        <f t="shared" si="132"/>
        <v/>
      </c>
      <c r="CM305" s="49" t="str">
        <f t="shared" si="133"/>
        <v/>
      </c>
      <c r="CN305" s="49" t="str">
        <f t="shared" si="134"/>
        <v/>
      </c>
      <c r="CO305" s="49" t="str">
        <f t="shared" si="135"/>
        <v/>
      </c>
      <c r="CP305" s="49" t="str">
        <f t="shared" si="136"/>
        <v/>
      </c>
      <c r="CQ305" s="49" t="str">
        <f t="shared" si="137"/>
        <v/>
      </c>
      <c r="CR305" s="49" t="str">
        <f t="shared" si="138"/>
        <v/>
      </c>
      <c r="CS305" s="49" t="str">
        <f t="shared" si="139"/>
        <v/>
      </c>
      <c r="CT305" s="49" t="str">
        <f t="shared" si="140"/>
        <v/>
      </c>
      <c r="CU305" s="49" t="str">
        <f t="shared" si="141"/>
        <v/>
      </c>
      <c r="CV305" s="16" t="str">
        <f t="shared" si="142"/>
        <v/>
      </c>
      <c r="CX305" s="48" t="str">
        <f t="shared" si="143"/>
        <v/>
      </c>
      <c r="CY305" s="49" t="str">
        <f t="shared" si="144"/>
        <v/>
      </c>
      <c r="CZ305" s="49" t="str">
        <f t="shared" si="145"/>
        <v/>
      </c>
      <c r="DA305" s="49" t="str">
        <f t="shared" si="146"/>
        <v/>
      </c>
      <c r="DB305" s="49" t="str">
        <f t="shared" si="147"/>
        <v/>
      </c>
      <c r="DC305" s="49" t="str">
        <f t="shared" si="148"/>
        <v/>
      </c>
      <c r="DD305" s="49" t="str">
        <f t="shared" si="149"/>
        <v/>
      </c>
      <c r="DE305" s="49" t="str">
        <f t="shared" si="150"/>
        <v/>
      </c>
      <c r="DF305" s="49" t="str">
        <f t="shared" si="151"/>
        <v/>
      </c>
      <c r="DG305" s="49" t="str">
        <f t="shared" si="152"/>
        <v/>
      </c>
      <c r="DH305" s="49" t="str">
        <f t="shared" si="153"/>
        <v/>
      </c>
      <c r="DI305" s="49" t="str">
        <f t="shared" si="154"/>
        <v/>
      </c>
      <c r="DJ305" s="49" t="str">
        <f t="shared" si="155"/>
        <v/>
      </c>
      <c r="DK305" s="49" t="str">
        <f t="shared" si="156"/>
        <v/>
      </c>
      <c r="DL305" s="16" t="str">
        <f t="shared" si="157"/>
        <v/>
      </c>
      <c r="DN305" s="17" t="str">
        <f t="shared" si="158"/>
        <v>Apr 2020</v>
      </c>
    </row>
    <row r="306" spans="1:118" x14ac:dyDescent="0.25">
      <c r="A306" s="30"/>
      <c r="B306" s="102">
        <f>IF(B305="", "", IFERROR(IF(B305+1&gt;Settings!$G$25, "", B305+1), ""))</f>
        <v>43942</v>
      </c>
      <c r="C306" s="294"/>
      <c r="D306" s="295"/>
      <c r="E306" s="295"/>
      <c r="F306" s="295"/>
      <c r="G306" s="295"/>
      <c r="H306" s="295"/>
      <c r="I306" s="295"/>
      <c r="J306" s="295"/>
      <c r="K306" s="295"/>
      <c r="L306" s="295"/>
      <c r="M306" s="295"/>
      <c r="N306" s="295"/>
      <c r="O306" s="295"/>
      <c r="P306" s="295"/>
      <c r="Q306" s="296"/>
      <c r="R306" s="30"/>
      <c r="T306" s="17" t="str">
        <f>IF($B306="", "", IF($B306&lt;Settings!$G$23, "Old", "New"))</f>
        <v>New</v>
      </c>
      <c r="AL306" s="118" t="str">
        <f>IF(OR($B306="", C306="", C$10="", AL$9), "", IFERROR($B306+INDEX(Settings!$AF$19:$AF$33, MATCH(C$10, Settings!$Y$19:$Y$33, 0))+IF(INDEX(Settings!$AI$19:$AI$33, MATCH(C$10, Settings!$Y$19:$Y$33, 0))="", 0, INDEX($AO$2:$AU$8, MATCH(TEXT($B306, "ddd"), $AN$2:$AN$8, 0), MATCH(INDEX(Settings!$AI$19:$AI$33, MATCH(C$10, Settings!$Y$19:$Y$33, 0)), $AO$1:$AU$1, 0))), 0))</f>
        <v/>
      </c>
      <c r="AM306" s="119" t="str">
        <f>IF(OR($B306="", D306="", D$10="", AM$9), "", IFERROR($B306+INDEX(Settings!$AF$19:$AF$33, MATCH(D$10, Settings!$Y$19:$Y$33, 0))+IF(INDEX(Settings!$AI$19:$AI$33, MATCH(D$10, Settings!$Y$19:$Y$33, 0))="", 0, INDEX($AO$2:$AU$8, MATCH(TEXT($B306, "ddd"), $AN$2:$AN$8, 0), MATCH(INDEX(Settings!$AI$19:$AI$33, MATCH(D$10, Settings!$Y$19:$Y$33, 0)), $AO$1:$AU$1, 0))), 0))</f>
        <v/>
      </c>
      <c r="AN306" s="119" t="str">
        <f>IF(OR($B306="", E306="", E$10="", AN$9), "", IFERROR($B306+INDEX(Settings!$AF$19:$AF$33, MATCH(E$10, Settings!$Y$19:$Y$33, 0))+IF(INDEX(Settings!$AI$19:$AI$33, MATCH(E$10, Settings!$Y$19:$Y$33, 0))="", 0, INDEX($AO$2:$AU$8, MATCH(TEXT($B306, "ddd"), $AN$2:$AN$8, 0), MATCH(INDEX(Settings!$AI$19:$AI$33, MATCH(E$10, Settings!$Y$19:$Y$33, 0)), $AO$1:$AU$1, 0))), 0))</f>
        <v/>
      </c>
      <c r="AO306" s="119" t="str">
        <f>IF(OR($B306="", F306="", F$10="", AO$9), "", IFERROR($B306+INDEX(Settings!$AF$19:$AF$33, MATCH(F$10, Settings!$Y$19:$Y$33, 0))+IF(INDEX(Settings!$AI$19:$AI$33, MATCH(F$10, Settings!$Y$19:$Y$33, 0))="", 0, INDEX($AO$2:$AU$8, MATCH(TEXT($B306, "ddd"), $AN$2:$AN$8, 0), MATCH(INDEX(Settings!$AI$19:$AI$33, MATCH(F$10, Settings!$Y$19:$Y$33, 0)), $AO$1:$AU$1, 0))), 0))</f>
        <v/>
      </c>
      <c r="AP306" s="119" t="str">
        <f>IF(OR($B306="", G306="", G$10="", AP$9), "", IFERROR($B306+INDEX(Settings!$AF$19:$AF$33, MATCH(G$10, Settings!$Y$19:$Y$33, 0))+IF(INDEX(Settings!$AI$19:$AI$33, MATCH(G$10, Settings!$Y$19:$Y$33, 0))="", 0, INDEX($AO$2:$AU$8, MATCH(TEXT($B306, "ddd"), $AN$2:$AN$8, 0), MATCH(INDEX(Settings!$AI$19:$AI$33, MATCH(G$10, Settings!$Y$19:$Y$33, 0)), $AO$1:$AU$1, 0))), 0))</f>
        <v/>
      </c>
      <c r="AQ306" s="119" t="str">
        <f>IF(OR($B306="", H306="", H$10="", AQ$9), "", IFERROR($B306+INDEX(Settings!$AF$19:$AF$33, MATCH(H$10, Settings!$Y$19:$Y$33, 0))+IF(INDEX(Settings!$AI$19:$AI$33, MATCH(H$10, Settings!$Y$19:$Y$33, 0))="", 0, INDEX($AO$2:$AU$8, MATCH(TEXT($B306, "ddd"), $AN$2:$AN$8, 0), MATCH(INDEX(Settings!$AI$19:$AI$33, MATCH(H$10, Settings!$Y$19:$Y$33, 0)), $AO$1:$AU$1, 0))), 0))</f>
        <v/>
      </c>
      <c r="AR306" s="119" t="str">
        <f>IF(OR($B306="", I306="", I$10="", AR$9), "", IFERROR($B306+INDEX(Settings!$AF$19:$AF$33, MATCH(I$10, Settings!$Y$19:$Y$33, 0))+IF(INDEX(Settings!$AI$19:$AI$33, MATCH(I$10, Settings!$Y$19:$Y$33, 0))="", 0, INDEX($AO$2:$AU$8, MATCH(TEXT($B306, "ddd"), $AN$2:$AN$8, 0), MATCH(INDEX(Settings!$AI$19:$AI$33, MATCH(I$10, Settings!$Y$19:$Y$33, 0)), $AO$1:$AU$1, 0))), 0))</f>
        <v/>
      </c>
      <c r="AS306" s="119" t="str">
        <f>IF(OR($B306="", J306="", J$10="", AS$9), "", IFERROR($B306+INDEX(Settings!$AF$19:$AF$33, MATCH(J$10, Settings!$Y$19:$Y$33, 0))+IF(INDEX(Settings!$AI$19:$AI$33, MATCH(J$10, Settings!$Y$19:$Y$33, 0))="", 0, INDEX($AO$2:$AU$8, MATCH(TEXT($B306, "ddd"), $AN$2:$AN$8, 0), MATCH(INDEX(Settings!$AI$19:$AI$33, MATCH(J$10, Settings!$Y$19:$Y$33, 0)), $AO$1:$AU$1, 0))), 0))</f>
        <v/>
      </c>
      <c r="AT306" s="119" t="str">
        <f>IF(OR($B306="", K306="", K$10="", AT$9), "", IFERROR($B306+INDEX(Settings!$AF$19:$AF$33, MATCH(K$10, Settings!$Y$19:$Y$33, 0))+IF(INDEX(Settings!$AI$19:$AI$33, MATCH(K$10, Settings!$Y$19:$Y$33, 0))="", 0, INDEX($AO$2:$AU$8, MATCH(TEXT($B306, "ddd"), $AN$2:$AN$8, 0), MATCH(INDEX(Settings!$AI$19:$AI$33, MATCH(K$10, Settings!$Y$19:$Y$33, 0)), $AO$1:$AU$1, 0))), 0))</f>
        <v/>
      </c>
      <c r="AU306" s="119" t="str">
        <f>IF(OR($B306="", L306="", L$10="", AU$9), "", IFERROR($B306+INDEX(Settings!$AF$19:$AF$33, MATCH(L$10, Settings!$Y$19:$Y$33, 0))+IF(INDEX(Settings!$AI$19:$AI$33, MATCH(L$10, Settings!$Y$19:$Y$33, 0))="", 0, INDEX($AO$2:$AU$8, MATCH(TEXT($B306, "ddd"), $AN$2:$AN$8, 0), MATCH(INDEX(Settings!$AI$19:$AI$33, MATCH(L$10, Settings!$Y$19:$Y$33, 0)), $AO$1:$AU$1, 0))), 0))</f>
        <v/>
      </c>
      <c r="AV306" s="119" t="str">
        <f>IF(OR($B306="", M306="", M$10="", AV$9), "", IFERROR($B306+INDEX(Settings!$AF$19:$AF$33, MATCH(M$10, Settings!$Y$19:$Y$33, 0))+IF(INDEX(Settings!$AI$19:$AI$33, MATCH(M$10, Settings!$Y$19:$Y$33, 0))="", 0, INDEX($AO$2:$AU$8, MATCH(TEXT($B306, "ddd"), $AN$2:$AN$8, 0), MATCH(INDEX(Settings!$AI$19:$AI$33, MATCH(M$10, Settings!$Y$19:$Y$33, 0)), $AO$1:$AU$1, 0))), 0))</f>
        <v/>
      </c>
      <c r="AW306" s="119" t="str">
        <f>IF(OR($B306="", N306="", N$10="", AW$9), "", IFERROR($B306+INDEX(Settings!$AF$19:$AF$33, MATCH(N$10, Settings!$Y$19:$Y$33, 0))+IF(INDEX(Settings!$AI$19:$AI$33, MATCH(N$10, Settings!$Y$19:$Y$33, 0))="", 0, INDEX($AO$2:$AU$8, MATCH(TEXT($B306, "ddd"), $AN$2:$AN$8, 0), MATCH(INDEX(Settings!$AI$19:$AI$33, MATCH(N$10, Settings!$Y$19:$Y$33, 0)), $AO$1:$AU$1, 0))), 0))</f>
        <v/>
      </c>
      <c r="AX306" s="119" t="str">
        <f>IF(OR($B306="", O306="", O$10="", AX$9), "", IFERROR($B306+INDEX(Settings!$AF$19:$AF$33, MATCH(O$10, Settings!$Y$19:$Y$33, 0))+IF(INDEX(Settings!$AI$19:$AI$33, MATCH(O$10, Settings!$Y$19:$Y$33, 0))="", 0, INDEX($AO$2:$AU$8, MATCH(TEXT($B306, "ddd"), $AN$2:$AN$8, 0), MATCH(INDEX(Settings!$AI$19:$AI$33, MATCH(O$10, Settings!$Y$19:$Y$33, 0)), $AO$1:$AU$1, 0))), 0))</f>
        <v/>
      </c>
      <c r="AY306" s="119" t="str">
        <f>IF(OR($B306="", P306="", P$10="", AY$9), "", IFERROR($B306+INDEX(Settings!$AF$19:$AF$33, MATCH(P$10, Settings!$Y$19:$Y$33, 0))+IF(INDEX(Settings!$AI$19:$AI$33, MATCH(P$10, Settings!$Y$19:$Y$33, 0))="", 0, INDEX($AO$2:$AU$8, MATCH(TEXT($B306, "ddd"), $AN$2:$AN$8, 0), MATCH(INDEX(Settings!$AI$19:$AI$33, MATCH(P$10, Settings!$Y$19:$Y$33, 0)), $AO$1:$AU$1, 0))), 0))</f>
        <v/>
      </c>
      <c r="AZ306" s="120" t="str">
        <f>IF(OR($B306="", Q306="", Q$10="", AZ$9), "", IFERROR($B306+INDEX(Settings!$AF$19:$AF$33, MATCH(Q$10, Settings!$Y$19:$Y$33, 0))+IF(INDEX(Settings!$AI$19:$AI$33, MATCH(Q$10, Settings!$Y$19:$Y$33, 0))="", 0, INDEX($AO$2:$AU$8, MATCH(TEXT($B306, "ddd"), $AN$2:$AN$8, 0), MATCH(INDEX(Settings!$AI$19:$AI$33, MATCH(Q$10, Settings!$Y$19:$Y$33, 0)), $AO$1:$AU$1, 0))), 0))</f>
        <v/>
      </c>
      <c r="BB306" s="118" t="str">
        <f>IF(OR(C$10="", $B306="", C306="", BB$9=""), "", IFERROR(WORKDAY((DATE(YEAR($B306), MONTH($B306)+INDEX(Settings!$AM$19:$AM$33, MATCH(C$10, Settings!$Y$19:$Y$33, 0)), IF(INDEX(Settings!$AQ$19:$AQ$33, MATCH(C$10, Settings!$Y$19:$Y$33, 0))=0, DAY($B306), INDEX(Settings!$AQ$19:$AQ$33, MATCH(C$10, Settings!$Y$19:$Y$33, 0))))-1), 1, Settings!$AY$23:$AY$38), ""))</f>
        <v/>
      </c>
      <c r="BC306" s="119" t="str">
        <f>IF(OR(D$10="", $B306="", D306="", BC$9=""), "", IFERROR(WORKDAY((DATE(YEAR($B306), MONTH($B306)+INDEX(Settings!$AM$19:$AM$33, MATCH(D$10, Settings!$Y$19:$Y$33, 0)), IF(INDEX(Settings!$AQ$19:$AQ$33, MATCH(D$10, Settings!$Y$19:$Y$33, 0))=0, DAY($B306), INDEX(Settings!$AQ$19:$AQ$33, MATCH(D$10, Settings!$Y$19:$Y$33, 0))))-1), 1, Settings!$AY$23:$AY$38), ""))</f>
        <v/>
      </c>
      <c r="BD306" s="119" t="str">
        <f>IF(OR(E$10="", $B306="", E306="", BD$9=""), "", IFERROR(WORKDAY((DATE(YEAR($B306), MONTH($B306)+INDEX(Settings!$AM$19:$AM$33, MATCH(E$10, Settings!$Y$19:$Y$33, 0)), IF(INDEX(Settings!$AQ$19:$AQ$33, MATCH(E$10, Settings!$Y$19:$Y$33, 0))=0, DAY($B306), INDEX(Settings!$AQ$19:$AQ$33, MATCH(E$10, Settings!$Y$19:$Y$33, 0))))-1), 1, Settings!$AY$23:$AY$38), ""))</f>
        <v/>
      </c>
      <c r="BE306" s="119" t="str">
        <f>IF(OR(F$10="", $B306="", F306="", BE$9=""), "", IFERROR(WORKDAY((DATE(YEAR($B306), MONTH($B306)+INDEX(Settings!$AM$19:$AM$33, MATCH(F$10, Settings!$Y$19:$Y$33, 0)), IF(INDEX(Settings!$AQ$19:$AQ$33, MATCH(F$10, Settings!$Y$19:$Y$33, 0))=0, DAY($B306), INDEX(Settings!$AQ$19:$AQ$33, MATCH(F$10, Settings!$Y$19:$Y$33, 0))))-1), 1, Settings!$AY$23:$AY$38), ""))</f>
        <v/>
      </c>
      <c r="BF306" s="119" t="str">
        <f>IF(OR(G$10="", $B306="", G306="", BF$9=""), "", IFERROR(WORKDAY((DATE(YEAR($B306), MONTH($B306)+INDEX(Settings!$AM$19:$AM$33, MATCH(G$10, Settings!$Y$19:$Y$33, 0)), IF(INDEX(Settings!$AQ$19:$AQ$33, MATCH(G$10, Settings!$Y$19:$Y$33, 0))=0, DAY($B306), INDEX(Settings!$AQ$19:$AQ$33, MATCH(G$10, Settings!$Y$19:$Y$33, 0))))-1), 1, Settings!$AY$23:$AY$38), ""))</f>
        <v/>
      </c>
      <c r="BG306" s="119" t="str">
        <f>IF(OR(H$10="", $B306="", H306="", BG$9=""), "", IFERROR(WORKDAY((DATE(YEAR($B306), MONTH($B306)+INDEX(Settings!$AM$19:$AM$33, MATCH(H$10, Settings!$Y$19:$Y$33, 0)), IF(INDEX(Settings!$AQ$19:$AQ$33, MATCH(H$10, Settings!$Y$19:$Y$33, 0))=0, DAY($B306), INDEX(Settings!$AQ$19:$AQ$33, MATCH(H$10, Settings!$Y$19:$Y$33, 0))))-1), 1, Settings!$AY$23:$AY$38), ""))</f>
        <v/>
      </c>
      <c r="BH306" s="119" t="str">
        <f>IF(OR(I$10="", $B306="", I306="", BH$9=""), "", IFERROR(WORKDAY((DATE(YEAR($B306), MONTH($B306)+INDEX(Settings!$AM$19:$AM$33, MATCH(I$10, Settings!$Y$19:$Y$33, 0)), IF(INDEX(Settings!$AQ$19:$AQ$33, MATCH(I$10, Settings!$Y$19:$Y$33, 0))=0, DAY($B306), INDEX(Settings!$AQ$19:$AQ$33, MATCH(I$10, Settings!$Y$19:$Y$33, 0))))-1), 1, Settings!$AY$23:$AY$38), ""))</f>
        <v/>
      </c>
      <c r="BI306" s="119" t="str">
        <f>IF(OR(J$10="", $B306="", J306="", BI$9=""), "", IFERROR(WORKDAY((DATE(YEAR($B306), MONTH($B306)+INDEX(Settings!$AM$19:$AM$33, MATCH(J$10, Settings!$Y$19:$Y$33, 0)), IF(INDEX(Settings!$AQ$19:$AQ$33, MATCH(J$10, Settings!$Y$19:$Y$33, 0))=0, DAY($B306), INDEX(Settings!$AQ$19:$AQ$33, MATCH(J$10, Settings!$Y$19:$Y$33, 0))))-1), 1, Settings!$AY$23:$AY$38), ""))</f>
        <v/>
      </c>
      <c r="BJ306" s="119" t="str">
        <f>IF(OR(K$10="", $B306="", K306="", BJ$9=""), "", IFERROR(WORKDAY((DATE(YEAR($B306), MONTH($B306)+INDEX(Settings!$AM$19:$AM$33, MATCH(K$10, Settings!$Y$19:$Y$33, 0)), IF(INDEX(Settings!$AQ$19:$AQ$33, MATCH(K$10, Settings!$Y$19:$Y$33, 0))=0, DAY($B306), INDEX(Settings!$AQ$19:$AQ$33, MATCH(K$10, Settings!$Y$19:$Y$33, 0))))-1), 1, Settings!$AY$23:$AY$38), ""))</f>
        <v/>
      </c>
      <c r="BK306" s="119" t="str">
        <f>IF(OR(L$10="", $B306="", L306="", BK$9=""), "", IFERROR(WORKDAY((DATE(YEAR($B306), MONTH($B306)+INDEX(Settings!$AM$19:$AM$33, MATCH(L$10, Settings!$Y$19:$Y$33, 0)), IF(INDEX(Settings!$AQ$19:$AQ$33, MATCH(L$10, Settings!$Y$19:$Y$33, 0))=0, DAY($B306), INDEX(Settings!$AQ$19:$AQ$33, MATCH(L$10, Settings!$Y$19:$Y$33, 0))))-1), 1, Settings!$AY$23:$AY$38), ""))</f>
        <v/>
      </c>
      <c r="BL306" s="119" t="str">
        <f>IF(OR(M$10="", $B306="", M306="", BL$9=""), "", IFERROR(WORKDAY((DATE(YEAR($B306), MONTH($B306)+INDEX(Settings!$AM$19:$AM$33, MATCH(M$10, Settings!$Y$19:$Y$33, 0)), IF(INDEX(Settings!$AQ$19:$AQ$33, MATCH(M$10, Settings!$Y$19:$Y$33, 0))=0, DAY($B306), INDEX(Settings!$AQ$19:$AQ$33, MATCH(M$10, Settings!$Y$19:$Y$33, 0))))-1), 1, Settings!$AY$23:$AY$38), ""))</f>
        <v/>
      </c>
      <c r="BM306" s="119" t="str">
        <f>IF(OR(N$10="", $B306="", N306="", BM$9=""), "", IFERROR(WORKDAY((DATE(YEAR($B306), MONTH($B306)+INDEX(Settings!$AM$19:$AM$33, MATCH(N$10, Settings!$Y$19:$Y$33, 0)), IF(INDEX(Settings!$AQ$19:$AQ$33, MATCH(N$10, Settings!$Y$19:$Y$33, 0))=0, DAY($B306), INDEX(Settings!$AQ$19:$AQ$33, MATCH(N$10, Settings!$Y$19:$Y$33, 0))))-1), 1, Settings!$AY$23:$AY$38), ""))</f>
        <v/>
      </c>
      <c r="BN306" s="119" t="str">
        <f>IF(OR(O$10="", $B306="", O306="", BN$9=""), "", IFERROR(WORKDAY((DATE(YEAR($B306), MONTH($B306)+INDEX(Settings!$AM$19:$AM$33, MATCH(O$10, Settings!$Y$19:$Y$33, 0)), IF(INDEX(Settings!$AQ$19:$AQ$33, MATCH(O$10, Settings!$Y$19:$Y$33, 0))=0, DAY($B306), INDEX(Settings!$AQ$19:$AQ$33, MATCH(O$10, Settings!$Y$19:$Y$33, 0))))-1), 1, Settings!$AY$23:$AY$38), ""))</f>
        <v/>
      </c>
      <c r="BO306" s="119" t="str">
        <f>IF(OR(P$10="", $B306="", P306="", BO$9=""), "", IFERROR(WORKDAY((DATE(YEAR($B306), MONTH($B306)+INDEX(Settings!$AM$19:$AM$33, MATCH(P$10, Settings!$Y$19:$Y$33, 0)), IF(INDEX(Settings!$AQ$19:$AQ$33, MATCH(P$10, Settings!$Y$19:$Y$33, 0))=0, DAY($B306), INDEX(Settings!$AQ$19:$AQ$33, MATCH(P$10, Settings!$Y$19:$Y$33, 0))))-1), 1, Settings!$AY$23:$AY$38), ""))</f>
        <v/>
      </c>
      <c r="BP306" s="120" t="str">
        <f>IF(OR(Q$10="", $B306="", Q306="", BP$9=""), "", IFERROR(WORKDAY((DATE(YEAR($B306), MONTH($B306)+INDEX(Settings!$AM$19:$AM$33, MATCH(Q$10, Settings!$Y$19:$Y$33, 0)), IF(INDEX(Settings!$AQ$19:$AQ$33, MATCH(Q$10, Settings!$Y$19:$Y$33, 0))=0, DAY($B306), INDEX(Settings!$AQ$19:$AQ$33, MATCH(Q$10, Settings!$Y$19:$Y$33, 0))))-1), 1, Settings!$AY$23:$AY$38), ""))</f>
        <v/>
      </c>
      <c r="BR306" s="118" t="str">
        <f>IF(BB306="", "", IF(BB306&lt;=$B306, WORKDAY(DATE(YEAR($BB306), MONTH(BB306)+1, DAY(BB306)-1), 1, Settings!$AY$23:$AY$38), BB306))</f>
        <v/>
      </c>
      <c r="BS306" s="119" t="str">
        <f>IF(BC306="", "", IF(BC306&lt;=$B306, WORKDAY(DATE(YEAR($BB306), MONTH(BC306)+1, DAY(BC306)-1), 1, Settings!$AY$23:$AY$38), BC306))</f>
        <v/>
      </c>
      <c r="BT306" s="119" t="str">
        <f>IF(BD306="", "", IF(BD306&lt;=$B306, WORKDAY(DATE(YEAR($BB306), MONTH(BD306)+1, DAY(BD306)-1), 1, Settings!$AY$23:$AY$38), BD306))</f>
        <v/>
      </c>
      <c r="BU306" s="119" t="str">
        <f>IF(BE306="", "", IF(BE306&lt;=$B306, WORKDAY(DATE(YEAR($BB306), MONTH(BE306)+1, DAY(BE306)-1), 1, Settings!$AY$23:$AY$38), BE306))</f>
        <v/>
      </c>
      <c r="BV306" s="119" t="str">
        <f>IF(BF306="", "", IF(BF306&lt;=$B306, WORKDAY(DATE(YEAR($BB306), MONTH(BF306)+1, DAY(BF306)-1), 1, Settings!$AY$23:$AY$38), BF306))</f>
        <v/>
      </c>
      <c r="BW306" s="119" t="str">
        <f>IF(BG306="", "", IF(BG306&lt;=$B306, WORKDAY(DATE(YEAR($BB306), MONTH(BG306)+1, DAY(BG306)-1), 1, Settings!$AY$23:$AY$38), BG306))</f>
        <v/>
      </c>
      <c r="BX306" s="119" t="str">
        <f>IF(BH306="", "", IF(BH306&lt;=$B306, WORKDAY(DATE(YEAR($BB306), MONTH(BH306)+1, DAY(BH306)-1), 1, Settings!$AY$23:$AY$38), BH306))</f>
        <v/>
      </c>
      <c r="BY306" s="119" t="str">
        <f>IF(BI306="", "", IF(BI306&lt;=$B306, WORKDAY(DATE(YEAR($BB306), MONTH(BI306)+1, DAY(BI306)-1), 1, Settings!$AY$23:$AY$38), BI306))</f>
        <v/>
      </c>
      <c r="BZ306" s="119" t="str">
        <f>IF(BJ306="", "", IF(BJ306&lt;=$B306, WORKDAY(DATE(YEAR($BB306), MONTH(BJ306)+1, DAY(BJ306)-1), 1, Settings!$AY$23:$AY$38), BJ306))</f>
        <v/>
      </c>
      <c r="CA306" s="119" t="str">
        <f>IF(BK306="", "", IF(BK306&lt;=$B306, WORKDAY(DATE(YEAR($BB306), MONTH(BK306)+1, DAY(BK306)-1), 1, Settings!$AY$23:$AY$38), BK306))</f>
        <v/>
      </c>
      <c r="CB306" s="119" t="str">
        <f>IF(BL306="", "", IF(BL306&lt;=$B306, WORKDAY(DATE(YEAR($BB306), MONTH(BL306)+1, DAY(BL306)-1), 1, Settings!$AY$23:$AY$38), BL306))</f>
        <v/>
      </c>
      <c r="CC306" s="119" t="str">
        <f>IF(BM306="", "", IF(BM306&lt;=$B306, WORKDAY(DATE(YEAR($BB306), MONTH(BM306)+1, DAY(BM306)-1), 1, Settings!$AY$23:$AY$38), BM306))</f>
        <v/>
      </c>
      <c r="CD306" s="119" t="str">
        <f>IF(BN306="", "", IF(BN306&lt;=$B306, WORKDAY(DATE(YEAR($BB306), MONTH(BN306)+1, DAY(BN306)-1), 1, Settings!$AY$23:$AY$38), BN306))</f>
        <v/>
      </c>
      <c r="CE306" s="119" t="str">
        <f>IF(BO306="", "", IF(BO306&lt;=$B306, WORKDAY(DATE(YEAR($BB306), MONTH(BO306)+1, DAY(BO306)-1), 1, Settings!$AY$23:$AY$38), BO306))</f>
        <v/>
      </c>
      <c r="CF306" s="120" t="str">
        <f>IF(BP306="", "", IF(BP306&lt;=$B306, WORKDAY(DATE(YEAR($BB306), MONTH(BP306)+1, DAY(BP306)-1), 1, Settings!$AY$23:$AY$38), BP306))</f>
        <v/>
      </c>
      <c r="CH306" s="48" t="str">
        <f t="shared" si="128"/>
        <v/>
      </c>
      <c r="CI306" s="49" t="str">
        <f t="shared" si="129"/>
        <v/>
      </c>
      <c r="CJ306" s="49" t="str">
        <f t="shared" si="130"/>
        <v/>
      </c>
      <c r="CK306" s="49" t="str">
        <f t="shared" si="131"/>
        <v/>
      </c>
      <c r="CL306" s="49" t="str">
        <f t="shared" si="132"/>
        <v/>
      </c>
      <c r="CM306" s="49" t="str">
        <f t="shared" si="133"/>
        <v/>
      </c>
      <c r="CN306" s="49" t="str">
        <f t="shared" si="134"/>
        <v/>
      </c>
      <c r="CO306" s="49" t="str">
        <f t="shared" si="135"/>
        <v/>
      </c>
      <c r="CP306" s="49" t="str">
        <f t="shared" si="136"/>
        <v/>
      </c>
      <c r="CQ306" s="49" t="str">
        <f t="shared" si="137"/>
        <v/>
      </c>
      <c r="CR306" s="49" t="str">
        <f t="shared" si="138"/>
        <v/>
      </c>
      <c r="CS306" s="49" t="str">
        <f t="shared" si="139"/>
        <v/>
      </c>
      <c r="CT306" s="49" t="str">
        <f t="shared" si="140"/>
        <v/>
      </c>
      <c r="CU306" s="49" t="str">
        <f t="shared" si="141"/>
        <v/>
      </c>
      <c r="CV306" s="16" t="str">
        <f t="shared" si="142"/>
        <v/>
      </c>
      <c r="CX306" s="48" t="str">
        <f t="shared" si="143"/>
        <v/>
      </c>
      <c r="CY306" s="49" t="str">
        <f t="shared" si="144"/>
        <v/>
      </c>
      <c r="CZ306" s="49" t="str">
        <f t="shared" si="145"/>
        <v/>
      </c>
      <c r="DA306" s="49" t="str">
        <f t="shared" si="146"/>
        <v/>
      </c>
      <c r="DB306" s="49" t="str">
        <f t="shared" si="147"/>
        <v/>
      </c>
      <c r="DC306" s="49" t="str">
        <f t="shared" si="148"/>
        <v/>
      </c>
      <c r="DD306" s="49" t="str">
        <f t="shared" si="149"/>
        <v/>
      </c>
      <c r="DE306" s="49" t="str">
        <f t="shared" si="150"/>
        <v/>
      </c>
      <c r="DF306" s="49" t="str">
        <f t="shared" si="151"/>
        <v/>
      </c>
      <c r="DG306" s="49" t="str">
        <f t="shared" si="152"/>
        <v/>
      </c>
      <c r="DH306" s="49" t="str">
        <f t="shared" si="153"/>
        <v/>
      </c>
      <c r="DI306" s="49" t="str">
        <f t="shared" si="154"/>
        <v/>
      </c>
      <c r="DJ306" s="49" t="str">
        <f t="shared" si="155"/>
        <v/>
      </c>
      <c r="DK306" s="49" t="str">
        <f t="shared" si="156"/>
        <v/>
      </c>
      <c r="DL306" s="16" t="str">
        <f t="shared" si="157"/>
        <v/>
      </c>
      <c r="DN306" s="17" t="str">
        <f t="shared" si="158"/>
        <v>Apr 2020</v>
      </c>
    </row>
    <row r="307" spans="1:118" x14ac:dyDescent="0.25">
      <c r="A307" s="30"/>
      <c r="B307" s="102">
        <f>IF(B306="", "", IFERROR(IF(B306+1&gt;Settings!$G$25, "", B306+1), ""))</f>
        <v>43943</v>
      </c>
      <c r="C307" s="294"/>
      <c r="D307" s="295"/>
      <c r="E307" s="295"/>
      <c r="F307" s="295"/>
      <c r="G307" s="295"/>
      <c r="H307" s="295"/>
      <c r="I307" s="295"/>
      <c r="J307" s="295"/>
      <c r="K307" s="295"/>
      <c r="L307" s="295"/>
      <c r="M307" s="295"/>
      <c r="N307" s="295"/>
      <c r="O307" s="295"/>
      <c r="P307" s="295"/>
      <c r="Q307" s="296"/>
      <c r="R307" s="30"/>
      <c r="T307" s="17" t="str">
        <f>IF($B307="", "", IF($B307&lt;Settings!$G$23, "Old", "New"))</f>
        <v>New</v>
      </c>
      <c r="AL307" s="118" t="str">
        <f>IF(OR($B307="", C307="", C$10="", AL$9), "", IFERROR($B307+INDEX(Settings!$AF$19:$AF$33, MATCH(C$10, Settings!$Y$19:$Y$33, 0))+IF(INDEX(Settings!$AI$19:$AI$33, MATCH(C$10, Settings!$Y$19:$Y$33, 0))="", 0, INDEX($AO$2:$AU$8, MATCH(TEXT($B307, "ddd"), $AN$2:$AN$8, 0), MATCH(INDEX(Settings!$AI$19:$AI$33, MATCH(C$10, Settings!$Y$19:$Y$33, 0)), $AO$1:$AU$1, 0))), 0))</f>
        <v/>
      </c>
      <c r="AM307" s="119" t="str">
        <f>IF(OR($B307="", D307="", D$10="", AM$9), "", IFERROR($B307+INDEX(Settings!$AF$19:$AF$33, MATCH(D$10, Settings!$Y$19:$Y$33, 0))+IF(INDEX(Settings!$AI$19:$AI$33, MATCH(D$10, Settings!$Y$19:$Y$33, 0))="", 0, INDEX($AO$2:$AU$8, MATCH(TEXT($B307, "ddd"), $AN$2:$AN$8, 0), MATCH(INDEX(Settings!$AI$19:$AI$33, MATCH(D$10, Settings!$Y$19:$Y$33, 0)), $AO$1:$AU$1, 0))), 0))</f>
        <v/>
      </c>
      <c r="AN307" s="119" t="str">
        <f>IF(OR($B307="", E307="", E$10="", AN$9), "", IFERROR($B307+INDEX(Settings!$AF$19:$AF$33, MATCH(E$10, Settings!$Y$19:$Y$33, 0))+IF(INDEX(Settings!$AI$19:$AI$33, MATCH(E$10, Settings!$Y$19:$Y$33, 0))="", 0, INDEX($AO$2:$AU$8, MATCH(TEXT($B307, "ddd"), $AN$2:$AN$8, 0), MATCH(INDEX(Settings!$AI$19:$AI$33, MATCH(E$10, Settings!$Y$19:$Y$33, 0)), $AO$1:$AU$1, 0))), 0))</f>
        <v/>
      </c>
      <c r="AO307" s="119" t="str">
        <f>IF(OR($B307="", F307="", F$10="", AO$9), "", IFERROR($B307+INDEX(Settings!$AF$19:$AF$33, MATCH(F$10, Settings!$Y$19:$Y$33, 0))+IF(INDEX(Settings!$AI$19:$AI$33, MATCH(F$10, Settings!$Y$19:$Y$33, 0))="", 0, INDEX($AO$2:$AU$8, MATCH(TEXT($B307, "ddd"), $AN$2:$AN$8, 0), MATCH(INDEX(Settings!$AI$19:$AI$33, MATCH(F$10, Settings!$Y$19:$Y$33, 0)), $AO$1:$AU$1, 0))), 0))</f>
        <v/>
      </c>
      <c r="AP307" s="119" t="str">
        <f>IF(OR($B307="", G307="", G$10="", AP$9), "", IFERROR($B307+INDEX(Settings!$AF$19:$AF$33, MATCH(G$10, Settings!$Y$19:$Y$33, 0))+IF(INDEX(Settings!$AI$19:$AI$33, MATCH(G$10, Settings!$Y$19:$Y$33, 0))="", 0, INDEX($AO$2:$AU$8, MATCH(TEXT($B307, "ddd"), $AN$2:$AN$8, 0), MATCH(INDEX(Settings!$AI$19:$AI$33, MATCH(G$10, Settings!$Y$19:$Y$33, 0)), $AO$1:$AU$1, 0))), 0))</f>
        <v/>
      </c>
      <c r="AQ307" s="119" t="str">
        <f>IF(OR($B307="", H307="", H$10="", AQ$9), "", IFERROR($B307+INDEX(Settings!$AF$19:$AF$33, MATCH(H$10, Settings!$Y$19:$Y$33, 0))+IF(INDEX(Settings!$AI$19:$AI$33, MATCH(H$10, Settings!$Y$19:$Y$33, 0))="", 0, INDEX($AO$2:$AU$8, MATCH(TEXT($B307, "ddd"), $AN$2:$AN$8, 0), MATCH(INDEX(Settings!$AI$19:$AI$33, MATCH(H$10, Settings!$Y$19:$Y$33, 0)), $AO$1:$AU$1, 0))), 0))</f>
        <v/>
      </c>
      <c r="AR307" s="119" t="str">
        <f>IF(OR($B307="", I307="", I$10="", AR$9), "", IFERROR($B307+INDEX(Settings!$AF$19:$AF$33, MATCH(I$10, Settings!$Y$19:$Y$33, 0))+IF(INDEX(Settings!$AI$19:$AI$33, MATCH(I$10, Settings!$Y$19:$Y$33, 0))="", 0, INDEX($AO$2:$AU$8, MATCH(TEXT($B307, "ddd"), $AN$2:$AN$8, 0), MATCH(INDEX(Settings!$AI$19:$AI$33, MATCH(I$10, Settings!$Y$19:$Y$33, 0)), $AO$1:$AU$1, 0))), 0))</f>
        <v/>
      </c>
      <c r="AS307" s="119" t="str">
        <f>IF(OR($B307="", J307="", J$10="", AS$9), "", IFERROR($B307+INDEX(Settings!$AF$19:$AF$33, MATCH(J$10, Settings!$Y$19:$Y$33, 0))+IF(INDEX(Settings!$AI$19:$AI$33, MATCH(J$10, Settings!$Y$19:$Y$33, 0))="", 0, INDEX($AO$2:$AU$8, MATCH(TEXT($B307, "ddd"), $AN$2:$AN$8, 0), MATCH(INDEX(Settings!$AI$19:$AI$33, MATCH(J$10, Settings!$Y$19:$Y$33, 0)), $AO$1:$AU$1, 0))), 0))</f>
        <v/>
      </c>
      <c r="AT307" s="119" t="str">
        <f>IF(OR($B307="", K307="", K$10="", AT$9), "", IFERROR($B307+INDEX(Settings!$AF$19:$AF$33, MATCH(K$10, Settings!$Y$19:$Y$33, 0))+IF(INDEX(Settings!$AI$19:$AI$33, MATCH(K$10, Settings!$Y$19:$Y$33, 0))="", 0, INDEX($AO$2:$AU$8, MATCH(TEXT($B307, "ddd"), $AN$2:$AN$8, 0), MATCH(INDEX(Settings!$AI$19:$AI$33, MATCH(K$10, Settings!$Y$19:$Y$33, 0)), $AO$1:$AU$1, 0))), 0))</f>
        <v/>
      </c>
      <c r="AU307" s="119" t="str">
        <f>IF(OR($B307="", L307="", L$10="", AU$9), "", IFERROR($B307+INDEX(Settings!$AF$19:$AF$33, MATCH(L$10, Settings!$Y$19:$Y$33, 0))+IF(INDEX(Settings!$AI$19:$AI$33, MATCH(L$10, Settings!$Y$19:$Y$33, 0))="", 0, INDEX($AO$2:$AU$8, MATCH(TEXT($B307, "ddd"), $AN$2:$AN$8, 0), MATCH(INDEX(Settings!$AI$19:$AI$33, MATCH(L$10, Settings!$Y$19:$Y$33, 0)), $AO$1:$AU$1, 0))), 0))</f>
        <v/>
      </c>
      <c r="AV307" s="119" t="str">
        <f>IF(OR($B307="", M307="", M$10="", AV$9), "", IFERROR($B307+INDEX(Settings!$AF$19:$AF$33, MATCH(M$10, Settings!$Y$19:$Y$33, 0))+IF(INDEX(Settings!$AI$19:$AI$33, MATCH(M$10, Settings!$Y$19:$Y$33, 0))="", 0, INDEX($AO$2:$AU$8, MATCH(TEXT($B307, "ddd"), $AN$2:$AN$8, 0), MATCH(INDEX(Settings!$AI$19:$AI$33, MATCH(M$10, Settings!$Y$19:$Y$33, 0)), $AO$1:$AU$1, 0))), 0))</f>
        <v/>
      </c>
      <c r="AW307" s="119" t="str">
        <f>IF(OR($B307="", N307="", N$10="", AW$9), "", IFERROR($B307+INDEX(Settings!$AF$19:$AF$33, MATCH(N$10, Settings!$Y$19:$Y$33, 0))+IF(INDEX(Settings!$AI$19:$AI$33, MATCH(N$10, Settings!$Y$19:$Y$33, 0))="", 0, INDEX($AO$2:$AU$8, MATCH(TEXT($B307, "ddd"), $AN$2:$AN$8, 0), MATCH(INDEX(Settings!$AI$19:$AI$33, MATCH(N$10, Settings!$Y$19:$Y$33, 0)), $AO$1:$AU$1, 0))), 0))</f>
        <v/>
      </c>
      <c r="AX307" s="119" t="str">
        <f>IF(OR($B307="", O307="", O$10="", AX$9), "", IFERROR($B307+INDEX(Settings!$AF$19:$AF$33, MATCH(O$10, Settings!$Y$19:$Y$33, 0))+IF(INDEX(Settings!$AI$19:$AI$33, MATCH(O$10, Settings!$Y$19:$Y$33, 0))="", 0, INDEX($AO$2:$AU$8, MATCH(TEXT($B307, "ddd"), $AN$2:$AN$8, 0), MATCH(INDEX(Settings!$AI$19:$AI$33, MATCH(O$10, Settings!$Y$19:$Y$33, 0)), $AO$1:$AU$1, 0))), 0))</f>
        <v/>
      </c>
      <c r="AY307" s="119" t="str">
        <f>IF(OR($B307="", P307="", P$10="", AY$9), "", IFERROR($B307+INDEX(Settings!$AF$19:$AF$33, MATCH(P$10, Settings!$Y$19:$Y$33, 0))+IF(INDEX(Settings!$AI$19:$AI$33, MATCH(P$10, Settings!$Y$19:$Y$33, 0))="", 0, INDEX($AO$2:$AU$8, MATCH(TEXT($B307, "ddd"), $AN$2:$AN$8, 0), MATCH(INDEX(Settings!$AI$19:$AI$33, MATCH(P$10, Settings!$Y$19:$Y$33, 0)), $AO$1:$AU$1, 0))), 0))</f>
        <v/>
      </c>
      <c r="AZ307" s="120" t="str">
        <f>IF(OR($B307="", Q307="", Q$10="", AZ$9), "", IFERROR($B307+INDEX(Settings!$AF$19:$AF$33, MATCH(Q$10, Settings!$Y$19:$Y$33, 0))+IF(INDEX(Settings!$AI$19:$AI$33, MATCH(Q$10, Settings!$Y$19:$Y$33, 0))="", 0, INDEX($AO$2:$AU$8, MATCH(TEXT($B307, "ddd"), $AN$2:$AN$8, 0), MATCH(INDEX(Settings!$AI$19:$AI$33, MATCH(Q$10, Settings!$Y$19:$Y$33, 0)), $AO$1:$AU$1, 0))), 0))</f>
        <v/>
      </c>
      <c r="BB307" s="118" t="str">
        <f>IF(OR(C$10="", $B307="", C307="", BB$9=""), "", IFERROR(WORKDAY((DATE(YEAR($B307), MONTH($B307)+INDEX(Settings!$AM$19:$AM$33, MATCH(C$10, Settings!$Y$19:$Y$33, 0)), IF(INDEX(Settings!$AQ$19:$AQ$33, MATCH(C$10, Settings!$Y$19:$Y$33, 0))=0, DAY($B307), INDEX(Settings!$AQ$19:$AQ$33, MATCH(C$10, Settings!$Y$19:$Y$33, 0))))-1), 1, Settings!$AY$23:$AY$38), ""))</f>
        <v/>
      </c>
      <c r="BC307" s="119" t="str">
        <f>IF(OR(D$10="", $B307="", D307="", BC$9=""), "", IFERROR(WORKDAY((DATE(YEAR($B307), MONTH($B307)+INDEX(Settings!$AM$19:$AM$33, MATCH(D$10, Settings!$Y$19:$Y$33, 0)), IF(INDEX(Settings!$AQ$19:$AQ$33, MATCH(D$10, Settings!$Y$19:$Y$33, 0))=0, DAY($B307), INDEX(Settings!$AQ$19:$AQ$33, MATCH(D$10, Settings!$Y$19:$Y$33, 0))))-1), 1, Settings!$AY$23:$AY$38), ""))</f>
        <v/>
      </c>
      <c r="BD307" s="119" t="str">
        <f>IF(OR(E$10="", $B307="", E307="", BD$9=""), "", IFERROR(WORKDAY((DATE(YEAR($B307), MONTH($B307)+INDEX(Settings!$AM$19:$AM$33, MATCH(E$10, Settings!$Y$19:$Y$33, 0)), IF(INDEX(Settings!$AQ$19:$AQ$33, MATCH(E$10, Settings!$Y$19:$Y$33, 0))=0, DAY($B307), INDEX(Settings!$AQ$19:$AQ$33, MATCH(E$10, Settings!$Y$19:$Y$33, 0))))-1), 1, Settings!$AY$23:$AY$38), ""))</f>
        <v/>
      </c>
      <c r="BE307" s="119" t="str">
        <f>IF(OR(F$10="", $B307="", F307="", BE$9=""), "", IFERROR(WORKDAY((DATE(YEAR($B307), MONTH($B307)+INDEX(Settings!$AM$19:$AM$33, MATCH(F$10, Settings!$Y$19:$Y$33, 0)), IF(INDEX(Settings!$AQ$19:$AQ$33, MATCH(F$10, Settings!$Y$19:$Y$33, 0))=0, DAY($B307), INDEX(Settings!$AQ$19:$AQ$33, MATCH(F$10, Settings!$Y$19:$Y$33, 0))))-1), 1, Settings!$AY$23:$AY$38), ""))</f>
        <v/>
      </c>
      <c r="BF307" s="119" t="str">
        <f>IF(OR(G$10="", $B307="", G307="", BF$9=""), "", IFERROR(WORKDAY((DATE(YEAR($B307), MONTH($B307)+INDEX(Settings!$AM$19:$AM$33, MATCH(G$10, Settings!$Y$19:$Y$33, 0)), IF(INDEX(Settings!$AQ$19:$AQ$33, MATCH(G$10, Settings!$Y$19:$Y$33, 0))=0, DAY($B307), INDEX(Settings!$AQ$19:$AQ$33, MATCH(G$10, Settings!$Y$19:$Y$33, 0))))-1), 1, Settings!$AY$23:$AY$38), ""))</f>
        <v/>
      </c>
      <c r="BG307" s="119" t="str">
        <f>IF(OR(H$10="", $B307="", H307="", BG$9=""), "", IFERROR(WORKDAY((DATE(YEAR($B307), MONTH($B307)+INDEX(Settings!$AM$19:$AM$33, MATCH(H$10, Settings!$Y$19:$Y$33, 0)), IF(INDEX(Settings!$AQ$19:$AQ$33, MATCH(H$10, Settings!$Y$19:$Y$33, 0))=0, DAY($B307), INDEX(Settings!$AQ$19:$AQ$33, MATCH(H$10, Settings!$Y$19:$Y$33, 0))))-1), 1, Settings!$AY$23:$AY$38), ""))</f>
        <v/>
      </c>
      <c r="BH307" s="119" t="str">
        <f>IF(OR(I$10="", $B307="", I307="", BH$9=""), "", IFERROR(WORKDAY((DATE(YEAR($B307), MONTH($B307)+INDEX(Settings!$AM$19:$AM$33, MATCH(I$10, Settings!$Y$19:$Y$33, 0)), IF(INDEX(Settings!$AQ$19:$AQ$33, MATCH(I$10, Settings!$Y$19:$Y$33, 0))=0, DAY($B307), INDEX(Settings!$AQ$19:$AQ$33, MATCH(I$10, Settings!$Y$19:$Y$33, 0))))-1), 1, Settings!$AY$23:$AY$38), ""))</f>
        <v/>
      </c>
      <c r="BI307" s="119" t="str">
        <f>IF(OR(J$10="", $B307="", J307="", BI$9=""), "", IFERROR(WORKDAY((DATE(YEAR($B307), MONTH($B307)+INDEX(Settings!$AM$19:$AM$33, MATCH(J$10, Settings!$Y$19:$Y$33, 0)), IF(INDEX(Settings!$AQ$19:$AQ$33, MATCH(J$10, Settings!$Y$19:$Y$33, 0))=0, DAY($B307), INDEX(Settings!$AQ$19:$AQ$33, MATCH(J$10, Settings!$Y$19:$Y$33, 0))))-1), 1, Settings!$AY$23:$AY$38), ""))</f>
        <v/>
      </c>
      <c r="BJ307" s="119" t="str">
        <f>IF(OR(K$10="", $B307="", K307="", BJ$9=""), "", IFERROR(WORKDAY((DATE(YEAR($B307), MONTH($B307)+INDEX(Settings!$AM$19:$AM$33, MATCH(K$10, Settings!$Y$19:$Y$33, 0)), IF(INDEX(Settings!$AQ$19:$AQ$33, MATCH(K$10, Settings!$Y$19:$Y$33, 0))=0, DAY($B307), INDEX(Settings!$AQ$19:$AQ$33, MATCH(K$10, Settings!$Y$19:$Y$33, 0))))-1), 1, Settings!$AY$23:$AY$38), ""))</f>
        <v/>
      </c>
      <c r="BK307" s="119" t="str">
        <f>IF(OR(L$10="", $B307="", L307="", BK$9=""), "", IFERROR(WORKDAY((DATE(YEAR($B307), MONTH($B307)+INDEX(Settings!$AM$19:$AM$33, MATCH(L$10, Settings!$Y$19:$Y$33, 0)), IF(INDEX(Settings!$AQ$19:$AQ$33, MATCH(L$10, Settings!$Y$19:$Y$33, 0))=0, DAY($B307), INDEX(Settings!$AQ$19:$AQ$33, MATCH(L$10, Settings!$Y$19:$Y$33, 0))))-1), 1, Settings!$AY$23:$AY$38), ""))</f>
        <v/>
      </c>
      <c r="BL307" s="119" t="str">
        <f>IF(OR(M$10="", $B307="", M307="", BL$9=""), "", IFERROR(WORKDAY((DATE(YEAR($B307), MONTH($B307)+INDEX(Settings!$AM$19:$AM$33, MATCH(M$10, Settings!$Y$19:$Y$33, 0)), IF(INDEX(Settings!$AQ$19:$AQ$33, MATCH(M$10, Settings!$Y$19:$Y$33, 0))=0, DAY($B307), INDEX(Settings!$AQ$19:$AQ$33, MATCH(M$10, Settings!$Y$19:$Y$33, 0))))-1), 1, Settings!$AY$23:$AY$38), ""))</f>
        <v/>
      </c>
      <c r="BM307" s="119" t="str">
        <f>IF(OR(N$10="", $B307="", N307="", BM$9=""), "", IFERROR(WORKDAY((DATE(YEAR($B307), MONTH($B307)+INDEX(Settings!$AM$19:$AM$33, MATCH(N$10, Settings!$Y$19:$Y$33, 0)), IF(INDEX(Settings!$AQ$19:$AQ$33, MATCH(N$10, Settings!$Y$19:$Y$33, 0))=0, DAY($B307), INDEX(Settings!$AQ$19:$AQ$33, MATCH(N$10, Settings!$Y$19:$Y$33, 0))))-1), 1, Settings!$AY$23:$AY$38), ""))</f>
        <v/>
      </c>
      <c r="BN307" s="119" t="str">
        <f>IF(OR(O$10="", $B307="", O307="", BN$9=""), "", IFERROR(WORKDAY((DATE(YEAR($B307), MONTH($B307)+INDEX(Settings!$AM$19:$AM$33, MATCH(O$10, Settings!$Y$19:$Y$33, 0)), IF(INDEX(Settings!$AQ$19:$AQ$33, MATCH(O$10, Settings!$Y$19:$Y$33, 0))=0, DAY($B307), INDEX(Settings!$AQ$19:$AQ$33, MATCH(O$10, Settings!$Y$19:$Y$33, 0))))-1), 1, Settings!$AY$23:$AY$38), ""))</f>
        <v/>
      </c>
      <c r="BO307" s="119" t="str">
        <f>IF(OR(P$10="", $B307="", P307="", BO$9=""), "", IFERROR(WORKDAY((DATE(YEAR($B307), MONTH($B307)+INDEX(Settings!$AM$19:$AM$33, MATCH(P$10, Settings!$Y$19:$Y$33, 0)), IF(INDEX(Settings!$AQ$19:$AQ$33, MATCH(P$10, Settings!$Y$19:$Y$33, 0))=0, DAY($B307), INDEX(Settings!$AQ$19:$AQ$33, MATCH(P$10, Settings!$Y$19:$Y$33, 0))))-1), 1, Settings!$AY$23:$AY$38), ""))</f>
        <v/>
      </c>
      <c r="BP307" s="120" t="str">
        <f>IF(OR(Q$10="", $B307="", Q307="", BP$9=""), "", IFERROR(WORKDAY((DATE(YEAR($B307), MONTH($B307)+INDEX(Settings!$AM$19:$AM$33, MATCH(Q$10, Settings!$Y$19:$Y$33, 0)), IF(INDEX(Settings!$AQ$19:$AQ$33, MATCH(Q$10, Settings!$Y$19:$Y$33, 0))=0, DAY($B307), INDEX(Settings!$AQ$19:$AQ$33, MATCH(Q$10, Settings!$Y$19:$Y$33, 0))))-1), 1, Settings!$AY$23:$AY$38), ""))</f>
        <v/>
      </c>
      <c r="BR307" s="118" t="str">
        <f>IF(BB307="", "", IF(BB307&lt;=$B307, WORKDAY(DATE(YEAR($BB307), MONTH(BB307)+1, DAY(BB307)-1), 1, Settings!$AY$23:$AY$38), BB307))</f>
        <v/>
      </c>
      <c r="BS307" s="119" t="str">
        <f>IF(BC307="", "", IF(BC307&lt;=$B307, WORKDAY(DATE(YEAR($BB307), MONTH(BC307)+1, DAY(BC307)-1), 1, Settings!$AY$23:$AY$38), BC307))</f>
        <v/>
      </c>
      <c r="BT307" s="119" t="str">
        <f>IF(BD307="", "", IF(BD307&lt;=$B307, WORKDAY(DATE(YEAR($BB307), MONTH(BD307)+1, DAY(BD307)-1), 1, Settings!$AY$23:$AY$38), BD307))</f>
        <v/>
      </c>
      <c r="BU307" s="119" t="str">
        <f>IF(BE307="", "", IF(BE307&lt;=$B307, WORKDAY(DATE(YEAR($BB307), MONTH(BE307)+1, DAY(BE307)-1), 1, Settings!$AY$23:$AY$38), BE307))</f>
        <v/>
      </c>
      <c r="BV307" s="119" t="str">
        <f>IF(BF307="", "", IF(BF307&lt;=$B307, WORKDAY(DATE(YEAR($BB307), MONTH(BF307)+1, DAY(BF307)-1), 1, Settings!$AY$23:$AY$38), BF307))</f>
        <v/>
      </c>
      <c r="BW307" s="119" t="str">
        <f>IF(BG307="", "", IF(BG307&lt;=$B307, WORKDAY(DATE(YEAR($BB307), MONTH(BG307)+1, DAY(BG307)-1), 1, Settings!$AY$23:$AY$38), BG307))</f>
        <v/>
      </c>
      <c r="BX307" s="119" t="str">
        <f>IF(BH307="", "", IF(BH307&lt;=$B307, WORKDAY(DATE(YEAR($BB307), MONTH(BH307)+1, DAY(BH307)-1), 1, Settings!$AY$23:$AY$38), BH307))</f>
        <v/>
      </c>
      <c r="BY307" s="119" t="str">
        <f>IF(BI307="", "", IF(BI307&lt;=$B307, WORKDAY(DATE(YEAR($BB307), MONTH(BI307)+1, DAY(BI307)-1), 1, Settings!$AY$23:$AY$38), BI307))</f>
        <v/>
      </c>
      <c r="BZ307" s="119" t="str">
        <f>IF(BJ307="", "", IF(BJ307&lt;=$B307, WORKDAY(DATE(YEAR($BB307), MONTH(BJ307)+1, DAY(BJ307)-1), 1, Settings!$AY$23:$AY$38), BJ307))</f>
        <v/>
      </c>
      <c r="CA307" s="119" t="str">
        <f>IF(BK307="", "", IF(BK307&lt;=$B307, WORKDAY(DATE(YEAR($BB307), MONTH(BK307)+1, DAY(BK307)-1), 1, Settings!$AY$23:$AY$38), BK307))</f>
        <v/>
      </c>
      <c r="CB307" s="119" t="str">
        <f>IF(BL307="", "", IF(BL307&lt;=$B307, WORKDAY(DATE(YEAR($BB307), MONTH(BL307)+1, DAY(BL307)-1), 1, Settings!$AY$23:$AY$38), BL307))</f>
        <v/>
      </c>
      <c r="CC307" s="119" t="str">
        <f>IF(BM307="", "", IF(BM307&lt;=$B307, WORKDAY(DATE(YEAR($BB307), MONTH(BM307)+1, DAY(BM307)-1), 1, Settings!$AY$23:$AY$38), BM307))</f>
        <v/>
      </c>
      <c r="CD307" s="119" t="str">
        <f>IF(BN307="", "", IF(BN307&lt;=$B307, WORKDAY(DATE(YEAR($BB307), MONTH(BN307)+1, DAY(BN307)-1), 1, Settings!$AY$23:$AY$38), BN307))</f>
        <v/>
      </c>
      <c r="CE307" s="119" t="str">
        <f>IF(BO307="", "", IF(BO307&lt;=$B307, WORKDAY(DATE(YEAR($BB307), MONTH(BO307)+1, DAY(BO307)-1), 1, Settings!$AY$23:$AY$38), BO307))</f>
        <v/>
      </c>
      <c r="CF307" s="120" t="str">
        <f>IF(BP307="", "", IF(BP307&lt;=$B307, WORKDAY(DATE(YEAR($BB307), MONTH(BP307)+1, DAY(BP307)-1), 1, Settings!$AY$23:$AY$38), BP307))</f>
        <v/>
      </c>
      <c r="CH307" s="48" t="str">
        <f t="shared" si="128"/>
        <v/>
      </c>
      <c r="CI307" s="49" t="str">
        <f t="shared" si="129"/>
        <v/>
      </c>
      <c r="CJ307" s="49" t="str">
        <f t="shared" si="130"/>
        <v/>
      </c>
      <c r="CK307" s="49" t="str">
        <f t="shared" si="131"/>
        <v/>
      </c>
      <c r="CL307" s="49" t="str">
        <f t="shared" si="132"/>
        <v/>
      </c>
      <c r="CM307" s="49" t="str">
        <f t="shared" si="133"/>
        <v/>
      </c>
      <c r="CN307" s="49" t="str">
        <f t="shared" si="134"/>
        <v/>
      </c>
      <c r="CO307" s="49" t="str">
        <f t="shared" si="135"/>
        <v/>
      </c>
      <c r="CP307" s="49" t="str">
        <f t="shared" si="136"/>
        <v/>
      </c>
      <c r="CQ307" s="49" t="str">
        <f t="shared" si="137"/>
        <v/>
      </c>
      <c r="CR307" s="49" t="str">
        <f t="shared" si="138"/>
        <v/>
      </c>
      <c r="CS307" s="49" t="str">
        <f t="shared" si="139"/>
        <v/>
      </c>
      <c r="CT307" s="49" t="str">
        <f t="shared" si="140"/>
        <v/>
      </c>
      <c r="CU307" s="49" t="str">
        <f t="shared" si="141"/>
        <v/>
      </c>
      <c r="CV307" s="16" t="str">
        <f t="shared" si="142"/>
        <v/>
      </c>
      <c r="CX307" s="48" t="str">
        <f t="shared" si="143"/>
        <v/>
      </c>
      <c r="CY307" s="49" t="str">
        <f t="shared" si="144"/>
        <v/>
      </c>
      <c r="CZ307" s="49" t="str">
        <f t="shared" si="145"/>
        <v/>
      </c>
      <c r="DA307" s="49" t="str">
        <f t="shared" si="146"/>
        <v/>
      </c>
      <c r="DB307" s="49" t="str">
        <f t="shared" si="147"/>
        <v/>
      </c>
      <c r="DC307" s="49" t="str">
        <f t="shared" si="148"/>
        <v/>
      </c>
      <c r="DD307" s="49" t="str">
        <f t="shared" si="149"/>
        <v/>
      </c>
      <c r="DE307" s="49" t="str">
        <f t="shared" si="150"/>
        <v/>
      </c>
      <c r="DF307" s="49" t="str">
        <f t="shared" si="151"/>
        <v/>
      </c>
      <c r="DG307" s="49" t="str">
        <f t="shared" si="152"/>
        <v/>
      </c>
      <c r="DH307" s="49" t="str">
        <f t="shared" si="153"/>
        <v/>
      </c>
      <c r="DI307" s="49" t="str">
        <f t="shared" si="154"/>
        <v/>
      </c>
      <c r="DJ307" s="49" t="str">
        <f t="shared" si="155"/>
        <v/>
      </c>
      <c r="DK307" s="49" t="str">
        <f t="shared" si="156"/>
        <v/>
      </c>
      <c r="DL307" s="16" t="str">
        <f t="shared" si="157"/>
        <v/>
      </c>
      <c r="DN307" s="17" t="str">
        <f t="shared" si="158"/>
        <v>Apr 2020</v>
      </c>
    </row>
    <row r="308" spans="1:118" x14ac:dyDescent="0.25">
      <c r="A308" s="30"/>
      <c r="B308" s="102">
        <f>IF(B307="", "", IFERROR(IF(B307+1&gt;Settings!$G$25, "", B307+1), ""))</f>
        <v>43944</v>
      </c>
      <c r="C308" s="294"/>
      <c r="D308" s="295"/>
      <c r="E308" s="295"/>
      <c r="F308" s="295"/>
      <c r="G308" s="295"/>
      <c r="H308" s="295"/>
      <c r="I308" s="295"/>
      <c r="J308" s="295"/>
      <c r="K308" s="295"/>
      <c r="L308" s="295"/>
      <c r="M308" s="295"/>
      <c r="N308" s="295"/>
      <c r="O308" s="295"/>
      <c r="P308" s="295"/>
      <c r="Q308" s="296"/>
      <c r="R308" s="30"/>
      <c r="T308" s="17" t="str">
        <f>IF($B308="", "", IF($B308&lt;Settings!$G$23, "Old", "New"))</f>
        <v>New</v>
      </c>
      <c r="AL308" s="118" t="str">
        <f>IF(OR($B308="", C308="", C$10="", AL$9), "", IFERROR($B308+INDEX(Settings!$AF$19:$AF$33, MATCH(C$10, Settings!$Y$19:$Y$33, 0))+IF(INDEX(Settings!$AI$19:$AI$33, MATCH(C$10, Settings!$Y$19:$Y$33, 0))="", 0, INDEX($AO$2:$AU$8, MATCH(TEXT($B308, "ddd"), $AN$2:$AN$8, 0), MATCH(INDEX(Settings!$AI$19:$AI$33, MATCH(C$10, Settings!$Y$19:$Y$33, 0)), $AO$1:$AU$1, 0))), 0))</f>
        <v/>
      </c>
      <c r="AM308" s="119" t="str">
        <f>IF(OR($B308="", D308="", D$10="", AM$9), "", IFERROR($B308+INDEX(Settings!$AF$19:$AF$33, MATCH(D$10, Settings!$Y$19:$Y$33, 0))+IF(INDEX(Settings!$AI$19:$AI$33, MATCH(D$10, Settings!$Y$19:$Y$33, 0))="", 0, INDEX($AO$2:$AU$8, MATCH(TEXT($B308, "ddd"), $AN$2:$AN$8, 0), MATCH(INDEX(Settings!$AI$19:$AI$33, MATCH(D$10, Settings!$Y$19:$Y$33, 0)), $AO$1:$AU$1, 0))), 0))</f>
        <v/>
      </c>
      <c r="AN308" s="119" t="str">
        <f>IF(OR($B308="", E308="", E$10="", AN$9), "", IFERROR($B308+INDEX(Settings!$AF$19:$AF$33, MATCH(E$10, Settings!$Y$19:$Y$33, 0))+IF(INDEX(Settings!$AI$19:$AI$33, MATCH(E$10, Settings!$Y$19:$Y$33, 0))="", 0, INDEX($AO$2:$AU$8, MATCH(TEXT($B308, "ddd"), $AN$2:$AN$8, 0), MATCH(INDEX(Settings!$AI$19:$AI$33, MATCH(E$10, Settings!$Y$19:$Y$33, 0)), $AO$1:$AU$1, 0))), 0))</f>
        <v/>
      </c>
      <c r="AO308" s="119" t="str">
        <f>IF(OR($B308="", F308="", F$10="", AO$9), "", IFERROR($B308+INDEX(Settings!$AF$19:$AF$33, MATCH(F$10, Settings!$Y$19:$Y$33, 0))+IF(INDEX(Settings!$AI$19:$AI$33, MATCH(F$10, Settings!$Y$19:$Y$33, 0))="", 0, INDEX($AO$2:$AU$8, MATCH(TEXT($B308, "ddd"), $AN$2:$AN$8, 0), MATCH(INDEX(Settings!$AI$19:$AI$33, MATCH(F$10, Settings!$Y$19:$Y$33, 0)), $AO$1:$AU$1, 0))), 0))</f>
        <v/>
      </c>
      <c r="AP308" s="119" t="str">
        <f>IF(OR($B308="", G308="", G$10="", AP$9), "", IFERROR($B308+INDEX(Settings!$AF$19:$AF$33, MATCH(G$10, Settings!$Y$19:$Y$33, 0))+IF(INDEX(Settings!$AI$19:$AI$33, MATCH(G$10, Settings!$Y$19:$Y$33, 0))="", 0, INDEX($AO$2:$AU$8, MATCH(TEXT($B308, "ddd"), $AN$2:$AN$8, 0), MATCH(INDEX(Settings!$AI$19:$AI$33, MATCH(G$10, Settings!$Y$19:$Y$33, 0)), $AO$1:$AU$1, 0))), 0))</f>
        <v/>
      </c>
      <c r="AQ308" s="119" t="str">
        <f>IF(OR($B308="", H308="", H$10="", AQ$9), "", IFERROR($B308+INDEX(Settings!$AF$19:$AF$33, MATCH(H$10, Settings!$Y$19:$Y$33, 0))+IF(INDEX(Settings!$AI$19:$AI$33, MATCH(H$10, Settings!$Y$19:$Y$33, 0))="", 0, INDEX($AO$2:$AU$8, MATCH(TEXT($B308, "ddd"), $AN$2:$AN$8, 0), MATCH(INDEX(Settings!$AI$19:$AI$33, MATCH(H$10, Settings!$Y$19:$Y$33, 0)), $AO$1:$AU$1, 0))), 0))</f>
        <v/>
      </c>
      <c r="AR308" s="119" t="str">
        <f>IF(OR($B308="", I308="", I$10="", AR$9), "", IFERROR($B308+INDEX(Settings!$AF$19:$AF$33, MATCH(I$10, Settings!$Y$19:$Y$33, 0))+IF(INDEX(Settings!$AI$19:$AI$33, MATCH(I$10, Settings!$Y$19:$Y$33, 0))="", 0, INDEX($AO$2:$AU$8, MATCH(TEXT($B308, "ddd"), $AN$2:$AN$8, 0), MATCH(INDEX(Settings!$AI$19:$AI$33, MATCH(I$10, Settings!$Y$19:$Y$33, 0)), $AO$1:$AU$1, 0))), 0))</f>
        <v/>
      </c>
      <c r="AS308" s="119" t="str">
        <f>IF(OR($B308="", J308="", J$10="", AS$9), "", IFERROR($B308+INDEX(Settings!$AF$19:$AF$33, MATCH(J$10, Settings!$Y$19:$Y$33, 0))+IF(INDEX(Settings!$AI$19:$AI$33, MATCH(J$10, Settings!$Y$19:$Y$33, 0))="", 0, INDEX($AO$2:$AU$8, MATCH(TEXT($B308, "ddd"), $AN$2:$AN$8, 0), MATCH(INDEX(Settings!$AI$19:$AI$33, MATCH(J$10, Settings!$Y$19:$Y$33, 0)), $AO$1:$AU$1, 0))), 0))</f>
        <v/>
      </c>
      <c r="AT308" s="119" t="str">
        <f>IF(OR($B308="", K308="", K$10="", AT$9), "", IFERROR($B308+INDEX(Settings!$AF$19:$AF$33, MATCH(K$10, Settings!$Y$19:$Y$33, 0))+IF(INDEX(Settings!$AI$19:$AI$33, MATCH(K$10, Settings!$Y$19:$Y$33, 0))="", 0, INDEX($AO$2:$AU$8, MATCH(TEXT($B308, "ddd"), $AN$2:$AN$8, 0), MATCH(INDEX(Settings!$AI$19:$AI$33, MATCH(K$10, Settings!$Y$19:$Y$33, 0)), $AO$1:$AU$1, 0))), 0))</f>
        <v/>
      </c>
      <c r="AU308" s="119" t="str">
        <f>IF(OR($B308="", L308="", L$10="", AU$9), "", IFERROR($B308+INDEX(Settings!$AF$19:$AF$33, MATCH(L$10, Settings!$Y$19:$Y$33, 0))+IF(INDEX(Settings!$AI$19:$AI$33, MATCH(L$10, Settings!$Y$19:$Y$33, 0))="", 0, INDEX($AO$2:$AU$8, MATCH(TEXT($B308, "ddd"), $AN$2:$AN$8, 0), MATCH(INDEX(Settings!$AI$19:$AI$33, MATCH(L$10, Settings!$Y$19:$Y$33, 0)), $AO$1:$AU$1, 0))), 0))</f>
        <v/>
      </c>
      <c r="AV308" s="119" t="str">
        <f>IF(OR($B308="", M308="", M$10="", AV$9), "", IFERROR($B308+INDEX(Settings!$AF$19:$AF$33, MATCH(M$10, Settings!$Y$19:$Y$33, 0))+IF(INDEX(Settings!$AI$19:$AI$33, MATCH(M$10, Settings!$Y$19:$Y$33, 0))="", 0, INDEX($AO$2:$AU$8, MATCH(TEXT($B308, "ddd"), $AN$2:$AN$8, 0), MATCH(INDEX(Settings!$AI$19:$AI$33, MATCH(M$10, Settings!$Y$19:$Y$33, 0)), $AO$1:$AU$1, 0))), 0))</f>
        <v/>
      </c>
      <c r="AW308" s="119" t="str">
        <f>IF(OR($B308="", N308="", N$10="", AW$9), "", IFERROR($B308+INDEX(Settings!$AF$19:$AF$33, MATCH(N$10, Settings!$Y$19:$Y$33, 0))+IF(INDEX(Settings!$AI$19:$AI$33, MATCH(N$10, Settings!$Y$19:$Y$33, 0))="", 0, INDEX($AO$2:$AU$8, MATCH(TEXT($B308, "ddd"), $AN$2:$AN$8, 0), MATCH(INDEX(Settings!$AI$19:$AI$33, MATCH(N$10, Settings!$Y$19:$Y$33, 0)), $AO$1:$AU$1, 0))), 0))</f>
        <v/>
      </c>
      <c r="AX308" s="119" t="str">
        <f>IF(OR($B308="", O308="", O$10="", AX$9), "", IFERROR($B308+INDEX(Settings!$AF$19:$AF$33, MATCH(O$10, Settings!$Y$19:$Y$33, 0))+IF(INDEX(Settings!$AI$19:$AI$33, MATCH(O$10, Settings!$Y$19:$Y$33, 0))="", 0, INDEX($AO$2:$AU$8, MATCH(TEXT($B308, "ddd"), $AN$2:$AN$8, 0), MATCH(INDEX(Settings!$AI$19:$AI$33, MATCH(O$10, Settings!$Y$19:$Y$33, 0)), $AO$1:$AU$1, 0))), 0))</f>
        <v/>
      </c>
      <c r="AY308" s="119" t="str">
        <f>IF(OR($B308="", P308="", P$10="", AY$9), "", IFERROR($B308+INDEX(Settings!$AF$19:$AF$33, MATCH(P$10, Settings!$Y$19:$Y$33, 0))+IF(INDEX(Settings!$AI$19:$AI$33, MATCH(P$10, Settings!$Y$19:$Y$33, 0))="", 0, INDEX($AO$2:$AU$8, MATCH(TEXT($B308, "ddd"), $AN$2:$AN$8, 0), MATCH(INDEX(Settings!$AI$19:$AI$33, MATCH(P$10, Settings!$Y$19:$Y$33, 0)), $AO$1:$AU$1, 0))), 0))</f>
        <v/>
      </c>
      <c r="AZ308" s="120" t="str">
        <f>IF(OR($B308="", Q308="", Q$10="", AZ$9), "", IFERROR($B308+INDEX(Settings!$AF$19:$AF$33, MATCH(Q$10, Settings!$Y$19:$Y$33, 0))+IF(INDEX(Settings!$AI$19:$AI$33, MATCH(Q$10, Settings!$Y$19:$Y$33, 0))="", 0, INDEX($AO$2:$AU$8, MATCH(TEXT($B308, "ddd"), $AN$2:$AN$8, 0), MATCH(INDEX(Settings!$AI$19:$AI$33, MATCH(Q$10, Settings!$Y$19:$Y$33, 0)), $AO$1:$AU$1, 0))), 0))</f>
        <v/>
      </c>
      <c r="BB308" s="118" t="str">
        <f>IF(OR(C$10="", $B308="", C308="", BB$9=""), "", IFERROR(WORKDAY((DATE(YEAR($B308), MONTH($B308)+INDEX(Settings!$AM$19:$AM$33, MATCH(C$10, Settings!$Y$19:$Y$33, 0)), IF(INDEX(Settings!$AQ$19:$AQ$33, MATCH(C$10, Settings!$Y$19:$Y$33, 0))=0, DAY($B308), INDEX(Settings!$AQ$19:$AQ$33, MATCH(C$10, Settings!$Y$19:$Y$33, 0))))-1), 1, Settings!$AY$23:$AY$38), ""))</f>
        <v/>
      </c>
      <c r="BC308" s="119" t="str">
        <f>IF(OR(D$10="", $B308="", D308="", BC$9=""), "", IFERROR(WORKDAY((DATE(YEAR($B308), MONTH($B308)+INDEX(Settings!$AM$19:$AM$33, MATCH(D$10, Settings!$Y$19:$Y$33, 0)), IF(INDEX(Settings!$AQ$19:$AQ$33, MATCH(D$10, Settings!$Y$19:$Y$33, 0))=0, DAY($B308), INDEX(Settings!$AQ$19:$AQ$33, MATCH(D$10, Settings!$Y$19:$Y$33, 0))))-1), 1, Settings!$AY$23:$AY$38), ""))</f>
        <v/>
      </c>
      <c r="BD308" s="119" t="str">
        <f>IF(OR(E$10="", $B308="", E308="", BD$9=""), "", IFERROR(WORKDAY((DATE(YEAR($B308), MONTH($B308)+INDEX(Settings!$AM$19:$AM$33, MATCH(E$10, Settings!$Y$19:$Y$33, 0)), IF(INDEX(Settings!$AQ$19:$AQ$33, MATCH(E$10, Settings!$Y$19:$Y$33, 0))=0, DAY($B308), INDEX(Settings!$AQ$19:$AQ$33, MATCH(E$10, Settings!$Y$19:$Y$33, 0))))-1), 1, Settings!$AY$23:$AY$38), ""))</f>
        <v/>
      </c>
      <c r="BE308" s="119" t="str">
        <f>IF(OR(F$10="", $B308="", F308="", BE$9=""), "", IFERROR(WORKDAY((DATE(YEAR($B308), MONTH($B308)+INDEX(Settings!$AM$19:$AM$33, MATCH(F$10, Settings!$Y$19:$Y$33, 0)), IF(INDEX(Settings!$AQ$19:$AQ$33, MATCH(F$10, Settings!$Y$19:$Y$33, 0))=0, DAY($B308), INDEX(Settings!$AQ$19:$AQ$33, MATCH(F$10, Settings!$Y$19:$Y$33, 0))))-1), 1, Settings!$AY$23:$AY$38), ""))</f>
        <v/>
      </c>
      <c r="BF308" s="119" t="str">
        <f>IF(OR(G$10="", $B308="", G308="", BF$9=""), "", IFERROR(WORKDAY((DATE(YEAR($B308), MONTH($B308)+INDEX(Settings!$AM$19:$AM$33, MATCH(G$10, Settings!$Y$19:$Y$33, 0)), IF(INDEX(Settings!$AQ$19:$AQ$33, MATCH(G$10, Settings!$Y$19:$Y$33, 0))=0, DAY($B308), INDEX(Settings!$AQ$19:$AQ$33, MATCH(G$10, Settings!$Y$19:$Y$33, 0))))-1), 1, Settings!$AY$23:$AY$38), ""))</f>
        <v/>
      </c>
      <c r="BG308" s="119" t="str">
        <f>IF(OR(H$10="", $B308="", H308="", BG$9=""), "", IFERROR(WORKDAY((DATE(YEAR($B308), MONTH($B308)+INDEX(Settings!$AM$19:$AM$33, MATCH(H$10, Settings!$Y$19:$Y$33, 0)), IF(INDEX(Settings!$AQ$19:$AQ$33, MATCH(H$10, Settings!$Y$19:$Y$33, 0))=0, DAY($B308), INDEX(Settings!$AQ$19:$AQ$33, MATCH(H$10, Settings!$Y$19:$Y$33, 0))))-1), 1, Settings!$AY$23:$AY$38), ""))</f>
        <v/>
      </c>
      <c r="BH308" s="119" t="str">
        <f>IF(OR(I$10="", $B308="", I308="", BH$9=""), "", IFERROR(WORKDAY((DATE(YEAR($B308), MONTH($B308)+INDEX(Settings!$AM$19:$AM$33, MATCH(I$10, Settings!$Y$19:$Y$33, 0)), IF(INDEX(Settings!$AQ$19:$AQ$33, MATCH(I$10, Settings!$Y$19:$Y$33, 0))=0, DAY($B308), INDEX(Settings!$AQ$19:$AQ$33, MATCH(I$10, Settings!$Y$19:$Y$33, 0))))-1), 1, Settings!$AY$23:$AY$38), ""))</f>
        <v/>
      </c>
      <c r="BI308" s="119" t="str">
        <f>IF(OR(J$10="", $B308="", J308="", BI$9=""), "", IFERROR(WORKDAY((DATE(YEAR($B308), MONTH($B308)+INDEX(Settings!$AM$19:$AM$33, MATCH(J$10, Settings!$Y$19:$Y$33, 0)), IF(INDEX(Settings!$AQ$19:$AQ$33, MATCH(J$10, Settings!$Y$19:$Y$33, 0))=0, DAY($B308), INDEX(Settings!$AQ$19:$AQ$33, MATCH(J$10, Settings!$Y$19:$Y$33, 0))))-1), 1, Settings!$AY$23:$AY$38), ""))</f>
        <v/>
      </c>
      <c r="BJ308" s="119" t="str">
        <f>IF(OR(K$10="", $B308="", K308="", BJ$9=""), "", IFERROR(WORKDAY((DATE(YEAR($B308), MONTH($B308)+INDEX(Settings!$AM$19:$AM$33, MATCH(K$10, Settings!$Y$19:$Y$33, 0)), IF(INDEX(Settings!$AQ$19:$AQ$33, MATCH(K$10, Settings!$Y$19:$Y$33, 0))=0, DAY($B308), INDEX(Settings!$AQ$19:$AQ$33, MATCH(K$10, Settings!$Y$19:$Y$33, 0))))-1), 1, Settings!$AY$23:$AY$38), ""))</f>
        <v/>
      </c>
      <c r="BK308" s="119" t="str">
        <f>IF(OR(L$10="", $B308="", L308="", BK$9=""), "", IFERROR(WORKDAY((DATE(YEAR($B308), MONTH($B308)+INDEX(Settings!$AM$19:$AM$33, MATCH(L$10, Settings!$Y$19:$Y$33, 0)), IF(INDEX(Settings!$AQ$19:$AQ$33, MATCH(L$10, Settings!$Y$19:$Y$33, 0))=0, DAY($B308), INDEX(Settings!$AQ$19:$AQ$33, MATCH(L$10, Settings!$Y$19:$Y$33, 0))))-1), 1, Settings!$AY$23:$AY$38), ""))</f>
        <v/>
      </c>
      <c r="BL308" s="119" t="str">
        <f>IF(OR(M$10="", $B308="", M308="", BL$9=""), "", IFERROR(WORKDAY((DATE(YEAR($B308), MONTH($B308)+INDEX(Settings!$AM$19:$AM$33, MATCH(M$10, Settings!$Y$19:$Y$33, 0)), IF(INDEX(Settings!$AQ$19:$AQ$33, MATCH(M$10, Settings!$Y$19:$Y$33, 0))=0, DAY($B308), INDEX(Settings!$AQ$19:$AQ$33, MATCH(M$10, Settings!$Y$19:$Y$33, 0))))-1), 1, Settings!$AY$23:$AY$38), ""))</f>
        <v/>
      </c>
      <c r="BM308" s="119" t="str">
        <f>IF(OR(N$10="", $B308="", N308="", BM$9=""), "", IFERROR(WORKDAY((DATE(YEAR($B308), MONTH($B308)+INDEX(Settings!$AM$19:$AM$33, MATCH(N$10, Settings!$Y$19:$Y$33, 0)), IF(INDEX(Settings!$AQ$19:$AQ$33, MATCH(N$10, Settings!$Y$19:$Y$33, 0))=0, DAY($B308), INDEX(Settings!$AQ$19:$AQ$33, MATCH(N$10, Settings!$Y$19:$Y$33, 0))))-1), 1, Settings!$AY$23:$AY$38), ""))</f>
        <v/>
      </c>
      <c r="BN308" s="119" t="str">
        <f>IF(OR(O$10="", $B308="", O308="", BN$9=""), "", IFERROR(WORKDAY((DATE(YEAR($B308), MONTH($B308)+INDEX(Settings!$AM$19:$AM$33, MATCH(O$10, Settings!$Y$19:$Y$33, 0)), IF(INDEX(Settings!$AQ$19:$AQ$33, MATCH(O$10, Settings!$Y$19:$Y$33, 0))=0, DAY($B308), INDEX(Settings!$AQ$19:$AQ$33, MATCH(O$10, Settings!$Y$19:$Y$33, 0))))-1), 1, Settings!$AY$23:$AY$38), ""))</f>
        <v/>
      </c>
      <c r="BO308" s="119" t="str">
        <f>IF(OR(P$10="", $B308="", P308="", BO$9=""), "", IFERROR(WORKDAY((DATE(YEAR($B308), MONTH($B308)+INDEX(Settings!$AM$19:$AM$33, MATCH(P$10, Settings!$Y$19:$Y$33, 0)), IF(INDEX(Settings!$AQ$19:$AQ$33, MATCH(P$10, Settings!$Y$19:$Y$33, 0))=0, DAY($B308), INDEX(Settings!$AQ$19:$AQ$33, MATCH(P$10, Settings!$Y$19:$Y$33, 0))))-1), 1, Settings!$AY$23:$AY$38), ""))</f>
        <v/>
      </c>
      <c r="BP308" s="120" t="str">
        <f>IF(OR(Q$10="", $B308="", Q308="", BP$9=""), "", IFERROR(WORKDAY((DATE(YEAR($B308), MONTH($B308)+INDEX(Settings!$AM$19:$AM$33, MATCH(Q$10, Settings!$Y$19:$Y$33, 0)), IF(INDEX(Settings!$AQ$19:$AQ$33, MATCH(Q$10, Settings!$Y$19:$Y$33, 0))=0, DAY($B308), INDEX(Settings!$AQ$19:$AQ$33, MATCH(Q$10, Settings!$Y$19:$Y$33, 0))))-1), 1, Settings!$AY$23:$AY$38), ""))</f>
        <v/>
      </c>
      <c r="BR308" s="118" t="str">
        <f>IF(BB308="", "", IF(BB308&lt;=$B308, WORKDAY(DATE(YEAR($BB308), MONTH(BB308)+1, DAY(BB308)-1), 1, Settings!$AY$23:$AY$38), BB308))</f>
        <v/>
      </c>
      <c r="BS308" s="119" t="str">
        <f>IF(BC308="", "", IF(BC308&lt;=$B308, WORKDAY(DATE(YEAR($BB308), MONTH(BC308)+1, DAY(BC308)-1), 1, Settings!$AY$23:$AY$38), BC308))</f>
        <v/>
      </c>
      <c r="BT308" s="119" t="str">
        <f>IF(BD308="", "", IF(BD308&lt;=$B308, WORKDAY(DATE(YEAR($BB308), MONTH(BD308)+1, DAY(BD308)-1), 1, Settings!$AY$23:$AY$38), BD308))</f>
        <v/>
      </c>
      <c r="BU308" s="119" t="str">
        <f>IF(BE308="", "", IF(BE308&lt;=$B308, WORKDAY(DATE(YEAR($BB308), MONTH(BE308)+1, DAY(BE308)-1), 1, Settings!$AY$23:$AY$38), BE308))</f>
        <v/>
      </c>
      <c r="BV308" s="119" t="str">
        <f>IF(BF308="", "", IF(BF308&lt;=$B308, WORKDAY(DATE(YEAR($BB308), MONTH(BF308)+1, DAY(BF308)-1), 1, Settings!$AY$23:$AY$38), BF308))</f>
        <v/>
      </c>
      <c r="BW308" s="119" t="str">
        <f>IF(BG308="", "", IF(BG308&lt;=$B308, WORKDAY(DATE(YEAR($BB308), MONTH(BG308)+1, DAY(BG308)-1), 1, Settings!$AY$23:$AY$38), BG308))</f>
        <v/>
      </c>
      <c r="BX308" s="119" t="str">
        <f>IF(BH308="", "", IF(BH308&lt;=$B308, WORKDAY(DATE(YEAR($BB308), MONTH(BH308)+1, DAY(BH308)-1), 1, Settings!$AY$23:$AY$38), BH308))</f>
        <v/>
      </c>
      <c r="BY308" s="119" t="str">
        <f>IF(BI308="", "", IF(BI308&lt;=$B308, WORKDAY(DATE(YEAR($BB308), MONTH(BI308)+1, DAY(BI308)-1), 1, Settings!$AY$23:$AY$38), BI308))</f>
        <v/>
      </c>
      <c r="BZ308" s="119" t="str">
        <f>IF(BJ308="", "", IF(BJ308&lt;=$B308, WORKDAY(DATE(YEAR($BB308), MONTH(BJ308)+1, DAY(BJ308)-1), 1, Settings!$AY$23:$AY$38), BJ308))</f>
        <v/>
      </c>
      <c r="CA308" s="119" t="str">
        <f>IF(BK308="", "", IF(BK308&lt;=$B308, WORKDAY(DATE(YEAR($BB308), MONTH(BK308)+1, DAY(BK308)-1), 1, Settings!$AY$23:$AY$38), BK308))</f>
        <v/>
      </c>
      <c r="CB308" s="119" t="str">
        <f>IF(BL308="", "", IF(BL308&lt;=$B308, WORKDAY(DATE(YEAR($BB308), MONTH(BL308)+1, DAY(BL308)-1), 1, Settings!$AY$23:$AY$38), BL308))</f>
        <v/>
      </c>
      <c r="CC308" s="119" t="str">
        <f>IF(BM308="", "", IF(BM308&lt;=$B308, WORKDAY(DATE(YEAR($BB308), MONTH(BM308)+1, DAY(BM308)-1), 1, Settings!$AY$23:$AY$38), BM308))</f>
        <v/>
      </c>
      <c r="CD308" s="119" t="str">
        <f>IF(BN308="", "", IF(BN308&lt;=$B308, WORKDAY(DATE(YEAR($BB308), MONTH(BN308)+1, DAY(BN308)-1), 1, Settings!$AY$23:$AY$38), BN308))</f>
        <v/>
      </c>
      <c r="CE308" s="119" t="str">
        <f>IF(BO308="", "", IF(BO308&lt;=$B308, WORKDAY(DATE(YEAR($BB308), MONTH(BO308)+1, DAY(BO308)-1), 1, Settings!$AY$23:$AY$38), BO308))</f>
        <v/>
      </c>
      <c r="CF308" s="120" t="str">
        <f>IF(BP308="", "", IF(BP308&lt;=$B308, WORKDAY(DATE(YEAR($BB308), MONTH(BP308)+1, DAY(BP308)-1), 1, Settings!$AY$23:$AY$38), BP308))</f>
        <v/>
      </c>
      <c r="CH308" s="48" t="str">
        <f t="shared" si="128"/>
        <v/>
      </c>
      <c r="CI308" s="49" t="str">
        <f t="shared" si="129"/>
        <v/>
      </c>
      <c r="CJ308" s="49" t="str">
        <f t="shared" si="130"/>
        <v/>
      </c>
      <c r="CK308" s="49" t="str">
        <f t="shared" si="131"/>
        <v/>
      </c>
      <c r="CL308" s="49" t="str">
        <f t="shared" si="132"/>
        <v/>
      </c>
      <c r="CM308" s="49" t="str">
        <f t="shared" si="133"/>
        <v/>
      </c>
      <c r="CN308" s="49" t="str">
        <f t="shared" si="134"/>
        <v/>
      </c>
      <c r="CO308" s="49" t="str">
        <f t="shared" si="135"/>
        <v/>
      </c>
      <c r="CP308" s="49" t="str">
        <f t="shared" si="136"/>
        <v/>
      </c>
      <c r="CQ308" s="49" t="str">
        <f t="shared" si="137"/>
        <v/>
      </c>
      <c r="CR308" s="49" t="str">
        <f t="shared" si="138"/>
        <v/>
      </c>
      <c r="CS308" s="49" t="str">
        <f t="shared" si="139"/>
        <v/>
      </c>
      <c r="CT308" s="49" t="str">
        <f t="shared" si="140"/>
        <v/>
      </c>
      <c r="CU308" s="49" t="str">
        <f t="shared" si="141"/>
        <v/>
      </c>
      <c r="CV308" s="16" t="str">
        <f t="shared" si="142"/>
        <v/>
      </c>
      <c r="CX308" s="48" t="str">
        <f t="shared" si="143"/>
        <v/>
      </c>
      <c r="CY308" s="49" t="str">
        <f t="shared" si="144"/>
        <v/>
      </c>
      <c r="CZ308" s="49" t="str">
        <f t="shared" si="145"/>
        <v/>
      </c>
      <c r="DA308" s="49" t="str">
        <f t="shared" si="146"/>
        <v/>
      </c>
      <c r="DB308" s="49" t="str">
        <f t="shared" si="147"/>
        <v/>
      </c>
      <c r="DC308" s="49" t="str">
        <f t="shared" si="148"/>
        <v/>
      </c>
      <c r="DD308" s="49" t="str">
        <f t="shared" si="149"/>
        <v/>
      </c>
      <c r="DE308" s="49" t="str">
        <f t="shared" si="150"/>
        <v/>
      </c>
      <c r="DF308" s="49" t="str">
        <f t="shared" si="151"/>
        <v/>
      </c>
      <c r="DG308" s="49" t="str">
        <f t="shared" si="152"/>
        <v/>
      </c>
      <c r="DH308" s="49" t="str">
        <f t="shared" si="153"/>
        <v/>
      </c>
      <c r="DI308" s="49" t="str">
        <f t="shared" si="154"/>
        <v/>
      </c>
      <c r="DJ308" s="49" t="str">
        <f t="shared" si="155"/>
        <v/>
      </c>
      <c r="DK308" s="49" t="str">
        <f t="shared" si="156"/>
        <v/>
      </c>
      <c r="DL308" s="16" t="str">
        <f t="shared" si="157"/>
        <v/>
      </c>
      <c r="DN308" s="17" t="str">
        <f t="shared" si="158"/>
        <v>Apr 2020</v>
      </c>
    </row>
    <row r="309" spans="1:118" x14ac:dyDescent="0.25">
      <c r="A309" s="30"/>
      <c r="B309" s="102">
        <f>IF(B308="", "", IFERROR(IF(B308+1&gt;Settings!$G$25, "", B308+1), ""))</f>
        <v>43945</v>
      </c>
      <c r="C309" s="294"/>
      <c r="D309" s="295"/>
      <c r="E309" s="295"/>
      <c r="F309" s="295"/>
      <c r="G309" s="295"/>
      <c r="H309" s="295"/>
      <c r="I309" s="295"/>
      <c r="J309" s="295"/>
      <c r="K309" s="295"/>
      <c r="L309" s="295"/>
      <c r="M309" s="295"/>
      <c r="N309" s="295"/>
      <c r="O309" s="295"/>
      <c r="P309" s="295"/>
      <c r="Q309" s="296"/>
      <c r="R309" s="30"/>
      <c r="T309" s="17" t="str">
        <f>IF($B309="", "", IF($B309&lt;Settings!$G$23, "Old", "New"))</f>
        <v>New</v>
      </c>
      <c r="AL309" s="118" t="str">
        <f>IF(OR($B309="", C309="", C$10="", AL$9), "", IFERROR($B309+INDEX(Settings!$AF$19:$AF$33, MATCH(C$10, Settings!$Y$19:$Y$33, 0))+IF(INDEX(Settings!$AI$19:$AI$33, MATCH(C$10, Settings!$Y$19:$Y$33, 0))="", 0, INDEX($AO$2:$AU$8, MATCH(TEXT($B309, "ddd"), $AN$2:$AN$8, 0), MATCH(INDEX(Settings!$AI$19:$AI$33, MATCH(C$10, Settings!$Y$19:$Y$33, 0)), $AO$1:$AU$1, 0))), 0))</f>
        <v/>
      </c>
      <c r="AM309" s="119" t="str">
        <f>IF(OR($B309="", D309="", D$10="", AM$9), "", IFERROR($B309+INDEX(Settings!$AF$19:$AF$33, MATCH(D$10, Settings!$Y$19:$Y$33, 0))+IF(INDEX(Settings!$AI$19:$AI$33, MATCH(D$10, Settings!$Y$19:$Y$33, 0))="", 0, INDEX($AO$2:$AU$8, MATCH(TEXT($B309, "ddd"), $AN$2:$AN$8, 0), MATCH(INDEX(Settings!$AI$19:$AI$33, MATCH(D$10, Settings!$Y$19:$Y$33, 0)), $AO$1:$AU$1, 0))), 0))</f>
        <v/>
      </c>
      <c r="AN309" s="119" t="str">
        <f>IF(OR($B309="", E309="", E$10="", AN$9), "", IFERROR($B309+INDEX(Settings!$AF$19:$AF$33, MATCH(E$10, Settings!$Y$19:$Y$33, 0))+IF(INDEX(Settings!$AI$19:$AI$33, MATCH(E$10, Settings!$Y$19:$Y$33, 0))="", 0, INDEX($AO$2:$AU$8, MATCH(TEXT($B309, "ddd"), $AN$2:$AN$8, 0), MATCH(INDEX(Settings!$AI$19:$AI$33, MATCH(E$10, Settings!$Y$19:$Y$33, 0)), $AO$1:$AU$1, 0))), 0))</f>
        <v/>
      </c>
      <c r="AO309" s="119" t="str">
        <f>IF(OR($B309="", F309="", F$10="", AO$9), "", IFERROR($B309+INDEX(Settings!$AF$19:$AF$33, MATCH(F$10, Settings!$Y$19:$Y$33, 0))+IF(INDEX(Settings!$AI$19:$AI$33, MATCH(F$10, Settings!$Y$19:$Y$33, 0))="", 0, INDEX($AO$2:$AU$8, MATCH(TEXT($B309, "ddd"), $AN$2:$AN$8, 0), MATCH(INDEX(Settings!$AI$19:$AI$33, MATCH(F$10, Settings!$Y$19:$Y$33, 0)), $AO$1:$AU$1, 0))), 0))</f>
        <v/>
      </c>
      <c r="AP309" s="119" t="str">
        <f>IF(OR($B309="", G309="", G$10="", AP$9), "", IFERROR($B309+INDEX(Settings!$AF$19:$AF$33, MATCH(G$10, Settings!$Y$19:$Y$33, 0))+IF(INDEX(Settings!$AI$19:$AI$33, MATCH(G$10, Settings!$Y$19:$Y$33, 0))="", 0, INDEX($AO$2:$AU$8, MATCH(TEXT($B309, "ddd"), $AN$2:$AN$8, 0), MATCH(INDEX(Settings!$AI$19:$AI$33, MATCH(G$10, Settings!$Y$19:$Y$33, 0)), $AO$1:$AU$1, 0))), 0))</f>
        <v/>
      </c>
      <c r="AQ309" s="119" t="str">
        <f>IF(OR($B309="", H309="", H$10="", AQ$9), "", IFERROR($B309+INDEX(Settings!$AF$19:$AF$33, MATCH(H$10, Settings!$Y$19:$Y$33, 0))+IF(INDEX(Settings!$AI$19:$AI$33, MATCH(H$10, Settings!$Y$19:$Y$33, 0))="", 0, INDEX($AO$2:$AU$8, MATCH(TEXT($B309, "ddd"), $AN$2:$AN$8, 0), MATCH(INDEX(Settings!$AI$19:$AI$33, MATCH(H$10, Settings!$Y$19:$Y$33, 0)), $AO$1:$AU$1, 0))), 0))</f>
        <v/>
      </c>
      <c r="AR309" s="119" t="str">
        <f>IF(OR($B309="", I309="", I$10="", AR$9), "", IFERROR($B309+INDEX(Settings!$AF$19:$AF$33, MATCH(I$10, Settings!$Y$19:$Y$33, 0))+IF(INDEX(Settings!$AI$19:$AI$33, MATCH(I$10, Settings!$Y$19:$Y$33, 0))="", 0, INDEX($AO$2:$AU$8, MATCH(TEXT($B309, "ddd"), $AN$2:$AN$8, 0), MATCH(INDEX(Settings!$AI$19:$AI$33, MATCH(I$10, Settings!$Y$19:$Y$33, 0)), $AO$1:$AU$1, 0))), 0))</f>
        <v/>
      </c>
      <c r="AS309" s="119" t="str">
        <f>IF(OR($B309="", J309="", J$10="", AS$9), "", IFERROR($B309+INDEX(Settings!$AF$19:$AF$33, MATCH(J$10, Settings!$Y$19:$Y$33, 0))+IF(INDEX(Settings!$AI$19:$AI$33, MATCH(J$10, Settings!$Y$19:$Y$33, 0))="", 0, INDEX($AO$2:$AU$8, MATCH(TEXT($B309, "ddd"), $AN$2:$AN$8, 0), MATCH(INDEX(Settings!$AI$19:$AI$33, MATCH(J$10, Settings!$Y$19:$Y$33, 0)), $AO$1:$AU$1, 0))), 0))</f>
        <v/>
      </c>
      <c r="AT309" s="119" t="str">
        <f>IF(OR($B309="", K309="", K$10="", AT$9), "", IFERROR($B309+INDEX(Settings!$AF$19:$AF$33, MATCH(K$10, Settings!$Y$19:$Y$33, 0))+IF(INDEX(Settings!$AI$19:$AI$33, MATCH(K$10, Settings!$Y$19:$Y$33, 0))="", 0, INDEX($AO$2:$AU$8, MATCH(TEXT($B309, "ddd"), $AN$2:$AN$8, 0), MATCH(INDEX(Settings!$AI$19:$AI$33, MATCH(K$10, Settings!$Y$19:$Y$33, 0)), $AO$1:$AU$1, 0))), 0))</f>
        <v/>
      </c>
      <c r="AU309" s="119" t="str">
        <f>IF(OR($B309="", L309="", L$10="", AU$9), "", IFERROR($B309+INDEX(Settings!$AF$19:$AF$33, MATCH(L$10, Settings!$Y$19:$Y$33, 0))+IF(INDEX(Settings!$AI$19:$AI$33, MATCH(L$10, Settings!$Y$19:$Y$33, 0))="", 0, INDEX($AO$2:$AU$8, MATCH(TEXT($B309, "ddd"), $AN$2:$AN$8, 0), MATCH(INDEX(Settings!$AI$19:$AI$33, MATCH(L$10, Settings!$Y$19:$Y$33, 0)), $AO$1:$AU$1, 0))), 0))</f>
        <v/>
      </c>
      <c r="AV309" s="119" t="str">
        <f>IF(OR($B309="", M309="", M$10="", AV$9), "", IFERROR($B309+INDEX(Settings!$AF$19:$AF$33, MATCH(M$10, Settings!$Y$19:$Y$33, 0))+IF(INDEX(Settings!$AI$19:$AI$33, MATCH(M$10, Settings!$Y$19:$Y$33, 0))="", 0, INDEX($AO$2:$AU$8, MATCH(TEXT($B309, "ddd"), $AN$2:$AN$8, 0), MATCH(INDEX(Settings!$AI$19:$AI$33, MATCH(M$10, Settings!$Y$19:$Y$33, 0)), $AO$1:$AU$1, 0))), 0))</f>
        <v/>
      </c>
      <c r="AW309" s="119" t="str">
        <f>IF(OR($B309="", N309="", N$10="", AW$9), "", IFERROR($B309+INDEX(Settings!$AF$19:$AF$33, MATCH(N$10, Settings!$Y$19:$Y$33, 0))+IF(INDEX(Settings!$AI$19:$AI$33, MATCH(N$10, Settings!$Y$19:$Y$33, 0))="", 0, INDEX($AO$2:$AU$8, MATCH(TEXT($B309, "ddd"), $AN$2:$AN$8, 0), MATCH(INDEX(Settings!$AI$19:$AI$33, MATCH(N$10, Settings!$Y$19:$Y$33, 0)), $AO$1:$AU$1, 0))), 0))</f>
        <v/>
      </c>
      <c r="AX309" s="119" t="str">
        <f>IF(OR($B309="", O309="", O$10="", AX$9), "", IFERROR($B309+INDEX(Settings!$AF$19:$AF$33, MATCH(O$10, Settings!$Y$19:$Y$33, 0))+IF(INDEX(Settings!$AI$19:$AI$33, MATCH(O$10, Settings!$Y$19:$Y$33, 0))="", 0, INDEX($AO$2:$AU$8, MATCH(TEXT($B309, "ddd"), $AN$2:$AN$8, 0), MATCH(INDEX(Settings!$AI$19:$AI$33, MATCH(O$10, Settings!$Y$19:$Y$33, 0)), $AO$1:$AU$1, 0))), 0))</f>
        <v/>
      </c>
      <c r="AY309" s="119" t="str">
        <f>IF(OR($B309="", P309="", P$10="", AY$9), "", IFERROR($B309+INDEX(Settings!$AF$19:$AF$33, MATCH(P$10, Settings!$Y$19:$Y$33, 0))+IF(INDEX(Settings!$AI$19:$AI$33, MATCH(P$10, Settings!$Y$19:$Y$33, 0))="", 0, INDEX($AO$2:$AU$8, MATCH(TEXT($B309, "ddd"), $AN$2:$AN$8, 0), MATCH(INDEX(Settings!$AI$19:$AI$33, MATCH(P$10, Settings!$Y$19:$Y$33, 0)), $AO$1:$AU$1, 0))), 0))</f>
        <v/>
      </c>
      <c r="AZ309" s="120" t="str">
        <f>IF(OR($B309="", Q309="", Q$10="", AZ$9), "", IFERROR($B309+INDEX(Settings!$AF$19:$AF$33, MATCH(Q$10, Settings!$Y$19:$Y$33, 0))+IF(INDEX(Settings!$AI$19:$AI$33, MATCH(Q$10, Settings!$Y$19:$Y$33, 0))="", 0, INDEX($AO$2:$AU$8, MATCH(TEXT($B309, "ddd"), $AN$2:$AN$8, 0), MATCH(INDEX(Settings!$AI$19:$AI$33, MATCH(Q$10, Settings!$Y$19:$Y$33, 0)), $AO$1:$AU$1, 0))), 0))</f>
        <v/>
      </c>
      <c r="BB309" s="118" t="str">
        <f>IF(OR(C$10="", $B309="", C309="", BB$9=""), "", IFERROR(WORKDAY((DATE(YEAR($B309), MONTH($B309)+INDEX(Settings!$AM$19:$AM$33, MATCH(C$10, Settings!$Y$19:$Y$33, 0)), IF(INDEX(Settings!$AQ$19:$AQ$33, MATCH(C$10, Settings!$Y$19:$Y$33, 0))=0, DAY($B309), INDEX(Settings!$AQ$19:$AQ$33, MATCH(C$10, Settings!$Y$19:$Y$33, 0))))-1), 1, Settings!$AY$23:$AY$38), ""))</f>
        <v/>
      </c>
      <c r="BC309" s="119" t="str">
        <f>IF(OR(D$10="", $B309="", D309="", BC$9=""), "", IFERROR(WORKDAY((DATE(YEAR($B309), MONTH($B309)+INDEX(Settings!$AM$19:$AM$33, MATCH(D$10, Settings!$Y$19:$Y$33, 0)), IF(INDEX(Settings!$AQ$19:$AQ$33, MATCH(D$10, Settings!$Y$19:$Y$33, 0))=0, DAY($B309), INDEX(Settings!$AQ$19:$AQ$33, MATCH(D$10, Settings!$Y$19:$Y$33, 0))))-1), 1, Settings!$AY$23:$AY$38), ""))</f>
        <v/>
      </c>
      <c r="BD309" s="119" t="str">
        <f>IF(OR(E$10="", $B309="", E309="", BD$9=""), "", IFERROR(WORKDAY((DATE(YEAR($B309), MONTH($B309)+INDEX(Settings!$AM$19:$AM$33, MATCH(E$10, Settings!$Y$19:$Y$33, 0)), IF(INDEX(Settings!$AQ$19:$AQ$33, MATCH(E$10, Settings!$Y$19:$Y$33, 0))=0, DAY($B309), INDEX(Settings!$AQ$19:$AQ$33, MATCH(E$10, Settings!$Y$19:$Y$33, 0))))-1), 1, Settings!$AY$23:$AY$38), ""))</f>
        <v/>
      </c>
      <c r="BE309" s="119" t="str">
        <f>IF(OR(F$10="", $B309="", F309="", BE$9=""), "", IFERROR(WORKDAY((DATE(YEAR($B309), MONTH($B309)+INDEX(Settings!$AM$19:$AM$33, MATCH(F$10, Settings!$Y$19:$Y$33, 0)), IF(INDEX(Settings!$AQ$19:$AQ$33, MATCH(F$10, Settings!$Y$19:$Y$33, 0))=0, DAY($B309), INDEX(Settings!$AQ$19:$AQ$33, MATCH(F$10, Settings!$Y$19:$Y$33, 0))))-1), 1, Settings!$AY$23:$AY$38), ""))</f>
        <v/>
      </c>
      <c r="BF309" s="119" t="str">
        <f>IF(OR(G$10="", $B309="", G309="", BF$9=""), "", IFERROR(WORKDAY((DATE(YEAR($B309), MONTH($B309)+INDEX(Settings!$AM$19:$AM$33, MATCH(G$10, Settings!$Y$19:$Y$33, 0)), IF(INDEX(Settings!$AQ$19:$AQ$33, MATCH(G$10, Settings!$Y$19:$Y$33, 0))=0, DAY($B309), INDEX(Settings!$AQ$19:$AQ$33, MATCH(G$10, Settings!$Y$19:$Y$33, 0))))-1), 1, Settings!$AY$23:$AY$38), ""))</f>
        <v/>
      </c>
      <c r="BG309" s="119" t="str">
        <f>IF(OR(H$10="", $B309="", H309="", BG$9=""), "", IFERROR(WORKDAY((DATE(YEAR($B309), MONTH($B309)+INDEX(Settings!$AM$19:$AM$33, MATCH(H$10, Settings!$Y$19:$Y$33, 0)), IF(INDEX(Settings!$AQ$19:$AQ$33, MATCH(H$10, Settings!$Y$19:$Y$33, 0))=0, DAY($B309), INDEX(Settings!$AQ$19:$AQ$33, MATCH(H$10, Settings!$Y$19:$Y$33, 0))))-1), 1, Settings!$AY$23:$AY$38), ""))</f>
        <v/>
      </c>
      <c r="BH309" s="119" t="str">
        <f>IF(OR(I$10="", $B309="", I309="", BH$9=""), "", IFERROR(WORKDAY((DATE(YEAR($B309), MONTH($B309)+INDEX(Settings!$AM$19:$AM$33, MATCH(I$10, Settings!$Y$19:$Y$33, 0)), IF(INDEX(Settings!$AQ$19:$AQ$33, MATCH(I$10, Settings!$Y$19:$Y$33, 0))=0, DAY($B309), INDEX(Settings!$AQ$19:$AQ$33, MATCH(I$10, Settings!$Y$19:$Y$33, 0))))-1), 1, Settings!$AY$23:$AY$38), ""))</f>
        <v/>
      </c>
      <c r="BI309" s="119" t="str">
        <f>IF(OR(J$10="", $B309="", J309="", BI$9=""), "", IFERROR(WORKDAY((DATE(YEAR($B309), MONTH($B309)+INDEX(Settings!$AM$19:$AM$33, MATCH(J$10, Settings!$Y$19:$Y$33, 0)), IF(INDEX(Settings!$AQ$19:$AQ$33, MATCH(J$10, Settings!$Y$19:$Y$33, 0))=0, DAY($B309), INDEX(Settings!$AQ$19:$AQ$33, MATCH(J$10, Settings!$Y$19:$Y$33, 0))))-1), 1, Settings!$AY$23:$AY$38), ""))</f>
        <v/>
      </c>
      <c r="BJ309" s="119" t="str">
        <f>IF(OR(K$10="", $B309="", K309="", BJ$9=""), "", IFERROR(WORKDAY((DATE(YEAR($B309), MONTH($B309)+INDEX(Settings!$AM$19:$AM$33, MATCH(K$10, Settings!$Y$19:$Y$33, 0)), IF(INDEX(Settings!$AQ$19:$AQ$33, MATCH(K$10, Settings!$Y$19:$Y$33, 0))=0, DAY($B309), INDEX(Settings!$AQ$19:$AQ$33, MATCH(K$10, Settings!$Y$19:$Y$33, 0))))-1), 1, Settings!$AY$23:$AY$38), ""))</f>
        <v/>
      </c>
      <c r="BK309" s="119" t="str">
        <f>IF(OR(L$10="", $B309="", L309="", BK$9=""), "", IFERROR(WORKDAY((DATE(YEAR($B309), MONTH($B309)+INDEX(Settings!$AM$19:$AM$33, MATCH(L$10, Settings!$Y$19:$Y$33, 0)), IF(INDEX(Settings!$AQ$19:$AQ$33, MATCH(L$10, Settings!$Y$19:$Y$33, 0))=0, DAY($B309), INDEX(Settings!$AQ$19:$AQ$33, MATCH(L$10, Settings!$Y$19:$Y$33, 0))))-1), 1, Settings!$AY$23:$AY$38), ""))</f>
        <v/>
      </c>
      <c r="BL309" s="119" t="str">
        <f>IF(OR(M$10="", $B309="", M309="", BL$9=""), "", IFERROR(WORKDAY((DATE(YEAR($B309), MONTH($B309)+INDEX(Settings!$AM$19:$AM$33, MATCH(M$10, Settings!$Y$19:$Y$33, 0)), IF(INDEX(Settings!$AQ$19:$AQ$33, MATCH(M$10, Settings!$Y$19:$Y$33, 0))=0, DAY($B309), INDEX(Settings!$AQ$19:$AQ$33, MATCH(M$10, Settings!$Y$19:$Y$33, 0))))-1), 1, Settings!$AY$23:$AY$38), ""))</f>
        <v/>
      </c>
      <c r="BM309" s="119" t="str">
        <f>IF(OR(N$10="", $B309="", N309="", BM$9=""), "", IFERROR(WORKDAY((DATE(YEAR($B309), MONTH($B309)+INDEX(Settings!$AM$19:$AM$33, MATCH(N$10, Settings!$Y$19:$Y$33, 0)), IF(INDEX(Settings!$AQ$19:$AQ$33, MATCH(N$10, Settings!$Y$19:$Y$33, 0))=0, DAY($B309), INDEX(Settings!$AQ$19:$AQ$33, MATCH(N$10, Settings!$Y$19:$Y$33, 0))))-1), 1, Settings!$AY$23:$AY$38), ""))</f>
        <v/>
      </c>
      <c r="BN309" s="119" t="str">
        <f>IF(OR(O$10="", $B309="", O309="", BN$9=""), "", IFERROR(WORKDAY((DATE(YEAR($B309), MONTH($B309)+INDEX(Settings!$AM$19:$AM$33, MATCH(O$10, Settings!$Y$19:$Y$33, 0)), IF(INDEX(Settings!$AQ$19:$AQ$33, MATCH(O$10, Settings!$Y$19:$Y$33, 0))=0, DAY($B309), INDEX(Settings!$AQ$19:$AQ$33, MATCH(O$10, Settings!$Y$19:$Y$33, 0))))-1), 1, Settings!$AY$23:$AY$38), ""))</f>
        <v/>
      </c>
      <c r="BO309" s="119" t="str">
        <f>IF(OR(P$10="", $B309="", P309="", BO$9=""), "", IFERROR(WORKDAY((DATE(YEAR($B309), MONTH($B309)+INDEX(Settings!$AM$19:$AM$33, MATCH(P$10, Settings!$Y$19:$Y$33, 0)), IF(INDEX(Settings!$AQ$19:$AQ$33, MATCH(P$10, Settings!$Y$19:$Y$33, 0))=0, DAY($B309), INDEX(Settings!$AQ$19:$AQ$33, MATCH(P$10, Settings!$Y$19:$Y$33, 0))))-1), 1, Settings!$AY$23:$AY$38), ""))</f>
        <v/>
      </c>
      <c r="BP309" s="120" t="str">
        <f>IF(OR(Q$10="", $B309="", Q309="", BP$9=""), "", IFERROR(WORKDAY((DATE(YEAR($B309), MONTH($B309)+INDEX(Settings!$AM$19:$AM$33, MATCH(Q$10, Settings!$Y$19:$Y$33, 0)), IF(INDEX(Settings!$AQ$19:$AQ$33, MATCH(Q$10, Settings!$Y$19:$Y$33, 0))=0, DAY($B309), INDEX(Settings!$AQ$19:$AQ$33, MATCH(Q$10, Settings!$Y$19:$Y$33, 0))))-1), 1, Settings!$AY$23:$AY$38), ""))</f>
        <v/>
      </c>
      <c r="BR309" s="118" t="str">
        <f>IF(BB309="", "", IF(BB309&lt;=$B309, WORKDAY(DATE(YEAR($BB309), MONTH(BB309)+1, DAY(BB309)-1), 1, Settings!$AY$23:$AY$38), BB309))</f>
        <v/>
      </c>
      <c r="BS309" s="119" t="str">
        <f>IF(BC309="", "", IF(BC309&lt;=$B309, WORKDAY(DATE(YEAR($BB309), MONTH(BC309)+1, DAY(BC309)-1), 1, Settings!$AY$23:$AY$38), BC309))</f>
        <v/>
      </c>
      <c r="BT309" s="119" t="str">
        <f>IF(BD309="", "", IF(BD309&lt;=$B309, WORKDAY(DATE(YEAR($BB309), MONTH(BD309)+1, DAY(BD309)-1), 1, Settings!$AY$23:$AY$38), BD309))</f>
        <v/>
      </c>
      <c r="BU309" s="119" t="str">
        <f>IF(BE309="", "", IF(BE309&lt;=$B309, WORKDAY(DATE(YEAR($BB309), MONTH(BE309)+1, DAY(BE309)-1), 1, Settings!$AY$23:$AY$38), BE309))</f>
        <v/>
      </c>
      <c r="BV309" s="119" t="str">
        <f>IF(BF309="", "", IF(BF309&lt;=$B309, WORKDAY(DATE(YEAR($BB309), MONTH(BF309)+1, DAY(BF309)-1), 1, Settings!$AY$23:$AY$38), BF309))</f>
        <v/>
      </c>
      <c r="BW309" s="119" t="str">
        <f>IF(BG309="", "", IF(BG309&lt;=$B309, WORKDAY(DATE(YEAR($BB309), MONTH(BG309)+1, DAY(BG309)-1), 1, Settings!$AY$23:$AY$38), BG309))</f>
        <v/>
      </c>
      <c r="BX309" s="119" t="str">
        <f>IF(BH309="", "", IF(BH309&lt;=$B309, WORKDAY(DATE(YEAR($BB309), MONTH(BH309)+1, DAY(BH309)-1), 1, Settings!$AY$23:$AY$38), BH309))</f>
        <v/>
      </c>
      <c r="BY309" s="119" t="str">
        <f>IF(BI309="", "", IF(BI309&lt;=$B309, WORKDAY(DATE(YEAR($BB309), MONTH(BI309)+1, DAY(BI309)-1), 1, Settings!$AY$23:$AY$38), BI309))</f>
        <v/>
      </c>
      <c r="BZ309" s="119" t="str">
        <f>IF(BJ309="", "", IF(BJ309&lt;=$B309, WORKDAY(DATE(YEAR($BB309), MONTH(BJ309)+1, DAY(BJ309)-1), 1, Settings!$AY$23:$AY$38), BJ309))</f>
        <v/>
      </c>
      <c r="CA309" s="119" t="str">
        <f>IF(BK309="", "", IF(BK309&lt;=$B309, WORKDAY(DATE(YEAR($BB309), MONTH(BK309)+1, DAY(BK309)-1), 1, Settings!$AY$23:$AY$38), BK309))</f>
        <v/>
      </c>
      <c r="CB309" s="119" t="str">
        <f>IF(BL309="", "", IF(BL309&lt;=$B309, WORKDAY(DATE(YEAR($BB309), MONTH(BL309)+1, DAY(BL309)-1), 1, Settings!$AY$23:$AY$38), BL309))</f>
        <v/>
      </c>
      <c r="CC309" s="119" t="str">
        <f>IF(BM309="", "", IF(BM309&lt;=$B309, WORKDAY(DATE(YEAR($BB309), MONTH(BM309)+1, DAY(BM309)-1), 1, Settings!$AY$23:$AY$38), BM309))</f>
        <v/>
      </c>
      <c r="CD309" s="119" t="str">
        <f>IF(BN309="", "", IF(BN309&lt;=$B309, WORKDAY(DATE(YEAR($BB309), MONTH(BN309)+1, DAY(BN309)-1), 1, Settings!$AY$23:$AY$38), BN309))</f>
        <v/>
      </c>
      <c r="CE309" s="119" t="str">
        <f>IF(BO309="", "", IF(BO309&lt;=$B309, WORKDAY(DATE(YEAR($BB309), MONTH(BO309)+1, DAY(BO309)-1), 1, Settings!$AY$23:$AY$38), BO309))</f>
        <v/>
      </c>
      <c r="CF309" s="120" t="str">
        <f>IF(BP309="", "", IF(BP309&lt;=$B309, WORKDAY(DATE(YEAR($BB309), MONTH(BP309)+1, DAY(BP309)-1), 1, Settings!$AY$23:$AY$38), BP309))</f>
        <v/>
      </c>
      <c r="CH309" s="48" t="str">
        <f t="shared" si="128"/>
        <v/>
      </c>
      <c r="CI309" s="49" t="str">
        <f t="shared" si="129"/>
        <v/>
      </c>
      <c r="CJ309" s="49" t="str">
        <f t="shared" si="130"/>
        <v/>
      </c>
      <c r="CK309" s="49" t="str">
        <f t="shared" si="131"/>
        <v/>
      </c>
      <c r="CL309" s="49" t="str">
        <f t="shared" si="132"/>
        <v/>
      </c>
      <c r="CM309" s="49" t="str">
        <f t="shared" si="133"/>
        <v/>
      </c>
      <c r="CN309" s="49" t="str">
        <f t="shared" si="134"/>
        <v/>
      </c>
      <c r="CO309" s="49" t="str">
        <f t="shared" si="135"/>
        <v/>
      </c>
      <c r="CP309" s="49" t="str">
        <f t="shared" si="136"/>
        <v/>
      </c>
      <c r="CQ309" s="49" t="str">
        <f t="shared" si="137"/>
        <v/>
      </c>
      <c r="CR309" s="49" t="str">
        <f t="shared" si="138"/>
        <v/>
      </c>
      <c r="CS309" s="49" t="str">
        <f t="shared" si="139"/>
        <v/>
      </c>
      <c r="CT309" s="49" t="str">
        <f t="shared" si="140"/>
        <v/>
      </c>
      <c r="CU309" s="49" t="str">
        <f t="shared" si="141"/>
        <v/>
      </c>
      <c r="CV309" s="16" t="str">
        <f t="shared" si="142"/>
        <v/>
      </c>
      <c r="CX309" s="48" t="str">
        <f t="shared" si="143"/>
        <v/>
      </c>
      <c r="CY309" s="49" t="str">
        <f t="shared" si="144"/>
        <v/>
      </c>
      <c r="CZ309" s="49" t="str">
        <f t="shared" si="145"/>
        <v/>
      </c>
      <c r="DA309" s="49" t="str">
        <f t="shared" si="146"/>
        <v/>
      </c>
      <c r="DB309" s="49" t="str">
        <f t="shared" si="147"/>
        <v/>
      </c>
      <c r="DC309" s="49" t="str">
        <f t="shared" si="148"/>
        <v/>
      </c>
      <c r="DD309" s="49" t="str">
        <f t="shared" si="149"/>
        <v/>
      </c>
      <c r="DE309" s="49" t="str">
        <f t="shared" si="150"/>
        <v/>
      </c>
      <c r="DF309" s="49" t="str">
        <f t="shared" si="151"/>
        <v/>
      </c>
      <c r="DG309" s="49" t="str">
        <f t="shared" si="152"/>
        <v/>
      </c>
      <c r="DH309" s="49" t="str">
        <f t="shared" si="153"/>
        <v/>
      </c>
      <c r="DI309" s="49" t="str">
        <f t="shared" si="154"/>
        <v/>
      </c>
      <c r="DJ309" s="49" t="str">
        <f t="shared" si="155"/>
        <v/>
      </c>
      <c r="DK309" s="49" t="str">
        <f t="shared" si="156"/>
        <v/>
      </c>
      <c r="DL309" s="16" t="str">
        <f t="shared" si="157"/>
        <v/>
      </c>
      <c r="DN309" s="17" t="str">
        <f t="shared" si="158"/>
        <v>Apr 2020</v>
      </c>
    </row>
    <row r="310" spans="1:118" x14ac:dyDescent="0.25">
      <c r="A310" s="30"/>
      <c r="B310" s="102">
        <f>IF(B309="", "", IFERROR(IF(B309+1&gt;Settings!$G$25, "", B309+1), ""))</f>
        <v>43946</v>
      </c>
      <c r="C310" s="294"/>
      <c r="D310" s="295"/>
      <c r="E310" s="295"/>
      <c r="F310" s="295"/>
      <c r="G310" s="295"/>
      <c r="H310" s="295"/>
      <c r="I310" s="295"/>
      <c r="J310" s="295"/>
      <c r="K310" s="295"/>
      <c r="L310" s="295"/>
      <c r="M310" s="295"/>
      <c r="N310" s="295"/>
      <c r="O310" s="295"/>
      <c r="P310" s="295"/>
      <c r="Q310" s="296"/>
      <c r="R310" s="30"/>
      <c r="T310" s="17" t="str">
        <f>IF($B310="", "", IF($B310&lt;Settings!$G$23, "Old", "New"))</f>
        <v>New</v>
      </c>
      <c r="AL310" s="118" t="str">
        <f>IF(OR($B310="", C310="", C$10="", AL$9), "", IFERROR($B310+INDEX(Settings!$AF$19:$AF$33, MATCH(C$10, Settings!$Y$19:$Y$33, 0))+IF(INDEX(Settings!$AI$19:$AI$33, MATCH(C$10, Settings!$Y$19:$Y$33, 0))="", 0, INDEX($AO$2:$AU$8, MATCH(TEXT($B310, "ddd"), $AN$2:$AN$8, 0), MATCH(INDEX(Settings!$AI$19:$AI$33, MATCH(C$10, Settings!$Y$19:$Y$33, 0)), $AO$1:$AU$1, 0))), 0))</f>
        <v/>
      </c>
      <c r="AM310" s="119" t="str">
        <f>IF(OR($B310="", D310="", D$10="", AM$9), "", IFERROR($B310+INDEX(Settings!$AF$19:$AF$33, MATCH(D$10, Settings!$Y$19:$Y$33, 0))+IF(INDEX(Settings!$AI$19:$AI$33, MATCH(D$10, Settings!$Y$19:$Y$33, 0))="", 0, INDEX($AO$2:$AU$8, MATCH(TEXT($B310, "ddd"), $AN$2:$AN$8, 0), MATCH(INDEX(Settings!$AI$19:$AI$33, MATCH(D$10, Settings!$Y$19:$Y$33, 0)), $AO$1:$AU$1, 0))), 0))</f>
        <v/>
      </c>
      <c r="AN310" s="119" t="str">
        <f>IF(OR($B310="", E310="", E$10="", AN$9), "", IFERROR($B310+INDEX(Settings!$AF$19:$AF$33, MATCH(E$10, Settings!$Y$19:$Y$33, 0))+IF(INDEX(Settings!$AI$19:$AI$33, MATCH(E$10, Settings!$Y$19:$Y$33, 0))="", 0, INDEX($AO$2:$AU$8, MATCH(TEXT($B310, "ddd"), $AN$2:$AN$8, 0), MATCH(INDEX(Settings!$AI$19:$AI$33, MATCH(E$10, Settings!$Y$19:$Y$33, 0)), $AO$1:$AU$1, 0))), 0))</f>
        <v/>
      </c>
      <c r="AO310" s="119" t="str">
        <f>IF(OR($B310="", F310="", F$10="", AO$9), "", IFERROR($B310+INDEX(Settings!$AF$19:$AF$33, MATCH(F$10, Settings!$Y$19:$Y$33, 0))+IF(INDEX(Settings!$AI$19:$AI$33, MATCH(F$10, Settings!$Y$19:$Y$33, 0))="", 0, INDEX($AO$2:$AU$8, MATCH(TEXT($B310, "ddd"), $AN$2:$AN$8, 0), MATCH(INDEX(Settings!$AI$19:$AI$33, MATCH(F$10, Settings!$Y$19:$Y$33, 0)), $AO$1:$AU$1, 0))), 0))</f>
        <v/>
      </c>
      <c r="AP310" s="119" t="str">
        <f>IF(OR($B310="", G310="", G$10="", AP$9), "", IFERROR($B310+INDEX(Settings!$AF$19:$AF$33, MATCH(G$10, Settings!$Y$19:$Y$33, 0))+IF(INDEX(Settings!$AI$19:$AI$33, MATCH(G$10, Settings!$Y$19:$Y$33, 0))="", 0, INDEX($AO$2:$AU$8, MATCH(TEXT($B310, "ddd"), $AN$2:$AN$8, 0), MATCH(INDEX(Settings!$AI$19:$AI$33, MATCH(G$10, Settings!$Y$19:$Y$33, 0)), $AO$1:$AU$1, 0))), 0))</f>
        <v/>
      </c>
      <c r="AQ310" s="119" t="str">
        <f>IF(OR($B310="", H310="", H$10="", AQ$9), "", IFERROR($B310+INDEX(Settings!$AF$19:$AF$33, MATCH(H$10, Settings!$Y$19:$Y$33, 0))+IF(INDEX(Settings!$AI$19:$AI$33, MATCH(H$10, Settings!$Y$19:$Y$33, 0))="", 0, INDEX($AO$2:$AU$8, MATCH(TEXT($B310, "ddd"), $AN$2:$AN$8, 0), MATCH(INDEX(Settings!$AI$19:$AI$33, MATCH(H$10, Settings!$Y$19:$Y$33, 0)), $AO$1:$AU$1, 0))), 0))</f>
        <v/>
      </c>
      <c r="AR310" s="119" t="str">
        <f>IF(OR($B310="", I310="", I$10="", AR$9), "", IFERROR($B310+INDEX(Settings!$AF$19:$AF$33, MATCH(I$10, Settings!$Y$19:$Y$33, 0))+IF(INDEX(Settings!$AI$19:$AI$33, MATCH(I$10, Settings!$Y$19:$Y$33, 0))="", 0, INDEX($AO$2:$AU$8, MATCH(TEXT($B310, "ddd"), $AN$2:$AN$8, 0), MATCH(INDEX(Settings!$AI$19:$AI$33, MATCH(I$10, Settings!$Y$19:$Y$33, 0)), $AO$1:$AU$1, 0))), 0))</f>
        <v/>
      </c>
      <c r="AS310" s="119" t="str">
        <f>IF(OR($B310="", J310="", J$10="", AS$9), "", IFERROR($B310+INDEX(Settings!$AF$19:$AF$33, MATCH(J$10, Settings!$Y$19:$Y$33, 0))+IF(INDEX(Settings!$AI$19:$AI$33, MATCH(J$10, Settings!$Y$19:$Y$33, 0))="", 0, INDEX($AO$2:$AU$8, MATCH(TEXT($B310, "ddd"), $AN$2:$AN$8, 0), MATCH(INDEX(Settings!$AI$19:$AI$33, MATCH(J$10, Settings!$Y$19:$Y$33, 0)), $AO$1:$AU$1, 0))), 0))</f>
        <v/>
      </c>
      <c r="AT310" s="119" t="str">
        <f>IF(OR($B310="", K310="", K$10="", AT$9), "", IFERROR($B310+INDEX(Settings!$AF$19:$AF$33, MATCH(K$10, Settings!$Y$19:$Y$33, 0))+IF(INDEX(Settings!$AI$19:$AI$33, MATCH(K$10, Settings!$Y$19:$Y$33, 0))="", 0, INDEX($AO$2:$AU$8, MATCH(TEXT($B310, "ddd"), $AN$2:$AN$8, 0), MATCH(INDEX(Settings!$AI$19:$AI$33, MATCH(K$10, Settings!$Y$19:$Y$33, 0)), $AO$1:$AU$1, 0))), 0))</f>
        <v/>
      </c>
      <c r="AU310" s="119" t="str">
        <f>IF(OR($B310="", L310="", L$10="", AU$9), "", IFERROR($B310+INDEX(Settings!$AF$19:$AF$33, MATCH(L$10, Settings!$Y$19:$Y$33, 0))+IF(INDEX(Settings!$AI$19:$AI$33, MATCH(L$10, Settings!$Y$19:$Y$33, 0))="", 0, INDEX($AO$2:$AU$8, MATCH(TEXT($B310, "ddd"), $AN$2:$AN$8, 0), MATCH(INDEX(Settings!$AI$19:$AI$33, MATCH(L$10, Settings!$Y$19:$Y$33, 0)), $AO$1:$AU$1, 0))), 0))</f>
        <v/>
      </c>
      <c r="AV310" s="119" t="str">
        <f>IF(OR($B310="", M310="", M$10="", AV$9), "", IFERROR($B310+INDEX(Settings!$AF$19:$AF$33, MATCH(M$10, Settings!$Y$19:$Y$33, 0))+IF(INDEX(Settings!$AI$19:$AI$33, MATCH(M$10, Settings!$Y$19:$Y$33, 0))="", 0, INDEX($AO$2:$AU$8, MATCH(TEXT($B310, "ddd"), $AN$2:$AN$8, 0), MATCH(INDEX(Settings!$AI$19:$AI$33, MATCH(M$10, Settings!$Y$19:$Y$33, 0)), $AO$1:$AU$1, 0))), 0))</f>
        <v/>
      </c>
      <c r="AW310" s="119" t="str">
        <f>IF(OR($B310="", N310="", N$10="", AW$9), "", IFERROR($B310+INDEX(Settings!$AF$19:$AF$33, MATCH(N$10, Settings!$Y$19:$Y$33, 0))+IF(INDEX(Settings!$AI$19:$AI$33, MATCH(N$10, Settings!$Y$19:$Y$33, 0))="", 0, INDEX($AO$2:$AU$8, MATCH(TEXT($B310, "ddd"), $AN$2:$AN$8, 0), MATCH(INDEX(Settings!$AI$19:$AI$33, MATCH(N$10, Settings!$Y$19:$Y$33, 0)), $AO$1:$AU$1, 0))), 0))</f>
        <v/>
      </c>
      <c r="AX310" s="119" t="str">
        <f>IF(OR($B310="", O310="", O$10="", AX$9), "", IFERROR($B310+INDEX(Settings!$AF$19:$AF$33, MATCH(O$10, Settings!$Y$19:$Y$33, 0))+IF(INDEX(Settings!$AI$19:$AI$33, MATCH(O$10, Settings!$Y$19:$Y$33, 0))="", 0, INDEX($AO$2:$AU$8, MATCH(TEXT($B310, "ddd"), $AN$2:$AN$8, 0), MATCH(INDEX(Settings!$AI$19:$AI$33, MATCH(O$10, Settings!$Y$19:$Y$33, 0)), $AO$1:$AU$1, 0))), 0))</f>
        <v/>
      </c>
      <c r="AY310" s="119" t="str">
        <f>IF(OR($B310="", P310="", P$10="", AY$9), "", IFERROR($B310+INDEX(Settings!$AF$19:$AF$33, MATCH(P$10, Settings!$Y$19:$Y$33, 0))+IF(INDEX(Settings!$AI$19:$AI$33, MATCH(P$10, Settings!$Y$19:$Y$33, 0))="", 0, INDEX($AO$2:$AU$8, MATCH(TEXT($B310, "ddd"), $AN$2:$AN$8, 0), MATCH(INDEX(Settings!$AI$19:$AI$33, MATCH(P$10, Settings!$Y$19:$Y$33, 0)), $AO$1:$AU$1, 0))), 0))</f>
        <v/>
      </c>
      <c r="AZ310" s="120" t="str">
        <f>IF(OR($B310="", Q310="", Q$10="", AZ$9), "", IFERROR($B310+INDEX(Settings!$AF$19:$AF$33, MATCH(Q$10, Settings!$Y$19:$Y$33, 0))+IF(INDEX(Settings!$AI$19:$AI$33, MATCH(Q$10, Settings!$Y$19:$Y$33, 0))="", 0, INDEX($AO$2:$AU$8, MATCH(TEXT($B310, "ddd"), $AN$2:$AN$8, 0), MATCH(INDEX(Settings!$AI$19:$AI$33, MATCH(Q$10, Settings!$Y$19:$Y$33, 0)), $AO$1:$AU$1, 0))), 0))</f>
        <v/>
      </c>
      <c r="BB310" s="118" t="str">
        <f>IF(OR(C$10="", $B310="", C310="", BB$9=""), "", IFERROR(WORKDAY((DATE(YEAR($B310), MONTH($B310)+INDEX(Settings!$AM$19:$AM$33, MATCH(C$10, Settings!$Y$19:$Y$33, 0)), IF(INDEX(Settings!$AQ$19:$AQ$33, MATCH(C$10, Settings!$Y$19:$Y$33, 0))=0, DAY($B310), INDEX(Settings!$AQ$19:$AQ$33, MATCH(C$10, Settings!$Y$19:$Y$33, 0))))-1), 1, Settings!$AY$23:$AY$38), ""))</f>
        <v/>
      </c>
      <c r="BC310" s="119" t="str">
        <f>IF(OR(D$10="", $B310="", D310="", BC$9=""), "", IFERROR(WORKDAY((DATE(YEAR($B310), MONTH($B310)+INDEX(Settings!$AM$19:$AM$33, MATCH(D$10, Settings!$Y$19:$Y$33, 0)), IF(INDEX(Settings!$AQ$19:$AQ$33, MATCH(D$10, Settings!$Y$19:$Y$33, 0))=0, DAY($B310), INDEX(Settings!$AQ$19:$AQ$33, MATCH(D$10, Settings!$Y$19:$Y$33, 0))))-1), 1, Settings!$AY$23:$AY$38), ""))</f>
        <v/>
      </c>
      <c r="BD310" s="119" t="str">
        <f>IF(OR(E$10="", $B310="", E310="", BD$9=""), "", IFERROR(WORKDAY((DATE(YEAR($B310), MONTH($B310)+INDEX(Settings!$AM$19:$AM$33, MATCH(E$10, Settings!$Y$19:$Y$33, 0)), IF(INDEX(Settings!$AQ$19:$AQ$33, MATCH(E$10, Settings!$Y$19:$Y$33, 0))=0, DAY($B310), INDEX(Settings!$AQ$19:$AQ$33, MATCH(E$10, Settings!$Y$19:$Y$33, 0))))-1), 1, Settings!$AY$23:$AY$38), ""))</f>
        <v/>
      </c>
      <c r="BE310" s="119" t="str">
        <f>IF(OR(F$10="", $B310="", F310="", BE$9=""), "", IFERROR(WORKDAY((DATE(YEAR($B310), MONTH($B310)+INDEX(Settings!$AM$19:$AM$33, MATCH(F$10, Settings!$Y$19:$Y$33, 0)), IF(INDEX(Settings!$AQ$19:$AQ$33, MATCH(F$10, Settings!$Y$19:$Y$33, 0))=0, DAY($B310), INDEX(Settings!$AQ$19:$AQ$33, MATCH(F$10, Settings!$Y$19:$Y$33, 0))))-1), 1, Settings!$AY$23:$AY$38), ""))</f>
        <v/>
      </c>
      <c r="BF310" s="119" t="str">
        <f>IF(OR(G$10="", $B310="", G310="", BF$9=""), "", IFERROR(WORKDAY((DATE(YEAR($B310), MONTH($B310)+INDEX(Settings!$AM$19:$AM$33, MATCH(G$10, Settings!$Y$19:$Y$33, 0)), IF(INDEX(Settings!$AQ$19:$AQ$33, MATCH(G$10, Settings!$Y$19:$Y$33, 0))=0, DAY($B310), INDEX(Settings!$AQ$19:$AQ$33, MATCH(G$10, Settings!$Y$19:$Y$33, 0))))-1), 1, Settings!$AY$23:$AY$38), ""))</f>
        <v/>
      </c>
      <c r="BG310" s="119" t="str">
        <f>IF(OR(H$10="", $B310="", H310="", BG$9=""), "", IFERROR(WORKDAY((DATE(YEAR($B310), MONTH($B310)+INDEX(Settings!$AM$19:$AM$33, MATCH(H$10, Settings!$Y$19:$Y$33, 0)), IF(INDEX(Settings!$AQ$19:$AQ$33, MATCH(H$10, Settings!$Y$19:$Y$33, 0))=0, DAY($B310), INDEX(Settings!$AQ$19:$AQ$33, MATCH(H$10, Settings!$Y$19:$Y$33, 0))))-1), 1, Settings!$AY$23:$AY$38), ""))</f>
        <v/>
      </c>
      <c r="BH310" s="119" t="str">
        <f>IF(OR(I$10="", $B310="", I310="", BH$9=""), "", IFERROR(WORKDAY((DATE(YEAR($B310), MONTH($B310)+INDEX(Settings!$AM$19:$AM$33, MATCH(I$10, Settings!$Y$19:$Y$33, 0)), IF(INDEX(Settings!$AQ$19:$AQ$33, MATCH(I$10, Settings!$Y$19:$Y$33, 0))=0, DAY($B310), INDEX(Settings!$AQ$19:$AQ$33, MATCH(I$10, Settings!$Y$19:$Y$33, 0))))-1), 1, Settings!$AY$23:$AY$38), ""))</f>
        <v/>
      </c>
      <c r="BI310" s="119" t="str">
        <f>IF(OR(J$10="", $B310="", J310="", BI$9=""), "", IFERROR(WORKDAY((DATE(YEAR($B310), MONTH($B310)+INDEX(Settings!$AM$19:$AM$33, MATCH(J$10, Settings!$Y$19:$Y$33, 0)), IF(INDEX(Settings!$AQ$19:$AQ$33, MATCH(J$10, Settings!$Y$19:$Y$33, 0))=0, DAY($B310), INDEX(Settings!$AQ$19:$AQ$33, MATCH(J$10, Settings!$Y$19:$Y$33, 0))))-1), 1, Settings!$AY$23:$AY$38), ""))</f>
        <v/>
      </c>
      <c r="BJ310" s="119" t="str">
        <f>IF(OR(K$10="", $B310="", K310="", BJ$9=""), "", IFERROR(WORKDAY((DATE(YEAR($B310), MONTH($B310)+INDEX(Settings!$AM$19:$AM$33, MATCH(K$10, Settings!$Y$19:$Y$33, 0)), IF(INDEX(Settings!$AQ$19:$AQ$33, MATCH(K$10, Settings!$Y$19:$Y$33, 0))=0, DAY($B310), INDEX(Settings!$AQ$19:$AQ$33, MATCH(K$10, Settings!$Y$19:$Y$33, 0))))-1), 1, Settings!$AY$23:$AY$38), ""))</f>
        <v/>
      </c>
      <c r="BK310" s="119" t="str">
        <f>IF(OR(L$10="", $B310="", L310="", BK$9=""), "", IFERROR(WORKDAY((DATE(YEAR($B310), MONTH($B310)+INDEX(Settings!$AM$19:$AM$33, MATCH(L$10, Settings!$Y$19:$Y$33, 0)), IF(INDEX(Settings!$AQ$19:$AQ$33, MATCH(L$10, Settings!$Y$19:$Y$33, 0))=0, DAY($B310), INDEX(Settings!$AQ$19:$AQ$33, MATCH(L$10, Settings!$Y$19:$Y$33, 0))))-1), 1, Settings!$AY$23:$AY$38), ""))</f>
        <v/>
      </c>
      <c r="BL310" s="119" t="str">
        <f>IF(OR(M$10="", $B310="", M310="", BL$9=""), "", IFERROR(WORKDAY((DATE(YEAR($B310), MONTH($B310)+INDEX(Settings!$AM$19:$AM$33, MATCH(M$10, Settings!$Y$19:$Y$33, 0)), IF(INDEX(Settings!$AQ$19:$AQ$33, MATCH(M$10, Settings!$Y$19:$Y$33, 0))=0, DAY($B310), INDEX(Settings!$AQ$19:$AQ$33, MATCH(M$10, Settings!$Y$19:$Y$33, 0))))-1), 1, Settings!$AY$23:$AY$38), ""))</f>
        <v/>
      </c>
      <c r="BM310" s="119" t="str">
        <f>IF(OR(N$10="", $B310="", N310="", BM$9=""), "", IFERROR(WORKDAY((DATE(YEAR($B310), MONTH($B310)+INDEX(Settings!$AM$19:$AM$33, MATCH(N$10, Settings!$Y$19:$Y$33, 0)), IF(INDEX(Settings!$AQ$19:$AQ$33, MATCH(N$10, Settings!$Y$19:$Y$33, 0))=0, DAY($B310), INDEX(Settings!$AQ$19:$AQ$33, MATCH(N$10, Settings!$Y$19:$Y$33, 0))))-1), 1, Settings!$AY$23:$AY$38), ""))</f>
        <v/>
      </c>
      <c r="BN310" s="119" t="str">
        <f>IF(OR(O$10="", $B310="", O310="", BN$9=""), "", IFERROR(WORKDAY((DATE(YEAR($B310), MONTH($B310)+INDEX(Settings!$AM$19:$AM$33, MATCH(O$10, Settings!$Y$19:$Y$33, 0)), IF(INDEX(Settings!$AQ$19:$AQ$33, MATCH(O$10, Settings!$Y$19:$Y$33, 0))=0, DAY($B310), INDEX(Settings!$AQ$19:$AQ$33, MATCH(O$10, Settings!$Y$19:$Y$33, 0))))-1), 1, Settings!$AY$23:$AY$38), ""))</f>
        <v/>
      </c>
      <c r="BO310" s="119" t="str">
        <f>IF(OR(P$10="", $B310="", P310="", BO$9=""), "", IFERROR(WORKDAY((DATE(YEAR($B310), MONTH($B310)+INDEX(Settings!$AM$19:$AM$33, MATCH(P$10, Settings!$Y$19:$Y$33, 0)), IF(INDEX(Settings!$AQ$19:$AQ$33, MATCH(P$10, Settings!$Y$19:$Y$33, 0))=0, DAY($B310), INDEX(Settings!$AQ$19:$AQ$33, MATCH(P$10, Settings!$Y$19:$Y$33, 0))))-1), 1, Settings!$AY$23:$AY$38), ""))</f>
        <v/>
      </c>
      <c r="BP310" s="120" t="str">
        <f>IF(OR(Q$10="", $B310="", Q310="", BP$9=""), "", IFERROR(WORKDAY((DATE(YEAR($B310), MONTH($B310)+INDEX(Settings!$AM$19:$AM$33, MATCH(Q$10, Settings!$Y$19:$Y$33, 0)), IF(INDEX(Settings!$AQ$19:$AQ$33, MATCH(Q$10, Settings!$Y$19:$Y$33, 0))=0, DAY($B310), INDEX(Settings!$AQ$19:$AQ$33, MATCH(Q$10, Settings!$Y$19:$Y$33, 0))))-1), 1, Settings!$AY$23:$AY$38), ""))</f>
        <v/>
      </c>
      <c r="BR310" s="118" t="str">
        <f>IF(BB310="", "", IF(BB310&lt;=$B310, WORKDAY(DATE(YEAR($BB310), MONTH(BB310)+1, DAY(BB310)-1), 1, Settings!$AY$23:$AY$38), BB310))</f>
        <v/>
      </c>
      <c r="BS310" s="119" t="str">
        <f>IF(BC310="", "", IF(BC310&lt;=$B310, WORKDAY(DATE(YEAR($BB310), MONTH(BC310)+1, DAY(BC310)-1), 1, Settings!$AY$23:$AY$38), BC310))</f>
        <v/>
      </c>
      <c r="BT310" s="119" t="str">
        <f>IF(BD310="", "", IF(BD310&lt;=$B310, WORKDAY(DATE(YEAR($BB310), MONTH(BD310)+1, DAY(BD310)-1), 1, Settings!$AY$23:$AY$38), BD310))</f>
        <v/>
      </c>
      <c r="BU310" s="119" t="str">
        <f>IF(BE310="", "", IF(BE310&lt;=$B310, WORKDAY(DATE(YEAR($BB310), MONTH(BE310)+1, DAY(BE310)-1), 1, Settings!$AY$23:$AY$38), BE310))</f>
        <v/>
      </c>
      <c r="BV310" s="119" t="str">
        <f>IF(BF310="", "", IF(BF310&lt;=$B310, WORKDAY(DATE(YEAR($BB310), MONTH(BF310)+1, DAY(BF310)-1), 1, Settings!$AY$23:$AY$38), BF310))</f>
        <v/>
      </c>
      <c r="BW310" s="119" t="str">
        <f>IF(BG310="", "", IF(BG310&lt;=$B310, WORKDAY(DATE(YEAR($BB310), MONTH(BG310)+1, DAY(BG310)-1), 1, Settings!$AY$23:$AY$38), BG310))</f>
        <v/>
      </c>
      <c r="BX310" s="119" t="str">
        <f>IF(BH310="", "", IF(BH310&lt;=$B310, WORKDAY(DATE(YEAR($BB310), MONTH(BH310)+1, DAY(BH310)-1), 1, Settings!$AY$23:$AY$38), BH310))</f>
        <v/>
      </c>
      <c r="BY310" s="119" t="str">
        <f>IF(BI310="", "", IF(BI310&lt;=$B310, WORKDAY(DATE(YEAR($BB310), MONTH(BI310)+1, DAY(BI310)-1), 1, Settings!$AY$23:$AY$38), BI310))</f>
        <v/>
      </c>
      <c r="BZ310" s="119" t="str">
        <f>IF(BJ310="", "", IF(BJ310&lt;=$B310, WORKDAY(DATE(YEAR($BB310), MONTH(BJ310)+1, DAY(BJ310)-1), 1, Settings!$AY$23:$AY$38), BJ310))</f>
        <v/>
      </c>
      <c r="CA310" s="119" t="str">
        <f>IF(BK310="", "", IF(BK310&lt;=$B310, WORKDAY(DATE(YEAR($BB310), MONTH(BK310)+1, DAY(BK310)-1), 1, Settings!$AY$23:$AY$38), BK310))</f>
        <v/>
      </c>
      <c r="CB310" s="119" t="str">
        <f>IF(BL310="", "", IF(BL310&lt;=$B310, WORKDAY(DATE(YEAR($BB310), MONTH(BL310)+1, DAY(BL310)-1), 1, Settings!$AY$23:$AY$38), BL310))</f>
        <v/>
      </c>
      <c r="CC310" s="119" t="str">
        <f>IF(BM310="", "", IF(BM310&lt;=$B310, WORKDAY(DATE(YEAR($BB310), MONTH(BM310)+1, DAY(BM310)-1), 1, Settings!$AY$23:$AY$38), BM310))</f>
        <v/>
      </c>
      <c r="CD310" s="119" t="str">
        <f>IF(BN310="", "", IF(BN310&lt;=$B310, WORKDAY(DATE(YEAR($BB310), MONTH(BN310)+1, DAY(BN310)-1), 1, Settings!$AY$23:$AY$38), BN310))</f>
        <v/>
      </c>
      <c r="CE310" s="119" t="str">
        <f>IF(BO310="", "", IF(BO310&lt;=$B310, WORKDAY(DATE(YEAR($BB310), MONTH(BO310)+1, DAY(BO310)-1), 1, Settings!$AY$23:$AY$38), BO310))</f>
        <v/>
      </c>
      <c r="CF310" s="120" t="str">
        <f>IF(BP310="", "", IF(BP310&lt;=$B310, WORKDAY(DATE(YEAR($BB310), MONTH(BP310)+1, DAY(BP310)-1), 1, Settings!$AY$23:$AY$38), BP310))</f>
        <v/>
      </c>
      <c r="CH310" s="48" t="str">
        <f t="shared" si="128"/>
        <v/>
      </c>
      <c r="CI310" s="49" t="str">
        <f t="shared" si="129"/>
        <v/>
      </c>
      <c r="CJ310" s="49" t="str">
        <f t="shared" si="130"/>
        <v/>
      </c>
      <c r="CK310" s="49" t="str">
        <f t="shared" si="131"/>
        <v/>
      </c>
      <c r="CL310" s="49" t="str">
        <f t="shared" si="132"/>
        <v/>
      </c>
      <c r="CM310" s="49" t="str">
        <f t="shared" si="133"/>
        <v/>
      </c>
      <c r="CN310" s="49" t="str">
        <f t="shared" si="134"/>
        <v/>
      </c>
      <c r="CO310" s="49" t="str">
        <f t="shared" si="135"/>
        <v/>
      </c>
      <c r="CP310" s="49" t="str">
        <f t="shared" si="136"/>
        <v/>
      </c>
      <c r="CQ310" s="49" t="str">
        <f t="shared" si="137"/>
        <v/>
      </c>
      <c r="CR310" s="49" t="str">
        <f t="shared" si="138"/>
        <v/>
      </c>
      <c r="CS310" s="49" t="str">
        <f t="shared" si="139"/>
        <v/>
      </c>
      <c r="CT310" s="49" t="str">
        <f t="shared" si="140"/>
        <v/>
      </c>
      <c r="CU310" s="49" t="str">
        <f t="shared" si="141"/>
        <v/>
      </c>
      <c r="CV310" s="16" t="str">
        <f t="shared" si="142"/>
        <v/>
      </c>
      <c r="CX310" s="48" t="str">
        <f t="shared" si="143"/>
        <v/>
      </c>
      <c r="CY310" s="49" t="str">
        <f t="shared" si="144"/>
        <v/>
      </c>
      <c r="CZ310" s="49" t="str">
        <f t="shared" si="145"/>
        <v/>
      </c>
      <c r="DA310" s="49" t="str">
        <f t="shared" si="146"/>
        <v/>
      </c>
      <c r="DB310" s="49" t="str">
        <f t="shared" si="147"/>
        <v/>
      </c>
      <c r="DC310" s="49" t="str">
        <f t="shared" si="148"/>
        <v/>
      </c>
      <c r="DD310" s="49" t="str">
        <f t="shared" si="149"/>
        <v/>
      </c>
      <c r="DE310" s="49" t="str">
        <f t="shared" si="150"/>
        <v/>
      </c>
      <c r="DF310" s="49" t="str">
        <f t="shared" si="151"/>
        <v/>
      </c>
      <c r="DG310" s="49" t="str">
        <f t="shared" si="152"/>
        <v/>
      </c>
      <c r="DH310" s="49" t="str">
        <f t="shared" si="153"/>
        <v/>
      </c>
      <c r="DI310" s="49" t="str">
        <f t="shared" si="154"/>
        <v/>
      </c>
      <c r="DJ310" s="49" t="str">
        <f t="shared" si="155"/>
        <v/>
      </c>
      <c r="DK310" s="49" t="str">
        <f t="shared" si="156"/>
        <v/>
      </c>
      <c r="DL310" s="16" t="str">
        <f t="shared" si="157"/>
        <v/>
      </c>
      <c r="DN310" s="17" t="str">
        <f t="shared" si="158"/>
        <v>Apr 2020</v>
      </c>
    </row>
    <row r="311" spans="1:118" x14ac:dyDescent="0.25">
      <c r="A311" s="30"/>
      <c r="B311" s="102">
        <f>IF(B310="", "", IFERROR(IF(B310+1&gt;Settings!$G$25, "", B310+1), ""))</f>
        <v>43947</v>
      </c>
      <c r="C311" s="294"/>
      <c r="D311" s="295"/>
      <c r="E311" s="295"/>
      <c r="F311" s="295"/>
      <c r="G311" s="295"/>
      <c r="H311" s="295"/>
      <c r="I311" s="295"/>
      <c r="J311" s="295"/>
      <c r="K311" s="295"/>
      <c r="L311" s="295"/>
      <c r="M311" s="295"/>
      <c r="N311" s="295"/>
      <c r="O311" s="295"/>
      <c r="P311" s="295"/>
      <c r="Q311" s="296"/>
      <c r="R311" s="30"/>
      <c r="T311" s="17" t="str">
        <f>IF($B311="", "", IF($B311&lt;Settings!$G$23, "Old", "New"))</f>
        <v>New</v>
      </c>
      <c r="AL311" s="118" t="str">
        <f>IF(OR($B311="", C311="", C$10="", AL$9), "", IFERROR($B311+INDEX(Settings!$AF$19:$AF$33, MATCH(C$10, Settings!$Y$19:$Y$33, 0))+IF(INDEX(Settings!$AI$19:$AI$33, MATCH(C$10, Settings!$Y$19:$Y$33, 0))="", 0, INDEX($AO$2:$AU$8, MATCH(TEXT($B311, "ddd"), $AN$2:$AN$8, 0), MATCH(INDEX(Settings!$AI$19:$AI$33, MATCH(C$10, Settings!$Y$19:$Y$33, 0)), $AO$1:$AU$1, 0))), 0))</f>
        <v/>
      </c>
      <c r="AM311" s="119" t="str">
        <f>IF(OR($B311="", D311="", D$10="", AM$9), "", IFERROR($B311+INDEX(Settings!$AF$19:$AF$33, MATCH(D$10, Settings!$Y$19:$Y$33, 0))+IF(INDEX(Settings!$AI$19:$AI$33, MATCH(D$10, Settings!$Y$19:$Y$33, 0))="", 0, INDEX($AO$2:$AU$8, MATCH(TEXT($B311, "ddd"), $AN$2:$AN$8, 0), MATCH(INDEX(Settings!$AI$19:$AI$33, MATCH(D$10, Settings!$Y$19:$Y$33, 0)), $AO$1:$AU$1, 0))), 0))</f>
        <v/>
      </c>
      <c r="AN311" s="119" t="str">
        <f>IF(OR($B311="", E311="", E$10="", AN$9), "", IFERROR($B311+INDEX(Settings!$AF$19:$AF$33, MATCH(E$10, Settings!$Y$19:$Y$33, 0))+IF(INDEX(Settings!$AI$19:$AI$33, MATCH(E$10, Settings!$Y$19:$Y$33, 0))="", 0, INDEX($AO$2:$AU$8, MATCH(TEXT($B311, "ddd"), $AN$2:$AN$8, 0), MATCH(INDEX(Settings!$AI$19:$AI$33, MATCH(E$10, Settings!$Y$19:$Y$33, 0)), $AO$1:$AU$1, 0))), 0))</f>
        <v/>
      </c>
      <c r="AO311" s="119" t="str">
        <f>IF(OR($B311="", F311="", F$10="", AO$9), "", IFERROR($B311+INDEX(Settings!$AF$19:$AF$33, MATCH(F$10, Settings!$Y$19:$Y$33, 0))+IF(INDEX(Settings!$AI$19:$AI$33, MATCH(F$10, Settings!$Y$19:$Y$33, 0))="", 0, INDEX($AO$2:$AU$8, MATCH(TEXT($B311, "ddd"), $AN$2:$AN$8, 0), MATCH(INDEX(Settings!$AI$19:$AI$33, MATCH(F$10, Settings!$Y$19:$Y$33, 0)), $AO$1:$AU$1, 0))), 0))</f>
        <v/>
      </c>
      <c r="AP311" s="119" t="str">
        <f>IF(OR($B311="", G311="", G$10="", AP$9), "", IFERROR($B311+INDEX(Settings!$AF$19:$AF$33, MATCH(G$10, Settings!$Y$19:$Y$33, 0))+IF(INDEX(Settings!$AI$19:$AI$33, MATCH(G$10, Settings!$Y$19:$Y$33, 0))="", 0, INDEX($AO$2:$AU$8, MATCH(TEXT($B311, "ddd"), $AN$2:$AN$8, 0), MATCH(INDEX(Settings!$AI$19:$AI$33, MATCH(G$10, Settings!$Y$19:$Y$33, 0)), $AO$1:$AU$1, 0))), 0))</f>
        <v/>
      </c>
      <c r="AQ311" s="119" t="str">
        <f>IF(OR($B311="", H311="", H$10="", AQ$9), "", IFERROR($B311+INDEX(Settings!$AF$19:$AF$33, MATCH(H$10, Settings!$Y$19:$Y$33, 0))+IF(INDEX(Settings!$AI$19:$AI$33, MATCH(H$10, Settings!$Y$19:$Y$33, 0))="", 0, INDEX($AO$2:$AU$8, MATCH(TEXT($B311, "ddd"), $AN$2:$AN$8, 0), MATCH(INDEX(Settings!$AI$19:$AI$33, MATCH(H$10, Settings!$Y$19:$Y$33, 0)), $AO$1:$AU$1, 0))), 0))</f>
        <v/>
      </c>
      <c r="AR311" s="119" t="str">
        <f>IF(OR($B311="", I311="", I$10="", AR$9), "", IFERROR($B311+INDEX(Settings!$AF$19:$AF$33, MATCH(I$10, Settings!$Y$19:$Y$33, 0))+IF(INDEX(Settings!$AI$19:$AI$33, MATCH(I$10, Settings!$Y$19:$Y$33, 0))="", 0, INDEX($AO$2:$AU$8, MATCH(TEXT($B311, "ddd"), $AN$2:$AN$8, 0), MATCH(INDEX(Settings!$AI$19:$AI$33, MATCH(I$10, Settings!$Y$19:$Y$33, 0)), $AO$1:$AU$1, 0))), 0))</f>
        <v/>
      </c>
      <c r="AS311" s="119" t="str">
        <f>IF(OR($B311="", J311="", J$10="", AS$9), "", IFERROR($B311+INDEX(Settings!$AF$19:$AF$33, MATCH(J$10, Settings!$Y$19:$Y$33, 0))+IF(INDEX(Settings!$AI$19:$AI$33, MATCH(J$10, Settings!$Y$19:$Y$33, 0))="", 0, INDEX($AO$2:$AU$8, MATCH(TEXT($B311, "ddd"), $AN$2:$AN$8, 0), MATCH(INDEX(Settings!$AI$19:$AI$33, MATCH(J$10, Settings!$Y$19:$Y$33, 0)), $AO$1:$AU$1, 0))), 0))</f>
        <v/>
      </c>
      <c r="AT311" s="119" t="str">
        <f>IF(OR($B311="", K311="", K$10="", AT$9), "", IFERROR($B311+INDEX(Settings!$AF$19:$AF$33, MATCH(K$10, Settings!$Y$19:$Y$33, 0))+IF(INDEX(Settings!$AI$19:$AI$33, MATCH(K$10, Settings!$Y$19:$Y$33, 0))="", 0, INDEX($AO$2:$AU$8, MATCH(TEXT($B311, "ddd"), $AN$2:$AN$8, 0), MATCH(INDEX(Settings!$AI$19:$AI$33, MATCH(K$10, Settings!$Y$19:$Y$33, 0)), $AO$1:$AU$1, 0))), 0))</f>
        <v/>
      </c>
      <c r="AU311" s="119" t="str">
        <f>IF(OR($B311="", L311="", L$10="", AU$9), "", IFERROR($B311+INDEX(Settings!$AF$19:$AF$33, MATCH(L$10, Settings!$Y$19:$Y$33, 0))+IF(INDEX(Settings!$AI$19:$AI$33, MATCH(L$10, Settings!$Y$19:$Y$33, 0))="", 0, INDEX($AO$2:$AU$8, MATCH(TEXT($B311, "ddd"), $AN$2:$AN$8, 0), MATCH(INDEX(Settings!$AI$19:$AI$33, MATCH(L$10, Settings!$Y$19:$Y$33, 0)), $AO$1:$AU$1, 0))), 0))</f>
        <v/>
      </c>
      <c r="AV311" s="119" t="str">
        <f>IF(OR($B311="", M311="", M$10="", AV$9), "", IFERROR($B311+INDEX(Settings!$AF$19:$AF$33, MATCH(M$10, Settings!$Y$19:$Y$33, 0))+IF(INDEX(Settings!$AI$19:$AI$33, MATCH(M$10, Settings!$Y$19:$Y$33, 0))="", 0, INDEX($AO$2:$AU$8, MATCH(TEXT($B311, "ddd"), $AN$2:$AN$8, 0), MATCH(INDEX(Settings!$AI$19:$AI$33, MATCH(M$10, Settings!$Y$19:$Y$33, 0)), $AO$1:$AU$1, 0))), 0))</f>
        <v/>
      </c>
      <c r="AW311" s="119" t="str">
        <f>IF(OR($B311="", N311="", N$10="", AW$9), "", IFERROR($B311+INDEX(Settings!$AF$19:$AF$33, MATCH(N$10, Settings!$Y$19:$Y$33, 0))+IF(INDEX(Settings!$AI$19:$AI$33, MATCH(N$10, Settings!$Y$19:$Y$33, 0))="", 0, INDEX($AO$2:$AU$8, MATCH(TEXT($B311, "ddd"), $AN$2:$AN$8, 0), MATCH(INDEX(Settings!$AI$19:$AI$33, MATCH(N$10, Settings!$Y$19:$Y$33, 0)), $AO$1:$AU$1, 0))), 0))</f>
        <v/>
      </c>
      <c r="AX311" s="119" t="str">
        <f>IF(OR($B311="", O311="", O$10="", AX$9), "", IFERROR($B311+INDEX(Settings!$AF$19:$AF$33, MATCH(O$10, Settings!$Y$19:$Y$33, 0))+IF(INDEX(Settings!$AI$19:$AI$33, MATCH(O$10, Settings!$Y$19:$Y$33, 0))="", 0, INDEX($AO$2:$AU$8, MATCH(TEXT($B311, "ddd"), $AN$2:$AN$8, 0), MATCH(INDEX(Settings!$AI$19:$AI$33, MATCH(O$10, Settings!$Y$19:$Y$33, 0)), $AO$1:$AU$1, 0))), 0))</f>
        <v/>
      </c>
      <c r="AY311" s="119" t="str">
        <f>IF(OR($B311="", P311="", P$10="", AY$9), "", IFERROR($B311+INDEX(Settings!$AF$19:$AF$33, MATCH(P$10, Settings!$Y$19:$Y$33, 0))+IF(INDEX(Settings!$AI$19:$AI$33, MATCH(P$10, Settings!$Y$19:$Y$33, 0))="", 0, INDEX($AO$2:$AU$8, MATCH(TEXT($B311, "ddd"), $AN$2:$AN$8, 0), MATCH(INDEX(Settings!$AI$19:$AI$33, MATCH(P$10, Settings!$Y$19:$Y$33, 0)), $AO$1:$AU$1, 0))), 0))</f>
        <v/>
      </c>
      <c r="AZ311" s="120" t="str">
        <f>IF(OR($B311="", Q311="", Q$10="", AZ$9), "", IFERROR($B311+INDEX(Settings!$AF$19:$AF$33, MATCH(Q$10, Settings!$Y$19:$Y$33, 0))+IF(INDEX(Settings!$AI$19:$AI$33, MATCH(Q$10, Settings!$Y$19:$Y$33, 0))="", 0, INDEX($AO$2:$AU$8, MATCH(TEXT($B311, "ddd"), $AN$2:$AN$8, 0), MATCH(INDEX(Settings!$AI$19:$AI$33, MATCH(Q$10, Settings!$Y$19:$Y$33, 0)), $AO$1:$AU$1, 0))), 0))</f>
        <v/>
      </c>
      <c r="BB311" s="118" t="str">
        <f>IF(OR(C$10="", $B311="", C311="", BB$9=""), "", IFERROR(WORKDAY((DATE(YEAR($B311), MONTH($B311)+INDEX(Settings!$AM$19:$AM$33, MATCH(C$10, Settings!$Y$19:$Y$33, 0)), IF(INDEX(Settings!$AQ$19:$AQ$33, MATCH(C$10, Settings!$Y$19:$Y$33, 0))=0, DAY($B311), INDEX(Settings!$AQ$19:$AQ$33, MATCH(C$10, Settings!$Y$19:$Y$33, 0))))-1), 1, Settings!$AY$23:$AY$38), ""))</f>
        <v/>
      </c>
      <c r="BC311" s="119" t="str">
        <f>IF(OR(D$10="", $B311="", D311="", BC$9=""), "", IFERROR(WORKDAY((DATE(YEAR($B311), MONTH($B311)+INDEX(Settings!$AM$19:$AM$33, MATCH(D$10, Settings!$Y$19:$Y$33, 0)), IF(INDEX(Settings!$AQ$19:$AQ$33, MATCH(D$10, Settings!$Y$19:$Y$33, 0))=0, DAY($B311), INDEX(Settings!$AQ$19:$AQ$33, MATCH(D$10, Settings!$Y$19:$Y$33, 0))))-1), 1, Settings!$AY$23:$AY$38), ""))</f>
        <v/>
      </c>
      <c r="BD311" s="119" t="str">
        <f>IF(OR(E$10="", $B311="", E311="", BD$9=""), "", IFERROR(WORKDAY((DATE(YEAR($B311), MONTH($B311)+INDEX(Settings!$AM$19:$AM$33, MATCH(E$10, Settings!$Y$19:$Y$33, 0)), IF(INDEX(Settings!$AQ$19:$AQ$33, MATCH(E$10, Settings!$Y$19:$Y$33, 0))=0, DAY($B311), INDEX(Settings!$AQ$19:$AQ$33, MATCH(E$10, Settings!$Y$19:$Y$33, 0))))-1), 1, Settings!$AY$23:$AY$38), ""))</f>
        <v/>
      </c>
      <c r="BE311" s="119" t="str">
        <f>IF(OR(F$10="", $B311="", F311="", BE$9=""), "", IFERROR(WORKDAY((DATE(YEAR($B311), MONTH($B311)+INDEX(Settings!$AM$19:$AM$33, MATCH(F$10, Settings!$Y$19:$Y$33, 0)), IF(INDEX(Settings!$AQ$19:$AQ$33, MATCH(F$10, Settings!$Y$19:$Y$33, 0))=0, DAY($B311), INDEX(Settings!$AQ$19:$AQ$33, MATCH(F$10, Settings!$Y$19:$Y$33, 0))))-1), 1, Settings!$AY$23:$AY$38), ""))</f>
        <v/>
      </c>
      <c r="BF311" s="119" t="str">
        <f>IF(OR(G$10="", $B311="", G311="", BF$9=""), "", IFERROR(WORKDAY((DATE(YEAR($B311), MONTH($B311)+INDEX(Settings!$AM$19:$AM$33, MATCH(G$10, Settings!$Y$19:$Y$33, 0)), IF(INDEX(Settings!$AQ$19:$AQ$33, MATCH(G$10, Settings!$Y$19:$Y$33, 0))=0, DAY($B311), INDEX(Settings!$AQ$19:$AQ$33, MATCH(G$10, Settings!$Y$19:$Y$33, 0))))-1), 1, Settings!$AY$23:$AY$38), ""))</f>
        <v/>
      </c>
      <c r="BG311" s="119" t="str">
        <f>IF(OR(H$10="", $B311="", H311="", BG$9=""), "", IFERROR(WORKDAY((DATE(YEAR($B311), MONTH($B311)+INDEX(Settings!$AM$19:$AM$33, MATCH(H$10, Settings!$Y$19:$Y$33, 0)), IF(INDEX(Settings!$AQ$19:$AQ$33, MATCH(H$10, Settings!$Y$19:$Y$33, 0))=0, DAY($B311), INDEX(Settings!$AQ$19:$AQ$33, MATCH(H$10, Settings!$Y$19:$Y$33, 0))))-1), 1, Settings!$AY$23:$AY$38), ""))</f>
        <v/>
      </c>
      <c r="BH311" s="119" t="str">
        <f>IF(OR(I$10="", $B311="", I311="", BH$9=""), "", IFERROR(WORKDAY((DATE(YEAR($B311), MONTH($B311)+INDEX(Settings!$AM$19:$AM$33, MATCH(I$10, Settings!$Y$19:$Y$33, 0)), IF(INDEX(Settings!$AQ$19:$AQ$33, MATCH(I$10, Settings!$Y$19:$Y$33, 0))=0, DAY($B311), INDEX(Settings!$AQ$19:$AQ$33, MATCH(I$10, Settings!$Y$19:$Y$33, 0))))-1), 1, Settings!$AY$23:$AY$38), ""))</f>
        <v/>
      </c>
      <c r="BI311" s="119" t="str">
        <f>IF(OR(J$10="", $B311="", J311="", BI$9=""), "", IFERROR(WORKDAY((DATE(YEAR($B311), MONTH($B311)+INDEX(Settings!$AM$19:$AM$33, MATCH(J$10, Settings!$Y$19:$Y$33, 0)), IF(INDEX(Settings!$AQ$19:$AQ$33, MATCH(J$10, Settings!$Y$19:$Y$33, 0))=0, DAY($B311), INDEX(Settings!$AQ$19:$AQ$33, MATCH(J$10, Settings!$Y$19:$Y$33, 0))))-1), 1, Settings!$AY$23:$AY$38), ""))</f>
        <v/>
      </c>
      <c r="BJ311" s="119" t="str">
        <f>IF(OR(K$10="", $B311="", K311="", BJ$9=""), "", IFERROR(WORKDAY((DATE(YEAR($B311), MONTH($B311)+INDEX(Settings!$AM$19:$AM$33, MATCH(K$10, Settings!$Y$19:$Y$33, 0)), IF(INDEX(Settings!$AQ$19:$AQ$33, MATCH(K$10, Settings!$Y$19:$Y$33, 0))=0, DAY($B311), INDEX(Settings!$AQ$19:$AQ$33, MATCH(K$10, Settings!$Y$19:$Y$33, 0))))-1), 1, Settings!$AY$23:$AY$38), ""))</f>
        <v/>
      </c>
      <c r="BK311" s="119" t="str">
        <f>IF(OR(L$10="", $B311="", L311="", BK$9=""), "", IFERROR(WORKDAY((DATE(YEAR($B311), MONTH($B311)+INDEX(Settings!$AM$19:$AM$33, MATCH(L$10, Settings!$Y$19:$Y$33, 0)), IF(INDEX(Settings!$AQ$19:$AQ$33, MATCH(L$10, Settings!$Y$19:$Y$33, 0))=0, DAY($B311), INDEX(Settings!$AQ$19:$AQ$33, MATCH(L$10, Settings!$Y$19:$Y$33, 0))))-1), 1, Settings!$AY$23:$AY$38), ""))</f>
        <v/>
      </c>
      <c r="BL311" s="119" t="str">
        <f>IF(OR(M$10="", $B311="", M311="", BL$9=""), "", IFERROR(WORKDAY((DATE(YEAR($B311), MONTH($B311)+INDEX(Settings!$AM$19:$AM$33, MATCH(M$10, Settings!$Y$19:$Y$33, 0)), IF(INDEX(Settings!$AQ$19:$AQ$33, MATCH(M$10, Settings!$Y$19:$Y$33, 0))=0, DAY($B311), INDEX(Settings!$AQ$19:$AQ$33, MATCH(M$10, Settings!$Y$19:$Y$33, 0))))-1), 1, Settings!$AY$23:$AY$38), ""))</f>
        <v/>
      </c>
      <c r="BM311" s="119" t="str">
        <f>IF(OR(N$10="", $B311="", N311="", BM$9=""), "", IFERROR(WORKDAY((DATE(YEAR($B311), MONTH($B311)+INDEX(Settings!$AM$19:$AM$33, MATCH(N$10, Settings!$Y$19:$Y$33, 0)), IF(INDEX(Settings!$AQ$19:$AQ$33, MATCH(N$10, Settings!$Y$19:$Y$33, 0))=0, DAY($B311), INDEX(Settings!$AQ$19:$AQ$33, MATCH(N$10, Settings!$Y$19:$Y$33, 0))))-1), 1, Settings!$AY$23:$AY$38), ""))</f>
        <v/>
      </c>
      <c r="BN311" s="119" t="str">
        <f>IF(OR(O$10="", $B311="", O311="", BN$9=""), "", IFERROR(WORKDAY((DATE(YEAR($B311), MONTH($B311)+INDEX(Settings!$AM$19:$AM$33, MATCH(O$10, Settings!$Y$19:$Y$33, 0)), IF(INDEX(Settings!$AQ$19:$AQ$33, MATCH(O$10, Settings!$Y$19:$Y$33, 0))=0, DAY($B311), INDEX(Settings!$AQ$19:$AQ$33, MATCH(O$10, Settings!$Y$19:$Y$33, 0))))-1), 1, Settings!$AY$23:$AY$38), ""))</f>
        <v/>
      </c>
      <c r="BO311" s="119" t="str">
        <f>IF(OR(P$10="", $B311="", P311="", BO$9=""), "", IFERROR(WORKDAY((DATE(YEAR($B311), MONTH($B311)+INDEX(Settings!$AM$19:$AM$33, MATCH(P$10, Settings!$Y$19:$Y$33, 0)), IF(INDEX(Settings!$AQ$19:$AQ$33, MATCH(P$10, Settings!$Y$19:$Y$33, 0))=0, DAY($B311), INDEX(Settings!$AQ$19:$AQ$33, MATCH(P$10, Settings!$Y$19:$Y$33, 0))))-1), 1, Settings!$AY$23:$AY$38), ""))</f>
        <v/>
      </c>
      <c r="BP311" s="120" t="str">
        <f>IF(OR(Q$10="", $B311="", Q311="", BP$9=""), "", IFERROR(WORKDAY((DATE(YEAR($B311), MONTH($B311)+INDEX(Settings!$AM$19:$AM$33, MATCH(Q$10, Settings!$Y$19:$Y$33, 0)), IF(INDEX(Settings!$AQ$19:$AQ$33, MATCH(Q$10, Settings!$Y$19:$Y$33, 0))=0, DAY($B311), INDEX(Settings!$AQ$19:$AQ$33, MATCH(Q$10, Settings!$Y$19:$Y$33, 0))))-1), 1, Settings!$AY$23:$AY$38), ""))</f>
        <v/>
      </c>
      <c r="BR311" s="118" t="str">
        <f>IF(BB311="", "", IF(BB311&lt;=$B311, WORKDAY(DATE(YEAR($BB311), MONTH(BB311)+1, DAY(BB311)-1), 1, Settings!$AY$23:$AY$38), BB311))</f>
        <v/>
      </c>
      <c r="BS311" s="119" t="str">
        <f>IF(BC311="", "", IF(BC311&lt;=$B311, WORKDAY(DATE(YEAR($BB311), MONTH(BC311)+1, DAY(BC311)-1), 1, Settings!$AY$23:$AY$38), BC311))</f>
        <v/>
      </c>
      <c r="BT311" s="119" t="str">
        <f>IF(BD311="", "", IF(BD311&lt;=$B311, WORKDAY(DATE(YEAR($BB311), MONTH(BD311)+1, DAY(BD311)-1), 1, Settings!$AY$23:$AY$38), BD311))</f>
        <v/>
      </c>
      <c r="BU311" s="119" t="str">
        <f>IF(BE311="", "", IF(BE311&lt;=$B311, WORKDAY(DATE(YEAR($BB311), MONTH(BE311)+1, DAY(BE311)-1), 1, Settings!$AY$23:$AY$38), BE311))</f>
        <v/>
      </c>
      <c r="BV311" s="119" t="str">
        <f>IF(BF311="", "", IF(BF311&lt;=$B311, WORKDAY(DATE(YEAR($BB311), MONTH(BF311)+1, DAY(BF311)-1), 1, Settings!$AY$23:$AY$38), BF311))</f>
        <v/>
      </c>
      <c r="BW311" s="119" t="str">
        <f>IF(BG311="", "", IF(BG311&lt;=$B311, WORKDAY(DATE(YEAR($BB311), MONTH(BG311)+1, DAY(BG311)-1), 1, Settings!$AY$23:$AY$38), BG311))</f>
        <v/>
      </c>
      <c r="BX311" s="119" t="str">
        <f>IF(BH311="", "", IF(BH311&lt;=$B311, WORKDAY(DATE(YEAR($BB311), MONTH(BH311)+1, DAY(BH311)-1), 1, Settings!$AY$23:$AY$38), BH311))</f>
        <v/>
      </c>
      <c r="BY311" s="119" t="str">
        <f>IF(BI311="", "", IF(BI311&lt;=$B311, WORKDAY(DATE(YEAR($BB311), MONTH(BI311)+1, DAY(BI311)-1), 1, Settings!$AY$23:$AY$38), BI311))</f>
        <v/>
      </c>
      <c r="BZ311" s="119" t="str">
        <f>IF(BJ311="", "", IF(BJ311&lt;=$B311, WORKDAY(DATE(YEAR($BB311), MONTH(BJ311)+1, DAY(BJ311)-1), 1, Settings!$AY$23:$AY$38), BJ311))</f>
        <v/>
      </c>
      <c r="CA311" s="119" t="str">
        <f>IF(BK311="", "", IF(BK311&lt;=$B311, WORKDAY(DATE(YEAR($BB311), MONTH(BK311)+1, DAY(BK311)-1), 1, Settings!$AY$23:$AY$38), BK311))</f>
        <v/>
      </c>
      <c r="CB311" s="119" t="str">
        <f>IF(BL311="", "", IF(BL311&lt;=$B311, WORKDAY(DATE(YEAR($BB311), MONTH(BL311)+1, DAY(BL311)-1), 1, Settings!$AY$23:$AY$38), BL311))</f>
        <v/>
      </c>
      <c r="CC311" s="119" t="str">
        <f>IF(BM311="", "", IF(BM311&lt;=$B311, WORKDAY(DATE(YEAR($BB311), MONTH(BM311)+1, DAY(BM311)-1), 1, Settings!$AY$23:$AY$38), BM311))</f>
        <v/>
      </c>
      <c r="CD311" s="119" t="str">
        <f>IF(BN311="", "", IF(BN311&lt;=$B311, WORKDAY(DATE(YEAR($BB311), MONTH(BN311)+1, DAY(BN311)-1), 1, Settings!$AY$23:$AY$38), BN311))</f>
        <v/>
      </c>
      <c r="CE311" s="119" t="str">
        <f>IF(BO311="", "", IF(BO311&lt;=$B311, WORKDAY(DATE(YEAR($BB311), MONTH(BO311)+1, DAY(BO311)-1), 1, Settings!$AY$23:$AY$38), BO311))</f>
        <v/>
      </c>
      <c r="CF311" s="120" t="str">
        <f>IF(BP311="", "", IF(BP311&lt;=$B311, WORKDAY(DATE(YEAR($BB311), MONTH(BP311)+1, DAY(BP311)-1), 1, Settings!$AY$23:$AY$38), BP311))</f>
        <v/>
      </c>
      <c r="CH311" s="48" t="str">
        <f t="shared" si="128"/>
        <v/>
      </c>
      <c r="CI311" s="49" t="str">
        <f t="shared" si="129"/>
        <v/>
      </c>
      <c r="CJ311" s="49" t="str">
        <f t="shared" si="130"/>
        <v/>
      </c>
      <c r="CK311" s="49" t="str">
        <f t="shared" si="131"/>
        <v/>
      </c>
      <c r="CL311" s="49" t="str">
        <f t="shared" si="132"/>
        <v/>
      </c>
      <c r="CM311" s="49" t="str">
        <f t="shared" si="133"/>
        <v/>
      </c>
      <c r="CN311" s="49" t="str">
        <f t="shared" si="134"/>
        <v/>
      </c>
      <c r="CO311" s="49" t="str">
        <f t="shared" si="135"/>
        <v/>
      </c>
      <c r="CP311" s="49" t="str">
        <f t="shared" si="136"/>
        <v/>
      </c>
      <c r="CQ311" s="49" t="str">
        <f t="shared" si="137"/>
        <v/>
      </c>
      <c r="CR311" s="49" t="str">
        <f t="shared" si="138"/>
        <v/>
      </c>
      <c r="CS311" s="49" t="str">
        <f t="shared" si="139"/>
        <v/>
      </c>
      <c r="CT311" s="49" t="str">
        <f t="shared" si="140"/>
        <v/>
      </c>
      <c r="CU311" s="49" t="str">
        <f t="shared" si="141"/>
        <v/>
      </c>
      <c r="CV311" s="16" t="str">
        <f t="shared" si="142"/>
        <v/>
      </c>
      <c r="CX311" s="48" t="str">
        <f t="shared" si="143"/>
        <v/>
      </c>
      <c r="CY311" s="49" t="str">
        <f t="shared" si="144"/>
        <v/>
      </c>
      <c r="CZ311" s="49" t="str">
        <f t="shared" si="145"/>
        <v/>
      </c>
      <c r="DA311" s="49" t="str">
        <f t="shared" si="146"/>
        <v/>
      </c>
      <c r="DB311" s="49" t="str">
        <f t="shared" si="147"/>
        <v/>
      </c>
      <c r="DC311" s="49" t="str">
        <f t="shared" si="148"/>
        <v/>
      </c>
      <c r="DD311" s="49" t="str">
        <f t="shared" si="149"/>
        <v/>
      </c>
      <c r="DE311" s="49" t="str">
        <f t="shared" si="150"/>
        <v/>
      </c>
      <c r="DF311" s="49" t="str">
        <f t="shared" si="151"/>
        <v/>
      </c>
      <c r="DG311" s="49" t="str">
        <f t="shared" si="152"/>
        <v/>
      </c>
      <c r="DH311" s="49" t="str">
        <f t="shared" si="153"/>
        <v/>
      </c>
      <c r="DI311" s="49" t="str">
        <f t="shared" si="154"/>
        <v/>
      </c>
      <c r="DJ311" s="49" t="str">
        <f t="shared" si="155"/>
        <v/>
      </c>
      <c r="DK311" s="49" t="str">
        <f t="shared" si="156"/>
        <v/>
      </c>
      <c r="DL311" s="16" t="str">
        <f t="shared" si="157"/>
        <v/>
      </c>
      <c r="DN311" s="17" t="str">
        <f t="shared" si="158"/>
        <v>Apr 2020</v>
      </c>
    </row>
    <row r="312" spans="1:118" x14ac:dyDescent="0.25">
      <c r="A312" s="30"/>
      <c r="B312" s="102">
        <f>IF(B311="", "", IFERROR(IF(B311+1&gt;Settings!$G$25, "", B311+1), ""))</f>
        <v>43948</v>
      </c>
      <c r="C312" s="294"/>
      <c r="D312" s="295"/>
      <c r="E312" s="295"/>
      <c r="F312" s="295"/>
      <c r="G312" s="295"/>
      <c r="H312" s="295"/>
      <c r="I312" s="295"/>
      <c r="J312" s="295"/>
      <c r="K312" s="295"/>
      <c r="L312" s="295"/>
      <c r="M312" s="295"/>
      <c r="N312" s="295"/>
      <c r="O312" s="295"/>
      <c r="P312" s="295"/>
      <c r="Q312" s="296"/>
      <c r="R312" s="30"/>
      <c r="T312" s="17" t="str">
        <f>IF($B312="", "", IF($B312&lt;Settings!$G$23, "Old", "New"))</f>
        <v>New</v>
      </c>
      <c r="AL312" s="118" t="str">
        <f>IF(OR($B312="", C312="", C$10="", AL$9), "", IFERROR($B312+INDEX(Settings!$AF$19:$AF$33, MATCH(C$10, Settings!$Y$19:$Y$33, 0))+IF(INDEX(Settings!$AI$19:$AI$33, MATCH(C$10, Settings!$Y$19:$Y$33, 0))="", 0, INDEX($AO$2:$AU$8, MATCH(TEXT($B312, "ddd"), $AN$2:$AN$8, 0), MATCH(INDEX(Settings!$AI$19:$AI$33, MATCH(C$10, Settings!$Y$19:$Y$33, 0)), $AO$1:$AU$1, 0))), 0))</f>
        <v/>
      </c>
      <c r="AM312" s="119" t="str">
        <f>IF(OR($B312="", D312="", D$10="", AM$9), "", IFERROR($B312+INDEX(Settings!$AF$19:$AF$33, MATCH(D$10, Settings!$Y$19:$Y$33, 0))+IF(INDEX(Settings!$AI$19:$AI$33, MATCH(D$10, Settings!$Y$19:$Y$33, 0))="", 0, INDEX($AO$2:$AU$8, MATCH(TEXT($B312, "ddd"), $AN$2:$AN$8, 0), MATCH(INDEX(Settings!$AI$19:$AI$33, MATCH(D$10, Settings!$Y$19:$Y$33, 0)), $AO$1:$AU$1, 0))), 0))</f>
        <v/>
      </c>
      <c r="AN312" s="119" t="str">
        <f>IF(OR($B312="", E312="", E$10="", AN$9), "", IFERROR($B312+INDEX(Settings!$AF$19:$AF$33, MATCH(E$10, Settings!$Y$19:$Y$33, 0))+IF(INDEX(Settings!$AI$19:$AI$33, MATCH(E$10, Settings!$Y$19:$Y$33, 0))="", 0, INDEX($AO$2:$AU$8, MATCH(TEXT($B312, "ddd"), $AN$2:$AN$8, 0), MATCH(INDEX(Settings!$AI$19:$AI$33, MATCH(E$10, Settings!$Y$19:$Y$33, 0)), $AO$1:$AU$1, 0))), 0))</f>
        <v/>
      </c>
      <c r="AO312" s="119" t="str">
        <f>IF(OR($B312="", F312="", F$10="", AO$9), "", IFERROR($B312+INDEX(Settings!$AF$19:$AF$33, MATCH(F$10, Settings!$Y$19:$Y$33, 0))+IF(INDEX(Settings!$AI$19:$AI$33, MATCH(F$10, Settings!$Y$19:$Y$33, 0))="", 0, INDEX($AO$2:$AU$8, MATCH(TEXT($B312, "ddd"), $AN$2:$AN$8, 0), MATCH(INDEX(Settings!$AI$19:$AI$33, MATCH(F$10, Settings!$Y$19:$Y$33, 0)), $AO$1:$AU$1, 0))), 0))</f>
        <v/>
      </c>
      <c r="AP312" s="119" t="str">
        <f>IF(OR($B312="", G312="", G$10="", AP$9), "", IFERROR($B312+INDEX(Settings!$AF$19:$AF$33, MATCH(G$10, Settings!$Y$19:$Y$33, 0))+IF(INDEX(Settings!$AI$19:$AI$33, MATCH(G$10, Settings!$Y$19:$Y$33, 0))="", 0, INDEX($AO$2:$AU$8, MATCH(TEXT($B312, "ddd"), $AN$2:$AN$8, 0), MATCH(INDEX(Settings!$AI$19:$AI$33, MATCH(G$10, Settings!$Y$19:$Y$33, 0)), $AO$1:$AU$1, 0))), 0))</f>
        <v/>
      </c>
      <c r="AQ312" s="119" t="str">
        <f>IF(OR($B312="", H312="", H$10="", AQ$9), "", IFERROR($B312+INDEX(Settings!$AF$19:$AF$33, MATCH(H$10, Settings!$Y$19:$Y$33, 0))+IF(INDEX(Settings!$AI$19:$AI$33, MATCH(H$10, Settings!$Y$19:$Y$33, 0))="", 0, INDEX($AO$2:$AU$8, MATCH(TEXT($B312, "ddd"), $AN$2:$AN$8, 0), MATCH(INDEX(Settings!$AI$19:$AI$33, MATCH(H$10, Settings!$Y$19:$Y$33, 0)), $AO$1:$AU$1, 0))), 0))</f>
        <v/>
      </c>
      <c r="AR312" s="119" t="str">
        <f>IF(OR($B312="", I312="", I$10="", AR$9), "", IFERROR($B312+INDEX(Settings!$AF$19:$AF$33, MATCH(I$10, Settings!$Y$19:$Y$33, 0))+IF(INDEX(Settings!$AI$19:$AI$33, MATCH(I$10, Settings!$Y$19:$Y$33, 0))="", 0, INDEX($AO$2:$AU$8, MATCH(TEXT($B312, "ddd"), $AN$2:$AN$8, 0), MATCH(INDEX(Settings!$AI$19:$AI$33, MATCH(I$10, Settings!$Y$19:$Y$33, 0)), $AO$1:$AU$1, 0))), 0))</f>
        <v/>
      </c>
      <c r="AS312" s="119" t="str">
        <f>IF(OR($B312="", J312="", J$10="", AS$9), "", IFERROR($B312+INDEX(Settings!$AF$19:$AF$33, MATCH(J$10, Settings!$Y$19:$Y$33, 0))+IF(INDEX(Settings!$AI$19:$AI$33, MATCH(J$10, Settings!$Y$19:$Y$33, 0))="", 0, INDEX($AO$2:$AU$8, MATCH(TEXT($B312, "ddd"), $AN$2:$AN$8, 0), MATCH(INDEX(Settings!$AI$19:$AI$33, MATCH(J$10, Settings!$Y$19:$Y$33, 0)), $AO$1:$AU$1, 0))), 0))</f>
        <v/>
      </c>
      <c r="AT312" s="119" t="str">
        <f>IF(OR($B312="", K312="", K$10="", AT$9), "", IFERROR($B312+INDEX(Settings!$AF$19:$AF$33, MATCH(K$10, Settings!$Y$19:$Y$33, 0))+IF(INDEX(Settings!$AI$19:$AI$33, MATCH(K$10, Settings!$Y$19:$Y$33, 0))="", 0, INDEX($AO$2:$AU$8, MATCH(TEXT($B312, "ddd"), $AN$2:$AN$8, 0), MATCH(INDEX(Settings!$AI$19:$AI$33, MATCH(K$10, Settings!$Y$19:$Y$33, 0)), $AO$1:$AU$1, 0))), 0))</f>
        <v/>
      </c>
      <c r="AU312" s="119" t="str">
        <f>IF(OR($B312="", L312="", L$10="", AU$9), "", IFERROR($B312+INDEX(Settings!$AF$19:$AF$33, MATCH(L$10, Settings!$Y$19:$Y$33, 0))+IF(INDEX(Settings!$AI$19:$AI$33, MATCH(L$10, Settings!$Y$19:$Y$33, 0))="", 0, INDEX($AO$2:$AU$8, MATCH(TEXT($B312, "ddd"), $AN$2:$AN$8, 0), MATCH(INDEX(Settings!$AI$19:$AI$33, MATCH(L$10, Settings!$Y$19:$Y$33, 0)), $AO$1:$AU$1, 0))), 0))</f>
        <v/>
      </c>
      <c r="AV312" s="119" t="str">
        <f>IF(OR($B312="", M312="", M$10="", AV$9), "", IFERROR($B312+INDEX(Settings!$AF$19:$AF$33, MATCH(M$10, Settings!$Y$19:$Y$33, 0))+IF(INDEX(Settings!$AI$19:$AI$33, MATCH(M$10, Settings!$Y$19:$Y$33, 0))="", 0, INDEX($AO$2:$AU$8, MATCH(TEXT($B312, "ddd"), $AN$2:$AN$8, 0), MATCH(INDEX(Settings!$AI$19:$AI$33, MATCH(M$10, Settings!$Y$19:$Y$33, 0)), $AO$1:$AU$1, 0))), 0))</f>
        <v/>
      </c>
      <c r="AW312" s="119" t="str">
        <f>IF(OR($B312="", N312="", N$10="", AW$9), "", IFERROR($B312+INDEX(Settings!$AF$19:$AF$33, MATCH(N$10, Settings!$Y$19:$Y$33, 0))+IF(INDEX(Settings!$AI$19:$AI$33, MATCH(N$10, Settings!$Y$19:$Y$33, 0))="", 0, INDEX($AO$2:$AU$8, MATCH(TEXT($B312, "ddd"), $AN$2:$AN$8, 0), MATCH(INDEX(Settings!$AI$19:$AI$33, MATCH(N$10, Settings!$Y$19:$Y$33, 0)), $AO$1:$AU$1, 0))), 0))</f>
        <v/>
      </c>
      <c r="AX312" s="119" t="str">
        <f>IF(OR($B312="", O312="", O$10="", AX$9), "", IFERROR($B312+INDEX(Settings!$AF$19:$AF$33, MATCH(O$10, Settings!$Y$19:$Y$33, 0))+IF(INDEX(Settings!$AI$19:$AI$33, MATCH(O$10, Settings!$Y$19:$Y$33, 0))="", 0, INDEX($AO$2:$AU$8, MATCH(TEXT($B312, "ddd"), $AN$2:$AN$8, 0), MATCH(INDEX(Settings!$AI$19:$AI$33, MATCH(O$10, Settings!$Y$19:$Y$33, 0)), $AO$1:$AU$1, 0))), 0))</f>
        <v/>
      </c>
      <c r="AY312" s="119" t="str">
        <f>IF(OR($B312="", P312="", P$10="", AY$9), "", IFERROR($B312+INDEX(Settings!$AF$19:$AF$33, MATCH(P$10, Settings!$Y$19:$Y$33, 0))+IF(INDEX(Settings!$AI$19:$AI$33, MATCH(P$10, Settings!$Y$19:$Y$33, 0))="", 0, INDEX($AO$2:$AU$8, MATCH(TEXT($B312, "ddd"), $AN$2:$AN$8, 0), MATCH(INDEX(Settings!$AI$19:$AI$33, MATCH(P$10, Settings!$Y$19:$Y$33, 0)), $AO$1:$AU$1, 0))), 0))</f>
        <v/>
      </c>
      <c r="AZ312" s="120" t="str">
        <f>IF(OR($B312="", Q312="", Q$10="", AZ$9), "", IFERROR($B312+INDEX(Settings!$AF$19:$AF$33, MATCH(Q$10, Settings!$Y$19:$Y$33, 0))+IF(INDEX(Settings!$AI$19:$AI$33, MATCH(Q$10, Settings!$Y$19:$Y$33, 0))="", 0, INDEX($AO$2:$AU$8, MATCH(TEXT($B312, "ddd"), $AN$2:$AN$8, 0), MATCH(INDEX(Settings!$AI$19:$AI$33, MATCH(Q$10, Settings!$Y$19:$Y$33, 0)), $AO$1:$AU$1, 0))), 0))</f>
        <v/>
      </c>
      <c r="BB312" s="118" t="str">
        <f>IF(OR(C$10="", $B312="", C312="", BB$9=""), "", IFERROR(WORKDAY((DATE(YEAR($B312), MONTH($B312)+INDEX(Settings!$AM$19:$AM$33, MATCH(C$10, Settings!$Y$19:$Y$33, 0)), IF(INDEX(Settings!$AQ$19:$AQ$33, MATCH(C$10, Settings!$Y$19:$Y$33, 0))=0, DAY($B312), INDEX(Settings!$AQ$19:$AQ$33, MATCH(C$10, Settings!$Y$19:$Y$33, 0))))-1), 1, Settings!$AY$23:$AY$38), ""))</f>
        <v/>
      </c>
      <c r="BC312" s="119" t="str">
        <f>IF(OR(D$10="", $B312="", D312="", BC$9=""), "", IFERROR(WORKDAY((DATE(YEAR($B312), MONTH($B312)+INDEX(Settings!$AM$19:$AM$33, MATCH(D$10, Settings!$Y$19:$Y$33, 0)), IF(INDEX(Settings!$AQ$19:$AQ$33, MATCH(D$10, Settings!$Y$19:$Y$33, 0))=0, DAY($B312), INDEX(Settings!$AQ$19:$AQ$33, MATCH(D$10, Settings!$Y$19:$Y$33, 0))))-1), 1, Settings!$AY$23:$AY$38), ""))</f>
        <v/>
      </c>
      <c r="BD312" s="119" t="str">
        <f>IF(OR(E$10="", $B312="", E312="", BD$9=""), "", IFERROR(WORKDAY((DATE(YEAR($B312), MONTH($B312)+INDEX(Settings!$AM$19:$AM$33, MATCH(E$10, Settings!$Y$19:$Y$33, 0)), IF(INDEX(Settings!$AQ$19:$AQ$33, MATCH(E$10, Settings!$Y$19:$Y$33, 0))=0, DAY($B312), INDEX(Settings!$AQ$19:$AQ$33, MATCH(E$10, Settings!$Y$19:$Y$33, 0))))-1), 1, Settings!$AY$23:$AY$38), ""))</f>
        <v/>
      </c>
      <c r="BE312" s="119" t="str">
        <f>IF(OR(F$10="", $B312="", F312="", BE$9=""), "", IFERROR(WORKDAY((DATE(YEAR($B312), MONTH($B312)+INDEX(Settings!$AM$19:$AM$33, MATCH(F$10, Settings!$Y$19:$Y$33, 0)), IF(INDEX(Settings!$AQ$19:$AQ$33, MATCH(F$10, Settings!$Y$19:$Y$33, 0))=0, DAY($B312), INDEX(Settings!$AQ$19:$AQ$33, MATCH(F$10, Settings!$Y$19:$Y$33, 0))))-1), 1, Settings!$AY$23:$AY$38), ""))</f>
        <v/>
      </c>
      <c r="BF312" s="119" t="str">
        <f>IF(OR(G$10="", $B312="", G312="", BF$9=""), "", IFERROR(WORKDAY((DATE(YEAR($B312), MONTH($B312)+INDEX(Settings!$AM$19:$AM$33, MATCH(G$10, Settings!$Y$19:$Y$33, 0)), IF(INDEX(Settings!$AQ$19:$AQ$33, MATCH(G$10, Settings!$Y$19:$Y$33, 0))=0, DAY($B312), INDEX(Settings!$AQ$19:$AQ$33, MATCH(G$10, Settings!$Y$19:$Y$33, 0))))-1), 1, Settings!$AY$23:$AY$38), ""))</f>
        <v/>
      </c>
      <c r="BG312" s="119" t="str">
        <f>IF(OR(H$10="", $B312="", H312="", BG$9=""), "", IFERROR(WORKDAY((DATE(YEAR($B312), MONTH($B312)+INDEX(Settings!$AM$19:$AM$33, MATCH(H$10, Settings!$Y$19:$Y$33, 0)), IF(INDEX(Settings!$AQ$19:$AQ$33, MATCH(H$10, Settings!$Y$19:$Y$33, 0))=0, DAY($B312), INDEX(Settings!$AQ$19:$AQ$33, MATCH(H$10, Settings!$Y$19:$Y$33, 0))))-1), 1, Settings!$AY$23:$AY$38), ""))</f>
        <v/>
      </c>
      <c r="BH312" s="119" t="str">
        <f>IF(OR(I$10="", $B312="", I312="", BH$9=""), "", IFERROR(WORKDAY((DATE(YEAR($B312), MONTH($B312)+INDEX(Settings!$AM$19:$AM$33, MATCH(I$10, Settings!$Y$19:$Y$33, 0)), IF(INDEX(Settings!$AQ$19:$AQ$33, MATCH(I$10, Settings!$Y$19:$Y$33, 0))=0, DAY($B312), INDEX(Settings!$AQ$19:$AQ$33, MATCH(I$10, Settings!$Y$19:$Y$33, 0))))-1), 1, Settings!$AY$23:$AY$38), ""))</f>
        <v/>
      </c>
      <c r="BI312" s="119" t="str">
        <f>IF(OR(J$10="", $B312="", J312="", BI$9=""), "", IFERROR(WORKDAY((DATE(YEAR($B312), MONTH($B312)+INDEX(Settings!$AM$19:$AM$33, MATCH(J$10, Settings!$Y$19:$Y$33, 0)), IF(INDEX(Settings!$AQ$19:$AQ$33, MATCH(J$10, Settings!$Y$19:$Y$33, 0))=0, DAY($B312), INDEX(Settings!$AQ$19:$AQ$33, MATCH(J$10, Settings!$Y$19:$Y$33, 0))))-1), 1, Settings!$AY$23:$AY$38), ""))</f>
        <v/>
      </c>
      <c r="BJ312" s="119" t="str">
        <f>IF(OR(K$10="", $B312="", K312="", BJ$9=""), "", IFERROR(WORKDAY((DATE(YEAR($B312), MONTH($B312)+INDEX(Settings!$AM$19:$AM$33, MATCH(K$10, Settings!$Y$19:$Y$33, 0)), IF(INDEX(Settings!$AQ$19:$AQ$33, MATCH(K$10, Settings!$Y$19:$Y$33, 0))=0, DAY($B312), INDEX(Settings!$AQ$19:$AQ$33, MATCH(K$10, Settings!$Y$19:$Y$33, 0))))-1), 1, Settings!$AY$23:$AY$38), ""))</f>
        <v/>
      </c>
      <c r="BK312" s="119" t="str">
        <f>IF(OR(L$10="", $B312="", L312="", BK$9=""), "", IFERROR(WORKDAY((DATE(YEAR($B312), MONTH($B312)+INDEX(Settings!$AM$19:$AM$33, MATCH(L$10, Settings!$Y$19:$Y$33, 0)), IF(INDEX(Settings!$AQ$19:$AQ$33, MATCH(L$10, Settings!$Y$19:$Y$33, 0))=0, DAY($B312), INDEX(Settings!$AQ$19:$AQ$33, MATCH(L$10, Settings!$Y$19:$Y$33, 0))))-1), 1, Settings!$AY$23:$AY$38), ""))</f>
        <v/>
      </c>
      <c r="BL312" s="119" t="str">
        <f>IF(OR(M$10="", $B312="", M312="", BL$9=""), "", IFERROR(WORKDAY((DATE(YEAR($B312), MONTH($B312)+INDEX(Settings!$AM$19:$AM$33, MATCH(M$10, Settings!$Y$19:$Y$33, 0)), IF(INDEX(Settings!$AQ$19:$AQ$33, MATCH(M$10, Settings!$Y$19:$Y$33, 0))=0, DAY($B312), INDEX(Settings!$AQ$19:$AQ$33, MATCH(M$10, Settings!$Y$19:$Y$33, 0))))-1), 1, Settings!$AY$23:$AY$38), ""))</f>
        <v/>
      </c>
      <c r="BM312" s="119" t="str">
        <f>IF(OR(N$10="", $B312="", N312="", BM$9=""), "", IFERROR(WORKDAY((DATE(YEAR($B312), MONTH($B312)+INDEX(Settings!$AM$19:$AM$33, MATCH(N$10, Settings!$Y$19:$Y$33, 0)), IF(INDEX(Settings!$AQ$19:$AQ$33, MATCH(N$10, Settings!$Y$19:$Y$33, 0))=0, DAY($B312), INDEX(Settings!$AQ$19:$AQ$33, MATCH(N$10, Settings!$Y$19:$Y$33, 0))))-1), 1, Settings!$AY$23:$AY$38), ""))</f>
        <v/>
      </c>
      <c r="BN312" s="119" t="str">
        <f>IF(OR(O$10="", $B312="", O312="", BN$9=""), "", IFERROR(WORKDAY((DATE(YEAR($B312), MONTH($B312)+INDEX(Settings!$AM$19:$AM$33, MATCH(O$10, Settings!$Y$19:$Y$33, 0)), IF(INDEX(Settings!$AQ$19:$AQ$33, MATCH(O$10, Settings!$Y$19:$Y$33, 0))=0, DAY($B312), INDEX(Settings!$AQ$19:$AQ$33, MATCH(O$10, Settings!$Y$19:$Y$33, 0))))-1), 1, Settings!$AY$23:$AY$38), ""))</f>
        <v/>
      </c>
      <c r="BO312" s="119" t="str">
        <f>IF(OR(P$10="", $B312="", P312="", BO$9=""), "", IFERROR(WORKDAY((DATE(YEAR($B312), MONTH($B312)+INDEX(Settings!$AM$19:$AM$33, MATCH(P$10, Settings!$Y$19:$Y$33, 0)), IF(INDEX(Settings!$AQ$19:$AQ$33, MATCH(P$10, Settings!$Y$19:$Y$33, 0))=0, DAY($B312), INDEX(Settings!$AQ$19:$AQ$33, MATCH(P$10, Settings!$Y$19:$Y$33, 0))))-1), 1, Settings!$AY$23:$AY$38), ""))</f>
        <v/>
      </c>
      <c r="BP312" s="120" t="str">
        <f>IF(OR(Q$10="", $B312="", Q312="", BP$9=""), "", IFERROR(WORKDAY((DATE(YEAR($B312), MONTH($B312)+INDEX(Settings!$AM$19:$AM$33, MATCH(Q$10, Settings!$Y$19:$Y$33, 0)), IF(INDEX(Settings!$AQ$19:$AQ$33, MATCH(Q$10, Settings!$Y$19:$Y$33, 0))=0, DAY($B312), INDEX(Settings!$AQ$19:$AQ$33, MATCH(Q$10, Settings!$Y$19:$Y$33, 0))))-1), 1, Settings!$AY$23:$AY$38), ""))</f>
        <v/>
      </c>
      <c r="BR312" s="118" t="str">
        <f>IF(BB312="", "", IF(BB312&lt;=$B312, WORKDAY(DATE(YEAR($BB312), MONTH(BB312)+1, DAY(BB312)-1), 1, Settings!$AY$23:$AY$38), BB312))</f>
        <v/>
      </c>
      <c r="BS312" s="119" t="str">
        <f>IF(BC312="", "", IF(BC312&lt;=$B312, WORKDAY(DATE(YEAR($BB312), MONTH(BC312)+1, DAY(BC312)-1), 1, Settings!$AY$23:$AY$38), BC312))</f>
        <v/>
      </c>
      <c r="BT312" s="119" t="str">
        <f>IF(BD312="", "", IF(BD312&lt;=$B312, WORKDAY(DATE(YEAR($BB312), MONTH(BD312)+1, DAY(BD312)-1), 1, Settings!$AY$23:$AY$38), BD312))</f>
        <v/>
      </c>
      <c r="BU312" s="119" t="str">
        <f>IF(BE312="", "", IF(BE312&lt;=$B312, WORKDAY(DATE(YEAR($BB312), MONTH(BE312)+1, DAY(BE312)-1), 1, Settings!$AY$23:$AY$38), BE312))</f>
        <v/>
      </c>
      <c r="BV312" s="119" t="str">
        <f>IF(BF312="", "", IF(BF312&lt;=$B312, WORKDAY(DATE(YEAR($BB312), MONTH(BF312)+1, DAY(BF312)-1), 1, Settings!$AY$23:$AY$38), BF312))</f>
        <v/>
      </c>
      <c r="BW312" s="119" t="str">
        <f>IF(BG312="", "", IF(BG312&lt;=$B312, WORKDAY(DATE(YEAR($BB312), MONTH(BG312)+1, DAY(BG312)-1), 1, Settings!$AY$23:$AY$38), BG312))</f>
        <v/>
      </c>
      <c r="BX312" s="119" t="str">
        <f>IF(BH312="", "", IF(BH312&lt;=$B312, WORKDAY(DATE(YEAR($BB312), MONTH(BH312)+1, DAY(BH312)-1), 1, Settings!$AY$23:$AY$38), BH312))</f>
        <v/>
      </c>
      <c r="BY312" s="119" t="str">
        <f>IF(BI312="", "", IF(BI312&lt;=$B312, WORKDAY(DATE(YEAR($BB312), MONTH(BI312)+1, DAY(BI312)-1), 1, Settings!$AY$23:$AY$38), BI312))</f>
        <v/>
      </c>
      <c r="BZ312" s="119" t="str">
        <f>IF(BJ312="", "", IF(BJ312&lt;=$B312, WORKDAY(DATE(YEAR($BB312), MONTH(BJ312)+1, DAY(BJ312)-1), 1, Settings!$AY$23:$AY$38), BJ312))</f>
        <v/>
      </c>
      <c r="CA312" s="119" t="str">
        <f>IF(BK312="", "", IF(BK312&lt;=$B312, WORKDAY(DATE(YEAR($BB312), MONTH(BK312)+1, DAY(BK312)-1), 1, Settings!$AY$23:$AY$38), BK312))</f>
        <v/>
      </c>
      <c r="CB312" s="119" t="str">
        <f>IF(BL312="", "", IF(BL312&lt;=$B312, WORKDAY(DATE(YEAR($BB312), MONTH(BL312)+1, DAY(BL312)-1), 1, Settings!$AY$23:$AY$38), BL312))</f>
        <v/>
      </c>
      <c r="CC312" s="119" t="str">
        <f>IF(BM312="", "", IF(BM312&lt;=$B312, WORKDAY(DATE(YEAR($BB312), MONTH(BM312)+1, DAY(BM312)-1), 1, Settings!$AY$23:$AY$38), BM312))</f>
        <v/>
      </c>
      <c r="CD312" s="119" t="str">
        <f>IF(BN312="", "", IF(BN312&lt;=$B312, WORKDAY(DATE(YEAR($BB312), MONTH(BN312)+1, DAY(BN312)-1), 1, Settings!$AY$23:$AY$38), BN312))</f>
        <v/>
      </c>
      <c r="CE312" s="119" t="str">
        <f>IF(BO312="", "", IF(BO312&lt;=$B312, WORKDAY(DATE(YEAR($BB312), MONTH(BO312)+1, DAY(BO312)-1), 1, Settings!$AY$23:$AY$38), BO312))</f>
        <v/>
      </c>
      <c r="CF312" s="120" t="str">
        <f>IF(BP312="", "", IF(BP312&lt;=$B312, WORKDAY(DATE(YEAR($BB312), MONTH(BP312)+1, DAY(BP312)-1), 1, Settings!$AY$23:$AY$38), BP312))</f>
        <v/>
      </c>
      <c r="CH312" s="48" t="str">
        <f t="shared" si="128"/>
        <v/>
      </c>
      <c r="CI312" s="49" t="str">
        <f t="shared" si="129"/>
        <v/>
      </c>
      <c r="CJ312" s="49" t="str">
        <f t="shared" si="130"/>
        <v/>
      </c>
      <c r="CK312" s="49" t="str">
        <f t="shared" si="131"/>
        <v/>
      </c>
      <c r="CL312" s="49" t="str">
        <f t="shared" si="132"/>
        <v/>
      </c>
      <c r="CM312" s="49" t="str">
        <f t="shared" si="133"/>
        <v/>
      </c>
      <c r="CN312" s="49" t="str">
        <f t="shared" si="134"/>
        <v/>
      </c>
      <c r="CO312" s="49" t="str">
        <f t="shared" si="135"/>
        <v/>
      </c>
      <c r="CP312" s="49" t="str">
        <f t="shared" si="136"/>
        <v/>
      </c>
      <c r="CQ312" s="49" t="str">
        <f t="shared" si="137"/>
        <v/>
      </c>
      <c r="CR312" s="49" t="str">
        <f t="shared" si="138"/>
        <v/>
      </c>
      <c r="CS312" s="49" t="str">
        <f t="shared" si="139"/>
        <v/>
      </c>
      <c r="CT312" s="49" t="str">
        <f t="shared" si="140"/>
        <v/>
      </c>
      <c r="CU312" s="49" t="str">
        <f t="shared" si="141"/>
        <v/>
      </c>
      <c r="CV312" s="16" t="str">
        <f t="shared" si="142"/>
        <v/>
      </c>
      <c r="CX312" s="48" t="str">
        <f t="shared" si="143"/>
        <v/>
      </c>
      <c r="CY312" s="49" t="str">
        <f t="shared" si="144"/>
        <v/>
      </c>
      <c r="CZ312" s="49" t="str">
        <f t="shared" si="145"/>
        <v/>
      </c>
      <c r="DA312" s="49" t="str">
        <f t="shared" si="146"/>
        <v/>
      </c>
      <c r="DB312" s="49" t="str">
        <f t="shared" si="147"/>
        <v/>
      </c>
      <c r="DC312" s="49" t="str">
        <f t="shared" si="148"/>
        <v/>
      </c>
      <c r="DD312" s="49" t="str">
        <f t="shared" si="149"/>
        <v/>
      </c>
      <c r="DE312" s="49" t="str">
        <f t="shared" si="150"/>
        <v/>
      </c>
      <c r="DF312" s="49" t="str">
        <f t="shared" si="151"/>
        <v/>
      </c>
      <c r="DG312" s="49" t="str">
        <f t="shared" si="152"/>
        <v/>
      </c>
      <c r="DH312" s="49" t="str">
        <f t="shared" si="153"/>
        <v/>
      </c>
      <c r="DI312" s="49" t="str">
        <f t="shared" si="154"/>
        <v/>
      </c>
      <c r="DJ312" s="49" t="str">
        <f t="shared" si="155"/>
        <v/>
      </c>
      <c r="DK312" s="49" t="str">
        <f t="shared" si="156"/>
        <v/>
      </c>
      <c r="DL312" s="16" t="str">
        <f t="shared" si="157"/>
        <v/>
      </c>
      <c r="DN312" s="17" t="str">
        <f t="shared" si="158"/>
        <v>Apr 2020</v>
      </c>
    </row>
    <row r="313" spans="1:118" x14ac:dyDescent="0.25">
      <c r="A313" s="30"/>
      <c r="B313" s="102">
        <f>IF(B312="", "", IFERROR(IF(B312+1&gt;Settings!$G$25, "", B312+1), ""))</f>
        <v>43949</v>
      </c>
      <c r="C313" s="294"/>
      <c r="D313" s="295"/>
      <c r="E313" s="295"/>
      <c r="F313" s="295"/>
      <c r="G313" s="295"/>
      <c r="H313" s="295"/>
      <c r="I313" s="295"/>
      <c r="J313" s="295"/>
      <c r="K313" s="295"/>
      <c r="L313" s="295"/>
      <c r="M313" s="295"/>
      <c r="N313" s="295"/>
      <c r="O313" s="295"/>
      <c r="P313" s="295"/>
      <c r="Q313" s="296"/>
      <c r="R313" s="30"/>
      <c r="T313" s="17" t="str">
        <f>IF($B313="", "", IF($B313&lt;Settings!$G$23, "Old", "New"))</f>
        <v>New</v>
      </c>
      <c r="AL313" s="118" t="str">
        <f>IF(OR($B313="", C313="", C$10="", AL$9), "", IFERROR($B313+INDEX(Settings!$AF$19:$AF$33, MATCH(C$10, Settings!$Y$19:$Y$33, 0))+IF(INDEX(Settings!$AI$19:$AI$33, MATCH(C$10, Settings!$Y$19:$Y$33, 0))="", 0, INDEX($AO$2:$AU$8, MATCH(TEXT($B313, "ddd"), $AN$2:$AN$8, 0), MATCH(INDEX(Settings!$AI$19:$AI$33, MATCH(C$10, Settings!$Y$19:$Y$33, 0)), $AO$1:$AU$1, 0))), 0))</f>
        <v/>
      </c>
      <c r="AM313" s="119" t="str">
        <f>IF(OR($B313="", D313="", D$10="", AM$9), "", IFERROR($B313+INDEX(Settings!$AF$19:$AF$33, MATCH(D$10, Settings!$Y$19:$Y$33, 0))+IF(INDEX(Settings!$AI$19:$AI$33, MATCH(D$10, Settings!$Y$19:$Y$33, 0))="", 0, INDEX($AO$2:$AU$8, MATCH(TEXT($B313, "ddd"), $AN$2:$AN$8, 0), MATCH(INDEX(Settings!$AI$19:$AI$33, MATCH(D$10, Settings!$Y$19:$Y$33, 0)), $AO$1:$AU$1, 0))), 0))</f>
        <v/>
      </c>
      <c r="AN313" s="119" t="str">
        <f>IF(OR($B313="", E313="", E$10="", AN$9), "", IFERROR($B313+INDEX(Settings!$AF$19:$AF$33, MATCH(E$10, Settings!$Y$19:$Y$33, 0))+IF(INDEX(Settings!$AI$19:$AI$33, MATCH(E$10, Settings!$Y$19:$Y$33, 0))="", 0, INDEX($AO$2:$AU$8, MATCH(TEXT($B313, "ddd"), $AN$2:$AN$8, 0), MATCH(INDEX(Settings!$AI$19:$AI$33, MATCH(E$10, Settings!$Y$19:$Y$33, 0)), $AO$1:$AU$1, 0))), 0))</f>
        <v/>
      </c>
      <c r="AO313" s="119" t="str">
        <f>IF(OR($B313="", F313="", F$10="", AO$9), "", IFERROR($B313+INDEX(Settings!$AF$19:$AF$33, MATCH(F$10, Settings!$Y$19:$Y$33, 0))+IF(INDEX(Settings!$AI$19:$AI$33, MATCH(F$10, Settings!$Y$19:$Y$33, 0))="", 0, INDEX($AO$2:$AU$8, MATCH(TEXT($B313, "ddd"), $AN$2:$AN$8, 0), MATCH(INDEX(Settings!$AI$19:$AI$33, MATCH(F$10, Settings!$Y$19:$Y$33, 0)), $AO$1:$AU$1, 0))), 0))</f>
        <v/>
      </c>
      <c r="AP313" s="119" t="str">
        <f>IF(OR($B313="", G313="", G$10="", AP$9), "", IFERROR($B313+INDEX(Settings!$AF$19:$AF$33, MATCH(G$10, Settings!$Y$19:$Y$33, 0))+IF(INDEX(Settings!$AI$19:$AI$33, MATCH(G$10, Settings!$Y$19:$Y$33, 0))="", 0, INDEX($AO$2:$AU$8, MATCH(TEXT($B313, "ddd"), $AN$2:$AN$8, 0), MATCH(INDEX(Settings!$AI$19:$AI$33, MATCH(G$10, Settings!$Y$19:$Y$33, 0)), $AO$1:$AU$1, 0))), 0))</f>
        <v/>
      </c>
      <c r="AQ313" s="119" t="str">
        <f>IF(OR($B313="", H313="", H$10="", AQ$9), "", IFERROR($B313+INDEX(Settings!$AF$19:$AF$33, MATCH(H$10, Settings!$Y$19:$Y$33, 0))+IF(INDEX(Settings!$AI$19:$AI$33, MATCH(H$10, Settings!$Y$19:$Y$33, 0))="", 0, INDEX($AO$2:$AU$8, MATCH(TEXT($B313, "ddd"), $AN$2:$AN$8, 0), MATCH(INDEX(Settings!$AI$19:$AI$33, MATCH(H$10, Settings!$Y$19:$Y$33, 0)), $AO$1:$AU$1, 0))), 0))</f>
        <v/>
      </c>
      <c r="AR313" s="119" t="str">
        <f>IF(OR($B313="", I313="", I$10="", AR$9), "", IFERROR($B313+INDEX(Settings!$AF$19:$AF$33, MATCH(I$10, Settings!$Y$19:$Y$33, 0))+IF(INDEX(Settings!$AI$19:$AI$33, MATCH(I$10, Settings!$Y$19:$Y$33, 0))="", 0, INDEX($AO$2:$AU$8, MATCH(TEXT($B313, "ddd"), $AN$2:$AN$8, 0), MATCH(INDEX(Settings!$AI$19:$AI$33, MATCH(I$10, Settings!$Y$19:$Y$33, 0)), $AO$1:$AU$1, 0))), 0))</f>
        <v/>
      </c>
      <c r="AS313" s="119" t="str">
        <f>IF(OR($B313="", J313="", J$10="", AS$9), "", IFERROR($B313+INDEX(Settings!$AF$19:$AF$33, MATCH(J$10, Settings!$Y$19:$Y$33, 0))+IF(INDEX(Settings!$AI$19:$AI$33, MATCH(J$10, Settings!$Y$19:$Y$33, 0))="", 0, INDEX($AO$2:$AU$8, MATCH(TEXT($B313, "ddd"), $AN$2:$AN$8, 0), MATCH(INDEX(Settings!$AI$19:$AI$33, MATCH(J$10, Settings!$Y$19:$Y$33, 0)), $AO$1:$AU$1, 0))), 0))</f>
        <v/>
      </c>
      <c r="AT313" s="119" t="str">
        <f>IF(OR($B313="", K313="", K$10="", AT$9), "", IFERROR($B313+INDEX(Settings!$AF$19:$AF$33, MATCH(K$10, Settings!$Y$19:$Y$33, 0))+IF(INDEX(Settings!$AI$19:$AI$33, MATCH(K$10, Settings!$Y$19:$Y$33, 0))="", 0, INDEX($AO$2:$AU$8, MATCH(TEXT($B313, "ddd"), $AN$2:$AN$8, 0), MATCH(INDEX(Settings!$AI$19:$AI$33, MATCH(K$10, Settings!$Y$19:$Y$33, 0)), $AO$1:$AU$1, 0))), 0))</f>
        <v/>
      </c>
      <c r="AU313" s="119" t="str">
        <f>IF(OR($B313="", L313="", L$10="", AU$9), "", IFERROR($B313+INDEX(Settings!$AF$19:$AF$33, MATCH(L$10, Settings!$Y$19:$Y$33, 0))+IF(INDEX(Settings!$AI$19:$AI$33, MATCH(L$10, Settings!$Y$19:$Y$33, 0))="", 0, INDEX($AO$2:$AU$8, MATCH(TEXT($B313, "ddd"), $AN$2:$AN$8, 0), MATCH(INDEX(Settings!$AI$19:$AI$33, MATCH(L$10, Settings!$Y$19:$Y$33, 0)), $AO$1:$AU$1, 0))), 0))</f>
        <v/>
      </c>
      <c r="AV313" s="119" t="str">
        <f>IF(OR($B313="", M313="", M$10="", AV$9), "", IFERROR($B313+INDEX(Settings!$AF$19:$AF$33, MATCH(M$10, Settings!$Y$19:$Y$33, 0))+IF(INDEX(Settings!$AI$19:$AI$33, MATCH(M$10, Settings!$Y$19:$Y$33, 0))="", 0, INDEX($AO$2:$AU$8, MATCH(TEXT($B313, "ddd"), $AN$2:$AN$8, 0), MATCH(INDEX(Settings!$AI$19:$AI$33, MATCH(M$10, Settings!$Y$19:$Y$33, 0)), $AO$1:$AU$1, 0))), 0))</f>
        <v/>
      </c>
      <c r="AW313" s="119" t="str">
        <f>IF(OR($B313="", N313="", N$10="", AW$9), "", IFERROR($B313+INDEX(Settings!$AF$19:$AF$33, MATCH(N$10, Settings!$Y$19:$Y$33, 0))+IF(INDEX(Settings!$AI$19:$AI$33, MATCH(N$10, Settings!$Y$19:$Y$33, 0))="", 0, INDEX($AO$2:$AU$8, MATCH(TEXT($B313, "ddd"), $AN$2:$AN$8, 0), MATCH(INDEX(Settings!$AI$19:$AI$33, MATCH(N$10, Settings!$Y$19:$Y$33, 0)), $AO$1:$AU$1, 0))), 0))</f>
        <v/>
      </c>
      <c r="AX313" s="119" t="str">
        <f>IF(OR($B313="", O313="", O$10="", AX$9), "", IFERROR($B313+INDEX(Settings!$AF$19:$AF$33, MATCH(O$10, Settings!$Y$19:$Y$33, 0))+IF(INDEX(Settings!$AI$19:$AI$33, MATCH(O$10, Settings!$Y$19:$Y$33, 0))="", 0, INDEX($AO$2:$AU$8, MATCH(TEXT($B313, "ddd"), $AN$2:$AN$8, 0), MATCH(INDEX(Settings!$AI$19:$AI$33, MATCH(O$10, Settings!$Y$19:$Y$33, 0)), $AO$1:$AU$1, 0))), 0))</f>
        <v/>
      </c>
      <c r="AY313" s="119" t="str">
        <f>IF(OR($B313="", P313="", P$10="", AY$9), "", IFERROR($B313+INDEX(Settings!$AF$19:$AF$33, MATCH(P$10, Settings!$Y$19:$Y$33, 0))+IF(INDEX(Settings!$AI$19:$AI$33, MATCH(P$10, Settings!$Y$19:$Y$33, 0))="", 0, INDEX($AO$2:$AU$8, MATCH(TEXT($B313, "ddd"), $AN$2:$AN$8, 0), MATCH(INDEX(Settings!$AI$19:$AI$33, MATCH(P$10, Settings!$Y$19:$Y$33, 0)), $AO$1:$AU$1, 0))), 0))</f>
        <v/>
      </c>
      <c r="AZ313" s="120" t="str">
        <f>IF(OR($B313="", Q313="", Q$10="", AZ$9), "", IFERROR($B313+INDEX(Settings!$AF$19:$AF$33, MATCH(Q$10, Settings!$Y$19:$Y$33, 0))+IF(INDEX(Settings!$AI$19:$AI$33, MATCH(Q$10, Settings!$Y$19:$Y$33, 0))="", 0, INDEX($AO$2:$AU$8, MATCH(TEXT($B313, "ddd"), $AN$2:$AN$8, 0), MATCH(INDEX(Settings!$AI$19:$AI$33, MATCH(Q$10, Settings!$Y$19:$Y$33, 0)), $AO$1:$AU$1, 0))), 0))</f>
        <v/>
      </c>
      <c r="BB313" s="118" t="str">
        <f>IF(OR(C$10="", $B313="", C313="", BB$9=""), "", IFERROR(WORKDAY((DATE(YEAR($B313), MONTH($B313)+INDEX(Settings!$AM$19:$AM$33, MATCH(C$10, Settings!$Y$19:$Y$33, 0)), IF(INDEX(Settings!$AQ$19:$AQ$33, MATCH(C$10, Settings!$Y$19:$Y$33, 0))=0, DAY($B313), INDEX(Settings!$AQ$19:$AQ$33, MATCH(C$10, Settings!$Y$19:$Y$33, 0))))-1), 1, Settings!$AY$23:$AY$38), ""))</f>
        <v/>
      </c>
      <c r="BC313" s="119" t="str">
        <f>IF(OR(D$10="", $B313="", D313="", BC$9=""), "", IFERROR(WORKDAY((DATE(YEAR($B313), MONTH($B313)+INDEX(Settings!$AM$19:$AM$33, MATCH(D$10, Settings!$Y$19:$Y$33, 0)), IF(INDEX(Settings!$AQ$19:$AQ$33, MATCH(D$10, Settings!$Y$19:$Y$33, 0))=0, DAY($B313), INDEX(Settings!$AQ$19:$AQ$33, MATCH(D$10, Settings!$Y$19:$Y$33, 0))))-1), 1, Settings!$AY$23:$AY$38), ""))</f>
        <v/>
      </c>
      <c r="BD313" s="119" t="str">
        <f>IF(OR(E$10="", $B313="", E313="", BD$9=""), "", IFERROR(WORKDAY((DATE(YEAR($B313), MONTH($B313)+INDEX(Settings!$AM$19:$AM$33, MATCH(E$10, Settings!$Y$19:$Y$33, 0)), IF(INDEX(Settings!$AQ$19:$AQ$33, MATCH(E$10, Settings!$Y$19:$Y$33, 0))=0, DAY($B313), INDEX(Settings!$AQ$19:$AQ$33, MATCH(E$10, Settings!$Y$19:$Y$33, 0))))-1), 1, Settings!$AY$23:$AY$38), ""))</f>
        <v/>
      </c>
      <c r="BE313" s="119" t="str">
        <f>IF(OR(F$10="", $B313="", F313="", BE$9=""), "", IFERROR(WORKDAY((DATE(YEAR($B313), MONTH($B313)+INDEX(Settings!$AM$19:$AM$33, MATCH(F$10, Settings!$Y$19:$Y$33, 0)), IF(INDEX(Settings!$AQ$19:$AQ$33, MATCH(F$10, Settings!$Y$19:$Y$33, 0))=0, DAY($B313), INDEX(Settings!$AQ$19:$AQ$33, MATCH(F$10, Settings!$Y$19:$Y$33, 0))))-1), 1, Settings!$AY$23:$AY$38), ""))</f>
        <v/>
      </c>
      <c r="BF313" s="119" t="str">
        <f>IF(OR(G$10="", $B313="", G313="", BF$9=""), "", IFERROR(WORKDAY((DATE(YEAR($B313), MONTH($B313)+INDEX(Settings!$AM$19:$AM$33, MATCH(G$10, Settings!$Y$19:$Y$33, 0)), IF(INDEX(Settings!$AQ$19:$AQ$33, MATCH(G$10, Settings!$Y$19:$Y$33, 0))=0, DAY($B313), INDEX(Settings!$AQ$19:$AQ$33, MATCH(G$10, Settings!$Y$19:$Y$33, 0))))-1), 1, Settings!$AY$23:$AY$38), ""))</f>
        <v/>
      </c>
      <c r="BG313" s="119" t="str">
        <f>IF(OR(H$10="", $B313="", H313="", BG$9=""), "", IFERROR(WORKDAY((DATE(YEAR($B313), MONTH($B313)+INDEX(Settings!$AM$19:$AM$33, MATCH(H$10, Settings!$Y$19:$Y$33, 0)), IF(INDEX(Settings!$AQ$19:$AQ$33, MATCH(H$10, Settings!$Y$19:$Y$33, 0))=0, DAY($B313), INDEX(Settings!$AQ$19:$AQ$33, MATCH(H$10, Settings!$Y$19:$Y$33, 0))))-1), 1, Settings!$AY$23:$AY$38), ""))</f>
        <v/>
      </c>
      <c r="BH313" s="119" t="str">
        <f>IF(OR(I$10="", $B313="", I313="", BH$9=""), "", IFERROR(WORKDAY((DATE(YEAR($B313), MONTH($B313)+INDEX(Settings!$AM$19:$AM$33, MATCH(I$10, Settings!$Y$19:$Y$33, 0)), IF(INDEX(Settings!$AQ$19:$AQ$33, MATCH(I$10, Settings!$Y$19:$Y$33, 0))=0, DAY($B313), INDEX(Settings!$AQ$19:$AQ$33, MATCH(I$10, Settings!$Y$19:$Y$33, 0))))-1), 1, Settings!$AY$23:$AY$38), ""))</f>
        <v/>
      </c>
      <c r="BI313" s="119" t="str">
        <f>IF(OR(J$10="", $B313="", J313="", BI$9=""), "", IFERROR(WORKDAY((DATE(YEAR($B313), MONTH($B313)+INDEX(Settings!$AM$19:$AM$33, MATCH(J$10, Settings!$Y$19:$Y$33, 0)), IF(INDEX(Settings!$AQ$19:$AQ$33, MATCH(J$10, Settings!$Y$19:$Y$33, 0))=0, DAY($B313), INDEX(Settings!$AQ$19:$AQ$33, MATCH(J$10, Settings!$Y$19:$Y$33, 0))))-1), 1, Settings!$AY$23:$AY$38), ""))</f>
        <v/>
      </c>
      <c r="BJ313" s="119" t="str">
        <f>IF(OR(K$10="", $B313="", K313="", BJ$9=""), "", IFERROR(WORKDAY((DATE(YEAR($B313), MONTH($B313)+INDEX(Settings!$AM$19:$AM$33, MATCH(K$10, Settings!$Y$19:$Y$33, 0)), IF(INDEX(Settings!$AQ$19:$AQ$33, MATCH(K$10, Settings!$Y$19:$Y$33, 0))=0, DAY($B313), INDEX(Settings!$AQ$19:$AQ$33, MATCH(K$10, Settings!$Y$19:$Y$33, 0))))-1), 1, Settings!$AY$23:$AY$38), ""))</f>
        <v/>
      </c>
      <c r="BK313" s="119" t="str">
        <f>IF(OR(L$10="", $B313="", L313="", BK$9=""), "", IFERROR(WORKDAY((DATE(YEAR($B313), MONTH($B313)+INDEX(Settings!$AM$19:$AM$33, MATCH(L$10, Settings!$Y$19:$Y$33, 0)), IF(INDEX(Settings!$AQ$19:$AQ$33, MATCH(L$10, Settings!$Y$19:$Y$33, 0))=0, DAY($B313), INDEX(Settings!$AQ$19:$AQ$33, MATCH(L$10, Settings!$Y$19:$Y$33, 0))))-1), 1, Settings!$AY$23:$AY$38), ""))</f>
        <v/>
      </c>
      <c r="BL313" s="119" t="str">
        <f>IF(OR(M$10="", $B313="", M313="", BL$9=""), "", IFERROR(WORKDAY((DATE(YEAR($B313), MONTH($B313)+INDEX(Settings!$AM$19:$AM$33, MATCH(M$10, Settings!$Y$19:$Y$33, 0)), IF(INDEX(Settings!$AQ$19:$AQ$33, MATCH(M$10, Settings!$Y$19:$Y$33, 0))=0, DAY($B313), INDEX(Settings!$AQ$19:$AQ$33, MATCH(M$10, Settings!$Y$19:$Y$33, 0))))-1), 1, Settings!$AY$23:$AY$38), ""))</f>
        <v/>
      </c>
      <c r="BM313" s="119" t="str">
        <f>IF(OR(N$10="", $B313="", N313="", BM$9=""), "", IFERROR(WORKDAY((DATE(YEAR($B313), MONTH($B313)+INDEX(Settings!$AM$19:$AM$33, MATCH(N$10, Settings!$Y$19:$Y$33, 0)), IF(INDEX(Settings!$AQ$19:$AQ$33, MATCH(N$10, Settings!$Y$19:$Y$33, 0))=0, DAY($B313), INDEX(Settings!$AQ$19:$AQ$33, MATCH(N$10, Settings!$Y$19:$Y$33, 0))))-1), 1, Settings!$AY$23:$AY$38), ""))</f>
        <v/>
      </c>
      <c r="BN313" s="119" t="str">
        <f>IF(OR(O$10="", $B313="", O313="", BN$9=""), "", IFERROR(WORKDAY((DATE(YEAR($B313), MONTH($B313)+INDEX(Settings!$AM$19:$AM$33, MATCH(O$10, Settings!$Y$19:$Y$33, 0)), IF(INDEX(Settings!$AQ$19:$AQ$33, MATCH(O$10, Settings!$Y$19:$Y$33, 0))=0, DAY($B313), INDEX(Settings!$AQ$19:$AQ$33, MATCH(O$10, Settings!$Y$19:$Y$33, 0))))-1), 1, Settings!$AY$23:$AY$38), ""))</f>
        <v/>
      </c>
      <c r="BO313" s="119" t="str">
        <f>IF(OR(P$10="", $B313="", P313="", BO$9=""), "", IFERROR(WORKDAY((DATE(YEAR($B313), MONTH($B313)+INDEX(Settings!$AM$19:$AM$33, MATCH(P$10, Settings!$Y$19:$Y$33, 0)), IF(INDEX(Settings!$AQ$19:$AQ$33, MATCH(P$10, Settings!$Y$19:$Y$33, 0))=0, DAY($B313), INDEX(Settings!$AQ$19:$AQ$33, MATCH(P$10, Settings!$Y$19:$Y$33, 0))))-1), 1, Settings!$AY$23:$AY$38), ""))</f>
        <v/>
      </c>
      <c r="BP313" s="120" t="str">
        <f>IF(OR(Q$10="", $B313="", Q313="", BP$9=""), "", IFERROR(WORKDAY((DATE(YEAR($B313), MONTH($B313)+INDEX(Settings!$AM$19:$AM$33, MATCH(Q$10, Settings!$Y$19:$Y$33, 0)), IF(INDEX(Settings!$AQ$19:$AQ$33, MATCH(Q$10, Settings!$Y$19:$Y$33, 0))=0, DAY($B313), INDEX(Settings!$AQ$19:$AQ$33, MATCH(Q$10, Settings!$Y$19:$Y$33, 0))))-1), 1, Settings!$AY$23:$AY$38), ""))</f>
        <v/>
      </c>
      <c r="BR313" s="118" t="str">
        <f>IF(BB313="", "", IF(BB313&lt;=$B313, WORKDAY(DATE(YEAR($BB313), MONTH(BB313)+1, DAY(BB313)-1), 1, Settings!$AY$23:$AY$38), BB313))</f>
        <v/>
      </c>
      <c r="BS313" s="119" t="str">
        <f>IF(BC313="", "", IF(BC313&lt;=$B313, WORKDAY(DATE(YEAR($BB313), MONTH(BC313)+1, DAY(BC313)-1), 1, Settings!$AY$23:$AY$38), BC313))</f>
        <v/>
      </c>
      <c r="BT313" s="119" t="str">
        <f>IF(BD313="", "", IF(BD313&lt;=$B313, WORKDAY(DATE(YEAR($BB313), MONTH(BD313)+1, DAY(BD313)-1), 1, Settings!$AY$23:$AY$38), BD313))</f>
        <v/>
      </c>
      <c r="BU313" s="119" t="str">
        <f>IF(BE313="", "", IF(BE313&lt;=$B313, WORKDAY(DATE(YEAR($BB313), MONTH(BE313)+1, DAY(BE313)-1), 1, Settings!$AY$23:$AY$38), BE313))</f>
        <v/>
      </c>
      <c r="BV313" s="119" t="str">
        <f>IF(BF313="", "", IF(BF313&lt;=$B313, WORKDAY(DATE(YEAR($BB313), MONTH(BF313)+1, DAY(BF313)-1), 1, Settings!$AY$23:$AY$38), BF313))</f>
        <v/>
      </c>
      <c r="BW313" s="119" t="str">
        <f>IF(BG313="", "", IF(BG313&lt;=$B313, WORKDAY(DATE(YEAR($BB313), MONTH(BG313)+1, DAY(BG313)-1), 1, Settings!$AY$23:$AY$38), BG313))</f>
        <v/>
      </c>
      <c r="BX313" s="119" t="str">
        <f>IF(BH313="", "", IF(BH313&lt;=$B313, WORKDAY(DATE(YEAR($BB313), MONTH(BH313)+1, DAY(BH313)-1), 1, Settings!$AY$23:$AY$38), BH313))</f>
        <v/>
      </c>
      <c r="BY313" s="119" t="str">
        <f>IF(BI313="", "", IF(BI313&lt;=$B313, WORKDAY(DATE(YEAR($BB313), MONTH(BI313)+1, DAY(BI313)-1), 1, Settings!$AY$23:$AY$38), BI313))</f>
        <v/>
      </c>
      <c r="BZ313" s="119" t="str">
        <f>IF(BJ313="", "", IF(BJ313&lt;=$B313, WORKDAY(DATE(YEAR($BB313), MONTH(BJ313)+1, DAY(BJ313)-1), 1, Settings!$AY$23:$AY$38), BJ313))</f>
        <v/>
      </c>
      <c r="CA313" s="119" t="str">
        <f>IF(BK313="", "", IF(BK313&lt;=$B313, WORKDAY(DATE(YEAR($BB313), MONTH(BK313)+1, DAY(BK313)-1), 1, Settings!$AY$23:$AY$38), BK313))</f>
        <v/>
      </c>
      <c r="CB313" s="119" t="str">
        <f>IF(BL313="", "", IF(BL313&lt;=$B313, WORKDAY(DATE(YEAR($BB313), MONTH(BL313)+1, DAY(BL313)-1), 1, Settings!$AY$23:$AY$38), BL313))</f>
        <v/>
      </c>
      <c r="CC313" s="119" t="str">
        <f>IF(BM313="", "", IF(BM313&lt;=$B313, WORKDAY(DATE(YEAR($BB313), MONTH(BM313)+1, DAY(BM313)-1), 1, Settings!$AY$23:$AY$38), BM313))</f>
        <v/>
      </c>
      <c r="CD313" s="119" t="str">
        <f>IF(BN313="", "", IF(BN313&lt;=$B313, WORKDAY(DATE(YEAR($BB313), MONTH(BN313)+1, DAY(BN313)-1), 1, Settings!$AY$23:$AY$38), BN313))</f>
        <v/>
      </c>
      <c r="CE313" s="119" t="str">
        <f>IF(BO313="", "", IF(BO313&lt;=$B313, WORKDAY(DATE(YEAR($BB313), MONTH(BO313)+1, DAY(BO313)-1), 1, Settings!$AY$23:$AY$38), BO313))</f>
        <v/>
      </c>
      <c r="CF313" s="120" t="str">
        <f>IF(BP313="", "", IF(BP313&lt;=$B313, WORKDAY(DATE(YEAR($BB313), MONTH(BP313)+1, DAY(BP313)-1), 1, Settings!$AY$23:$AY$38), BP313))</f>
        <v/>
      </c>
      <c r="CH313" s="48" t="str">
        <f t="shared" si="128"/>
        <v/>
      </c>
      <c r="CI313" s="49" t="str">
        <f t="shared" si="129"/>
        <v/>
      </c>
      <c r="CJ313" s="49" t="str">
        <f t="shared" si="130"/>
        <v/>
      </c>
      <c r="CK313" s="49" t="str">
        <f t="shared" si="131"/>
        <v/>
      </c>
      <c r="CL313" s="49" t="str">
        <f t="shared" si="132"/>
        <v/>
      </c>
      <c r="CM313" s="49" t="str">
        <f t="shared" si="133"/>
        <v/>
      </c>
      <c r="CN313" s="49" t="str">
        <f t="shared" si="134"/>
        <v/>
      </c>
      <c r="CO313" s="49" t="str">
        <f t="shared" si="135"/>
        <v/>
      </c>
      <c r="CP313" s="49" t="str">
        <f t="shared" si="136"/>
        <v/>
      </c>
      <c r="CQ313" s="49" t="str">
        <f t="shared" si="137"/>
        <v/>
      </c>
      <c r="CR313" s="49" t="str">
        <f t="shared" si="138"/>
        <v/>
      </c>
      <c r="CS313" s="49" t="str">
        <f t="shared" si="139"/>
        <v/>
      </c>
      <c r="CT313" s="49" t="str">
        <f t="shared" si="140"/>
        <v/>
      </c>
      <c r="CU313" s="49" t="str">
        <f t="shared" si="141"/>
        <v/>
      </c>
      <c r="CV313" s="16" t="str">
        <f t="shared" si="142"/>
        <v/>
      </c>
      <c r="CX313" s="48" t="str">
        <f t="shared" si="143"/>
        <v/>
      </c>
      <c r="CY313" s="49" t="str">
        <f t="shared" si="144"/>
        <v/>
      </c>
      <c r="CZ313" s="49" t="str">
        <f t="shared" si="145"/>
        <v/>
      </c>
      <c r="DA313" s="49" t="str">
        <f t="shared" si="146"/>
        <v/>
      </c>
      <c r="DB313" s="49" t="str">
        <f t="shared" si="147"/>
        <v/>
      </c>
      <c r="DC313" s="49" t="str">
        <f t="shared" si="148"/>
        <v/>
      </c>
      <c r="DD313" s="49" t="str">
        <f t="shared" si="149"/>
        <v/>
      </c>
      <c r="DE313" s="49" t="str">
        <f t="shared" si="150"/>
        <v/>
      </c>
      <c r="DF313" s="49" t="str">
        <f t="shared" si="151"/>
        <v/>
      </c>
      <c r="DG313" s="49" t="str">
        <f t="shared" si="152"/>
        <v/>
      </c>
      <c r="DH313" s="49" t="str">
        <f t="shared" si="153"/>
        <v/>
      </c>
      <c r="DI313" s="49" t="str">
        <f t="shared" si="154"/>
        <v/>
      </c>
      <c r="DJ313" s="49" t="str">
        <f t="shared" si="155"/>
        <v/>
      </c>
      <c r="DK313" s="49" t="str">
        <f t="shared" si="156"/>
        <v/>
      </c>
      <c r="DL313" s="16" t="str">
        <f t="shared" si="157"/>
        <v/>
      </c>
      <c r="DN313" s="17" t="str">
        <f t="shared" si="158"/>
        <v>Apr 2020</v>
      </c>
    </row>
    <row r="314" spans="1:118" x14ac:dyDescent="0.25">
      <c r="A314" s="30"/>
      <c r="B314" s="102">
        <f>IF(B313="", "", IFERROR(IF(B313+1&gt;Settings!$G$25, "", B313+1), ""))</f>
        <v>43950</v>
      </c>
      <c r="C314" s="294"/>
      <c r="D314" s="295"/>
      <c r="E314" s="295"/>
      <c r="F314" s="295"/>
      <c r="G314" s="295"/>
      <c r="H314" s="295"/>
      <c r="I314" s="295"/>
      <c r="J314" s="295"/>
      <c r="K314" s="295"/>
      <c r="L314" s="295"/>
      <c r="M314" s="295"/>
      <c r="N314" s="295"/>
      <c r="O314" s="295"/>
      <c r="P314" s="295"/>
      <c r="Q314" s="296"/>
      <c r="R314" s="30"/>
      <c r="T314" s="17" t="str">
        <f>IF($B314="", "", IF($B314&lt;Settings!$G$23, "Old", "New"))</f>
        <v>New</v>
      </c>
      <c r="AL314" s="118" t="str">
        <f>IF(OR($B314="", C314="", C$10="", AL$9), "", IFERROR($B314+INDEX(Settings!$AF$19:$AF$33, MATCH(C$10, Settings!$Y$19:$Y$33, 0))+IF(INDEX(Settings!$AI$19:$AI$33, MATCH(C$10, Settings!$Y$19:$Y$33, 0))="", 0, INDEX($AO$2:$AU$8, MATCH(TEXT($B314, "ddd"), $AN$2:$AN$8, 0), MATCH(INDEX(Settings!$AI$19:$AI$33, MATCH(C$10, Settings!$Y$19:$Y$33, 0)), $AO$1:$AU$1, 0))), 0))</f>
        <v/>
      </c>
      <c r="AM314" s="119" t="str">
        <f>IF(OR($B314="", D314="", D$10="", AM$9), "", IFERROR($B314+INDEX(Settings!$AF$19:$AF$33, MATCH(D$10, Settings!$Y$19:$Y$33, 0))+IF(INDEX(Settings!$AI$19:$AI$33, MATCH(D$10, Settings!$Y$19:$Y$33, 0))="", 0, INDEX($AO$2:$AU$8, MATCH(TEXT($B314, "ddd"), $AN$2:$AN$8, 0), MATCH(INDEX(Settings!$AI$19:$AI$33, MATCH(D$10, Settings!$Y$19:$Y$33, 0)), $AO$1:$AU$1, 0))), 0))</f>
        <v/>
      </c>
      <c r="AN314" s="119" t="str">
        <f>IF(OR($B314="", E314="", E$10="", AN$9), "", IFERROR($B314+INDEX(Settings!$AF$19:$AF$33, MATCH(E$10, Settings!$Y$19:$Y$33, 0))+IF(INDEX(Settings!$AI$19:$AI$33, MATCH(E$10, Settings!$Y$19:$Y$33, 0))="", 0, INDEX($AO$2:$AU$8, MATCH(TEXT($B314, "ddd"), $AN$2:$AN$8, 0), MATCH(INDEX(Settings!$AI$19:$AI$33, MATCH(E$10, Settings!$Y$19:$Y$33, 0)), $AO$1:$AU$1, 0))), 0))</f>
        <v/>
      </c>
      <c r="AO314" s="119" t="str">
        <f>IF(OR($B314="", F314="", F$10="", AO$9), "", IFERROR($B314+INDEX(Settings!$AF$19:$AF$33, MATCH(F$10, Settings!$Y$19:$Y$33, 0))+IF(INDEX(Settings!$AI$19:$AI$33, MATCH(F$10, Settings!$Y$19:$Y$33, 0))="", 0, INDEX($AO$2:$AU$8, MATCH(TEXT($B314, "ddd"), $AN$2:$AN$8, 0), MATCH(INDEX(Settings!$AI$19:$AI$33, MATCH(F$10, Settings!$Y$19:$Y$33, 0)), $AO$1:$AU$1, 0))), 0))</f>
        <v/>
      </c>
      <c r="AP314" s="119" t="str">
        <f>IF(OR($B314="", G314="", G$10="", AP$9), "", IFERROR($B314+INDEX(Settings!$AF$19:$AF$33, MATCH(G$10, Settings!$Y$19:$Y$33, 0))+IF(INDEX(Settings!$AI$19:$AI$33, MATCH(G$10, Settings!$Y$19:$Y$33, 0))="", 0, INDEX($AO$2:$AU$8, MATCH(TEXT($B314, "ddd"), $AN$2:$AN$8, 0), MATCH(INDEX(Settings!$AI$19:$AI$33, MATCH(G$10, Settings!$Y$19:$Y$33, 0)), $AO$1:$AU$1, 0))), 0))</f>
        <v/>
      </c>
      <c r="AQ314" s="119" t="str">
        <f>IF(OR($B314="", H314="", H$10="", AQ$9), "", IFERROR($B314+INDEX(Settings!$AF$19:$AF$33, MATCH(H$10, Settings!$Y$19:$Y$33, 0))+IF(INDEX(Settings!$AI$19:$AI$33, MATCH(H$10, Settings!$Y$19:$Y$33, 0))="", 0, INDEX($AO$2:$AU$8, MATCH(TEXT($B314, "ddd"), $AN$2:$AN$8, 0), MATCH(INDEX(Settings!$AI$19:$AI$33, MATCH(H$10, Settings!$Y$19:$Y$33, 0)), $AO$1:$AU$1, 0))), 0))</f>
        <v/>
      </c>
      <c r="AR314" s="119" t="str">
        <f>IF(OR($B314="", I314="", I$10="", AR$9), "", IFERROR($B314+INDEX(Settings!$AF$19:$AF$33, MATCH(I$10, Settings!$Y$19:$Y$33, 0))+IF(INDEX(Settings!$AI$19:$AI$33, MATCH(I$10, Settings!$Y$19:$Y$33, 0))="", 0, INDEX($AO$2:$AU$8, MATCH(TEXT($B314, "ddd"), $AN$2:$AN$8, 0), MATCH(INDEX(Settings!$AI$19:$AI$33, MATCH(I$10, Settings!$Y$19:$Y$33, 0)), $AO$1:$AU$1, 0))), 0))</f>
        <v/>
      </c>
      <c r="AS314" s="119" t="str">
        <f>IF(OR($B314="", J314="", J$10="", AS$9), "", IFERROR($B314+INDEX(Settings!$AF$19:$AF$33, MATCH(J$10, Settings!$Y$19:$Y$33, 0))+IF(INDEX(Settings!$AI$19:$AI$33, MATCH(J$10, Settings!$Y$19:$Y$33, 0))="", 0, INDEX($AO$2:$AU$8, MATCH(TEXT($B314, "ddd"), $AN$2:$AN$8, 0), MATCH(INDEX(Settings!$AI$19:$AI$33, MATCH(J$10, Settings!$Y$19:$Y$33, 0)), $AO$1:$AU$1, 0))), 0))</f>
        <v/>
      </c>
      <c r="AT314" s="119" t="str">
        <f>IF(OR($B314="", K314="", K$10="", AT$9), "", IFERROR($B314+INDEX(Settings!$AF$19:$AF$33, MATCH(K$10, Settings!$Y$19:$Y$33, 0))+IF(INDEX(Settings!$AI$19:$AI$33, MATCH(K$10, Settings!$Y$19:$Y$33, 0))="", 0, INDEX($AO$2:$AU$8, MATCH(TEXT($B314, "ddd"), $AN$2:$AN$8, 0), MATCH(INDEX(Settings!$AI$19:$AI$33, MATCH(K$10, Settings!$Y$19:$Y$33, 0)), $AO$1:$AU$1, 0))), 0))</f>
        <v/>
      </c>
      <c r="AU314" s="119" t="str">
        <f>IF(OR($B314="", L314="", L$10="", AU$9), "", IFERROR($B314+INDEX(Settings!$AF$19:$AF$33, MATCH(L$10, Settings!$Y$19:$Y$33, 0))+IF(INDEX(Settings!$AI$19:$AI$33, MATCH(L$10, Settings!$Y$19:$Y$33, 0))="", 0, INDEX($AO$2:$AU$8, MATCH(TEXT($B314, "ddd"), $AN$2:$AN$8, 0), MATCH(INDEX(Settings!$AI$19:$AI$33, MATCH(L$10, Settings!$Y$19:$Y$33, 0)), $AO$1:$AU$1, 0))), 0))</f>
        <v/>
      </c>
      <c r="AV314" s="119" t="str">
        <f>IF(OR($B314="", M314="", M$10="", AV$9), "", IFERROR($B314+INDEX(Settings!$AF$19:$AF$33, MATCH(M$10, Settings!$Y$19:$Y$33, 0))+IF(INDEX(Settings!$AI$19:$AI$33, MATCH(M$10, Settings!$Y$19:$Y$33, 0))="", 0, INDEX($AO$2:$AU$8, MATCH(TEXT($B314, "ddd"), $AN$2:$AN$8, 0), MATCH(INDEX(Settings!$AI$19:$AI$33, MATCH(M$10, Settings!$Y$19:$Y$33, 0)), $AO$1:$AU$1, 0))), 0))</f>
        <v/>
      </c>
      <c r="AW314" s="119" t="str">
        <f>IF(OR($B314="", N314="", N$10="", AW$9), "", IFERROR($B314+INDEX(Settings!$AF$19:$AF$33, MATCH(N$10, Settings!$Y$19:$Y$33, 0))+IF(INDEX(Settings!$AI$19:$AI$33, MATCH(N$10, Settings!$Y$19:$Y$33, 0))="", 0, INDEX($AO$2:$AU$8, MATCH(TEXT($B314, "ddd"), $AN$2:$AN$8, 0), MATCH(INDEX(Settings!$AI$19:$AI$33, MATCH(N$10, Settings!$Y$19:$Y$33, 0)), $AO$1:$AU$1, 0))), 0))</f>
        <v/>
      </c>
      <c r="AX314" s="119" t="str">
        <f>IF(OR($B314="", O314="", O$10="", AX$9), "", IFERROR($B314+INDEX(Settings!$AF$19:$AF$33, MATCH(O$10, Settings!$Y$19:$Y$33, 0))+IF(INDEX(Settings!$AI$19:$AI$33, MATCH(O$10, Settings!$Y$19:$Y$33, 0))="", 0, INDEX($AO$2:$AU$8, MATCH(TEXT($B314, "ddd"), $AN$2:$AN$8, 0), MATCH(INDEX(Settings!$AI$19:$AI$33, MATCH(O$10, Settings!$Y$19:$Y$33, 0)), $AO$1:$AU$1, 0))), 0))</f>
        <v/>
      </c>
      <c r="AY314" s="119" t="str">
        <f>IF(OR($B314="", P314="", P$10="", AY$9), "", IFERROR($B314+INDEX(Settings!$AF$19:$AF$33, MATCH(P$10, Settings!$Y$19:$Y$33, 0))+IF(INDEX(Settings!$AI$19:$AI$33, MATCH(P$10, Settings!$Y$19:$Y$33, 0))="", 0, INDEX($AO$2:$AU$8, MATCH(TEXT($B314, "ddd"), $AN$2:$AN$8, 0), MATCH(INDEX(Settings!$AI$19:$AI$33, MATCH(P$10, Settings!$Y$19:$Y$33, 0)), $AO$1:$AU$1, 0))), 0))</f>
        <v/>
      </c>
      <c r="AZ314" s="120" t="str">
        <f>IF(OR($B314="", Q314="", Q$10="", AZ$9), "", IFERROR($B314+INDEX(Settings!$AF$19:$AF$33, MATCH(Q$10, Settings!$Y$19:$Y$33, 0))+IF(INDEX(Settings!$AI$19:$AI$33, MATCH(Q$10, Settings!$Y$19:$Y$33, 0))="", 0, INDEX($AO$2:$AU$8, MATCH(TEXT($B314, "ddd"), $AN$2:$AN$8, 0), MATCH(INDEX(Settings!$AI$19:$AI$33, MATCH(Q$10, Settings!$Y$19:$Y$33, 0)), $AO$1:$AU$1, 0))), 0))</f>
        <v/>
      </c>
      <c r="BB314" s="118" t="str">
        <f>IF(OR(C$10="", $B314="", C314="", BB$9=""), "", IFERROR(WORKDAY((DATE(YEAR($B314), MONTH($B314)+INDEX(Settings!$AM$19:$AM$33, MATCH(C$10, Settings!$Y$19:$Y$33, 0)), IF(INDEX(Settings!$AQ$19:$AQ$33, MATCH(C$10, Settings!$Y$19:$Y$33, 0))=0, DAY($B314), INDEX(Settings!$AQ$19:$AQ$33, MATCH(C$10, Settings!$Y$19:$Y$33, 0))))-1), 1, Settings!$AY$23:$AY$38), ""))</f>
        <v/>
      </c>
      <c r="BC314" s="119" t="str">
        <f>IF(OR(D$10="", $B314="", D314="", BC$9=""), "", IFERROR(WORKDAY((DATE(YEAR($B314), MONTH($B314)+INDEX(Settings!$AM$19:$AM$33, MATCH(D$10, Settings!$Y$19:$Y$33, 0)), IF(INDEX(Settings!$AQ$19:$AQ$33, MATCH(D$10, Settings!$Y$19:$Y$33, 0))=0, DAY($B314), INDEX(Settings!$AQ$19:$AQ$33, MATCH(D$10, Settings!$Y$19:$Y$33, 0))))-1), 1, Settings!$AY$23:$AY$38), ""))</f>
        <v/>
      </c>
      <c r="BD314" s="119" t="str">
        <f>IF(OR(E$10="", $B314="", E314="", BD$9=""), "", IFERROR(WORKDAY((DATE(YEAR($B314), MONTH($B314)+INDEX(Settings!$AM$19:$AM$33, MATCH(E$10, Settings!$Y$19:$Y$33, 0)), IF(INDEX(Settings!$AQ$19:$AQ$33, MATCH(E$10, Settings!$Y$19:$Y$33, 0))=0, DAY($B314), INDEX(Settings!$AQ$19:$AQ$33, MATCH(E$10, Settings!$Y$19:$Y$33, 0))))-1), 1, Settings!$AY$23:$AY$38), ""))</f>
        <v/>
      </c>
      <c r="BE314" s="119" t="str">
        <f>IF(OR(F$10="", $B314="", F314="", BE$9=""), "", IFERROR(WORKDAY((DATE(YEAR($B314), MONTH($B314)+INDEX(Settings!$AM$19:$AM$33, MATCH(F$10, Settings!$Y$19:$Y$33, 0)), IF(INDEX(Settings!$AQ$19:$AQ$33, MATCH(F$10, Settings!$Y$19:$Y$33, 0))=0, DAY($B314), INDEX(Settings!$AQ$19:$AQ$33, MATCH(F$10, Settings!$Y$19:$Y$33, 0))))-1), 1, Settings!$AY$23:$AY$38), ""))</f>
        <v/>
      </c>
      <c r="BF314" s="119" t="str">
        <f>IF(OR(G$10="", $B314="", G314="", BF$9=""), "", IFERROR(WORKDAY((DATE(YEAR($B314), MONTH($B314)+INDEX(Settings!$AM$19:$AM$33, MATCH(G$10, Settings!$Y$19:$Y$33, 0)), IF(INDEX(Settings!$AQ$19:$AQ$33, MATCH(G$10, Settings!$Y$19:$Y$33, 0))=0, DAY($B314), INDEX(Settings!$AQ$19:$AQ$33, MATCH(G$10, Settings!$Y$19:$Y$33, 0))))-1), 1, Settings!$AY$23:$AY$38), ""))</f>
        <v/>
      </c>
      <c r="BG314" s="119" t="str">
        <f>IF(OR(H$10="", $B314="", H314="", BG$9=""), "", IFERROR(WORKDAY((DATE(YEAR($B314), MONTH($B314)+INDEX(Settings!$AM$19:$AM$33, MATCH(H$10, Settings!$Y$19:$Y$33, 0)), IF(INDEX(Settings!$AQ$19:$AQ$33, MATCH(H$10, Settings!$Y$19:$Y$33, 0))=0, DAY($B314), INDEX(Settings!$AQ$19:$AQ$33, MATCH(H$10, Settings!$Y$19:$Y$33, 0))))-1), 1, Settings!$AY$23:$AY$38), ""))</f>
        <v/>
      </c>
      <c r="BH314" s="119" t="str">
        <f>IF(OR(I$10="", $B314="", I314="", BH$9=""), "", IFERROR(WORKDAY((DATE(YEAR($B314), MONTH($B314)+INDEX(Settings!$AM$19:$AM$33, MATCH(I$10, Settings!$Y$19:$Y$33, 0)), IF(INDEX(Settings!$AQ$19:$AQ$33, MATCH(I$10, Settings!$Y$19:$Y$33, 0))=0, DAY($B314), INDEX(Settings!$AQ$19:$AQ$33, MATCH(I$10, Settings!$Y$19:$Y$33, 0))))-1), 1, Settings!$AY$23:$AY$38), ""))</f>
        <v/>
      </c>
      <c r="BI314" s="119" t="str">
        <f>IF(OR(J$10="", $B314="", J314="", BI$9=""), "", IFERROR(WORKDAY((DATE(YEAR($B314), MONTH($B314)+INDEX(Settings!$AM$19:$AM$33, MATCH(J$10, Settings!$Y$19:$Y$33, 0)), IF(INDEX(Settings!$AQ$19:$AQ$33, MATCH(J$10, Settings!$Y$19:$Y$33, 0))=0, DAY($B314), INDEX(Settings!$AQ$19:$AQ$33, MATCH(J$10, Settings!$Y$19:$Y$33, 0))))-1), 1, Settings!$AY$23:$AY$38), ""))</f>
        <v/>
      </c>
      <c r="BJ314" s="119" t="str">
        <f>IF(OR(K$10="", $B314="", K314="", BJ$9=""), "", IFERROR(WORKDAY((DATE(YEAR($B314), MONTH($B314)+INDEX(Settings!$AM$19:$AM$33, MATCH(K$10, Settings!$Y$19:$Y$33, 0)), IF(INDEX(Settings!$AQ$19:$AQ$33, MATCH(K$10, Settings!$Y$19:$Y$33, 0))=0, DAY($B314), INDEX(Settings!$AQ$19:$AQ$33, MATCH(K$10, Settings!$Y$19:$Y$33, 0))))-1), 1, Settings!$AY$23:$AY$38), ""))</f>
        <v/>
      </c>
      <c r="BK314" s="119" t="str">
        <f>IF(OR(L$10="", $B314="", L314="", BK$9=""), "", IFERROR(WORKDAY((DATE(YEAR($B314), MONTH($B314)+INDEX(Settings!$AM$19:$AM$33, MATCH(L$10, Settings!$Y$19:$Y$33, 0)), IF(INDEX(Settings!$AQ$19:$AQ$33, MATCH(L$10, Settings!$Y$19:$Y$33, 0))=0, DAY($B314), INDEX(Settings!$AQ$19:$AQ$33, MATCH(L$10, Settings!$Y$19:$Y$33, 0))))-1), 1, Settings!$AY$23:$AY$38), ""))</f>
        <v/>
      </c>
      <c r="BL314" s="119" t="str">
        <f>IF(OR(M$10="", $B314="", M314="", BL$9=""), "", IFERROR(WORKDAY((DATE(YEAR($B314), MONTH($B314)+INDEX(Settings!$AM$19:$AM$33, MATCH(M$10, Settings!$Y$19:$Y$33, 0)), IF(INDEX(Settings!$AQ$19:$AQ$33, MATCH(M$10, Settings!$Y$19:$Y$33, 0))=0, DAY($B314), INDEX(Settings!$AQ$19:$AQ$33, MATCH(M$10, Settings!$Y$19:$Y$33, 0))))-1), 1, Settings!$AY$23:$AY$38), ""))</f>
        <v/>
      </c>
      <c r="BM314" s="119" t="str">
        <f>IF(OR(N$10="", $B314="", N314="", BM$9=""), "", IFERROR(WORKDAY((DATE(YEAR($B314), MONTH($B314)+INDEX(Settings!$AM$19:$AM$33, MATCH(N$10, Settings!$Y$19:$Y$33, 0)), IF(INDEX(Settings!$AQ$19:$AQ$33, MATCH(N$10, Settings!$Y$19:$Y$33, 0))=0, DAY($B314), INDEX(Settings!$AQ$19:$AQ$33, MATCH(N$10, Settings!$Y$19:$Y$33, 0))))-1), 1, Settings!$AY$23:$AY$38), ""))</f>
        <v/>
      </c>
      <c r="BN314" s="119" t="str">
        <f>IF(OR(O$10="", $B314="", O314="", BN$9=""), "", IFERROR(WORKDAY((DATE(YEAR($B314), MONTH($B314)+INDEX(Settings!$AM$19:$AM$33, MATCH(O$10, Settings!$Y$19:$Y$33, 0)), IF(INDEX(Settings!$AQ$19:$AQ$33, MATCH(O$10, Settings!$Y$19:$Y$33, 0))=0, DAY($B314), INDEX(Settings!$AQ$19:$AQ$33, MATCH(O$10, Settings!$Y$19:$Y$33, 0))))-1), 1, Settings!$AY$23:$AY$38), ""))</f>
        <v/>
      </c>
      <c r="BO314" s="119" t="str">
        <f>IF(OR(P$10="", $B314="", P314="", BO$9=""), "", IFERROR(WORKDAY((DATE(YEAR($B314), MONTH($B314)+INDEX(Settings!$AM$19:$AM$33, MATCH(P$10, Settings!$Y$19:$Y$33, 0)), IF(INDEX(Settings!$AQ$19:$AQ$33, MATCH(P$10, Settings!$Y$19:$Y$33, 0))=0, DAY($B314), INDEX(Settings!$AQ$19:$AQ$33, MATCH(P$10, Settings!$Y$19:$Y$33, 0))))-1), 1, Settings!$AY$23:$AY$38), ""))</f>
        <v/>
      </c>
      <c r="BP314" s="120" t="str">
        <f>IF(OR(Q$10="", $B314="", Q314="", BP$9=""), "", IFERROR(WORKDAY((DATE(YEAR($B314), MONTH($B314)+INDEX(Settings!$AM$19:$AM$33, MATCH(Q$10, Settings!$Y$19:$Y$33, 0)), IF(INDEX(Settings!$AQ$19:$AQ$33, MATCH(Q$10, Settings!$Y$19:$Y$33, 0))=0, DAY($B314), INDEX(Settings!$AQ$19:$AQ$33, MATCH(Q$10, Settings!$Y$19:$Y$33, 0))))-1), 1, Settings!$AY$23:$AY$38), ""))</f>
        <v/>
      </c>
      <c r="BR314" s="118" t="str">
        <f>IF(BB314="", "", IF(BB314&lt;=$B314, WORKDAY(DATE(YEAR($BB314), MONTH(BB314)+1, DAY(BB314)-1), 1, Settings!$AY$23:$AY$38), BB314))</f>
        <v/>
      </c>
      <c r="BS314" s="119" t="str">
        <f>IF(BC314="", "", IF(BC314&lt;=$B314, WORKDAY(DATE(YEAR($BB314), MONTH(BC314)+1, DAY(BC314)-1), 1, Settings!$AY$23:$AY$38), BC314))</f>
        <v/>
      </c>
      <c r="BT314" s="119" t="str">
        <f>IF(BD314="", "", IF(BD314&lt;=$B314, WORKDAY(DATE(YEAR($BB314), MONTH(BD314)+1, DAY(BD314)-1), 1, Settings!$AY$23:$AY$38), BD314))</f>
        <v/>
      </c>
      <c r="BU314" s="119" t="str">
        <f>IF(BE314="", "", IF(BE314&lt;=$B314, WORKDAY(DATE(YEAR($BB314), MONTH(BE314)+1, DAY(BE314)-1), 1, Settings!$AY$23:$AY$38), BE314))</f>
        <v/>
      </c>
      <c r="BV314" s="119" t="str">
        <f>IF(BF314="", "", IF(BF314&lt;=$B314, WORKDAY(DATE(YEAR($BB314), MONTH(BF314)+1, DAY(BF314)-1), 1, Settings!$AY$23:$AY$38), BF314))</f>
        <v/>
      </c>
      <c r="BW314" s="119" t="str">
        <f>IF(BG314="", "", IF(BG314&lt;=$B314, WORKDAY(DATE(YEAR($BB314), MONTH(BG314)+1, DAY(BG314)-1), 1, Settings!$AY$23:$AY$38), BG314))</f>
        <v/>
      </c>
      <c r="BX314" s="119" t="str">
        <f>IF(BH314="", "", IF(BH314&lt;=$B314, WORKDAY(DATE(YEAR($BB314), MONTH(BH314)+1, DAY(BH314)-1), 1, Settings!$AY$23:$AY$38), BH314))</f>
        <v/>
      </c>
      <c r="BY314" s="119" t="str">
        <f>IF(BI314="", "", IF(BI314&lt;=$B314, WORKDAY(DATE(YEAR($BB314), MONTH(BI314)+1, DAY(BI314)-1), 1, Settings!$AY$23:$AY$38), BI314))</f>
        <v/>
      </c>
      <c r="BZ314" s="119" t="str">
        <f>IF(BJ314="", "", IF(BJ314&lt;=$B314, WORKDAY(DATE(YEAR($BB314), MONTH(BJ314)+1, DAY(BJ314)-1), 1, Settings!$AY$23:$AY$38), BJ314))</f>
        <v/>
      </c>
      <c r="CA314" s="119" t="str">
        <f>IF(BK314="", "", IF(BK314&lt;=$B314, WORKDAY(DATE(YEAR($BB314), MONTH(BK314)+1, DAY(BK314)-1), 1, Settings!$AY$23:$AY$38), BK314))</f>
        <v/>
      </c>
      <c r="CB314" s="119" t="str">
        <f>IF(BL314="", "", IF(BL314&lt;=$B314, WORKDAY(DATE(YEAR($BB314), MONTH(BL314)+1, DAY(BL314)-1), 1, Settings!$AY$23:$AY$38), BL314))</f>
        <v/>
      </c>
      <c r="CC314" s="119" t="str">
        <f>IF(BM314="", "", IF(BM314&lt;=$B314, WORKDAY(DATE(YEAR($BB314), MONTH(BM314)+1, DAY(BM314)-1), 1, Settings!$AY$23:$AY$38), BM314))</f>
        <v/>
      </c>
      <c r="CD314" s="119" t="str">
        <f>IF(BN314="", "", IF(BN314&lt;=$B314, WORKDAY(DATE(YEAR($BB314), MONTH(BN314)+1, DAY(BN314)-1), 1, Settings!$AY$23:$AY$38), BN314))</f>
        <v/>
      </c>
      <c r="CE314" s="119" t="str">
        <f>IF(BO314="", "", IF(BO314&lt;=$B314, WORKDAY(DATE(YEAR($BB314), MONTH(BO314)+1, DAY(BO314)-1), 1, Settings!$AY$23:$AY$38), BO314))</f>
        <v/>
      </c>
      <c r="CF314" s="120" t="str">
        <f>IF(BP314="", "", IF(BP314&lt;=$B314, WORKDAY(DATE(YEAR($BB314), MONTH(BP314)+1, DAY(BP314)-1), 1, Settings!$AY$23:$AY$38), BP314))</f>
        <v/>
      </c>
      <c r="CH314" s="48" t="str">
        <f t="shared" si="128"/>
        <v/>
      </c>
      <c r="CI314" s="49" t="str">
        <f t="shared" si="129"/>
        <v/>
      </c>
      <c r="CJ314" s="49" t="str">
        <f t="shared" si="130"/>
        <v/>
      </c>
      <c r="CK314" s="49" t="str">
        <f t="shared" si="131"/>
        <v/>
      </c>
      <c r="CL314" s="49" t="str">
        <f t="shared" si="132"/>
        <v/>
      </c>
      <c r="CM314" s="49" t="str">
        <f t="shared" si="133"/>
        <v/>
      </c>
      <c r="CN314" s="49" t="str">
        <f t="shared" si="134"/>
        <v/>
      </c>
      <c r="CO314" s="49" t="str">
        <f t="shared" si="135"/>
        <v/>
      </c>
      <c r="CP314" s="49" t="str">
        <f t="shared" si="136"/>
        <v/>
      </c>
      <c r="CQ314" s="49" t="str">
        <f t="shared" si="137"/>
        <v/>
      </c>
      <c r="CR314" s="49" t="str">
        <f t="shared" si="138"/>
        <v/>
      </c>
      <c r="CS314" s="49" t="str">
        <f t="shared" si="139"/>
        <v/>
      </c>
      <c r="CT314" s="49" t="str">
        <f t="shared" si="140"/>
        <v/>
      </c>
      <c r="CU314" s="49" t="str">
        <f t="shared" si="141"/>
        <v/>
      </c>
      <c r="CV314" s="16" t="str">
        <f t="shared" si="142"/>
        <v/>
      </c>
      <c r="CX314" s="48" t="str">
        <f t="shared" si="143"/>
        <v/>
      </c>
      <c r="CY314" s="49" t="str">
        <f t="shared" si="144"/>
        <v/>
      </c>
      <c r="CZ314" s="49" t="str">
        <f t="shared" si="145"/>
        <v/>
      </c>
      <c r="DA314" s="49" t="str">
        <f t="shared" si="146"/>
        <v/>
      </c>
      <c r="DB314" s="49" t="str">
        <f t="shared" si="147"/>
        <v/>
      </c>
      <c r="DC314" s="49" t="str">
        <f t="shared" si="148"/>
        <v/>
      </c>
      <c r="DD314" s="49" t="str">
        <f t="shared" si="149"/>
        <v/>
      </c>
      <c r="DE314" s="49" t="str">
        <f t="shared" si="150"/>
        <v/>
      </c>
      <c r="DF314" s="49" t="str">
        <f t="shared" si="151"/>
        <v/>
      </c>
      <c r="DG314" s="49" t="str">
        <f t="shared" si="152"/>
        <v/>
      </c>
      <c r="DH314" s="49" t="str">
        <f t="shared" si="153"/>
        <v/>
      </c>
      <c r="DI314" s="49" t="str">
        <f t="shared" si="154"/>
        <v/>
      </c>
      <c r="DJ314" s="49" t="str">
        <f t="shared" si="155"/>
        <v/>
      </c>
      <c r="DK314" s="49" t="str">
        <f t="shared" si="156"/>
        <v/>
      </c>
      <c r="DL314" s="16" t="str">
        <f t="shared" si="157"/>
        <v/>
      </c>
      <c r="DN314" s="17" t="str">
        <f t="shared" si="158"/>
        <v>Apr 2020</v>
      </c>
    </row>
    <row r="315" spans="1:118" x14ac:dyDescent="0.25">
      <c r="A315" s="30"/>
      <c r="B315" s="102">
        <f>IF(B314="", "", IFERROR(IF(B314+1&gt;Settings!$G$25, "", B314+1), ""))</f>
        <v>43951</v>
      </c>
      <c r="C315" s="294"/>
      <c r="D315" s="295"/>
      <c r="E315" s="295"/>
      <c r="F315" s="295"/>
      <c r="G315" s="295"/>
      <c r="H315" s="295"/>
      <c r="I315" s="295"/>
      <c r="J315" s="295"/>
      <c r="K315" s="295"/>
      <c r="L315" s="295"/>
      <c r="M315" s="295"/>
      <c r="N315" s="295"/>
      <c r="O315" s="295"/>
      <c r="P315" s="295"/>
      <c r="Q315" s="296"/>
      <c r="R315" s="30"/>
      <c r="T315" s="17" t="str">
        <f>IF($B315="", "", IF($B315&lt;Settings!$G$23, "Old", "New"))</f>
        <v>New</v>
      </c>
      <c r="AL315" s="118" t="str">
        <f>IF(OR($B315="", C315="", C$10="", AL$9), "", IFERROR($B315+INDEX(Settings!$AF$19:$AF$33, MATCH(C$10, Settings!$Y$19:$Y$33, 0))+IF(INDEX(Settings!$AI$19:$AI$33, MATCH(C$10, Settings!$Y$19:$Y$33, 0))="", 0, INDEX($AO$2:$AU$8, MATCH(TEXT($B315, "ddd"), $AN$2:$AN$8, 0), MATCH(INDEX(Settings!$AI$19:$AI$33, MATCH(C$10, Settings!$Y$19:$Y$33, 0)), $AO$1:$AU$1, 0))), 0))</f>
        <v/>
      </c>
      <c r="AM315" s="119" t="str">
        <f>IF(OR($B315="", D315="", D$10="", AM$9), "", IFERROR($B315+INDEX(Settings!$AF$19:$AF$33, MATCH(D$10, Settings!$Y$19:$Y$33, 0))+IF(INDEX(Settings!$AI$19:$AI$33, MATCH(D$10, Settings!$Y$19:$Y$33, 0))="", 0, INDEX($AO$2:$AU$8, MATCH(TEXT($B315, "ddd"), $AN$2:$AN$8, 0), MATCH(INDEX(Settings!$AI$19:$AI$33, MATCH(D$10, Settings!$Y$19:$Y$33, 0)), $AO$1:$AU$1, 0))), 0))</f>
        <v/>
      </c>
      <c r="AN315" s="119" t="str">
        <f>IF(OR($B315="", E315="", E$10="", AN$9), "", IFERROR($B315+INDEX(Settings!$AF$19:$AF$33, MATCH(E$10, Settings!$Y$19:$Y$33, 0))+IF(INDEX(Settings!$AI$19:$AI$33, MATCH(E$10, Settings!$Y$19:$Y$33, 0))="", 0, INDEX($AO$2:$AU$8, MATCH(TEXT($B315, "ddd"), $AN$2:$AN$8, 0), MATCH(INDEX(Settings!$AI$19:$AI$33, MATCH(E$10, Settings!$Y$19:$Y$33, 0)), $AO$1:$AU$1, 0))), 0))</f>
        <v/>
      </c>
      <c r="AO315" s="119" t="str">
        <f>IF(OR($B315="", F315="", F$10="", AO$9), "", IFERROR($B315+INDEX(Settings!$AF$19:$AF$33, MATCH(F$10, Settings!$Y$19:$Y$33, 0))+IF(INDEX(Settings!$AI$19:$AI$33, MATCH(F$10, Settings!$Y$19:$Y$33, 0))="", 0, INDEX($AO$2:$AU$8, MATCH(TEXT($B315, "ddd"), $AN$2:$AN$8, 0), MATCH(INDEX(Settings!$AI$19:$AI$33, MATCH(F$10, Settings!$Y$19:$Y$33, 0)), $AO$1:$AU$1, 0))), 0))</f>
        <v/>
      </c>
      <c r="AP315" s="119" t="str">
        <f>IF(OR($B315="", G315="", G$10="", AP$9), "", IFERROR($B315+INDEX(Settings!$AF$19:$AF$33, MATCH(G$10, Settings!$Y$19:$Y$33, 0))+IF(INDEX(Settings!$AI$19:$AI$33, MATCH(G$10, Settings!$Y$19:$Y$33, 0))="", 0, INDEX($AO$2:$AU$8, MATCH(TEXT($B315, "ddd"), $AN$2:$AN$8, 0), MATCH(INDEX(Settings!$AI$19:$AI$33, MATCH(G$10, Settings!$Y$19:$Y$33, 0)), $AO$1:$AU$1, 0))), 0))</f>
        <v/>
      </c>
      <c r="AQ315" s="119" t="str">
        <f>IF(OR($B315="", H315="", H$10="", AQ$9), "", IFERROR($B315+INDEX(Settings!$AF$19:$AF$33, MATCH(H$10, Settings!$Y$19:$Y$33, 0))+IF(INDEX(Settings!$AI$19:$AI$33, MATCH(H$10, Settings!$Y$19:$Y$33, 0))="", 0, INDEX($AO$2:$AU$8, MATCH(TEXT($B315, "ddd"), $AN$2:$AN$8, 0), MATCH(INDEX(Settings!$AI$19:$AI$33, MATCH(H$10, Settings!$Y$19:$Y$33, 0)), $AO$1:$AU$1, 0))), 0))</f>
        <v/>
      </c>
      <c r="AR315" s="119" t="str">
        <f>IF(OR($B315="", I315="", I$10="", AR$9), "", IFERROR($B315+INDEX(Settings!$AF$19:$AF$33, MATCH(I$10, Settings!$Y$19:$Y$33, 0))+IF(INDEX(Settings!$AI$19:$AI$33, MATCH(I$10, Settings!$Y$19:$Y$33, 0))="", 0, INDEX($AO$2:$AU$8, MATCH(TEXT($B315, "ddd"), $AN$2:$AN$8, 0), MATCH(INDEX(Settings!$AI$19:$AI$33, MATCH(I$10, Settings!$Y$19:$Y$33, 0)), $AO$1:$AU$1, 0))), 0))</f>
        <v/>
      </c>
      <c r="AS315" s="119" t="str">
        <f>IF(OR($B315="", J315="", J$10="", AS$9), "", IFERROR($B315+INDEX(Settings!$AF$19:$AF$33, MATCH(J$10, Settings!$Y$19:$Y$33, 0))+IF(INDEX(Settings!$AI$19:$AI$33, MATCH(J$10, Settings!$Y$19:$Y$33, 0))="", 0, INDEX($AO$2:$AU$8, MATCH(TEXT($B315, "ddd"), $AN$2:$AN$8, 0), MATCH(INDEX(Settings!$AI$19:$AI$33, MATCH(J$10, Settings!$Y$19:$Y$33, 0)), $AO$1:$AU$1, 0))), 0))</f>
        <v/>
      </c>
      <c r="AT315" s="119" t="str">
        <f>IF(OR($B315="", K315="", K$10="", AT$9), "", IFERROR($B315+INDEX(Settings!$AF$19:$AF$33, MATCH(K$10, Settings!$Y$19:$Y$33, 0))+IF(INDEX(Settings!$AI$19:$AI$33, MATCH(K$10, Settings!$Y$19:$Y$33, 0))="", 0, INDEX($AO$2:$AU$8, MATCH(TEXT($B315, "ddd"), $AN$2:$AN$8, 0), MATCH(INDEX(Settings!$AI$19:$AI$33, MATCH(K$10, Settings!$Y$19:$Y$33, 0)), $AO$1:$AU$1, 0))), 0))</f>
        <v/>
      </c>
      <c r="AU315" s="119" t="str">
        <f>IF(OR($B315="", L315="", L$10="", AU$9), "", IFERROR($B315+INDEX(Settings!$AF$19:$AF$33, MATCH(L$10, Settings!$Y$19:$Y$33, 0))+IF(INDEX(Settings!$AI$19:$AI$33, MATCH(L$10, Settings!$Y$19:$Y$33, 0))="", 0, INDEX($AO$2:$AU$8, MATCH(TEXT($B315, "ddd"), $AN$2:$AN$8, 0), MATCH(INDEX(Settings!$AI$19:$AI$33, MATCH(L$10, Settings!$Y$19:$Y$33, 0)), $AO$1:$AU$1, 0))), 0))</f>
        <v/>
      </c>
      <c r="AV315" s="119" t="str">
        <f>IF(OR($B315="", M315="", M$10="", AV$9), "", IFERROR($B315+INDEX(Settings!$AF$19:$AF$33, MATCH(M$10, Settings!$Y$19:$Y$33, 0))+IF(INDEX(Settings!$AI$19:$AI$33, MATCH(M$10, Settings!$Y$19:$Y$33, 0))="", 0, INDEX($AO$2:$AU$8, MATCH(TEXT($B315, "ddd"), $AN$2:$AN$8, 0), MATCH(INDEX(Settings!$AI$19:$AI$33, MATCH(M$10, Settings!$Y$19:$Y$33, 0)), $AO$1:$AU$1, 0))), 0))</f>
        <v/>
      </c>
      <c r="AW315" s="119" t="str">
        <f>IF(OR($B315="", N315="", N$10="", AW$9), "", IFERROR($B315+INDEX(Settings!$AF$19:$AF$33, MATCH(N$10, Settings!$Y$19:$Y$33, 0))+IF(INDEX(Settings!$AI$19:$AI$33, MATCH(N$10, Settings!$Y$19:$Y$33, 0))="", 0, INDEX($AO$2:$AU$8, MATCH(TEXT($B315, "ddd"), $AN$2:$AN$8, 0), MATCH(INDEX(Settings!$AI$19:$AI$33, MATCH(N$10, Settings!$Y$19:$Y$33, 0)), $AO$1:$AU$1, 0))), 0))</f>
        <v/>
      </c>
      <c r="AX315" s="119" t="str">
        <f>IF(OR($B315="", O315="", O$10="", AX$9), "", IFERROR($B315+INDEX(Settings!$AF$19:$AF$33, MATCH(O$10, Settings!$Y$19:$Y$33, 0))+IF(INDEX(Settings!$AI$19:$AI$33, MATCH(O$10, Settings!$Y$19:$Y$33, 0))="", 0, INDEX($AO$2:$AU$8, MATCH(TEXT($B315, "ddd"), $AN$2:$AN$8, 0), MATCH(INDEX(Settings!$AI$19:$AI$33, MATCH(O$10, Settings!$Y$19:$Y$33, 0)), $AO$1:$AU$1, 0))), 0))</f>
        <v/>
      </c>
      <c r="AY315" s="119" t="str">
        <f>IF(OR($B315="", P315="", P$10="", AY$9), "", IFERROR($B315+INDEX(Settings!$AF$19:$AF$33, MATCH(P$10, Settings!$Y$19:$Y$33, 0))+IF(INDEX(Settings!$AI$19:$AI$33, MATCH(P$10, Settings!$Y$19:$Y$33, 0))="", 0, INDEX($AO$2:$AU$8, MATCH(TEXT($B315, "ddd"), $AN$2:$AN$8, 0), MATCH(INDEX(Settings!$AI$19:$AI$33, MATCH(P$10, Settings!$Y$19:$Y$33, 0)), $AO$1:$AU$1, 0))), 0))</f>
        <v/>
      </c>
      <c r="AZ315" s="120" t="str">
        <f>IF(OR($B315="", Q315="", Q$10="", AZ$9), "", IFERROR($B315+INDEX(Settings!$AF$19:$AF$33, MATCH(Q$10, Settings!$Y$19:$Y$33, 0))+IF(INDEX(Settings!$AI$19:$AI$33, MATCH(Q$10, Settings!$Y$19:$Y$33, 0))="", 0, INDEX($AO$2:$AU$8, MATCH(TEXT($B315, "ddd"), $AN$2:$AN$8, 0), MATCH(INDEX(Settings!$AI$19:$AI$33, MATCH(Q$10, Settings!$Y$19:$Y$33, 0)), $AO$1:$AU$1, 0))), 0))</f>
        <v/>
      </c>
      <c r="BB315" s="118" t="str">
        <f>IF(OR(C$10="", $B315="", C315="", BB$9=""), "", IFERROR(WORKDAY((DATE(YEAR($B315), MONTH($B315)+INDEX(Settings!$AM$19:$AM$33, MATCH(C$10, Settings!$Y$19:$Y$33, 0)), IF(INDEX(Settings!$AQ$19:$AQ$33, MATCH(C$10, Settings!$Y$19:$Y$33, 0))=0, DAY($B315), INDEX(Settings!$AQ$19:$AQ$33, MATCH(C$10, Settings!$Y$19:$Y$33, 0))))-1), 1, Settings!$AY$23:$AY$38), ""))</f>
        <v/>
      </c>
      <c r="BC315" s="119" t="str">
        <f>IF(OR(D$10="", $B315="", D315="", BC$9=""), "", IFERROR(WORKDAY((DATE(YEAR($B315), MONTH($B315)+INDEX(Settings!$AM$19:$AM$33, MATCH(D$10, Settings!$Y$19:$Y$33, 0)), IF(INDEX(Settings!$AQ$19:$AQ$33, MATCH(D$10, Settings!$Y$19:$Y$33, 0))=0, DAY($B315), INDEX(Settings!$AQ$19:$AQ$33, MATCH(D$10, Settings!$Y$19:$Y$33, 0))))-1), 1, Settings!$AY$23:$AY$38), ""))</f>
        <v/>
      </c>
      <c r="BD315" s="119" t="str">
        <f>IF(OR(E$10="", $B315="", E315="", BD$9=""), "", IFERROR(WORKDAY((DATE(YEAR($B315), MONTH($B315)+INDEX(Settings!$AM$19:$AM$33, MATCH(E$10, Settings!$Y$19:$Y$33, 0)), IF(INDEX(Settings!$AQ$19:$AQ$33, MATCH(E$10, Settings!$Y$19:$Y$33, 0))=0, DAY($B315), INDEX(Settings!$AQ$19:$AQ$33, MATCH(E$10, Settings!$Y$19:$Y$33, 0))))-1), 1, Settings!$AY$23:$AY$38), ""))</f>
        <v/>
      </c>
      <c r="BE315" s="119" t="str">
        <f>IF(OR(F$10="", $B315="", F315="", BE$9=""), "", IFERROR(WORKDAY((DATE(YEAR($B315), MONTH($B315)+INDEX(Settings!$AM$19:$AM$33, MATCH(F$10, Settings!$Y$19:$Y$33, 0)), IF(INDEX(Settings!$AQ$19:$AQ$33, MATCH(F$10, Settings!$Y$19:$Y$33, 0))=0, DAY($B315), INDEX(Settings!$AQ$19:$AQ$33, MATCH(F$10, Settings!$Y$19:$Y$33, 0))))-1), 1, Settings!$AY$23:$AY$38), ""))</f>
        <v/>
      </c>
      <c r="BF315" s="119" t="str">
        <f>IF(OR(G$10="", $B315="", G315="", BF$9=""), "", IFERROR(WORKDAY((DATE(YEAR($B315), MONTH($B315)+INDEX(Settings!$AM$19:$AM$33, MATCH(G$10, Settings!$Y$19:$Y$33, 0)), IF(INDEX(Settings!$AQ$19:$AQ$33, MATCH(G$10, Settings!$Y$19:$Y$33, 0))=0, DAY($B315), INDEX(Settings!$AQ$19:$AQ$33, MATCH(G$10, Settings!$Y$19:$Y$33, 0))))-1), 1, Settings!$AY$23:$AY$38), ""))</f>
        <v/>
      </c>
      <c r="BG315" s="119" t="str">
        <f>IF(OR(H$10="", $B315="", H315="", BG$9=""), "", IFERROR(WORKDAY((DATE(YEAR($B315), MONTH($B315)+INDEX(Settings!$AM$19:$AM$33, MATCH(H$10, Settings!$Y$19:$Y$33, 0)), IF(INDEX(Settings!$AQ$19:$AQ$33, MATCH(H$10, Settings!$Y$19:$Y$33, 0))=0, DAY($B315), INDEX(Settings!$AQ$19:$AQ$33, MATCH(H$10, Settings!$Y$19:$Y$33, 0))))-1), 1, Settings!$AY$23:$AY$38), ""))</f>
        <v/>
      </c>
      <c r="BH315" s="119" t="str">
        <f>IF(OR(I$10="", $B315="", I315="", BH$9=""), "", IFERROR(WORKDAY((DATE(YEAR($B315), MONTH($B315)+INDEX(Settings!$AM$19:$AM$33, MATCH(I$10, Settings!$Y$19:$Y$33, 0)), IF(INDEX(Settings!$AQ$19:$AQ$33, MATCH(I$10, Settings!$Y$19:$Y$33, 0))=0, DAY($B315), INDEX(Settings!$AQ$19:$AQ$33, MATCH(I$10, Settings!$Y$19:$Y$33, 0))))-1), 1, Settings!$AY$23:$AY$38), ""))</f>
        <v/>
      </c>
      <c r="BI315" s="119" t="str">
        <f>IF(OR(J$10="", $B315="", J315="", BI$9=""), "", IFERROR(WORKDAY((DATE(YEAR($B315), MONTH($B315)+INDEX(Settings!$AM$19:$AM$33, MATCH(J$10, Settings!$Y$19:$Y$33, 0)), IF(INDEX(Settings!$AQ$19:$AQ$33, MATCH(J$10, Settings!$Y$19:$Y$33, 0))=0, DAY($B315), INDEX(Settings!$AQ$19:$AQ$33, MATCH(J$10, Settings!$Y$19:$Y$33, 0))))-1), 1, Settings!$AY$23:$AY$38), ""))</f>
        <v/>
      </c>
      <c r="BJ315" s="119" t="str">
        <f>IF(OR(K$10="", $B315="", K315="", BJ$9=""), "", IFERROR(WORKDAY((DATE(YEAR($B315), MONTH($B315)+INDEX(Settings!$AM$19:$AM$33, MATCH(K$10, Settings!$Y$19:$Y$33, 0)), IF(INDEX(Settings!$AQ$19:$AQ$33, MATCH(K$10, Settings!$Y$19:$Y$33, 0))=0, DAY($B315), INDEX(Settings!$AQ$19:$AQ$33, MATCH(K$10, Settings!$Y$19:$Y$33, 0))))-1), 1, Settings!$AY$23:$AY$38), ""))</f>
        <v/>
      </c>
      <c r="BK315" s="119" t="str">
        <f>IF(OR(L$10="", $B315="", L315="", BK$9=""), "", IFERROR(WORKDAY((DATE(YEAR($B315), MONTH($B315)+INDEX(Settings!$AM$19:$AM$33, MATCH(L$10, Settings!$Y$19:$Y$33, 0)), IF(INDEX(Settings!$AQ$19:$AQ$33, MATCH(L$10, Settings!$Y$19:$Y$33, 0))=0, DAY($B315), INDEX(Settings!$AQ$19:$AQ$33, MATCH(L$10, Settings!$Y$19:$Y$33, 0))))-1), 1, Settings!$AY$23:$AY$38), ""))</f>
        <v/>
      </c>
      <c r="BL315" s="119" t="str">
        <f>IF(OR(M$10="", $B315="", M315="", BL$9=""), "", IFERROR(WORKDAY((DATE(YEAR($B315), MONTH($B315)+INDEX(Settings!$AM$19:$AM$33, MATCH(M$10, Settings!$Y$19:$Y$33, 0)), IF(INDEX(Settings!$AQ$19:$AQ$33, MATCH(M$10, Settings!$Y$19:$Y$33, 0))=0, DAY($B315), INDEX(Settings!$AQ$19:$AQ$33, MATCH(M$10, Settings!$Y$19:$Y$33, 0))))-1), 1, Settings!$AY$23:$AY$38), ""))</f>
        <v/>
      </c>
      <c r="BM315" s="119" t="str">
        <f>IF(OR(N$10="", $B315="", N315="", BM$9=""), "", IFERROR(WORKDAY((DATE(YEAR($B315), MONTH($B315)+INDEX(Settings!$AM$19:$AM$33, MATCH(N$10, Settings!$Y$19:$Y$33, 0)), IF(INDEX(Settings!$AQ$19:$AQ$33, MATCH(N$10, Settings!$Y$19:$Y$33, 0))=0, DAY($B315), INDEX(Settings!$AQ$19:$AQ$33, MATCH(N$10, Settings!$Y$19:$Y$33, 0))))-1), 1, Settings!$AY$23:$AY$38), ""))</f>
        <v/>
      </c>
      <c r="BN315" s="119" t="str">
        <f>IF(OR(O$10="", $B315="", O315="", BN$9=""), "", IFERROR(WORKDAY((DATE(YEAR($B315), MONTH($B315)+INDEX(Settings!$AM$19:$AM$33, MATCH(O$10, Settings!$Y$19:$Y$33, 0)), IF(INDEX(Settings!$AQ$19:$AQ$33, MATCH(O$10, Settings!$Y$19:$Y$33, 0))=0, DAY($B315), INDEX(Settings!$AQ$19:$AQ$33, MATCH(O$10, Settings!$Y$19:$Y$33, 0))))-1), 1, Settings!$AY$23:$AY$38), ""))</f>
        <v/>
      </c>
      <c r="BO315" s="119" t="str">
        <f>IF(OR(P$10="", $B315="", P315="", BO$9=""), "", IFERROR(WORKDAY((DATE(YEAR($B315), MONTH($B315)+INDEX(Settings!$AM$19:$AM$33, MATCH(P$10, Settings!$Y$19:$Y$33, 0)), IF(INDEX(Settings!$AQ$19:$AQ$33, MATCH(P$10, Settings!$Y$19:$Y$33, 0))=0, DAY($B315), INDEX(Settings!$AQ$19:$AQ$33, MATCH(P$10, Settings!$Y$19:$Y$33, 0))))-1), 1, Settings!$AY$23:$AY$38), ""))</f>
        <v/>
      </c>
      <c r="BP315" s="120" t="str">
        <f>IF(OR(Q$10="", $B315="", Q315="", BP$9=""), "", IFERROR(WORKDAY((DATE(YEAR($B315), MONTH($B315)+INDEX(Settings!$AM$19:$AM$33, MATCH(Q$10, Settings!$Y$19:$Y$33, 0)), IF(INDEX(Settings!$AQ$19:$AQ$33, MATCH(Q$10, Settings!$Y$19:$Y$33, 0))=0, DAY($B315), INDEX(Settings!$AQ$19:$AQ$33, MATCH(Q$10, Settings!$Y$19:$Y$33, 0))))-1), 1, Settings!$AY$23:$AY$38), ""))</f>
        <v/>
      </c>
      <c r="BR315" s="118" t="str">
        <f>IF(BB315="", "", IF(BB315&lt;=$B315, WORKDAY(DATE(YEAR($BB315), MONTH(BB315)+1, DAY(BB315)-1), 1, Settings!$AY$23:$AY$38), BB315))</f>
        <v/>
      </c>
      <c r="BS315" s="119" t="str">
        <f>IF(BC315="", "", IF(BC315&lt;=$B315, WORKDAY(DATE(YEAR($BB315), MONTH(BC315)+1, DAY(BC315)-1), 1, Settings!$AY$23:$AY$38), BC315))</f>
        <v/>
      </c>
      <c r="BT315" s="119" t="str">
        <f>IF(BD315="", "", IF(BD315&lt;=$B315, WORKDAY(DATE(YEAR($BB315), MONTH(BD315)+1, DAY(BD315)-1), 1, Settings!$AY$23:$AY$38), BD315))</f>
        <v/>
      </c>
      <c r="BU315" s="119" t="str">
        <f>IF(BE315="", "", IF(BE315&lt;=$B315, WORKDAY(DATE(YEAR($BB315), MONTH(BE315)+1, DAY(BE315)-1), 1, Settings!$AY$23:$AY$38), BE315))</f>
        <v/>
      </c>
      <c r="BV315" s="119" t="str">
        <f>IF(BF315="", "", IF(BF315&lt;=$B315, WORKDAY(DATE(YEAR($BB315), MONTH(BF315)+1, DAY(BF315)-1), 1, Settings!$AY$23:$AY$38), BF315))</f>
        <v/>
      </c>
      <c r="BW315" s="119" t="str">
        <f>IF(BG315="", "", IF(BG315&lt;=$B315, WORKDAY(DATE(YEAR($BB315), MONTH(BG315)+1, DAY(BG315)-1), 1, Settings!$AY$23:$AY$38), BG315))</f>
        <v/>
      </c>
      <c r="BX315" s="119" t="str">
        <f>IF(BH315="", "", IF(BH315&lt;=$B315, WORKDAY(DATE(YEAR($BB315), MONTH(BH315)+1, DAY(BH315)-1), 1, Settings!$AY$23:$AY$38), BH315))</f>
        <v/>
      </c>
      <c r="BY315" s="119" t="str">
        <f>IF(BI315="", "", IF(BI315&lt;=$B315, WORKDAY(DATE(YEAR($BB315), MONTH(BI315)+1, DAY(BI315)-1), 1, Settings!$AY$23:$AY$38), BI315))</f>
        <v/>
      </c>
      <c r="BZ315" s="119" t="str">
        <f>IF(BJ315="", "", IF(BJ315&lt;=$B315, WORKDAY(DATE(YEAR($BB315), MONTH(BJ315)+1, DAY(BJ315)-1), 1, Settings!$AY$23:$AY$38), BJ315))</f>
        <v/>
      </c>
      <c r="CA315" s="119" t="str">
        <f>IF(BK315="", "", IF(BK315&lt;=$B315, WORKDAY(DATE(YEAR($BB315), MONTH(BK315)+1, DAY(BK315)-1), 1, Settings!$AY$23:$AY$38), BK315))</f>
        <v/>
      </c>
      <c r="CB315" s="119" t="str">
        <f>IF(BL315="", "", IF(BL315&lt;=$B315, WORKDAY(DATE(YEAR($BB315), MONTH(BL315)+1, DAY(BL315)-1), 1, Settings!$AY$23:$AY$38), BL315))</f>
        <v/>
      </c>
      <c r="CC315" s="119" t="str">
        <f>IF(BM315="", "", IF(BM315&lt;=$B315, WORKDAY(DATE(YEAR($BB315), MONTH(BM315)+1, DAY(BM315)-1), 1, Settings!$AY$23:$AY$38), BM315))</f>
        <v/>
      </c>
      <c r="CD315" s="119" t="str">
        <f>IF(BN315="", "", IF(BN315&lt;=$B315, WORKDAY(DATE(YEAR($BB315), MONTH(BN315)+1, DAY(BN315)-1), 1, Settings!$AY$23:$AY$38), BN315))</f>
        <v/>
      </c>
      <c r="CE315" s="119" t="str">
        <f>IF(BO315="", "", IF(BO315&lt;=$B315, WORKDAY(DATE(YEAR($BB315), MONTH(BO315)+1, DAY(BO315)-1), 1, Settings!$AY$23:$AY$38), BO315))</f>
        <v/>
      </c>
      <c r="CF315" s="120" t="str">
        <f>IF(BP315="", "", IF(BP315&lt;=$B315, WORKDAY(DATE(YEAR($BB315), MONTH(BP315)+1, DAY(BP315)-1), 1, Settings!$AY$23:$AY$38), BP315))</f>
        <v/>
      </c>
      <c r="CH315" s="48" t="str">
        <f t="shared" si="128"/>
        <v/>
      </c>
      <c r="CI315" s="49" t="str">
        <f t="shared" si="129"/>
        <v/>
      </c>
      <c r="CJ315" s="49" t="str">
        <f t="shared" si="130"/>
        <v/>
      </c>
      <c r="CK315" s="49" t="str">
        <f t="shared" si="131"/>
        <v/>
      </c>
      <c r="CL315" s="49" t="str">
        <f t="shared" si="132"/>
        <v/>
      </c>
      <c r="CM315" s="49" t="str">
        <f t="shared" si="133"/>
        <v/>
      </c>
      <c r="CN315" s="49" t="str">
        <f t="shared" si="134"/>
        <v/>
      </c>
      <c r="CO315" s="49" t="str">
        <f t="shared" si="135"/>
        <v/>
      </c>
      <c r="CP315" s="49" t="str">
        <f t="shared" si="136"/>
        <v/>
      </c>
      <c r="CQ315" s="49" t="str">
        <f t="shared" si="137"/>
        <v/>
      </c>
      <c r="CR315" s="49" t="str">
        <f t="shared" si="138"/>
        <v/>
      </c>
      <c r="CS315" s="49" t="str">
        <f t="shared" si="139"/>
        <v/>
      </c>
      <c r="CT315" s="49" t="str">
        <f t="shared" si="140"/>
        <v/>
      </c>
      <c r="CU315" s="49" t="str">
        <f t="shared" si="141"/>
        <v/>
      </c>
      <c r="CV315" s="16" t="str">
        <f t="shared" si="142"/>
        <v/>
      </c>
      <c r="CX315" s="48" t="str">
        <f t="shared" si="143"/>
        <v/>
      </c>
      <c r="CY315" s="49" t="str">
        <f t="shared" si="144"/>
        <v/>
      </c>
      <c r="CZ315" s="49" t="str">
        <f t="shared" si="145"/>
        <v/>
      </c>
      <c r="DA315" s="49" t="str">
        <f t="shared" si="146"/>
        <v/>
      </c>
      <c r="DB315" s="49" t="str">
        <f t="shared" si="147"/>
        <v/>
      </c>
      <c r="DC315" s="49" t="str">
        <f t="shared" si="148"/>
        <v/>
      </c>
      <c r="DD315" s="49" t="str">
        <f t="shared" si="149"/>
        <v/>
      </c>
      <c r="DE315" s="49" t="str">
        <f t="shared" si="150"/>
        <v/>
      </c>
      <c r="DF315" s="49" t="str">
        <f t="shared" si="151"/>
        <v/>
      </c>
      <c r="DG315" s="49" t="str">
        <f t="shared" si="152"/>
        <v/>
      </c>
      <c r="DH315" s="49" t="str">
        <f t="shared" si="153"/>
        <v/>
      </c>
      <c r="DI315" s="49" t="str">
        <f t="shared" si="154"/>
        <v/>
      </c>
      <c r="DJ315" s="49" t="str">
        <f t="shared" si="155"/>
        <v/>
      </c>
      <c r="DK315" s="49" t="str">
        <f t="shared" si="156"/>
        <v/>
      </c>
      <c r="DL315" s="16" t="str">
        <f t="shared" si="157"/>
        <v/>
      </c>
      <c r="DN315" s="17" t="str">
        <f t="shared" si="158"/>
        <v>Apr 2020</v>
      </c>
    </row>
    <row r="316" spans="1:118" x14ac:dyDescent="0.25">
      <c r="A316" s="30"/>
      <c r="B316" s="102">
        <f>IF(B315="", "", IFERROR(IF(B315+1&gt;Settings!$G$25, "", B315+1), ""))</f>
        <v>43952</v>
      </c>
      <c r="C316" s="294"/>
      <c r="D316" s="295"/>
      <c r="E316" s="295"/>
      <c r="F316" s="295"/>
      <c r="G316" s="295"/>
      <c r="H316" s="295"/>
      <c r="I316" s="295"/>
      <c r="J316" s="295"/>
      <c r="K316" s="295"/>
      <c r="L316" s="295"/>
      <c r="M316" s="295"/>
      <c r="N316" s="295"/>
      <c r="O316" s="295"/>
      <c r="P316" s="295"/>
      <c r="Q316" s="296"/>
      <c r="R316" s="30"/>
      <c r="T316" s="17" t="str">
        <f>IF($B316="", "", IF($B316&lt;Settings!$G$23, "Old", "New"))</f>
        <v>New</v>
      </c>
      <c r="AL316" s="118" t="str">
        <f>IF(OR($B316="", C316="", C$10="", AL$9), "", IFERROR($B316+INDEX(Settings!$AF$19:$AF$33, MATCH(C$10, Settings!$Y$19:$Y$33, 0))+IF(INDEX(Settings!$AI$19:$AI$33, MATCH(C$10, Settings!$Y$19:$Y$33, 0))="", 0, INDEX($AO$2:$AU$8, MATCH(TEXT($B316, "ddd"), $AN$2:$AN$8, 0), MATCH(INDEX(Settings!$AI$19:$AI$33, MATCH(C$10, Settings!$Y$19:$Y$33, 0)), $AO$1:$AU$1, 0))), 0))</f>
        <v/>
      </c>
      <c r="AM316" s="119" t="str">
        <f>IF(OR($B316="", D316="", D$10="", AM$9), "", IFERROR($B316+INDEX(Settings!$AF$19:$AF$33, MATCH(D$10, Settings!$Y$19:$Y$33, 0))+IF(INDEX(Settings!$AI$19:$AI$33, MATCH(D$10, Settings!$Y$19:$Y$33, 0))="", 0, INDEX($AO$2:$AU$8, MATCH(TEXT($B316, "ddd"), $AN$2:$AN$8, 0), MATCH(INDEX(Settings!$AI$19:$AI$33, MATCH(D$10, Settings!$Y$19:$Y$33, 0)), $AO$1:$AU$1, 0))), 0))</f>
        <v/>
      </c>
      <c r="AN316" s="119" t="str">
        <f>IF(OR($B316="", E316="", E$10="", AN$9), "", IFERROR($B316+INDEX(Settings!$AF$19:$AF$33, MATCH(E$10, Settings!$Y$19:$Y$33, 0))+IF(INDEX(Settings!$AI$19:$AI$33, MATCH(E$10, Settings!$Y$19:$Y$33, 0))="", 0, INDEX($AO$2:$AU$8, MATCH(TEXT($B316, "ddd"), $AN$2:$AN$8, 0), MATCH(INDEX(Settings!$AI$19:$AI$33, MATCH(E$10, Settings!$Y$19:$Y$33, 0)), $AO$1:$AU$1, 0))), 0))</f>
        <v/>
      </c>
      <c r="AO316" s="119" t="str">
        <f>IF(OR($B316="", F316="", F$10="", AO$9), "", IFERROR($B316+INDEX(Settings!$AF$19:$AF$33, MATCH(F$10, Settings!$Y$19:$Y$33, 0))+IF(INDEX(Settings!$AI$19:$AI$33, MATCH(F$10, Settings!$Y$19:$Y$33, 0))="", 0, INDEX($AO$2:$AU$8, MATCH(TEXT($B316, "ddd"), $AN$2:$AN$8, 0), MATCH(INDEX(Settings!$AI$19:$AI$33, MATCH(F$10, Settings!$Y$19:$Y$33, 0)), $AO$1:$AU$1, 0))), 0))</f>
        <v/>
      </c>
      <c r="AP316" s="119" t="str">
        <f>IF(OR($B316="", G316="", G$10="", AP$9), "", IFERROR($B316+INDEX(Settings!$AF$19:$AF$33, MATCH(G$10, Settings!$Y$19:$Y$33, 0))+IF(INDEX(Settings!$AI$19:$AI$33, MATCH(G$10, Settings!$Y$19:$Y$33, 0))="", 0, INDEX($AO$2:$AU$8, MATCH(TEXT($B316, "ddd"), $AN$2:$AN$8, 0), MATCH(INDEX(Settings!$AI$19:$AI$33, MATCH(G$10, Settings!$Y$19:$Y$33, 0)), $AO$1:$AU$1, 0))), 0))</f>
        <v/>
      </c>
      <c r="AQ316" s="119" t="str">
        <f>IF(OR($B316="", H316="", H$10="", AQ$9), "", IFERROR($B316+INDEX(Settings!$AF$19:$AF$33, MATCH(H$10, Settings!$Y$19:$Y$33, 0))+IF(INDEX(Settings!$AI$19:$AI$33, MATCH(H$10, Settings!$Y$19:$Y$33, 0))="", 0, INDEX($AO$2:$AU$8, MATCH(TEXT($B316, "ddd"), $AN$2:$AN$8, 0), MATCH(INDEX(Settings!$AI$19:$AI$33, MATCH(H$10, Settings!$Y$19:$Y$33, 0)), $AO$1:$AU$1, 0))), 0))</f>
        <v/>
      </c>
      <c r="AR316" s="119" t="str">
        <f>IF(OR($B316="", I316="", I$10="", AR$9), "", IFERROR($B316+INDEX(Settings!$AF$19:$AF$33, MATCH(I$10, Settings!$Y$19:$Y$33, 0))+IF(INDEX(Settings!$AI$19:$AI$33, MATCH(I$10, Settings!$Y$19:$Y$33, 0))="", 0, INDEX($AO$2:$AU$8, MATCH(TEXT($B316, "ddd"), $AN$2:$AN$8, 0), MATCH(INDEX(Settings!$AI$19:$AI$33, MATCH(I$10, Settings!$Y$19:$Y$33, 0)), $AO$1:$AU$1, 0))), 0))</f>
        <v/>
      </c>
      <c r="AS316" s="119" t="str">
        <f>IF(OR($B316="", J316="", J$10="", AS$9), "", IFERROR($B316+INDEX(Settings!$AF$19:$AF$33, MATCH(J$10, Settings!$Y$19:$Y$33, 0))+IF(INDEX(Settings!$AI$19:$AI$33, MATCH(J$10, Settings!$Y$19:$Y$33, 0))="", 0, INDEX($AO$2:$AU$8, MATCH(TEXT($B316, "ddd"), $AN$2:$AN$8, 0), MATCH(INDEX(Settings!$AI$19:$AI$33, MATCH(J$10, Settings!$Y$19:$Y$33, 0)), $AO$1:$AU$1, 0))), 0))</f>
        <v/>
      </c>
      <c r="AT316" s="119" t="str">
        <f>IF(OR($B316="", K316="", K$10="", AT$9), "", IFERROR($B316+INDEX(Settings!$AF$19:$AF$33, MATCH(K$10, Settings!$Y$19:$Y$33, 0))+IF(INDEX(Settings!$AI$19:$AI$33, MATCH(K$10, Settings!$Y$19:$Y$33, 0))="", 0, INDEX($AO$2:$AU$8, MATCH(TEXT($B316, "ddd"), $AN$2:$AN$8, 0), MATCH(INDEX(Settings!$AI$19:$AI$33, MATCH(K$10, Settings!$Y$19:$Y$33, 0)), $AO$1:$AU$1, 0))), 0))</f>
        <v/>
      </c>
      <c r="AU316" s="119" t="str">
        <f>IF(OR($B316="", L316="", L$10="", AU$9), "", IFERROR($B316+INDEX(Settings!$AF$19:$AF$33, MATCH(L$10, Settings!$Y$19:$Y$33, 0))+IF(INDEX(Settings!$AI$19:$AI$33, MATCH(L$10, Settings!$Y$19:$Y$33, 0))="", 0, INDEX($AO$2:$AU$8, MATCH(TEXT($B316, "ddd"), $AN$2:$AN$8, 0), MATCH(INDEX(Settings!$AI$19:$AI$33, MATCH(L$10, Settings!$Y$19:$Y$33, 0)), $AO$1:$AU$1, 0))), 0))</f>
        <v/>
      </c>
      <c r="AV316" s="119" t="str">
        <f>IF(OR($B316="", M316="", M$10="", AV$9), "", IFERROR($B316+INDEX(Settings!$AF$19:$AF$33, MATCH(M$10, Settings!$Y$19:$Y$33, 0))+IF(INDEX(Settings!$AI$19:$AI$33, MATCH(M$10, Settings!$Y$19:$Y$33, 0))="", 0, INDEX($AO$2:$AU$8, MATCH(TEXT($B316, "ddd"), $AN$2:$AN$8, 0), MATCH(INDEX(Settings!$AI$19:$AI$33, MATCH(M$10, Settings!$Y$19:$Y$33, 0)), $AO$1:$AU$1, 0))), 0))</f>
        <v/>
      </c>
      <c r="AW316" s="119" t="str">
        <f>IF(OR($B316="", N316="", N$10="", AW$9), "", IFERROR($B316+INDEX(Settings!$AF$19:$AF$33, MATCH(N$10, Settings!$Y$19:$Y$33, 0))+IF(INDEX(Settings!$AI$19:$AI$33, MATCH(N$10, Settings!$Y$19:$Y$33, 0))="", 0, INDEX($AO$2:$AU$8, MATCH(TEXT($B316, "ddd"), $AN$2:$AN$8, 0), MATCH(INDEX(Settings!$AI$19:$AI$33, MATCH(N$10, Settings!$Y$19:$Y$33, 0)), $AO$1:$AU$1, 0))), 0))</f>
        <v/>
      </c>
      <c r="AX316" s="119" t="str">
        <f>IF(OR($B316="", O316="", O$10="", AX$9), "", IFERROR($B316+INDEX(Settings!$AF$19:$AF$33, MATCH(O$10, Settings!$Y$19:$Y$33, 0))+IF(INDEX(Settings!$AI$19:$AI$33, MATCH(O$10, Settings!$Y$19:$Y$33, 0))="", 0, INDEX($AO$2:$AU$8, MATCH(TEXT($B316, "ddd"), $AN$2:$AN$8, 0), MATCH(INDEX(Settings!$AI$19:$AI$33, MATCH(O$10, Settings!$Y$19:$Y$33, 0)), $AO$1:$AU$1, 0))), 0))</f>
        <v/>
      </c>
      <c r="AY316" s="119" t="str">
        <f>IF(OR($B316="", P316="", P$10="", AY$9), "", IFERROR($B316+INDEX(Settings!$AF$19:$AF$33, MATCH(P$10, Settings!$Y$19:$Y$33, 0))+IF(INDEX(Settings!$AI$19:$AI$33, MATCH(P$10, Settings!$Y$19:$Y$33, 0))="", 0, INDEX($AO$2:$AU$8, MATCH(TEXT($B316, "ddd"), $AN$2:$AN$8, 0), MATCH(INDEX(Settings!$AI$19:$AI$33, MATCH(P$10, Settings!$Y$19:$Y$33, 0)), $AO$1:$AU$1, 0))), 0))</f>
        <v/>
      </c>
      <c r="AZ316" s="120" t="str">
        <f>IF(OR($B316="", Q316="", Q$10="", AZ$9), "", IFERROR($B316+INDEX(Settings!$AF$19:$AF$33, MATCH(Q$10, Settings!$Y$19:$Y$33, 0))+IF(INDEX(Settings!$AI$19:$AI$33, MATCH(Q$10, Settings!$Y$19:$Y$33, 0))="", 0, INDEX($AO$2:$AU$8, MATCH(TEXT($B316, "ddd"), $AN$2:$AN$8, 0), MATCH(INDEX(Settings!$AI$19:$AI$33, MATCH(Q$10, Settings!$Y$19:$Y$33, 0)), $AO$1:$AU$1, 0))), 0))</f>
        <v/>
      </c>
      <c r="BB316" s="118" t="str">
        <f>IF(OR(C$10="", $B316="", C316="", BB$9=""), "", IFERROR(WORKDAY((DATE(YEAR($B316), MONTH($B316)+INDEX(Settings!$AM$19:$AM$33, MATCH(C$10, Settings!$Y$19:$Y$33, 0)), IF(INDEX(Settings!$AQ$19:$AQ$33, MATCH(C$10, Settings!$Y$19:$Y$33, 0))=0, DAY($B316), INDEX(Settings!$AQ$19:$AQ$33, MATCH(C$10, Settings!$Y$19:$Y$33, 0))))-1), 1, Settings!$AY$23:$AY$38), ""))</f>
        <v/>
      </c>
      <c r="BC316" s="119" t="str">
        <f>IF(OR(D$10="", $B316="", D316="", BC$9=""), "", IFERROR(WORKDAY((DATE(YEAR($B316), MONTH($B316)+INDEX(Settings!$AM$19:$AM$33, MATCH(D$10, Settings!$Y$19:$Y$33, 0)), IF(INDEX(Settings!$AQ$19:$AQ$33, MATCH(D$10, Settings!$Y$19:$Y$33, 0))=0, DAY($B316), INDEX(Settings!$AQ$19:$AQ$33, MATCH(D$10, Settings!$Y$19:$Y$33, 0))))-1), 1, Settings!$AY$23:$AY$38), ""))</f>
        <v/>
      </c>
      <c r="BD316" s="119" t="str">
        <f>IF(OR(E$10="", $B316="", E316="", BD$9=""), "", IFERROR(WORKDAY((DATE(YEAR($B316), MONTH($B316)+INDEX(Settings!$AM$19:$AM$33, MATCH(E$10, Settings!$Y$19:$Y$33, 0)), IF(INDEX(Settings!$AQ$19:$AQ$33, MATCH(E$10, Settings!$Y$19:$Y$33, 0))=0, DAY($B316), INDEX(Settings!$AQ$19:$AQ$33, MATCH(E$10, Settings!$Y$19:$Y$33, 0))))-1), 1, Settings!$AY$23:$AY$38), ""))</f>
        <v/>
      </c>
      <c r="BE316" s="119" t="str">
        <f>IF(OR(F$10="", $B316="", F316="", BE$9=""), "", IFERROR(WORKDAY((DATE(YEAR($B316), MONTH($B316)+INDEX(Settings!$AM$19:$AM$33, MATCH(F$10, Settings!$Y$19:$Y$33, 0)), IF(INDEX(Settings!$AQ$19:$AQ$33, MATCH(F$10, Settings!$Y$19:$Y$33, 0))=0, DAY($B316), INDEX(Settings!$AQ$19:$AQ$33, MATCH(F$10, Settings!$Y$19:$Y$33, 0))))-1), 1, Settings!$AY$23:$AY$38), ""))</f>
        <v/>
      </c>
      <c r="BF316" s="119" t="str">
        <f>IF(OR(G$10="", $B316="", G316="", BF$9=""), "", IFERROR(WORKDAY((DATE(YEAR($B316), MONTH($B316)+INDEX(Settings!$AM$19:$AM$33, MATCH(G$10, Settings!$Y$19:$Y$33, 0)), IF(INDEX(Settings!$AQ$19:$AQ$33, MATCH(G$10, Settings!$Y$19:$Y$33, 0))=0, DAY($B316), INDEX(Settings!$AQ$19:$AQ$33, MATCH(G$10, Settings!$Y$19:$Y$33, 0))))-1), 1, Settings!$AY$23:$AY$38), ""))</f>
        <v/>
      </c>
      <c r="BG316" s="119" t="str">
        <f>IF(OR(H$10="", $B316="", H316="", BG$9=""), "", IFERROR(WORKDAY((DATE(YEAR($B316), MONTH($B316)+INDEX(Settings!$AM$19:$AM$33, MATCH(H$10, Settings!$Y$19:$Y$33, 0)), IF(INDEX(Settings!$AQ$19:$AQ$33, MATCH(H$10, Settings!$Y$19:$Y$33, 0))=0, DAY($B316), INDEX(Settings!$AQ$19:$AQ$33, MATCH(H$10, Settings!$Y$19:$Y$33, 0))))-1), 1, Settings!$AY$23:$AY$38), ""))</f>
        <v/>
      </c>
      <c r="BH316" s="119" t="str">
        <f>IF(OR(I$10="", $B316="", I316="", BH$9=""), "", IFERROR(WORKDAY((DATE(YEAR($B316), MONTH($B316)+INDEX(Settings!$AM$19:$AM$33, MATCH(I$10, Settings!$Y$19:$Y$33, 0)), IF(INDEX(Settings!$AQ$19:$AQ$33, MATCH(I$10, Settings!$Y$19:$Y$33, 0))=0, DAY($B316), INDEX(Settings!$AQ$19:$AQ$33, MATCH(I$10, Settings!$Y$19:$Y$33, 0))))-1), 1, Settings!$AY$23:$AY$38), ""))</f>
        <v/>
      </c>
      <c r="BI316" s="119" t="str">
        <f>IF(OR(J$10="", $B316="", J316="", BI$9=""), "", IFERROR(WORKDAY((DATE(YEAR($B316), MONTH($B316)+INDEX(Settings!$AM$19:$AM$33, MATCH(J$10, Settings!$Y$19:$Y$33, 0)), IF(INDEX(Settings!$AQ$19:$AQ$33, MATCH(J$10, Settings!$Y$19:$Y$33, 0))=0, DAY($B316), INDEX(Settings!$AQ$19:$AQ$33, MATCH(J$10, Settings!$Y$19:$Y$33, 0))))-1), 1, Settings!$AY$23:$AY$38), ""))</f>
        <v/>
      </c>
      <c r="BJ316" s="119" t="str">
        <f>IF(OR(K$10="", $B316="", K316="", BJ$9=""), "", IFERROR(WORKDAY((DATE(YEAR($B316), MONTH($B316)+INDEX(Settings!$AM$19:$AM$33, MATCH(K$10, Settings!$Y$19:$Y$33, 0)), IF(INDEX(Settings!$AQ$19:$AQ$33, MATCH(K$10, Settings!$Y$19:$Y$33, 0))=0, DAY($B316), INDEX(Settings!$AQ$19:$AQ$33, MATCH(K$10, Settings!$Y$19:$Y$33, 0))))-1), 1, Settings!$AY$23:$AY$38), ""))</f>
        <v/>
      </c>
      <c r="BK316" s="119" t="str">
        <f>IF(OR(L$10="", $B316="", L316="", BK$9=""), "", IFERROR(WORKDAY((DATE(YEAR($B316), MONTH($B316)+INDEX(Settings!$AM$19:$AM$33, MATCH(L$10, Settings!$Y$19:$Y$33, 0)), IF(INDEX(Settings!$AQ$19:$AQ$33, MATCH(L$10, Settings!$Y$19:$Y$33, 0))=0, DAY($B316), INDEX(Settings!$AQ$19:$AQ$33, MATCH(L$10, Settings!$Y$19:$Y$33, 0))))-1), 1, Settings!$AY$23:$AY$38), ""))</f>
        <v/>
      </c>
      <c r="BL316" s="119" t="str">
        <f>IF(OR(M$10="", $B316="", M316="", BL$9=""), "", IFERROR(WORKDAY((DATE(YEAR($B316), MONTH($B316)+INDEX(Settings!$AM$19:$AM$33, MATCH(M$10, Settings!$Y$19:$Y$33, 0)), IF(INDEX(Settings!$AQ$19:$AQ$33, MATCH(M$10, Settings!$Y$19:$Y$33, 0))=0, DAY($B316), INDEX(Settings!$AQ$19:$AQ$33, MATCH(M$10, Settings!$Y$19:$Y$33, 0))))-1), 1, Settings!$AY$23:$AY$38), ""))</f>
        <v/>
      </c>
      <c r="BM316" s="119" t="str">
        <f>IF(OR(N$10="", $B316="", N316="", BM$9=""), "", IFERROR(WORKDAY((DATE(YEAR($B316), MONTH($B316)+INDEX(Settings!$AM$19:$AM$33, MATCH(N$10, Settings!$Y$19:$Y$33, 0)), IF(INDEX(Settings!$AQ$19:$AQ$33, MATCH(N$10, Settings!$Y$19:$Y$33, 0))=0, DAY($B316), INDEX(Settings!$AQ$19:$AQ$33, MATCH(N$10, Settings!$Y$19:$Y$33, 0))))-1), 1, Settings!$AY$23:$AY$38), ""))</f>
        <v/>
      </c>
      <c r="BN316" s="119" t="str">
        <f>IF(OR(O$10="", $B316="", O316="", BN$9=""), "", IFERROR(WORKDAY((DATE(YEAR($B316), MONTH($B316)+INDEX(Settings!$AM$19:$AM$33, MATCH(O$10, Settings!$Y$19:$Y$33, 0)), IF(INDEX(Settings!$AQ$19:$AQ$33, MATCH(O$10, Settings!$Y$19:$Y$33, 0))=0, DAY($B316), INDEX(Settings!$AQ$19:$AQ$33, MATCH(O$10, Settings!$Y$19:$Y$33, 0))))-1), 1, Settings!$AY$23:$AY$38), ""))</f>
        <v/>
      </c>
      <c r="BO316" s="119" t="str">
        <f>IF(OR(P$10="", $B316="", P316="", BO$9=""), "", IFERROR(WORKDAY((DATE(YEAR($B316), MONTH($B316)+INDEX(Settings!$AM$19:$AM$33, MATCH(P$10, Settings!$Y$19:$Y$33, 0)), IF(INDEX(Settings!$AQ$19:$AQ$33, MATCH(P$10, Settings!$Y$19:$Y$33, 0))=0, DAY($B316), INDEX(Settings!$AQ$19:$AQ$33, MATCH(P$10, Settings!$Y$19:$Y$33, 0))))-1), 1, Settings!$AY$23:$AY$38), ""))</f>
        <v/>
      </c>
      <c r="BP316" s="120" t="str">
        <f>IF(OR(Q$10="", $B316="", Q316="", BP$9=""), "", IFERROR(WORKDAY((DATE(YEAR($B316), MONTH($B316)+INDEX(Settings!$AM$19:$AM$33, MATCH(Q$10, Settings!$Y$19:$Y$33, 0)), IF(INDEX(Settings!$AQ$19:$AQ$33, MATCH(Q$10, Settings!$Y$19:$Y$33, 0))=0, DAY($B316), INDEX(Settings!$AQ$19:$AQ$33, MATCH(Q$10, Settings!$Y$19:$Y$33, 0))))-1), 1, Settings!$AY$23:$AY$38), ""))</f>
        <v/>
      </c>
      <c r="BR316" s="118" t="str">
        <f>IF(BB316="", "", IF(BB316&lt;=$B316, WORKDAY(DATE(YEAR($BB316), MONTH(BB316)+1, DAY(BB316)-1), 1, Settings!$AY$23:$AY$38), BB316))</f>
        <v/>
      </c>
      <c r="BS316" s="119" t="str">
        <f>IF(BC316="", "", IF(BC316&lt;=$B316, WORKDAY(DATE(YEAR($BB316), MONTH(BC316)+1, DAY(BC316)-1), 1, Settings!$AY$23:$AY$38), BC316))</f>
        <v/>
      </c>
      <c r="BT316" s="119" t="str">
        <f>IF(BD316="", "", IF(BD316&lt;=$B316, WORKDAY(DATE(YEAR($BB316), MONTH(BD316)+1, DAY(BD316)-1), 1, Settings!$AY$23:$AY$38), BD316))</f>
        <v/>
      </c>
      <c r="BU316" s="119" t="str">
        <f>IF(BE316="", "", IF(BE316&lt;=$B316, WORKDAY(DATE(YEAR($BB316), MONTH(BE316)+1, DAY(BE316)-1), 1, Settings!$AY$23:$AY$38), BE316))</f>
        <v/>
      </c>
      <c r="BV316" s="119" t="str">
        <f>IF(BF316="", "", IF(BF316&lt;=$B316, WORKDAY(DATE(YEAR($BB316), MONTH(BF316)+1, DAY(BF316)-1), 1, Settings!$AY$23:$AY$38), BF316))</f>
        <v/>
      </c>
      <c r="BW316" s="119" t="str">
        <f>IF(BG316="", "", IF(BG316&lt;=$B316, WORKDAY(DATE(YEAR($BB316), MONTH(BG316)+1, DAY(BG316)-1), 1, Settings!$AY$23:$AY$38), BG316))</f>
        <v/>
      </c>
      <c r="BX316" s="119" t="str">
        <f>IF(BH316="", "", IF(BH316&lt;=$B316, WORKDAY(DATE(YEAR($BB316), MONTH(BH316)+1, DAY(BH316)-1), 1, Settings!$AY$23:$AY$38), BH316))</f>
        <v/>
      </c>
      <c r="BY316" s="119" t="str">
        <f>IF(BI316="", "", IF(BI316&lt;=$B316, WORKDAY(DATE(YEAR($BB316), MONTH(BI316)+1, DAY(BI316)-1), 1, Settings!$AY$23:$AY$38), BI316))</f>
        <v/>
      </c>
      <c r="BZ316" s="119" t="str">
        <f>IF(BJ316="", "", IF(BJ316&lt;=$B316, WORKDAY(DATE(YEAR($BB316), MONTH(BJ316)+1, DAY(BJ316)-1), 1, Settings!$AY$23:$AY$38), BJ316))</f>
        <v/>
      </c>
      <c r="CA316" s="119" t="str">
        <f>IF(BK316="", "", IF(BK316&lt;=$B316, WORKDAY(DATE(YEAR($BB316), MONTH(BK316)+1, DAY(BK316)-1), 1, Settings!$AY$23:$AY$38), BK316))</f>
        <v/>
      </c>
      <c r="CB316" s="119" t="str">
        <f>IF(BL316="", "", IF(BL316&lt;=$B316, WORKDAY(DATE(YEAR($BB316), MONTH(BL316)+1, DAY(BL316)-1), 1, Settings!$AY$23:$AY$38), BL316))</f>
        <v/>
      </c>
      <c r="CC316" s="119" t="str">
        <f>IF(BM316="", "", IF(BM316&lt;=$B316, WORKDAY(DATE(YEAR($BB316), MONTH(BM316)+1, DAY(BM316)-1), 1, Settings!$AY$23:$AY$38), BM316))</f>
        <v/>
      </c>
      <c r="CD316" s="119" t="str">
        <f>IF(BN316="", "", IF(BN316&lt;=$B316, WORKDAY(DATE(YEAR($BB316), MONTH(BN316)+1, DAY(BN316)-1), 1, Settings!$AY$23:$AY$38), BN316))</f>
        <v/>
      </c>
      <c r="CE316" s="119" t="str">
        <f>IF(BO316="", "", IF(BO316&lt;=$B316, WORKDAY(DATE(YEAR($BB316), MONTH(BO316)+1, DAY(BO316)-1), 1, Settings!$AY$23:$AY$38), BO316))</f>
        <v/>
      </c>
      <c r="CF316" s="120" t="str">
        <f>IF(BP316="", "", IF(BP316&lt;=$B316, WORKDAY(DATE(YEAR($BB316), MONTH(BP316)+1, DAY(BP316)-1), 1, Settings!$AY$23:$AY$38), BP316))</f>
        <v/>
      </c>
      <c r="CH316" s="48" t="str">
        <f t="shared" si="128"/>
        <v/>
      </c>
      <c r="CI316" s="49" t="str">
        <f t="shared" si="129"/>
        <v/>
      </c>
      <c r="CJ316" s="49" t="str">
        <f t="shared" si="130"/>
        <v/>
      </c>
      <c r="CK316" s="49" t="str">
        <f t="shared" si="131"/>
        <v/>
      </c>
      <c r="CL316" s="49" t="str">
        <f t="shared" si="132"/>
        <v/>
      </c>
      <c r="CM316" s="49" t="str">
        <f t="shared" si="133"/>
        <v/>
      </c>
      <c r="CN316" s="49" t="str">
        <f t="shared" si="134"/>
        <v/>
      </c>
      <c r="CO316" s="49" t="str">
        <f t="shared" si="135"/>
        <v/>
      </c>
      <c r="CP316" s="49" t="str">
        <f t="shared" si="136"/>
        <v/>
      </c>
      <c r="CQ316" s="49" t="str">
        <f t="shared" si="137"/>
        <v/>
      </c>
      <c r="CR316" s="49" t="str">
        <f t="shared" si="138"/>
        <v/>
      </c>
      <c r="CS316" s="49" t="str">
        <f t="shared" si="139"/>
        <v/>
      </c>
      <c r="CT316" s="49" t="str">
        <f t="shared" si="140"/>
        <v/>
      </c>
      <c r="CU316" s="49" t="str">
        <f t="shared" si="141"/>
        <v/>
      </c>
      <c r="CV316" s="16" t="str">
        <f t="shared" si="142"/>
        <v/>
      </c>
      <c r="CX316" s="48" t="str">
        <f t="shared" si="143"/>
        <v/>
      </c>
      <c r="CY316" s="49" t="str">
        <f t="shared" si="144"/>
        <v/>
      </c>
      <c r="CZ316" s="49" t="str">
        <f t="shared" si="145"/>
        <v/>
      </c>
      <c r="DA316" s="49" t="str">
        <f t="shared" si="146"/>
        <v/>
      </c>
      <c r="DB316" s="49" t="str">
        <f t="shared" si="147"/>
        <v/>
      </c>
      <c r="DC316" s="49" t="str">
        <f t="shared" si="148"/>
        <v/>
      </c>
      <c r="DD316" s="49" t="str">
        <f t="shared" si="149"/>
        <v/>
      </c>
      <c r="DE316" s="49" t="str">
        <f t="shared" si="150"/>
        <v/>
      </c>
      <c r="DF316" s="49" t="str">
        <f t="shared" si="151"/>
        <v/>
      </c>
      <c r="DG316" s="49" t="str">
        <f t="shared" si="152"/>
        <v/>
      </c>
      <c r="DH316" s="49" t="str">
        <f t="shared" si="153"/>
        <v/>
      </c>
      <c r="DI316" s="49" t="str">
        <f t="shared" si="154"/>
        <v/>
      </c>
      <c r="DJ316" s="49" t="str">
        <f t="shared" si="155"/>
        <v/>
      </c>
      <c r="DK316" s="49" t="str">
        <f t="shared" si="156"/>
        <v/>
      </c>
      <c r="DL316" s="16" t="str">
        <f t="shared" si="157"/>
        <v/>
      </c>
      <c r="DN316" s="17" t="str">
        <f t="shared" si="158"/>
        <v>May 2020</v>
      </c>
    </row>
    <row r="317" spans="1:118" x14ac:dyDescent="0.25">
      <c r="A317" s="30"/>
      <c r="B317" s="102">
        <f>IF(B316="", "", IFERROR(IF(B316+1&gt;Settings!$G$25, "", B316+1), ""))</f>
        <v>43953</v>
      </c>
      <c r="C317" s="294"/>
      <c r="D317" s="295"/>
      <c r="E317" s="295"/>
      <c r="F317" s="295"/>
      <c r="G317" s="295"/>
      <c r="H317" s="295"/>
      <c r="I317" s="295"/>
      <c r="J317" s="295"/>
      <c r="K317" s="295"/>
      <c r="L317" s="295"/>
      <c r="M317" s="295"/>
      <c r="N317" s="295"/>
      <c r="O317" s="295"/>
      <c r="P317" s="295"/>
      <c r="Q317" s="296"/>
      <c r="R317" s="30"/>
      <c r="T317" s="17" t="str">
        <f>IF($B317="", "", IF($B317&lt;Settings!$G$23, "Old", "New"))</f>
        <v>New</v>
      </c>
      <c r="AL317" s="118" t="str">
        <f>IF(OR($B317="", C317="", C$10="", AL$9), "", IFERROR($B317+INDEX(Settings!$AF$19:$AF$33, MATCH(C$10, Settings!$Y$19:$Y$33, 0))+IF(INDEX(Settings!$AI$19:$AI$33, MATCH(C$10, Settings!$Y$19:$Y$33, 0))="", 0, INDEX($AO$2:$AU$8, MATCH(TEXT($B317, "ddd"), $AN$2:$AN$8, 0), MATCH(INDEX(Settings!$AI$19:$AI$33, MATCH(C$10, Settings!$Y$19:$Y$33, 0)), $AO$1:$AU$1, 0))), 0))</f>
        <v/>
      </c>
      <c r="AM317" s="119" t="str">
        <f>IF(OR($B317="", D317="", D$10="", AM$9), "", IFERROR($B317+INDEX(Settings!$AF$19:$AF$33, MATCH(D$10, Settings!$Y$19:$Y$33, 0))+IF(INDEX(Settings!$AI$19:$AI$33, MATCH(D$10, Settings!$Y$19:$Y$33, 0))="", 0, INDEX($AO$2:$AU$8, MATCH(TEXT($B317, "ddd"), $AN$2:$AN$8, 0), MATCH(INDEX(Settings!$AI$19:$AI$33, MATCH(D$10, Settings!$Y$19:$Y$33, 0)), $AO$1:$AU$1, 0))), 0))</f>
        <v/>
      </c>
      <c r="AN317" s="119" t="str">
        <f>IF(OR($B317="", E317="", E$10="", AN$9), "", IFERROR($B317+INDEX(Settings!$AF$19:$AF$33, MATCH(E$10, Settings!$Y$19:$Y$33, 0))+IF(INDEX(Settings!$AI$19:$AI$33, MATCH(E$10, Settings!$Y$19:$Y$33, 0))="", 0, INDEX($AO$2:$AU$8, MATCH(TEXT($B317, "ddd"), $AN$2:$AN$8, 0), MATCH(INDEX(Settings!$AI$19:$AI$33, MATCH(E$10, Settings!$Y$19:$Y$33, 0)), $AO$1:$AU$1, 0))), 0))</f>
        <v/>
      </c>
      <c r="AO317" s="119" t="str">
        <f>IF(OR($B317="", F317="", F$10="", AO$9), "", IFERROR($B317+INDEX(Settings!$AF$19:$AF$33, MATCH(F$10, Settings!$Y$19:$Y$33, 0))+IF(INDEX(Settings!$AI$19:$AI$33, MATCH(F$10, Settings!$Y$19:$Y$33, 0))="", 0, INDEX($AO$2:$AU$8, MATCH(TEXT($B317, "ddd"), $AN$2:$AN$8, 0), MATCH(INDEX(Settings!$AI$19:$AI$33, MATCH(F$10, Settings!$Y$19:$Y$33, 0)), $AO$1:$AU$1, 0))), 0))</f>
        <v/>
      </c>
      <c r="AP317" s="119" t="str">
        <f>IF(OR($B317="", G317="", G$10="", AP$9), "", IFERROR($B317+INDEX(Settings!$AF$19:$AF$33, MATCH(G$10, Settings!$Y$19:$Y$33, 0))+IF(INDEX(Settings!$AI$19:$AI$33, MATCH(G$10, Settings!$Y$19:$Y$33, 0))="", 0, INDEX($AO$2:$AU$8, MATCH(TEXT($B317, "ddd"), $AN$2:$AN$8, 0), MATCH(INDEX(Settings!$AI$19:$AI$33, MATCH(G$10, Settings!$Y$19:$Y$33, 0)), $AO$1:$AU$1, 0))), 0))</f>
        <v/>
      </c>
      <c r="AQ317" s="119" t="str">
        <f>IF(OR($B317="", H317="", H$10="", AQ$9), "", IFERROR($B317+INDEX(Settings!$AF$19:$AF$33, MATCH(H$10, Settings!$Y$19:$Y$33, 0))+IF(INDEX(Settings!$AI$19:$AI$33, MATCH(H$10, Settings!$Y$19:$Y$33, 0))="", 0, INDEX($AO$2:$AU$8, MATCH(TEXT($B317, "ddd"), $AN$2:$AN$8, 0), MATCH(INDEX(Settings!$AI$19:$AI$33, MATCH(H$10, Settings!$Y$19:$Y$33, 0)), $AO$1:$AU$1, 0))), 0))</f>
        <v/>
      </c>
      <c r="AR317" s="119" t="str">
        <f>IF(OR($B317="", I317="", I$10="", AR$9), "", IFERROR($B317+INDEX(Settings!$AF$19:$AF$33, MATCH(I$10, Settings!$Y$19:$Y$33, 0))+IF(INDEX(Settings!$AI$19:$AI$33, MATCH(I$10, Settings!$Y$19:$Y$33, 0))="", 0, INDEX($AO$2:$AU$8, MATCH(TEXT($B317, "ddd"), $AN$2:$AN$8, 0), MATCH(INDEX(Settings!$AI$19:$AI$33, MATCH(I$10, Settings!$Y$19:$Y$33, 0)), $AO$1:$AU$1, 0))), 0))</f>
        <v/>
      </c>
      <c r="AS317" s="119" t="str">
        <f>IF(OR($B317="", J317="", J$10="", AS$9), "", IFERROR($B317+INDEX(Settings!$AF$19:$AF$33, MATCH(J$10, Settings!$Y$19:$Y$33, 0))+IF(INDEX(Settings!$AI$19:$AI$33, MATCH(J$10, Settings!$Y$19:$Y$33, 0))="", 0, INDEX($AO$2:$AU$8, MATCH(TEXT($B317, "ddd"), $AN$2:$AN$8, 0), MATCH(INDEX(Settings!$AI$19:$AI$33, MATCH(J$10, Settings!$Y$19:$Y$33, 0)), $AO$1:$AU$1, 0))), 0))</f>
        <v/>
      </c>
      <c r="AT317" s="119" t="str">
        <f>IF(OR($B317="", K317="", K$10="", AT$9), "", IFERROR($B317+INDEX(Settings!$AF$19:$AF$33, MATCH(K$10, Settings!$Y$19:$Y$33, 0))+IF(INDEX(Settings!$AI$19:$AI$33, MATCH(K$10, Settings!$Y$19:$Y$33, 0))="", 0, INDEX($AO$2:$AU$8, MATCH(TEXT($B317, "ddd"), $AN$2:$AN$8, 0), MATCH(INDEX(Settings!$AI$19:$AI$33, MATCH(K$10, Settings!$Y$19:$Y$33, 0)), $AO$1:$AU$1, 0))), 0))</f>
        <v/>
      </c>
      <c r="AU317" s="119" t="str">
        <f>IF(OR($B317="", L317="", L$10="", AU$9), "", IFERROR($B317+INDEX(Settings!$AF$19:$AF$33, MATCH(L$10, Settings!$Y$19:$Y$33, 0))+IF(INDEX(Settings!$AI$19:$AI$33, MATCH(L$10, Settings!$Y$19:$Y$33, 0))="", 0, INDEX($AO$2:$AU$8, MATCH(TEXT($B317, "ddd"), $AN$2:$AN$8, 0), MATCH(INDEX(Settings!$AI$19:$AI$33, MATCH(L$10, Settings!$Y$19:$Y$33, 0)), $AO$1:$AU$1, 0))), 0))</f>
        <v/>
      </c>
      <c r="AV317" s="119" t="str">
        <f>IF(OR($B317="", M317="", M$10="", AV$9), "", IFERROR($B317+INDEX(Settings!$AF$19:$AF$33, MATCH(M$10, Settings!$Y$19:$Y$33, 0))+IF(INDEX(Settings!$AI$19:$AI$33, MATCH(M$10, Settings!$Y$19:$Y$33, 0))="", 0, INDEX($AO$2:$AU$8, MATCH(TEXT($B317, "ddd"), $AN$2:$AN$8, 0), MATCH(INDEX(Settings!$AI$19:$AI$33, MATCH(M$10, Settings!$Y$19:$Y$33, 0)), $AO$1:$AU$1, 0))), 0))</f>
        <v/>
      </c>
      <c r="AW317" s="119" t="str">
        <f>IF(OR($B317="", N317="", N$10="", AW$9), "", IFERROR($B317+INDEX(Settings!$AF$19:$AF$33, MATCH(N$10, Settings!$Y$19:$Y$33, 0))+IF(INDEX(Settings!$AI$19:$AI$33, MATCH(N$10, Settings!$Y$19:$Y$33, 0))="", 0, INDEX($AO$2:$AU$8, MATCH(TEXT($B317, "ddd"), $AN$2:$AN$8, 0), MATCH(INDEX(Settings!$AI$19:$AI$33, MATCH(N$10, Settings!$Y$19:$Y$33, 0)), $AO$1:$AU$1, 0))), 0))</f>
        <v/>
      </c>
      <c r="AX317" s="119" t="str">
        <f>IF(OR($B317="", O317="", O$10="", AX$9), "", IFERROR($B317+INDEX(Settings!$AF$19:$AF$33, MATCH(O$10, Settings!$Y$19:$Y$33, 0))+IF(INDEX(Settings!$AI$19:$AI$33, MATCH(O$10, Settings!$Y$19:$Y$33, 0))="", 0, INDEX($AO$2:$AU$8, MATCH(TEXT($B317, "ddd"), $AN$2:$AN$8, 0), MATCH(INDEX(Settings!$AI$19:$AI$33, MATCH(O$10, Settings!$Y$19:$Y$33, 0)), $AO$1:$AU$1, 0))), 0))</f>
        <v/>
      </c>
      <c r="AY317" s="119" t="str">
        <f>IF(OR($B317="", P317="", P$10="", AY$9), "", IFERROR($B317+INDEX(Settings!$AF$19:$AF$33, MATCH(P$10, Settings!$Y$19:$Y$33, 0))+IF(INDEX(Settings!$AI$19:$AI$33, MATCH(P$10, Settings!$Y$19:$Y$33, 0))="", 0, INDEX($AO$2:$AU$8, MATCH(TEXT($B317, "ddd"), $AN$2:$AN$8, 0), MATCH(INDEX(Settings!$AI$19:$AI$33, MATCH(P$10, Settings!$Y$19:$Y$33, 0)), $AO$1:$AU$1, 0))), 0))</f>
        <v/>
      </c>
      <c r="AZ317" s="120" t="str">
        <f>IF(OR($B317="", Q317="", Q$10="", AZ$9), "", IFERROR($B317+INDEX(Settings!$AF$19:$AF$33, MATCH(Q$10, Settings!$Y$19:$Y$33, 0))+IF(INDEX(Settings!$AI$19:$AI$33, MATCH(Q$10, Settings!$Y$19:$Y$33, 0))="", 0, INDEX($AO$2:$AU$8, MATCH(TEXT($B317, "ddd"), $AN$2:$AN$8, 0), MATCH(INDEX(Settings!$AI$19:$AI$33, MATCH(Q$10, Settings!$Y$19:$Y$33, 0)), $AO$1:$AU$1, 0))), 0))</f>
        <v/>
      </c>
      <c r="BB317" s="118" t="str">
        <f>IF(OR(C$10="", $B317="", C317="", BB$9=""), "", IFERROR(WORKDAY((DATE(YEAR($B317), MONTH($B317)+INDEX(Settings!$AM$19:$AM$33, MATCH(C$10, Settings!$Y$19:$Y$33, 0)), IF(INDEX(Settings!$AQ$19:$AQ$33, MATCH(C$10, Settings!$Y$19:$Y$33, 0))=0, DAY($B317), INDEX(Settings!$AQ$19:$AQ$33, MATCH(C$10, Settings!$Y$19:$Y$33, 0))))-1), 1, Settings!$AY$23:$AY$38), ""))</f>
        <v/>
      </c>
      <c r="BC317" s="119" t="str">
        <f>IF(OR(D$10="", $B317="", D317="", BC$9=""), "", IFERROR(WORKDAY((DATE(YEAR($B317), MONTH($B317)+INDEX(Settings!$AM$19:$AM$33, MATCH(D$10, Settings!$Y$19:$Y$33, 0)), IF(INDEX(Settings!$AQ$19:$AQ$33, MATCH(D$10, Settings!$Y$19:$Y$33, 0))=0, DAY($B317), INDEX(Settings!$AQ$19:$AQ$33, MATCH(D$10, Settings!$Y$19:$Y$33, 0))))-1), 1, Settings!$AY$23:$AY$38), ""))</f>
        <v/>
      </c>
      <c r="BD317" s="119" t="str">
        <f>IF(OR(E$10="", $B317="", E317="", BD$9=""), "", IFERROR(WORKDAY((DATE(YEAR($B317), MONTH($B317)+INDEX(Settings!$AM$19:$AM$33, MATCH(E$10, Settings!$Y$19:$Y$33, 0)), IF(INDEX(Settings!$AQ$19:$AQ$33, MATCH(E$10, Settings!$Y$19:$Y$33, 0))=0, DAY($B317), INDEX(Settings!$AQ$19:$AQ$33, MATCH(E$10, Settings!$Y$19:$Y$33, 0))))-1), 1, Settings!$AY$23:$AY$38), ""))</f>
        <v/>
      </c>
      <c r="BE317" s="119" t="str">
        <f>IF(OR(F$10="", $B317="", F317="", BE$9=""), "", IFERROR(WORKDAY((DATE(YEAR($B317), MONTH($B317)+INDEX(Settings!$AM$19:$AM$33, MATCH(F$10, Settings!$Y$19:$Y$33, 0)), IF(INDEX(Settings!$AQ$19:$AQ$33, MATCH(F$10, Settings!$Y$19:$Y$33, 0))=0, DAY($B317), INDEX(Settings!$AQ$19:$AQ$33, MATCH(F$10, Settings!$Y$19:$Y$33, 0))))-1), 1, Settings!$AY$23:$AY$38), ""))</f>
        <v/>
      </c>
      <c r="BF317" s="119" t="str">
        <f>IF(OR(G$10="", $B317="", G317="", BF$9=""), "", IFERROR(WORKDAY((DATE(YEAR($B317), MONTH($B317)+INDEX(Settings!$AM$19:$AM$33, MATCH(G$10, Settings!$Y$19:$Y$33, 0)), IF(INDEX(Settings!$AQ$19:$AQ$33, MATCH(G$10, Settings!$Y$19:$Y$33, 0))=0, DAY($B317), INDEX(Settings!$AQ$19:$AQ$33, MATCH(G$10, Settings!$Y$19:$Y$33, 0))))-1), 1, Settings!$AY$23:$AY$38), ""))</f>
        <v/>
      </c>
      <c r="BG317" s="119" t="str">
        <f>IF(OR(H$10="", $B317="", H317="", BG$9=""), "", IFERROR(WORKDAY((DATE(YEAR($B317), MONTH($B317)+INDEX(Settings!$AM$19:$AM$33, MATCH(H$10, Settings!$Y$19:$Y$33, 0)), IF(INDEX(Settings!$AQ$19:$AQ$33, MATCH(H$10, Settings!$Y$19:$Y$33, 0))=0, DAY($B317), INDEX(Settings!$AQ$19:$AQ$33, MATCH(H$10, Settings!$Y$19:$Y$33, 0))))-1), 1, Settings!$AY$23:$AY$38), ""))</f>
        <v/>
      </c>
      <c r="BH317" s="119" t="str">
        <f>IF(OR(I$10="", $B317="", I317="", BH$9=""), "", IFERROR(WORKDAY((DATE(YEAR($B317), MONTH($B317)+INDEX(Settings!$AM$19:$AM$33, MATCH(I$10, Settings!$Y$19:$Y$33, 0)), IF(INDEX(Settings!$AQ$19:$AQ$33, MATCH(I$10, Settings!$Y$19:$Y$33, 0))=0, DAY($B317), INDEX(Settings!$AQ$19:$AQ$33, MATCH(I$10, Settings!$Y$19:$Y$33, 0))))-1), 1, Settings!$AY$23:$AY$38), ""))</f>
        <v/>
      </c>
      <c r="BI317" s="119" t="str">
        <f>IF(OR(J$10="", $B317="", J317="", BI$9=""), "", IFERROR(WORKDAY((DATE(YEAR($B317), MONTH($B317)+INDEX(Settings!$AM$19:$AM$33, MATCH(J$10, Settings!$Y$19:$Y$33, 0)), IF(INDEX(Settings!$AQ$19:$AQ$33, MATCH(J$10, Settings!$Y$19:$Y$33, 0))=0, DAY($B317), INDEX(Settings!$AQ$19:$AQ$33, MATCH(J$10, Settings!$Y$19:$Y$33, 0))))-1), 1, Settings!$AY$23:$AY$38), ""))</f>
        <v/>
      </c>
      <c r="BJ317" s="119" t="str">
        <f>IF(OR(K$10="", $B317="", K317="", BJ$9=""), "", IFERROR(WORKDAY((DATE(YEAR($B317), MONTH($B317)+INDEX(Settings!$AM$19:$AM$33, MATCH(K$10, Settings!$Y$19:$Y$33, 0)), IF(INDEX(Settings!$AQ$19:$AQ$33, MATCH(K$10, Settings!$Y$19:$Y$33, 0))=0, DAY($B317), INDEX(Settings!$AQ$19:$AQ$33, MATCH(K$10, Settings!$Y$19:$Y$33, 0))))-1), 1, Settings!$AY$23:$AY$38), ""))</f>
        <v/>
      </c>
      <c r="BK317" s="119" t="str">
        <f>IF(OR(L$10="", $B317="", L317="", BK$9=""), "", IFERROR(WORKDAY((DATE(YEAR($B317), MONTH($B317)+INDEX(Settings!$AM$19:$AM$33, MATCH(L$10, Settings!$Y$19:$Y$33, 0)), IF(INDEX(Settings!$AQ$19:$AQ$33, MATCH(L$10, Settings!$Y$19:$Y$33, 0))=0, DAY($B317), INDEX(Settings!$AQ$19:$AQ$33, MATCH(L$10, Settings!$Y$19:$Y$33, 0))))-1), 1, Settings!$AY$23:$AY$38), ""))</f>
        <v/>
      </c>
      <c r="BL317" s="119" t="str">
        <f>IF(OR(M$10="", $B317="", M317="", BL$9=""), "", IFERROR(WORKDAY((DATE(YEAR($B317), MONTH($B317)+INDEX(Settings!$AM$19:$AM$33, MATCH(M$10, Settings!$Y$19:$Y$33, 0)), IF(INDEX(Settings!$AQ$19:$AQ$33, MATCH(M$10, Settings!$Y$19:$Y$33, 0))=0, DAY($B317), INDEX(Settings!$AQ$19:$AQ$33, MATCH(M$10, Settings!$Y$19:$Y$33, 0))))-1), 1, Settings!$AY$23:$AY$38), ""))</f>
        <v/>
      </c>
      <c r="BM317" s="119" t="str">
        <f>IF(OR(N$10="", $B317="", N317="", BM$9=""), "", IFERROR(WORKDAY((DATE(YEAR($B317), MONTH($B317)+INDEX(Settings!$AM$19:$AM$33, MATCH(N$10, Settings!$Y$19:$Y$33, 0)), IF(INDEX(Settings!$AQ$19:$AQ$33, MATCH(N$10, Settings!$Y$19:$Y$33, 0))=0, DAY($B317), INDEX(Settings!$AQ$19:$AQ$33, MATCH(N$10, Settings!$Y$19:$Y$33, 0))))-1), 1, Settings!$AY$23:$AY$38), ""))</f>
        <v/>
      </c>
      <c r="BN317" s="119" t="str">
        <f>IF(OR(O$10="", $B317="", O317="", BN$9=""), "", IFERROR(WORKDAY((DATE(YEAR($B317), MONTH($B317)+INDEX(Settings!$AM$19:$AM$33, MATCH(O$10, Settings!$Y$19:$Y$33, 0)), IF(INDEX(Settings!$AQ$19:$AQ$33, MATCH(O$10, Settings!$Y$19:$Y$33, 0))=0, DAY($B317), INDEX(Settings!$AQ$19:$AQ$33, MATCH(O$10, Settings!$Y$19:$Y$33, 0))))-1), 1, Settings!$AY$23:$AY$38), ""))</f>
        <v/>
      </c>
      <c r="BO317" s="119" t="str">
        <f>IF(OR(P$10="", $B317="", P317="", BO$9=""), "", IFERROR(WORKDAY((DATE(YEAR($B317), MONTH($B317)+INDEX(Settings!$AM$19:$AM$33, MATCH(P$10, Settings!$Y$19:$Y$33, 0)), IF(INDEX(Settings!$AQ$19:$AQ$33, MATCH(P$10, Settings!$Y$19:$Y$33, 0))=0, DAY($B317), INDEX(Settings!$AQ$19:$AQ$33, MATCH(P$10, Settings!$Y$19:$Y$33, 0))))-1), 1, Settings!$AY$23:$AY$38), ""))</f>
        <v/>
      </c>
      <c r="BP317" s="120" t="str">
        <f>IF(OR(Q$10="", $B317="", Q317="", BP$9=""), "", IFERROR(WORKDAY((DATE(YEAR($B317), MONTH($B317)+INDEX(Settings!$AM$19:$AM$33, MATCH(Q$10, Settings!$Y$19:$Y$33, 0)), IF(INDEX(Settings!$AQ$19:$AQ$33, MATCH(Q$10, Settings!$Y$19:$Y$33, 0))=0, DAY($B317), INDEX(Settings!$AQ$19:$AQ$33, MATCH(Q$10, Settings!$Y$19:$Y$33, 0))))-1), 1, Settings!$AY$23:$AY$38), ""))</f>
        <v/>
      </c>
      <c r="BR317" s="118" t="str">
        <f>IF(BB317="", "", IF(BB317&lt;=$B317, WORKDAY(DATE(YEAR($BB317), MONTH(BB317)+1, DAY(BB317)-1), 1, Settings!$AY$23:$AY$38), BB317))</f>
        <v/>
      </c>
      <c r="BS317" s="119" t="str">
        <f>IF(BC317="", "", IF(BC317&lt;=$B317, WORKDAY(DATE(YEAR($BB317), MONTH(BC317)+1, DAY(BC317)-1), 1, Settings!$AY$23:$AY$38), BC317))</f>
        <v/>
      </c>
      <c r="BT317" s="119" t="str">
        <f>IF(BD317="", "", IF(BD317&lt;=$B317, WORKDAY(DATE(YEAR($BB317), MONTH(BD317)+1, DAY(BD317)-1), 1, Settings!$AY$23:$AY$38), BD317))</f>
        <v/>
      </c>
      <c r="BU317" s="119" t="str">
        <f>IF(BE317="", "", IF(BE317&lt;=$B317, WORKDAY(DATE(YEAR($BB317), MONTH(BE317)+1, DAY(BE317)-1), 1, Settings!$AY$23:$AY$38), BE317))</f>
        <v/>
      </c>
      <c r="BV317" s="119" t="str">
        <f>IF(BF317="", "", IF(BF317&lt;=$B317, WORKDAY(DATE(YEAR($BB317), MONTH(BF317)+1, DAY(BF317)-1), 1, Settings!$AY$23:$AY$38), BF317))</f>
        <v/>
      </c>
      <c r="BW317" s="119" t="str">
        <f>IF(BG317="", "", IF(BG317&lt;=$B317, WORKDAY(DATE(YEAR($BB317), MONTH(BG317)+1, DAY(BG317)-1), 1, Settings!$AY$23:$AY$38), BG317))</f>
        <v/>
      </c>
      <c r="BX317" s="119" t="str">
        <f>IF(BH317="", "", IF(BH317&lt;=$B317, WORKDAY(DATE(YEAR($BB317), MONTH(BH317)+1, DAY(BH317)-1), 1, Settings!$AY$23:$AY$38), BH317))</f>
        <v/>
      </c>
      <c r="BY317" s="119" t="str">
        <f>IF(BI317="", "", IF(BI317&lt;=$B317, WORKDAY(DATE(YEAR($BB317), MONTH(BI317)+1, DAY(BI317)-1), 1, Settings!$AY$23:$AY$38), BI317))</f>
        <v/>
      </c>
      <c r="BZ317" s="119" t="str">
        <f>IF(BJ317="", "", IF(BJ317&lt;=$B317, WORKDAY(DATE(YEAR($BB317), MONTH(BJ317)+1, DAY(BJ317)-1), 1, Settings!$AY$23:$AY$38), BJ317))</f>
        <v/>
      </c>
      <c r="CA317" s="119" t="str">
        <f>IF(BK317="", "", IF(BK317&lt;=$B317, WORKDAY(DATE(YEAR($BB317), MONTH(BK317)+1, DAY(BK317)-1), 1, Settings!$AY$23:$AY$38), BK317))</f>
        <v/>
      </c>
      <c r="CB317" s="119" t="str">
        <f>IF(BL317="", "", IF(BL317&lt;=$B317, WORKDAY(DATE(YEAR($BB317), MONTH(BL317)+1, DAY(BL317)-1), 1, Settings!$AY$23:$AY$38), BL317))</f>
        <v/>
      </c>
      <c r="CC317" s="119" t="str">
        <f>IF(BM317="", "", IF(BM317&lt;=$B317, WORKDAY(DATE(YEAR($BB317), MONTH(BM317)+1, DAY(BM317)-1), 1, Settings!$AY$23:$AY$38), BM317))</f>
        <v/>
      </c>
      <c r="CD317" s="119" t="str">
        <f>IF(BN317="", "", IF(BN317&lt;=$B317, WORKDAY(DATE(YEAR($BB317), MONTH(BN317)+1, DAY(BN317)-1), 1, Settings!$AY$23:$AY$38), BN317))</f>
        <v/>
      </c>
      <c r="CE317" s="119" t="str">
        <f>IF(BO317="", "", IF(BO317&lt;=$B317, WORKDAY(DATE(YEAR($BB317), MONTH(BO317)+1, DAY(BO317)-1), 1, Settings!$AY$23:$AY$38), BO317))</f>
        <v/>
      </c>
      <c r="CF317" s="120" t="str">
        <f>IF(BP317="", "", IF(BP317&lt;=$B317, WORKDAY(DATE(YEAR($BB317), MONTH(BP317)+1, DAY(BP317)-1), 1, Settings!$AY$23:$AY$38), BP317))</f>
        <v/>
      </c>
      <c r="CH317" s="48" t="str">
        <f t="shared" si="128"/>
        <v/>
      </c>
      <c r="CI317" s="49" t="str">
        <f t="shared" si="129"/>
        <v/>
      </c>
      <c r="CJ317" s="49" t="str">
        <f t="shared" si="130"/>
        <v/>
      </c>
      <c r="CK317" s="49" t="str">
        <f t="shared" si="131"/>
        <v/>
      </c>
      <c r="CL317" s="49" t="str">
        <f t="shared" si="132"/>
        <v/>
      </c>
      <c r="CM317" s="49" t="str">
        <f t="shared" si="133"/>
        <v/>
      </c>
      <c r="CN317" s="49" t="str">
        <f t="shared" si="134"/>
        <v/>
      </c>
      <c r="CO317" s="49" t="str">
        <f t="shared" si="135"/>
        <v/>
      </c>
      <c r="CP317" s="49" t="str">
        <f t="shared" si="136"/>
        <v/>
      </c>
      <c r="CQ317" s="49" t="str">
        <f t="shared" si="137"/>
        <v/>
      </c>
      <c r="CR317" s="49" t="str">
        <f t="shared" si="138"/>
        <v/>
      </c>
      <c r="CS317" s="49" t="str">
        <f t="shared" si="139"/>
        <v/>
      </c>
      <c r="CT317" s="49" t="str">
        <f t="shared" si="140"/>
        <v/>
      </c>
      <c r="CU317" s="49" t="str">
        <f t="shared" si="141"/>
        <v/>
      </c>
      <c r="CV317" s="16" t="str">
        <f t="shared" si="142"/>
        <v/>
      </c>
      <c r="CX317" s="48" t="str">
        <f t="shared" si="143"/>
        <v/>
      </c>
      <c r="CY317" s="49" t="str">
        <f t="shared" si="144"/>
        <v/>
      </c>
      <c r="CZ317" s="49" t="str">
        <f t="shared" si="145"/>
        <v/>
      </c>
      <c r="DA317" s="49" t="str">
        <f t="shared" si="146"/>
        <v/>
      </c>
      <c r="DB317" s="49" t="str">
        <f t="shared" si="147"/>
        <v/>
      </c>
      <c r="DC317" s="49" t="str">
        <f t="shared" si="148"/>
        <v/>
      </c>
      <c r="DD317" s="49" t="str">
        <f t="shared" si="149"/>
        <v/>
      </c>
      <c r="DE317" s="49" t="str">
        <f t="shared" si="150"/>
        <v/>
      </c>
      <c r="DF317" s="49" t="str">
        <f t="shared" si="151"/>
        <v/>
      </c>
      <c r="DG317" s="49" t="str">
        <f t="shared" si="152"/>
        <v/>
      </c>
      <c r="DH317" s="49" t="str">
        <f t="shared" si="153"/>
        <v/>
      </c>
      <c r="DI317" s="49" t="str">
        <f t="shared" si="154"/>
        <v/>
      </c>
      <c r="DJ317" s="49" t="str">
        <f t="shared" si="155"/>
        <v/>
      </c>
      <c r="DK317" s="49" t="str">
        <f t="shared" si="156"/>
        <v/>
      </c>
      <c r="DL317" s="16" t="str">
        <f t="shared" si="157"/>
        <v/>
      </c>
      <c r="DN317" s="17" t="str">
        <f t="shared" si="158"/>
        <v>May 2020</v>
      </c>
    </row>
    <row r="318" spans="1:118" x14ac:dyDescent="0.25">
      <c r="A318" s="30"/>
      <c r="B318" s="102">
        <f>IF(B317="", "", IFERROR(IF(B317+1&gt;Settings!$G$25, "", B317+1), ""))</f>
        <v>43954</v>
      </c>
      <c r="C318" s="294"/>
      <c r="D318" s="295"/>
      <c r="E318" s="295"/>
      <c r="F318" s="295"/>
      <c r="G318" s="295"/>
      <c r="H318" s="295"/>
      <c r="I318" s="295"/>
      <c r="J318" s="295"/>
      <c r="K318" s="295"/>
      <c r="L318" s="295"/>
      <c r="M318" s="295"/>
      <c r="N318" s="295"/>
      <c r="O318" s="295"/>
      <c r="P318" s="295"/>
      <c r="Q318" s="296"/>
      <c r="R318" s="30"/>
      <c r="T318" s="17" t="str">
        <f>IF($B318="", "", IF($B318&lt;Settings!$G$23, "Old", "New"))</f>
        <v>New</v>
      </c>
      <c r="AL318" s="118" t="str">
        <f>IF(OR($B318="", C318="", C$10="", AL$9), "", IFERROR($B318+INDEX(Settings!$AF$19:$AF$33, MATCH(C$10, Settings!$Y$19:$Y$33, 0))+IF(INDEX(Settings!$AI$19:$AI$33, MATCH(C$10, Settings!$Y$19:$Y$33, 0))="", 0, INDEX($AO$2:$AU$8, MATCH(TEXT($B318, "ddd"), $AN$2:$AN$8, 0), MATCH(INDEX(Settings!$AI$19:$AI$33, MATCH(C$10, Settings!$Y$19:$Y$33, 0)), $AO$1:$AU$1, 0))), 0))</f>
        <v/>
      </c>
      <c r="AM318" s="119" t="str">
        <f>IF(OR($B318="", D318="", D$10="", AM$9), "", IFERROR($B318+INDEX(Settings!$AF$19:$AF$33, MATCH(D$10, Settings!$Y$19:$Y$33, 0))+IF(INDEX(Settings!$AI$19:$AI$33, MATCH(D$10, Settings!$Y$19:$Y$33, 0))="", 0, INDEX($AO$2:$AU$8, MATCH(TEXT($B318, "ddd"), $AN$2:$AN$8, 0), MATCH(INDEX(Settings!$AI$19:$AI$33, MATCH(D$10, Settings!$Y$19:$Y$33, 0)), $AO$1:$AU$1, 0))), 0))</f>
        <v/>
      </c>
      <c r="AN318" s="119" t="str">
        <f>IF(OR($B318="", E318="", E$10="", AN$9), "", IFERROR($B318+INDEX(Settings!$AF$19:$AF$33, MATCH(E$10, Settings!$Y$19:$Y$33, 0))+IF(INDEX(Settings!$AI$19:$AI$33, MATCH(E$10, Settings!$Y$19:$Y$33, 0))="", 0, INDEX($AO$2:$AU$8, MATCH(TEXT($B318, "ddd"), $AN$2:$AN$8, 0), MATCH(INDEX(Settings!$AI$19:$AI$33, MATCH(E$10, Settings!$Y$19:$Y$33, 0)), $AO$1:$AU$1, 0))), 0))</f>
        <v/>
      </c>
      <c r="AO318" s="119" t="str">
        <f>IF(OR($B318="", F318="", F$10="", AO$9), "", IFERROR($B318+INDEX(Settings!$AF$19:$AF$33, MATCH(F$10, Settings!$Y$19:$Y$33, 0))+IF(INDEX(Settings!$AI$19:$AI$33, MATCH(F$10, Settings!$Y$19:$Y$33, 0))="", 0, INDEX($AO$2:$AU$8, MATCH(TEXT($B318, "ddd"), $AN$2:$AN$8, 0), MATCH(INDEX(Settings!$AI$19:$AI$33, MATCH(F$10, Settings!$Y$19:$Y$33, 0)), $AO$1:$AU$1, 0))), 0))</f>
        <v/>
      </c>
      <c r="AP318" s="119" t="str">
        <f>IF(OR($B318="", G318="", G$10="", AP$9), "", IFERROR($B318+INDEX(Settings!$AF$19:$AF$33, MATCH(G$10, Settings!$Y$19:$Y$33, 0))+IF(INDEX(Settings!$AI$19:$AI$33, MATCH(G$10, Settings!$Y$19:$Y$33, 0))="", 0, INDEX($AO$2:$AU$8, MATCH(TEXT($B318, "ddd"), $AN$2:$AN$8, 0), MATCH(INDEX(Settings!$AI$19:$AI$33, MATCH(G$10, Settings!$Y$19:$Y$33, 0)), $AO$1:$AU$1, 0))), 0))</f>
        <v/>
      </c>
      <c r="AQ318" s="119" t="str">
        <f>IF(OR($B318="", H318="", H$10="", AQ$9), "", IFERROR($B318+INDEX(Settings!$AF$19:$AF$33, MATCH(H$10, Settings!$Y$19:$Y$33, 0))+IF(INDEX(Settings!$AI$19:$AI$33, MATCH(H$10, Settings!$Y$19:$Y$33, 0))="", 0, INDEX($AO$2:$AU$8, MATCH(TEXT($B318, "ddd"), $AN$2:$AN$8, 0), MATCH(INDEX(Settings!$AI$19:$AI$33, MATCH(H$10, Settings!$Y$19:$Y$33, 0)), $AO$1:$AU$1, 0))), 0))</f>
        <v/>
      </c>
      <c r="AR318" s="119" t="str">
        <f>IF(OR($B318="", I318="", I$10="", AR$9), "", IFERROR($B318+INDEX(Settings!$AF$19:$AF$33, MATCH(I$10, Settings!$Y$19:$Y$33, 0))+IF(INDEX(Settings!$AI$19:$AI$33, MATCH(I$10, Settings!$Y$19:$Y$33, 0))="", 0, INDEX($AO$2:$AU$8, MATCH(TEXT($B318, "ddd"), $AN$2:$AN$8, 0), MATCH(INDEX(Settings!$AI$19:$AI$33, MATCH(I$10, Settings!$Y$19:$Y$33, 0)), $AO$1:$AU$1, 0))), 0))</f>
        <v/>
      </c>
      <c r="AS318" s="119" t="str">
        <f>IF(OR($B318="", J318="", J$10="", AS$9), "", IFERROR($B318+INDEX(Settings!$AF$19:$AF$33, MATCH(J$10, Settings!$Y$19:$Y$33, 0))+IF(INDEX(Settings!$AI$19:$AI$33, MATCH(J$10, Settings!$Y$19:$Y$33, 0))="", 0, INDEX($AO$2:$AU$8, MATCH(TEXT($B318, "ddd"), $AN$2:$AN$8, 0), MATCH(INDEX(Settings!$AI$19:$AI$33, MATCH(J$10, Settings!$Y$19:$Y$33, 0)), $AO$1:$AU$1, 0))), 0))</f>
        <v/>
      </c>
      <c r="AT318" s="119" t="str">
        <f>IF(OR($B318="", K318="", K$10="", AT$9), "", IFERROR($B318+INDEX(Settings!$AF$19:$AF$33, MATCH(K$10, Settings!$Y$19:$Y$33, 0))+IF(INDEX(Settings!$AI$19:$AI$33, MATCH(K$10, Settings!$Y$19:$Y$33, 0))="", 0, INDEX($AO$2:$AU$8, MATCH(TEXT($B318, "ddd"), $AN$2:$AN$8, 0), MATCH(INDEX(Settings!$AI$19:$AI$33, MATCH(K$10, Settings!$Y$19:$Y$33, 0)), $AO$1:$AU$1, 0))), 0))</f>
        <v/>
      </c>
      <c r="AU318" s="119" t="str">
        <f>IF(OR($B318="", L318="", L$10="", AU$9), "", IFERROR($B318+INDEX(Settings!$AF$19:$AF$33, MATCH(L$10, Settings!$Y$19:$Y$33, 0))+IF(INDEX(Settings!$AI$19:$AI$33, MATCH(L$10, Settings!$Y$19:$Y$33, 0))="", 0, INDEX($AO$2:$AU$8, MATCH(TEXT($B318, "ddd"), $AN$2:$AN$8, 0), MATCH(INDEX(Settings!$AI$19:$AI$33, MATCH(L$10, Settings!$Y$19:$Y$33, 0)), $AO$1:$AU$1, 0))), 0))</f>
        <v/>
      </c>
      <c r="AV318" s="119" t="str">
        <f>IF(OR($B318="", M318="", M$10="", AV$9), "", IFERROR($B318+INDEX(Settings!$AF$19:$AF$33, MATCH(M$10, Settings!$Y$19:$Y$33, 0))+IF(INDEX(Settings!$AI$19:$AI$33, MATCH(M$10, Settings!$Y$19:$Y$33, 0))="", 0, INDEX($AO$2:$AU$8, MATCH(TEXT($B318, "ddd"), $AN$2:$AN$8, 0), MATCH(INDEX(Settings!$AI$19:$AI$33, MATCH(M$10, Settings!$Y$19:$Y$33, 0)), $AO$1:$AU$1, 0))), 0))</f>
        <v/>
      </c>
      <c r="AW318" s="119" t="str">
        <f>IF(OR($B318="", N318="", N$10="", AW$9), "", IFERROR($B318+INDEX(Settings!$AF$19:$AF$33, MATCH(N$10, Settings!$Y$19:$Y$33, 0))+IF(INDEX(Settings!$AI$19:$AI$33, MATCH(N$10, Settings!$Y$19:$Y$33, 0))="", 0, INDEX($AO$2:$AU$8, MATCH(TEXT($B318, "ddd"), $AN$2:$AN$8, 0), MATCH(INDEX(Settings!$AI$19:$AI$33, MATCH(N$10, Settings!$Y$19:$Y$33, 0)), $AO$1:$AU$1, 0))), 0))</f>
        <v/>
      </c>
      <c r="AX318" s="119" t="str">
        <f>IF(OR($B318="", O318="", O$10="", AX$9), "", IFERROR($B318+INDEX(Settings!$AF$19:$AF$33, MATCH(O$10, Settings!$Y$19:$Y$33, 0))+IF(INDEX(Settings!$AI$19:$AI$33, MATCH(O$10, Settings!$Y$19:$Y$33, 0))="", 0, INDEX($AO$2:$AU$8, MATCH(TEXT($B318, "ddd"), $AN$2:$AN$8, 0), MATCH(INDEX(Settings!$AI$19:$AI$33, MATCH(O$10, Settings!$Y$19:$Y$33, 0)), $AO$1:$AU$1, 0))), 0))</f>
        <v/>
      </c>
      <c r="AY318" s="119" t="str">
        <f>IF(OR($B318="", P318="", P$10="", AY$9), "", IFERROR($B318+INDEX(Settings!$AF$19:$AF$33, MATCH(P$10, Settings!$Y$19:$Y$33, 0))+IF(INDEX(Settings!$AI$19:$AI$33, MATCH(P$10, Settings!$Y$19:$Y$33, 0))="", 0, INDEX($AO$2:$AU$8, MATCH(TEXT($B318, "ddd"), $AN$2:$AN$8, 0), MATCH(INDEX(Settings!$AI$19:$AI$33, MATCH(P$10, Settings!$Y$19:$Y$33, 0)), $AO$1:$AU$1, 0))), 0))</f>
        <v/>
      </c>
      <c r="AZ318" s="120" t="str">
        <f>IF(OR($B318="", Q318="", Q$10="", AZ$9), "", IFERROR($B318+INDEX(Settings!$AF$19:$AF$33, MATCH(Q$10, Settings!$Y$19:$Y$33, 0))+IF(INDEX(Settings!$AI$19:$AI$33, MATCH(Q$10, Settings!$Y$19:$Y$33, 0))="", 0, INDEX($AO$2:$AU$8, MATCH(TEXT($B318, "ddd"), $AN$2:$AN$8, 0), MATCH(INDEX(Settings!$AI$19:$AI$33, MATCH(Q$10, Settings!$Y$19:$Y$33, 0)), $AO$1:$AU$1, 0))), 0))</f>
        <v/>
      </c>
      <c r="BB318" s="118" t="str">
        <f>IF(OR(C$10="", $B318="", C318="", BB$9=""), "", IFERROR(WORKDAY((DATE(YEAR($B318), MONTH($B318)+INDEX(Settings!$AM$19:$AM$33, MATCH(C$10, Settings!$Y$19:$Y$33, 0)), IF(INDEX(Settings!$AQ$19:$AQ$33, MATCH(C$10, Settings!$Y$19:$Y$33, 0))=0, DAY($B318), INDEX(Settings!$AQ$19:$AQ$33, MATCH(C$10, Settings!$Y$19:$Y$33, 0))))-1), 1, Settings!$AY$23:$AY$38), ""))</f>
        <v/>
      </c>
      <c r="BC318" s="119" t="str">
        <f>IF(OR(D$10="", $B318="", D318="", BC$9=""), "", IFERROR(WORKDAY((DATE(YEAR($B318), MONTH($B318)+INDEX(Settings!$AM$19:$AM$33, MATCH(D$10, Settings!$Y$19:$Y$33, 0)), IF(INDEX(Settings!$AQ$19:$AQ$33, MATCH(D$10, Settings!$Y$19:$Y$33, 0))=0, DAY($B318), INDEX(Settings!$AQ$19:$AQ$33, MATCH(D$10, Settings!$Y$19:$Y$33, 0))))-1), 1, Settings!$AY$23:$AY$38), ""))</f>
        <v/>
      </c>
      <c r="BD318" s="119" t="str">
        <f>IF(OR(E$10="", $B318="", E318="", BD$9=""), "", IFERROR(WORKDAY((DATE(YEAR($B318), MONTH($B318)+INDEX(Settings!$AM$19:$AM$33, MATCH(E$10, Settings!$Y$19:$Y$33, 0)), IF(INDEX(Settings!$AQ$19:$AQ$33, MATCH(E$10, Settings!$Y$19:$Y$33, 0))=0, DAY($B318), INDEX(Settings!$AQ$19:$AQ$33, MATCH(E$10, Settings!$Y$19:$Y$33, 0))))-1), 1, Settings!$AY$23:$AY$38), ""))</f>
        <v/>
      </c>
      <c r="BE318" s="119" t="str">
        <f>IF(OR(F$10="", $B318="", F318="", BE$9=""), "", IFERROR(WORKDAY((DATE(YEAR($B318), MONTH($B318)+INDEX(Settings!$AM$19:$AM$33, MATCH(F$10, Settings!$Y$19:$Y$33, 0)), IF(INDEX(Settings!$AQ$19:$AQ$33, MATCH(F$10, Settings!$Y$19:$Y$33, 0))=0, DAY($B318), INDEX(Settings!$AQ$19:$AQ$33, MATCH(F$10, Settings!$Y$19:$Y$33, 0))))-1), 1, Settings!$AY$23:$AY$38), ""))</f>
        <v/>
      </c>
      <c r="BF318" s="119" t="str">
        <f>IF(OR(G$10="", $B318="", G318="", BF$9=""), "", IFERROR(WORKDAY((DATE(YEAR($B318), MONTH($B318)+INDEX(Settings!$AM$19:$AM$33, MATCH(G$10, Settings!$Y$19:$Y$33, 0)), IF(INDEX(Settings!$AQ$19:$AQ$33, MATCH(G$10, Settings!$Y$19:$Y$33, 0))=0, DAY($B318), INDEX(Settings!$AQ$19:$AQ$33, MATCH(G$10, Settings!$Y$19:$Y$33, 0))))-1), 1, Settings!$AY$23:$AY$38), ""))</f>
        <v/>
      </c>
      <c r="BG318" s="119" t="str">
        <f>IF(OR(H$10="", $B318="", H318="", BG$9=""), "", IFERROR(WORKDAY((DATE(YEAR($B318), MONTH($B318)+INDEX(Settings!$AM$19:$AM$33, MATCH(H$10, Settings!$Y$19:$Y$33, 0)), IF(INDEX(Settings!$AQ$19:$AQ$33, MATCH(H$10, Settings!$Y$19:$Y$33, 0))=0, DAY($B318), INDEX(Settings!$AQ$19:$AQ$33, MATCH(H$10, Settings!$Y$19:$Y$33, 0))))-1), 1, Settings!$AY$23:$AY$38), ""))</f>
        <v/>
      </c>
      <c r="BH318" s="119" t="str">
        <f>IF(OR(I$10="", $B318="", I318="", BH$9=""), "", IFERROR(WORKDAY((DATE(YEAR($B318), MONTH($B318)+INDEX(Settings!$AM$19:$AM$33, MATCH(I$10, Settings!$Y$19:$Y$33, 0)), IF(INDEX(Settings!$AQ$19:$AQ$33, MATCH(I$10, Settings!$Y$19:$Y$33, 0))=0, DAY($B318), INDEX(Settings!$AQ$19:$AQ$33, MATCH(I$10, Settings!$Y$19:$Y$33, 0))))-1), 1, Settings!$AY$23:$AY$38), ""))</f>
        <v/>
      </c>
      <c r="BI318" s="119" t="str">
        <f>IF(OR(J$10="", $B318="", J318="", BI$9=""), "", IFERROR(WORKDAY((DATE(YEAR($B318), MONTH($B318)+INDEX(Settings!$AM$19:$AM$33, MATCH(J$10, Settings!$Y$19:$Y$33, 0)), IF(INDEX(Settings!$AQ$19:$AQ$33, MATCH(J$10, Settings!$Y$19:$Y$33, 0))=0, DAY($B318), INDEX(Settings!$AQ$19:$AQ$33, MATCH(J$10, Settings!$Y$19:$Y$33, 0))))-1), 1, Settings!$AY$23:$AY$38), ""))</f>
        <v/>
      </c>
      <c r="BJ318" s="119" t="str">
        <f>IF(OR(K$10="", $B318="", K318="", BJ$9=""), "", IFERROR(WORKDAY((DATE(YEAR($B318), MONTH($B318)+INDEX(Settings!$AM$19:$AM$33, MATCH(K$10, Settings!$Y$19:$Y$33, 0)), IF(INDEX(Settings!$AQ$19:$AQ$33, MATCH(K$10, Settings!$Y$19:$Y$33, 0))=0, DAY($B318), INDEX(Settings!$AQ$19:$AQ$33, MATCH(K$10, Settings!$Y$19:$Y$33, 0))))-1), 1, Settings!$AY$23:$AY$38), ""))</f>
        <v/>
      </c>
      <c r="BK318" s="119" t="str">
        <f>IF(OR(L$10="", $B318="", L318="", BK$9=""), "", IFERROR(WORKDAY((DATE(YEAR($B318), MONTH($B318)+INDEX(Settings!$AM$19:$AM$33, MATCH(L$10, Settings!$Y$19:$Y$33, 0)), IF(INDEX(Settings!$AQ$19:$AQ$33, MATCH(L$10, Settings!$Y$19:$Y$33, 0))=0, DAY($B318), INDEX(Settings!$AQ$19:$AQ$33, MATCH(L$10, Settings!$Y$19:$Y$33, 0))))-1), 1, Settings!$AY$23:$AY$38), ""))</f>
        <v/>
      </c>
      <c r="BL318" s="119" t="str">
        <f>IF(OR(M$10="", $B318="", M318="", BL$9=""), "", IFERROR(WORKDAY((DATE(YEAR($B318), MONTH($B318)+INDEX(Settings!$AM$19:$AM$33, MATCH(M$10, Settings!$Y$19:$Y$33, 0)), IF(INDEX(Settings!$AQ$19:$AQ$33, MATCH(M$10, Settings!$Y$19:$Y$33, 0))=0, DAY($B318), INDEX(Settings!$AQ$19:$AQ$33, MATCH(M$10, Settings!$Y$19:$Y$33, 0))))-1), 1, Settings!$AY$23:$AY$38), ""))</f>
        <v/>
      </c>
      <c r="BM318" s="119" t="str">
        <f>IF(OR(N$10="", $B318="", N318="", BM$9=""), "", IFERROR(WORKDAY((DATE(YEAR($B318), MONTH($B318)+INDEX(Settings!$AM$19:$AM$33, MATCH(N$10, Settings!$Y$19:$Y$33, 0)), IF(INDEX(Settings!$AQ$19:$AQ$33, MATCH(N$10, Settings!$Y$19:$Y$33, 0))=0, DAY($B318), INDEX(Settings!$AQ$19:$AQ$33, MATCH(N$10, Settings!$Y$19:$Y$33, 0))))-1), 1, Settings!$AY$23:$AY$38), ""))</f>
        <v/>
      </c>
      <c r="BN318" s="119" t="str">
        <f>IF(OR(O$10="", $B318="", O318="", BN$9=""), "", IFERROR(WORKDAY((DATE(YEAR($B318), MONTH($B318)+INDEX(Settings!$AM$19:$AM$33, MATCH(O$10, Settings!$Y$19:$Y$33, 0)), IF(INDEX(Settings!$AQ$19:$AQ$33, MATCH(O$10, Settings!$Y$19:$Y$33, 0))=0, DAY($B318), INDEX(Settings!$AQ$19:$AQ$33, MATCH(O$10, Settings!$Y$19:$Y$33, 0))))-1), 1, Settings!$AY$23:$AY$38), ""))</f>
        <v/>
      </c>
      <c r="BO318" s="119" t="str">
        <f>IF(OR(P$10="", $B318="", P318="", BO$9=""), "", IFERROR(WORKDAY((DATE(YEAR($B318), MONTH($B318)+INDEX(Settings!$AM$19:$AM$33, MATCH(P$10, Settings!$Y$19:$Y$33, 0)), IF(INDEX(Settings!$AQ$19:$AQ$33, MATCH(P$10, Settings!$Y$19:$Y$33, 0))=0, DAY($B318), INDEX(Settings!$AQ$19:$AQ$33, MATCH(P$10, Settings!$Y$19:$Y$33, 0))))-1), 1, Settings!$AY$23:$AY$38), ""))</f>
        <v/>
      </c>
      <c r="BP318" s="120" t="str">
        <f>IF(OR(Q$10="", $B318="", Q318="", BP$9=""), "", IFERROR(WORKDAY((DATE(YEAR($B318), MONTH($B318)+INDEX(Settings!$AM$19:$AM$33, MATCH(Q$10, Settings!$Y$19:$Y$33, 0)), IF(INDEX(Settings!$AQ$19:$AQ$33, MATCH(Q$10, Settings!$Y$19:$Y$33, 0))=0, DAY($B318), INDEX(Settings!$AQ$19:$AQ$33, MATCH(Q$10, Settings!$Y$19:$Y$33, 0))))-1), 1, Settings!$AY$23:$AY$38), ""))</f>
        <v/>
      </c>
      <c r="BR318" s="118" t="str">
        <f>IF(BB318="", "", IF(BB318&lt;=$B318, WORKDAY(DATE(YEAR($BB318), MONTH(BB318)+1, DAY(BB318)-1), 1, Settings!$AY$23:$AY$38), BB318))</f>
        <v/>
      </c>
      <c r="BS318" s="119" t="str">
        <f>IF(BC318="", "", IF(BC318&lt;=$B318, WORKDAY(DATE(YEAR($BB318), MONTH(BC318)+1, DAY(BC318)-1), 1, Settings!$AY$23:$AY$38), BC318))</f>
        <v/>
      </c>
      <c r="BT318" s="119" t="str">
        <f>IF(BD318="", "", IF(BD318&lt;=$B318, WORKDAY(DATE(YEAR($BB318), MONTH(BD318)+1, DAY(BD318)-1), 1, Settings!$AY$23:$AY$38), BD318))</f>
        <v/>
      </c>
      <c r="BU318" s="119" t="str">
        <f>IF(BE318="", "", IF(BE318&lt;=$B318, WORKDAY(DATE(YEAR($BB318), MONTH(BE318)+1, DAY(BE318)-1), 1, Settings!$AY$23:$AY$38), BE318))</f>
        <v/>
      </c>
      <c r="BV318" s="119" t="str">
        <f>IF(BF318="", "", IF(BF318&lt;=$B318, WORKDAY(DATE(YEAR($BB318), MONTH(BF318)+1, DAY(BF318)-1), 1, Settings!$AY$23:$AY$38), BF318))</f>
        <v/>
      </c>
      <c r="BW318" s="119" t="str">
        <f>IF(BG318="", "", IF(BG318&lt;=$B318, WORKDAY(DATE(YEAR($BB318), MONTH(BG318)+1, DAY(BG318)-1), 1, Settings!$AY$23:$AY$38), BG318))</f>
        <v/>
      </c>
      <c r="BX318" s="119" t="str">
        <f>IF(BH318="", "", IF(BH318&lt;=$B318, WORKDAY(DATE(YEAR($BB318), MONTH(BH318)+1, DAY(BH318)-1), 1, Settings!$AY$23:$AY$38), BH318))</f>
        <v/>
      </c>
      <c r="BY318" s="119" t="str">
        <f>IF(BI318="", "", IF(BI318&lt;=$B318, WORKDAY(DATE(YEAR($BB318), MONTH(BI318)+1, DAY(BI318)-1), 1, Settings!$AY$23:$AY$38), BI318))</f>
        <v/>
      </c>
      <c r="BZ318" s="119" t="str">
        <f>IF(BJ318="", "", IF(BJ318&lt;=$B318, WORKDAY(DATE(YEAR($BB318), MONTH(BJ318)+1, DAY(BJ318)-1), 1, Settings!$AY$23:$AY$38), BJ318))</f>
        <v/>
      </c>
      <c r="CA318" s="119" t="str">
        <f>IF(BK318="", "", IF(BK318&lt;=$B318, WORKDAY(DATE(YEAR($BB318), MONTH(BK318)+1, DAY(BK318)-1), 1, Settings!$AY$23:$AY$38), BK318))</f>
        <v/>
      </c>
      <c r="CB318" s="119" t="str">
        <f>IF(BL318="", "", IF(BL318&lt;=$B318, WORKDAY(DATE(YEAR($BB318), MONTH(BL318)+1, DAY(BL318)-1), 1, Settings!$AY$23:$AY$38), BL318))</f>
        <v/>
      </c>
      <c r="CC318" s="119" t="str">
        <f>IF(BM318="", "", IF(BM318&lt;=$B318, WORKDAY(DATE(YEAR($BB318), MONTH(BM318)+1, DAY(BM318)-1), 1, Settings!$AY$23:$AY$38), BM318))</f>
        <v/>
      </c>
      <c r="CD318" s="119" t="str">
        <f>IF(BN318="", "", IF(BN318&lt;=$B318, WORKDAY(DATE(YEAR($BB318), MONTH(BN318)+1, DAY(BN318)-1), 1, Settings!$AY$23:$AY$38), BN318))</f>
        <v/>
      </c>
      <c r="CE318" s="119" t="str">
        <f>IF(BO318="", "", IF(BO318&lt;=$B318, WORKDAY(DATE(YEAR($BB318), MONTH(BO318)+1, DAY(BO318)-1), 1, Settings!$AY$23:$AY$38), BO318))</f>
        <v/>
      </c>
      <c r="CF318" s="120" t="str">
        <f>IF(BP318="", "", IF(BP318&lt;=$B318, WORKDAY(DATE(YEAR($BB318), MONTH(BP318)+1, DAY(BP318)-1), 1, Settings!$AY$23:$AY$38), BP318))</f>
        <v/>
      </c>
      <c r="CH318" s="48" t="str">
        <f t="shared" si="128"/>
        <v/>
      </c>
      <c r="CI318" s="49" t="str">
        <f t="shared" si="129"/>
        <v/>
      </c>
      <c r="CJ318" s="49" t="str">
        <f t="shared" si="130"/>
        <v/>
      </c>
      <c r="CK318" s="49" t="str">
        <f t="shared" si="131"/>
        <v/>
      </c>
      <c r="CL318" s="49" t="str">
        <f t="shared" si="132"/>
        <v/>
      </c>
      <c r="CM318" s="49" t="str">
        <f t="shared" si="133"/>
        <v/>
      </c>
      <c r="CN318" s="49" t="str">
        <f t="shared" si="134"/>
        <v/>
      </c>
      <c r="CO318" s="49" t="str">
        <f t="shared" si="135"/>
        <v/>
      </c>
      <c r="CP318" s="49" t="str">
        <f t="shared" si="136"/>
        <v/>
      </c>
      <c r="CQ318" s="49" t="str">
        <f t="shared" si="137"/>
        <v/>
      </c>
      <c r="CR318" s="49" t="str">
        <f t="shared" si="138"/>
        <v/>
      </c>
      <c r="CS318" s="49" t="str">
        <f t="shared" si="139"/>
        <v/>
      </c>
      <c r="CT318" s="49" t="str">
        <f t="shared" si="140"/>
        <v/>
      </c>
      <c r="CU318" s="49" t="str">
        <f t="shared" si="141"/>
        <v/>
      </c>
      <c r="CV318" s="16" t="str">
        <f t="shared" si="142"/>
        <v/>
      </c>
      <c r="CX318" s="48" t="str">
        <f t="shared" si="143"/>
        <v/>
      </c>
      <c r="CY318" s="49" t="str">
        <f t="shared" si="144"/>
        <v/>
      </c>
      <c r="CZ318" s="49" t="str">
        <f t="shared" si="145"/>
        <v/>
      </c>
      <c r="DA318" s="49" t="str">
        <f t="shared" si="146"/>
        <v/>
      </c>
      <c r="DB318" s="49" t="str">
        <f t="shared" si="147"/>
        <v/>
      </c>
      <c r="DC318" s="49" t="str">
        <f t="shared" si="148"/>
        <v/>
      </c>
      <c r="DD318" s="49" t="str">
        <f t="shared" si="149"/>
        <v/>
      </c>
      <c r="DE318" s="49" t="str">
        <f t="shared" si="150"/>
        <v/>
      </c>
      <c r="DF318" s="49" t="str">
        <f t="shared" si="151"/>
        <v/>
      </c>
      <c r="DG318" s="49" t="str">
        <f t="shared" si="152"/>
        <v/>
      </c>
      <c r="DH318" s="49" t="str">
        <f t="shared" si="153"/>
        <v/>
      </c>
      <c r="DI318" s="49" t="str">
        <f t="shared" si="154"/>
        <v/>
      </c>
      <c r="DJ318" s="49" t="str">
        <f t="shared" si="155"/>
        <v/>
      </c>
      <c r="DK318" s="49" t="str">
        <f t="shared" si="156"/>
        <v/>
      </c>
      <c r="DL318" s="16" t="str">
        <f t="shared" si="157"/>
        <v/>
      </c>
      <c r="DN318" s="17" t="str">
        <f t="shared" si="158"/>
        <v>May 2020</v>
      </c>
    </row>
    <row r="319" spans="1:118" x14ac:dyDescent="0.25">
      <c r="A319" s="30"/>
      <c r="B319" s="102">
        <f>IF(B318="", "", IFERROR(IF(B318+1&gt;Settings!$G$25, "", B318+1), ""))</f>
        <v>43955</v>
      </c>
      <c r="C319" s="294"/>
      <c r="D319" s="295"/>
      <c r="E319" s="295"/>
      <c r="F319" s="295"/>
      <c r="G319" s="295"/>
      <c r="H319" s="295"/>
      <c r="I319" s="295"/>
      <c r="J319" s="295"/>
      <c r="K319" s="295"/>
      <c r="L319" s="295"/>
      <c r="M319" s="295"/>
      <c r="N319" s="295"/>
      <c r="O319" s="295"/>
      <c r="P319" s="295"/>
      <c r="Q319" s="296"/>
      <c r="R319" s="30"/>
      <c r="T319" s="17" t="str">
        <f>IF($B319="", "", IF($B319&lt;Settings!$G$23, "Old", "New"))</f>
        <v>New</v>
      </c>
      <c r="AL319" s="118" t="str">
        <f>IF(OR($B319="", C319="", C$10="", AL$9), "", IFERROR($B319+INDEX(Settings!$AF$19:$AF$33, MATCH(C$10, Settings!$Y$19:$Y$33, 0))+IF(INDEX(Settings!$AI$19:$AI$33, MATCH(C$10, Settings!$Y$19:$Y$33, 0))="", 0, INDEX($AO$2:$AU$8, MATCH(TEXT($B319, "ddd"), $AN$2:$AN$8, 0), MATCH(INDEX(Settings!$AI$19:$AI$33, MATCH(C$10, Settings!$Y$19:$Y$33, 0)), $AO$1:$AU$1, 0))), 0))</f>
        <v/>
      </c>
      <c r="AM319" s="119" t="str">
        <f>IF(OR($B319="", D319="", D$10="", AM$9), "", IFERROR($B319+INDEX(Settings!$AF$19:$AF$33, MATCH(D$10, Settings!$Y$19:$Y$33, 0))+IF(INDEX(Settings!$AI$19:$AI$33, MATCH(D$10, Settings!$Y$19:$Y$33, 0))="", 0, INDEX($AO$2:$AU$8, MATCH(TEXT($B319, "ddd"), $AN$2:$AN$8, 0), MATCH(INDEX(Settings!$AI$19:$AI$33, MATCH(D$10, Settings!$Y$19:$Y$33, 0)), $AO$1:$AU$1, 0))), 0))</f>
        <v/>
      </c>
      <c r="AN319" s="119" t="str">
        <f>IF(OR($B319="", E319="", E$10="", AN$9), "", IFERROR($B319+INDEX(Settings!$AF$19:$AF$33, MATCH(E$10, Settings!$Y$19:$Y$33, 0))+IF(INDEX(Settings!$AI$19:$AI$33, MATCH(E$10, Settings!$Y$19:$Y$33, 0))="", 0, INDEX($AO$2:$AU$8, MATCH(TEXT($B319, "ddd"), $AN$2:$AN$8, 0), MATCH(INDEX(Settings!$AI$19:$AI$33, MATCH(E$10, Settings!$Y$19:$Y$33, 0)), $AO$1:$AU$1, 0))), 0))</f>
        <v/>
      </c>
      <c r="AO319" s="119" t="str">
        <f>IF(OR($B319="", F319="", F$10="", AO$9), "", IFERROR($B319+INDEX(Settings!$AF$19:$AF$33, MATCH(F$10, Settings!$Y$19:$Y$33, 0))+IF(INDEX(Settings!$AI$19:$AI$33, MATCH(F$10, Settings!$Y$19:$Y$33, 0))="", 0, INDEX($AO$2:$AU$8, MATCH(TEXT($B319, "ddd"), $AN$2:$AN$8, 0), MATCH(INDEX(Settings!$AI$19:$AI$33, MATCH(F$10, Settings!$Y$19:$Y$33, 0)), $AO$1:$AU$1, 0))), 0))</f>
        <v/>
      </c>
      <c r="AP319" s="119" t="str">
        <f>IF(OR($B319="", G319="", G$10="", AP$9), "", IFERROR($B319+INDEX(Settings!$AF$19:$AF$33, MATCH(G$10, Settings!$Y$19:$Y$33, 0))+IF(INDEX(Settings!$AI$19:$AI$33, MATCH(G$10, Settings!$Y$19:$Y$33, 0))="", 0, INDEX($AO$2:$AU$8, MATCH(TEXT($B319, "ddd"), $AN$2:$AN$8, 0), MATCH(INDEX(Settings!$AI$19:$AI$33, MATCH(G$10, Settings!$Y$19:$Y$33, 0)), $AO$1:$AU$1, 0))), 0))</f>
        <v/>
      </c>
      <c r="AQ319" s="119" t="str">
        <f>IF(OR($B319="", H319="", H$10="", AQ$9), "", IFERROR($B319+INDEX(Settings!$AF$19:$AF$33, MATCH(H$10, Settings!$Y$19:$Y$33, 0))+IF(INDEX(Settings!$AI$19:$AI$33, MATCH(H$10, Settings!$Y$19:$Y$33, 0))="", 0, INDEX($AO$2:$AU$8, MATCH(TEXT($B319, "ddd"), $AN$2:$AN$8, 0), MATCH(INDEX(Settings!$AI$19:$AI$33, MATCH(H$10, Settings!$Y$19:$Y$33, 0)), $AO$1:$AU$1, 0))), 0))</f>
        <v/>
      </c>
      <c r="AR319" s="119" t="str">
        <f>IF(OR($B319="", I319="", I$10="", AR$9), "", IFERROR($B319+INDEX(Settings!$AF$19:$AF$33, MATCH(I$10, Settings!$Y$19:$Y$33, 0))+IF(INDEX(Settings!$AI$19:$AI$33, MATCH(I$10, Settings!$Y$19:$Y$33, 0))="", 0, INDEX($AO$2:$AU$8, MATCH(TEXT($B319, "ddd"), $AN$2:$AN$8, 0), MATCH(INDEX(Settings!$AI$19:$AI$33, MATCH(I$10, Settings!$Y$19:$Y$33, 0)), $AO$1:$AU$1, 0))), 0))</f>
        <v/>
      </c>
      <c r="AS319" s="119" t="str">
        <f>IF(OR($B319="", J319="", J$10="", AS$9), "", IFERROR($B319+INDEX(Settings!$AF$19:$AF$33, MATCH(J$10, Settings!$Y$19:$Y$33, 0))+IF(INDEX(Settings!$AI$19:$AI$33, MATCH(J$10, Settings!$Y$19:$Y$33, 0))="", 0, INDEX($AO$2:$AU$8, MATCH(TEXT($B319, "ddd"), $AN$2:$AN$8, 0), MATCH(INDEX(Settings!$AI$19:$AI$33, MATCH(J$10, Settings!$Y$19:$Y$33, 0)), $AO$1:$AU$1, 0))), 0))</f>
        <v/>
      </c>
      <c r="AT319" s="119" t="str">
        <f>IF(OR($B319="", K319="", K$10="", AT$9), "", IFERROR($B319+INDEX(Settings!$AF$19:$AF$33, MATCH(K$10, Settings!$Y$19:$Y$33, 0))+IF(INDEX(Settings!$AI$19:$AI$33, MATCH(K$10, Settings!$Y$19:$Y$33, 0))="", 0, INDEX($AO$2:$AU$8, MATCH(TEXT($B319, "ddd"), $AN$2:$AN$8, 0), MATCH(INDEX(Settings!$AI$19:$AI$33, MATCH(K$10, Settings!$Y$19:$Y$33, 0)), $AO$1:$AU$1, 0))), 0))</f>
        <v/>
      </c>
      <c r="AU319" s="119" t="str">
        <f>IF(OR($B319="", L319="", L$10="", AU$9), "", IFERROR($B319+INDEX(Settings!$AF$19:$AF$33, MATCH(L$10, Settings!$Y$19:$Y$33, 0))+IF(INDEX(Settings!$AI$19:$AI$33, MATCH(L$10, Settings!$Y$19:$Y$33, 0))="", 0, INDEX($AO$2:$AU$8, MATCH(TEXT($B319, "ddd"), $AN$2:$AN$8, 0), MATCH(INDEX(Settings!$AI$19:$AI$33, MATCH(L$10, Settings!$Y$19:$Y$33, 0)), $AO$1:$AU$1, 0))), 0))</f>
        <v/>
      </c>
      <c r="AV319" s="119" t="str">
        <f>IF(OR($B319="", M319="", M$10="", AV$9), "", IFERROR($B319+INDEX(Settings!$AF$19:$AF$33, MATCH(M$10, Settings!$Y$19:$Y$33, 0))+IF(INDEX(Settings!$AI$19:$AI$33, MATCH(M$10, Settings!$Y$19:$Y$33, 0))="", 0, INDEX($AO$2:$AU$8, MATCH(TEXT($B319, "ddd"), $AN$2:$AN$8, 0), MATCH(INDEX(Settings!$AI$19:$AI$33, MATCH(M$10, Settings!$Y$19:$Y$33, 0)), $AO$1:$AU$1, 0))), 0))</f>
        <v/>
      </c>
      <c r="AW319" s="119" t="str">
        <f>IF(OR($B319="", N319="", N$10="", AW$9), "", IFERROR($B319+INDEX(Settings!$AF$19:$AF$33, MATCH(N$10, Settings!$Y$19:$Y$33, 0))+IF(INDEX(Settings!$AI$19:$AI$33, MATCH(N$10, Settings!$Y$19:$Y$33, 0))="", 0, INDEX($AO$2:$AU$8, MATCH(TEXT($B319, "ddd"), $AN$2:$AN$8, 0), MATCH(INDEX(Settings!$AI$19:$AI$33, MATCH(N$10, Settings!$Y$19:$Y$33, 0)), $AO$1:$AU$1, 0))), 0))</f>
        <v/>
      </c>
      <c r="AX319" s="119" t="str">
        <f>IF(OR($B319="", O319="", O$10="", AX$9), "", IFERROR($B319+INDEX(Settings!$AF$19:$AF$33, MATCH(O$10, Settings!$Y$19:$Y$33, 0))+IF(INDEX(Settings!$AI$19:$AI$33, MATCH(O$10, Settings!$Y$19:$Y$33, 0))="", 0, INDEX($AO$2:$AU$8, MATCH(TEXT($B319, "ddd"), $AN$2:$AN$8, 0), MATCH(INDEX(Settings!$AI$19:$AI$33, MATCH(O$10, Settings!$Y$19:$Y$33, 0)), $AO$1:$AU$1, 0))), 0))</f>
        <v/>
      </c>
      <c r="AY319" s="119" t="str">
        <f>IF(OR($B319="", P319="", P$10="", AY$9), "", IFERROR($B319+INDEX(Settings!$AF$19:$AF$33, MATCH(P$10, Settings!$Y$19:$Y$33, 0))+IF(INDEX(Settings!$AI$19:$AI$33, MATCH(P$10, Settings!$Y$19:$Y$33, 0))="", 0, INDEX($AO$2:$AU$8, MATCH(TEXT($B319, "ddd"), $AN$2:$AN$8, 0), MATCH(INDEX(Settings!$AI$19:$AI$33, MATCH(P$10, Settings!$Y$19:$Y$33, 0)), $AO$1:$AU$1, 0))), 0))</f>
        <v/>
      </c>
      <c r="AZ319" s="120" t="str">
        <f>IF(OR($B319="", Q319="", Q$10="", AZ$9), "", IFERROR($B319+INDEX(Settings!$AF$19:$AF$33, MATCH(Q$10, Settings!$Y$19:$Y$33, 0))+IF(INDEX(Settings!$AI$19:$AI$33, MATCH(Q$10, Settings!$Y$19:$Y$33, 0))="", 0, INDEX($AO$2:$AU$8, MATCH(TEXT($B319, "ddd"), $AN$2:$AN$8, 0), MATCH(INDEX(Settings!$AI$19:$AI$33, MATCH(Q$10, Settings!$Y$19:$Y$33, 0)), $AO$1:$AU$1, 0))), 0))</f>
        <v/>
      </c>
      <c r="BB319" s="118" t="str">
        <f>IF(OR(C$10="", $B319="", C319="", BB$9=""), "", IFERROR(WORKDAY((DATE(YEAR($B319), MONTH($B319)+INDEX(Settings!$AM$19:$AM$33, MATCH(C$10, Settings!$Y$19:$Y$33, 0)), IF(INDEX(Settings!$AQ$19:$AQ$33, MATCH(C$10, Settings!$Y$19:$Y$33, 0))=0, DAY($B319), INDEX(Settings!$AQ$19:$AQ$33, MATCH(C$10, Settings!$Y$19:$Y$33, 0))))-1), 1, Settings!$AY$23:$AY$38), ""))</f>
        <v/>
      </c>
      <c r="BC319" s="119" t="str">
        <f>IF(OR(D$10="", $B319="", D319="", BC$9=""), "", IFERROR(WORKDAY((DATE(YEAR($B319), MONTH($B319)+INDEX(Settings!$AM$19:$AM$33, MATCH(D$10, Settings!$Y$19:$Y$33, 0)), IF(INDEX(Settings!$AQ$19:$AQ$33, MATCH(D$10, Settings!$Y$19:$Y$33, 0))=0, DAY($B319), INDEX(Settings!$AQ$19:$AQ$33, MATCH(D$10, Settings!$Y$19:$Y$33, 0))))-1), 1, Settings!$AY$23:$AY$38), ""))</f>
        <v/>
      </c>
      <c r="BD319" s="119" t="str">
        <f>IF(OR(E$10="", $B319="", E319="", BD$9=""), "", IFERROR(WORKDAY((DATE(YEAR($B319), MONTH($B319)+INDEX(Settings!$AM$19:$AM$33, MATCH(E$10, Settings!$Y$19:$Y$33, 0)), IF(INDEX(Settings!$AQ$19:$AQ$33, MATCH(E$10, Settings!$Y$19:$Y$33, 0))=0, DAY($B319), INDEX(Settings!$AQ$19:$AQ$33, MATCH(E$10, Settings!$Y$19:$Y$33, 0))))-1), 1, Settings!$AY$23:$AY$38), ""))</f>
        <v/>
      </c>
      <c r="BE319" s="119" t="str">
        <f>IF(OR(F$10="", $B319="", F319="", BE$9=""), "", IFERROR(WORKDAY((DATE(YEAR($B319), MONTH($B319)+INDEX(Settings!$AM$19:$AM$33, MATCH(F$10, Settings!$Y$19:$Y$33, 0)), IF(INDEX(Settings!$AQ$19:$AQ$33, MATCH(F$10, Settings!$Y$19:$Y$33, 0))=0, DAY($B319), INDEX(Settings!$AQ$19:$AQ$33, MATCH(F$10, Settings!$Y$19:$Y$33, 0))))-1), 1, Settings!$AY$23:$AY$38), ""))</f>
        <v/>
      </c>
      <c r="BF319" s="119" t="str">
        <f>IF(OR(G$10="", $B319="", G319="", BF$9=""), "", IFERROR(WORKDAY((DATE(YEAR($B319), MONTH($B319)+INDEX(Settings!$AM$19:$AM$33, MATCH(G$10, Settings!$Y$19:$Y$33, 0)), IF(INDEX(Settings!$AQ$19:$AQ$33, MATCH(G$10, Settings!$Y$19:$Y$33, 0))=0, DAY($B319), INDEX(Settings!$AQ$19:$AQ$33, MATCH(G$10, Settings!$Y$19:$Y$33, 0))))-1), 1, Settings!$AY$23:$AY$38), ""))</f>
        <v/>
      </c>
      <c r="BG319" s="119" t="str">
        <f>IF(OR(H$10="", $B319="", H319="", BG$9=""), "", IFERROR(WORKDAY((DATE(YEAR($B319), MONTH($B319)+INDEX(Settings!$AM$19:$AM$33, MATCH(H$10, Settings!$Y$19:$Y$33, 0)), IF(INDEX(Settings!$AQ$19:$AQ$33, MATCH(H$10, Settings!$Y$19:$Y$33, 0))=0, DAY($B319), INDEX(Settings!$AQ$19:$AQ$33, MATCH(H$10, Settings!$Y$19:$Y$33, 0))))-1), 1, Settings!$AY$23:$AY$38), ""))</f>
        <v/>
      </c>
      <c r="BH319" s="119" t="str">
        <f>IF(OR(I$10="", $B319="", I319="", BH$9=""), "", IFERROR(WORKDAY((DATE(YEAR($B319), MONTH($B319)+INDEX(Settings!$AM$19:$AM$33, MATCH(I$10, Settings!$Y$19:$Y$33, 0)), IF(INDEX(Settings!$AQ$19:$AQ$33, MATCH(I$10, Settings!$Y$19:$Y$33, 0))=0, DAY($B319), INDEX(Settings!$AQ$19:$AQ$33, MATCH(I$10, Settings!$Y$19:$Y$33, 0))))-1), 1, Settings!$AY$23:$AY$38), ""))</f>
        <v/>
      </c>
      <c r="BI319" s="119" t="str">
        <f>IF(OR(J$10="", $B319="", J319="", BI$9=""), "", IFERROR(WORKDAY((DATE(YEAR($B319), MONTH($B319)+INDEX(Settings!$AM$19:$AM$33, MATCH(J$10, Settings!$Y$19:$Y$33, 0)), IF(INDEX(Settings!$AQ$19:$AQ$33, MATCH(J$10, Settings!$Y$19:$Y$33, 0))=0, DAY($B319), INDEX(Settings!$AQ$19:$AQ$33, MATCH(J$10, Settings!$Y$19:$Y$33, 0))))-1), 1, Settings!$AY$23:$AY$38), ""))</f>
        <v/>
      </c>
      <c r="BJ319" s="119" t="str">
        <f>IF(OR(K$10="", $B319="", K319="", BJ$9=""), "", IFERROR(WORKDAY((DATE(YEAR($B319), MONTH($B319)+INDEX(Settings!$AM$19:$AM$33, MATCH(K$10, Settings!$Y$19:$Y$33, 0)), IF(INDEX(Settings!$AQ$19:$AQ$33, MATCH(K$10, Settings!$Y$19:$Y$33, 0))=0, DAY($B319), INDEX(Settings!$AQ$19:$AQ$33, MATCH(K$10, Settings!$Y$19:$Y$33, 0))))-1), 1, Settings!$AY$23:$AY$38), ""))</f>
        <v/>
      </c>
      <c r="BK319" s="119" t="str">
        <f>IF(OR(L$10="", $B319="", L319="", BK$9=""), "", IFERROR(WORKDAY((DATE(YEAR($B319), MONTH($B319)+INDEX(Settings!$AM$19:$AM$33, MATCH(L$10, Settings!$Y$19:$Y$33, 0)), IF(INDEX(Settings!$AQ$19:$AQ$33, MATCH(L$10, Settings!$Y$19:$Y$33, 0))=0, DAY($B319), INDEX(Settings!$AQ$19:$AQ$33, MATCH(L$10, Settings!$Y$19:$Y$33, 0))))-1), 1, Settings!$AY$23:$AY$38), ""))</f>
        <v/>
      </c>
      <c r="BL319" s="119" t="str">
        <f>IF(OR(M$10="", $B319="", M319="", BL$9=""), "", IFERROR(WORKDAY((DATE(YEAR($B319), MONTH($B319)+INDEX(Settings!$AM$19:$AM$33, MATCH(M$10, Settings!$Y$19:$Y$33, 0)), IF(INDEX(Settings!$AQ$19:$AQ$33, MATCH(M$10, Settings!$Y$19:$Y$33, 0))=0, DAY($B319), INDEX(Settings!$AQ$19:$AQ$33, MATCH(M$10, Settings!$Y$19:$Y$33, 0))))-1), 1, Settings!$AY$23:$AY$38), ""))</f>
        <v/>
      </c>
      <c r="BM319" s="119" t="str">
        <f>IF(OR(N$10="", $B319="", N319="", BM$9=""), "", IFERROR(WORKDAY((DATE(YEAR($B319), MONTH($B319)+INDEX(Settings!$AM$19:$AM$33, MATCH(N$10, Settings!$Y$19:$Y$33, 0)), IF(INDEX(Settings!$AQ$19:$AQ$33, MATCH(N$10, Settings!$Y$19:$Y$33, 0))=0, DAY($B319), INDEX(Settings!$AQ$19:$AQ$33, MATCH(N$10, Settings!$Y$19:$Y$33, 0))))-1), 1, Settings!$AY$23:$AY$38), ""))</f>
        <v/>
      </c>
      <c r="BN319" s="119" t="str">
        <f>IF(OR(O$10="", $B319="", O319="", BN$9=""), "", IFERROR(WORKDAY((DATE(YEAR($B319), MONTH($B319)+INDEX(Settings!$AM$19:$AM$33, MATCH(O$10, Settings!$Y$19:$Y$33, 0)), IF(INDEX(Settings!$AQ$19:$AQ$33, MATCH(O$10, Settings!$Y$19:$Y$33, 0))=0, DAY($B319), INDEX(Settings!$AQ$19:$AQ$33, MATCH(O$10, Settings!$Y$19:$Y$33, 0))))-1), 1, Settings!$AY$23:$AY$38), ""))</f>
        <v/>
      </c>
      <c r="BO319" s="119" t="str">
        <f>IF(OR(P$10="", $B319="", P319="", BO$9=""), "", IFERROR(WORKDAY((DATE(YEAR($B319), MONTH($B319)+INDEX(Settings!$AM$19:$AM$33, MATCH(P$10, Settings!$Y$19:$Y$33, 0)), IF(INDEX(Settings!$AQ$19:$AQ$33, MATCH(P$10, Settings!$Y$19:$Y$33, 0))=0, DAY($B319), INDEX(Settings!$AQ$19:$AQ$33, MATCH(P$10, Settings!$Y$19:$Y$33, 0))))-1), 1, Settings!$AY$23:$AY$38), ""))</f>
        <v/>
      </c>
      <c r="BP319" s="120" t="str">
        <f>IF(OR(Q$10="", $B319="", Q319="", BP$9=""), "", IFERROR(WORKDAY((DATE(YEAR($B319), MONTH($B319)+INDEX(Settings!$AM$19:$AM$33, MATCH(Q$10, Settings!$Y$19:$Y$33, 0)), IF(INDEX(Settings!$AQ$19:$AQ$33, MATCH(Q$10, Settings!$Y$19:$Y$33, 0))=0, DAY($B319), INDEX(Settings!$AQ$19:$AQ$33, MATCH(Q$10, Settings!$Y$19:$Y$33, 0))))-1), 1, Settings!$AY$23:$AY$38), ""))</f>
        <v/>
      </c>
      <c r="BR319" s="118" t="str">
        <f>IF(BB319="", "", IF(BB319&lt;=$B319, WORKDAY(DATE(YEAR($BB319), MONTH(BB319)+1, DAY(BB319)-1), 1, Settings!$AY$23:$AY$38), BB319))</f>
        <v/>
      </c>
      <c r="BS319" s="119" t="str">
        <f>IF(BC319="", "", IF(BC319&lt;=$B319, WORKDAY(DATE(YEAR($BB319), MONTH(BC319)+1, DAY(BC319)-1), 1, Settings!$AY$23:$AY$38), BC319))</f>
        <v/>
      </c>
      <c r="BT319" s="119" t="str">
        <f>IF(BD319="", "", IF(BD319&lt;=$B319, WORKDAY(DATE(YEAR($BB319), MONTH(BD319)+1, DAY(BD319)-1), 1, Settings!$AY$23:$AY$38), BD319))</f>
        <v/>
      </c>
      <c r="BU319" s="119" t="str">
        <f>IF(BE319="", "", IF(BE319&lt;=$B319, WORKDAY(DATE(YEAR($BB319), MONTH(BE319)+1, DAY(BE319)-1), 1, Settings!$AY$23:$AY$38), BE319))</f>
        <v/>
      </c>
      <c r="BV319" s="119" t="str">
        <f>IF(BF319="", "", IF(BF319&lt;=$B319, WORKDAY(DATE(YEAR($BB319), MONTH(BF319)+1, DAY(BF319)-1), 1, Settings!$AY$23:$AY$38), BF319))</f>
        <v/>
      </c>
      <c r="BW319" s="119" t="str">
        <f>IF(BG319="", "", IF(BG319&lt;=$B319, WORKDAY(DATE(YEAR($BB319), MONTH(BG319)+1, DAY(BG319)-1), 1, Settings!$AY$23:$AY$38), BG319))</f>
        <v/>
      </c>
      <c r="BX319" s="119" t="str">
        <f>IF(BH319="", "", IF(BH319&lt;=$B319, WORKDAY(DATE(YEAR($BB319), MONTH(BH319)+1, DAY(BH319)-1), 1, Settings!$AY$23:$AY$38), BH319))</f>
        <v/>
      </c>
      <c r="BY319" s="119" t="str">
        <f>IF(BI319="", "", IF(BI319&lt;=$B319, WORKDAY(DATE(YEAR($BB319), MONTH(BI319)+1, DAY(BI319)-1), 1, Settings!$AY$23:$AY$38), BI319))</f>
        <v/>
      </c>
      <c r="BZ319" s="119" t="str">
        <f>IF(BJ319="", "", IF(BJ319&lt;=$B319, WORKDAY(DATE(YEAR($BB319), MONTH(BJ319)+1, DAY(BJ319)-1), 1, Settings!$AY$23:$AY$38), BJ319))</f>
        <v/>
      </c>
      <c r="CA319" s="119" t="str">
        <f>IF(BK319="", "", IF(BK319&lt;=$B319, WORKDAY(DATE(YEAR($BB319), MONTH(BK319)+1, DAY(BK319)-1), 1, Settings!$AY$23:$AY$38), BK319))</f>
        <v/>
      </c>
      <c r="CB319" s="119" t="str">
        <f>IF(BL319="", "", IF(BL319&lt;=$B319, WORKDAY(DATE(YEAR($BB319), MONTH(BL319)+1, DAY(BL319)-1), 1, Settings!$AY$23:$AY$38), BL319))</f>
        <v/>
      </c>
      <c r="CC319" s="119" t="str">
        <f>IF(BM319="", "", IF(BM319&lt;=$B319, WORKDAY(DATE(YEAR($BB319), MONTH(BM319)+1, DAY(BM319)-1), 1, Settings!$AY$23:$AY$38), BM319))</f>
        <v/>
      </c>
      <c r="CD319" s="119" t="str">
        <f>IF(BN319="", "", IF(BN319&lt;=$B319, WORKDAY(DATE(YEAR($BB319), MONTH(BN319)+1, DAY(BN319)-1), 1, Settings!$AY$23:$AY$38), BN319))</f>
        <v/>
      </c>
      <c r="CE319" s="119" t="str">
        <f>IF(BO319="", "", IF(BO319&lt;=$B319, WORKDAY(DATE(YEAR($BB319), MONTH(BO319)+1, DAY(BO319)-1), 1, Settings!$AY$23:$AY$38), BO319))</f>
        <v/>
      </c>
      <c r="CF319" s="120" t="str">
        <f>IF(BP319="", "", IF(BP319&lt;=$B319, WORKDAY(DATE(YEAR($BB319), MONTH(BP319)+1, DAY(BP319)-1), 1, Settings!$AY$23:$AY$38), BP319))</f>
        <v/>
      </c>
      <c r="CH319" s="48" t="str">
        <f t="shared" si="128"/>
        <v/>
      </c>
      <c r="CI319" s="49" t="str">
        <f t="shared" si="129"/>
        <v/>
      </c>
      <c r="CJ319" s="49" t="str">
        <f t="shared" si="130"/>
        <v/>
      </c>
      <c r="CK319" s="49" t="str">
        <f t="shared" si="131"/>
        <v/>
      </c>
      <c r="CL319" s="49" t="str">
        <f t="shared" si="132"/>
        <v/>
      </c>
      <c r="CM319" s="49" t="str">
        <f t="shared" si="133"/>
        <v/>
      </c>
      <c r="CN319" s="49" t="str">
        <f t="shared" si="134"/>
        <v/>
      </c>
      <c r="CO319" s="49" t="str">
        <f t="shared" si="135"/>
        <v/>
      </c>
      <c r="CP319" s="49" t="str">
        <f t="shared" si="136"/>
        <v/>
      </c>
      <c r="CQ319" s="49" t="str">
        <f t="shared" si="137"/>
        <v/>
      </c>
      <c r="CR319" s="49" t="str">
        <f t="shared" si="138"/>
        <v/>
      </c>
      <c r="CS319" s="49" t="str">
        <f t="shared" si="139"/>
        <v/>
      </c>
      <c r="CT319" s="49" t="str">
        <f t="shared" si="140"/>
        <v/>
      </c>
      <c r="CU319" s="49" t="str">
        <f t="shared" si="141"/>
        <v/>
      </c>
      <c r="CV319" s="16" t="str">
        <f t="shared" si="142"/>
        <v/>
      </c>
      <c r="CX319" s="48" t="str">
        <f t="shared" si="143"/>
        <v/>
      </c>
      <c r="CY319" s="49" t="str">
        <f t="shared" si="144"/>
        <v/>
      </c>
      <c r="CZ319" s="49" t="str">
        <f t="shared" si="145"/>
        <v/>
      </c>
      <c r="DA319" s="49" t="str">
        <f t="shared" si="146"/>
        <v/>
      </c>
      <c r="DB319" s="49" t="str">
        <f t="shared" si="147"/>
        <v/>
      </c>
      <c r="DC319" s="49" t="str">
        <f t="shared" si="148"/>
        <v/>
      </c>
      <c r="DD319" s="49" t="str">
        <f t="shared" si="149"/>
        <v/>
      </c>
      <c r="DE319" s="49" t="str">
        <f t="shared" si="150"/>
        <v/>
      </c>
      <c r="DF319" s="49" t="str">
        <f t="shared" si="151"/>
        <v/>
      </c>
      <c r="DG319" s="49" t="str">
        <f t="shared" si="152"/>
        <v/>
      </c>
      <c r="DH319" s="49" t="str">
        <f t="shared" si="153"/>
        <v/>
      </c>
      <c r="DI319" s="49" t="str">
        <f t="shared" si="154"/>
        <v/>
      </c>
      <c r="DJ319" s="49" t="str">
        <f t="shared" si="155"/>
        <v/>
      </c>
      <c r="DK319" s="49" t="str">
        <f t="shared" si="156"/>
        <v/>
      </c>
      <c r="DL319" s="16" t="str">
        <f t="shared" si="157"/>
        <v/>
      </c>
      <c r="DN319" s="17" t="str">
        <f t="shared" si="158"/>
        <v>May 2020</v>
      </c>
    </row>
    <row r="320" spans="1:118" x14ac:dyDescent="0.25">
      <c r="A320" s="30"/>
      <c r="B320" s="102">
        <f>IF(B319="", "", IFERROR(IF(B319+1&gt;Settings!$G$25, "", B319+1), ""))</f>
        <v>43956</v>
      </c>
      <c r="C320" s="294"/>
      <c r="D320" s="295"/>
      <c r="E320" s="295"/>
      <c r="F320" s="295"/>
      <c r="G320" s="295"/>
      <c r="H320" s="295"/>
      <c r="I320" s="295"/>
      <c r="J320" s="295"/>
      <c r="K320" s="295"/>
      <c r="L320" s="295"/>
      <c r="M320" s="295"/>
      <c r="N320" s="295"/>
      <c r="O320" s="295"/>
      <c r="P320" s="295"/>
      <c r="Q320" s="296"/>
      <c r="R320" s="30"/>
      <c r="T320" s="17" t="str">
        <f>IF($B320="", "", IF($B320&lt;Settings!$G$23, "Old", "New"))</f>
        <v>New</v>
      </c>
      <c r="AL320" s="118" t="str">
        <f>IF(OR($B320="", C320="", C$10="", AL$9), "", IFERROR($B320+INDEX(Settings!$AF$19:$AF$33, MATCH(C$10, Settings!$Y$19:$Y$33, 0))+IF(INDEX(Settings!$AI$19:$AI$33, MATCH(C$10, Settings!$Y$19:$Y$33, 0))="", 0, INDEX($AO$2:$AU$8, MATCH(TEXT($B320, "ddd"), $AN$2:$AN$8, 0), MATCH(INDEX(Settings!$AI$19:$AI$33, MATCH(C$10, Settings!$Y$19:$Y$33, 0)), $AO$1:$AU$1, 0))), 0))</f>
        <v/>
      </c>
      <c r="AM320" s="119" t="str">
        <f>IF(OR($B320="", D320="", D$10="", AM$9), "", IFERROR($B320+INDEX(Settings!$AF$19:$AF$33, MATCH(D$10, Settings!$Y$19:$Y$33, 0))+IF(INDEX(Settings!$AI$19:$AI$33, MATCH(D$10, Settings!$Y$19:$Y$33, 0))="", 0, INDEX($AO$2:$AU$8, MATCH(TEXT($B320, "ddd"), $AN$2:$AN$8, 0), MATCH(INDEX(Settings!$AI$19:$AI$33, MATCH(D$10, Settings!$Y$19:$Y$33, 0)), $AO$1:$AU$1, 0))), 0))</f>
        <v/>
      </c>
      <c r="AN320" s="119" t="str">
        <f>IF(OR($B320="", E320="", E$10="", AN$9), "", IFERROR($B320+INDEX(Settings!$AF$19:$AF$33, MATCH(E$10, Settings!$Y$19:$Y$33, 0))+IF(INDEX(Settings!$AI$19:$AI$33, MATCH(E$10, Settings!$Y$19:$Y$33, 0))="", 0, INDEX($AO$2:$AU$8, MATCH(TEXT($B320, "ddd"), $AN$2:$AN$8, 0), MATCH(INDEX(Settings!$AI$19:$AI$33, MATCH(E$10, Settings!$Y$19:$Y$33, 0)), $AO$1:$AU$1, 0))), 0))</f>
        <v/>
      </c>
      <c r="AO320" s="119" t="str">
        <f>IF(OR($B320="", F320="", F$10="", AO$9), "", IFERROR($B320+INDEX(Settings!$AF$19:$AF$33, MATCH(F$10, Settings!$Y$19:$Y$33, 0))+IF(INDEX(Settings!$AI$19:$AI$33, MATCH(F$10, Settings!$Y$19:$Y$33, 0))="", 0, INDEX($AO$2:$AU$8, MATCH(TEXT($B320, "ddd"), $AN$2:$AN$8, 0), MATCH(INDEX(Settings!$AI$19:$AI$33, MATCH(F$10, Settings!$Y$19:$Y$33, 0)), $AO$1:$AU$1, 0))), 0))</f>
        <v/>
      </c>
      <c r="AP320" s="119" t="str">
        <f>IF(OR($B320="", G320="", G$10="", AP$9), "", IFERROR($B320+INDEX(Settings!$AF$19:$AF$33, MATCH(G$10, Settings!$Y$19:$Y$33, 0))+IF(INDEX(Settings!$AI$19:$AI$33, MATCH(G$10, Settings!$Y$19:$Y$33, 0))="", 0, INDEX($AO$2:$AU$8, MATCH(TEXT($B320, "ddd"), $AN$2:$AN$8, 0), MATCH(INDEX(Settings!$AI$19:$AI$33, MATCH(G$10, Settings!$Y$19:$Y$33, 0)), $AO$1:$AU$1, 0))), 0))</f>
        <v/>
      </c>
      <c r="AQ320" s="119" t="str">
        <f>IF(OR($B320="", H320="", H$10="", AQ$9), "", IFERROR($B320+INDEX(Settings!$AF$19:$AF$33, MATCH(H$10, Settings!$Y$19:$Y$33, 0))+IF(INDEX(Settings!$AI$19:$AI$33, MATCH(H$10, Settings!$Y$19:$Y$33, 0))="", 0, INDEX($AO$2:$AU$8, MATCH(TEXT($B320, "ddd"), $AN$2:$AN$8, 0), MATCH(INDEX(Settings!$AI$19:$AI$33, MATCH(H$10, Settings!$Y$19:$Y$33, 0)), $AO$1:$AU$1, 0))), 0))</f>
        <v/>
      </c>
      <c r="AR320" s="119" t="str">
        <f>IF(OR($B320="", I320="", I$10="", AR$9), "", IFERROR($B320+INDEX(Settings!$AF$19:$AF$33, MATCH(I$10, Settings!$Y$19:$Y$33, 0))+IF(INDEX(Settings!$AI$19:$AI$33, MATCH(I$10, Settings!$Y$19:$Y$33, 0))="", 0, INDEX($AO$2:$AU$8, MATCH(TEXT($B320, "ddd"), $AN$2:$AN$8, 0), MATCH(INDEX(Settings!$AI$19:$AI$33, MATCH(I$10, Settings!$Y$19:$Y$33, 0)), $AO$1:$AU$1, 0))), 0))</f>
        <v/>
      </c>
      <c r="AS320" s="119" t="str">
        <f>IF(OR($B320="", J320="", J$10="", AS$9), "", IFERROR($B320+INDEX(Settings!$AF$19:$AF$33, MATCH(J$10, Settings!$Y$19:$Y$33, 0))+IF(INDEX(Settings!$AI$19:$AI$33, MATCH(J$10, Settings!$Y$19:$Y$33, 0))="", 0, INDEX($AO$2:$AU$8, MATCH(TEXT($B320, "ddd"), $AN$2:$AN$8, 0), MATCH(INDEX(Settings!$AI$19:$AI$33, MATCH(J$10, Settings!$Y$19:$Y$33, 0)), $AO$1:$AU$1, 0))), 0))</f>
        <v/>
      </c>
      <c r="AT320" s="119" t="str">
        <f>IF(OR($B320="", K320="", K$10="", AT$9), "", IFERROR($B320+INDEX(Settings!$AF$19:$AF$33, MATCH(K$10, Settings!$Y$19:$Y$33, 0))+IF(INDEX(Settings!$AI$19:$AI$33, MATCH(K$10, Settings!$Y$19:$Y$33, 0))="", 0, INDEX($AO$2:$AU$8, MATCH(TEXT($B320, "ddd"), $AN$2:$AN$8, 0), MATCH(INDEX(Settings!$AI$19:$AI$33, MATCH(K$10, Settings!$Y$19:$Y$33, 0)), $AO$1:$AU$1, 0))), 0))</f>
        <v/>
      </c>
      <c r="AU320" s="119" t="str">
        <f>IF(OR($B320="", L320="", L$10="", AU$9), "", IFERROR($B320+INDEX(Settings!$AF$19:$AF$33, MATCH(L$10, Settings!$Y$19:$Y$33, 0))+IF(INDEX(Settings!$AI$19:$AI$33, MATCH(L$10, Settings!$Y$19:$Y$33, 0))="", 0, INDEX($AO$2:$AU$8, MATCH(TEXT($B320, "ddd"), $AN$2:$AN$8, 0), MATCH(INDEX(Settings!$AI$19:$AI$33, MATCH(L$10, Settings!$Y$19:$Y$33, 0)), $AO$1:$AU$1, 0))), 0))</f>
        <v/>
      </c>
      <c r="AV320" s="119" t="str">
        <f>IF(OR($B320="", M320="", M$10="", AV$9), "", IFERROR($B320+INDEX(Settings!$AF$19:$AF$33, MATCH(M$10, Settings!$Y$19:$Y$33, 0))+IF(INDEX(Settings!$AI$19:$AI$33, MATCH(M$10, Settings!$Y$19:$Y$33, 0))="", 0, INDEX($AO$2:$AU$8, MATCH(TEXT($B320, "ddd"), $AN$2:$AN$8, 0), MATCH(INDEX(Settings!$AI$19:$AI$33, MATCH(M$10, Settings!$Y$19:$Y$33, 0)), $AO$1:$AU$1, 0))), 0))</f>
        <v/>
      </c>
      <c r="AW320" s="119" t="str">
        <f>IF(OR($B320="", N320="", N$10="", AW$9), "", IFERROR($B320+INDEX(Settings!$AF$19:$AF$33, MATCH(N$10, Settings!$Y$19:$Y$33, 0))+IF(INDEX(Settings!$AI$19:$AI$33, MATCH(N$10, Settings!$Y$19:$Y$33, 0))="", 0, INDEX($AO$2:$AU$8, MATCH(TEXT($B320, "ddd"), $AN$2:$AN$8, 0), MATCH(INDEX(Settings!$AI$19:$AI$33, MATCH(N$10, Settings!$Y$19:$Y$33, 0)), $AO$1:$AU$1, 0))), 0))</f>
        <v/>
      </c>
      <c r="AX320" s="119" t="str">
        <f>IF(OR($B320="", O320="", O$10="", AX$9), "", IFERROR($B320+INDEX(Settings!$AF$19:$AF$33, MATCH(O$10, Settings!$Y$19:$Y$33, 0))+IF(INDEX(Settings!$AI$19:$AI$33, MATCH(O$10, Settings!$Y$19:$Y$33, 0))="", 0, INDEX($AO$2:$AU$8, MATCH(TEXT($B320, "ddd"), $AN$2:$AN$8, 0), MATCH(INDEX(Settings!$AI$19:$AI$33, MATCH(O$10, Settings!$Y$19:$Y$33, 0)), $AO$1:$AU$1, 0))), 0))</f>
        <v/>
      </c>
      <c r="AY320" s="119" t="str">
        <f>IF(OR($B320="", P320="", P$10="", AY$9), "", IFERROR($B320+INDEX(Settings!$AF$19:$AF$33, MATCH(P$10, Settings!$Y$19:$Y$33, 0))+IF(INDEX(Settings!$AI$19:$AI$33, MATCH(P$10, Settings!$Y$19:$Y$33, 0))="", 0, INDEX($AO$2:$AU$8, MATCH(TEXT($B320, "ddd"), $AN$2:$AN$8, 0), MATCH(INDEX(Settings!$AI$19:$AI$33, MATCH(P$10, Settings!$Y$19:$Y$33, 0)), $AO$1:$AU$1, 0))), 0))</f>
        <v/>
      </c>
      <c r="AZ320" s="120" t="str">
        <f>IF(OR($B320="", Q320="", Q$10="", AZ$9), "", IFERROR($B320+INDEX(Settings!$AF$19:$AF$33, MATCH(Q$10, Settings!$Y$19:$Y$33, 0))+IF(INDEX(Settings!$AI$19:$AI$33, MATCH(Q$10, Settings!$Y$19:$Y$33, 0))="", 0, INDEX($AO$2:$AU$8, MATCH(TEXT($B320, "ddd"), $AN$2:$AN$8, 0), MATCH(INDEX(Settings!$AI$19:$AI$33, MATCH(Q$10, Settings!$Y$19:$Y$33, 0)), $AO$1:$AU$1, 0))), 0))</f>
        <v/>
      </c>
      <c r="BB320" s="118" t="str">
        <f>IF(OR(C$10="", $B320="", C320="", BB$9=""), "", IFERROR(WORKDAY((DATE(YEAR($B320), MONTH($B320)+INDEX(Settings!$AM$19:$AM$33, MATCH(C$10, Settings!$Y$19:$Y$33, 0)), IF(INDEX(Settings!$AQ$19:$AQ$33, MATCH(C$10, Settings!$Y$19:$Y$33, 0))=0, DAY($B320), INDEX(Settings!$AQ$19:$AQ$33, MATCH(C$10, Settings!$Y$19:$Y$33, 0))))-1), 1, Settings!$AY$23:$AY$38), ""))</f>
        <v/>
      </c>
      <c r="BC320" s="119" t="str">
        <f>IF(OR(D$10="", $B320="", D320="", BC$9=""), "", IFERROR(WORKDAY((DATE(YEAR($B320), MONTH($B320)+INDEX(Settings!$AM$19:$AM$33, MATCH(D$10, Settings!$Y$19:$Y$33, 0)), IF(INDEX(Settings!$AQ$19:$AQ$33, MATCH(D$10, Settings!$Y$19:$Y$33, 0))=0, DAY($B320), INDEX(Settings!$AQ$19:$AQ$33, MATCH(D$10, Settings!$Y$19:$Y$33, 0))))-1), 1, Settings!$AY$23:$AY$38), ""))</f>
        <v/>
      </c>
      <c r="BD320" s="119" t="str">
        <f>IF(OR(E$10="", $B320="", E320="", BD$9=""), "", IFERROR(WORKDAY((DATE(YEAR($B320), MONTH($B320)+INDEX(Settings!$AM$19:$AM$33, MATCH(E$10, Settings!$Y$19:$Y$33, 0)), IF(INDEX(Settings!$AQ$19:$AQ$33, MATCH(E$10, Settings!$Y$19:$Y$33, 0))=0, DAY($B320), INDEX(Settings!$AQ$19:$AQ$33, MATCH(E$10, Settings!$Y$19:$Y$33, 0))))-1), 1, Settings!$AY$23:$AY$38), ""))</f>
        <v/>
      </c>
      <c r="BE320" s="119" t="str">
        <f>IF(OR(F$10="", $B320="", F320="", BE$9=""), "", IFERROR(WORKDAY((DATE(YEAR($B320), MONTH($B320)+INDEX(Settings!$AM$19:$AM$33, MATCH(F$10, Settings!$Y$19:$Y$33, 0)), IF(INDEX(Settings!$AQ$19:$AQ$33, MATCH(F$10, Settings!$Y$19:$Y$33, 0))=0, DAY($B320), INDEX(Settings!$AQ$19:$AQ$33, MATCH(F$10, Settings!$Y$19:$Y$33, 0))))-1), 1, Settings!$AY$23:$AY$38), ""))</f>
        <v/>
      </c>
      <c r="BF320" s="119" t="str">
        <f>IF(OR(G$10="", $B320="", G320="", BF$9=""), "", IFERROR(WORKDAY((DATE(YEAR($B320), MONTH($B320)+INDEX(Settings!$AM$19:$AM$33, MATCH(G$10, Settings!$Y$19:$Y$33, 0)), IF(INDEX(Settings!$AQ$19:$AQ$33, MATCH(G$10, Settings!$Y$19:$Y$33, 0))=0, DAY($B320), INDEX(Settings!$AQ$19:$AQ$33, MATCH(G$10, Settings!$Y$19:$Y$33, 0))))-1), 1, Settings!$AY$23:$AY$38), ""))</f>
        <v/>
      </c>
      <c r="BG320" s="119" t="str">
        <f>IF(OR(H$10="", $B320="", H320="", BG$9=""), "", IFERROR(WORKDAY((DATE(YEAR($B320), MONTH($B320)+INDEX(Settings!$AM$19:$AM$33, MATCH(H$10, Settings!$Y$19:$Y$33, 0)), IF(INDEX(Settings!$AQ$19:$AQ$33, MATCH(H$10, Settings!$Y$19:$Y$33, 0))=0, DAY($B320), INDEX(Settings!$AQ$19:$AQ$33, MATCH(H$10, Settings!$Y$19:$Y$33, 0))))-1), 1, Settings!$AY$23:$AY$38), ""))</f>
        <v/>
      </c>
      <c r="BH320" s="119" t="str">
        <f>IF(OR(I$10="", $B320="", I320="", BH$9=""), "", IFERROR(WORKDAY((DATE(YEAR($B320), MONTH($B320)+INDEX(Settings!$AM$19:$AM$33, MATCH(I$10, Settings!$Y$19:$Y$33, 0)), IF(INDEX(Settings!$AQ$19:$AQ$33, MATCH(I$10, Settings!$Y$19:$Y$33, 0))=0, DAY($B320), INDEX(Settings!$AQ$19:$AQ$33, MATCH(I$10, Settings!$Y$19:$Y$33, 0))))-1), 1, Settings!$AY$23:$AY$38), ""))</f>
        <v/>
      </c>
      <c r="BI320" s="119" t="str">
        <f>IF(OR(J$10="", $B320="", J320="", BI$9=""), "", IFERROR(WORKDAY((DATE(YEAR($B320), MONTH($B320)+INDEX(Settings!$AM$19:$AM$33, MATCH(J$10, Settings!$Y$19:$Y$33, 0)), IF(INDEX(Settings!$AQ$19:$AQ$33, MATCH(J$10, Settings!$Y$19:$Y$33, 0))=0, DAY($B320), INDEX(Settings!$AQ$19:$AQ$33, MATCH(J$10, Settings!$Y$19:$Y$33, 0))))-1), 1, Settings!$AY$23:$AY$38), ""))</f>
        <v/>
      </c>
      <c r="BJ320" s="119" t="str">
        <f>IF(OR(K$10="", $B320="", K320="", BJ$9=""), "", IFERROR(WORKDAY((DATE(YEAR($B320), MONTH($B320)+INDEX(Settings!$AM$19:$AM$33, MATCH(K$10, Settings!$Y$19:$Y$33, 0)), IF(INDEX(Settings!$AQ$19:$AQ$33, MATCH(K$10, Settings!$Y$19:$Y$33, 0))=0, DAY($B320), INDEX(Settings!$AQ$19:$AQ$33, MATCH(K$10, Settings!$Y$19:$Y$33, 0))))-1), 1, Settings!$AY$23:$AY$38), ""))</f>
        <v/>
      </c>
      <c r="BK320" s="119" t="str">
        <f>IF(OR(L$10="", $B320="", L320="", BK$9=""), "", IFERROR(WORKDAY((DATE(YEAR($B320), MONTH($B320)+INDEX(Settings!$AM$19:$AM$33, MATCH(L$10, Settings!$Y$19:$Y$33, 0)), IF(INDEX(Settings!$AQ$19:$AQ$33, MATCH(L$10, Settings!$Y$19:$Y$33, 0))=0, DAY($B320), INDEX(Settings!$AQ$19:$AQ$33, MATCH(L$10, Settings!$Y$19:$Y$33, 0))))-1), 1, Settings!$AY$23:$AY$38), ""))</f>
        <v/>
      </c>
      <c r="BL320" s="119" t="str">
        <f>IF(OR(M$10="", $B320="", M320="", BL$9=""), "", IFERROR(WORKDAY((DATE(YEAR($B320), MONTH($B320)+INDEX(Settings!$AM$19:$AM$33, MATCH(M$10, Settings!$Y$19:$Y$33, 0)), IF(INDEX(Settings!$AQ$19:$AQ$33, MATCH(M$10, Settings!$Y$19:$Y$33, 0))=0, DAY($B320), INDEX(Settings!$AQ$19:$AQ$33, MATCH(M$10, Settings!$Y$19:$Y$33, 0))))-1), 1, Settings!$AY$23:$AY$38), ""))</f>
        <v/>
      </c>
      <c r="BM320" s="119" t="str">
        <f>IF(OR(N$10="", $B320="", N320="", BM$9=""), "", IFERROR(WORKDAY((DATE(YEAR($B320), MONTH($B320)+INDEX(Settings!$AM$19:$AM$33, MATCH(N$10, Settings!$Y$19:$Y$33, 0)), IF(INDEX(Settings!$AQ$19:$AQ$33, MATCH(N$10, Settings!$Y$19:$Y$33, 0))=0, DAY($B320), INDEX(Settings!$AQ$19:$AQ$33, MATCH(N$10, Settings!$Y$19:$Y$33, 0))))-1), 1, Settings!$AY$23:$AY$38), ""))</f>
        <v/>
      </c>
      <c r="BN320" s="119" t="str">
        <f>IF(OR(O$10="", $B320="", O320="", BN$9=""), "", IFERROR(WORKDAY((DATE(YEAR($B320), MONTH($B320)+INDEX(Settings!$AM$19:$AM$33, MATCH(O$10, Settings!$Y$19:$Y$33, 0)), IF(INDEX(Settings!$AQ$19:$AQ$33, MATCH(O$10, Settings!$Y$19:$Y$33, 0))=0, DAY($B320), INDEX(Settings!$AQ$19:$AQ$33, MATCH(O$10, Settings!$Y$19:$Y$33, 0))))-1), 1, Settings!$AY$23:$AY$38), ""))</f>
        <v/>
      </c>
      <c r="BO320" s="119" t="str">
        <f>IF(OR(P$10="", $B320="", P320="", BO$9=""), "", IFERROR(WORKDAY((DATE(YEAR($B320), MONTH($B320)+INDEX(Settings!$AM$19:$AM$33, MATCH(P$10, Settings!$Y$19:$Y$33, 0)), IF(INDEX(Settings!$AQ$19:$AQ$33, MATCH(P$10, Settings!$Y$19:$Y$33, 0))=0, DAY($B320), INDEX(Settings!$AQ$19:$AQ$33, MATCH(P$10, Settings!$Y$19:$Y$33, 0))))-1), 1, Settings!$AY$23:$AY$38), ""))</f>
        <v/>
      </c>
      <c r="BP320" s="120" t="str">
        <f>IF(OR(Q$10="", $B320="", Q320="", BP$9=""), "", IFERROR(WORKDAY((DATE(YEAR($B320), MONTH($B320)+INDEX(Settings!$AM$19:$AM$33, MATCH(Q$10, Settings!$Y$19:$Y$33, 0)), IF(INDEX(Settings!$AQ$19:$AQ$33, MATCH(Q$10, Settings!$Y$19:$Y$33, 0))=0, DAY($B320), INDEX(Settings!$AQ$19:$AQ$33, MATCH(Q$10, Settings!$Y$19:$Y$33, 0))))-1), 1, Settings!$AY$23:$AY$38), ""))</f>
        <v/>
      </c>
      <c r="BR320" s="118" t="str">
        <f>IF(BB320="", "", IF(BB320&lt;=$B320, WORKDAY(DATE(YEAR($BB320), MONTH(BB320)+1, DAY(BB320)-1), 1, Settings!$AY$23:$AY$38), BB320))</f>
        <v/>
      </c>
      <c r="BS320" s="119" t="str">
        <f>IF(BC320="", "", IF(BC320&lt;=$B320, WORKDAY(DATE(YEAR($BB320), MONTH(BC320)+1, DAY(BC320)-1), 1, Settings!$AY$23:$AY$38), BC320))</f>
        <v/>
      </c>
      <c r="BT320" s="119" t="str">
        <f>IF(BD320="", "", IF(BD320&lt;=$B320, WORKDAY(DATE(YEAR($BB320), MONTH(BD320)+1, DAY(BD320)-1), 1, Settings!$AY$23:$AY$38), BD320))</f>
        <v/>
      </c>
      <c r="BU320" s="119" t="str">
        <f>IF(BE320="", "", IF(BE320&lt;=$B320, WORKDAY(DATE(YEAR($BB320), MONTH(BE320)+1, DAY(BE320)-1), 1, Settings!$AY$23:$AY$38), BE320))</f>
        <v/>
      </c>
      <c r="BV320" s="119" t="str">
        <f>IF(BF320="", "", IF(BF320&lt;=$B320, WORKDAY(DATE(YEAR($BB320), MONTH(BF320)+1, DAY(BF320)-1), 1, Settings!$AY$23:$AY$38), BF320))</f>
        <v/>
      </c>
      <c r="BW320" s="119" t="str">
        <f>IF(BG320="", "", IF(BG320&lt;=$B320, WORKDAY(DATE(YEAR($BB320), MONTH(BG320)+1, DAY(BG320)-1), 1, Settings!$AY$23:$AY$38), BG320))</f>
        <v/>
      </c>
      <c r="BX320" s="119" t="str">
        <f>IF(BH320="", "", IF(BH320&lt;=$B320, WORKDAY(DATE(YEAR($BB320), MONTH(BH320)+1, DAY(BH320)-1), 1, Settings!$AY$23:$AY$38), BH320))</f>
        <v/>
      </c>
      <c r="BY320" s="119" t="str">
        <f>IF(BI320="", "", IF(BI320&lt;=$B320, WORKDAY(DATE(YEAR($BB320), MONTH(BI320)+1, DAY(BI320)-1), 1, Settings!$AY$23:$AY$38), BI320))</f>
        <v/>
      </c>
      <c r="BZ320" s="119" t="str">
        <f>IF(BJ320="", "", IF(BJ320&lt;=$B320, WORKDAY(DATE(YEAR($BB320), MONTH(BJ320)+1, DAY(BJ320)-1), 1, Settings!$AY$23:$AY$38), BJ320))</f>
        <v/>
      </c>
      <c r="CA320" s="119" t="str">
        <f>IF(BK320="", "", IF(BK320&lt;=$B320, WORKDAY(DATE(YEAR($BB320), MONTH(BK320)+1, DAY(BK320)-1), 1, Settings!$AY$23:$AY$38), BK320))</f>
        <v/>
      </c>
      <c r="CB320" s="119" t="str">
        <f>IF(BL320="", "", IF(BL320&lt;=$B320, WORKDAY(DATE(YEAR($BB320), MONTH(BL320)+1, DAY(BL320)-1), 1, Settings!$AY$23:$AY$38), BL320))</f>
        <v/>
      </c>
      <c r="CC320" s="119" t="str">
        <f>IF(BM320="", "", IF(BM320&lt;=$B320, WORKDAY(DATE(YEAR($BB320), MONTH(BM320)+1, DAY(BM320)-1), 1, Settings!$AY$23:$AY$38), BM320))</f>
        <v/>
      </c>
      <c r="CD320" s="119" t="str">
        <f>IF(BN320="", "", IF(BN320&lt;=$B320, WORKDAY(DATE(YEAR($BB320), MONTH(BN320)+1, DAY(BN320)-1), 1, Settings!$AY$23:$AY$38), BN320))</f>
        <v/>
      </c>
      <c r="CE320" s="119" t="str">
        <f>IF(BO320="", "", IF(BO320&lt;=$B320, WORKDAY(DATE(YEAR($BB320), MONTH(BO320)+1, DAY(BO320)-1), 1, Settings!$AY$23:$AY$38), BO320))</f>
        <v/>
      </c>
      <c r="CF320" s="120" t="str">
        <f>IF(BP320="", "", IF(BP320&lt;=$B320, WORKDAY(DATE(YEAR($BB320), MONTH(BP320)+1, DAY(BP320)-1), 1, Settings!$AY$23:$AY$38), BP320))</f>
        <v/>
      </c>
      <c r="CH320" s="48" t="str">
        <f t="shared" si="128"/>
        <v/>
      </c>
      <c r="CI320" s="49" t="str">
        <f t="shared" si="129"/>
        <v/>
      </c>
      <c r="CJ320" s="49" t="str">
        <f t="shared" si="130"/>
        <v/>
      </c>
      <c r="CK320" s="49" t="str">
        <f t="shared" si="131"/>
        <v/>
      </c>
      <c r="CL320" s="49" t="str">
        <f t="shared" si="132"/>
        <v/>
      </c>
      <c r="CM320" s="49" t="str">
        <f t="shared" si="133"/>
        <v/>
      </c>
      <c r="CN320" s="49" t="str">
        <f t="shared" si="134"/>
        <v/>
      </c>
      <c r="CO320" s="49" t="str">
        <f t="shared" si="135"/>
        <v/>
      </c>
      <c r="CP320" s="49" t="str">
        <f t="shared" si="136"/>
        <v/>
      </c>
      <c r="CQ320" s="49" t="str">
        <f t="shared" si="137"/>
        <v/>
      </c>
      <c r="CR320" s="49" t="str">
        <f t="shared" si="138"/>
        <v/>
      </c>
      <c r="CS320" s="49" t="str">
        <f t="shared" si="139"/>
        <v/>
      </c>
      <c r="CT320" s="49" t="str">
        <f t="shared" si="140"/>
        <v/>
      </c>
      <c r="CU320" s="49" t="str">
        <f t="shared" si="141"/>
        <v/>
      </c>
      <c r="CV320" s="16" t="str">
        <f t="shared" si="142"/>
        <v/>
      </c>
      <c r="CX320" s="48" t="str">
        <f t="shared" si="143"/>
        <v/>
      </c>
      <c r="CY320" s="49" t="str">
        <f t="shared" si="144"/>
        <v/>
      </c>
      <c r="CZ320" s="49" t="str">
        <f t="shared" si="145"/>
        <v/>
      </c>
      <c r="DA320" s="49" t="str">
        <f t="shared" si="146"/>
        <v/>
      </c>
      <c r="DB320" s="49" t="str">
        <f t="shared" si="147"/>
        <v/>
      </c>
      <c r="DC320" s="49" t="str">
        <f t="shared" si="148"/>
        <v/>
      </c>
      <c r="DD320" s="49" t="str">
        <f t="shared" si="149"/>
        <v/>
      </c>
      <c r="DE320" s="49" t="str">
        <f t="shared" si="150"/>
        <v/>
      </c>
      <c r="DF320" s="49" t="str">
        <f t="shared" si="151"/>
        <v/>
      </c>
      <c r="DG320" s="49" t="str">
        <f t="shared" si="152"/>
        <v/>
      </c>
      <c r="DH320" s="49" t="str">
        <f t="shared" si="153"/>
        <v/>
      </c>
      <c r="DI320" s="49" t="str">
        <f t="shared" si="154"/>
        <v/>
      </c>
      <c r="DJ320" s="49" t="str">
        <f t="shared" si="155"/>
        <v/>
      </c>
      <c r="DK320" s="49" t="str">
        <f t="shared" si="156"/>
        <v/>
      </c>
      <c r="DL320" s="16" t="str">
        <f t="shared" si="157"/>
        <v/>
      </c>
      <c r="DN320" s="17" t="str">
        <f t="shared" si="158"/>
        <v>May 2020</v>
      </c>
    </row>
    <row r="321" spans="1:118" x14ac:dyDescent="0.25">
      <c r="A321" s="30"/>
      <c r="B321" s="102">
        <f>IF(B320="", "", IFERROR(IF(B320+1&gt;Settings!$G$25, "", B320+1), ""))</f>
        <v>43957</v>
      </c>
      <c r="C321" s="294"/>
      <c r="D321" s="295"/>
      <c r="E321" s="295"/>
      <c r="F321" s="295"/>
      <c r="G321" s="295"/>
      <c r="H321" s="295"/>
      <c r="I321" s="295"/>
      <c r="J321" s="295"/>
      <c r="K321" s="295"/>
      <c r="L321" s="295"/>
      <c r="M321" s="295"/>
      <c r="N321" s="295"/>
      <c r="O321" s="295"/>
      <c r="P321" s="295"/>
      <c r="Q321" s="296"/>
      <c r="R321" s="30"/>
      <c r="T321" s="17" t="str">
        <f>IF($B321="", "", IF($B321&lt;Settings!$G$23, "Old", "New"))</f>
        <v>New</v>
      </c>
      <c r="AL321" s="118" t="str">
        <f>IF(OR($B321="", C321="", C$10="", AL$9), "", IFERROR($B321+INDEX(Settings!$AF$19:$AF$33, MATCH(C$10, Settings!$Y$19:$Y$33, 0))+IF(INDEX(Settings!$AI$19:$AI$33, MATCH(C$10, Settings!$Y$19:$Y$33, 0))="", 0, INDEX($AO$2:$AU$8, MATCH(TEXT($B321, "ddd"), $AN$2:$AN$8, 0), MATCH(INDEX(Settings!$AI$19:$AI$33, MATCH(C$10, Settings!$Y$19:$Y$33, 0)), $AO$1:$AU$1, 0))), 0))</f>
        <v/>
      </c>
      <c r="AM321" s="119" t="str">
        <f>IF(OR($B321="", D321="", D$10="", AM$9), "", IFERROR($B321+INDEX(Settings!$AF$19:$AF$33, MATCH(D$10, Settings!$Y$19:$Y$33, 0))+IF(INDEX(Settings!$AI$19:$AI$33, MATCH(D$10, Settings!$Y$19:$Y$33, 0))="", 0, INDEX($AO$2:$AU$8, MATCH(TEXT($B321, "ddd"), $AN$2:$AN$8, 0), MATCH(INDEX(Settings!$AI$19:$AI$33, MATCH(D$10, Settings!$Y$19:$Y$33, 0)), $AO$1:$AU$1, 0))), 0))</f>
        <v/>
      </c>
      <c r="AN321" s="119" t="str">
        <f>IF(OR($B321="", E321="", E$10="", AN$9), "", IFERROR($B321+INDEX(Settings!$AF$19:$AF$33, MATCH(E$10, Settings!$Y$19:$Y$33, 0))+IF(INDEX(Settings!$AI$19:$AI$33, MATCH(E$10, Settings!$Y$19:$Y$33, 0))="", 0, INDEX($AO$2:$AU$8, MATCH(TEXT($B321, "ddd"), $AN$2:$AN$8, 0), MATCH(INDEX(Settings!$AI$19:$AI$33, MATCH(E$10, Settings!$Y$19:$Y$33, 0)), $AO$1:$AU$1, 0))), 0))</f>
        <v/>
      </c>
      <c r="AO321" s="119" t="str">
        <f>IF(OR($B321="", F321="", F$10="", AO$9), "", IFERROR($B321+INDEX(Settings!$AF$19:$AF$33, MATCH(F$10, Settings!$Y$19:$Y$33, 0))+IF(INDEX(Settings!$AI$19:$AI$33, MATCH(F$10, Settings!$Y$19:$Y$33, 0))="", 0, INDEX($AO$2:$AU$8, MATCH(TEXT($B321, "ddd"), $AN$2:$AN$8, 0), MATCH(INDEX(Settings!$AI$19:$AI$33, MATCH(F$10, Settings!$Y$19:$Y$33, 0)), $AO$1:$AU$1, 0))), 0))</f>
        <v/>
      </c>
      <c r="AP321" s="119" t="str">
        <f>IF(OR($B321="", G321="", G$10="", AP$9), "", IFERROR($B321+INDEX(Settings!$AF$19:$AF$33, MATCH(G$10, Settings!$Y$19:$Y$33, 0))+IF(INDEX(Settings!$AI$19:$AI$33, MATCH(G$10, Settings!$Y$19:$Y$33, 0))="", 0, INDEX($AO$2:$AU$8, MATCH(TEXT($B321, "ddd"), $AN$2:$AN$8, 0), MATCH(INDEX(Settings!$AI$19:$AI$33, MATCH(G$10, Settings!$Y$19:$Y$33, 0)), $AO$1:$AU$1, 0))), 0))</f>
        <v/>
      </c>
      <c r="AQ321" s="119" t="str">
        <f>IF(OR($B321="", H321="", H$10="", AQ$9), "", IFERROR($B321+INDEX(Settings!$AF$19:$AF$33, MATCH(H$10, Settings!$Y$19:$Y$33, 0))+IF(INDEX(Settings!$AI$19:$AI$33, MATCH(H$10, Settings!$Y$19:$Y$33, 0))="", 0, INDEX($AO$2:$AU$8, MATCH(TEXT($B321, "ddd"), $AN$2:$AN$8, 0), MATCH(INDEX(Settings!$AI$19:$AI$33, MATCH(H$10, Settings!$Y$19:$Y$33, 0)), $AO$1:$AU$1, 0))), 0))</f>
        <v/>
      </c>
      <c r="AR321" s="119" t="str">
        <f>IF(OR($B321="", I321="", I$10="", AR$9), "", IFERROR($B321+INDEX(Settings!$AF$19:$AF$33, MATCH(I$10, Settings!$Y$19:$Y$33, 0))+IF(INDEX(Settings!$AI$19:$AI$33, MATCH(I$10, Settings!$Y$19:$Y$33, 0))="", 0, INDEX($AO$2:$AU$8, MATCH(TEXT($B321, "ddd"), $AN$2:$AN$8, 0), MATCH(INDEX(Settings!$AI$19:$AI$33, MATCH(I$10, Settings!$Y$19:$Y$33, 0)), $AO$1:$AU$1, 0))), 0))</f>
        <v/>
      </c>
      <c r="AS321" s="119" t="str">
        <f>IF(OR($B321="", J321="", J$10="", AS$9), "", IFERROR($B321+INDEX(Settings!$AF$19:$AF$33, MATCH(J$10, Settings!$Y$19:$Y$33, 0))+IF(INDEX(Settings!$AI$19:$AI$33, MATCH(J$10, Settings!$Y$19:$Y$33, 0))="", 0, INDEX($AO$2:$AU$8, MATCH(TEXT($B321, "ddd"), $AN$2:$AN$8, 0), MATCH(INDEX(Settings!$AI$19:$AI$33, MATCH(J$10, Settings!$Y$19:$Y$33, 0)), $AO$1:$AU$1, 0))), 0))</f>
        <v/>
      </c>
      <c r="AT321" s="119" t="str">
        <f>IF(OR($B321="", K321="", K$10="", AT$9), "", IFERROR($B321+INDEX(Settings!$AF$19:$AF$33, MATCH(K$10, Settings!$Y$19:$Y$33, 0))+IF(INDEX(Settings!$AI$19:$AI$33, MATCH(K$10, Settings!$Y$19:$Y$33, 0))="", 0, INDEX($AO$2:$AU$8, MATCH(TEXT($B321, "ddd"), $AN$2:$AN$8, 0), MATCH(INDEX(Settings!$AI$19:$AI$33, MATCH(K$10, Settings!$Y$19:$Y$33, 0)), $AO$1:$AU$1, 0))), 0))</f>
        <v/>
      </c>
      <c r="AU321" s="119" t="str">
        <f>IF(OR($B321="", L321="", L$10="", AU$9), "", IFERROR($B321+INDEX(Settings!$AF$19:$AF$33, MATCH(L$10, Settings!$Y$19:$Y$33, 0))+IF(INDEX(Settings!$AI$19:$AI$33, MATCH(L$10, Settings!$Y$19:$Y$33, 0))="", 0, INDEX($AO$2:$AU$8, MATCH(TEXT($B321, "ddd"), $AN$2:$AN$8, 0), MATCH(INDEX(Settings!$AI$19:$AI$33, MATCH(L$10, Settings!$Y$19:$Y$33, 0)), $AO$1:$AU$1, 0))), 0))</f>
        <v/>
      </c>
      <c r="AV321" s="119" t="str">
        <f>IF(OR($B321="", M321="", M$10="", AV$9), "", IFERROR($B321+INDEX(Settings!$AF$19:$AF$33, MATCH(M$10, Settings!$Y$19:$Y$33, 0))+IF(INDEX(Settings!$AI$19:$AI$33, MATCH(M$10, Settings!$Y$19:$Y$33, 0))="", 0, INDEX($AO$2:$AU$8, MATCH(TEXT($B321, "ddd"), $AN$2:$AN$8, 0), MATCH(INDEX(Settings!$AI$19:$AI$33, MATCH(M$10, Settings!$Y$19:$Y$33, 0)), $AO$1:$AU$1, 0))), 0))</f>
        <v/>
      </c>
      <c r="AW321" s="119" t="str">
        <f>IF(OR($B321="", N321="", N$10="", AW$9), "", IFERROR($B321+INDEX(Settings!$AF$19:$AF$33, MATCH(N$10, Settings!$Y$19:$Y$33, 0))+IF(INDEX(Settings!$AI$19:$AI$33, MATCH(N$10, Settings!$Y$19:$Y$33, 0))="", 0, INDEX($AO$2:$AU$8, MATCH(TEXT($B321, "ddd"), $AN$2:$AN$8, 0), MATCH(INDEX(Settings!$AI$19:$AI$33, MATCH(N$10, Settings!$Y$19:$Y$33, 0)), $AO$1:$AU$1, 0))), 0))</f>
        <v/>
      </c>
      <c r="AX321" s="119" t="str">
        <f>IF(OR($B321="", O321="", O$10="", AX$9), "", IFERROR($B321+INDEX(Settings!$AF$19:$AF$33, MATCH(O$10, Settings!$Y$19:$Y$33, 0))+IF(INDEX(Settings!$AI$19:$AI$33, MATCH(O$10, Settings!$Y$19:$Y$33, 0))="", 0, INDEX($AO$2:$AU$8, MATCH(TEXT($B321, "ddd"), $AN$2:$AN$8, 0), MATCH(INDEX(Settings!$AI$19:$AI$33, MATCH(O$10, Settings!$Y$19:$Y$33, 0)), $AO$1:$AU$1, 0))), 0))</f>
        <v/>
      </c>
      <c r="AY321" s="119" t="str">
        <f>IF(OR($B321="", P321="", P$10="", AY$9), "", IFERROR($B321+INDEX(Settings!$AF$19:$AF$33, MATCH(P$10, Settings!$Y$19:$Y$33, 0))+IF(INDEX(Settings!$AI$19:$AI$33, MATCH(P$10, Settings!$Y$19:$Y$33, 0))="", 0, INDEX($AO$2:$AU$8, MATCH(TEXT($B321, "ddd"), $AN$2:$AN$8, 0), MATCH(INDEX(Settings!$AI$19:$AI$33, MATCH(P$10, Settings!$Y$19:$Y$33, 0)), $AO$1:$AU$1, 0))), 0))</f>
        <v/>
      </c>
      <c r="AZ321" s="120" t="str">
        <f>IF(OR($B321="", Q321="", Q$10="", AZ$9), "", IFERROR($B321+INDEX(Settings!$AF$19:$AF$33, MATCH(Q$10, Settings!$Y$19:$Y$33, 0))+IF(INDEX(Settings!$AI$19:$AI$33, MATCH(Q$10, Settings!$Y$19:$Y$33, 0))="", 0, INDEX($AO$2:$AU$8, MATCH(TEXT($B321, "ddd"), $AN$2:$AN$8, 0), MATCH(INDEX(Settings!$AI$19:$AI$33, MATCH(Q$10, Settings!$Y$19:$Y$33, 0)), $AO$1:$AU$1, 0))), 0))</f>
        <v/>
      </c>
      <c r="BB321" s="118" t="str">
        <f>IF(OR(C$10="", $B321="", C321="", BB$9=""), "", IFERROR(WORKDAY((DATE(YEAR($B321), MONTH($B321)+INDEX(Settings!$AM$19:$AM$33, MATCH(C$10, Settings!$Y$19:$Y$33, 0)), IF(INDEX(Settings!$AQ$19:$AQ$33, MATCH(C$10, Settings!$Y$19:$Y$33, 0))=0, DAY($B321), INDEX(Settings!$AQ$19:$AQ$33, MATCH(C$10, Settings!$Y$19:$Y$33, 0))))-1), 1, Settings!$AY$23:$AY$38), ""))</f>
        <v/>
      </c>
      <c r="BC321" s="119" t="str">
        <f>IF(OR(D$10="", $B321="", D321="", BC$9=""), "", IFERROR(WORKDAY((DATE(YEAR($B321), MONTH($B321)+INDEX(Settings!$AM$19:$AM$33, MATCH(D$10, Settings!$Y$19:$Y$33, 0)), IF(INDEX(Settings!$AQ$19:$AQ$33, MATCH(D$10, Settings!$Y$19:$Y$33, 0))=0, DAY($B321), INDEX(Settings!$AQ$19:$AQ$33, MATCH(D$10, Settings!$Y$19:$Y$33, 0))))-1), 1, Settings!$AY$23:$AY$38), ""))</f>
        <v/>
      </c>
      <c r="BD321" s="119" t="str">
        <f>IF(OR(E$10="", $B321="", E321="", BD$9=""), "", IFERROR(WORKDAY((DATE(YEAR($B321), MONTH($B321)+INDEX(Settings!$AM$19:$AM$33, MATCH(E$10, Settings!$Y$19:$Y$33, 0)), IF(INDEX(Settings!$AQ$19:$AQ$33, MATCH(E$10, Settings!$Y$19:$Y$33, 0))=0, DAY($B321), INDEX(Settings!$AQ$19:$AQ$33, MATCH(E$10, Settings!$Y$19:$Y$33, 0))))-1), 1, Settings!$AY$23:$AY$38), ""))</f>
        <v/>
      </c>
      <c r="BE321" s="119" t="str">
        <f>IF(OR(F$10="", $B321="", F321="", BE$9=""), "", IFERROR(WORKDAY((DATE(YEAR($B321), MONTH($B321)+INDEX(Settings!$AM$19:$AM$33, MATCH(F$10, Settings!$Y$19:$Y$33, 0)), IF(INDEX(Settings!$AQ$19:$AQ$33, MATCH(F$10, Settings!$Y$19:$Y$33, 0))=0, DAY($B321), INDEX(Settings!$AQ$19:$AQ$33, MATCH(F$10, Settings!$Y$19:$Y$33, 0))))-1), 1, Settings!$AY$23:$AY$38), ""))</f>
        <v/>
      </c>
      <c r="BF321" s="119" t="str">
        <f>IF(OR(G$10="", $B321="", G321="", BF$9=""), "", IFERROR(WORKDAY((DATE(YEAR($B321), MONTH($B321)+INDEX(Settings!$AM$19:$AM$33, MATCH(G$10, Settings!$Y$19:$Y$33, 0)), IF(INDEX(Settings!$AQ$19:$AQ$33, MATCH(G$10, Settings!$Y$19:$Y$33, 0))=0, DAY($B321), INDEX(Settings!$AQ$19:$AQ$33, MATCH(G$10, Settings!$Y$19:$Y$33, 0))))-1), 1, Settings!$AY$23:$AY$38), ""))</f>
        <v/>
      </c>
      <c r="BG321" s="119" t="str">
        <f>IF(OR(H$10="", $B321="", H321="", BG$9=""), "", IFERROR(WORKDAY((DATE(YEAR($B321), MONTH($B321)+INDEX(Settings!$AM$19:$AM$33, MATCH(H$10, Settings!$Y$19:$Y$33, 0)), IF(INDEX(Settings!$AQ$19:$AQ$33, MATCH(H$10, Settings!$Y$19:$Y$33, 0))=0, DAY($B321), INDEX(Settings!$AQ$19:$AQ$33, MATCH(H$10, Settings!$Y$19:$Y$33, 0))))-1), 1, Settings!$AY$23:$AY$38), ""))</f>
        <v/>
      </c>
      <c r="BH321" s="119" t="str">
        <f>IF(OR(I$10="", $B321="", I321="", BH$9=""), "", IFERROR(WORKDAY((DATE(YEAR($B321), MONTH($B321)+INDEX(Settings!$AM$19:$AM$33, MATCH(I$10, Settings!$Y$19:$Y$33, 0)), IF(INDEX(Settings!$AQ$19:$AQ$33, MATCH(I$10, Settings!$Y$19:$Y$33, 0))=0, DAY($B321), INDEX(Settings!$AQ$19:$AQ$33, MATCH(I$10, Settings!$Y$19:$Y$33, 0))))-1), 1, Settings!$AY$23:$AY$38), ""))</f>
        <v/>
      </c>
      <c r="BI321" s="119" t="str">
        <f>IF(OR(J$10="", $B321="", J321="", BI$9=""), "", IFERROR(WORKDAY((DATE(YEAR($B321), MONTH($B321)+INDEX(Settings!$AM$19:$AM$33, MATCH(J$10, Settings!$Y$19:$Y$33, 0)), IF(INDEX(Settings!$AQ$19:$AQ$33, MATCH(J$10, Settings!$Y$19:$Y$33, 0))=0, DAY($B321), INDEX(Settings!$AQ$19:$AQ$33, MATCH(J$10, Settings!$Y$19:$Y$33, 0))))-1), 1, Settings!$AY$23:$AY$38), ""))</f>
        <v/>
      </c>
      <c r="BJ321" s="119" t="str">
        <f>IF(OR(K$10="", $B321="", K321="", BJ$9=""), "", IFERROR(WORKDAY((DATE(YEAR($B321), MONTH($B321)+INDEX(Settings!$AM$19:$AM$33, MATCH(K$10, Settings!$Y$19:$Y$33, 0)), IF(INDEX(Settings!$AQ$19:$AQ$33, MATCH(K$10, Settings!$Y$19:$Y$33, 0))=0, DAY($B321), INDEX(Settings!$AQ$19:$AQ$33, MATCH(K$10, Settings!$Y$19:$Y$33, 0))))-1), 1, Settings!$AY$23:$AY$38), ""))</f>
        <v/>
      </c>
      <c r="BK321" s="119" t="str">
        <f>IF(OR(L$10="", $B321="", L321="", BK$9=""), "", IFERROR(WORKDAY((DATE(YEAR($B321), MONTH($B321)+INDEX(Settings!$AM$19:$AM$33, MATCH(L$10, Settings!$Y$19:$Y$33, 0)), IF(INDEX(Settings!$AQ$19:$AQ$33, MATCH(L$10, Settings!$Y$19:$Y$33, 0))=0, DAY($B321), INDEX(Settings!$AQ$19:$AQ$33, MATCH(L$10, Settings!$Y$19:$Y$33, 0))))-1), 1, Settings!$AY$23:$AY$38), ""))</f>
        <v/>
      </c>
      <c r="BL321" s="119" t="str">
        <f>IF(OR(M$10="", $B321="", M321="", BL$9=""), "", IFERROR(WORKDAY((DATE(YEAR($B321), MONTH($B321)+INDEX(Settings!$AM$19:$AM$33, MATCH(M$10, Settings!$Y$19:$Y$33, 0)), IF(INDEX(Settings!$AQ$19:$AQ$33, MATCH(M$10, Settings!$Y$19:$Y$33, 0))=0, DAY($B321), INDEX(Settings!$AQ$19:$AQ$33, MATCH(M$10, Settings!$Y$19:$Y$33, 0))))-1), 1, Settings!$AY$23:$AY$38), ""))</f>
        <v/>
      </c>
      <c r="BM321" s="119" t="str">
        <f>IF(OR(N$10="", $B321="", N321="", BM$9=""), "", IFERROR(WORKDAY((DATE(YEAR($B321), MONTH($B321)+INDEX(Settings!$AM$19:$AM$33, MATCH(N$10, Settings!$Y$19:$Y$33, 0)), IF(INDEX(Settings!$AQ$19:$AQ$33, MATCH(N$10, Settings!$Y$19:$Y$33, 0))=0, DAY($B321), INDEX(Settings!$AQ$19:$AQ$33, MATCH(N$10, Settings!$Y$19:$Y$33, 0))))-1), 1, Settings!$AY$23:$AY$38), ""))</f>
        <v/>
      </c>
      <c r="BN321" s="119" t="str">
        <f>IF(OR(O$10="", $B321="", O321="", BN$9=""), "", IFERROR(WORKDAY((DATE(YEAR($B321), MONTH($B321)+INDEX(Settings!$AM$19:$AM$33, MATCH(O$10, Settings!$Y$19:$Y$33, 0)), IF(INDEX(Settings!$AQ$19:$AQ$33, MATCH(O$10, Settings!$Y$19:$Y$33, 0))=0, DAY($B321), INDEX(Settings!$AQ$19:$AQ$33, MATCH(O$10, Settings!$Y$19:$Y$33, 0))))-1), 1, Settings!$AY$23:$AY$38), ""))</f>
        <v/>
      </c>
      <c r="BO321" s="119" t="str">
        <f>IF(OR(P$10="", $B321="", P321="", BO$9=""), "", IFERROR(WORKDAY((DATE(YEAR($B321), MONTH($B321)+INDEX(Settings!$AM$19:$AM$33, MATCH(P$10, Settings!$Y$19:$Y$33, 0)), IF(INDEX(Settings!$AQ$19:$AQ$33, MATCH(P$10, Settings!$Y$19:$Y$33, 0))=0, DAY($B321), INDEX(Settings!$AQ$19:$AQ$33, MATCH(P$10, Settings!$Y$19:$Y$33, 0))))-1), 1, Settings!$AY$23:$AY$38), ""))</f>
        <v/>
      </c>
      <c r="BP321" s="120" t="str">
        <f>IF(OR(Q$10="", $B321="", Q321="", BP$9=""), "", IFERROR(WORKDAY((DATE(YEAR($B321), MONTH($B321)+INDEX(Settings!$AM$19:$AM$33, MATCH(Q$10, Settings!$Y$19:$Y$33, 0)), IF(INDEX(Settings!$AQ$19:$AQ$33, MATCH(Q$10, Settings!$Y$19:$Y$33, 0))=0, DAY($B321), INDEX(Settings!$AQ$19:$AQ$33, MATCH(Q$10, Settings!$Y$19:$Y$33, 0))))-1), 1, Settings!$AY$23:$AY$38), ""))</f>
        <v/>
      </c>
      <c r="BR321" s="118" t="str">
        <f>IF(BB321="", "", IF(BB321&lt;=$B321, WORKDAY(DATE(YEAR($BB321), MONTH(BB321)+1, DAY(BB321)-1), 1, Settings!$AY$23:$AY$38), BB321))</f>
        <v/>
      </c>
      <c r="BS321" s="119" t="str">
        <f>IF(BC321="", "", IF(BC321&lt;=$B321, WORKDAY(DATE(YEAR($BB321), MONTH(BC321)+1, DAY(BC321)-1), 1, Settings!$AY$23:$AY$38), BC321))</f>
        <v/>
      </c>
      <c r="BT321" s="119" t="str">
        <f>IF(BD321="", "", IF(BD321&lt;=$B321, WORKDAY(DATE(YEAR($BB321), MONTH(BD321)+1, DAY(BD321)-1), 1, Settings!$AY$23:$AY$38), BD321))</f>
        <v/>
      </c>
      <c r="BU321" s="119" t="str">
        <f>IF(BE321="", "", IF(BE321&lt;=$B321, WORKDAY(DATE(YEAR($BB321), MONTH(BE321)+1, DAY(BE321)-1), 1, Settings!$AY$23:$AY$38), BE321))</f>
        <v/>
      </c>
      <c r="BV321" s="119" t="str">
        <f>IF(BF321="", "", IF(BF321&lt;=$B321, WORKDAY(DATE(YEAR($BB321), MONTH(BF321)+1, DAY(BF321)-1), 1, Settings!$AY$23:$AY$38), BF321))</f>
        <v/>
      </c>
      <c r="BW321" s="119" t="str">
        <f>IF(BG321="", "", IF(BG321&lt;=$B321, WORKDAY(DATE(YEAR($BB321), MONTH(BG321)+1, DAY(BG321)-1), 1, Settings!$AY$23:$AY$38), BG321))</f>
        <v/>
      </c>
      <c r="BX321" s="119" t="str">
        <f>IF(BH321="", "", IF(BH321&lt;=$B321, WORKDAY(DATE(YEAR($BB321), MONTH(BH321)+1, DAY(BH321)-1), 1, Settings!$AY$23:$AY$38), BH321))</f>
        <v/>
      </c>
      <c r="BY321" s="119" t="str">
        <f>IF(BI321="", "", IF(BI321&lt;=$B321, WORKDAY(DATE(YEAR($BB321), MONTH(BI321)+1, DAY(BI321)-1), 1, Settings!$AY$23:$AY$38), BI321))</f>
        <v/>
      </c>
      <c r="BZ321" s="119" t="str">
        <f>IF(BJ321="", "", IF(BJ321&lt;=$B321, WORKDAY(DATE(YEAR($BB321), MONTH(BJ321)+1, DAY(BJ321)-1), 1, Settings!$AY$23:$AY$38), BJ321))</f>
        <v/>
      </c>
      <c r="CA321" s="119" t="str">
        <f>IF(BK321="", "", IF(BK321&lt;=$B321, WORKDAY(DATE(YEAR($BB321), MONTH(BK321)+1, DAY(BK321)-1), 1, Settings!$AY$23:$AY$38), BK321))</f>
        <v/>
      </c>
      <c r="CB321" s="119" t="str">
        <f>IF(BL321="", "", IF(BL321&lt;=$B321, WORKDAY(DATE(YEAR($BB321), MONTH(BL321)+1, DAY(BL321)-1), 1, Settings!$AY$23:$AY$38), BL321))</f>
        <v/>
      </c>
      <c r="CC321" s="119" t="str">
        <f>IF(BM321="", "", IF(BM321&lt;=$B321, WORKDAY(DATE(YEAR($BB321), MONTH(BM321)+1, DAY(BM321)-1), 1, Settings!$AY$23:$AY$38), BM321))</f>
        <v/>
      </c>
      <c r="CD321" s="119" t="str">
        <f>IF(BN321="", "", IF(BN321&lt;=$B321, WORKDAY(DATE(YEAR($BB321), MONTH(BN321)+1, DAY(BN321)-1), 1, Settings!$AY$23:$AY$38), BN321))</f>
        <v/>
      </c>
      <c r="CE321" s="119" t="str">
        <f>IF(BO321="", "", IF(BO321&lt;=$B321, WORKDAY(DATE(YEAR($BB321), MONTH(BO321)+1, DAY(BO321)-1), 1, Settings!$AY$23:$AY$38), BO321))</f>
        <v/>
      </c>
      <c r="CF321" s="120" t="str">
        <f>IF(BP321="", "", IF(BP321&lt;=$B321, WORKDAY(DATE(YEAR($BB321), MONTH(BP321)+1, DAY(BP321)-1), 1, Settings!$AY$23:$AY$38), BP321))</f>
        <v/>
      </c>
      <c r="CH321" s="48" t="str">
        <f t="shared" si="128"/>
        <v/>
      </c>
      <c r="CI321" s="49" t="str">
        <f t="shared" si="129"/>
        <v/>
      </c>
      <c r="CJ321" s="49" t="str">
        <f t="shared" si="130"/>
        <v/>
      </c>
      <c r="CK321" s="49" t="str">
        <f t="shared" si="131"/>
        <v/>
      </c>
      <c r="CL321" s="49" t="str">
        <f t="shared" si="132"/>
        <v/>
      </c>
      <c r="CM321" s="49" t="str">
        <f t="shared" si="133"/>
        <v/>
      </c>
      <c r="CN321" s="49" t="str">
        <f t="shared" si="134"/>
        <v/>
      </c>
      <c r="CO321" s="49" t="str">
        <f t="shared" si="135"/>
        <v/>
      </c>
      <c r="CP321" s="49" t="str">
        <f t="shared" si="136"/>
        <v/>
      </c>
      <c r="CQ321" s="49" t="str">
        <f t="shared" si="137"/>
        <v/>
      </c>
      <c r="CR321" s="49" t="str">
        <f t="shared" si="138"/>
        <v/>
      </c>
      <c r="CS321" s="49" t="str">
        <f t="shared" si="139"/>
        <v/>
      </c>
      <c r="CT321" s="49" t="str">
        <f t="shared" si="140"/>
        <v/>
      </c>
      <c r="CU321" s="49" t="str">
        <f t="shared" si="141"/>
        <v/>
      </c>
      <c r="CV321" s="16" t="str">
        <f t="shared" si="142"/>
        <v/>
      </c>
      <c r="CX321" s="48" t="str">
        <f t="shared" si="143"/>
        <v/>
      </c>
      <c r="CY321" s="49" t="str">
        <f t="shared" si="144"/>
        <v/>
      </c>
      <c r="CZ321" s="49" t="str">
        <f t="shared" si="145"/>
        <v/>
      </c>
      <c r="DA321" s="49" t="str">
        <f t="shared" si="146"/>
        <v/>
      </c>
      <c r="DB321" s="49" t="str">
        <f t="shared" si="147"/>
        <v/>
      </c>
      <c r="DC321" s="49" t="str">
        <f t="shared" si="148"/>
        <v/>
      </c>
      <c r="DD321" s="49" t="str">
        <f t="shared" si="149"/>
        <v/>
      </c>
      <c r="DE321" s="49" t="str">
        <f t="shared" si="150"/>
        <v/>
      </c>
      <c r="DF321" s="49" t="str">
        <f t="shared" si="151"/>
        <v/>
      </c>
      <c r="DG321" s="49" t="str">
        <f t="shared" si="152"/>
        <v/>
      </c>
      <c r="DH321" s="49" t="str">
        <f t="shared" si="153"/>
        <v/>
      </c>
      <c r="DI321" s="49" t="str">
        <f t="shared" si="154"/>
        <v/>
      </c>
      <c r="DJ321" s="49" t="str">
        <f t="shared" si="155"/>
        <v/>
      </c>
      <c r="DK321" s="49" t="str">
        <f t="shared" si="156"/>
        <v/>
      </c>
      <c r="DL321" s="16" t="str">
        <f t="shared" si="157"/>
        <v/>
      </c>
      <c r="DN321" s="17" t="str">
        <f t="shared" si="158"/>
        <v>May 2020</v>
      </c>
    </row>
    <row r="322" spans="1:118" x14ac:dyDescent="0.25">
      <c r="A322" s="30"/>
      <c r="B322" s="102">
        <f>IF(B321="", "", IFERROR(IF(B321+1&gt;Settings!$G$25, "", B321+1), ""))</f>
        <v>43958</v>
      </c>
      <c r="C322" s="294"/>
      <c r="D322" s="295"/>
      <c r="E322" s="295"/>
      <c r="F322" s="295"/>
      <c r="G322" s="295"/>
      <c r="H322" s="295"/>
      <c r="I322" s="295"/>
      <c r="J322" s="295"/>
      <c r="K322" s="295"/>
      <c r="L322" s="295"/>
      <c r="M322" s="295"/>
      <c r="N322" s="295"/>
      <c r="O322" s="295"/>
      <c r="P322" s="295"/>
      <c r="Q322" s="296"/>
      <c r="R322" s="30"/>
      <c r="T322" s="17" t="str">
        <f>IF($B322="", "", IF($B322&lt;Settings!$G$23, "Old", "New"))</f>
        <v>New</v>
      </c>
      <c r="AL322" s="118" t="str">
        <f>IF(OR($B322="", C322="", C$10="", AL$9), "", IFERROR($B322+INDEX(Settings!$AF$19:$AF$33, MATCH(C$10, Settings!$Y$19:$Y$33, 0))+IF(INDEX(Settings!$AI$19:$AI$33, MATCH(C$10, Settings!$Y$19:$Y$33, 0))="", 0, INDEX($AO$2:$AU$8, MATCH(TEXT($B322, "ddd"), $AN$2:$AN$8, 0), MATCH(INDEX(Settings!$AI$19:$AI$33, MATCH(C$10, Settings!$Y$19:$Y$33, 0)), $AO$1:$AU$1, 0))), 0))</f>
        <v/>
      </c>
      <c r="AM322" s="119" t="str">
        <f>IF(OR($B322="", D322="", D$10="", AM$9), "", IFERROR($B322+INDEX(Settings!$AF$19:$AF$33, MATCH(D$10, Settings!$Y$19:$Y$33, 0))+IF(INDEX(Settings!$AI$19:$AI$33, MATCH(D$10, Settings!$Y$19:$Y$33, 0))="", 0, INDEX($AO$2:$AU$8, MATCH(TEXT($B322, "ddd"), $AN$2:$AN$8, 0), MATCH(INDEX(Settings!$AI$19:$AI$33, MATCH(D$10, Settings!$Y$19:$Y$33, 0)), $AO$1:$AU$1, 0))), 0))</f>
        <v/>
      </c>
      <c r="AN322" s="119" t="str">
        <f>IF(OR($B322="", E322="", E$10="", AN$9), "", IFERROR($B322+INDEX(Settings!$AF$19:$AF$33, MATCH(E$10, Settings!$Y$19:$Y$33, 0))+IF(INDEX(Settings!$AI$19:$AI$33, MATCH(E$10, Settings!$Y$19:$Y$33, 0))="", 0, INDEX($AO$2:$AU$8, MATCH(TEXT($B322, "ddd"), $AN$2:$AN$8, 0), MATCH(INDEX(Settings!$AI$19:$AI$33, MATCH(E$10, Settings!$Y$19:$Y$33, 0)), $AO$1:$AU$1, 0))), 0))</f>
        <v/>
      </c>
      <c r="AO322" s="119" t="str">
        <f>IF(OR($B322="", F322="", F$10="", AO$9), "", IFERROR($B322+INDEX(Settings!$AF$19:$AF$33, MATCH(F$10, Settings!$Y$19:$Y$33, 0))+IF(INDEX(Settings!$AI$19:$AI$33, MATCH(F$10, Settings!$Y$19:$Y$33, 0))="", 0, INDEX($AO$2:$AU$8, MATCH(TEXT($B322, "ddd"), $AN$2:$AN$8, 0), MATCH(INDEX(Settings!$AI$19:$AI$33, MATCH(F$10, Settings!$Y$19:$Y$33, 0)), $AO$1:$AU$1, 0))), 0))</f>
        <v/>
      </c>
      <c r="AP322" s="119" t="str">
        <f>IF(OR($B322="", G322="", G$10="", AP$9), "", IFERROR($B322+INDEX(Settings!$AF$19:$AF$33, MATCH(G$10, Settings!$Y$19:$Y$33, 0))+IF(INDEX(Settings!$AI$19:$AI$33, MATCH(G$10, Settings!$Y$19:$Y$33, 0))="", 0, INDEX($AO$2:$AU$8, MATCH(TEXT($B322, "ddd"), $AN$2:$AN$8, 0), MATCH(INDEX(Settings!$AI$19:$AI$33, MATCH(G$10, Settings!$Y$19:$Y$33, 0)), $AO$1:$AU$1, 0))), 0))</f>
        <v/>
      </c>
      <c r="AQ322" s="119" t="str">
        <f>IF(OR($B322="", H322="", H$10="", AQ$9), "", IFERROR($B322+INDEX(Settings!$AF$19:$AF$33, MATCH(H$10, Settings!$Y$19:$Y$33, 0))+IF(INDEX(Settings!$AI$19:$AI$33, MATCH(H$10, Settings!$Y$19:$Y$33, 0))="", 0, INDEX($AO$2:$AU$8, MATCH(TEXT($B322, "ddd"), $AN$2:$AN$8, 0), MATCH(INDEX(Settings!$AI$19:$AI$33, MATCH(H$10, Settings!$Y$19:$Y$33, 0)), $AO$1:$AU$1, 0))), 0))</f>
        <v/>
      </c>
      <c r="AR322" s="119" t="str">
        <f>IF(OR($B322="", I322="", I$10="", AR$9), "", IFERROR($B322+INDEX(Settings!$AF$19:$AF$33, MATCH(I$10, Settings!$Y$19:$Y$33, 0))+IF(INDEX(Settings!$AI$19:$AI$33, MATCH(I$10, Settings!$Y$19:$Y$33, 0))="", 0, INDEX($AO$2:$AU$8, MATCH(TEXT($B322, "ddd"), $AN$2:$AN$8, 0), MATCH(INDEX(Settings!$AI$19:$AI$33, MATCH(I$10, Settings!$Y$19:$Y$33, 0)), $AO$1:$AU$1, 0))), 0))</f>
        <v/>
      </c>
      <c r="AS322" s="119" t="str">
        <f>IF(OR($B322="", J322="", J$10="", AS$9), "", IFERROR($B322+INDEX(Settings!$AF$19:$AF$33, MATCH(J$10, Settings!$Y$19:$Y$33, 0))+IF(INDEX(Settings!$AI$19:$AI$33, MATCH(J$10, Settings!$Y$19:$Y$33, 0))="", 0, INDEX($AO$2:$AU$8, MATCH(TEXT($B322, "ddd"), $AN$2:$AN$8, 0), MATCH(INDEX(Settings!$AI$19:$AI$33, MATCH(J$10, Settings!$Y$19:$Y$33, 0)), $AO$1:$AU$1, 0))), 0))</f>
        <v/>
      </c>
      <c r="AT322" s="119" t="str">
        <f>IF(OR($B322="", K322="", K$10="", AT$9), "", IFERROR($B322+INDEX(Settings!$AF$19:$AF$33, MATCH(K$10, Settings!$Y$19:$Y$33, 0))+IF(INDEX(Settings!$AI$19:$AI$33, MATCH(K$10, Settings!$Y$19:$Y$33, 0))="", 0, INDEX($AO$2:$AU$8, MATCH(TEXT($B322, "ddd"), $AN$2:$AN$8, 0), MATCH(INDEX(Settings!$AI$19:$AI$33, MATCH(K$10, Settings!$Y$19:$Y$33, 0)), $AO$1:$AU$1, 0))), 0))</f>
        <v/>
      </c>
      <c r="AU322" s="119" t="str">
        <f>IF(OR($B322="", L322="", L$10="", AU$9), "", IFERROR($B322+INDEX(Settings!$AF$19:$AF$33, MATCH(L$10, Settings!$Y$19:$Y$33, 0))+IF(INDEX(Settings!$AI$19:$AI$33, MATCH(L$10, Settings!$Y$19:$Y$33, 0))="", 0, INDEX($AO$2:$AU$8, MATCH(TEXT($B322, "ddd"), $AN$2:$AN$8, 0), MATCH(INDEX(Settings!$AI$19:$AI$33, MATCH(L$10, Settings!$Y$19:$Y$33, 0)), $AO$1:$AU$1, 0))), 0))</f>
        <v/>
      </c>
      <c r="AV322" s="119" t="str">
        <f>IF(OR($B322="", M322="", M$10="", AV$9), "", IFERROR($B322+INDEX(Settings!$AF$19:$AF$33, MATCH(M$10, Settings!$Y$19:$Y$33, 0))+IF(INDEX(Settings!$AI$19:$AI$33, MATCH(M$10, Settings!$Y$19:$Y$33, 0))="", 0, INDEX($AO$2:$AU$8, MATCH(TEXT($B322, "ddd"), $AN$2:$AN$8, 0), MATCH(INDEX(Settings!$AI$19:$AI$33, MATCH(M$10, Settings!$Y$19:$Y$33, 0)), $AO$1:$AU$1, 0))), 0))</f>
        <v/>
      </c>
      <c r="AW322" s="119" t="str">
        <f>IF(OR($B322="", N322="", N$10="", AW$9), "", IFERROR($B322+INDEX(Settings!$AF$19:$AF$33, MATCH(N$10, Settings!$Y$19:$Y$33, 0))+IF(INDEX(Settings!$AI$19:$AI$33, MATCH(N$10, Settings!$Y$19:$Y$33, 0))="", 0, INDEX($AO$2:$AU$8, MATCH(TEXT($B322, "ddd"), $AN$2:$AN$8, 0), MATCH(INDEX(Settings!$AI$19:$AI$33, MATCH(N$10, Settings!$Y$19:$Y$33, 0)), $AO$1:$AU$1, 0))), 0))</f>
        <v/>
      </c>
      <c r="AX322" s="119" t="str">
        <f>IF(OR($B322="", O322="", O$10="", AX$9), "", IFERROR($B322+INDEX(Settings!$AF$19:$AF$33, MATCH(O$10, Settings!$Y$19:$Y$33, 0))+IF(INDEX(Settings!$AI$19:$AI$33, MATCH(O$10, Settings!$Y$19:$Y$33, 0))="", 0, INDEX($AO$2:$AU$8, MATCH(TEXT($B322, "ddd"), $AN$2:$AN$8, 0), MATCH(INDEX(Settings!$AI$19:$AI$33, MATCH(O$10, Settings!$Y$19:$Y$33, 0)), $AO$1:$AU$1, 0))), 0))</f>
        <v/>
      </c>
      <c r="AY322" s="119" t="str">
        <f>IF(OR($B322="", P322="", P$10="", AY$9), "", IFERROR($B322+INDEX(Settings!$AF$19:$AF$33, MATCH(P$10, Settings!$Y$19:$Y$33, 0))+IF(INDEX(Settings!$AI$19:$AI$33, MATCH(P$10, Settings!$Y$19:$Y$33, 0))="", 0, INDEX($AO$2:$AU$8, MATCH(TEXT($B322, "ddd"), $AN$2:$AN$8, 0), MATCH(INDEX(Settings!$AI$19:$AI$33, MATCH(P$10, Settings!$Y$19:$Y$33, 0)), $AO$1:$AU$1, 0))), 0))</f>
        <v/>
      </c>
      <c r="AZ322" s="120" t="str">
        <f>IF(OR($B322="", Q322="", Q$10="", AZ$9), "", IFERROR($B322+INDEX(Settings!$AF$19:$AF$33, MATCH(Q$10, Settings!$Y$19:$Y$33, 0))+IF(INDEX(Settings!$AI$19:$AI$33, MATCH(Q$10, Settings!$Y$19:$Y$33, 0))="", 0, INDEX($AO$2:$AU$8, MATCH(TEXT($B322, "ddd"), $AN$2:$AN$8, 0), MATCH(INDEX(Settings!$AI$19:$AI$33, MATCH(Q$10, Settings!$Y$19:$Y$33, 0)), $AO$1:$AU$1, 0))), 0))</f>
        <v/>
      </c>
      <c r="BB322" s="118" t="str">
        <f>IF(OR(C$10="", $B322="", C322="", BB$9=""), "", IFERROR(WORKDAY((DATE(YEAR($B322), MONTH($B322)+INDEX(Settings!$AM$19:$AM$33, MATCH(C$10, Settings!$Y$19:$Y$33, 0)), IF(INDEX(Settings!$AQ$19:$AQ$33, MATCH(C$10, Settings!$Y$19:$Y$33, 0))=0, DAY($B322), INDEX(Settings!$AQ$19:$AQ$33, MATCH(C$10, Settings!$Y$19:$Y$33, 0))))-1), 1, Settings!$AY$23:$AY$38), ""))</f>
        <v/>
      </c>
      <c r="BC322" s="119" t="str">
        <f>IF(OR(D$10="", $B322="", D322="", BC$9=""), "", IFERROR(WORKDAY((DATE(YEAR($B322), MONTH($B322)+INDEX(Settings!$AM$19:$AM$33, MATCH(D$10, Settings!$Y$19:$Y$33, 0)), IF(INDEX(Settings!$AQ$19:$AQ$33, MATCH(D$10, Settings!$Y$19:$Y$33, 0))=0, DAY($B322), INDEX(Settings!$AQ$19:$AQ$33, MATCH(D$10, Settings!$Y$19:$Y$33, 0))))-1), 1, Settings!$AY$23:$AY$38), ""))</f>
        <v/>
      </c>
      <c r="BD322" s="119" t="str">
        <f>IF(OR(E$10="", $B322="", E322="", BD$9=""), "", IFERROR(WORKDAY((DATE(YEAR($B322), MONTH($B322)+INDEX(Settings!$AM$19:$AM$33, MATCH(E$10, Settings!$Y$19:$Y$33, 0)), IF(INDEX(Settings!$AQ$19:$AQ$33, MATCH(E$10, Settings!$Y$19:$Y$33, 0))=0, DAY($B322), INDEX(Settings!$AQ$19:$AQ$33, MATCH(E$10, Settings!$Y$19:$Y$33, 0))))-1), 1, Settings!$AY$23:$AY$38), ""))</f>
        <v/>
      </c>
      <c r="BE322" s="119" t="str">
        <f>IF(OR(F$10="", $B322="", F322="", BE$9=""), "", IFERROR(WORKDAY((DATE(YEAR($B322), MONTH($B322)+INDEX(Settings!$AM$19:$AM$33, MATCH(F$10, Settings!$Y$19:$Y$33, 0)), IF(INDEX(Settings!$AQ$19:$AQ$33, MATCH(F$10, Settings!$Y$19:$Y$33, 0))=0, DAY($B322), INDEX(Settings!$AQ$19:$AQ$33, MATCH(F$10, Settings!$Y$19:$Y$33, 0))))-1), 1, Settings!$AY$23:$AY$38), ""))</f>
        <v/>
      </c>
      <c r="BF322" s="119" t="str">
        <f>IF(OR(G$10="", $B322="", G322="", BF$9=""), "", IFERROR(WORKDAY((DATE(YEAR($B322), MONTH($B322)+INDEX(Settings!$AM$19:$AM$33, MATCH(G$10, Settings!$Y$19:$Y$33, 0)), IF(INDEX(Settings!$AQ$19:$AQ$33, MATCH(G$10, Settings!$Y$19:$Y$33, 0))=0, DAY($B322), INDEX(Settings!$AQ$19:$AQ$33, MATCH(G$10, Settings!$Y$19:$Y$33, 0))))-1), 1, Settings!$AY$23:$AY$38), ""))</f>
        <v/>
      </c>
      <c r="BG322" s="119" t="str">
        <f>IF(OR(H$10="", $B322="", H322="", BG$9=""), "", IFERROR(WORKDAY((DATE(YEAR($B322), MONTH($B322)+INDEX(Settings!$AM$19:$AM$33, MATCH(H$10, Settings!$Y$19:$Y$33, 0)), IF(INDEX(Settings!$AQ$19:$AQ$33, MATCH(H$10, Settings!$Y$19:$Y$33, 0))=0, DAY($B322), INDEX(Settings!$AQ$19:$AQ$33, MATCH(H$10, Settings!$Y$19:$Y$33, 0))))-1), 1, Settings!$AY$23:$AY$38), ""))</f>
        <v/>
      </c>
      <c r="BH322" s="119" t="str">
        <f>IF(OR(I$10="", $B322="", I322="", BH$9=""), "", IFERROR(WORKDAY((DATE(YEAR($B322), MONTH($B322)+INDEX(Settings!$AM$19:$AM$33, MATCH(I$10, Settings!$Y$19:$Y$33, 0)), IF(INDEX(Settings!$AQ$19:$AQ$33, MATCH(I$10, Settings!$Y$19:$Y$33, 0))=0, DAY($B322), INDEX(Settings!$AQ$19:$AQ$33, MATCH(I$10, Settings!$Y$19:$Y$33, 0))))-1), 1, Settings!$AY$23:$AY$38), ""))</f>
        <v/>
      </c>
      <c r="BI322" s="119" t="str">
        <f>IF(OR(J$10="", $B322="", J322="", BI$9=""), "", IFERROR(WORKDAY((DATE(YEAR($B322), MONTH($B322)+INDEX(Settings!$AM$19:$AM$33, MATCH(J$10, Settings!$Y$19:$Y$33, 0)), IF(INDEX(Settings!$AQ$19:$AQ$33, MATCH(J$10, Settings!$Y$19:$Y$33, 0))=0, DAY($B322), INDEX(Settings!$AQ$19:$AQ$33, MATCH(J$10, Settings!$Y$19:$Y$33, 0))))-1), 1, Settings!$AY$23:$AY$38), ""))</f>
        <v/>
      </c>
      <c r="BJ322" s="119" t="str">
        <f>IF(OR(K$10="", $B322="", K322="", BJ$9=""), "", IFERROR(WORKDAY((DATE(YEAR($B322), MONTH($B322)+INDEX(Settings!$AM$19:$AM$33, MATCH(K$10, Settings!$Y$19:$Y$33, 0)), IF(INDEX(Settings!$AQ$19:$AQ$33, MATCH(K$10, Settings!$Y$19:$Y$33, 0))=0, DAY($B322), INDEX(Settings!$AQ$19:$AQ$33, MATCH(K$10, Settings!$Y$19:$Y$33, 0))))-1), 1, Settings!$AY$23:$AY$38), ""))</f>
        <v/>
      </c>
      <c r="BK322" s="119" t="str">
        <f>IF(OR(L$10="", $B322="", L322="", BK$9=""), "", IFERROR(WORKDAY((DATE(YEAR($B322), MONTH($B322)+INDEX(Settings!$AM$19:$AM$33, MATCH(L$10, Settings!$Y$19:$Y$33, 0)), IF(INDEX(Settings!$AQ$19:$AQ$33, MATCH(L$10, Settings!$Y$19:$Y$33, 0))=0, DAY($B322), INDEX(Settings!$AQ$19:$AQ$33, MATCH(L$10, Settings!$Y$19:$Y$33, 0))))-1), 1, Settings!$AY$23:$AY$38), ""))</f>
        <v/>
      </c>
      <c r="BL322" s="119" t="str">
        <f>IF(OR(M$10="", $B322="", M322="", BL$9=""), "", IFERROR(WORKDAY((DATE(YEAR($B322), MONTH($B322)+INDEX(Settings!$AM$19:$AM$33, MATCH(M$10, Settings!$Y$19:$Y$33, 0)), IF(INDEX(Settings!$AQ$19:$AQ$33, MATCH(M$10, Settings!$Y$19:$Y$33, 0))=0, DAY($B322), INDEX(Settings!$AQ$19:$AQ$33, MATCH(M$10, Settings!$Y$19:$Y$33, 0))))-1), 1, Settings!$AY$23:$AY$38), ""))</f>
        <v/>
      </c>
      <c r="BM322" s="119" t="str">
        <f>IF(OR(N$10="", $B322="", N322="", BM$9=""), "", IFERROR(WORKDAY((DATE(YEAR($B322), MONTH($B322)+INDEX(Settings!$AM$19:$AM$33, MATCH(N$10, Settings!$Y$19:$Y$33, 0)), IF(INDEX(Settings!$AQ$19:$AQ$33, MATCH(N$10, Settings!$Y$19:$Y$33, 0))=0, DAY($B322), INDEX(Settings!$AQ$19:$AQ$33, MATCH(N$10, Settings!$Y$19:$Y$33, 0))))-1), 1, Settings!$AY$23:$AY$38), ""))</f>
        <v/>
      </c>
      <c r="BN322" s="119" t="str">
        <f>IF(OR(O$10="", $B322="", O322="", BN$9=""), "", IFERROR(WORKDAY((DATE(YEAR($B322), MONTH($B322)+INDEX(Settings!$AM$19:$AM$33, MATCH(O$10, Settings!$Y$19:$Y$33, 0)), IF(INDEX(Settings!$AQ$19:$AQ$33, MATCH(O$10, Settings!$Y$19:$Y$33, 0))=0, DAY($B322), INDEX(Settings!$AQ$19:$AQ$33, MATCH(O$10, Settings!$Y$19:$Y$33, 0))))-1), 1, Settings!$AY$23:$AY$38), ""))</f>
        <v/>
      </c>
      <c r="BO322" s="119" t="str">
        <f>IF(OR(P$10="", $B322="", P322="", BO$9=""), "", IFERROR(WORKDAY((DATE(YEAR($B322), MONTH($B322)+INDEX(Settings!$AM$19:$AM$33, MATCH(P$10, Settings!$Y$19:$Y$33, 0)), IF(INDEX(Settings!$AQ$19:$AQ$33, MATCH(P$10, Settings!$Y$19:$Y$33, 0))=0, DAY($B322), INDEX(Settings!$AQ$19:$AQ$33, MATCH(P$10, Settings!$Y$19:$Y$33, 0))))-1), 1, Settings!$AY$23:$AY$38), ""))</f>
        <v/>
      </c>
      <c r="BP322" s="120" t="str">
        <f>IF(OR(Q$10="", $B322="", Q322="", BP$9=""), "", IFERROR(WORKDAY((DATE(YEAR($B322), MONTH($B322)+INDEX(Settings!$AM$19:$AM$33, MATCH(Q$10, Settings!$Y$19:$Y$33, 0)), IF(INDEX(Settings!$AQ$19:$AQ$33, MATCH(Q$10, Settings!$Y$19:$Y$33, 0))=0, DAY($B322), INDEX(Settings!$AQ$19:$AQ$33, MATCH(Q$10, Settings!$Y$19:$Y$33, 0))))-1), 1, Settings!$AY$23:$AY$38), ""))</f>
        <v/>
      </c>
      <c r="BR322" s="118" t="str">
        <f>IF(BB322="", "", IF(BB322&lt;=$B322, WORKDAY(DATE(YEAR($BB322), MONTH(BB322)+1, DAY(BB322)-1), 1, Settings!$AY$23:$AY$38), BB322))</f>
        <v/>
      </c>
      <c r="BS322" s="119" t="str">
        <f>IF(BC322="", "", IF(BC322&lt;=$B322, WORKDAY(DATE(YEAR($BB322), MONTH(BC322)+1, DAY(BC322)-1), 1, Settings!$AY$23:$AY$38), BC322))</f>
        <v/>
      </c>
      <c r="BT322" s="119" t="str">
        <f>IF(BD322="", "", IF(BD322&lt;=$B322, WORKDAY(DATE(YEAR($BB322), MONTH(BD322)+1, DAY(BD322)-1), 1, Settings!$AY$23:$AY$38), BD322))</f>
        <v/>
      </c>
      <c r="BU322" s="119" t="str">
        <f>IF(BE322="", "", IF(BE322&lt;=$B322, WORKDAY(DATE(YEAR($BB322), MONTH(BE322)+1, DAY(BE322)-1), 1, Settings!$AY$23:$AY$38), BE322))</f>
        <v/>
      </c>
      <c r="BV322" s="119" t="str">
        <f>IF(BF322="", "", IF(BF322&lt;=$B322, WORKDAY(DATE(YEAR($BB322), MONTH(BF322)+1, DAY(BF322)-1), 1, Settings!$AY$23:$AY$38), BF322))</f>
        <v/>
      </c>
      <c r="BW322" s="119" t="str">
        <f>IF(BG322="", "", IF(BG322&lt;=$B322, WORKDAY(DATE(YEAR($BB322), MONTH(BG322)+1, DAY(BG322)-1), 1, Settings!$AY$23:$AY$38), BG322))</f>
        <v/>
      </c>
      <c r="BX322" s="119" t="str">
        <f>IF(BH322="", "", IF(BH322&lt;=$B322, WORKDAY(DATE(YEAR($BB322), MONTH(BH322)+1, DAY(BH322)-1), 1, Settings!$AY$23:$AY$38), BH322))</f>
        <v/>
      </c>
      <c r="BY322" s="119" t="str">
        <f>IF(BI322="", "", IF(BI322&lt;=$B322, WORKDAY(DATE(YEAR($BB322), MONTH(BI322)+1, DAY(BI322)-1), 1, Settings!$AY$23:$AY$38), BI322))</f>
        <v/>
      </c>
      <c r="BZ322" s="119" t="str">
        <f>IF(BJ322="", "", IF(BJ322&lt;=$B322, WORKDAY(DATE(YEAR($BB322), MONTH(BJ322)+1, DAY(BJ322)-1), 1, Settings!$AY$23:$AY$38), BJ322))</f>
        <v/>
      </c>
      <c r="CA322" s="119" t="str">
        <f>IF(BK322="", "", IF(BK322&lt;=$B322, WORKDAY(DATE(YEAR($BB322), MONTH(BK322)+1, DAY(BK322)-1), 1, Settings!$AY$23:$AY$38), BK322))</f>
        <v/>
      </c>
      <c r="CB322" s="119" t="str">
        <f>IF(BL322="", "", IF(BL322&lt;=$B322, WORKDAY(DATE(YEAR($BB322), MONTH(BL322)+1, DAY(BL322)-1), 1, Settings!$AY$23:$AY$38), BL322))</f>
        <v/>
      </c>
      <c r="CC322" s="119" t="str">
        <f>IF(BM322="", "", IF(BM322&lt;=$B322, WORKDAY(DATE(YEAR($BB322), MONTH(BM322)+1, DAY(BM322)-1), 1, Settings!$AY$23:$AY$38), BM322))</f>
        <v/>
      </c>
      <c r="CD322" s="119" t="str">
        <f>IF(BN322="", "", IF(BN322&lt;=$B322, WORKDAY(DATE(YEAR($BB322), MONTH(BN322)+1, DAY(BN322)-1), 1, Settings!$AY$23:$AY$38), BN322))</f>
        <v/>
      </c>
      <c r="CE322" s="119" t="str">
        <f>IF(BO322="", "", IF(BO322&lt;=$B322, WORKDAY(DATE(YEAR($BB322), MONTH(BO322)+1, DAY(BO322)-1), 1, Settings!$AY$23:$AY$38), BO322))</f>
        <v/>
      </c>
      <c r="CF322" s="120" t="str">
        <f>IF(BP322="", "", IF(BP322&lt;=$B322, WORKDAY(DATE(YEAR($BB322), MONTH(BP322)+1, DAY(BP322)-1), 1, Settings!$AY$23:$AY$38), BP322))</f>
        <v/>
      </c>
      <c r="CH322" s="48" t="str">
        <f t="shared" si="128"/>
        <v/>
      </c>
      <c r="CI322" s="49" t="str">
        <f t="shared" si="129"/>
        <v/>
      </c>
      <c r="CJ322" s="49" t="str">
        <f t="shared" si="130"/>
        <v/>
      </c>
      <c r="CK322" s="49" t="str">
        <f t="shared" si="131"/>
        <v/>
      </c>
      <c r="CL322" s="49" t="str">
        <f t="shared" si="132"/>
        <v/>
      </c>
      <c r="CM322" s="49" t="str">
        <f t="shared" si="133"/>
        <v/>
      </c>
      <c r="CN322" s="49" t="str">
        <f t="shared" si="134"/>
        <v/>
      </c>
      <c r="CO322" s="49" t="str">
        <f t="shared" si="135"/>
        <v/>
      </c>
      <c r="CP322" s="49" t="str">
        <f t="shared" si="136"/>
        <v/>
      </c>
      <c r="CQ322" s="49" t="str">
        <f t="shared" si="137"/>
        <v/>
      </c>
      <c r="CR322" s="49" t="str">
        <f t="shared" si="138"/>
        <v/>
      </c>
      <c r="CS322" s="49" t="str">
        <f t="shared" si="139"/>
        <v/>
      </c>
      <c r="CT322" s="49" t="str">
        <f t="shared" si="140"/>
        <v/>
      </c>
      <c r="CU322" s="49" t="str">
        <f t="shared" si="141"/>
        <v/>
      </c>
      <c r="CV322" s="16" t="str">
        <f t="shared" si="142"/>
        <v/>
      </c>
      <c r="CX322" s="48" t="str">
        <f t="shared" si="143"/>
        <v/>
      </c>
      <c r="CY322" s="49" t="str">
        <f t="shared" si="144"/>
        <v/>
      </c>
      <c r="CZ322" s="49" t="str">
        <f t="shared" si="145"/>
        <v/>
      </c>
      <c r="DA322" s="49" t="str">
        <f t="shared" si="146"/>
        <v/>
      </c>
      <c r="DB322" s="49" t="str">
        <f t="shared" si="147"/>
        <v/>
      </c>
      <c r="DC322" s="49" t="str">
        <f t="shared" si="148"/>
        <v/>
      </c>
      <c r="DD322" s="49" t="str">
        <f t="shared" si="149"/>
        <v/>
      </c>
      <c r="DE322" s="49" t="str">
        <f t="shared" si="150"/>
        <v/>
      </c>
      <c r="DF322" s="49" t="str">
        <f t="shared" si="151"/>
        <v/>
      </c>
      <c r="DG322" s="49" t="str">
        <f t="shared" si="152"/>
        <v/>
      </c>
      <c r="DH322" s="49" t="str">
        <f t="shared" si="153"/>
        <v/>
      </c>
      <c r="DI322" s="49" t="str">
        <f t="shared" si="154"/>
        <v/>
      </c>
      <c r="DJ322" s="49" t="str">
        <f t="shared" si="155"/>
        <v/>
      </c>
      <c r="DK322" s="49" t="str">
        <f t="shared" si="156"/>
        <v/>
      </c>
      <c r="DL322" s="16" t="str">
        <f t="shared" si="157"/>
        <v/>
      </c>
      <c r="DN322" s="17" t="str">
        <f t="shared" si="158"/>
        <v>May 2020</v>
      </c>
    </row>
    <row r="323" spans="1:118" x14ac:dyDescent="0.25">
      <c r="A323" s="30"/>
      <c r="B323" s="102">
        <f>IF(B322="", "", IFERROR(IF(B322+1&gt;Settings!$G$25, "", B322+1), ""))</f>
        <v>43959</v>
      </c>
      <c r="C323" s="294"/>
      <c r="D323" s="295"/>
      <c r="E323" s="295"/>
      <c r="F323" s="295"/>
      <c r="G323" s="295"/>
      <c r="H323" s="295"/>
      <c r="I323" s="295"/>
      <c r="J323" s="295"/>
      <c r="K323" s="295"/>
      <c r="L323" s="295"/>
      <c r="M323" s="295"/>
      <c r="N323" s="295"/>
      <c r="O323" s="295"/>
      <c r="P323" s="295"/>
      <c r="Q323" s="296"/>
      <c r="R323" s="30"/>
      <c r="T323" s="17" t="str">
        <f>IF($B323="", "", IF($B323&lt;Settings!$G$23, "Old", "New"))</f>
        <v>New</v>
      </c>
      <c r="AL323" s="118" t="str">
        <f>IF(OR($B323="", C323="", C$10="", AL$9), "", IFERROR($B323+INDEX(Settings!$AF$19:$AF$33, MATCH(C$10, Settings!$Y$19:$Y$33, 0))+IF(INDEX(Settings!$AI$19:$AI$33, MATCH(C$10, Settings!$Y$19:$Y$33, 0))="", 0, INDEX($AO$2:$AU$8, MATCH(TEXT($B323, "ddd"), $AN$2:$AN$8, 0), MATCH(INDEX(Settings!$AI$19:$AI$33, MATCH(C$10, Settings!$Y$19:$Y$33, 0)), $AO$1:$AU$1, 0))), 0))</f>
        <v/>
      </c>
      <c r="AM323" s="119" t="str">
        <f>IF(OR($B323="", D323="", D$10="", AM$9), "", IFERROR($B323+INDEX(Settings!$AF$19:$AF$33, MATCH(D$10, Settings!$Y$19:$Y$33, 0))+IF(INDEX(Settings!$AI$19:$AI$33, MATCH(D$10, Settings!$Y$19:$Y$33, 0))="", 0, INDEX($AO$2:$AU$8, MATCH(TEXT($B323, "ddd"), $AN$2:$AN$8, 0), MATCH(INDEX(Settings!$AI$19:$AI$33, MATCH(D$10, Settings!$Y$19:$Y$33, 0)), $AO$1:$AU$1, 0))), 0))</f>
        <v/>
      </c>
      <c r="AN323" s="119" t="str">
        <f>IF(OR($B323="", E323="", E$10="", AN$9), "", IFERROR($B323+INDEX(Settings!$AF$19:$AF$33, MATCH(E$10, Settings!$Y$19:$Y$33, 0))+IF(INDEX(Settings!$AI$19:$AI$33, MATCH(E$10, Settings!$Y$19:$Y$33, 0))="", 0, INDEX($AO$2:$AU$8, MATCH(TEXT($B323, "ddd"), $AN$2:$AN$8, 0), MATCH(INDEX(Settings!$AI$19:$AI$33, MATCH(E$10, Settings!$Y$19:$Y$33, 0)), $AO$1:$AU$1, 0))), 0))</f>
        <v/>
      </c>
      <c r="AO323" s="119" t="str">
        <f>IF(OR($B323="", F323="", F$10="", AO$9), "", IFERROR($B323+INDEX(Settings!$AF$19:$AF$33, MATCH(F$10, Settings!$Y$19:$Y$33, 0))+IF(INDEX(Settings!$AI$19:$AI$33, MATCH(F$10, Settings!$Y$19:$Y$33, 0))="", 0, INDEX($AO$2:$AU$8, MATCH(TEXT($B323, "ddd"), $AN$2:$AN$8, 0), MATCH(INDEX(Settings!$AI$19:$AI$33, MATCH(F$10, Settings!$Y$19:$Y$33, 0)), $AO$1:$AU$1, 0))), 0))</f>
        <v/>
      </c>
      <c r="AP323" s="119" t="str">
        <f>IF(OR($B323="", G323="", G$10="", AP$9), "", IFERROR($B323+INDEX(Settings!$AF$19:$AF$33, MATCH(G$10, Settings!$Y$19:$Y$33, 0))+IF(INDEX(Settings!$AI$19:$AI$33, MATCH(G$10, Settings!$Y$19:$Y$33, 0))="", 0, INDEX($AO$2:$AU$8, MATCH(TEXT($B323, "ddd"), $AN$2:$AN$8, 0), MATCH(INDEX(Settings!$AI$19:$AI$33, MATCH(G$10, Settings!$Y$19:$Y$33, 0)), $AO$1:$AU$1, 0))), 0))</f>
        <v/>
      </c>
      <c r="AQ323" s="119" t="str">
        <f>IF(OR($B323="", H323="", H$10="", AQ$9), "", IFERROR($B323+INDEX(Settings!$AF$19:$AF$33, MATCH(H$10, Settings!$Y$19:$Y$33, 0))+IF(INDEX(Settings!$AI$19:$AI$33, MATCH(H$10, Settings!$Y$19:$Y$33, 0))="", 0, INDEX($AO$2:$AU$8, MATCH(TEXT($B323, "ddd"), $AN$2:$AN$8, 0), MATCH(INDEX(Settings!$AI$19:$AI$33, MATCH(H$10, Settings!$Y$19:$Y$33, 0)), $AO$1:$AU$1, 0))), 0))</f>
        <v/>
      </c>
      <c r="AR323" s="119" t="str">
        <f>IF(OR($B323="", I323="", I$10="", AR$9), "", IFERROR($B323+INDEX(Settings!$AF$19:$AF$33, MATCH(I$10, Settings!$Y$19:$Y$33, 0))+IF(INDEX(Settings!$AI$19:$AI$33, MATCH(I$10, Settings!$Y$19:$Y$33, 0))="", 0, INDEX($AO$2:$AU$8, MATCH(TEXT($B323, "ddd"), $AN$2:$AN$8, 0), MATCH(INDEX(Settings!$AI$19:$AI$33, MATCH(I$10, Settings!$Y$19:$Y$33, 0)), $AO$1:$AU$1, 0))), 0))</f>
        <v/>
      </c>
      <c r="AS323" s="119" t="str">
        <f>IF(OR($B323="", J323="", J$10="", AS$9), "", IFERROR($B323+INDEX(Settings!$AF$19:$AF$33, MATCH(J$10, Settings!$Y$19:$Y$33, 0))+IF(INDEX(Settings!$AI$19:$AI$33, MATCH(J$10, Settings!$Y$19:$Y$33, 0))="", 0, INDEX($AO$2:$AU$8, MATCH(TEXT($B323, "ddd"), $AN$2:$AN$8, 0), MATCH(INDEX(Settings!$AI$19:$AI$33, MATCH(J$10, Settings!$Y$19:$Y$33, 0)), $AO$1:$AU$1, 0))), 0))</f>
        <v/>
      </c>
      <c r="AT323" s="119" t="str">
        <f>IF(OR($B323="", K323="", K$10="", AT$9), "", IFERROR($B323+INDEX(Settings!$AF$19:$AF$33, MATCH(K$10, Settings!$Y$19:$Y$33, 0))+IF(INDEX(Settings!$AI$19:$AI$33, MATCH(K$10, Settings!$Y$19:$Y$33, 0))="", 0, INDEX($AO$2:$AU$8, MATCH(TEXT($B323, "ddd"), $AN$2:$AN$8, 0), MATCH(INDEX(Settings!$AI$19:$AI$33, MATCH(K$10, Settings!$Y$19:$Y$33, 0)), $AO$1:$AU$1, 0))), 0))</f>
        <v/>
      </c>
      <c r="AU323" s="119" t="str">
        <f>IF(OR($B323="", L323="", L$10="", AU$9), "", IFERROR($B323+INDEX(Settings!$AF$19:$AF$33, MATCH(L$10, Settings!$Y$19:$Y$33, 0))+IF(INDEX(Settings!$AI$19:$AI$33, MATCH(L$10, Settings!$Y$19:$Y$33, 0))="", 0, INDEX($AO$2:$AU$8, MATCH(TEXT($B323, "ddd"), $AN$2:$AN$8, 0), MATCH(INDEX(Settings!$AI$19:$AI$33, MATCH(L$10, Settings!$Y$19:$Y$33, 0)), $AO$1:$AU$1, 0))), 0))</f>
        <v/>
      </c>
      <c r="AV323" s="119" t="str">
        <f>IF(OR($B323="", M323="", M$10="", AV$9), "", IFERROR($B323+INDEX(Settings!$AF$19:$AF$33, MATCH(M$10, Settings!$Y$19:$Y$33, 0))+IF(INDEX(Settings!$AI$19:$AI$33, MATCH(M$10, Settings!$Y$19:$Y$33, 0))="", 0, INDEX($AO$2:$AU$8, MATCH(TEXT($B323, "ddd"), $AN$2:$AN$8, 0), MATCH(INDEX(Settings!$AI$19:$AI$33, MATCH(M$10, Settings!$Y$19:$Y$33, 0)), $AO$1:$AU$1, 0))), 0))</f>
        <v/>
      </c>
      <c r="AW323" s="119" t="str">
        <f>IF(OR($B323="", N323="", N$10="", AW$9), "", IFERROR($B323+INDEX(Settings!$AF$19:$AF$33, MATCH(N$10, Settings!$Y$19:$Y$33, 0))+IF(INDEX(Settings!$AI$19:$AI$33, MATCH(N$10, Settings!$Y$19:$Y$33, 0))="", 0, INDEX($AO$2:$AU$8, MATCH(TEXT($B323, "ddd"), $AN$2:$AN$8, 0), MATCH(INDEX(Settings!$AI$19:$AI$33, MATCH(N$10, Settings!$Y$19:$Y$33, 0)), $AO$1:$AU$1, 0))), 0))</f>
        <v/>
      </c>
      <c r="AX323" s="119" t="str">
        <f>IF(OR($B323="", O323="", O$10="", AX$9), "", IFERROR($B323+INDEX(Settings!$AF$19:$AF$33, MATCH(O$10, Settings!$Y$19:$Y$33, 0))+IF(INDEX(Settings!$AI$19:$AI$33, MATCH(O$10, Settings!$Y$19:$Y$33, 0))="", 0, INDEX($AO$2:$AU$8, MATCH(TEXT($B323, "ddd"), $AN$2:$AN$8, 0), MATCH(INDEX(Settings!$AI$19:$AI$33, MATCH(O$10, Settings!$Y$19:$Y$33, 0)), $AO$1:$AU$1, 0))), 0))</f>
        <v/>
      </c>
      <c r="AY323" s="119" t="str">
        <f>IF(OR($B323="", P323="", P$10="", AY$9), "", IFERROR($B323+INDEX(Settings!$AF$19:$AF$33, MATCH(P$10, Settings!$Y$19:$Y$33, 0))+IF(INDEX(Settings!$AI$19:$AI$33, MATCH(P$10, Settings!$Y$19:$Y$33, 0))="", 0, INDEX($AO$2:$AU$8, MATCH(TEXT($B323, "ddd"), $AN$2:$AN$8, 0), MATCH(INDEX(Settings!$AI$19:$AI$33, MATCH(P$10, Settings!$Y$19:$Y$33, 0)), $AO$1:$AU$1, 0))), 0))</f>
        <v/>
      </c>
      <c r="AZ323" s="120" t="str">
        <f>IF(OR($B323="", Q323="", Q$10="", AZ$9), "", IFERROR($B323+INDEX(Settings!$AF$19:$AF$33, MATCH(Q$10, Settings!$Y$19:$Y$33, 0))+IF(INDEX(Settings!$AI$19:$AI$33, MATCH(Q$10, Settings!$Y$19:$Y$33, 0))="", 0, INDEX($AO$2:$AU$8, MATCH(TEXT($B323, "ddd"), $AN$2:$AN$8, 0), MATCH(INDEX(Settings!$AI$19:$AI$33, MATCH(Q$10, Settings!$Y$19:$Y$33, 0)), $AO$1:$AU$1, 0))), 0))</f>
        <v/>
      </c>
      <c r="BB323" s="118" t="str">
        <f>IF(OR(C$10="", $B323="", C323="", BB$9=""), "", IFERROR(WORKDAY((DATE(YEAR($B323), MONTH($B323)+INDEX(Settings!$AM$19:$AM$33, MATCH(C$10, Settings!$Y$19:$Y$33, 0)), IF(INDEX(Settings!$AQ$19:$AQ$33, MATCH(C$10, Settings!$Y$19:$Y$33, 0))=0, DAY($B323), INDEX(Settings!$AQ$19:$AQ$33, MATCH(C$10, Settings!$Y$19:$Y$33, 0))))-1), 1, Settings!$AY$23:$AY$38), ""))</f>
        <v/>
      </c>
      <c r="BC323" s="119" t="str">
        <f>IF(OR(D$10="", $B323="", D323="", BC$9=""), "", IFERROR(WORKDAY((DATE(YEAR($B323), MONTH($B323)+INDEX(Settings!$AM$19:$AM$33, MATCH(D$10, Settings!$Y$19:$Y$33, 0)), IF(INDEX(Settings!$AQ$19:$AQ$33, MATCH(D$10, Settings!$Y$19:$Y$33, 0))=0, DAY($B323), INDEX(Settings!$AQ$19:$AQ$33, MATCH(D$10, Settings!$Y$19:$Y$33, 0))))-1), 1, Settings!$AY$23:$AY$38), ""))</f>
        <v/>
      </c>
      <c r="BD323" s="119" t="str">
        <f>IF(OR(E$10="", $B323="", E323="", BD$9=""), "", IFERROR(WORKDAY((DATE(YEAR($B323), MONTH($B323)+INDEX(Settings!$AM$19:$AM$33, MATCH(E$10, Settings!$Y$19:$Y$33, 0)), IF(INDEX(Settings!$AQ$19:$AQ$33, MATCH(E$10, Settings!$Y$19:$Y$33, 0))=0, DAY($B323), INDEX(Settings!$AQ$19:$AQ$33, MATCH(E$10, Settings!$Y$19:$Y$33, 0))))-1), 1, Settings!$AY$23:$AY$38), ""))</f>
        <v/>
      </c>
      <c r="BE323" s="119" t="str">
        <f>IF(OR(F$10="", $B323="", F323="", BE$9=""), "", IFERROR(WORKDAY((DATE(YEAR($B323), MONTH($B323)+INDEX(Settings!$AM$19:$AM$33, MATCH(F$10, Settings!$Y$19:$Y$33, 0)), IF(INDEX(Settings!$AQ$19:$AQ$33, MATCH(F$10, Settings!$Y$19:$Y$33, 0))=0, DAY($B323), INDEX(Settings!$AQ$19:$AQ$33, MATCH(F$10, Settings!$Y$19:$Y$33, 0))))-1), 1, Settings!$AY$23:$AY$38), ""))</f>
        <v/>
      </c>
      <c r="BF323" s="119" t="str">
        <f>IF(OR(G$10="", $B323="", G323="", BF$9=""), "", IFERROR(WORKDAY((DATE(YEAR($B323), MONTH($B323)+INDEX(Settings!$AM$19:$AM$33, MATCH(G$10, Settings!$Y$19:$Y$33, 0)), IF(INDEX(Settings!$AQ$19:$AQ$33, MATCH(G$10, Settings!$Y$19:$Y$33, 0))=0, DAY($B323), INDEX(Settings!$AQ$19:$AQ$33, MATCH(G$10, Settings!$Y$19:$Y$33, 0))))-1), 1, Settings!$AY$23:$AY$38), ""))</f>
        <v/>
      </c>
      <c r="BG323" s="119" t="str">
        <f>IF(OR(H$10="", $B323="", H323="", BG$9=""), "", IFERROR(WORKDAY((DATE(YEAR($B323), MONTH($B323)+INDEX(Settings!$AM$19:$AM$33, MATCH(H$10, Settings!$Y$19:$Y$33, 0)), IF(INDEX(Settings!$AQ$19:$AQ$33, MATCH(H$10, Settings!$Y$19:$Y$33, 0))=0, DAY($B323), INDEX(Settings!$AQ$19:$AQ$33, MATCH(H$10, Settings!$Y$19:$Y$33, 0))))-1), 1, Settings!$AY$23:$AY$38), ""))</f>
        <v/>
      </c>
      <c r="BH323" s="119" t="str">
        <f>IF(OR(I$10="", $B323="", I323="", BH$9=""), "", IFERROR(WORKDAY((DATE(YEAR($B323), MONTH($B323)+INDEX(Settings!$AM$19:$AM$33, MATCH(I$10, Settings!$Y$19:$Y$33, 0)), IF(INDEX(Settings!$AQ$19:$AQ$33, MATCH(I$10, Settings!$Y$19:$Y$33, 0))=0, DAY($B323), INDEX(Settings!$AQ$19:$AQ$33, MATCH(I$10, Settings!$Y$19:$Y$33, 0))))-1), 1, Settings!$AY$23:$AY$38), ""))</f>
        <v/>
      </c>
      <c r="BI323" s="119" t="str">
        <f>IF(OR(J$10="", $B323="", J323="", BI$9=""), "", IFERROR(WORKDAY((DATE(YEAR($B323), MONTH($B323)+INDEX(Settings!$AM$19:$AM$33, MATCH(J$10, Settings!$Y$19:$Y$33, 0)), IF(INDEX(Settings!$AQ$19:$AQ$33, MATCH(J$10, Settings!$Y$19:$Y$33, 0))=0, DAY($B323), INDEX(Settings!$AQ$19:$AQ$33, MATCH(J$10, Settings!$Y$19:$Y$33, 0))))-1), 1, Settings!$AY$23:$AY$38), ""))</f>
        <v/>
      </c>
      <c r="BJ323" s="119" t="str">
        <f>IF(OR(K$10="", $B323="", K323="", BJ$9=""), "", IFERROR(WORKDAY((DATE(YEAR($B323), MONTH($B323)+INDEX(Settings!$AM$19:$AM$33, MATCH(K$10, Settings!$Y$19:$Y$33, 0)), IF(INDEX(Settings!$AQ$19:$AQ$33, MATCH(K$10, Settings!$Y$19:$Y$33, 0))=0, DAY($B323), INDEX(Settings!$AQ$19:$AQ$33, MATCH(K$10, Settings!$Y$19:$Y$33, 0))))-1), 1, Settings!$AY$23:$AY$38), ""))</f>
        <v/>
      </c>
      <c r="BK323" s="119" t="str">
        <f>IF(OR(L$10="", $B323="", L323="", BK$9=""), "", IFERROR(WORKDAY((DATE(YEAR($B323), MONTH($B323)+INDEX(Settings!$AM$19:$AM$33, MATCH(L$10, Settings!$Y$19:$Y$33, 0)), IF(INDEX(Settings!$AQ$19:$AQ$33, MATCH(L$10, Settings!$Y$19:$Y$33, 0))=0, DAY($B323), INDEX(Settings!$AQ$19:$AQ$33, MATCH(L$10, Settings!$Y$19:$Y$33, 0))))-1), 1, Settings!$AY$23:$AY$38), ""))</f>
        <v/>
      </c>
      <c r="BL323" s="119" t="str">
        <f>IF(OR(M$10="", $B323="", M323="", BL$9=""), "", IFERROR(WORKDAY((DATE(YEAR($B323), MONTH($B323)+INDEX(Settings!$AM$19:$AM$33, MATCH(M$10, Settings!$Y$19:$Y$33, 0)), IF(INDEX(Settings!$AQ$19:$AQ$33, MATCH(M$10, Settings!$Y$19:$Y$33, 0))=0, DAY($B323), INDEX(Settings!$AQ$19:$AQ$33, MATCH(M$10, Settings!$Y$19:$Y$33, 0))))-1), 1, Settings!$AY$23:$AY$38), ""))</f>
        <v/>
      </c>
      <c r="BM323" s="119" t="str">
        <f>IF(OR(N$10="", $B323="", N323="", BM$9=""), "", IFERROR(WORKDAY((DATE(YEAR($B323), MONTH($B323)+INDEX(Settings!$AM$19:$AM$33, MATCH(N$10, Settings!$Y$19:$Y$33, 0)), IF(INDEX(Settings!$AQ$19:$AQ$33, MATCH(N$10, Settings!$Y$19:$Y$33, 0))=0, DAY($B323), INDEX(Settings!$AQ$19:$AQ$33, MATCH(N$10, Settings!$Y$19:$Y$33, 0))))-1), 1, Settings!$AY$23:$AY$38), ""))</f>
        <v/>
      </c>
      <c r="BN323" s="119" t="str">
        <f>IF(OR(O$10="", $B323="", O323="", BN$9=""), "", IFERROR(WORKDAY((DATE(YEAR($B323), MONTH($B323)+INDEX(Settings!$AM$19:$AM$33, MATCH(O$10, Settings!$Y$19:$Y$33, 0)), IF(INDEX(Settings!$AQ$19:$AQ$33, MATCH(O$10, Settings!$Y$19:$Y$33, 0))=0, DAY($B323), INDEX(Settings!$AQ$19:$AQ$33, MATCH(O$10, Settings!$Y$19:$Y$33, 0))))-1), 1, Settings!$AY$23:$AY$38), ""))</f>
        <v/>
      </c>
      <c r="BO323" s="119" t="str">
        <f>IF(OR(P$10="", $B323="", P323="", BO$9=""), "", IFERROR(WORKDAY((DATE(YEAR($B323), MONTH($B323)+INDEX(Settings!$AM$19:$AM$33, MATCH(P$10, Settings!$Y$19:$Y$33, 0)), IF(INDEX(Settings!$AQ$19:$AQ$33, MATCH(P$10, Settings!$Y$19:$Y$33, 0))=0, DAY($B323), INDEX(Settings!$AQ$19:$AQ$33, MATCH(P$10, Settings!$Y$19:$Y$33, 0))))-1), 1, Settings!$AY$23:$AY$38), ""))</f>
        <v/>
      </c>
      <c r="BP323" s="120" t="str">
        <f>IF(OR(Q$10="", $B323="", Q323="", BP$9=""), "", IFERROR(WORKDAY((DATE(YEAR($B323), MONTH($B323)+INDEX(Settings!$AM$19:$AM$33, MATCH(Q$10, Settings!$Y$19:$Y$33, 0)), IF(INDEX(Settings!$AQ$19:$AQ$33, MATCH(Q$10, Settings!$Y$19:$Y$33, 0))=0, DAY($B323), INDEX(Settings!$AQ$19:$AQ$33, MATCH(Q$10, Settings!$Y$19:$Y$33, 0))))-1), 1, Settings!$AY$23:$AY$38), ""))</f>
        <v/>
      </c>
      <c r="BR323" s="118" t="str">
        <f>IF(BB323="", "", IF(BB323&lt;=$B323, WORKDAY(DATE(YEAR($BB323), MONTH(BB323)+1, DAY(BB323)-1), 1, Settings!$AY$23:$AY$38), BB323))</f>
        <v/>
      </c>
      <c r="BS323" s="119" t="str">
        <f>IF(BC323="", "", IF(BC323&lt;=$B323, WORKDAY(DATE(YEAR($BB323), MONTH(BC323)+1, DAY(BC323)-1), 1, Settings!$AY$23:$AY$38), BC323))</f>
        <v/>
      </c>
      <c r="BT323" s="119" t="str">
        <f>IF(BD323="", "", IF(BD323&lt;=$B323, WORKDAY(DATE(YEAR($BB323), MONTH(BD323)+1, DAY(BD323)-1), 1, Settings!$AY$23:$AY$38), BD323))</f>
        <v/>
      </c>
      <c r="BU323" s="119" t="str">
        <f>IF(BE323="", "", IF(BE323&lt;=$B323, WORKDAY(DATE(YEAR($BB323), MONTH(BE323)+1, DAY(BE323)-1), 1, Settings!$AY$23:$AY$38), BE323))</f>
        <v/>
      </c>
      <c r="BV323" s="119" t="str">
        <f>IF(BF323="", "", IF(BF323&lt;=$B323, WORKDAY(DATE(YEAR($BB323), MONTH(BF323)+1, DAY(BF323)-1), 1, Settings!$AY$23:$AY$38), BF323))</f>
        <v/>
      </c>
      <c r="BW323" s="119" t="str">
        <f>IF(BG323="", "", IF(BG323&lt;=$B323, WORKDAY(DATE(YEAR($BB323), MONTH(BG323)+1, DAY(BG323)-1), 1, Settings!$AY$23:$AY$38), BG323))</f>
        <v/>
      </c>
      <c r="BX323" s="119" t="str">
        <f>IF(BH323="", "", IF(BH323&lt;=$B323, WORKDAY(DATE(YEAR($BB323), MONTH(BH323)+1, DAY(BH323)-1), 1, Settings!$AY$23:$AY$38), BH323))</f>
        <v/>
      </c>
      <c r="BY323" s="119" t="str">
        <f>IF(BI323="", "", IF(BI323&lt;=$B323, WORKDAY(DATE(YEAR($BB323), MONTH(BI323)+1, DAY(BI323)-1), 1, Settings!$AY$23:$AY$38), BI323))</f>
        <v/>
      </c>
      <c r="BZ323" s="119" t="str">
        <f>IF(BJ323="", "", IF(BJ323&lt;=$B323, WORKDAY(DATE(YEAR($BB323), MONTH(BJ323)+1, DAY(BJ323)-1), 1, Settings!$AY$23:$AY$38), BJ323))</f>
        <v/>
      </c>
      <c r="CA323" s="119" t="str">
        <f>IF(BK323="", "", IF(BK323&lt;=$B323, WORKDAY(DATE(YEAR($BB323), MONTH(BK323)+1, DAY(BK323)-1), 1, Settings!$AY$23:$AY$38), BK323))</f>
        <v/>
      </c>
      <c r="CB323" s="119" t="str">
        <f>IF(BL323="", "", IF(BL323&lt;=$B323, WORKDAY(DATE(YEAR($BB323), MONTH(BL323)+1, DAY(BL323)-1), 1, Settings!$AY$23:$AY$38), BL323))</f>
        <v/>
      </c>
      <c r="CC323" s="119" t="str">
        <f>IF(BM323="", "", IF(BM323&lt;=$B323, WORKDAY(DATE(YEAR($BB323), MONTH(BM323)+1, DAY(BM323)-1), 1, Settings!$AY$23:$AY$38), BM323))</f>
        <v/>
      </c>
      <c r="CD323" s="119" t="str">
        <f>IF(BN323="", "", IF(BN323&lt;=$B323, WORKDAY(DATE(YEAR($BB323), MONTH(BN323)+1, DAY(BN323)-1), 1, Settings!$AY$23:$AY$38), BN323))</f>
        <v/>
      </c>
      <c r="CE323" s="119" t="str">
        <f>IF(BO323="", "", IF(BO323&lt;=$B323, WORKDAY(DATE(YEAR($BB323), MONTH(BO323)+1, DAY(BO323)-1), 1, Settings!$AY$23:$AY$38), BO323))</f>
        <v/>
      </c>
      <c r="CF323" s="120" t="str">
        <f>IF(BP323="", "", IF(BP323&lt;=$B323, WORKDAY(DATE(YEAR($BB323), MONTH(BP323)+1, DAY(BP323)-1), 1, Settings!$AY$23:$AY$38), BP323))</f>
        <v/>
      </c>
      <c r="CH323" s="48" t="str">
        <f t="shared" si="128"/>
        <v/>
      </c>
      <c r="CI323" s="49" t="str">
        <f t="shared" si="129"/>
        <v/>
      </c>
      <c r="CJ323" s="49" t="str">
        <f t="shared" si="130"/>
        <v/>
      </c>
      <c r="CK323" s="49" t="str">
        <f t="shared" si="131"/>
        <v/>
      </c>
      <c r="CL323" s="49" t="str">
        <f t="shared" si="132"/>
        <v/>
      </c>
      <c r="CM323" s="49" t="str">
        <f t="shared" si="133"/>
        <v/>
      </c>
      <c r="CN323" s="49" t="str">
        <f t="shared" si="134"/>
        <v/>
      </c>
      <c r="CO323" s="49" t="str">
        <f t="shared" si="135"/>
        <v/>
      </c>
      <c r="CP323" s="49" t="str">
        <f t="shared" si="136"/>
        <v/>
      </c>
      <c r="CQ323" s="49" t="str">
        <f t="shared" si="137"/>
        <v/>
      </c>
      <c r="CR323" s="49" t="str">
        <f t="shared" si="138"/>
        <v/>
      </c>
      <c r="CS323" s="49" t="str">
        <f t="shared" si="139"/>
        <v/>
      </c>
      <c r="CT323" s="49" t="str">
        <f t="shared" si="140"/>
        <v/>
      </c>
      <c r="CU323" s="49" t="str">
        <f t="shared" si="141"/>
        <v/>
      </c>
      <c r="CV323" s="16" t="str">
        <f t="shared" si="142"/>
        <v/>
      </c>
      <c r="CX323" s="48" t="str">
        <f t="shared" si="143"/>
        <v/>
      </c>
      <c r="CY323" s="49" t="str">
        <f t="shared" si="144"/>
        <v/>
      </c>
      <c r="CZ323" s="49" t="str">
        <f t="shared" si="145"/>
        <v/>
      </c>
      <c r="DA323" s="49" t="str">
        <f t="shared" si="146"/>
        <v/>
      </c>
      <c r="DB323" s="49" t="str">
        <f t="shared" si="147"/>
        <v/>
      </c>
      <c r="DC323" s="49" t="str">
        <f t="shared" si="148"/>
        <v/>
      </c>
      <c r="DD323" s="49" t="str">
        <f t="shared" si="149"/>
        <v/>
      </c>
      <c r="DE323" s="49" t="str">
        <f t="shared" si="150"/>
        <v/>
      </c>
      <c r="DF323" s="49" t="str">
        <f t="shared" si="151"/>
        <v/>
      </c>
      <c r="DG323" s="49" t="str">
        <f t="shared" si="152"/>
        <v/>
      </c>
      <c r="DH323" s="49" t="str">
        <f t="shared" si="153"/>
        <v/>
      </c>
      <c r="DI323" s="49" t="str">
        <f t="shared" si="154"/>
        <v/>
      </c>
      <c r="DJ323" s="49" t="str">
        <f t="shared" si="155"/>
        <v/>
      </c>
      <c r="DK323" s="49" t="str">
        <f t="shared" si="156"/>
        <v/>
      </c>
      <c r="DL323" s="16" t="str">
        <f t="shared" si="157"/>
        <v/>
      </c>
      <c r="DN323" s="17" t="str">
        <f t="shared" si="158"/>
        <v>May 2020</v>
      </c>
    </row>
    <row r="324" spans="1:118" x14ac:dyDescent="0.25">
      <c r="A324" s="30"/>
      <c r="B324" s="102">
        <f>IF(B323="", "", IFERROR(IF(B323+1&gt;Settings!$G$25, "", B323+1), ""))</f>
        <v>43960</v>
      </c>
      <c r="C324" s="294"/>
      <c r="D324" s="295"/>
      <c r="E324" s="295"/>
      <c r="F324" s="295"/>
      <c r="G324" s="295"/>
      <c r="H324" s="295"/>
      <c r="I324" s="295"/>
      <c r="J324" s="295"/>
      <c r="K324" s="295"/>
      <c r="L324" s="295"/>
      <c r="M324" s="295"/>
      <c r="N324" s="295"/>
      <c r="O324" s="295"/>
      <c r="P324" s="295"/>
      <c r="Q324" s="296"/>
      <c r="R324" s="30"/>
      <c r="T324" s="17" t="str">
        <f>IF($B324="", "", IF($B324&lt;Settings!$G$23, "Old", "New"))</f>
        <v>New</v>
      </c>
      <c r="AL324" s="118" t="str">
        <f>IF(OR($B324="", C324="", C$10="", AL$9), "", IFERROR($B324+INDEX(Settings!$AF$19:$AF$33, MATCH(C$10, Settings!$Y$19:$Y$33, 0))+IF(INDEX(Settings!$AI$19:$AI$33, MATCH(C$10, Settings!$Y$19:$Y$33, 0))="", 0, INDEX($AO$2:$AU$8, MATCH(TEXT($B324, "ddd"), $AN$2:$AN$8, 0), MATCH(INDEX(Settings!$AI$19:$AI$33, MATCH(C$10, Settings!$Y$19:$Y$33, 0)), $AO$1:$AU$1, 0))), 0))</f>
        <v/>
      </c>
      <c r="AM324" s="119" t="str">
        <f>IF(OR($B324="", D324="", D$10="", AM$9), "", IFERROR($B324+INDEX(Settings!$AF$19:$AF$33, MATCH(D$10, Settings!$Y$19:$Y$33, 0))+IF(INDEX(Settings!$AI$19:$AI$33, MATCH(D$10, Settings!$Y$19:$Y$33, 0))="", 0, INDEX($AO$2:$AU$8, MATCH(TEXT($B324, "ddd"), $AN$2:$AN$8, 0), MATCH(INDEX(Settings!$AI$19:$AI$33, MATCH(D$10, Settings!$Y$19:$Y$33, 0)), $AO$1:$AU$1, 0))), 0))</f>
        <v/>
      </c>
      <c r="AN324" s="119" t="str">
        <f>IF(OR($B324="", E324="", E$10="", AN$9), "", IFERROR($B324+INDEX(Settings!$AF$19:$AF$33, MATCH(E$10, Settings!$Y$19:$Y$33, 0))+IF(INDEX(Settings!$AI$19:$AI$33, MATCH(E$10, Settings!$Y$19:$Y$33, 0))="", 0, INDEX($AO$2:$AU$8, MATCH(TEXT($B324, "ddd"), $AN$2:$AN$8, 0), MATCH(INDEX(Settings!$AI$19:$AI$33, MATCH(E$10, Settings!$Y$19:$Y$33, 0)), $AO$1:$AU$1, 0))), 0))</f>
        <v/>
      </c>
      <c r="AO324" s="119" t="str">
        <f>IF(OR($B324="", F324="", F$10="", AO$9), "", IFERROR($B324+INDEX(Settings!$AF$19:$AF$33, MATCH(F$10, Settings!$Y$19:$Y$33, 0))+IF(INDEX(Settings!$AI$19:$AI$33, MATCH(F$10, Settings!$Y$19:$Y$33, 0))="", 0, INDEX($AO$2:$AU$8, MATCH(TEXT($B324, "ddd"), $AN$2:$AN$8, 0), MATCH(INDEX(Settings!$AI$19:$AI$33, MATCH(F$10, Settings!$Y$19:$Y$33, 0)), $AO$1:$AU$1, 0))), 0))</f>
        <v/>
      </c>
      <c r="AP324" s="119" t="str">
        <f>IF(OR($B324="", G324="", G$10="", AP$9), "", IFERROR($B324+INDEX(Settings!$AF$19:$AF$33, MATCH(G$10, Settings!$Y$19:$Y$33, 0))+IF(INDEX(Settings!$AI$19:$AI$33, MATCH(G$10, Settings!$Y$19:$Y$33, 0))="", 0, INDEX($AO$2:$AU$8, MATCH(TEXT($B324, "ddd"), $AN$2:$AN$8, 0), MATCH(INDEX(Settings!$AI$19:$AI$33, MATCH(G$10, Settings!$Y$19:$Y$33, 0)), $AO$1:$AU$1, 0))), 0))</f>
        <v/>
      </c>
      <c r="AQ324" s="119" t="str">
        <f>IF(OR($B324="", H324="", H$10="", AQ$9), "", IFERROR($B324+INDEX(Settings!$AF$19:$AF$33, MATCH(H$10, Settings!$Y$19:$Y$33, 0))+IF(INDEX(Settings!$AI$19:$AI$33, MATCH(H$10, Settings!$Y$19:$Y$33, 0))="", 0, INDEX($AO$2:$AU$8, MATCH(TEXT($B324, "ddd"), $AN$2:$AN$8, 0), MATCH(INDEX(Settings!$AI$19:$AI$33, MATCH(H$10, Settings!$Y$19:$Y$33, 0)), $AO$1:$AU$1, 0))), 0))</f>
        <v/>
      </c>
      <c r="AR324" s="119" t="str">
        <f>IF(OR($B324="", I324="", I$10="", AR$9), "", IFERROR($B324+INDEX(Settings!$AF$19:$AF$33, MATCH(I$10, Settings!$Y$19:$Y$33, 0))+IF(INDEX(Settings!$AI$19:$AI$33, MATCH(I$10, Settings!$Y$19:$Y$33, 0))="", 0, INDEX($AO$2:$AU$8, MATCH(TEXT($B324, "ddd"), $AN$2:$AN$8, 0), MATCH(INDEX(Settings!$AI$19:$AI$33, MATCH(I$10, Settings!$Y$19:$Y$33, 0)), $AO$1:$AU$1, 0))), 0))</f>
        <v/>
      </c>
      <c r="AS324" s="119" t="str">
        <f>IF(OR($B324="", J324="", J$10="", AS$9), "", IFERROR($B324+INDEX(Settings!$AF$19:$AF$33, MATCH(J$10, Settings!$Y$19:$Y$33, 0))+IF(INDEX(Settings!$AI$19:$AI$33, MATCH(J$10, Settings!$Y$19:$Y$33, 0))="", 0, INDEX($AO$2:$AU$8, MATCH(TEXT($B324, "ddd"), $AN$2:$AN$8, 0), MATCH(INDEX(Settings!$AI$19:$AI$33, MATCH(J$10, Settings!$Y$19:$Y$33, 0)), $AO$1:$AU$1, 0))), 0))</f>
        <v/>
      </c>
      <c r="AT324" s="119" t="str">
        <f>IF(OR($B324="", K324="", K$10="", AT$9), "", IFERROR($B324+INDEX(Settings!$AF$19:$AF$33, MATCH(K$10, Settings!$Y$19:$Y$33, 0))+IF(INDEX(Settings!$AI$19:$AI$33, MATCH(K$10, Settings!$Y$19:$Y$33, 0))="", 0, INDEX($AO$2:$AU$8, MATCH(TEXT($B324, "ddd"), $AN$2:$AN$8, 0), MATCH(INDEX(Settings!$AI$19:$AI$33, MATCH(K$10, Settings!$Y$19:$Y$33, 0)), $AO$1:$AU$1, 0))), 0))</f>
        <v/>
      </c>
      <c r="AU324" s="119" t="str">
        <f>IF(OR($B324="", L324="", L$10="", AU$9), "", IFERROR($B324+INDEX(Settings!$AF$19:$AF$33, MATCH(L$10, Settings!$Y$19:$Y$33, 0))+IF(INDEX(Settings!$AI$19:$AI$33, MATCH(L$10, Settings!$Y$19:$Y$33, 0))="", 0, INDEX($AO$2:$AU$8, MATCH(TEXT($B324, "ddd"), $AN$2:$AN$8, 0), MATCH(INDEX(Settings!$AI$19:$AI$33, MATCH(L$10, Settings!$Y$19:$Y$33, 0)), $AO$1:$AU$1, 0))), 0))</f>
        <v/>
      </c>
      <c r="AV324" s="119" t="str">
        <f>IF(OR($B324="", M324="", M$10="", AV$9), "", IFERROR($B324+INDEX(Settings!$AF$19:$AF$33, MATCH(M$10, Settings!$Y$19:$Y$33, 0))+IF(INDEX(Settings!$AI$19:$AI$33, MATCH(M$10, Settings!$Y$19:$Y$33, 0))="", 0, INDEX($AO$2:$AU$8, MATCH(TEXT($B324, "ddd"), $AN$2:$AN$8, 0), MATCH(INDEX(Settings!$AI$19:$AI$33, MATCH(M$10, Settings!$Y$19:$Y$33, 0)), $AO$1:$AU$1, 0))), 0))</f>
        <v/>
      </c>
      <c r="AW324" s="119" t="str">
        <f>IF(OR($B324="", N324="", N$10="", AW$9), "", IFERROR($B324+INDEX(Settings!$AF$19:$AF$33, MATCH(N$10, Settings!$Y$19:$Y$33, 0))+IF(INDEX(Settings!$AI$19:$AI$33, MATCH(N$10, Settings!$Y$19:$Y$33, 0))="", 0, INDEX($AO$2:$AU$8, MATCH(TEXT($B324, "ddd"), $AN$2:$AN$8, 0), MATCH(INDEX(Settings!$AI$19:$AI$33, MATCH(N$10, Settings!$Y$19:$Y$33, 0)), $AO$1:$AU$1, 0))), 0))</f>
        <v/>
      </c>
      <c r="AX324" s="119" t="str">
        <f>IF(OR($B324="", O324="", O$10="", AX$9), "", IFERROR($B324+INDEX(Settings!$AF$19:$AF$33, MATCH(O$10, Settings!$Y$19:$Y$33, 0))+IF(INDEX(Settings!$AI$19:$AI$33, MATCH(O$10, Settings!$Y$19:$Y$33, 0))="", 0, INDEX($AO$2:$AU$8, MATCH(TEXT($B324, "ddd"), $AN$2:$AN$8, 0), MATCH(INDEX(Settings!$AI$19:$AI$33, MATCH(O$10, Settings!$Y$19:$Y$33, 0)), $AO$1:$AU$1, 0))), 0))</f>
        <v/>
      </c>
      <c r="AY324" s="119" t="str">
        <f>IF(OR($B324="", P324="", P$10="", AY$9), "", IFERROR($B324+INDEX(Settings!$AF$19:$AF$33, MATCH(P$10, Settings!$Y$19:$Y$33, 0))+IF(INDEX(Settings!$AI$19:$AI$33, MATCH(P$10, Settings!$Y$19:$Y$33, 0))="", 0, INDEX($AO$2:$AU$8, MATCH(TEXT($B324, "ddd"), $AN$2:$AN$8, 0), MATCH(INDEX(Settings!$AI$19:$AI$33, MATCH(P$10, Settings!$Y$19:$Y$33, 0)), $AO$1:$AU$1, 0))), 0))</f>
        <v/>
      </c>
      <c r="AZ324" s="120" t="str">
        <f>IF(OR($B324="", Q324="", Q$10="", AZ$9), "", IFERROR($B324+INDEX(Settings!$AF$19:$AF$33, MATCH(Q$10, Settings!$Y$19:$Y$33, 0))+IF(INDEX(Settings!$AI$19:$AI$33, MATCH(Q$10, Settings!$Y$19:$Y$33, 0))="", 0, INDEX($AO$2:$AU$8, MATCH(TEXT($B324, "ddd"), $AN$2:$AN$8, 0), MATCH(INDEX(Settings!$AI$19:$AI$33, MATCH(Q$10, Settings!$Y$19:$Y$33, 0)), $AO$1:$AU$1, 0))), 0))</f>
        <v/>
      </c>
      <c r="BB324" s="118" t="str">
        <f>IF(OR(C$10="", $B324="", C324="", BB$9=""), "", IFERROR(WORKDAY((DATE(YEAR($B324), MONTH($B324)+INDEX(Settings!$AM$19:$AM$33, MATCH(C$10, Settings!$Y$19:$Y$33, 0)), IF(INDEX(Settings!$AQ$19:$AQ$33, MATCH(C$10, Settings!$Y$19:$Y$33, 0))=0, DAY($B324), INDEX(Settings!$AQ$19:$AQ$33, MATCH(C$10, Settings!$Y$19:$Y$33, 0))))-1), 1, Settings!$AY$23:$AY$38), ""))</f>
        <v/>
      </c>
      <c r="BC324" s="119" t="str">
        <f>IF(OR(D$10="", $B324="", D324="", BC$9=""), "", IFERROR(WORKDAY((DATE(YEAR($B324), MONTH($B324)+INDEX(Settings!$AM$19:$AM$33, MATCH(D$10, Settings!$Y$19:$Y$33, 0)), IF(INDEX(Settings!$AQ$19:$AQ$33, MATCH(D$10, Settings!$Y$19:$Y$33, 0))=0, DAY($B324), INDEX(Settings!$AQ$19:$AQ$33, MATCH(D$10, Settings!$Y$19:$Y$33, 0))))-1), 1, Settings!$AY$23:$AY$38), ""))</f>
        <v/>
      </c>
      <c r="BD324" s="119" t="str">
        <f>IF(OR(E$10="", $B324="", E324="", BD$9=""), "", IFERROR(WORKDAY((DATE(YEAR($B324), MONTH($B324)+INDEX(Settings!$AM$19:$AM$33, MATCH(E$10, Settings!$Y$19:$Y$33, 0)), IF(INDEX(Settings!$AQ$19:$AQ$33, MATCH(E$10, Settings!$Y$19:$Y$33, 0))=0, DAY($B324), INDEX(Settings!$AQ$19:$AQ$33, MATCH(E$10, Settings!$Y$19:$Y$33, 0))))-1), 1, Settings!$AY$23:$AY$38), ""))</f>
        <v/>
      </c>
      <c r="BE324" s="119" t="str">
        <f>IF(OR(F$10="", $B324="", F324="", BE$9=""), "", IFERROR(WORKDAY((DATE(YEAR($B324), MONTH($B324)+INDEX(Settings!$AM$19:$AM$33, MATCH(F$10, Settings!$Y$19:$Y$33, 0)), IF(INDEX(Settings!$AQ$19:$AQ$33, MATCH(F$10, Settings!$Y$19:$Y$33, 0))=0, DAY($B324), INDEX(Settings!$AQ$19:$AQ$33, MATCH(F$10, Settings!$Y$19:$Y$33, 0))))-1), 1, Settings!$AY$23:$AY$38), ""))</f>
        <v/>
      </c>
      <c r="BF324" s="119" t="str">
        <f>IF(OR(G$10="", $B324="", G324="", BF$9=""), "", IFERROR(WORKDAY((DATE(YEAR($B324), MONTH($B324)+INDEX(Settings!$AM$19:$AM$33, MATCH(G$10, Settings!$Y$19:$Y$33, 0)), IF(INDEX(Settings!$AQ$19:$AQ$33, MATCH(G$10, Settings!$Y$19:$Y$33, 0))=0, DAY($B324), INDEX(Settings!$AQ$19:$AQ$33, MATCH(G$10, Settings!$Y$19:$Y$33, 0))))-1), 1, Settings!$AY$23:$AY$38), ""))</f>
        <v/>
      </c>
      <c r="BG324" s="119" t="str">
        <f>IF(OR(H$10="", $B324="", H324="", BG$9=""), "", IFERROR(WORKDAY((DATE(YEAR($B324), MONTH($B324)+INDEX(Settings!$AM$19:$AM$33, MATCH(H$10, Settings!$Y$19:$Y$33, 0)), IF(INDEX(Settings!$AQ$19:$AQ$33, MATCH(H$10, Settings!$Y$19:$Y$33, 0))=0, DAY($B324), INDEX(Settings!$AQ$19:$AQ$33, MATCH(H$10, Settings!$Y$19:$Y$33, 0))))-1), 1, Settings!$AY$23:$AY$38), ""))</f>
        <v/>
      </c>
      <c r="BH324" s="119" t="str">
        <f>IF(OR(I$10="", $B324="", I324="", BH$9=""), "", IFERROR(WORKDAY((DATE(YEAR($B324), MONTH($B324)+INDEX(Settings!$AM$19:$AM$33, MATCH(I$10, Settings!$Y$19:$Y$33, 0)), IF(INDEX(Settings!$AQ$19:$AQ$33, MATCH(I$10, Settings!$Y$19:$Y$33, 0))=0, DAY($B324), INDEX(Settings!$AQ$19:$AQ$33, MATCH(I$10, Settings!$Y$19:$Y$33, 0))))-1), 1, Settings!$AY$23:$AY$38), ""))</f>
        <v/>
      </c>
      <c r="BI324" s="119" t="str">
        <f>IF(OR(J$10="", $B324="", J324="", BI$9=""), "", IFERROR(WORKDAY((DATE(YEAR($B324), MONTH($B324)+INDEX(Settings!$AM$19:$AM$33, MATCH(J$10, Settings!$Y$19:$Y$33, 0)), IF(INDEX(Settings!$AQ$19:$AQ$33, MATCH(J$10, Settings!$Y$19:$Y$33, 0))=0, DAY($B324), INDEX(Settings!$AQ$19:$AQ$33, MATCH(J$10, Settings!$Y$19:$Y$33, 0))))-1), 1, Settings!$AY$23:$AY$38), ""))</f>
        <v/>
      </c>
      <c r="BJ324" s="119" t="str">
        <f>IF(OR(K$10="", $B324="", K324="", BJ$9=""), "", IFERROR(WORKDAY((DATE(YEAR($B324), MONTH($B324)+INDEX(Settings!$AM$19:$AM$33, MATCH(K$10, Settings!$Y$19:$Y$33, 0)), IF(INDEX(Settings!$AQ$19:$AQ$33, MATCH(K$10, Settings!$Y$19:$Y$33, 0))=0, DAY($B324), INDEX(Settings!$AQ$19:$AQ$33, MATCH(K$10, Settings!$Y$19:$Y$33, 0))))-1), 1, Settings!$AY$23:$AY$38), ""))</f>
        <v/>
      </c>
      <c r="BK324" s="119" t="str">
        <f>IF(OR(L$10="", $B324="", L324="", BK$9=""), "", IFERROR(WORKDAY((DATE(YEAR($B324), MONTH($B324)+INDEX(Settings!$AM$19:$AM$33, MATCH(L$10, Settings!$Y$19:$Y$33, 0)), IF(INDEX(Settings!$AQ$19:$AQ$33, MATCH(L$10, Settings!$Y$19:$Y$33, 0))=0, DAY($B324), INDEX(Settings!$AQ$19:$AQ$33, MATCH(L$10, Settings!$Y$19:$Y$33, 0))))-1), 1, Settings!$AY$23:$AY$38), ""))</f>
        <v/>
      </c>
      <c r="BL324" s="119" t="str">
        <f>IF(OR(M$10="", $B324="", M324="", BL$9=""), "", IFERROR(WORKDAY((DATE(YEAR($B324), MONTH($B324)+INDEX(Settings!$AM$19:$AM$33, MATCH(M$10, Settings!$Y$19:$Y$33, 0)), IF(INDEX(Settings!$AQ$19:$AQ$33, MATCH(M$10, Settings!$Y$19:$Y$33, 0))=0, DAY($B324), INDEX(Settings!$AQ$19:$AQ$33, MATCH(M$10, Settings!$Y$19:$Y$33, 0))))-1), 1, Settings!$AY$23:$AY$38), ""))</f>
        <v/>
      </c>
      <c r="BM324" s="119" t="str">
        <f>IF(OR(N$10="", $B324="", N324="", BM$9=""), "", IFERROR(WORKDAY((DATE(YEAR($B324), MONTH($B324)+INDEX(Settings!$AM$19:$AM$33, MATCH(N$10, Settings!$Y$19:$Y$33, 0)), IF(INDEX(Settings!$AQ$19:$AQ$33, MATCH(N$10, Settings!$Y$19:$Y$33, 0))=0, DAY($B324), INDEX(Settings!$AQ$19:$AQ$33, MATCH(N$10, Settings!$Y$19:$Y$33, 0))))-1), 1, Settings!$AY$23:$AY$38), ""))</f>
        <v/>
      </c>
      <c r="BN324" s="119" t="str">
        <f>IF(OR(O$10="", $B324="", O324="", BN$9=""), "", IFERROR(WORKDAY((DATE(YEAR($B324), MONTH($B324)+INDEX(Settings!$AM$19:$AM$33, MATCH(O$10, Settings!$Y$19:$Y$33, 0)), IF(INDEX(Settings!$AQ$19:$AQ$33, MATCH(O$10, Settings!$Y$19:$Y$33, 0))=0, DAY($B324), INDEX(Settings!$AQ$19:$AQ$33, MATCH(O$10, Settings!$Y$19:$Y$33, 0))))-1), 1, Settings!$AY$23:$AY$38), ""))</f>
        <v/>
      </c>
      <c r="BO324" s="119" t="str">
        <f>IF(OR(P$10="", $B324="", P324="", BO$9=""), "", IFERROR(WORKDAY((DATE(YEAR($B324), MONTH($B324)+INDEX(Settings!$AM$19:$AM$33, MATCH(P$10, Settings!$Y$19:$Y$33, 0)), IF(INDEX(Settings!$AQ$19:$AQ$33, MATCH(P$10, Settings!$Y$19:$Y$33, 0))=0, DAY($B324), INDEX(Settings!$AQ$19:$AQ$33, MATCH(P$10, Settings!$Y$19:$Y$33, 0))))-1), 1, Settings!$AY$23:$AY$38), ""))</f>
        <v/>
      </c>
      <c r="BP324" s="120" t="str">
        <f>IF(OR(Q$10="", $B324="", Q324="", BP$9=""), "", IFERROR(WORKDAY((DATE(YEAR($B324), MONTH($B324)+INDEX(Settings!$AM$19:$AM$33, MATCH(Q$10, Settings!$Y$19:$Y$33, 0)), IF(INDEX(Settings!$AQ$19:$AQ$33, MATCH(Q$10, Settings!$Y$19:$Y$33, 0))=0, DAY($B324), INDEX(Settings!$AQ$19:$AQ$33, MATCH(Q$10, Settings!$Y$19:$Y$33, 0))))-1), 1, Settings!$AY$23:$AY$38), ""))</f>
        <v/>
      </c>
      <c r="BR324" s="118" t="str">
        <f>IF(BB324="", "", IF(BB324&lt;=$B324, WORKDAY(DATE(YEAR($BB324), MONTH(BB324)+1, DAY(BB324)-1), 1, Settings!$AY$23:$AY$38), BB324))</f>
        <v/>
      </c>
      <c r="BS324" s="119" t="str">
        <f>IF(BC324="", "", IF(BC324&lt;=$B324, WORKDAY(DATE(YEAR($BB324), MONTH(BC324)+1, DAY(BC324)-1), 1, Settings!$AY$23:$AY$38), BC324))</f>
        <v/>
      </c>
      <c r="BT324" s="119" t="str">
        <f>IF(BD324="", "", IF(BD324&lt;=$B324, WORKDAY(DATE(YEAR($BB324), MONTH(BD324)+1, DAY(BD324)-1), 1, Settings!$AY$23:$AY$38), BD324))</f>
        <v/>
      </c>
      <c r="BU324" s="119" t="str">
        <f>IF(BE324="", "", IF(BE324&lt;=$B324, WORKDAY(DATE(YEAR($BB324), MONTH(BE324)+1, DAY(BE324)-1), 1, Settings!$AY$23:$AY$38), BE324))</f>
        <v/>
      </c>
      <c r="BV324" s="119" t="str">
        <f>IF(BF324="", "", IF(BF324&lt;=$B324, WORKDAY(DATE(YEAR($BB324), MONTH(BF324)+1, DAY(BF324)-1), 1, Settings!$AY$23:$AY$38), BF324))</f>
        <v/>
      </c>
      <c r="BW324" s="119" t="str">
        <f>IF(BG324="", "", IF(BG324&lt;=$B324, WORKDAY(DATE(YEAR($BB324), MONTH(BG324)+1, DAY(BG324)-1), 1, Settings!$AY$23:$AY$38), BG324))</f>
        <v/>
      </c>
      <c r="BX324" s="119" t="str">
        <f>IF(BH324="", "", IF(BH324&lt;=$B324, WORKDAY(DATE(YEAR($BB324), MONTH(BH324)+1, DAY(BH324)-1), 1, Settings!$AY$23:$AY$38), BH324))</f>
        <v/>
      </c>
      <c r="BY324" s="119" t="str">
        <f>IF(BI324="", "", IF(BI324&lt;=$B324, WORKDAY(DATE(YEAR($BB324), MONTH(BI324)+1, DAY(BI324)-1), 1, Settings!$AY$23:$AY$38), BI324))</f>
        <v/>
      </c>
      <c r="BZ324" s="119" t="str">
        <f>IF(BJ324="", "", IF(BJ324&lt;=$B324, WORKDAY(DATE(YEAR($BB324), MONTH(BJ324)+1, DAY(BJ324)-1), 1, Settings!$AY$23:$AY$38), BJ324))</f>
        <v/>
      </c>
      <c r="CA324" s="119" t="str">
        <f>IF(BK324="", "", IF(BK324&lt;=$B324, WORKDAY(DATE(YEAR($BB324), MONTH(BK324)+1, DAY(BK324)-1), 1, Settings!$AY$23:$AY$38), BK324))</f>
        <v/>
      </c>
      <c r="CB324" s="119" t="str">
        <f>IF(BL324="", "", IF(BL324&lt;=$B324, WORKDAY(DATE(YEAR($BB324), MONTH(BL324)+1, DAY(BL324)-1), 1, Settings!$AY$23:$AY$38), BL324))</f>
        <v/>
      </c>
      <c r="CC324" s="119" t="str">
        <f>IF(BM324="", "", IF(BM324&lt;=$B324, WORKDAY(DATE(YEAR($BB324), MONTH(BM324)+1, DAY(BM324)-1), 1, Settings!$AY$23:$AY$38), BM324))</f>
        <v/>
      </c>
      <c r="CD324" s="119" t="str">
        <f>IF(BN324="", "", IF(BN324&lt;=$B324, WORKDAY(DATE(YEAR($BB324), MONTH(BN324)+1, DAY(BN324)-1), 1, Settings!$AY$23:$AY$38), BN324))</f>
        <v/>
      </c>
      <c r="CE324" s="119" t="str">
        <f>IF(BO324="", "", IF(BO324&lt;=$B324, WORKDAY(DATE(YEAR($BB324), MONTH(BO324)+1, DAY(BO324)-1), 1, Settings!$AY$23:$AY$38), BO324))</f>
        <v/>
      </c>
      <c r="CF324" s="120" t="str">
        <f>IF(BP324="", "", IF(BP324&lt;=$B324, WORKDAY(DATE(YEAR($BB324), MONTH(BP324)+1, DAY(BP324)-1), 1, Settings!$AY$23:$AY$38), BP324))</f>
        <v/>
      </c>
      <c r="CH324" s="48" t="str">
        <f t="shared" si="128"/>
        <v/>
      </c>
      <c r="CI324" s="49" t="str">
        <f t="shared" si="129"/>
        <v/>
      </c>
      <c r="CJ324" s="49" t="str">
        <f t="shared" si="130"/>
        <v/>
      </c>
      <c r="CK324" s="49" t="str">
        <f t="shared" si="131"/>
        <v/>
      </c>
      <c r="CL324" s="49" t="str">
        <f t="shared" si="132"/>
        <v/>
      </c>
      <c r="CM324" s="49" t="str">
        <f t="shared" si="133"/>
        <v/>
      </c>
      <c r="CN324" s="49" t="str">
        <f t="shared" si="134"/>
        <v/>
      </c>
      <c r="CO324" s="49" t="str">
        <f t="shared" si="135"/>
        <v/>
      </c>
      <c r="CP324" s="49" t="str">
        <f t="shared" si="136"/>
        <v/>
      </c>
      <c r="CQ324" s="49" t="str">
        <f t="shared" si="137"/>
        <v/>
      </c>
      <c r="CR324" s="49" t="str">
        <f t="shared" si="138"/>
        <v/>
      </c>
      <c r="CS324" s="49" t="str">
        <f t="shared" si="139"/>
        <v/>
      </c>
      <c r="CT324" s="49" t="str">
        <f t="shared" si="140"/>
        <v/>
      </c>
      <c r="CU324" s="49" t="str">
        <f t="shared" si="141"/>
        <v/>
      </c>
      <c r="CV324" s="16" t="str">
        <f t="shared" si="142"/>
        <v/>
      </c>
      <c r="CX324" s="48" t="str">
        <f t="shared" si="143"/>
        <v/>
      </c>
      <c r="CY324" s="49" t="str">
        <f t="shared" si="144"/>
        <v/>
      </c>
      <c r="CZ324" s="49" t="str">
        <f t="shared" si="145"/>
        <v/>
      </c>
      <c r="DA324" s="49" t="str">
        <f t="shared" si="146"/>
        <v/>
      </c>
      <c r="DB324" s="49" t="str">
        <f t="shared" si="147"/>
        <v/>
      </c>
      <c r="DC324" s="49" t="str">
        <f t="shared" si="148"/>
        <v/>
      </c>
      <c r="DD324" s="49" t="str">
        <f t="shared" si="149"/>
        <v/>
      </c>
      <c r="DE324" s="49" t="str">
        <f t="shared" si="150"/>
        <v/>
      </c>
      <c r="DF324" s="49" t="str">
        <f t="shared" si="151"/>
        <v/>
      </c>
      <c r="DG324" s="49" t="str">
        <f t="shared" si="152"/>
        <v/>
      </c>
      <c r="DH324" s="49" t="str">
        <f t="shared" si="153"/>
        <v/>
      </c>
      <c r="DI324" s="49" t="str">
        <f t="shared" si="154"/>
        <v/>
      </c>
      <c r="DJ324" s="49" t="str">
        <f t="shared" si="155"/>
        <v/>
      </c>
      <c r="DK324" s="49" t="str">
        <f t="shared" si="156"/>
        <v/>
      </c>
      <c r="DL324" s="16" t="str">
        <f t="shared" si="157"/>
        <v/>
      </c>
      <c r="DN324" s="17" t="str">
        <f t="shared" si="158"/>
        <v>May 2020</v>
      </c>
    </row>
    <row r="325" spans="1:118" x14ac:dyDescent="0.25">
      <c r="A325" s="30"/>
      <c r="B325" s="102">
        <f>IF(B324="", "", IFERROR(IF(B324+1&gt;Settings!$G$25, "", B324+1), ""))</f>
        <v>43961</v>
      </c>
      <c r="C325" s="294"/>
      <c r="D325" s="295"/>
      <c r="E325" s="295"/>
      <c r="F325" s="295"/>
      <c r="G325" s="295"/>
      <c r="H325" s="295"/>
      <c r="I325" s="295"/>
      <c r="J325" s="295"/>
      <c r="K325" s="295"/>
      <c r="L325" s="295"/>
      <c r="M325" s="295"/>
      <c r="N325" s="295"/>
      <c r="O325" s="295"/>
      <c r="P325" s="295"/>
      <c r="Q325" s="296"/>
      <c r="R325" s="30"/>
      <c r="T325" s="17" t="str">
        <f>IF($B325="", "", IF($B325&lt;Settings!$G$23, "Old", "New"))</f>
        <v>New</v>
      </c>
      <c r="AL325" s="118" t="str">
        <f>IF(OR($B325="", C325="", C$10="", AL$9), "", IFERROR($B325+INDEX(Settings!$AF$19:$AF$33, MATCH(C$10, Settings!$Y$19:$Y$33, 0))+IF(INDEX(Settings!$AI$19:$AI$33, MATCH(C$10, Settings!$Y$19:$Y$33, 0))="", 0, INDEX($AO$2:$AU$8, MATCH(TEXT($B325, "ddd"), $AN$2:$AN$8, 0), MATCH(INDEX(Settings!$AI$19:$AI$33, MATCH(C$10, Settings!$Y$19:$Y$33, 0)), $AO$1:$AU$1, 0))), 0))</f>
        <v/>
      </c>
      <c r="AM325" s="119" t="str">
        <f>IF(OR($B325="", D325="", D$10="", AM$9), "", IFERROR($B325+INDEX(Settings!$AF$19:$AF$33, MATCH(D$10, Settings!$Y$19:$Y$33, 0))+IF(INDEX(Settings!$AI$19:$AI$33, MATCH(D$10, Settings!$Y$19:$Y$33, 0))="", 0, INDEX($AO$2:$AU$8, MATCH(TEXT($B325, "ddd"), $AN$2:$AN$8, 0), MATCH(INDEX(Settings!$AI$19:$AI$33, MATCH(D$10, Settings!$Y$19:$Y$33, 0)), $AO$1:$AU$1, 0))), 0))</f>
        <v/>
      </c>
      <c r="AN325" s="119" t="str">
        <f>IF(OR($B325="", E325="", E$10="", AN$9), "", IFERROR($B325+INDEX(Settings!$AF$19:$AF$33, MATCH(E$10, Settings!$Y$19:$Y$33, 0))+IF(INDEX(Settings!$AI$19:$AI$33, MATCH(E$10, Settings!$Y$19:$Y$33, 0))="", 0, INDEX($AO$2:$AU$8, MATCH(TEXT($B325, "ddd"), $AN$2:$AN$8, 0), MATCH(INDEX(Settings!$AI$19:$AI$33, MATCH(E$10, Settings!$Y$19:$Y$33, 0)), $AO$1:$AU$1, 0))), 0))</f>
        <v/>
      </c>
      <c r="AO325" s="119" t="str">
        <f>IF(OR($B325="", F325="", F$10="", AO$9), "", IFERROR($B325+INDEX(Settings!$AF$19:$AF$33, MATCH(F$10, Settings!$Y$19:$Y$33, 0))+IF(INDEX(Settings!$AI$19:$AI$33, MATCH(F$10, Settings!$Y$19:$Y$33, 0))="", 0, INDEX($AO$2:$AU$8, MATCH(TEXT($B325, "ddd"), $AN$2:$AN$8, 0), MATCH(INDEX(Settings!$AI$19:$AI$33, MATCH(F$10, Settings!$Y$19:$Y$33, 0)), $AO$1:$AU$1, 0))), 0))</f>
        <v/>
      </c>
      <c r="AP325" s="119" t="str">
        <f>IF(OR($B325="", G325="", G$10="", AP$9), "", IFERROR($B325+INDEX(Settings!$AF$19:$AF$33, MATCH(G$10, Settings!$Y$19:$Y$33, 0))+IF(INDEX(Settings!$AI$19:$AI$33, MATCH(G$10, Settings!$Y$19:$Y$33, 0))="", 0, INDEX($AO$2:$AU$8, MATCH(TEXT($B325, "ddd"), $AN$2:$AN$8, 0), MATCH(INDEX(Settings!$AI$19:$AI$33, MATCH(G$10, Settings!$Y$19:$Y$33, 0)), $AO$1:$AU$1, 0))), 0))</f>
        <v/>
      </c>
      <c r="AQ325" s="119" t="str">
        <f>IF(OR($B325="", H325="", H$10="", AQ$9), "", IFERROR($B325+INDEX(Settings!$AF$19:$AF$33, MATCH(H$10, Settings!$Y$19:$Y$33, 0))+IF(INDEX(Settings!$AI$19:$AI$33, MATCH(H$10, Settings!$Y$19:$Y$33, 0))="", 0, INDEX($AO$2:$AU$8, MATCH(TEXT($B325, "ddd"), $AN$2:$AN$8, 0), MATCH(INDEX(Settings!$AI$19:$AI$33, MATCH(H$10, Settings!$Y$19:$Y$33, 0)), $AO$1:$AU$1, 0))), 0))</f>
        <v/>
      </c>
      <c r="AR325" s="119" t="str">
        <f>IF(OR($B325="", I325="", I$10="", AR$9), "", IFERROR($B325+INDEX(Settings!$AF$19:$AF$33, MATCH(I$10, Settings!$Y$19:$Y$33, 0))+IF(INDEX(Settings!$AI$19:$AI$33, MATCH(I$10, Settings!$Y$19:$Y$33, 0))="", 0, INDEX($AO$2:$AU$8, MATCH(TEXT($B325, "ddd"), $AN$2:$AN$8, 0), MATCH(INDEX(Settings!$AI$19:$AI$33, MATCH(I$10, Settings!$Y$19:$Y$33, 0)), $AO$1:$AU$1, 0))), 0))</f>
        <v/>
      </c>
      <c r="AS325" s="119" t="str">
        <f>IF(OR($B325="", J325="", J$10="", AS$9), "", IFERROR($B325+INDEX(Settings!$AF$19:$AF$33, MATCH(J$10, Settings!$Y$19:$Y$33, 0))+IF(INDEX(Settings!$AI$19:$AI$33, MATCH(J$10, Settings!$Y$19:$Y$33, 0))="", 0, INDEX($AO$2:$AU$8, MATCH(TEXT($B325, "ddd"), $AN$2:$AN$8, 0), MATCH(INDEX(Settings!$AI$19:$AI$33, MATCH(J$10, Settings!$Y$19:$Y$33, 0)), $AO$1:$AU$1, 0))), 0))</f>
        <v/>
      </c>
      <c r="AT325" s="119" t="str">
        <f>IF(OR($B325="", K325="", K$10="", AT$9), "", IFERROR($B325+INDEX(Settings!$AF$19:$AF$33, MATCH(K$10, Settings!$Y$19:$Y$33, 0))+IF(INDEX(Settings!$AI$19:$AI$33, MATCH(K$10, Settings!$Y$19:$Y$33, 0))="", 0, INDEX($AO$2:$AU$8, MATCH(TEXT($B325, "ddd"), $AN$2:$AN$8, 0), MATCH(INDEX(Settings!$AI$19:$AI$33, MATCH(K$10, Settings!$Y$19:$Y$33, 0)), $AO$1:$AU$1, 0))), 0))</f>
        <v/>
      </c>
      <c r="AU325" s="119" t="str">
        <f>IF(OR($B325="", L325="", L$10="", AU$9), "", IFERROR($B325+INDEX(Settings!$AF$19:$AF$33, MATCH(L$10, Settings!$Y$19:$Y$33, 0))+IF(INDEX(Settings!$AI$19:$AI$33, MATCH(L$10, Settings!$Y$19:$Y$33, 0))="", 0, INDEX($AO$2:$AU$8, MATCH(TEXT($B325, "ddd"), $AN$2:$AN$8, 0), MATCH(INDEX(Settings!$AI$19:$AI$33, MATCH(L$10, Settings!$Y$19:$Y$33, 0)), $AO$1:$AU$1, 0))), 0))</f>
        <v/>
      </c>
      <c r="AV325" s="119" t="str">
        <f>IF(OR($B325="", M325="", M$10="", AV$9), "", IFERROR($B325+INDEX(Settings!$AF$19:$AF$33, MATCH(M$10, Settings!$Y$19:$Y$33, 0))+IF(INDEX(Settings!$AI$19:$AI$33, MATCH(M$10, Settings!$Y$19:$Y$33, 0))="", 0, INDEX($AO$2:$AU$8, MATCH(TEXT($B325, "ddd"), $AN$2:$AN$8, 0), MATCH(INDEX(Settings!$AI$19:$AI$33, MATCH(M$10, Settings!$Y$19:$Y$33, 0)), $AO$1:$AU$1, 0))), 0))</f>
        <v/>
      </c>
      <c r="AW325" s="119" t="str">
        <f>IF(OR($B325="", N325="", N$10="", AW$9), "", IFERROR($B325+INDEX(Settings!$AF$19:$AF$33, MATCH(N$10, Settings!$Y$19:$Y$33, 0))+IF(INDEX(Settings!$AI$19:$AI$33, MATCH(N$10, Settings!$Y$19:$Y$33, 0))="", 0, INDEX($AO$2:$AU$8, MATCH(TEXT($B325, "ddd"), $AN$2:$AN$8, 0), MATCH(INDEX(Settings!$AI$19:$AI$33, MATCH(N$10, Settings!$Y$19:$Y$33, 0)), $AO$1:$AU$1, 0))), 0))</f>
        <v/>
      </c>
      <c r="AX325" s="119" t="str">
        <f>IF(OR($B325="", O325="", O$10="", AX$9), "", IFERROR($B325+INDEX(Settings!$AF$19:$AF$33, MATCH(O$10, Settings!$Y$19:$Y$33, 0))+IF(INDEX(Settings!$AI$19:$AI$33, MATCH(O$10, Settings!$Y$19:$Y$33, 0))="", 0, INDEX($AO$2:$AU$8, MATCH(TEXT($B325, "ddd"), $AN$2:$AN$8, 0), MATCH(INDEX(Settings!$AI$19:$AI$33, MATCH(O$10, Settings!$Y$19:$Y$33, 0)), $AO$1:$AU$1, 0))), 0))</f>
        <v/>
      </c>
      <c r="AY325" s="119" t="str">
        <f>IF(OR($B325="", P325="", P$10="", AY$9), "", IFERROR($B325+INDEX(Settings!$AF$19:$AF$33, MATCH(P$10, Settings!$Y$19:$Y$33, 0))+IF(INDEX(Settings!$AI$19:$AI$33, MATCH(P$10, Settings!$Y$19:$Y$33, 0))="", 0, INDEX($AO$2:$AU$8, MATCH(TEXT($B325, "ddd"), $AN$2:$AN$8, 0), MATCH(INDEX(Settings!$AI$19:$AI$33, MATCH(P$10, Settings!$Y$19:$Y$33, 0)), $AO$1:$AU$1, 0))), 0))</f>
        <v/>
      </c>
      <c r="AZ325" s="120" t="str">
        <f>IF(OR($B325="", Q325="", Q$10="", AZ$9), "", IFERROR($B325+INDEX(Settings!$AF$19:$AF$33, MATCH(Q$10, Settings!$Y$19:$Y$33, 0))+IF(INDEX(Settings!$AI$19:$AI$33, MATCH(Q$10, Settings!$Y$19:$Y$33, 0))="", 0, INDEX($AO$2:$AU$8, MATCH(TEXT($B325, "ddd"), $AN$2:$AN$8, 0), MATCH(INDEX(Settings!$AI$19:$AI$33, MATCH(Q$10, Settings!$Y$19:$Y$33, 0)), $AO$1:$AU$1, 0))), 0))</f>
        <v/>
      </c>
      <c r="BB325" s="118" t="str">
        <f>IF(OR(C$10="", $B325="", C325="", BB$9=""), "", IFERROR(WORKDAY((DATE(YEAR($B325), MONTH($B325)+INDEX(Settings!$AM$19:$AM$33, MATCH(C$10, Settings!$Y$19:$Y$33, 0)), IF(INDEX(Settings!$AQ$19:$AQ$33, MATCH(C$10, Settings!$Y$19:$Y$33, 0))=0, DAY($B325), INDEX(Settings!$AQ$19:$AQ$33, MATCH(C$10, Settings!$Y$19:$Y$33, 0))))-1), 1, Settings!$AY$23:$AY$38), ""))</f>
        <v/>
      </c>
      <c r="BC325" s="119" t="str">
        <f>IF(OR(D$10="", $B325="", D325="", BC$9=""), "", IFERROR(WORKDAY((DATE(YEAR($B325), MONTH($B325)+INDEX(Settings!$AM$19:$AM$33, MATCH(D$10, Settings!$Y$19:$Y$33, 0)), IF(INDEX(Settings!$AQ$19:$AQ$33, MATCH(D$10, Settings!$Y$19:$Y$33, 0))=0, DAY($B325), INDEX(Settings!$AQ$19:$AQ$33, MATCH(D$10, Settings!$Y$19:$Y$33, 0))))-1), 1, Settings!$AY$23:$AY$38), ""))</f>
        <v/>
      </c>
      <c r="BD325" s="119" t="str">
        <f>IF(OR(E$10="", $B325="", E325="", BD$9=""), "", IFERROR(WORKDAY((DATE(YEAR($B325), MONTH($B325)+INDEX(Settings!$AM$19:$AM$33, MATCH(E$10, Settings!$Y$19:$Y$33, 0)), IF(INDEX(Settings!$AQ$19:$AQ$33, MATCH(E$10, Settings!$Y$19:$Y$33, 0))=0, DAY($B325), INDEX(Settings!$AQ$19:$AQ$33, MATCH(E$10, Settings!$Y$19:$Y$33, 0))))-1), 1, Settings!$AY$23:$AY$38), ""))</f>
        <v/>
      </c>
      <c r="BE325" s="119" t="str">
        <f>IF(OR(F$10="", $B325="", F325="", BE$9=""), "", IFERROR(WORKDAY((DATE(YEAR($B325), MONTH($B325)+INDEX(Settings!$AM$19:$AM$33, MATCH(F$10, Settings!$Y$19:$Y$33, 0)), IF(INDEX(Settings!$AQ$19:$AQ$33, MATCH(F$10, Settings!$Y$19:$Y$33, 0))=0, DAY($B325), INDEX(Settings!$AQ$19:$AQ$33, MATCH(F$10, Settings!$Y$19:$Y$33, 0))))-1), 1, Settings!$AY$23:$AY$38), ""))</f>
        <v/>
      </c>
      <c r="BF325" s="119" t="str">
        <f>IF(OR(G$10="", $B325="", G325="", BF$9=""), "", IFERROR(WORKDAY((DATE(YEAR($B325), MONTH($B325)+INDEX(Settings!$AM$19:$AM$33, MATCH(G$10, Settings!$Y$19:$Y$33, 0)), IF(INDEX(Settings!$AQ$19:$AQ$33, MATCH(G$10, Settings!$Y$19:$Y$33, 0))=0, DAY($B325), INDEX(Settings!$AQ$19:$AQ$33, MATCH(G$10, Settings!$Y$19:$Y$33, 0))))-1), 1, Settings!$AY$23:$AY$38), ""))</f>
        <v/>
      </c>
      <c r="BG325" s="119" t="str">
        <f>IF(OR(H$10="", $B325="", H325="", BG$9=""), "", IFERROR(WORKDAY((DATE(YEAR($B325), MONTH($B325)+INDEX(Settings!$AM$19:$AM$33, MATCH(H$10, Settings!$Y$19:$Y$33, 0)), IF(INDEX(Settings!$AQ$19:$AQ$33, MATCH(H$10, Settings!$Y$19:$Y$33, 0))=0, DAY($B325), INDEX(Settings!$AQ$19:$AQ$33, MATCH(H$10, Settings!$Y$19:$Y$33, 0))))-1), 1, Settings!$AY$23:$AY$38), ""))</f>
        <v/>
      </c>
      <c r="BH325" s="119" t="str">
        <f>IF(OR(I$10="", $B325="", I325="", BH$9=""), "", IFERROR(WORKDAY((DATE(YEAR($B325), MONTH($B325)+INDEX(Settings!$AM$19:$AM$33, MATCH(I$10, Settings!$Y$19:$Y$33, 0)), IF(INDEX(Settings!$AQ$19:$AQ$33, MATCH(I$10, Settings!$Y$19:$Y$33, 0))=0, DAY($B325), INDEX(Settings!$AQ$19:$AQ$33, MATCH(I$10, Settings!$Y$19:$Y$33, 0))))-1), 1, Settings!$AY$23:$AY$38), ""))</f>
        <v/>
      </c>
      <c r="BI325" s="119" t="str">
        <f>IF(OR(J$10="", $B325="", J325="", BI$9=""), "", IFERROR(WORKDAY((DATE(YEAR($B325), MONTH($B325)+INDEX(Settings!$AM$19:$AM$33, MATCH(J$10, Settings!$Y$19:$Y$33, 0)), IF(INDEX(Settings!$AQ$19:$AQ$33, MATCH(J$10, Settings!$Y$19:$Y$33, 0))=0, DAY($B325), INDEX(Settings!$AQ$19:$AQ$33, MATCH(J$10, Settings!$Y$19:$Y$33, 0))))-1), 1, Settings!$AY$23:$AY$38), ""))</f>
        <v/>
      </c>
      <c r="BJ325" s="119" t="str">
        <f>IF(OR(K$10="", $B325="", K325="", BJ$9=""), "", IFERROR(WORKDAY((DATE(YEAR($B325), MONTH($B325)+INDEX(Settings!$AM$19:$AM$33, MATCH(K$10, Settings!$Y$19:$Y$33, 0)), IF(INDEX(Settings!$AQ$19:$AQ$33, MATCH(K$10, Settings!$Y$19:$Y$33, 0))=0, DAY($B325), INDEX(Settings!$AQ$19:$AQ$33, MATCH(K$10, Settings!$Y$19:$Y$33, 0))))-1), 1, Settings!$AY$23:$AY$38), ""))</f>
        <v/>
      </c>
      <c r="BK325" s="119" t="str">
        <f>IF(OR(L$10="", $B325="", L325="", BK$9=""), "", IFERROR(WORKDAY((DATE(YEAR($B325), MONTH($B325)+INDEX(Settings!$AM$19:$AM$33, MATCH(L$10, Settings!$Y$19:$Y$33, 0)), IF(INDEX(Settings!$AQ$19:$AQ$33, MATCH(L$10, Settings!$Y$19:$Y$33, 0))=0, DAY($B325), INDEX(Settings!$AQ$19:$AQ$33, MATCH(L$10, Settings!$Y$19:$Y$33, 0))))-1), 1, Settings!$AY$23:$AY$38), ""))</f>
        <v/>
      </c>
      <c r="BL325" s="119" t="str">
        <f>IF(OR(M$10="", $B325="", M325="", BL$9=""), "", IFERROR(WORKDAY((DATE(YEAR($B325), MONTH($B325)+INDEX(Settings!$AM$19:$AM$33, MATCH(M$10, Settings!$Y$19:$Y$33, 0)), IF(INDEX(Settings!$AQ$19:$AQ$33, MATCH(M$10, Settings!$Y$19:$Y$33, 0))=0, DAY($B325), INDEX(Settings!$AQ$19:$AQ$33, MATCH(M$10, Settings!$Y$19:$Y$33, 0))))-1), 1, Settings!$AY$23:$AY$38), ""))</f>
        <v/>
      </c>
      <c r="BM325" s="119" t="str">
        <f>IF(OR(N$10="", $B325="", N325="", BM$9=""), "", IFERROR(WORKDAY((DATE(YEAR($B325), MONTH($B325)+INDEX(Settings!$AM$19:$AM$33, MATCH(N$10, Settings!$Y$19:$Y$33, 0)), IF(INDEX(Settings!$AQ$19:$AQ$33, MATCH(N$10, Settings!$Y$19:$Y$33, 0))=0, DAY($B325), INDEX(Settings!$AQ$19:$AQ$33, MATCH(N$10, Settings!$Y$19:$Y$33, 0))))-1), 1, Settings!$AY$23:$AY$38), ""))</f>
        <v/>
      </c>
      <c r="BN325" s="119" t="str">
        <f>IF(OR(O$10="", $B325="", O325="", BN$9=""), "", IFERROR(WORKDAY((DATE(YEAR($B325), MONTH($B325)+INDEX(Settings!$AM$19:$AM$33, MATCH(O$10, Settings!$Y$19:$Y$33, 0)), IF(INDEX(Settings!$AQ$19:$AQ$33, MATCH(O$10, Settings!$Y$19:$Y$33, 0))=0, DAY($B325), INDEX(Settings!$AQ$19:$AQ$33, MATCH(O$10, Settings!$Y$19:$Y$33, 0))))-1), 1, Settings!$AY$23:$AY$38), ""))</f>
        <v/>
      </c>
      <c r="BO325" s="119" t="str">
        <f>IF(OR(P$10="", $B325="", P325="", BO$9=""), "", IFERROR(WORKDAY((DATE(YEAR($B325), MONTH($B325)+INDEX(Settings!$AM$19:$AM$33, MATCH(P$10, Settings!$Y$19:$Y$33, 0)), IF(INDEX(Settings!$AQ$19:$AQ$33, MATCH(P$10, Settings!$Y$19:$Y$33, 0))=0, DAY($B325), INDEX(Settings!$AQ$19:$AQ$33, MATCH(P$10, Settings!$Y$19:$Y$33, 0))))-1), 1, Settings!$AY$23:$AY$38), ""))</f>
        <v/>
      </c>
      <c r="BP325" s="120" t="str">
        <f>IF(OR(Q$10="", $B325="", Q325="", BP$9=""), "", IFERROR(WORKDAY((DATE(YEAR($B325), MONTH($B325)+INDEX(Settings!$AM$19:$AM$33, MATCH(Q$10, Settings!$Y$19:$Y$33, 0)), IF(INDEX(Settings!$AQ$19:$AQ$33, MATCH(Q$10, Settings!$Y$19:$Y$33, 0))=0, DAY($B325), INDEX(Settings!$AQ$19:$AQ$33, MATCH(Q$10, Settings!$Y$19:$Y$33, 0))))-1), 1, Settings!$AY$23:$AY$38), ""))</f>
        <v/>
      </c>
      <c r="BR325" s="118" t="str">
        <f>IF(BB325="", "", IF(BB325&lt;=$B325, WORKDAY(DATE(YEAR($BB325), MONTH(BB325)+1, DAY(BB325)-1), 1, Settings!$AY$23:$AY$38), BB325))</f>
        <v/>
      </c>
      <c r="BS325" s="119" t="str">
        <f>IF(BC325="", "", IF(BC325&lt;=$B325, WORKDAY(DATE(YEAR($BB325), MONTH(BC325)+1, DAY(BC325)-1), 1, Settings!$AY$23:$AY$38), BC325))</f>
        <v/>
      </c>
      <c r="BT325" s="119" t="str">
        <f>IF(BD325="", "", IF(BD325&lt;=$B325, WORKDAY(DATE(YEAR($BB325), MONTH(BD325)+1, DAY(BD325)-1), 1, Settings!$AY$23:$AY$38), BD325))</f>
        <v/>
      </c>
      <c r="BU325" s="119" t="str">
        <f>IF(BE325="", "", IF(BE325&lt;=$B325, WORKDAY(DATE(YEAR($BB325), MONTH(BE325)+1, DAY(BE325)-1), 1, Settings!$AY$23:$AY$38), BE325))</f>
        <v/>
      </c>
      <c r="BV325" s="119" t="str">
        <f>IF(BF325="", "", IF(BF325&lt;=$B325, WORKDAY(DATE(YEAR($BB325), MONTH(BF325)+1, DAY(BF325)-1), 1, Settings!$AY$23:$AY$38), BF325))</f>
        <v/>
      </c>
      <c r="BW325" s="119" t="str">
        <f>IF(BG325="", "", IF(BG325&lt;=$B325, WORKDAY(DATE(YEAR($BB325), MONTH(BG325)+1, DAY(BG325)-1), 1, Settings!$AY$23:$AY$38), BG325))</f>
        <v/>
      </c>
      <c r="BX325" s="119" t="str">
        <f>IF(BH325="", "", IF(BH325&lt;=$B325, WORKDAY(DATE(YEAR($BB325), MONTH(BH325)+1, DAY(BH325)-1), 1, Settings!$AY$23:$AY$38), BH325))</f>
        <v/>
      </c>
      <c r="BY325" s="119" t="str">
        <f>IF(BI325="", "", IF(BI325&lt;=$B325, WORKDAY(DATE(YEAR($BB325), MONTH(BI325)+1, DAY(BI325)-1), 1, Settings!$AY$23:$AY$38), BI325))</f>
        <v/>
      </c>
      <c r="BZ325" s="119" t="str">
        <f>IF(BJ325="", "", IF(BJ325&lt;=$B325, WORKDAY(DATE(YEAR($BB325), MONTH(BJ325)+1, DAY(BJ325)-1), 1, Settings!$AY$23:$AY$38), BJ325))</f>
        <v/>
      </c>
      <c r="CA325" s="119" t="str">
        <f>IF(BK325="", "", IF(BK325&lt;=$B325, WORKDAY(DATE(YEAR($BB325), MONTH(BK325)+1, DAY(BK325)-1), 1, Settings!$AY$23:$AY$38), BK325))</f>
        <v/>
      </c>
      <c r="CB325" s="119" t="str">
        <f>IF(BL325="", "", IF(BL325&lt;=$B325, WORKDAY(DATE(YEAR($BB325), MONTH(BL325)+1, DAY(BL325)-1), 1, Settings!$AY$23:$AY$38), BL325))</f>
        <v/>
      </c>
      <c r="CC325" s="119" t="str">
        <f>IF(BM325="", "", IF(BM325&lt;=$B325, WORKDAY(DATE(YEAR($BB325), MONTH(BM325)+1, DAY(BM325)-1), 1, Settings!$AY$23:$AY$38), BM325))</f>
        <v/>
      </c>
      <c r="CD325" s="119" t="str">
        <f>IF(BN325="", "", IF(BN325&lt;=$B325, WORKDAY(DATE(YEAR($BB325), MONTH(BN325)+1, DAY(BN325)-1), 1, Settings!$AY$23:$AY$38), BN325))</f>
        <v/>
      </c>
      <c r="CE325" s="119" t="str">
        <f>IF(BO325="", "", IF(BO325&lt;=$B325, WORKDAY(DATE(YEAR($BB325), MONTH(BO325)+1, DAY(BO325)-1), 1, Settings!$AY$23:$AY$38), BO325))</f>
        <v/>
      </c>
      <c r="CF325" s="120" t="str">
        <f>IF(BP325="", "", IF(BP325&lt;=$B325, WORKDAY(DATE(YEAR($BB325), MONTH(BP325)+1, DAY(BP325)-1), 1, Settings!$AY$23:$AY$38), BP325))</f>
        <v/>
      </c>
      <c r="CH325" s="48" t="str">
        <f t="shared" si="128"/>
        <v/>
      </c>
      <c r="CI325" s="49" t="str">
        <f t="shared" si="129"/>
        <v/>
      </c>
      <c r="CJ325" s="49" t="str">
        <f t="shared" si="130"/>
        <v/>
      </c>
      <c r="CK325" s="49" t="str">
        <f t="shared" si="131"/>
        <v/>
      </c>
      <c r="CL325" s="49" t="str">
        <f t="shared" si="132"/>
        <v/>
      </c>
      <c r="CM325" s="49" t="str">
        <f t="shared" si="133"/>
        <v/>
      </c>
      <c r="CN325" s="49" t="str">
        <f t="shared" si="134"/>
        <v/>
      </c>
      <c r="CO325" s="49" t="str">
        <f t="shared" si="135"/>
        <v/>
      </c>
      <c r="CP325" s="49" t="str">
        <f t="shared" si="136"/>
        <v/>
      </c>
      <c r="CQ325" s="49" t="str">
        <f t="shared" si="137"/>
        <v/>
      </c>
      <c r="CR325" s="49" t="str">
        <f t="shared" si="138"/>
        <v/>
      </c>
      <c r="CS325" s="49" t="str">
        <f t="shared" si="139"/>
        <v/>
      </c>
      <c r="CT325" s="49" t="str">
        <f t="shared" si="140"/>
        <v/>
      </c>
      <c r="CU325" s="49" t="str">
        <f t="shared" si="141"/>
        <v/>
      </c>
      <c r="CV325" s="16" t="str">
        <f t="shared" si="142"/>
        <v/>
      </c>
      <c r="CX325" s="48" t="str">
        <f t="shared" si="143"/>
        <v/>
      </c>
      <c r="CY325" s="49" t="str">
        <f t="shared" si="144"/>
        <v/>
      </c>
      <c r="CZ325" s="49" t="str">
        <f t="shared" si="145"/>
        <v/>
      </c>
      <c r="DA325" s="49" t="str">
        <f t="shared" si="146"/>
        <v/>
      </c>
      <c r="DB325" s="49" t="str">
        <f t="shared" si="147"/>
        <v/>
      </c>
      <c r="DC325" s="49" t="str">
        <f t="shared" si="148"/>
        <v/>
      </c>
      <c r="DD325" s="49" t="str">
        <f t="shared" si="149"/>
        <v/>
      </c>
      <c r="DE325" s="49" t="str">
        <f t="shared" si="150"/>
        <v/>
      </c>
      <c r="DF325" s="49" t="str">
        <f t="shared" si="151"/>
        <v/>
      </c>
      <c r="DG325" s="49" t="str">
        <f t="shared" si="152"/>
        <v/>
      </c>
      <c r="DH325" s="49" t="str">
        <f t="shared" si="153"/>
        <v/>
      </c>
      <c r="DI325" s="49" t="str">
        <f t="shared" si="154"/>
        <v/>
      </c>
      <c r="DJ325" s="49" t="str">
        <f t="shared" si="155"/>
        <v/>
      </c>
      <c r="DK325" s="49" t="str">
        <f t="shared" si="156"/>
        <v/>
      </c>
      <c r="DL325" s="16" t="str">
        <f t="shared" si="157"/>
        <v/>
      </c>
      <c r="DN325" s="17" t="str">
        <f t="shared" si="158"/>
        <v>May 2020</v>
      </c>
    </row>
    <row r="326" spans="1:118" x14ac:dyDescent="0.25">
      <c r="A326" s="30"/>
      <c r="B326" s="102">
        <f>IF(B325="", "", IFERROR(IF(B325+1&gt;Settings!$G$25, "", B325+1), ""))</f>
        <v>43962</v>
      </c>
      <c r="C326" s="294"/>
      <c r="D326" s="295"/>
      <c r="E326" s="295"/>
      <c r="F326" s="295"/>
      <c r="G326" s="295"/>
      <c r="H326" s="295"/>
      <c r="I326" s="295"/>
      <c r="J326" s="295"/>
      <c r="K326" s="295"/>
      <c r="L326" s="295"/>
      <c r="M326" s="295"/>
      <c r="N326" s="295"/>
      <c r="O326" s="295"/>
      <c r="P326" s="295"/>
      <c r="Q326" s="296"/>
      <c r="R326" s="30"/>
      <c r="T326" s="17" t="str">
        <f>IF($B326="", "", IF($B326&lt;Settings!$G$23, "Old", "New"))</f>
        <v>New</v>
      </c>
      <c r="AL326" s="118" t="str">
        <f>IF(OR($B326="", C326="", C$10="", AL$9), "", IFERROR($B326+INDEX(Settings!$AF$19:$AF$33, MATCH(C$10, Settings!$Y$19:$Y$33, 0))+IF(INDEX(Settings!$AI$19:$AI$33, MATCH(C$10, Settings!$Y$19:$Y$33, 0))="", 0, INDEX($AO$2:$AU$8, MATCH(TEXT($B326, "ddd"), $AN$2:$AN$8, 0), MATCH(INDEX(Settings!$AI$19:$AI$33, MATCH(C$10, Settings!$Y$19:$Y$33, 0)), $AO$1:$AU$1, 0))), 0))</f>
        <v/>
      </c>
      <c r="AM326" s="119" t="str">
        <f>IF(OR($B326="", D326="", D$10="", AM$9), "", IFERROR($B326+INDEX(Settings!$AF$19:$AF$33, MATCH(D$10, Settings!$Y$19:$Y$33, 0))+IF(INDEX(Settings!$AI$19:$AI$33, MATCH(D$10, Settings!$Y$19:$Y$33, 0))="", 0, INDEX($AO$2:$AU$8, MATCH(TEXT($B326, "ddd"), $AN$2:$AN$8, 0), MATCH(INDEX(Settings!$AI$19:$AI$33, MATCH(D$10, Settings!$Y$19:$Y$33, 0)), $AO$1:$AU$1, 0))), 0))</f>
        <v/>
      </c>
      <c r="AN326" s="119" t="str">
        <f>IF(OR($B326="", E326="", E$10="", AN$9), "", IFERROR($B326+INDEX(Settings!$AF$19:$AF$33, MATCH(E$10, Settings!$Y$19:$Y$33, 0))+IF(INDEX(Settings!$AI$19:$AI$33, MATCH(E$10, Settings!$Y$19:$Y$33, 0))="", 0, INDEX($AO$2:$AU$8, MATCH(TEXT($B326, "ddd"), $AN$2:$AN$8, 0), MATCH(INDEX(Settings!$AI$19:$AI$33, MATCH(E$10, Settings!$Y$19:$Y$33, 0)), $AO$1:$AU$1, 0))), 0))</f>
        <v/>
      </c>
      <c r="AO326" s="119" t="str">
        <f>IF(OR($B326="", F326="", F$10="", AO$9), "", IFERROR($B326+INDEX(Settings!$AF$19:$AF$33, MATCH(F$10, Settings!$Y$19:$Y$33, 0))+IF(INDEX(Settings!$AI$19:$AI$33, MATCH(F$10, Settings!$Y$19:$Y$33, 0))="", 0, INDEX($AO$2:$AU$8, MATCH(TEXT($B326, "ddd"), $AN$2:$AN$8, 0), MATCH(INDEX(Settings!$AI$19:$AI$33, MATCH(F$10, Settings!$Y$19:$Y$33, 0)), $AO$1:$AU$1, 0))), 0))</f>
        <v/>
      </c>
      <c r="AP326" s="119" t="str">
        <f>IF(OR($B326="", G326="", G$10="", AP$9), "", IFERROR($B326+INDEX(Settings!$AF$19:$AF$33, MATCH(G$10, Settings!$Y$19:$Y$33, 0))+IF(INDEX(Settings!$AI$19:$AI$33, MATCH(G$10, Settings!$Y$19:$Y$33, 0))="", 0, INDEX($AO$2:$AU$8, MATCH(TEXT($B326, "ddd"), $AN$2:$AN$8, 0), MATCH(INDEX(Settings!$AI$19:$AI$33, MATCH(G$10, Settings!$Y$19:$Y$33, 0)), $AO$1:$AU$1, 0))), 0))</f>
        <v/>
      </c>
      <c r="AQ326" s="119" t="str">
        <f>IF(OR($B326="", H326="", H$10="", AQ$9), "", IFERROR($B326+INDEX(Settings!$AF$19:$AF$33, MATCH(H$10, Settings!$Y$19:$Y$33, 0))+IF(INDEX(Settings!$AI$19:$AI$33, MATCH(H$10, Settings!$Y$19:$Y$33, 0))="", 0, INDEX($AO$2:$AU$8, MATCH(TEXT($B326, "ddd"), $AN$2:$AN$8, 0), MATCH(INDEX(Settings!$AI$19:$AI$33, MATCH(H$10, Settings!$Y$19:$Y$33, 0)), $AO$1:$AU$1, 0))), 0))</f>
        <v/>
      </c>
      <c r="AR326" s="119" t="str">
        <f>IF(OR($B326="", I326="", I$10="", AR$9), "", IFERROR($B326+INDEX(Settings!$AF$19:$AF$33, MATCH(I$10, Settings!$Y$19:$Y$33, 0))+IF(INDEX(Settings!$AI$19:$AI$33, MATCH(I$10, Settings!$Y$19:$Y$33, 0))="", 0, INDEX($AO$2:$AU$8, MATCH(TEXT($B326, "ddd"), $AN$2:$AN$8, 0), MATCH(INDEX(Settings!$AI$19:$AI$33, MATCH(I$10, Settings!$Y$19:$Y$33, 0)), $AO$1:$AU$1, 0))), 0))</f>
        <v/>
      </c>
      <c r="AS326" s="119" t="str">
        <f>IF(OR($B326="", J326="", J$10="", AS$9), "", IFERROR($B326+INDEX(Settings!$AF$19:$AF$33, MATCH(J$10, Settings!$Y$19:$Y$33, 0))+IF(INDEX(Settings!$AI$19:$AI$33, MATCH(J$10, Settings!$Y$19:$Y$33, 0))="", 0, INDEX($AO$2:$AU$8, MATCH(TEXT($B326, "ddd"), $AN$2:$AN$8, 0), MATCH(INDEX(Settings!$AI$19:$AI$33, MATCH(J$10, Settings!$Y$19:$Y$33, 0)), $AO$1:$AU$1, 0))), 0))</f>
        <v/>
      </c>
      <c r="AT326" s="119" t="str">
        <f>IF(OR($B326="", K326="", K$10="", AT$9), "", IFERROR($B326+INDEX(Settings!$AF$19:$AF$33, MATCH(K$10, Settings!$Y$19:$Y$33, 0))+IF(INDEX(Settings!$AI$19:$AI$33, MATCH(K$10, Settings!$Y$19:$Y$33, 0))="", 0, INDEX($AO$2:$AU$8, MATCH(TEXT($B326, "ddd"), $AN$2:$AN$8, 0), MATCH(INDEX(Settings!$AI$19:$AI$33, MATCH(K$10, Settings!$Y$19:$Y$33, 0)), $AO$1:$AU$1, 0))), 0))</f>
        <v/>
      </c>
      <c r="AU326" s="119" t="str">
        <f>IF(OR($B326="", L326="", L$10="", AU$9), "", IFERROR($B326+INDEX(Settings!$AF$19:$AF$33, MATCH(L$10, Settings!$Y$19:$Y$33, 0))+IF(INDEX(Settings!$AI$19:$AI$33, MATCH(L$10, Settings!$Y$19:$Y$33, 0))="", 0, INDEX($AO$2:$AU$8, MATCH(TEXT($B326, "ddd"), $AN$2:$AN$8, 0), MATCH(INDEX(Settings!$AI$19:$AI$33, MATCH(L$10, Settings!$Y$19:$Y$33, 0)), $AO$1:$AU$1, 0))), 0))</f>
        <v/>
      </c>
      <c r="AV326" s="119" t="str">
        <f>IF(OR($B326="", M326="", M$10="", AV$9), "", IFERROR($B326+INDEX(Settings!$AF$19:$AF$33, MATCH(M$10, Settings!$Y$19:$Y$33, 0))+IF(INDEX(Settings!$AI$19:$AI$33, MATCH(M$10, Settings!$Y$19:$Y$33, 0))="", 0, INDEX($AO$2:$AU$8, MATCH(TEXT($B326, "ddd"), $AN$2:$AN$8, 0), MATCH(INDEX(Settings!$AI$19:$AI$33, MATCH(M$10, Settings!$Y$19:$Y$33, 0)), $AO$1:$AU$1, 0))), 0))</f>
        <v/>
      </c>
      <c r="AW326" s="119" t="str">
        <f>IF(OR($B326="", N326="", N$10="", AW$9), "", IFERROR($B326+INDEX(Settings!$AF$19:$AF$33, MATCH(N$10, Settings!$Y$19:$Y$33, 0))+IF(INDEX(Settings!$AI$19:$AI$33, MATCH(N$10, Settings!$Y$19:$Y$33, 0))="", 0, INDEX($AO$2:$AU$8, MATCH(TEXT($B326, "ddd"), $AN$2:$AN$8, 0), MATCH(INDEX(Settings!$AI$19:$AI$33, MATCH(N$10, Settings!$Y$19:$Y$33, 0)), $AO$1:$AU$1, 0))), 0))</f>
        <v/>
      </c>
      <c r="AX326" s="119" t="str">
        <f>IF(OR($B326="", O326="", O$10="", AX$9), "", IFERROR($B326+INDEX(Settings!$AF$19:$AF$33, MATCH(O$10, Settings!$Y$19:$Y$33, 0))+IF(INDEX(Settings!$AI$19:$AI$33, MATCH(O$10, Settings!$Y$19:$Y$33, 0))="", 0, INDEX($AO$2:$AU$8, MATCH(TEXT($B326, "ddd"), $AN$2:$AN$8, 0), MATCH(INDEX(Settings!$AI$19:$AI$33, MATCH(O$10, Settings!$Y$19:$Y$33, 0)), $AO$1:$AU$1, 0))), 0))</f>
        <v/>
      </c>
      <c r="AY326" s="119" t="str">
        <f>IF(OR($B326="", P326="", P$10="", AY$9), "", IFERROR($B326+INDEX(Settings!$AF$19:$AF$33, MATCH(P$10, Settings!$Y$19:$Y$33, 0))+IF(INDEX(Settings!$AI$19:$AI$33, MATCH(P$10, Settings!$Y$19:$Y$33, 0))="", 0, INDEX($AO$2:$AU$8, MATCH(TEXT($B326, "ddd"), $AN$2:$AN$8, 0), MATCH(INDEX(Settings!$AI$19:$AI$33, MATCH(P$10, Settings!$Y$19:$Y$33, 0)), $AO$1:$AU$1, 0))), 0))</f>
        <v/>
      </c>
      <c r="AZ326" s="120" t="str">
        <f>IF(OR($B326="", Q326="", Q$10="", AZ$9), "", IFERROR($B326+INDEX(Settings!$AF$19:$AF$33, MATCH(Q$10, Settings!$Y$19:$Y$33, 0))+IF(INDEX(Settings!$AI$19:$AI$33, MATCH(Q$10, Settings!$Y$19:$Y$33, 0))="", 0, INDEX($AO$2:$AU$8, MATCH(TEXT($B326, "ddd"), $AN$2:$AN$8, 0), MATCH(INDEX(Settings!$AI$19:$AI$33, MATCH(Q$10, Settings!$Y$19:$Y$33, 0)), $AO$1:$AU$1, 0))), 0))</f>
        <v/>
      </c>
      <c r="BB326" s="118" t="str">
        <f>IF(OR(C$10="", $B326="", C326="", BB$9=""), "", IFERROR(WORKDAY((DATE(YEAR($B326), MONTH($B326)+INDEX(Settings!$AM$19:$AM$33, MATCH(C$10, Settings!$Y$19:$Y$33, 0)), IF(INDEX(Settings!$AQ$19:$AQ$33, MATCH(C$10, Settings!$Y$19:$Y$33, 0))=0, DAY($B326), INDEX(Settings!$AQ$19:$AQ$33, MATCH(C$10, Settings!$Y$19:$Y$33, 0))))-1), 1, Settings!$AY$23:$AY$38), ""))</f>
        <v/>
      </c>
      <c r="BC326" s="119" t="str">
        <f>IF(OR(D$10="", $B326="", D326="", BC$9=""), "", IFERROR(WORKDAY((DATE(YEAR($B326), MONTH($B326)+INDEX(Settings!$AM$19:$AM$33, MATCH(D$10, Settings!$Y$19:$Y$33, 0)), IF(INDEX(Settings!$AQ$19:$AQ$33, MATCH(D$10, Settings!$Y$19:$Y$33, 0))=0, DAY($B326), INDEX(Settings!$AQ$19:$AQ$33, MATCH(D$10, Settings!$Y$19:$Y$33, 0))))-1), 1, Settings!$AY$23:$AY$38), ""))</f>
        <v/>
      </c>
      <c r="BD326" s="119" t="str">
        <f>IF(OR(E$10="", $B326="", E326="", BD$9=""), "", IFERROR(WORKDAY((DATE(YEAR($B326), MONTH($B326)+INDEX(Settings!$AM$19:$AM$33, MATCH(E$10, Settings!$Y$19:$Y$33, 0)), IF(INDEX(Settings!$AQ$19:$AQ$33, MATCH(E$10, Settings!$Y$19:$Y$33, 0))=0, DAY($B326), INDEX(Settings!$AQ$19:$AQ$33, MATCH(E$10, Settings!$Y$19:$Y$33, 0))))-1), 1, Settings!$AY$23:$AY$38), ""))</f>
        <v/>
      </c>
      <c r="BE326" s="119" t="str">
        <f>IF(OR(F$10="", $B326="", F326="", BE$9=""), "", IFERROR(WORKDAY((DATE(YEAR($B326), MONTH($B326)+INDEX(Settings!$AM$19:$AM$33, MATCH(F$10, Settings!$Y$19:$Y$33, 0)), IF(INDEX(Settings!$AQ$19:$AQ$33, MATCH(F$10, Settings!$Y$19:$Y$33, 0))=0, DAY($B326), INDEX(Settings!$AQ$19:$AQ$33, MATCH(F$10, Settings!$Y$19:$Y$33, 0))))-1), 1, Settings!$AY$23:$AY$38), ""))</f>
        <v/>
      </c>
      <c r="BF326" s="119" t="str">
        <f>IF(OR(G$10="", $B326="", G326="", BF$9=""), "", IFERROR(WORKDAY((DATE(YEAR($B326), MONTH($B326)+INDEX(Settings!$AM$19:$AM$33, MATCH(G$10, Settings!$Y$19:$Y$33, 0)), IF(INDEX(Settings!$AQ$19:$AQ$33, MATCH(G$10, Settings!$Y$19:$Y$33, 0))=0, DAY($B326), INDEX(Settings!$AQ$19:$AQ$33, MATCH(G$10, Settings!$Y$19:$Y$33, 0))))-1), 1, Settings!$AY$23:$AY$38), ""))</f>
        <v/>
      </c>
      <c r="BG326" s="119" t="str">
        <f>IF(OR(H$10="", $B326="", H326="", BG$9=""), "", IFERROR(WORKDAY((DATE(YEAR($B326), MONTH($B326)+INDEX(Settings!$AM$19:$AM$33, MATCH(H$10, Settings!$Y$19:$Y$33, 0)), IF(INDEX(Settings!$AQ$19:$AQ$33, MATCH(H$10, Settings!$Y$19:$Y$33, 0))=0, DAY($B326), INDEX(Settings!$AQ$19:$AQ$33, MATCH(H$10, Settings!$Y$19:$Y$33, 0))))-1), 1, Settings!$AY$23:$AY$38), ""))</f>
        <v/>
      </c>
      <c r="BH326" s="119" t="str">
        <f>IF(OR(I$10="", $B326="", I326="", BH$9=""), "", IFERROR(WORKDAY((DATE(YEAR($B326), MONTH($B326)+INDEX(Settings!$AM$19:$AM$33, MATCH(I$10, Settings!$Y$19:$Y$33, 0)), IF(INDEX(Settings!$AQ$19:$AQ$33, MATCH(I$10, Settings!$Y$19:$Y$33, 0))=0, DAY($B326), INDEX(Settings!$AQ$19:$AQ$33, MATCH(I$10, Settings!$Y$19:$Y$33, 0))))-1), 1, Settings!$AY$23:$AY$38), ""))</f>
        <v/>
      </c>
      <c r="BI326" s="119" t="str">
        <f>IF(OR(J$10="", $B326="", J326="", BI$9=""), "", IFERROR(WORKDAY((DATE(YEAR($B326), MONTH($B326)+INDEX(Settings!$AM$19:$AM$33, MATCH(J$10, Settings!$Y$19:$Y$33, 0)), IF(INDEX(Settings!$AQ$19:$AQ$33, MATCH(J$10, Settings!$Y$19:$Y$33, 0))=0, DAY($B326), INDEX(Settings!$AQ$19:$AQ$33, MATCH(J$10, Settings!$Y$19:$Y$33, 0))))-1), 1, Settings!$AY$23:$AY$38), ""))</f>
        <v/>
      </c>
      <c r="BJ326" s="119" t="str">
        <f>IF(OR(K$10="", $B326="", K326="", BJ$9=""), "", IFERROR(WORKDAY((DATE(YEAR($B326), MONTH($B326)+INDEX(Settings!$AM$19:$AM$33, MATCH(K$10, Settings!$Y$19:$Y$33, 0)), IF(INDEX(Settings!$AQ$19:$AQ$33, MATCH(K$10, Settings!$Y$19:$Y$33, 0))=0, DAY($B326), INDEX(Settings!$AQ$19:$AQ$33, MATCH(K$10, Settings!$Y$19:$Y$33, 0))))-1), 1, Settings!$AY$23:$AY$38), ""))</f>
        <v/>
      </c>
      <c r="BK326" s="119" t="str">
        <f>IF(OR(L$10="", $B326="", L326="", BK$9=""), "", IFERROR(WORKDAY((DATE(YEAR($B326), MONTH($B326)+INDEX(Settings!$AM$19:$AM$33, MATCH(L$10, Settings!$Y$19:$Y$33, 0)), IF(INDEX(Settings!$AQ$19:$AQ$33, MATCH(L$10, Settings!$Y$19:$Y$33, 0))=0, DAY($B326), INDEX(Settings!$AQ$19:$AQ$33, MATCH(L$10, Settings!$Y$19:$Y$33, 0))))-1), 1, Settings!$AY$23:$AY$38), ""))</f>
        <v/>
      </c>
      <c r="BL326" s="119" t="str">
        <f>IF(OR(M$10="", $B326="", M326="", BL$9=""), "", IFERROR(WORKDAY((DATE(YEAR($B326), MONTH($B326)+INDEX(Settings!$AM$19:$AM$33, MATCH(M$10, Settings!$Y$19:$Y$33, 0)), IF(INDEX(Settings!$AQ$19:$AQ$33, MATCH(M$10, Settings!$Y$19:$Y$33, 0))=0, DAY($B326), INDEX(Settings!$AQ$19:$AQ$33, MATCH(M$10, Settings!$Y$19:$Y$33, 0))))-1), 1, Settings!$AY$23:$AY$38), ""))</f>
        <v/>
      </c>
      <c r="BM326" s="119" t="str">
        <f>IF(OR(N$10="", $B326="", N326="", BM$9=""), "", IFERROR(WORKDAY((DATE(YEAR($B326), MONTH($B326)+INDEX(Settings!$AM$19:$AM$33, MATCH(N$10, Settings!$Y$19:$Y$33, 0)), IF(INDEX(Settings!$AQ$19:$AQ$33, MATCH(N$10, Settings!$Y$19:$Y$33, 0))=0, DAY($B326), INDEX(Settings!$AQ$19:$AQ$33, MATCH(N$10, Settings!$Y$19:$Y$33, 0))))-1), 1, Settings!$AY$23:$AY$38), ""))</f>
        <v/>
      </c>
      <c r="BN326" s="119" t="str">
        <f>IF(OR(O$10="", $B326="", O326="", BN$9=""), "", IFERROR(WORKDAY((DATE(YEAR($B326), MONTH($B326)+INDEX(Settings!$AM$19:$AM$33, MATCH(O$10, Settings!$Y$19:$Y$33, 0)), IF(INDEX(Settings!$AQ$19:$AQ$33, MATCH(O$10, Settings!$Y$19:$Y$33, 0))=0, DAY($B326), INDEX(Settings!$AQ$19:$AQ$33, MATCH(O$10, Settings!$Y$19:$Y$33, 0))))-1), 1, Settings!$AY$23:$AY$38), ""))</f>
        <v/>
      </c>
      <c r="BO326" s="119" t="str">
        <f>IF(OR(P$10="", $B326="", P326="", BO$9=""), "", IFERROR(WORKDAY((DATE(YEAR($B326), MONTH($B326)+INDEX(Settings!$AM$19:$AM$33, MATCH(P$10, Settings!$Y$19:$Y$33, 0)), IF(INDEX(Settings!$AQ$19:$AQ$33, MATCH(P$10, Settings!$Y$19:$Y$33, 0))=0, DAY($B326), INDEX(Settings!$AQ$19:$AQ$33, MATCH(P$10, Settings!$Y$19:$Y$33, 0))))-1), 1, Settings!$AY$23:$AY$38), ""))</f>
        <v/>
      </c>
      <c r="BP326" s="120" t="str">
        <f>IF(OR(Q$10="", $B326="", Q326="", BP$9=""), "", IFERROR(WORKDAY((DATE(YEAR($B326), MONTH($B326)+INDEX(Settings!$AM$19:$AM$33, MATCH(Q$10, Settings!$Y$19:$Y$33, 0)), IF(INDEX(Settings!$AQ$19:$AQ$33, MATCH(Q$10, Settings!$Y$19:$Y$33, 0))=0, DAY($B326), INDEX(Settings!$AQ$19:$AQ$33, MATCH(Q$10, Settings!$Y$19:$Y$33, 0))))-1), 1, Settings!$AY$23:$AY$38), ""))</f>
        <v/>
      </c>
      <c r="BR326" s="118" t="str">
        <f>IF(BB326="", "", IF(BB326&lt;=$B326, WORKDAY(DATE(YEAR($BB326), MONTH(BB326)+1, DAY(BB326)-1), 1, Settings!$AY$23:$AY$38), BB326))</f>
        <v/>
      </c>
      <c r="BS326" s="119" t="str">
        <f>IF(BC326="", "", IF(BC326&lt;=$B326, WORKDAY(DATE(YEAR($BB326), MONTH(BC326)+1, DAY(BC326)-1), 1, Settings!$AY$23:$AY$38), BC326))</f>
        <v/>
      </c>
      <c r="BT326" s="119" t="str">
        <f>IF(BD326="", "", IF(BD326&lt;=$B326, WORKDAY(DATE(YEAR($BB326), MONTH(BD326)+1, DAY(BD326)-1), 1, Settings!$AY$23:$AY$38), BD326))</f>
        <v/>
      </c>
      <c r="BU326" s="119" t="str">
        <f>IF(BE326="", "", IF(BE326&lt;=$B326, WORKDAY(DATE(YEAR($BB326), MONTH(BE326)+1, DAY(BE326)-1), 1, Settings!$AY$23:$AY$38), BE326))</f>
        <v/>
      </c>
      <c r="BV326" s="119" t="str">
        <f>IF(BF326="", "", IF(BF326&lt;=$B326, WORKDAY(DATE(YEAR($BB326), MONTH(BF326)+1, DAY(BF326)-1), 1, Settings!$AY$23:$AY$38), BF326))</f>
        <v/>
      </c>
      <c r="BW326" s="119" t="str">
        <f>IF(BG326="", "", IF(BG326&lt;=$B326, WORKDAY(DATE(YEAR($BB326), MONTH(BG326)+1, DAY(BG326)-1), 1, Settings!$AY$23:$AY$38), BG326))</f>
        <v/>
      </c>
      <c r="BX326" s="119" t="str">
        <f>IF(BH326="", "", IF(BH326&lt;=$B326, WORKDAY(DATE(YEAR($BB326), MONTH(BH326)+1, DAY(BH326)-1), 1, Settings!$AY$23:$AY$38), BH326))</f>
        <v/>
      </c>
      <c r="BY326" s="119" t="str">
        <f>IF(BI326="", "", IF(BI326&lt;=$B326, WORKDAY(DATE(YEAR($BB326), MONTH(BI326)+1, DAY(BI326)-1), 1, Settings!$AY$23:$AY$38), BI326))</f>
        <v/>
      </c>
      <c r="BZ326" s="119" t="str">
        <f>IF(BJ326="", "", IF(BJ326&lt;=$B326, WORKDAY(DATE(YEAR($BB326), MONTH(BJ326)+1, DAY(BJ326)-1), 1, Settings!$AY$23:$AY$38), BJ326))</f>
        <v/>
      </c>
      <c r="CA326" s="119" t="str">
        <f>IF(BK326="", "", IF(BK326&lt;=$B326, WORKDAY(DATE(YEAR($BB326), MONTH(BK326)+1, DAY(BK326)-1), 1, Settings!$AY$23:$AY$38), BK326))</f>
        <v/>
      </c>
      <c r="CB326" s="119" t="str">
        <f>IF(BL326="", "", IF(BL326&lt;=$B326, WORKDAY(DATE(YEAR($BB326), MONTH(BL326)+1, DAY(BL326)-1), 1, Settings!$AY$23:$AY$38), BL326))</f>
        <v/>
      </c>
      <c r="CC326" s="119" t="str">
        <f>IF(BM326="", "", IF(BM326&lt;=$B326, WORKDAY(DATE(YEAR($BB326), MONTH(BM326)+1, DAY(BM326)-1), 1, Settings!$AY$23:$AY$38), BM326))</f>
        <v/>
      </c>
      <c r="CD326" s="119" t="str">
        <f>IF(BN326="", "", IF(BN326&lt;=$B326, WORKDAY(DATE(YEAR($BB326), MONTH(BN326)+1, DAY(BN326)-1), 1, Settings!$AY$23:$AY$38), BN326))</f>
        <v/>
      </c>
      <c r="CE326" s="119" t="str">
        <f>IF(BO326="", "", IF(BO326&lt;=$B326, WORKDAY(DATE(YEAR($BB326), MONTH(BO326)+1, DAY(BO326)-1), 1, Settings!$AY$23:$AY$38), BO326))</f>
        <v/>
      </c>
      <c r="CF326" s="120" t="str">
        <f>IF(BP326="", "", IF(BP326&lt;=$B326, WORKDAY(DATE(YEAR($BB326), MONTH(BP326)+1, DAY(BP326)-1), 1, Settings!$AY$23:$AY$38), BP326))</f>
        <v/>
      </c>
      <c r="CH326" s="48" t="str">
        <f t="shared" si="128"/>
        <v/>
      </c>
      <c r="CI326" s="49" t="str">
        <f t="shared" si="129"/>
        <v/>
      </c>
      <c r="CJ326" s="49" t="str">
        <f t="shared" si="130"/>
        <v/>
      </c>
      <c r="CK326" s="49" t="str">
        <f t="shared" si="131"/>
        <v/>
      </c>
      <c r="CL326" s="49" t="str">
        <f t="shared" si="132"/>
        <v/>
      </c>
      <c r="CM326" s="49" t="str">
        <f t="shared" si="133"/>
        <v/>
      </c>
      <c r="CN326" s="49" t="str">
        <f t="shared" si="134"/>
        <v/>
      </c>
      <c r="CO326" s="49" t="str">
        <f t="shared" si="135"/>
        <v/>
      </c>
      <c r="CP326" s="49" t="str">
        <f t="shared" si="136"/>
        <v/>
      </c>
      <c r="CQ326" s="49" t="str">
        <f t="shared" si="137"/>
        <v/>
      </c>
      <c r="CR326" s="49" t="str">
        <f t="shared" si="138"/>
        <v/>
      </c>
      <c r="CS326" s="49" t="str">
        <f t="shared" si="139"/>
        <v/>
      </c>
      <c r="CT326" s="49" t="str">
        <f t="shared" si="140"/>
        <v/>
      </c>
      <c r="CU326" s="49" t="str">
        <f t="shared" si="141"/>
        <v/>
      </c>
      <c r="CV326" s="16" t="str">
        <f t="shared" si="142"/>
        <v/>
      </c>
      <c r="CX326" s="48" t="str">
        <f t="shared" si="143"/>
        <v/>
      </c>
      <c r="CY326" s="49" t="str">
        <f t="shared" si="144"/>
        <v/>
      </c>
      <c r="CZ326" s="49" t="str">
        <f t="shared" si="145"/>
        <v/>
      </c>
      <c r="DA326" s="49" t="str">
        <f t="shared" si="146"/>
        <v/>
      </c>
      <c r="DB326" s="49" t="str">
        <f t="shared" si="147"/>
        <v/>
      </c>
      <c r="DC326" s="49" t="str">
        <f t="shared" si="148"/>
        <v/>
      </c>
      <c r="DD326" s="49" t="str">
        <f t="shared" si="149"/>
        <v/>
      </c>
      <c r="DE326" s="49" t="str">
        <f t="shared" si="150"/>
        <v/>
      </c>
      <c r="DF326" s="49" t="str">
        <f t="shared" si="151"/>
        <v/>
      </c>
      <c r="DG326" s="49" t="str">
        <f t="shared" si="152"/>
        <v/>
      </c>
      <c r="DH326" s="49" t="str">
        <f t="shared" si="153"/>
        <v/>
      </c>
      <c r="DI326" s="49" t="str">
        <f t="shared" si="154"/>
        <v/>
      </c>
      <c r="DJ326" s="49" t="str">
        <f t="shared" si="155"/>
        <v/>
      </c>
      <c r="DK326" s="49" t="str">
        <f t="shared" si="156"/>
        <v/>
      </c>
      <c r="DL326" s="16" t="str">
        <f t="shared" si="157"/>
        <v/>
      </c>
      <c r="DN326" s="17" t="str">
        <f t="shared" si="158"/>
        <v>May 2020</v>
      </c>
    </row>
    <row r="327" spans="1:118" x14ac:dyDescent="0.25">
      <c r="A327" s="30"/>
      <c r="B327" s="102">
        <f>IF(B326="", "", IFERROR(IF(B326+1&gt;Settings!$G$25, "", B326+1), ""))</f>
        <v>43963</v>
      </c>
      <c r="C327" s="294"/>
      <c r="D327" s="295"/>
      <c r="E327" s="295"/>
      <c r="F327" s="295"/>
      <c r="G327" s="295"/>
      <c r="H327" s="295"/>
      <c r="I327" s="295"/>
      <c r="J327" s="295"/>
      <c r="K327" s="295"/>
      <c r="L327" s="295"/>
      <c r="M327" s="295"/>
      <c r="N327" s="295"/>
      <c r="O327" s="295"/>
      <c r="P327" s="295"/>
      <c r="Q327" s="296"/>
      <c r="R327" s="30"/>
      <c r="T327" s="17" t="str">
        <f>IF($B327="", "", IF($B327&lt;Settings!$G$23, "Old", "New"))</f>
        <v>New</v>
      </c>
      <c r="AL327" s="118" t="str">
        <f>IF(OR($B327="", C327="", C$10="", AL$9), "", IFERROR($B327+INDEX(Settings!$AF$19:$AF$33, MATCH(C$10, Settings!$Y$19:$Y$33, 0))+IF(INDEX(Settings!$AI$19:$AI$33, MATCH(C$10, Settings!$Y$19:$Y$33, 0))="", 0, INDEX($AO$2:$AU$8, MATCH(TEXT($B327, "ddd"), $AN$2:$AN$8, 0), MATCH(INDEX(Settings!$AI$19:$AI$33, MATCH(C$10, Settings!$Y$19:$Y$33, 0)), $AO$1:$AU$1, 0))), 0))</f>
        <v/>
      </c>
      <c r="AM327" s="119" t="str">
        <f>IF(OR($B327="", D327="", D$10="", AM$9), "", IFERROR($B327+INDEX(Settings!$AF$19:$AF$33, MATCH(D$10, Settings!$Y$19:$Y$33, 0))+IF(INDEX(Settings!$AI$19:$AI$33, MATCH(D$10, Settings!$Y$19:$Y$33, 0))="", 0, INDEX($AO$2:$AU$8, MATCH(TEXT($B327, "ddd"), $AN$2:$AN$8, 0), MATCH(INDEX(Settings!$AI$19:$AI$33, MATCH(D$10, Settings!$Y$19:$Y$33, 0)), $AO$1:$AU$1, 0))), 0))</f>
        <v/>
      </c>
      <c r="AN327" s="119" t="str">
        <f>IF(OR($B327="", E327="", E$10="", AN$9), "", IFERROR($B327+INDEX(Settings!$AF$19:$AF$33, MATCH(E$10, Settings!$Y$19:$Y$33, 0))+IF(INDEX(Settings!$AI$19:$AI$33, MATCH(E$10, Settings!$Y$19:$Y$33, 0))="", 0, INDEX($AO$2:$AU$8, MATCH(TEXT($B327, "ddd"), $AN$2:$AN$8, 0), MATCH(INDEX(Settings!$AI$19:$AI$33, MATCH(E$10, Settings!$Y$19:$Y$33, 0)), $AO$1:$AU$1, 0))), 0))</f>
        <v/>
      </c>
      <c r="AO327" s="119" t="str">
        <f>IF(OR($B327="", F327="", F$10="", AO$9), "", IFERROR($B327+INDEX(Settings!$AF$19:$AF$33, MATCH(F$10, Settings!$Y$19:$Y$33, 0))+IF(INDEX(Settings!$AI$19:$AI$33, MATCH(F$10, Settings!$Y$19:$Y$33, 0))="", 0, INDEX($AO$2:$AU$8, MATCH(TEXT($B327, "ddd"), $AN$2:$AN$8, 0), MATCH(INDEX(Settings!$AI$19:$AI$33, MATCH(F$10, Settings!$Y$19:$Y$33, 0)), $AO$1:$AU$1, 0))), 0))</f>
        <v/>
      </c>
      <c r="AP327" s="119" t="str">
        <f>IF(OR($B327="", G327="", G$10="", AP$9), "", IFERROR($B327+INDEX(Settings!$AF$19:$AF$33, MATCH(G$10, Settings!$Y$19:$Y$33, 0))+IF(INDEX(Settings!$AI$19:$AI$33, MATCH(G$10, Settings!$Y$19:$Y$33, 0))="", 0, INDEX($AO$2:$AU$8, MATCH(TEXT($B327, "ddd"), $AN$2:$AN$8, 0), MATCH(INDEX(Settings!$AI$19:$AI$33, MATCH(G$10, Settings!$Y$19:$Y$33, 0)), $AO$1:$AU$1, 0))), 0))</f>
        <v/>
      </c>
      <c r="AQ327" s="119" t="str">
        <f>IF(OR($B327="", H327="", H$10="", AQ$9), "", IFERROR($B327+INDEX(Settings!$AF$19:$AF$33, MATCH(H$10, Settings!$Y$19:$Y$33, 0))+IF(INDEX(Settings!$AI$19:$AI$33, MATCH(H$10, Settings!$Y$19:$Y$33, 0))="", 0, INDEX($AO$2:$AU$8, MATCH(TEXT($B327, "ddd"), $AN$2:$AN$8, 0), MATCH(INDEX(Settings!$AI$19:$AI$33, MATCH(H$10, Settings!$Y$19:$Y$33, 0)), $AO$1:$AU$1, 0))), 0))</f>
        <v/>
      </c>
      <c r="AR327" s="119" t="str">
        <f>IF(OR($B327="", I327="", I$10="", AR$9), "", IFERROR($B327+INDEX(Settings!$AF$19:$AF$33, MATCH(I$10, Settings!$Y$19:$Y$33, 0))+IF(INDEX(Settings!$AI$19:$AI$33, MATCH(I$10, Settings!$Y$19:$Y$33, 0))="", 0, INDEX($AO$2:$AU$8, MATCH(TEXT($B327, "ddd"), $AN$2:$AN$8, 0), MATCH(INDEX(Settings!$AI$19:$AI$33, MATCH(I$10, Settings!$Y$19:$Y$33, 0)), $AO$1:$AU$1, 0))), 0))</f>
        <v/>
      </c>
      <c r="AS327" s="119" t="str">
        <f>IF(OR($B327="", J327="", J$10="", AS$9), "", IFERROR($B327+INDEX(Settings!$AF$19:$AF$33, MATCH(J$10, Settings!$Y$19:$Y$33, 0))+IF(INDEX(Settings!$AI$19:$AI$33, MATCH(J$10, Settings!$Y$19:$Y$33, 0))="", 0, INDEX($AO$2:$AU$8, MATCH(TEXT($B327, "ddd"), $AN$2:$AN$8, 0), MATCH(INDEX(Settings!$AI$19:$AI$33, MATCH(J$10, Settings!$Y$19:$Y$33, 0)), $AO$1:$AU$1, 0))), 0))</f>
        <v/>
      </c>
      <c r="AT327" s="119" t="str">
        <f>IF(OR($B327="", K327="", K$10="", AT$9), "", IFERROR($B327+INDEX(Settings!$AF$19:$AF$33, MATCH(K$10, Settings!$Y$19:$Y$33, 0))+IF(INDEX(Settings!$AI$19:$AI$33, MATCH(K$10, Settings!$Y$19:$Y$33, 0))="", 0, INDEX($AO$2:$AU$8, MATCH(TEXT($B327, "ddd"), $AN$2:$AN$8, 0), MATCH(INDEX(Settings!$AI$19:$AI$33, MATCH(K$10, Settings!$Y$19:$Y$33, 0)), $AO$1:$AU$1, 0))), 0))</f>
        <v/>
      </c>
      <c r="AU327" s="119" t="str">
        <f>IF(OR($B327="", L327="", L$10="", AU$9), "", IFERROR($B327+INDEX(Settings!$AF$19:$AF$33, MATCH(L$10, Settings!$Y$19:$Y$33, 0))+IF(INDEX(Settings!$AI$19:$AI$33, MATCH(L$10, Settings!$Y$19:$Y$33, 0))="", 0, INDEX($AO$2:$AU$8, MATCH(TEXT($B327, "ddd"), $AN$2:$AN$8, 0), MATCH(INDEX(Settings!$AI$19:$AI$33, MATCH(L$10, Settings!$Y$19:$Y$33, 0)), $AO$1:$AU$1, 0))), 0))</f>
        <v/>
      </c>
      <c r="AV327" s="119" t="str">
        <f>IF(OR($B327="", M327="", M$10="", AV$9), "", IFERROR($B327+INDEX(Settings!$AF$19:$AF$33, MATCH(M$10, Settings!$Y$19:$Y$33, 0))+IF(INDEX(Settings!$AI$19:$AI$33, MATCH(M$10, Settings!$Y$19:$Y$33, 0))="", 0, INDEX($AO$2:$AU$8, MATCH(TEXT($B327, "ddd"), $AN$2:$AN$8, 0), MATCH(INDEX(Settings!$AI$19:$AI$33, MATCH(M$10, Settings!$Y$19:$Y$33, 0)), $AO$1:$AU$1, 0))), 0))</f>
        <v/>
      </c>
      <c r="AW327" s="119" t="str">
        <f>IF(OR($B327="", N327="", N$10="", AW$9), "", IFERROR($B327+INDEX(Settings!$AF$19:$AF$33, MATCH(N$10, Settings!$Y$19:$Y$33, 0))+IF(INDEX(Settings!$AI$19:$AI$33, MATCH(N$10, Settings!$Y$19:$Y$33, 0))="", 0, INDEX($AO$2:$AU$8, MATCH(TEXT($B327, "ddd"), $AN$2:$AN$8, 0), MATCH(INDEX(Settings!$AI$19:$AI$33, MATCH(N$10, Settings!$Y$19:$Y$33, 0)), $AO$1:$AU$1, 0))), 0))</f>
        <v/>
      </c>
      <c r="AX327" s="119" t="str">
        <f>IF(OR($B327="", O327="", O$10="", AX$9), "", IFERROR($B327+INDEX(Settings!$AF$19:$AF$33, MATCH(O$10, Settings!$Y$19:$Y$33, 0))+IF(INDEX(Settings!$AI$19:$AI$33, MATCH(O$10, Settings!$Y$19:$Y$33, 0))="", 0, INDEX($AO$2:$AU$8, MATCH(TEXT($B327, "ddd"), $AN$2:$AN$8, 0), MATCH(INDEX(Settings!$AI$19:$AI$33, MATCH(O$10, Settings!$Y$19:$Y$33, 0)), $AO$1:$AU$1, 0))), 0))</f>
        <v/>
      </c>
      <c r="AY327" s="119" t="str">
        <f>IF(OR($B327="", P327="", P$10="", AY$9), "", IFERROR($B327+INDEX(Settings!$AF$19:$AF$33, MATCH(P$10, Settings!$Y$19:$Y$33, 0))+IF(INDEX(Settings!$AI$19:$AI$33, MATCH(P$10, Settings!$Y$19:$Y$33, 0))="", 0, INDEX($AO$2:$AU$8, MATCH(TEXT($B327, "ddd"), $AN$2:$AN$8, 0), MATCH(INDEX(Settings!$AI$19:$AI$33, MATCH(P$10, Settings!$Y$19:$Y$33, 0)), $AO$1:$AU$1, 0))), 0))</f>
        <v/>
      </c>
      <c r="AZ327" s="120" t="str">
        <f>IF(OR($B327="", Q327="", Q$10="", AZ$9), "", IFERROR($B327+INDEX(Settings!$AF$19:$AF$33, MATCH(Q$10, Settings!$Y$19:$Y$33, 0))+IF(INDEX(Settings!$AI$19:$AI$33, MATCH(Q$10, Settings!$Y$19:$Y$33, 0))="", 0, INDEX($AO$2:$AU$8, MATCH(TEXT($B327, "ddd"), $AN$2:$AN$8, 0), MATCH(INDEX(Settings!$AI$19:$AI$33, MATCH(Q$10, Settings!$Y$19:$Y$33, 0)), $AO$1:$AU$1, 0))), 0))</f>
        <v/>
      </c>
      <c r="BB327" s="118" t="str">
        <f>IF(OR(C$10="", $B327="", C327="", BB$9=""), "", IFERROR(WORKDAY((DATE(YEAR($B327), MONTH($B327)+INDEX(Settings!$AM$19:$AM$33, MATCH(C$10, Settings!$Y$19:$Y$33, 0)), IF(INDEX(Settings!$AQ$19:$AQ$33, MATCH(C$10, Settings!$Y$19:$Y$33, 0))=0, DAY($B327), INDEX(Settings!$AQ$19:$AQ$33, MATCH(C$10, Settings!$Y$19:$Y$33, 0))))-1), 1, Settings!$AY$23:$AY$38), ""))</f>
        <v/>
      </c>
      <c r="BC327" s="119" t="str">
        <f>IF(OR(D$10="", $B327="", D327="", BC$9=""), "", IFERROR(WORKDAY((DATE(YEAR($B327), MONTH($B327)+INDEX(Settings!$AM$19:$AM$33, MATCH(D$10, Settings!$Y$19:$Y$33, 0)), IF(INDEX(Settings!$AQ$19:$AQ$33, MATCH(D$10, Settings!$Y$19:$Y$33, 0))=0, DAY($B327), INDEX(Settings!$AQ$19:$AQ$33, MATCH(D$10, Settings!$Y$19:$Y$33, 0))))-1), 1, Settings!$AY$23:$AY$38), ""))</f>
        <v/>
      </c>
      <c r="BD327" s="119" t="str">
        <f>IF(OR(E$10="", $B327="", E327="", BD$9=""), "", IFERROR(WORKDAY((DATE(YEAR($B327), MONTH($B327)+INDEX(Settings!$AM$19:$AM$33, MATCH(E$10, Settings!$Y$19:$Y$33, 0)), IF(INDEX(Settings!$AQ$19:$AQ$33, MATCH(E$10, Settings!$Y$19:$Y$33, 0))=0, DAY($B327), INDEX(Settings!$AQ$19:$AQ$33, MATCH(E$10, Settings!$Y$19:$Y$33, 0))))-1), 1, Settings!$AY$23:$AY$38), ""))</f>
        <v/>
      </c>
      <c r="BE327" s="119" t="str">
        <f>IF(OR(F$10="", $B327="", F327="", BE$9=""), "", IFERROR(WORKDAY((DATE(YEAR($B327), MONTH($B327)+INDEX(Settings!$AM$19:$AM$33, MATCH(F$10, Settings!$Y$19:$Y$33, 0)), IF(INDEX(Settings!$AQ$19:$AQ$33, MATCH(F$10, Settings!$Y$19:$Y$33, 0))=0, DAY($B327), INDEX(Settings!$AQ$19:$AQ$33, MATCH(F$10, Settings!$Y$19:$Y$33, 0))))-1), 1, Settings!$AY$23:$AY$38), ""))</f>
        <v/>
      </c>
      <c r="BF327" s="119" t="str">
        <f>IF(OR(G$10="", $B327="", G327="", BF$9=""), "", IFERROR(WORKDAY((DATE(YEAR($B327), MONTH($B327)+INDEX(Settings!$AM$19:$AM$33, MATCH(G$10, Settings!$Y$19:$Y$33, 0)), IF(INDEX(Settings!$AQ$19:$AQ$33, MATCH(G$10, Settings!$Y$19:$Y$33, 0))=0, DAY($B327), INDEX(Settings!$AQ$19:$AQ$33, MATCH(G$10, Settings!$Y$19:$Y$33, 0))))-1), 1, Settings!$AY$23:$AY$38), ""))</f>
        <v/>
      </c>
      <c r="BG327" s="119" t="str">
        <f>IF(OR(H$10="", $B327="", H327="", BG$9=""), "", IFERROR(WORKDAY((DATE(YEAR($B327), MONTH($B327)+INDEX(Settings!$AM$19:$AM$33, MATCH(H$10, Settings!$Y$19:$Y$33, 0)), IF(INDEX(Settings!$AQ$19:$AQ$33, MATCH(H$10, Settings!$Y$19:$Y$33, 0))=0, DAY($B327), INDEX(Settings!$AQ$19:$AQ$33, MATCH(H$10, Settings!$Y$19:$Y$33, 0))))-1), 1, Settings!$AY$23:$AY$38), ""))</f>
        <v/>
      </c>
      <c r="BH327" s="119" t="str">
        <f>IF(OR(I$10="", $B327="", I327="", BH$9=""), "", IFERROR(WORKDAY((DATE(YEAR($B327), MONTH($B327)+INDEX(Settings!$AM$19:$AM$33, MATCH(I$10, Settings!$Y$19:$Y$33, 0)), IF(INDEX(Settings!$AQ$19:$AQ$33, MATCH(I$10, Settings!$Y$19:$Y$33, 0))=0, DAY($B327), INDEX(Settings!$AQ$19:$AQ$33, MATCH(I$10, Settings!$Y$19:$Y$33, 0))))-1), 1, Settings!$AY$23:$AY$38), ""))</f>
        <v/>
      </c>
      <c r="BI327" s="119" t="str">
        <f>IF(OR(J$10="", $B327="", J327="", BI$9=""), "", IFERROR(WORKDAY((DATE(YEAR($B327), MONTH($B327)+INDEX(Settings!$AM$19:$AM$33, MATCH(J$10, Settings!$Y$19:$Y$33, 0)), IF(INDEX(Settings!$AQ$19:$AQ$33, MATCH(J$10, Settings!$Y$19:$Y$33, 0))=0, DAY($B327), INDEX(Settings!$AQ$19:$AQ$33, MATCH(J$10, Settings!$Y$19:$Y$33, 0))))-1), 1, Settings!$AY$23:$AY$38), ""))</f>
        <v/>
      </c>
      <c r="BJ327" s="119" t="str">
        <f>IF(OR(K$10="", $B327="", K327="", BJ$9=""), "", IFERROR(WORKDAY((DATE(YEAR($B327), MONTH($B327)+INDEX(Settings!$AM$19:$AM$33, MATCH(K$10, Settings!$Y$19:$Y$33, 0)), IF(INDEX(Settings!$AQ$19:$AQ$33, MATCH(K$10, Settings!$Y$19:$Y$33, 0))=0, DAY($B327), INDEX(Settings!$AQ$19:$AQ$33, MATCH(K$10, Settings!$Y$19:$Y$33, 0))))-1), 1, Settings!$AY$23:$AY$38), ""))</f>
        <v/>
      </c>
      <c r="BK327" s="119" t="str">
        <f>IF(OR(L$10="", $B327="", L327="", BK$9=""), "", IFERROR(WORKDAY((DATE(YEAR($B327), MONTH($B327)+INDEX(Settings!$AM$19:$AM$33, MATCH(L$10, Settings!$Y$19:$Y$33, 0)), IF(INDEX(Settings!$AQ$19:$AQ$33, MATCH(L$10, Settings!$Y$19:$Y$33, 0))=0, DAY($B327), INDEX(Settings!$AQ$19:$AQ$33, MATCH(L$10, Settings!$Y$19:$Y$33, 0))))-1), 1, Settings!$AY$23:$AY$38), ""))</f>
        <v/>
      </c>
      <c r="BL327" s="119" t="str">
        <f>IF(OR(M$10="", $B327="", M327="", BL$9=""), "", IFERROR(WORKDAY((DATE(YEAR($B327), MONTH($B327)+INDEX(Settings!$AM$19:$AM$33, MATCH(M$10, Settings!$Y$19:$Y$33, 0)), IF(INDEX(Settings!$AQ$19:$AQ$33, MATCH(M$10, Settings!$Y$19:$Y$33, 0))=0, DAY($B327), INDEX(Settings!$AQ$19:$AQ$33, MATCH(M$10, Settings!$Y$19:$Y$33, 0))))-1), 1, Settings!$AY$23:$AY$38), ""))</f>
        <v/>
      </c>
      <c r="BM327" s="119" t="str">
        <f>IF(OR(N$10="", $B327="", N327="", BM$9=""), "", IFERROR(WORKDAY((DATE(YEAR($B327), MONTH($B327)+INDEX(Settings!$AM$19:$AM$33, MATCH(N$10, Settings!$Y$19:$Y$33, 0)), IF(INDEX(Settings!$AQ$19:$AQ$33, MATCH(N$10, Settings!$Y$19:$Y$33, 0))=0, DAY($B327), INDEX(Settings!$AQ$19:$AQ$33, MATCH(N$10, Settings!$Y$19:$Y$33, 0))))-1), 1, Settings!$AY$23:$AY$38), ""))</f>
        <v/>
      </c>
      <c r="BN327" s="119" t="str">
        <f>IF(OR(O$10="", $B327="", O327="", BN$9=""), "", IFERROR(WORKDAY((DATE(YEAR($B327), MONTH($B327)+INDEX(Settings!$AM$19:$AM$33, MATCH(O$10, Settings!$Y$19:$Y$33, 0)), IF(INDEX(Settings!$AQ$19:$AQ$33, MATCH(O$10, Settings!$Y$19:$Y$33, 0))=0, DAY($B327), INDEX(Settings!$AQ$19:$AQ$33, MATCH(O$10, Settings!$Y$19:$Y$33, 0))))-1), 1, Settings!$AY$23:$AY$38), ""))</f>
        <v/>
      </c>
      <c r="BO327" s="119" t="str">
        <f>IF(OR(P$10="", $B327="", P327="", BO$9=""), "", IFERROR(WORKDAY((DATE(YEAR($B327), MONTH($B327)+INDEX(Settings!$AM$19:$AM$33, MATCH(P$10, Settings!$Y$19:$Y$33, 0)), IF(INDEX(Settings!$AQ$19:$AQ$33, MATCH(P$10, Settings!$Y$19:$Y$33, 0))=0, DAY($B327), INDEX(Settings!$AQ$19:$AQ$33, MATCH(P$10, Settings!$Y$19:$Y$33, 0))))-1), 1, Settings!$AY$23:$AY$38), ""))</f>
        <v/>
      </c>
      <c r="BP327" s="120" t="str">
        <f>IF(OR(Q$10="", $B327="", Q327="", BP$9=""), "", IFERROR(WORKDAY((DATE(YEAR($B327), MONTH($B327)+INDEX(Settings!$AM$19:$AM$33, MATCH(Q$10, Settings!$Y$19:$Y$33, 0)), IF(INDEX(Settings!$AQ$19:$AQ$33, MATCH(Q$10, Settings!$Y$19:$Y$33, 0))=0, DAY($B327), INDEX(Settings!$AQ$19:$AQ$33, MATCH(Q$10, Settings!$Y$19:$Y$33, 0))))-1), 1, Settings!$AY$23:$AY$38), ""))</f>
        <v/>
      </c>
      <c r="BR327" s="118" t="str">
        <f>IF(BB327="", "", IF(BB327&lt;=$B327, WORKDAY(DATE(YEAR($BB327), MONTH(BB327)+1, DAY(BB327)-1), 1, Settings!$AY$23:$AY$38), BB327))</f>
        <v/>
      </c>
      <c r="BS327" s="119" t="str">
        <f>IF(BC327="", "", IF(BC327&lt;=$B327, WORKDAY(DATE(YEAR($BB327), MONTH(BC327)+1, DAY(BC327)-1), 1, Settings!$AY$23:$AY$38), BC327))</f>
        <v/>
      </c>
      <c r="BT327" s="119" t="str">
        <f>IF(BD327="", "", IF(BD327&lt;=$B327, WORKDAY(DATE(YEAR($BB327), MONTH(BD327)+1, DAY(BD327)-1), 1, Settings!$AY$23:$AY$38), BD327))</f>
        <v/>
      </c>
      <c r="BU327" s="119" t="str">
        <f>IF(BE327="", "", IF(BE327&lt;=$B327, WORKDAY(DATE(YEAR($BB327), MONTH(BE327)+1, DAY(BE327)-1), 1, Settings!$AY$23:$AY$38), BE327))</f>
        <v/>
      </c>
      <c r="BV327" s="119" t="str">
        <f>IF(BF327="", "", IF(BF327&lt;=$B327, WORKDAY(DATE(YEAR($BB327), MONTH(BF327)+1, DAY(BF327)-1), 1, Settings!$AY$23:$AY$38), BF327))</f>
        <v/>
      </c>
      <c r="BW327" s="119" t="str">
        <f>IF(BG327="", "", IF(BG327&lt;=$B327, WORKDAY(DATE(YEAR($BB327), MONTH(BG327)+1, DAY(BG327)-1), 1, Settings!$AY$23:$AY$38), BG327))</f>
        <v/>
      </c>
      <c r="BX327" s="119" t="str">
        <f>IF(BH327="", "", IF(BH327&lt;=$B327, WORKDAY(DATE(YEAR($BB327), MONTH(BH327)+1, DAY(BH327)-1), 1, Settings!$AY$23:$AY$38), BH327))</f>
        <v/>
      </c>
      <c r="BY327" s="119" t="str">
        <f>IF(BI327="", "", IF(BI327&lt;=$B327, WORKDAY(DATE(YEAR($BB327), MONTH(BI327)+1, DAY(BI327)-1), 1, Settings!$AY$23:$AY$38), BI327))</f>
        <v/>
      </c>
      <c r="BZ327" s="119" t="str">
        <f>IF(BJ327="", "", IF(BJ327&lt;=$B327, WORKDAY(DATE(YEAR($BB327), MONTH(BJ327)+1, DAY(BJ327)-1), 1, Settings!$AY$23:$AY$38), BJ327))</f>
        <v/>
      </c>
      <c r="CA327" s="119" t="str">
        <f>IF(BK327="", "", IF(BK327&lt;=$B327, WORKDAY(DATE(YEAR($BB327), MONTH(BK327)+1, DAY(BK327)-1), 1, Settings!$AY$23:$AY$38), BK327))</f>
        <v/>
      </c>
      <c r="CB327" s="119" t="str">
        <f>IF(BL327="", "", IF(BL327&lt;=$B327, WORKDAY(DATE(YEAR($BB327), MONTH(BL327)+1, DAY(BL327)-1), 1, Settings!$AY$23:$AY$38), BL327))</f>
        <v/>
      </c>
      <c r="CC327" s="119" t="str">
        <f>IF(BM327="", "", IF(BM327&lt;=$B327, WORKDAY(DATE(YEAR($BB327), MONTH(BM327)+1, DAY(BM327)-1), 1, Settings!$AY$23:$AY$38), BM327))</f>
        <v/>
      </c>
      <c r="CD327" s="119" t="str">
        <f>IF(BN327="", "", IF(BN327&lt;=$B327, WORKDAY(DATE(YEAR($BB327), MONTH(BN327)+1, DAY(BN327)-1), 1, Settings!$AY$23:$AY$38), BN327))</f>
        <v/>
      </c>
      <c r="CE327" s="119" t="str">
        <f>IF(BO327="", "", IF(BO327&lt;=$B327, WORKDAY(DATE(YEAR($BB327), MONTH(BO327)+1, DAY(BO327)-1), 1, Settings!$AY$23:$AY$38), BO327))</f>
        <v/>
      </c>
      <c r="CF327" s="120" t="str">
        <f>IF(BP327="", "", IF(BP327&lt;=$B327, WORKDAY(DATE(YEAR($BB327), MONTH(BP327)+1, DAY(BP327)-1), 1, Settings!$AY$23:$AY$38), BP327))</f>
        <v/>
      </c>
      <c r="CH327" s="48" t="str">
        <f t="shared" si="128"/>
        <v/>
      </c>
      <c r="CI327" s="49" t="str">
        <f t="shared" si="129"/>
        <v/>
      </c>
      <c r="CJ327" s="49" t="str">
        <f t="shared" si="130"/>
        <v/>
      </c>
      <c r="CK327" s="49" t="str">
        <f t="shared" si="131"/>
        <v/>
      </c>
      <c r="CL327" s="49" t="str">
        <f t="shared" si="132"/>
        <v/>
      </c>
      <c r="CM327" s="49" t="str">
        <f t="shared" si="133"/>
        <v/>
      </c>
      <c r="CN327" s="49" t="str">
        <f t="shared" si="134"/>
        <v/>
      </c>
      <c r="CO327" s="49" t="str">
        <f t="shared" si="135"/>
        <v/>
      </c>
      <c r="CP327" s="49" t="str">
        <f t="shared" si="136"/>
        <v/>
      </c>
      <c r="CQ327" s="49" t="str">
        <f t="shared" si="137"/>
        <v/>
      </c>
      <c r="CR327" s="49" t="str">
        <f t="shared" si="138"/>
        <v/>
      </c>
      <c r="CS327" s="49" t="str">
        <f t="shared" si="139"/>
        <v/>
      </c>
      <c r="CT327" s="49" t="str">
        <f t="shared" si="140"/>
        <v/>
      </c>
      <c r="CU327" s="49" t="str">
        <f t="shared" si="141"/>
        <v/>
      </c>
      <c r="CV327" s="16" t="str">
        <f t="shared" si="142"/>
        <v/>
      </c>
      <c r="CX327" s="48" t="str">
        <f t="shared" si="143"/>
        <v/>
      </c>
      <c r="CY327" s="49" t="str">
        <f t="shared" si="144"/>
        <v/>
      </c>
      <c r="CZ327" s="49" t="str">
        <f t="shared" si="145"/>
        <v/>
      </c>
      <c r="DA327" s="49" t="str">
        <f t="shared" si="146"/>
        <v/>
      </c>
      <c r="DB327" s="49" t="str">
        <f t="shared" si="147"/>
        <v/>
      </c>
      <c r="DC327" s="49" t="str">
        <f t="shared" si="148"/>
        <v/>
      </c>
      <c r="DD327" s="49" t="str">
        <f t="shared" si="149"/>
        <v/>
      </c>
      <c r="DE327" s="49" t="str">
        <f t="shared" si="150"/>
        <v/>
      </c>
      <c r="DF327" s="49" t="str">
        <f t="shared" si="151"/>
        <v/>
      </c>
      <c r="DG327" s="49" t="str">
        <f t="shared" si="152"/>
        <v/>
      </c>
      <c r="DH327" s="49" t="str">
        <f t="shared" si="153"/>
        <v/>
      </c>
      <c r="DI327" s="49" t="str">
        <f t="shared" si="154"/>
        <v/>
      </c>
      <c r="DJ327" s="49" t="str">
        <f t="shared" si="155"/>
        <v/>
      </c>
      <c r="DK327" s="49" t="str">
        <f t="shared" si="156"/>
        <v/>
      </c>
      <c r="DL327" s="16" t="str">
        <f t="shared" si="157"/>
        <v/>
      </c>
      <c r="DN327" s="17" t="str">
        <f t="shared" si="158"/>
        <v>May 2020</v>
      </c>
    </row>
    <row r="328" spans="1:118" x14ac:dyDescent="0.25">
      <c r="A328" s="30"/>
      <c r="B328" s="102">
        <f>IF(B327="", "", IFERROR(IF(B327+1&gt;Settings!$G$25, "", B327+1), ""))</f>
        <v>43964</v>
      </c>
      <c r="C328" s="294"/>
      <c r="D328" s="295"/>
      <c r="E328" s="295"/>
      <c r="F328" s="295"/>
      <c r="G328" s="295"/>
      <c r="H328" s="295"/>
      <c r="I328" s="295"/>
      <c r="J328" s="295"/>
      <c r="K328" s="295"/>
      <c r="L328" s="295"/>
      <c r="M328" s="295"/>
      <c r="N328" s="295"/>
      <c r="O328" s="295"/>
      <c r="P328" s="295"/>
      <c r="Q328" s="296"/>
      <c r="R328" s="30"/>
      <c r="T328" s="17" t="str">
        <f>IF($B328="", "", IF($B328&lt;Settings!$G$23, "Old", "New"))</f>
        <v>New</v>
      </c>
      <c r="AL328" s="118" t="str">
        <f>IF(OR($B328="", C328="", C$10="", AL$9), "", IFERROR($B328+INDEX(Settings!$AF$19:$AF$33, MATCH(C$10, Settings!$Y$19:$Y$33, 0))+IF(INDEX(Settings!$AI$19:$AI$33, MATCH(C$10, Settings!$Y$19:$Y$33, 0))="", 0, INDEX($AO$2:$AU$8, MATCH(TEXT($B328, "ddd"), $AN$2:$AN$8, 0), MATCH(INDEX(Settings!$AI$19:$AI$33, MATCH(C$10, Settings!$Y$19:$Y$33, 0)), $AO$1:$AU$1, 0))), 0))</f>
        <v/>
      </c>
      <c r="AM328" s="119" t="str">
        <f>IF(OR($B328="", D328="", D$10="", AM$9), "", IFERROR($B328+INDEX(Settings!$AF$19:$AF$33, MATCH(D$10, Settings!$Y$19:$Y$33, 0))+IF(INDEX(Settings!$AI$19:$AI$33, MATCH(D$10, Settings!$Y$19:$Y$33, 0))="", 0, INDEX($AO$2:$AU$8, MATCH(TEXT($B328, "ddd"), $AN$2:$AN$8, 0), MATCH(INDEX(Settings!$AI$19:$AI$33, MATCH(D$10, Settings!$Y$19:$Y$33, 0)), $AO$1:$AU$1, 0))), 0))</f>
        <v/>
      </c>
      <c r="AN328" s="119" t="str">
        <f>IF(OR($B328="", E328="", E$10="", AN$9), "", IFERROR($B328+INDEX(Settings!$AF$19:$AF$33, MATCH(E$10, Settings!$Y$19:$Y$33, 0))+IF(INDEX(Settings!$AI$19:$AI$33, MATCH(E$10, Settings!$Y$19:$Y$33, 0))="", 0, INDEX($AO$2:$AU$8, MATCH(TEXT($B328, "ddd"), $AN$2:$AN$8, 0), MATCH(INDEX(Settings!$AI$19:$AI$33, MATCH(E$10, Settings!$Y$19:$Y$33, 0)), $AO$1:$AU$1, 0))), 0))</f>
        <v/>
      </c>
      <c r="AO328" s="119" t="str">
        <f>IF(OR($B328="", F328="", F$10="", AO$9), "", IFERROR($B328+INDEX(Settings!$AF$19:$AF$33, MATCH(F$10, Settings!$Y$19:$Y$33, 0))+IF(INDEX(Settings!$AI$19:$AI$33, MATCH(F$10, Settings!$Y$19:$Y$33, 0))="", 0, INDEX($AO$2:$AU$8, MATCH(TEXT($B328, "ddd"), $AN$2:$AN$8, 0), MATCH(INDEX(Settings!$AI$19:$AI$33, MATCH(F$10, Settings!$Y$19:$Y$33, 0)), $AO$1:$AU$1, 0))), 0))</f>
        <v/>
      </c>
      <c r="AP328" s="119" t="str">
        <f>IF(OR($B328="", G328="", G$10="", AP$9), "", IFERROR($B328+INDEX(Settings!$AF$19:$AF$33, MATCH(G$10, Settings!$Y$19:$Y$33, 0))+IF(INDEX(Settings!$AI$19:$AI$33, MATCH(G$10, Settings!$Y$19:$Y$33, 0))="", 0, INDEX($AO$2:$AU$8, MATCH(TEXT($B328, "ddd"), $AN$2:$AN$8, 0), MATCH(INDEX(Settings!$AI$19:$AI$33, MATCH(G$10, Settings!$Y$19:$Y$33, 0)), $AO$1:$AU$1, 0))), 0))</f>
        <v/>
      </c>
      <c r="AQ328" s="119" t="str">
        <f>IF(OR($B328="", H328="", H$10="", AQ$9), "", IFERROR($B328+INDEX(Settings!$AF$19:$AF$33, MATCH(H$10, Settings!$Y$19:$Y$33, 0))+IF(INDEX(Settings!$AI$19:$AI$33, MATCH(H$10, Settings!$Y$19:$Y$33, 0))="", 0, INDEX($AO$2:$AU$8, MATCH(TEXT($B328, "ddd"), $AN$2:$AN$8, 0), MATCH(INDEX(Settings!$AI$19:$AI$33, MATCH(H$10, Settings!$Y$19:$Y$33, 0)), $AO$1:$AU$1, 0))), 0))</f>
        <v/>
      </c>
      <c r="AR328" s="119" t="str">
        <f>IF(OR($B328="", I328="", I$10="", AR$9), "", IFERROR($B328+INDEX(Settings!$AF$19:$AF$33, MATCH(I$10, Settings!$Y$19:$Y$33, 0))+IF(INDEX(Settings!$AI$19:$AI$33, MATCH(I$10, Settings!$Y$19:$Y$33, 0))="", 0, INDEX($AO$2:$AU$8, MATCH(TEXT($B328, "ddd"), $AN$2:$AN$8, 0), MATCH(INDEX(Settings!$AI$19:$AI$33, MATCH(I$10, Settings!$Y$19:$Y$33, 0)), $AO$1:$AU$1, 0))), 0))</f>
        <v/>
      </c>
      <c r="AS328" s="119" t="str">
        <f>IF(OR($B328="", J328="", J$10="", AS$9), "", IFERROR($B328+INDEX(Settings!$AF$19:$AF$33, MATCH(J$10, Settings!$Y$19:$Y$33, 0))+IF(INDEX(Settings!$AI$19:$AI$33, MATCH(J$10, Settings!$Y$19:$Y$33, 0))="", 0, INDEX($AO$2:$AU$8, MATCH(TEXT($B328, "ddd"), $AN$2:$AN$8, 0), MATCH(INDEX(Settings!$AI$19:$AI$33, MATCH(J$10, Settings!$Y$19:$Y$33, 0)), $AO$1:$AU$1, 0))), 0))</f>
        <v/>
      </c>
      <c r="AT328" s="119" t="str">
        <f>IF(OR($B328="", K328="", K$10="", AT$9), "", IFERROR($B328+INDEX(Settings!$AF$19:$AF$33, MATCH(K$10, Settings!$Y$19:$Y$33, 0))+IF(INDEX(Settings!$AI$19:$AI$33, MATCH(K$10, Settings!$Y$19:$Y$33, 0))="", 0, INDEX($AO$2:$AU$8, MATCH(TEXT($B328, "ddd"), $AN$2:$AN$8, 0), MATCH(INDEX(Settings!$AI$19:$AI$33, MATCH(K$10, Settings!$Y$19:$Y$33, 0)), $AO$1:$AU$1, 0))), 0))</f>
        <v/>
      </c>
      <c r="AU328" s="119" t="str">
        <f>IF(OR($B328="", L328="", L$10="", AU$9), "", IFERROR($B328+INDEX(Settings!$AF$19:$AF$33, MATCH(L$10, Settings!$Y$19:$Y$33, 0))+IF(INDEX(Settings!$AI$19:$AI$33, MATCH(L$10, Settings!$Y$19:$Y$33, 0))="", 0, INDEX($AO$2:$AU$8, MATCH(TEXT($B328, "ddd"), $AN$2:$AN$8, 0), MATCH(INDEX(Settings!$AI$19:$AI$33, MATCH(L$10, Settings!$Y$19:$Y$33, 0)), $AO$1:$AU$1, 0))), 0))</f>
        <v/>
      </c>
      <c r="AV328" s="119" t="str">
        <f>IF(OR($B328="", M328="", M$10="", AV$9), "", IFERROR($B328+INDEX(Settings!$AF$19:$AF$33, MATCH(M$10, Settings!$Y$19:$Y$33, 0))+IF(INDEX(Settings!$AI$19:$AI$33, MATCH(M$10, Settings!$Y$19:$Y$33, 0))="", 0, INDEX($AO$2:$AU$8, MATCH(TEXT($B328, "ddd"), $AN$2:$AN$8, 0), MATCH(INDEX(Settings!$AI$19:$AI$33, MATCH(M$10, Settings!$Y$19:$Y$33, 0)), $AO$1:$AU$1, 0))), 0))</f>
        <v/>
      </c>
      <c r="AW328" s="119" t="str">
        <f>IF(OR($B328="", N328="", N$10="", AW$9), "", IFERROR($B328+INDEX(Settings!$AF$19:$AF$33, MATCH(N$10, Settings!$Y$19:$Y$33, 0))+IF(INDEX(Settings!$AI$19:$AI$33, MATCH(N$10, Settings!$Y$19:$Y$33, 0))="", 0, INDEX($AO$2:$AU$8, MATCH(TEXT($B328, "ddd"), $AN$2:$AN$8, 0), MATCH(INDEX(Settings!$AI$19:$AI$33, MATCH(N$10, Settings!$Y$19:$Y$33, 0)), $AO$1:$AU$1, 0))), 0))</f>
        <v/>
      </c>
      <c r="AX328" s="119" t="str">
        <f>IF(OR($B328="", O328="", O$10="", AX$9), "", IFERROR($B328+INDEX(Settings!$AF$19:$AF$33, MATCH(O$10, Settings!$Y$19:$Y$33, 0))+IF(INDEX(Settings!$AI$19:$AI$33, MATCH(O$10, Settings!$Y$19:$Y$33, 0))="", 0, INDEX($AO$2:$AU$8, MATCH(TEXT($B328, "ddd"), $AN$2:$AN$8, 0), MATCH(INDEX(Settings!$AI$19:$AI$33, MATCH(O$10, Settings!$Y$19:$Y$33, 0)), $AO$1:$AU$1, 0))), 0))</f>
        <v/>
      </c>
      <c r="AY328" s="119" t="str">
        <f>IF(OR($B328="", P328="", P$10="", AY$9), "", IFERROR($B328+INDEX(Settings!$AF$19:$AF$33, MATCH(P$10, Settings!$Y$19:$Y$33, 0))+IF(INDEX(Settings!$AI$19:$AI$33, MATCH(P$10, Settings!$Y$19:$Y$33, 0))="", 0, INDEX($AO$2:$AU$8, MATCH(TEXT($B328, "ddd"), $AN$2:$AN$8, 0), MATCH(INDEX(Settings!$AI$19:$AI$33, MATCH(P$10, Settings!$Y$19:$Y$33, 0)), $AO$1:$AU$1, 0))), 0))</f>
        <v/>
      </c>
      <c r="AZ328" s="120" t="str">
        <f>IF(OR($B328="", Q328="", Q$10="", AZ$9), "", IFERROR($B328+INDEX(Settings!$AF$19:$AF$33, MATCH(Q$10, Settings!$Y$19:$Y$33, 0))+IF(INDEX(Settings!$AI$19:$AI$33, MATCH(Q$10, Settings!$Y$19:$Y$33, 0))="", 0, INDEX($AO$2:$AU$8, MATCH(TEXT($B328, "ddd"), $AN$2:$AN$8, 0), MATCH(INDEX(Settings!$AI$19:$AI$33, MATCH(Q$10, Settings!$Y$19:$Y$33, 0)), $AO$1:$AU$1, 0))), 0))</f>
        <v/>
      </c>
      <c r="BB328" s="118" t="str">
        <f>IF(OR(C$10="", $B328="", C328="", BB$9=""), "", IFERROR(WORKDAY((DATE(YEAR($B328), MONTH($B328)+INDEX(Settings!$AM$19:$AM$33, MATCH(C$10, Settings!$Y$19:$Y$33, 0)), IF(INDEX(Settings!$AQ$19:$AQ$33, MATCH(C$10, Settings!$Y$19:$Y$33, 0))=0, DAY($B328), INDEX(Settings!$AQ$19:$AQ$33, MATCH(C$10, Settings!$Y$19:$Y$33, 0))))-1), 1, Settings!$AY$23:$AY$38), ""))</f>
        <v/>
      </c>
      <c r="BC328" s="119" t="str">
        <f>IF(OR(D$10="", $B328="", D328="", BC$9=""), "", IFERROR(WORKDAY((DATE(YEAR($B328), MONTH($B328)+INDEX(Settings!$AM$19:$AM$33, MATCH(D$10, Settings!$Y$19:$Y$33, 0)), IF(INDEX(Settings!$AQ$19:$AQ$33, MATCH(D$10, Settings!$Y$19:$Y$33, 0))=0, DAY($B328), INDEX(Settings!$AQ$19:$AQ$33, MATCH(D$10, Settings!$Y$19:$Y$33, 0))))-1), 1, Settings!$AY$23:$AY$38), ""))</f>
        <v/>
      </c>
      <c r="BD328" s="119" t="str">
        <f>IF(OR(E$10="", $B328="", E328="", BD$9=""), "", IFERROR(WORKDAY((DATE(YEAR($B328), MONTH($B328)+INDEX(Settings!$AM$19:$AM$33, MATCH(E$10, Settings!$Y$19:$Y$33, 0)), IF(INDEX(Settings!$AQ$19:$AQ$33, MATCH(E$10, Settings!$Y$19:$Y$33, 0))=0, DAY($B328), INDEX(Settings!$AQ$19:$AQ$33, MATCH(E$10, Settings!$Y$19:$Y$33, 0))))-1), 1, Settings!$AY$23:$AY$38), ""))</f>
        <v/>
      </c>
      <c r="BE328" s="119" t="str">
        <f>IF(OR(F$10="", $B328="", F328="", BE$9=""), "", IFERROR(WORKDAY((DATE(YEAR($B328), MONTH($B328)+INDEX(Settings!$AM$19:$AM$33, MATCH(F$10, Settings!$Y$19:$Y$33, 0)), IF(INDEX(Settings!$AQ$19:$AQ$33, MATCH(F$10, Settings!$Y$19:$Y$33, 0))=0, DAY($B328), INDEX(Settings!$AQ$19:$AQ$33, MATCH(F$10, Settings!$Y$19:$Y$33, 0))))-1), 1, Settings!$AY$23:$AY$38), ""))</f>
        <v/>
      </c>
      <c r="BF328" s="119" t="str">
        <f>IF(OR(G$10="", $B328="", G328="", BF$9=""), "", IFERROR(WORKDAY((DATE(YEAR($B328), MONTH($B328)+INDEX(Settings!$AM$19:$AM$33, MATCH(G$10, Settings!$Y$19:$Y$33, 0)), IF(INDEX(Settings!$AQ$19:$AQ$33, MATCH(G$10, Settings!$Y$19:$Y$33, 0))=0, DAY($B328), INDEX(Settings!$AQ$19:$AQ$33, MATCH(G$10, Settings!$Y$19:$Y$33, 0))))-1), 1, Settings!$AY$23:$AY$38), ""))</f>
        <v/>
      </c>
      <c r="BG328" s="119" t="str">
        <f>IF(OR(H$10="", $B328="", H328="", BG$9=""), "", IFERROR(WORKDAY((DATE(YEAR($B328), MONTH($B328)+INDEX(Settings!$AM$19:$AM$33, MATCH(H$10, Settings!$Y$19:$Y$33, 0)), IF(INDEX(Settings!$AQ$19:$AQ$33, MATCH(H$10, Settings!$Y$19:$Y$33, 0))=0, DAY($B328), INDEX(Settings!$AQ$19:$AQ$33, MATCH(H$10, Settings!$Y$19:$Y$33, 0))))-1), 1, Settings!$AY$23:$AY$38), ""))</f>
        <v/>
      </c>
      <c r="BH328" s="119" t="str">
        <f>IF(OR(I$10="", $B328="", I328="", BH$9=""), "", IFERROR(WORKDAY((DATE(YEAR($B328), MONTH($B328)+INDEX(Settings!$AM$19:$AM$33, MATCH(I$10, Settings!$Y$19:$Y$33, 0)), IF(INDEX(Settings!$AQ$19:$AQ$33, MATCH(I$10, Settings!$Y$19:$Y$33, 0))=0, DAY($B328), INDEX(Settings!$AQ$19:$AQ$33, MATCH(I$10, Settings!$Y$19:$Y$33, 0))))-1), 1, Settings!$AY$23:$AY$38), ""))</f>
        <v/>
      </c>
      <c r="BI328" s="119" t="str">
        <f>IF(OR(J$10="", $B328="", J328="", BI$9=""), "", IFERROR(WORKDAY((DATE(YEAR($B328), MONTH($B328)+INDEX(Settings!$AM$19:$AM$33, MATCH(J$10, Settings!$Y$19:$Y$33, 0)), IF(INDEX(Settings!$AQ$19:$AQ$33, MATCH(J$10, Settings!$Y$19:$Y$33, 0))=0, DAY($B328), INDEX(Settings!$AQ$19:$AQ$33, MATCH(J$10, Settings!$Y$19:$Y$33, 0))))-1), 1, Settings!$AY$23:$AY$38), ""))</f>
        <v/>
      </c>
      <c r="BJ328" s="119" t="str">
        <f>IF(OR(K$10="", $B328="", K328="", BJ$9=""), "", IFERROR(WORKDAY((DATE(YEAR($B328), MONTH($B328)+INDEX(Settings!$AM$19:$AM$33, MATCH(K$10, Settings!$Y$19:$Y$33, 0)), IF(INDEX(Settings!$AQ$19:$AQ$33, MATCH(K$10, Settings!$Y$19:$Y$33, 0))=0, DAY($B328), INDEX(Settings!$AQ$19:$AQ$33, MATCH(K$10, Settings!$Y$19:$Y$33, 0))))-1), 1, Settings!$AY$23:$AY$38), ""))</f>
        <v/>
      </c>
      <c r="BK328" s="119" t="str">
        <f>IF(OR(L$10="", $B328="", L328="", BK$9=""), "", IFERROR(WORKDAY((DATE(YEAR($B328), MONTH($B328)+INDEX(Settings!$AM$19:$AM$33, MATCH(L$10, Settings!$Y$19:$Y$33, 0)), IF(INDEX(Settings!$AQ$19:$AQ$33, MATCH(L$10, Settings!$Y$19:$Y$33, 0))=0, DAY($B328), INDEX(Settings!$AQ$19:$AQ$33, MATCH(L$10, Settings!$Y$19:$Y$33, 0))))-1), 1, Settings!$AY$23:$AY$38), ""))</f>
        <v/>
      </c>
      <c r="BL328" s="119" t="str">
        <f>IF(OR(M$10="", $B328="", M328="", BL$9=""), "", IFERROR(WORKDAY((DATE(YEAR($B328), MONTH($B328)+INDEX(Settings!$AM$19:$AM$33, MATCH(M$10, Settings!$Y$19:$Y$33, 0)), IF(INDEX(Settings!$AQ$19:$AQ$33, MATCH(M$10, Settings!$Y$19:$Y$33, 0))=0, DAY($B328), INDEX(Settings!$AQ$19:$AQ$33, MATCH(M$10, Settings!$Y$19:$Y$33, 0))))-1), 1, Settings!$AY$23:$AY$38), ""))</f>
        <v/>
      </c>
      <c r="BM328" s="119" t="str">
        <f>IF(OR(N$10="", $B328="", N328="", BM$9=""), "", IFERROR(WORKDAY((DATE(YEAR($B328), MONTH($B328)+INDEX(Settings!$AM$19:$AM$33, MATCH(N$10, Settings!$Y$19:$Y$33, 0)), IF(INDEX(Settings!$AQ$19:$AQ$33, MATCH(N$10, Settings!$Y$19:$Y$33, 0))=0, DAY($B328), INDEX(Settings!$AQ$19:$AQ$33, MATCH(N$10, Settings!$Y$19:$Y$33, 0))))-1), 1, Settings!$AY$23:$AY$38), ""))</f>
        <v/>
      </c>
      <c r="BN328" s="119" t="str">
        <f>IF(OR(O$10="", $B328="", O328="", BN$9=""), "", IFERROR(WORKDAY((DATE(YEAR($B328), MONTH($B328)+INDEX(Settings!$AM$19:$AM$33, MATCH(O$10, Settings!$Y$19:$Y$33, 0)), IF(INDEX(Settings!$AQ$19:$AQ$33, MATCH(O$10, Settings!$Y$19:$Y$33, 0))=0, DAY($B328), INDEX(Settings!$AQ$19:$AQ$33, MATCH(O$10, Settings!$Y$19:$Y$33, 0))))-1), 1, Settings!$AY$23:$AY$38), ""))</f>
        <v/>
      </c>
      <c r="BO328" s="119" t="str">
        <f>IF(OR(P$10="", $B328="", P328="", BO$9=""), "", IFERROR(WORKDAY((DATE(YEAR($B328), MONTH($B328)+INDEX(Settings!$AM$19:$AM$33, MATCH(P$10, Settings!$Y$19:$Y$33, 0)), IF(INDEX(Settings!$AQ$19:$AQ$33, MATCH(P$10, Settings!$Y$19:$Y$33, 0))=0, DAY($B328), INDEX(Settings!$AQ$19:$AQ$33, MATCH(P$10, Settings!$Y$19:$Y$33, 0))))-1), 1, Settings!$AY$23:$AY$38), ""))</f>
        <v/>
      </c>
      <c r="BP328" s="120" t="str">
        <f>IF(OR(Q$10="", $B328="", Q328="", BP$9=""), "", IFERROR(WORKDAY((DATE(YEAR($B328), MONTH($B328)+INDEX(Settings!$AM$19:$AM$33, MATCH(Q$10, Settings!$Y$19:$Y$33, 0)), IF(INDEX(Settings!$AQ$19:$AQ$33, MATCH(Q$10, Settings!$Y$19:$Y$33, 0))=0, DAY($B328), INDEX(Settings!$AQ$19:$AQ$33, MATCH(Q$10, Settings!$Y$19:$Y$33, 0))))-1), 1, Settings!$AY$23:$AY$38), ""))</f>
        <v/>
      </c>
      <c r="BR328" s="118" t="str">
        <f>IF(BB328="", "", IF(BB328&lt;=$B328, WORKDAY(DATE(YEAR($BB328), MONTH(BB328)+1, DAY(BB328)-1), 1, Settings!$AY$23:$AY$38), BB328))</f>
        <v/>
      </c>
      <c r="BS328" s="119" t="str">
        <f>IF(BC328="", "", IF(BC328&lt;=$B328, WORKDAY(DATE(YEAR($BB328), MONTH(BC328)+1, DAY(BC328)-1), 1, Settings!$AY$23:$AY$38), BC328))</f>
        <v/>
      </c>
      <c r="BT328" s="119" t="str">
        <f>IF(BD328="", "", IF(BD328&lt;=$B328, WORKDAY(DATE(YEAR($BB328), MONTH(BD328)+1, DAY(BD328)-1), 1, Settings!$AY$23:$AY$38), BD328))</f>
        <v/>
      </c>
      <c r="BU328" s="119" t="str">
        <f>IF(BE328="", "", IF(BE328&lt;=$B328, WORKDAY(DATE(YEAR($BB328), MONTH(BE328)+1, DAY(BE328)-1), 1, Settings!$AY$23:$AY$38), BE328))</f>
        <v/>
      </c>
      <c r="BV328" s="119" t="str">
        <f>IF(BF328="", "", IF(BF328&lt;=$B328, WORKDAY(DATE(YEAR($BB328), MONTH(BF328)+1, DAY(BF328)-1), 1, Settings!$AY$23:$AY$38), BF328))</f>
        <v/>
      </c>
      <c r="BW328" s="119" t="str">
        <f>IF(BG328="", "", IF(BG328&lt;=$B328, WORKDAY(DATE(YEAR($BB328), MONTH(BG328)+1, DAY(BG328)-1), 1, Settings!$AY$23:$AY$38), BG328))</f>
        <v/>
      </c>
      <c r="BX328" s="119" t="str">
        <f>IF(BH328="", "", IF(BH328&lt;=$B328, WORKDAY(DATE(YEAR($BB328), MONTH(BH328)+1, DAY(BH328)-1), 1, Settings!$AY$23:$AY$38), BH328))</f>
        <v/>
      </c>
      <c r="BY328" s="119" t="str">
        <f>IF(BI328="", "", IF(BI328&lt;=$B328, WORKDAY(DATE(YEAR($BB328), MONTH(BI328)+1, DAY(BI328)-1), 1, Settings!$AY$23:$AY$38), BI328))</f>
        <v/>
      </c>
      <c r="BZ328" s="119" t="str">
        <f>IF(BJ328="", "", IF(BJ328&lt;=$B328, WORKDAY(DATE(YEAR($BB328), MONTH(BJ328)+1, DAY(BJ328)-1), 1, Settings!$AY$23:$AY$38), BJ328))</f>
        <v/>
      </c>
      <c r="CA328" s="119" t="str">
        <f>IF(BK328="", "", IF(BK328&lt;=$B328, WORKDAY(DATE(YEAR($BB328), MONTH(BK328)+1, DAY(BK328)-1), 1, Settings!$AY$23:$AY$38), BK328))</f>
        <v/>
      </c>
      <c r="CB328" s="119" t="str">
        <f>IF(BL328="", "", IF(BL328&lt;=$B328, WORKDAY(DATE(YEAR($BB328), MONTH(BL328)+1, DAY(BL328)-1), 1, Settings!$AY$23:$AY$38), BL328))</f>
        <v/>
      </c>
      <c r="CC328" s="119" t="str">
        <f>IF(BM328="", "", IF(BM328&lt;=$B328, WORKDAY(DATE(YEAR($BB328), MONTH(BM328)+1, DAY(BM328)-1), 1, Settings!$AY$23:$AY$38), BM328))</f>
        <v/>
      </c>
      <c r="CD328" s="119" t="str">
        <f>IF(BN328="", "", IF(BN328&lt;=$B328, WORKDAY(DATE(YEAR($BB328), MONTH(BN328)+1, DAY(BN328)-1), 1, Settings!$AY$23:$AY$38), BN328))</f>
        <v/>
      </c>
      <c r="CE328" s="119" t="str">
        <f>IF(BO328="", "", IF(BO328&lt;=$B328, WORKDAY(DATE(YEAR($BB328), MONTH(BO328)+1, DAY(BO328)-1), 1, Settings!$AY$23:$AY$38), BO328))</f>
        <v/>
      </c>
      <c r="CF328" s="120" t="str">
        <f>IF(BP328="", "", IF(BP328&lt;=$B328, WORKDAY(DATE(YEAR($BB328), MONTH(BP328)+1, DAY(BP328)-1), 1, Settings!$AY$23:$AY$38), BP328))</f>
        <v/>
      </c>
      <c r="CH328" s="48" t="str">
        <f t="shared" si="128"/>
        <v/>
      </c>
      <c r="CI328" s="49" t="str">
        <f t="shared" si="129"/>
        <v/>
      </c>
      <c r="CJ328" s="49" t="str">
        <f t="shared" si="130"/>
        <v/>
      </c>
      <c r="CK328" s="49" t="str">
        <f t="shared" si="131"/>
        <v/>
      </c>
      <c r="CL328" s="49" t="str">
        <f t="shared" si="132"/>
        <v/>
      </c>
      <c r="CM328" s="49" t="str">
        <f t="shared" si="133"/>
        <v/>
      </c>
      <c r="CN328" s="49" t="str">
        <f t="shared" si="134"/>
        <v/>
      </c>
      <c r="CO328" s="49" t="str">
        <f t="shared" si="135"/>
        <v/>
      </c>
      <c r="CP328" s="49" t="str">
        <f t="shared" si="136"/>
        <v/>
      </c>
      <c r="CQ328" s="49" t="str">
        <f t="shared" si="137"/>
        <v/>
      </c>
      <c r="CR328" s="49" t="str">
        <f t="shared" si="138"/>
        <v/>
      </c>
      <c r="CS328" s="49" t="str">
        <f t="shared" si="139"/>
        <v/>
      </c>
      <c r="CT328" s="49" t="str">
        <f t="shared" si="140"/>
        <v/>
      </c>
      <c r="CU328" s="49" t="str">
        <f t="shared" si="141"/>
        <v/>
      </c>
      <c r="CV328" s="16" t="str">
        <f t="shared" si="142"/>
        <v/>
      </c>
      <c r="CX328" s="48" t="str">
        <f t="shared" si="143"/>
        <v/>
      </c>
      <c r="CY328" s="49" t="str">
        <f t="shared" si="144"/>
        <v/>
      </c>
      <c r="CZ328" s="49" t="str">
        <f t="shared" si="145"/>
        <v/>
      </c>
      <c r="DA328" s="49" t="str">
        <f t="shared" si="146"/>
        <v/>
      </c>
      <c r="DB328" s="49" t="str">
        <f t="shared" si="147"/>
        <v/>
      </c>
      <c r="DC328" s="49" t="str">
        <f t="shared" si="148"/>
        <v/>
      </c>
      <c r="DD328" s="49" t="str">
        <f t="shared" si="149"/>
        <v/>
      </c>
      <c r="DE328" s="49" t="str">
        <f t="shared" si="150"/>
        <v/>
      </c>
      <c r="DF328" s="49" t="str">
        <f t="shared" si="151"/>
        <v/>
      </c>
      <c r="DG328" s="49" t="str">
        <f t="shared" si="152"/>
        <v/>
      </c>
      <c r="DH328" s="49" t="str">
        <f t="shared" si="153"/>
        <v/>
      </c>
      <c r="DI328" s="49" t="str">
        <f t="shared" si="154"/>
        <v/>
      </c>
      <c r="DJ328" s="49" t="str">
        <f t="shared" si="155"/>
        <v/>
      </c>
      <c r="DK328" s="49" t="str">
        <f t="shared" si="156"/>
        <v/>
      </c>
      <c r="DL328" s="16" t="str">
        <f t="shared" si="157"/>
        <v/>
      </c>
      <c r="DN328" s="17" t="str">
        <f t="shared" si="158"/>
        <v>May 2020</v>
      </c>
    </row>
    <row r="329" spans="1:118" x14ac:dyDescent="0.25">
      <c r="A329" s="30"/>
      <c r="B329" s="102">
        <f>IF(B328="", "", IFERROR(IF(B328+1&gt;Settings!$G$25, "", B328+1), ""))</f>
        <v>43965</v>
      </c>
      <c r="C329" s="294"/>
      <c r="D329" s="295"/>
      <c r="E329" s="295"/>
      <c r="F329" s="295"/>
      <c r="G329" s="295"/>
      <c r="H329" s="295"/>
      <c r="I329" s="295"/>
      <c r="J329" s="295"/>
      <c r="K329" s="295"/>
      <c r="L329" s="295"/>
      <c r="M329" s="295"/>
      <c r="N329" s="295"/>
      <c r="O329" s="295"/>
      <c r="P329" s="295"/>
      <c r="Q329" s="296"/>
      <c r="R329" s="30"/>
      <c r="T329" s="17" t="str">
        <f>IF($B329="", "", IF($B329&lt;Settings!$G$23, "Old", "New"))</f>
        <v>New</v>
      </c>
      <c r="AL329" s="118" t="str">
        <f>IF(OR($B329="", C329="", C$10="", AL$9), "", IFERROR($B329+INDEX(Settings!$AF$19:$AF$33, MATCH(C$10, Settings!$Y$19:$Y$33, 0))+IF(INDEX(Settings!$AI$19:$AI$33, MATCH(C$10, Settings!$Y$19:$Y$33, 0))="", 0, INDEX($AO$2:$AU$8, MATCH(TEXT($B329, "ddd"), $AN$2:$AN$8, 0), MATCH(INDEX(Settings!$AI$19:$AI$33, MATCH(C$10, Settings!$Y$19:$Y$33, 0)), $AO$1:$AU$1, 0))), 0))</f>
        <v/>
      </c>
      <c r="AM329" s="119" t="str">
        <f>IF(OR($B329="", D329="", D$10="", AM$9), "", IFERROR($B329+INDEX(Settings!$AF$19:$AF$33, MATCH(D$10, Settings!$Y$19:$Y$33, 0))+IF(INDEX(Settings!$AI$19:$AI$33, MATCH(D$10, Settings!$Y$19:$Y$33, 0))="", 0, INDEX($AO$2:$AU$8, MATCH(TEXT($B329, "ddd"), $AN$2:$AN$8, 0), MATCH(INDEX(Settings!$AI$19:$AI$33, MATCH(D$10, Settings!$Y$19:$Y$33, 0)), $AO$1:$AU$1, 0))), 0))</f>
        <v/>
      </c>
      <c r="AN329" s="119" t="str">
        <f>IF(OR($B329="", E329="", E$10="", AN$9), "", IFERROR($B329+INDEX(Settings!$AF$19:$AF$33, MATCH(E$10, Settings!$Y$19:$Y$33, 0))+IF(INDEX(Settings!$AI$19:$AI$33, MATCH(E$10, Settings!$Y$19:$Y$33, 0))="", 0, INDEX($AO$2:$AU$8, MATCH(TEXT($B329, "ddd"), $AN$2:$AN$8, 0), MATCH(INDEX(Settings!$AI$19:$AI$33, MATCH(E$10, Settings!$Y$19:$Y$33, 0)), $AO$1:$AU$1, 0))), 0))</f>
        <v/>
      </c>
      <c r="AO329" s="119" t="str">
        <f>IF(OR($B329="", F329="", F$10="", AO$9), "", IFERROR($B329+INDEX(Settings!$AF$19:$AF$33, MATCH(F$10, Settings!$Y$19:$Y$33, 0))+IF(INDEX(Settings!$AI$19:$AI$33, MATCH(F$10, Settings!$Y$19:$Y$33, 0))="", 0, INDEX($AO$2:$AU$8, MATCH(TEXT($B329, "ddd"), $AN$2:$AN$8, 0), MATCH(INDEX(Settings!$AI$19:$AI$33, MATCH(F$10, Settings!$Y$19:$Y$33, 0)), $AO$1:$AU$1, 0))), 0))</f>
        <v/>
      </c>
      <c r="AP329" s="119" t="str">
        <f>IF(OR($B329="", G329="", G$10="", AP$9), "", IFERROR($B329+INDEX(Settings!$AF$19:$AF$33, MATCH(G$10, Settings!$Y$19:$Y$33, 0))+IF(INDEX(Settings!$AI$19:$AI$33, MATCH(G$10, Settings!$Y$19:$Y$33, 0))="", 0, INDEX($AO$2:$AU$8, MATCH(TEXT($B329, "ddd"), $AN$2:$AN$8, 0), MATCH(INDEX(Settings!$AI$19:$AI$33, MATCH(G$10, Settings!$Y$19:$Y$33, 0)), $AO$1:$AU$1, 0))), 0))</f>
        <v/>
      </c>
      <c r="AQ329" s="119" t="str">
        <f>IF(OR($B329="", H329="", H$10="", AQ$9), "", IFERROR($B329+INDEX(Settings!$AF$19:$AF$33, MATCH(H$10, Settings!$Y$19:$Y$33, 0))+IF(INDEX(Settings!$AI$19:$AI$33, MATCH(H$10, Settings!$Y$19:$Y$33, 0))="", 0, INDEX($AO$2:$AU$8, MATCH(TEXT($B329, "ddd"), $AN$2:$AN$8, 0), MATCH(INDEX(Settings!$AI$19:$AI$33, MATCH(H$10, Settings!$Y$19:$Y$33, 0)), $AO$1:$AU$1, 0))), 0))</f>
        <v/>
      </c>
      <c r="AR329" s="119" t="str">
        <f>IF(OR($B329="", I329="", I$10="", AR$9), "", IFERROR($B329+INDEX(Settings!$AF$19:$AF$33, MATCH(I$10, Settings!$Y$19:$Y$33, 0))+IF(INDEX(Settings!$AI$19:$AI$33, MATCH(I$10, Settings!$Y$19:$Y$33, 0))="", 0, INDEX($AO$2:$AU$8, MATCH(TEXT($B329, "ddd"), $AN$2:$AN$8, 0), MATCH(INDEX(Settings!$AI$19:$AI$33, MATCH(I$10, Settings!$Y$19:$Y$33, 0)), $AO$1:$AU$1, 0))), 0))</f>
        <v/>
      </c>
      <c r="AS329" s="119" t="str">
        <f>IF(OR($B329="", J329="", J$10="", AS$9), "", IFERROR($B329+INDEX(Settings!$AF$19:$AF$33, MATCH(J$10, Settings!$Y$19:$Y$33, 0))+IF(INDEX(Settings!$AI$19:$AI$33, MATCH(J$10, Settings!$Y$19:$Y$33, 0))="", 0, INDEX($AO$2:$AU$8, MATCH(TEXT($B329, "ddd"), $AN$2:$AN$8, 0), MATCH(INDEX(Settings!$AI$19:$AI$33, MATCH(J$10, Settings!$Y$19:$Y$33, 0)), $AO$1:$AU$1, 0))), 0))</f>
        <v/>
      </c>
      <c r="AT329" s="119" t="str">
        <f>IF(OR($B329="", K329="", K$10="", AT$9), "", IFERROR($B329+INDEX(Settings!$AF$19:$AF$33, MATCH(K$10, Settings!$Y$19:$Y$33, 0))+IF(INDEX(Settings!$AI$19:$AI$33, MATCH(K$10, Settings!$Y$19:$Y$33, 0))="", 0, INDEX($AO$2:$AU$8, MATCH(TEXT($B329, "ddd"), $AN$2:$AN$8, 0), MATCH(INDEX(Settings!$AI$19:$AI$33, MATCH(K$10, Settings!$Y$19:$Y$33, 0)), $AO$1:$AU$1, 0))), 0))</f>
        <v/>
      </c>
      <c r="AU329" s="119" t="str">
        <f>IF(OR($B329="", L329="", L$10="", AU$9), "", IFERROR($B329+INDEX(Settings!$AF$19:$AF$33, MATCH(L$10, Settings!$Y$19:$Y$33, 0))+IF(INDEX(Settings!$AI$19:$AI$33, MATCH(L$10, Settings!$Y$19:$Y$33, 0))="", 0, INDEX($AO$2:$AU$8, MATCH(TEXT($B329, "ddd"), $AN$2:$AN$8, 0), MATCH(INDEX(Settings!$AI$19:$AI$33, MATCH(L$10, Settings!$Y$19:$Y$33, 0)), $AO$1:$AU$1, 0))), 0))</f>
        <v/>
      </c>
      <c r="AV329" s="119" t="str">
        <f>IF(OR($B329="", M329="", M$10="", AV$9), "", IFERROR($B329+INDEX(Settings!$AF$19:$AF$33, MATCH(M$10, Settings!$Y$19:$Y$33, 0))+IF(INDEX(Settings!$AI$19:$AI$33, MATCH(M$10, Settings!$Y$19:$Y$33, 0))="", 0, INDEX($AO$2:$AU$8, MATCH(TEXT($B329, "ddd"), $AN$2:$AN$8, 0), MATCH(INDEX(Settings!$AI$19:$AI$33, MATCH(M$10, Settings!$Y$19:$Y$33, 0)), $AO$1:$AU$1, 0))), 0))</f>
        <v/>
      </c>
      <c r="AW329" s="119" t="str">
        <f>IF(OR($B329="", N329="", N$10="", AW$9), "", IFERROR($B329+INDEX(Settings!$AF$19:$AF$33, MATCH(N$10, Settings!$Y$19:$Y$33, 0))+IF(INDEX(Settings!$AI$19:$AI$33, MATCH(N$10, Settings!$Y$19:$Y$33, 0))="", 0, INDEX($AO$2:$AU$8, MATCH(TEXT($B329, "ddd"), $AN$2:$AN$8, 0), MATCH(INDEX(Settings!$AI$19:$AI$33, MATCH(N$10, Settings!$Y$19:$Y$33, 0)), $AO$1:$AU$1, 0))), 0))</f>
        <v/>
      </c>
      <c r="AX329" s="119" t="str">
        <f>IF(OR($B329="", O329="", O$10="", AX$9), "", IFERROR($B329+INDEX(Settings!$AF$19:$AF$33, MATCH(O$10, Settings!$Y$19:$Y$33, 0))+IF(INDEX(Settings!$AI$19:$AI$33, MATCH(O$10, Settings!$Y$19:$Y$33, 0))="", 0, INDEX($AO$2:$AU$8, MATCH(TEXT($B329, "ddd"), $AN$2:$AN$8, 0), MATCH(INDEX(Settings!$AI$19:$AI$33, MATCH(O$10, Settings!$Y$19:$Y$33, 0)), $AO$1:$AU$1, 0))), 0))</f>
        <v/>
      </c>
      <c r="AY329" s="119" t="str">
        <f>IF(OR($B329="", P329="", P$10="", AY$9), "", IFERROR($B329+INDEX(Settings!$AF$19:$AF$33, MATCH(P$10, Settings!$Y$19:$Y$33, 0))+IF(INDEX(Settings!$AI$19:$AI$33, MATCH(P$10, Settings!$Y$19:$Y$33, 0))="", 0, INDEX($AO$2:$AU$8, MATCH(TEXT($B329, "ddd"), $AN$2:$AN$8, 0), MATCH(INDEX(Settings!$AI$19:$AI$33, MATCH(P$10, Settings!$Y$19:$Y$33, 0)), $AO$1:$AU$1, 0))), 0))</f>
        <v/>
      </c>
      <c r="AZ329" s="120" t="str">
        <f>IF(OR($B329="", Q329="", Q$10="", AZ$9), "", IFERROR($B329+INDEX(Settings!$AF$19:$AF$33, MATCH(Q$10, Settings!$Y$19:$Y$33, 0))+IF(INDEX(Settings!$AI$19:$AI$33, MATCH(Q$10, Settings!$Y$19:$Y$33, 0))="", 0, INDEX($AO$2:$AU$8, MATCH(TEXT($B329, "ddd"), $AN$2:$AN$8, 0), MATCH(INDEX(Settings!$AI$19:$AI$33, MATCH(Q$10, Settings!$Y$19:$Y$33, 0)), $AO$1:$AU$1, 0))), 0))</f>
        <v/>
      </c>
      <c r="BB329" s="118" t="str">
        <f>IF(OR(C$10="", $B329="", C329="", BB$9=""), "", IFERROR(WORKDAY((DATE(YEAR($B329), MONTH($B329)+INDEX(Settings!$AM$19:$AM$33, MATCH(C$10, Settings!$Y$19:$Y$33, 0)), IF(INDEX(Settings!$AQ$19:$AQ$33, MATCH(C$10, Settings!$Y$19:$Y$33, 0))=0, DAY($B329), INDEX(Settings!$AQ$19:$AQ$33, MATCH(C$10, Settings!$Y$19:$Y$33, 0))))-1), 1, Settings!$AY$23:$AY$38), ""))</f>
        <v/>
      </c>
      <c r="BC329" s="119" t="str">
        <f>IF(OR(D$10="", $B329="", D329="", BC$9=""), "", IFERROR(WORKDAY((DATE(YEAR($B329), MONTH($B329)+INDEX(Settings!$AM$19:$AM$33, MATCH(D$10, Settings!$Y$19:$Y$33, 0)), IF(INDEX(Settings!$AQ$19:$AQ$33, MATCH(D$10, Settings!$Y$19:$Y$33, 0))=0, DAY($B329), INDEX(Settings!$AQ$19:$AQ$33, MATCH(D$10, Settings!$Y$19:$Y$33, 0))))-1), 1, Settings!$AY$23:$AY$38), ""))</f>
        <v/>
      </c>
      <c r="BD329" s="119" t="str">
        <f>IF(OR(E$10="", $B329="", E329="", BD$9=""), "", IFERROR(WORKDAY((DATE(YEAR($B329), MONTH($B329)+INDEX(Settings!$AM$19:$AM$33, MATCH(E$10, Settings!$Y$19:$Y$33, 0)), IF(INDEX(Settings!$AQ$19:$AQ$33, MATCH(E$10, Settings!$Y$19:$Y$33, 0))=0, DAY($B329), INDEX(Settings!$AQ$19:$AQ$33, MATCH(E$10, Settings!$Y$19:$Y$33, 0))))-1), 1, Settings!$AY$23:$AY$38), ""))</f>
        <v/>
      </c>
      <c r="BE329" s="119" t="str">
        <f>IF(OR(F$10="", $B329="", F329="", BE$9=""), "", IFERROR(WORKDAY((DATE(YEAR($B329), MONTH($B329)+INDEX(Settings!$AM$19:$AM$33, MATCH(F$10, Settings!$Y$19:$Y$33, 0)), IF(INDEX(Settings!$AQ$19:$AQ$33, MATCH(F$10, Settings!$Y$19:$Y$33, 0))=0, DAY($B329), INDEX(Settings!$AQ$19:$AQ$33, MATCH(F$10, Settings!$Y$19:$Y$33, 0))))-1), 1, Settings!$AY$23:$AY$38), ""))</f>
        <v/>
      </c>
      <c r="BF329" s="119" t="str">
        <f>IF(OR(G$10="", $B329="", G329="", BF$9=""), "", IFERROR(WORKDAY((DATE(YEAR($B329), MONTH($B329)+INDEX(Settings!$AM$19:$AM$33, MATCH(G$10, Settings!$Y$19:$Y$33, 0)), IF(INDEX(Settings!$AQ$19:$AQ$33, MATCH(G$10, Settings!$Y$19:$Y$33, 0))=0, DAY($B329), INDEX(Settings!$AQ$19:$AQ$33, MATCH(G$10, Settings!$Y$19:$Y$33, 0))))-1), 1, Settings!$AY$23:$AY$38), ""))</f>
        <v/>
      </c>
      <c r="BG329" s="119" t="str">
        <f>IF(OR(H$10="", $B329="", H329="", BG$9=""), "", IFERROR(WORKDAY((DATE(YEAR($B329), MONTH($B329)+INDEX(Settings!$AM$19:$AM$33, MATCH(H$10, Settings!$Y$19:$Y$33, 0)), IF(INDEX(Settings!$AQ$19:$AQ$33, MATCH(H$10, Settings!$Y$19:$Y$33, 0))=0, DAY($B329), INDEX(Settings!$AQ$19:$AQ$33, MATCH(H$10, Settings!$Y$19:$Y$33, 0))))-1), 1, Settings!$AY$23:$AY$38), ""))</f>
        <v/>
      </c>
      <c r="BH329" s="119" t="str">
        <f>IF(OR(I$10="", $B329="", I329="", BH$9=""), "", IFERROR(WORKDAY((DATE(YEAR($B329), MONTH($B329)+INDEX(Settings!$AM$19:$AM$33, MATCH(I$10, Settings!$Y$19:$Y$33, 0)), IF(INDEX(Settings!$AQ$19:$AQ$33, MATCH(I$10, Settings!$Y$19:$Y$33, 0))=0, DAY($B329), INDEX(Settings!$AQ$19:$AQ$33, MATCH(I$10, Settings!$Y$19:$Y$33, 0))))-1), 1, Settings!$AY$23:$AY$38), ""))</f>
        <v/>
      </c>
      <c r="BI329" s="119" t="str">
        <f>IF(OR(J$10="", $B329="", J329="", BI$9=""), "", IFERROR(WORKDAY((DATE(YEAR($B329), MONTH($B329)+INDEX(Settings!$AM$19:$AM$33, MATCH(J$10, Settings!$Y$19:$Y$33, 0)), IF(INDEX(Settings!$AQ$19:$AQ$33, MATCH(J$10, Settings!$Y$19:$Y$33, 0))=0, DAY($B329), INDEX(Settings!$AQ$19:$AQ$33, MATCH(J$10, Settings!$Y$19:$Y$33, 0))))-1), 1, Settings!$AY$23:$AY$38), ""))</f>
        <v/>
      </c>
      <c r="BJ329" s="119" t="str">
        <f>IF(OR(K$10="", $B329="", K329="", BJ$9=""), "", IFERROR(WORKDAY((DATE(YEAR($B329), MONTH($B329)+INDEX(Settings!$AM$19:$AM$33, MATCH(K$10, Settings!$Y$19:$Y$33, 0)), IF(INDEX(Settings!$AQ$19:$AQ$33, MATCH(K$10, Settings!$Y$19:$Y$33, 0))=0, DAY($B329), INDEX(Settings!$AQ$19:$AQ$33, MATCH(K$10, Settings!$Y$19:$Y$33, 0))))-1), 1, Settings!$AY$23:$AY$38), ""))</f>
        <v/>
      </c>
      <c r="BK329" s="119" t="str">
        <f>IF(OR(L$10="", $B329="", L329="", BK$9=""), "", IFERROR(WORKDAY((DATE(YEAR($B329), MONTH($B329)+INDEX(Settings!$AM$19:$AM$33, MATCH(L$10, Settings!$Y$19:$Y$33, 0)), IF(INDEX(Settings!$AQ$19:$AQ$33, MATCH(L$10, Settings!$Y$19:$Y$33, 0))=0, DAY($B329), INDEX(Settings!$AQ$19:$AQ$33, MATCH(L$10, Settings!$Y$19:$Y$33, 0))))-1), 1, Settings!$AY$23:$AY$38), ""))</f>
        <v/>
      </c>
      <c r="BL329" s="119" t="str">
        <f>IF(OR(M$10="", $B329="", M329="", BL$9=""), "", IFERROR(WORKDAY((DATE(YEAR($B329), MONTH($B329)+INDEX(Settings!$AM$19:$AM$33, MATCH(M$10, Settings!$Y$19:$Y$33, 0)), IF(INDEX(Settings!$AQ$19:$AQ$33, MATCH(M$10, Settings!$Y$19:$Y$33, 0))=0, DAY($B329), INDEX(Settings!$AQ$19:$AQ$33, MATCH(M$10, Settings!$Y$19:$Y$33, 0))))-1), 1, Settings!$AY$23:$AY$38), ""))</f>
        <v/>
      </c>
      <c r="BM329" s="119" t="str">
        <f>IF(OR(N$10="", $B329="", N329="", BM$9=""), "", IFERROR(WORKDAY((DATE(YEAR($B329), MONTH($B329)+INDEX(Settings!$AM$19:$AM$33, MATCH(N$10, Settings!$Y$19:$Y$33, 0)), IF(INDEX(Settings!$AQ$19:$AQ$33, MATCH(N$10, Settings!$Y$19:$Y$33, 0))=0, DAY($B329), INDEX(Settings!$AQ$19:$AQ$33, MATCH(N$10, Settings!$Y$19:$Y$33, 0))))-1), 1, Settings!$AY$23:$AY$38), ""))</f>
        <v/>
      </c>
      <c r="BN329" s="119" t="str">
        <f>IF(OR(O$10="", $B329="", O329="", BN$9=""), "", IFERROR(WORKDAY((DATE(YEAR($B329), MONTH($B329)+INDEX(Settings!$AM$19:$AM$33, MATCH(O$10, Settings!$Y$19:$Y$33, 0)), IF(INDEX(Settings!$AQ$19:$AQ$33, MATCH(O$10, Settings!$Y$19:$Y$33, 0))=0, DAY($B329), INDEX(Settings!$AQ$19:$AQ$33, MATCH(O$10, Settings!$Y$19:$Y$33, 0))))-1), 1, Settings!$AY$23:$AY$38), ""))</f>
        <v/>
      </c>
      <c r="BO329" s="119" t="str">
        <f>IF(OR(P$10="", $B329="", P329="", BO$9=""), "", IFERROR(WORKDAY((DATE(YEAR($B329), MONTH($B329)+INDEX(Settings!$AM$19:$AM$33, MATCH(P$10, Settings!$Y$19:$Y$33, 0)), IF(INDEX(Settings!$AQ$19:$AQ$33, MATCH(P$10, Settings!$Y$19:$Y$33, 0))=0, DAY($B329), INDEX(Settings!$AQ$19:$AQ$33, MATCH(P$10, Settings!$Y$19:$Y$33, 0))))-1), 1, Settings!$AY$23:$AY$38), ""))</f>
        <v/>
      </c>
      <c r="BP329" s="120" t="str">
        <f>IF(OR(Q$10="", $B329="", Q329="", BP$9=""), "", IFERROR(WORKDAY((DATE(YEAR($B329), MONTH($B329)+INDEX(Settings!$AM$19:$AM$33, MATCH(Q$10, Settings!$Y$19:$Y$33, 0)), IF(INDEX(Settings!$AQ$19:$AQ$33, MATCH(Q$10, Settings!$Y$19:$Y$33, 0))=0, DAY($B329), INDEX(Settings!$AQ$19:$AQ$33, MATCH(Q$10, Settings!$Y$19:$Y$33, 0))))-1), 1, Settings!$AY$23:$AY$38), ""))</f>
        <v/>
      </c>
      <c r="BR329" s="118" t="str">
        <f>IF(BB329="", "", IF(BB329&lt;=$B329, WORKDAY(DATE(YEAR($BB329), MONTH(BB329)+1, DAY(BB329)-1), 1, Settings!$AY$23:$AY$38), BB329))</f>
        <v/>
      </c>
      <c r="BS329" s="119" t="str">
        <f>IF(BC329="", "", IF(BC329&lt;=$B329, WORKDAY(DATE(YEAR($BB329), MONTH(BC329)+1, DAY(BC329)-1), 1, Settings!$AY$23:$AY$38), BC329))</f>
        <v/>
      </c>
      <c r="BT329" s="119" t="str">
        <f>IF(BD329="", "", IF(BD329&lt;=$B329, WORKDAY(DATE(YEAR($BB329), MONTH(BD329)+1, DAY(BD329)-1), 1, Settings!$AY$23:$AY$38), BD329))</f>
        <v/>
      </c>
      <c r="BU329" s="119" t="str">
        <f>IF(BE329="", "", IF(BE329&lt;=$B329, WORKDAY(DATE(YEAR($BB329), MONTH(BE329)+1, DAY(BE329)-1), 1, Settings!$AY$23:$AY$38), BE329))</f>
        <v/>
      </c>
      <c r="BV329" s="119" t="str">
        <f>IF(BF329="", "", IF(BF329&lt;=$B329, WORKDAY(DATE(YEAR($BB329), MONTH(BF329)+1, DAY(BF329)-1), 1, Settings!$AY$23:$AY$38), BF329))</f>
        <v/>
      </c>
      <c r="BW329" s="119" t="str">
        <f>IF(BG329="", "", IF(BG329&lt;=$B329, WORKDAY(DATE(YEAR($BB329), MONTH(BG329)+1, DAY(BG329)-1), 1, Settings!$AY$23:$AY$38), BG329))</f>
        <v/>
      </c>
      <c r="BX329" s="119" t="str">
        <f>IF(BH329="", "", IF(BH329&lt;=$B329, WORKDAY(DATE(YEAR($BB329), MONTH(BH329)+1, DAY(BH329)-1), 1, Settings!$AY$23:$AY$38), BH329))</f>
        <v/>
      </c>
      <c r="BY329" s="119" t="str">
        <f>IF(BI329="", "", IF(BI329&lt;=$B329, WORKDAY(DATE(YEAR($BB329), MONTH(BI329)+1, DAY(BI329)-1), 1, Settings!$AY$23:$AY$38), BI329))</f>
        <v/>
      </c>
      <c r="BZ329" s="119" t="str">
        <f>IF(BJ329="", "", IF(BJ329&lt;=$B329, WORKDAY(DATE(YEAR($BB329), MONTH(BJ329)+1, DAY(BJ329)-1), 1, Settings!$AY$23:$AY$38), BJ329))</f>
        <v/>
      </c>
      <c r="CA329" s="119" t="str">
        <f>IF(BK329="", "", IF(BK329&lt;=$B329, WORKDAY(DATE(YEAR($BB329), MONTH(BK329)+1, DAY(BK329)-1), 1, Settings!$AY$23:$AY$38), BK329))</f>
        <v/>
      </c>
      <c r="CB329" s="119" t="str">
        <f>IF(BL329="", "", IF(BL329&lt;=$B329, WORKDAY(DATE(YEAR($BB329), MONTH(BL329)+1, DAY(BL329)-1), 1, Settings!$AY$23:$AY$38), BL329))</f>
        <v/>
      </c>
      <c r="CC329" s="119" t="str">
        <f>IF(BM329="", "", IF(BM329&lt;=$B329, WORKDAY(DATE(YEAR($BB329), MONTH(BM329)+1, DAY(BM329)-1), 1, Settings!$AY$23:$AY$38), BM329))</f>
        <v/>
      </c>
      <c r="CD329" s="119" t="str">
        <f>IF(BN329="", "", IF(BN329&lt;=$B329, WORKDAY(DATE(YEAR($BB329), MONTH(BN329)+1, DAY(BN329)-1), 1, Settings!$AY$23:$AY$38), BN329))</f>
        <v/>
      </c>
      <c r="CE329" s="119" t="str">
        <f>IF(BO329="", "", IF(BO329&lt;=$B329, WORKDAY(DATE(YEAR($BB329), MONTH(BO329)+1, DAY(BO329)-1), 1, Settings!$AY$23:$AY$38), BO329))</f>
        <v/>
      </c>
      <c r="CF329" s="120" t="str">
        <f>IF(BP329="", "", IF(BP329&lt;=$B329, WORKDAY(DATE(YEAR($BB329), MONTH(BP329)+1, DAY(BP329)-1), 1, Settings!$AY$23:$AY$38), BP329))</f>
        <v/>
      </c>
      <c r="CH329" s="48" t="str">
        <f t="shared" si="128"/>
        <v/>
      </c>
      <c r="CI329" s="49" t="str">
        <f t="shared" si="129"/>
        <v/>
      </c>
      <c r="CJ329" s="49" t="str">
        <f t="shared" si="130"/>
        <v/>
      </c>
      <c r="CK329" s="49" t="str">
        <f t="shared" si="131"/>
        <v/>
      </c>
      <c r="CL329" s="49" t="str">
        <f t="shared" si="132"/>
        <v/>
      </c>
      <c r="CM329" s="49" t="str">
        <f t="shared" si="133"/>
        <v/>
      </c>
      <c r="CN329" s="49" t="str">
        <f t="shared" si="134"/>
        <v/>
      </c>
      <c r="CO329" s="49" t="str">
        <f t="shared" si="135"/>
        <v/>
      </c>
      <c r="CP329" s="49" t="str">
        <f t="shared" si="136"/>
        <v/>
      </c>
      <c r="CQ329" s="49" t="str">
        <f t="shared" si="137"/>
        <v/>
      </c>
      <c r="CR329" s="49" t="str">
        <f t="shared" si="138"/>
        <v/>
      </c>
      <c r="CS329" s="49" t="str">
        <f t="shared" si="139"/>
        <v/>
      </c>
      <c r="CT329" s="49" t="str">
        <f t="shared" si="140"/>
        <v/>
      </c>
      <c r="CU329" s="49" t="str">
        <f t="shared" si="141"/>
        <v/>
      </c>
      <c r="CV329" s="16" t="str">
        <f t="shared" si="142"/>
        <v/>
      </c>
      <c r="CX329" s="48" t="str">
        <f t="shared" si="143"/>
        <v/>
      </c>
      <c r="CY329" s="49" t="str">
        <f t="shared" si="144"/>
        <v/>
      </c>
      <c r="CZ329" s="49" t="str">
        <f t="shared" si="145"/>
        <v/>
      </c>
      <c r="DA329" s="49" t="str">
        <f t="shared" si="146"/>
        <v/>
      </c>
      <c r="DB329" s="49" t="str">
        <f t="shared" si="147"/>
        <v/>
      </c>
      <c r="DC329" s="49" t="str">
        <f t="shared" si="148"/>
        <v/>
      </c>
      <c r="DD329" s="49" t="str">
        <f t="shared" si="149"/>
        <v/>
      </c>
      <c r="DE329" s="49" t="str">
        <f t="shared" si="150"/>
        <v/>
      </c>
      <c r="DF329" s="49" t="str">
        <f t="shared" si="151"/>
        <v/>
      </c>
      <c r="DG329" s="49" t="str">
        <f t="shared" si="152"/>
        <v/>
      </c>
      <c r="DH329" s="49" t="str">
        <f t="shared" si="153"/>
        <v/>
      </c>
      <c r="DI329" s="49" t="str">
        <f t="shared" si="154"/>
        <v/>
      </c>
      <c r="DJ329" s="49" t="str">
        <f t="shared" si="155"/>
        <v/>
      </c>
      <c r="DK329" s="49" t="str">
        <f t="shared" si="156"/>
        <v/>
      </c>
      <c r="DL329" s="16" t="str">
        <f t="shared" si="157"/>
        <v/>
      </c>
      <c r="DN329" s="17" t="str">
        <f t="shared" si="158"/>
        <v>May 2020</v>
      </c>
    </row>
    <row r="330" spans="1:118" x14ac:dyDescent="0.25">
      <c r="A330" s="30"/>
      <c r="B330" s="102">
        <f>IF(B329="", "", IFERROR(IF(B329+1&gt;Settings!$G$25, "", B329+1), ""))</f>
        <v>43966</v>
      </c>
      <c r="C330" s="294"/>
      <c r="D330" s="295"/>
      <c r="E330" s="295"/>
      <c r="F330" s="295"/>
      <c r="G330" s="295"/>
      <c r="H330" s="295"/>
      <c r="I330" s="295"/>
      <c r="J330" s="295"/>
      <c r="K330" s="295"/>
      <c r="L330" s="295"/>
      <c r="M330" s="295"/>
      <c r="N330" s="295"/>
      <c r="O330" s="295"/>
      <c r="P330" s="295"/>
      <c r="Q330" s="296"/>
      <c r="R330" s="30"/>
      <c r="T330" s="17" t="str">
        <f>IF($B330="", "", IF($B330&lt;Settings!$G$23, "Old", "New"))</f>
        <v>New</v>
      </c>
      <c r="AL330" s="118" t="str">
        <f>IF(OR($B330="", C330="", C$10="", AL$9), "", IFERROR($B330+INDEX(Settings!$AF$19:$AF$33, MATCH(C$10, Settings!$Y$19:$Y$33, 0))+IF(INDEX(Settings!$AI$19:$AI$33, MATCH(C$10, Settings!$Y$19:$Y$33, 0))="", 0, INDEX($AO$2:$AU$8, MATCH(TEXT($B330, "ddd"), $AN$2:$AN$8, 0), MATCH(INDEX(Settings!$AI$19:$AI$33, MATCH(C$10, Settings!$Y$19:$Y$33, 0)), $AO$1:$AU$1, 0))), 0))</f>
        <v/>
      </c>
      <c r="AM330" s="119" t="str">
        <f>IF(OR($B330="", D330="", D$10="", AM$9), "", IFERROR($B330+INDEX(Settings!$AF$19:$AF$33, MATCH(D$10, Settings!$Y$19:$Y$33, 0))+IF(INDEX(Settings!$AI$19:$AI$33, MATCH(D$10, Settings!$Y$19:$Y$33, 0))="", 0, INDEX($AO$2:$AU$8, MATCH(TEXT($B330, "ddd"), $AN$2:$AN$8, 0), MATCH(INDEX(Settings!$AI$19:$AI$33, MATCH(D$10, Settings!$Y$19:$Y$33, 0)), $AO$1:$AU$1, 0))), 0))</f>
        <v/>
      </c>
      <c r="AN330" s="119" t="str">
        <f>IF(OR($B330="", E330="", E$10="", AN$9), "", IFERROR($B330+INDEX(Settings!$AF$19:$AF$33, MATCH(E$10, Settings!$Y$19:$Y$33, 0))+IF(INDEX(Settings!$AI$19:$AI$33, MATCH(E$10, Settings!$Y$19:$Y$33, 0))="", 0, INDEX($AO$2:$AU$8, MATCH(TEXT($B330, "ddd"), $AN$2:$AN$8, 0), MATCH(INDEX(Settings!$AI$19:$AI$33, MATCH(E$10, Settings!$Y$19:$Y$33, 0)), $AO$1:$AU$1, 0))), 0))</f>
        <v/>
      </c>
      <c r="AO330" s="119" t="str">
        <f>IF(OR($B330="", F330="", F$10="", AO$9), "", IFERROR($B330+INDEX(Settings!$AF$19:$AF$33, MATCH(F$10, Settings!$Y$19:$Y$33, 0))+IF(INDEX(Settings!$AI$19:$AI$33, MATCH(F$10, Settings!$Y$19:$Y$33, 0))="", 0, INDEX($AO$2:$AU$8, MATCH(TEXT($B330, "ddd"), $AN$2:$AN$8, 0), MATCH(INDEX(Settings!$AI$19:$AI$33, MATCH(F$10, Settings!$Y$19:$Y$33, 0)), $AO$1:$AU$1, 0))), 0))</f>
        <v/>
      </c>
      <c r="AP330" s="119" t="str">
        <f>IF(OR($B330="", G330="", G$10="", AP$9), "", IFERROR($B330+INDEX(Settings!$AF$19:$AF$33, MATCH(G$10, Settings!$Y$19:$Y$33, 0))+IF(INDEX(Settings!$AI$19:$AI$33, MATCH(G$10, Settings!$Y$19:$Y$33, 0))="", 0, INDEX($AO$2:$AU$8, MATCH(TEXT($B330, "ddd"), $AN$2:$AN$8, 0), MATCH(INDEX(Settings!$AI$19:$AI$33, MATCH(G$10, Settings!$Y$19:$Y$33, 0)), $AO$1:$AU$1, 0))), 0))</f>
        <v/>
      </c>
      <c r="AQ330" s="119" t="str">
        <f>IF(OR($B330="", H330="", H$10="", AQ$9), "", IFERROR($B330+INDEX(Settings!$AF$19:$AF$33, MATCH(H$10, Settings!$Y$19:$Y$33, 0))+IF(INDEX(Settings!$AI$19:$AI$33, MATCH(H$10, Settings!$Y$19:$Y$33, 0))="", 0, INDEX($AO$2:$AU$8, MATCH(TEXT($B330, "ddd"), $AN$2:$AN$8, 0), MATCH(INDEX(Settings!$AI$19:$AI$33, MATCH(H$10, Settings!$Y$19:$Y$33, 0)), $AO$1:$AU$1, 0))), 0))</f>
        <v/>
      </c>
      <c r="AR330" s="119" t="str">
        <f>IF(OR($B330="", I330="", I$10="", AR$9), "", IFERROR($B330+INDEX(Settings!$AF$19:$AF$33, MATCH(I$10, Settings!$Y$19:$Y$33, 0))+IF(INDEX(Settings!$AI$19:$AI$33, MATCH(I$10, Settings!$Y$19:$Y$33, 0))="", 0, INDEX($AO$2:$AU$8, MATCH(TEXT($B330, "ddd"), $AN$2:$AN$8, 0), MATCH(INDEX(Settings!$AI$19:$AI$33, MATCH(I$10, Settings!$Y$19:$Y$33, 0)), $AO$1:$AU$1, 0))), 0))</f>
        <v/>
      </c>
      <c r="AS330" s="119" t="str">
        <f>IF(OR($B330="", J330="", J$10="", AS$9), "", IFERROR($B330+INDEX(Settings!$AF$19:$AF$33, MATCH(J$10, Settings!$Y$19:$Y$33, 0))+IF(INDEX(Settings!$AI$19:$AI$33, MATCH(J$10, Settings!$Y$19:$Y$33, 0))="", 0, INDEX($AO$2:$AU$8, MATCH(TEXT($B330, "ddd"), $AN$2:$AN$8, 0), MATCH(INDEX(Settings!$AI$19:$AI$33, MATCH(J$10, Settings!$Y$19:$Y$33, 0)), $AO$1:$AU$1, 0))), 0))</f>
        <v/>
      </c>
      <c r="AT330" s="119" t="str">
        <f>IF(OR($B330="", K330="", K$10="", AT$9), "", IFERROR($B330+INDEX(Settings!$AF$19:$AF$33, MATCH(K$10, Settings!$Y$19:$Y$33, 0))+IF(INDEX(Settings!$AI$19:$AI$33, MATCH(K$10, Settings!$Y$19:$Y$33, 0))="", 0, INDEX($AO$2:$AU$8, MATCH(TEXT($B330, "ddd"), $AN$2:$AN$8, 0), MATCH(INDEX(Settings!$AI$19:$AI$33, MATCH(K$10, Settings!$Y$19:$Y$33, 0)), $AO$1:$AU$1, 0))), 0))</f>
        <v/>
      </c>
      <c r="AU330" s="119" t="str">
        <f>IF(OR($B330="", L330="", L$10="", AU$9), "", IFERROR($B330+INDEX(Settings!$AF$19:$AF$33, MATCH(L$10, Settings!$Y$19:$Y$33, 0))+IF(INDEX(Settings!$AI$19:$AI$33, MATCH(L$10, Settings!$Y$19:$Y$33, 0))="", 0, INDEX($AO$2:$AU$8, MATCH(TEXT($B330, "ddd"), $AN$2:$AN$8, 0), MATCH(INDEX(Settings!$AI$19:$AI$33, MATCH(L$10, Settings!$Y$19:$Y$33, 0)), $AO$1:$AU$1, 0))), 0))</f>
        <v/>
      </c>
      <c r="AV330" s="119" t="str">
        <f>IF(OR($B330="", M330="", M$10="", AV$9), "", IFERROR($B330+INDEX(Settings!$AF$19:$AF$33, MATCH(M$10, Settings!$Y$19:$Y$33, 0))+IF(INDEX(Settings!$AI$19:$AI$33, MATCH(M$10, Settings!$Y$19:$Y$33, 0))="", 0, INDEX($AO$2:$AU$8, MATCH(TEXT($B330, "ddd"), $AN$2:$AN$8, 0), MATCH(INDEX(Settings!$AI$19:$AI$33, MATCH(M$10, Settings!$Y$19:$Y$33, 0)), $AO$1:$AU$1, 0))), 0))</f>
        <v/>
      </c>
      <c r="AW330" s="119" t="str">
        <f>IF(OR($B330="", N330="", N$10="", AW$9), "", IFERROR($B330+INDEX(Settings!$AF$19:$AF$33, MATCH(N$10, Settings!$Y$19:$Y$33, 0))+IF(INDEX(Settings!$AI$19:$AI$33, MATCH(N$10, Settings!$Y$19:$Y$33, 0))="", 0, INDEX($AO$2:$AU$8, MATCH(TEXT($B330, "ddd"), $AN$2:$AN$8, 0), MATCH(INDEX(Settings!$AI$19:$AI$33, MATCH(N$10, Settings!$Y$19:$Y$33, 0)), $AO$1:$AU$1, 0))), 0))</f>
        <v/>
      </c>
      <c r="AX330" s="119" t="str">
        <f>IF(OR($B330="", O330="", O$10="", AX$9), "", IFERROR($B330+INDEX(Settings!$AF$19:$AF$33, MATCH(O$10, Settings!$Y$19:$Y$33, 0))+IF(INDEX(Settings!$AI$19:$AI$33, MATCH(O$10, Settings!$Y$19:$Y$33, 0))="", 0, INDEX($AO$2:$AU$8, MATCH(TEXT($B330, "ddd"), $AN$2:$AN$8, 0), MATCH(INDEX(Settings!$AI$19:$AI$33, MATCH(O$10, Settings!$Y$19:$Y$33, 0)), $AO$1:$AU$1, 0))), 0))</f>
        <v/>
      </c>
      <c r="AY330" s="119" t="str">
        <f>IF(OR($B330="", P330="", P$10="", AY$9), "", IFERROR($B330+INDEX(Settings!$AF$19:$AF$33, MATCH(P$10, Settings!$Y$19:$Y$33, 0))+IF(INDEX(Settings!$AI$19:$AI$33, MATCH(P$10, Settings!$Y$19:$Y$33, 0))="", 0, INDEX($AO$2:$AU$8, MATCH(TEXT($B330, "ddd"), $AN$2:$AN$8, 0), MATCH(INDEX(Settings!$AI$19:$AI$33, MATCH(P$10, Settings!$Y$19:$Y$33, 0)), $AO$1:$AU$1, 0))), 0))</f>
        <v/>
      </c>
      <c r="AZ330" s="120" t="str">
        <f>IF(OR($B330="", Q330="", Q$10="", AZ$9), "", IFERROR($B330+INDEX(Settings!$AF$19:$AF$33, MATCH(Q$10, Settings!$Y$19:$Y$33, 0))+IF(INDEX(Settings!$AI$19:$AI$33, MATCH(Q$10, Settings!$Y$19:$Y$33, 0))="", 0, INDEX($AO$2:$AU$8, MATCH(TEXT($B330, "ddd"), $AN$2:$AN$8, 0), MATCH(INDEX(Settings!$AI$19:$AI$33, MATCH(Q$10, Settings!$Y$19:$Y$33, 0)), $AO$1:$AU$1, 0))), 0))</f>
        <v/>
      </c>
      <c r="BB330" s="118" t="str">
        <f>IF(OR(C$10="", $B330="", C330="", BB$9=""), "", IFERROR(WORKDAY((DATE(YEAR($B330), MONTH($B330)+INDEX(Settings!$AM$19:$AM$33, MATCH(C$10, Settings!$Y$19:$Y$33, 0)), IF(INDEX(Settings!$AQ$19:$AQ$33, MATCH(C$10, Settings!$Y$19:$Y$33, 0))=0, DAY($B330), INDEX(Settings!$AQ$19:$AQ$33, MATCH(C$10, Settings!$Y$19:$Y$33, 0))))-1), 1, Settings!$AY$23:$AY$38), ""))</f>
        <v/>
      </c>
      <c r="BC330" s="119" t="str">
        <f>IF(OR(D$10="", $B330="", D330="", BC$9=""), "", IFERROR(WORKDAY((DATE(YEAR($B330), MONTH($B330)+INDEX(Settings!$AM$19:$AM$33, MATCH(D$10, Settings!$Y$19:$Y$33, 0)), IF(INDEX(Settings!$AQ$19:$AQ$33, MATCH(D$10, Settings!$Y$19:$Y$33, 0))=0, DAY($B330), INDEX(Settings!$AQ$19:$AQ$33, MATCH(D$10, Settings!$Y$19:$Y$33, 0))))-1), 1, Settings!$AY$23:$AY$38), ""))</f>
        <v/>
      </c>
      <c r="BD330" s="119" t="str">
        <f>IF(OR(E$10="", $B330="", E330="", BD$9=""), "", IFERROR(WORKDAY((DATE(YEAR($B330), MONTH($B330)+INDEX(Settings!$AM$19:$AM$33, MATCH(E$10, Settings!$Y$19:$Y$33, 0)), IF(INDEX(Settings!$AQ$19:$AQ$33, MATCH(E$10, Settings!$Y$19:$Y$33, 0))=0, DAY($B330), INDEX(Settings!$AQ$19:$AQ$33, MATCH(E$10, Settings!$Y$19:$Y$33, 0))))-1), 1, Settings!$AY$23:$AY$38), ""))</f>
        <v/>
      </c>
      <c r="BE330" s="119" t="str">
        <f>IF(OR(F$10="", $B330="", F330="", BE$9=""), "", IFERROR(WORKDAY((DATE(YEAR($B330), MONTH($B330)+INDEX(Settings!$AM$19:$AM$33, MATCH(F$10, Settings!$Y$19:$Y$33, 0)), IF(INDEX(Settings!$AQ$19:$AQ$33, MATCH(F$10, Settings!$Y$19:$Y$33, 0))=0, DAY($B330), INDEX(Settings!$AQ$19:$AQ$33, MATCH(F$10, Settings!$Y$19:$Y$33, 0))))-1), 1, Settings!$AY$23:$AY$38), ""))</f>
        <v/>
      </c>
      <c r="BF330" s="119" t="str">
        <f>IF(OR(G$10="", $B330="", G330="", BF$9=""), "", IFERROR(WORKDAY((DATE(YEAR($B330), MONTH($B330)+INDEX(Settings!$AM$19:$AM$33, MATCH(G$10, Settings!$Y$19:$Y$33, 0)), IF(INDEX(Settings!$AQ$19:$AQ$33, MATCH(G$10, Settings!$Y$19:$Y$33, 0))=0, DAY($B330), INDEX(Settings!$AQ$19:$AQ$33, MATCH(G$10, Settings!$Y$19:$Y$33, 0))))-1), 1, Settings!$AY$23:$AY$38), ""))</f>
        <v/>
      </c>
      <c r="BG330" s="119" t="str">
        <f>IF(OR(H$10="", $B330="", H330="", BG$9=""), "", IFERROR(WORKDAY((DATE(YEAR($B330), MONTH($B330)+INDEX(Settings!$AM$19:$AM$33, MATCH(H$10, Settings!$Y$19:$Y$33, 0)), IF(INDEX(Settings!$AQ$19:$AQ$33, MATCH(H$10, Settings!$Y$19:$Y$33, 0))=0, DAY($B330), INDEX(Settings!$AQ$19:$AQ$33, MATCH(H$10, Settings!$Y$19:$Y$33, 0))))-1), 1, Settings!$AY$23:$AY$38), ""))</f>
        <v/>
      </c>
      <c r="BH330" s="119" t="str">
        <f>IF(OR(I$10="", $B330="", I330="", BH$9=""), "", IFERROR(WORKDAY((DATE(YEAR($B330), MONTH($B330)+INDEX(Settings!$AM$19:$AM$33, MATCH(I$10, Settings!$Y$19:$Y$33, 0)), IF(INDEX(Settings!$AQ$19:$AQ$33, MATCH(I$10, Settings!$Y$19:$Y$33, 0))=0, DAY($B330), INDEX(Settings!$AQ$19:$AQ$33, MATCH(I$10, Settings!$Y$19:$Y$33, 0))))-1), 1, Settings!$AY$23:$AY$38), ""))</f>
        <v/>
      </c>
      <c r="BI330" s="119" t="str">
        <f>IF(OR(J$10="", $B330="", J330="", BI$9=""), "", IFERROR(WORKDAY((DATE(YEAR($B330), MONTH($B330)+INDEX(Settings!$AM$19:$AM$33, MATCH(J$10, Settings!$Y$19:$Y$33, 0)), IF(INDEX(Settings!$AQ$19:$AQ$33, MATCH(J$10, Settings!$Y$19:$Y$33, 0))=0, DAY($B330), INDEX(Settings!$AQ$19:$AQ$33, MATCH(J$10, Settings!$Y$19:$Y$33, 0))))-1), 1, Settings!$AY$23:$AY$38), ""))</f>
        <v/>
      </c>
      <c r="BJ330" s="119" t="str">
        <f>IF(OR(K$10="", $B330="", K330="", BJ$9=""), "", IFERROR(WORKDAY((DATE(YEAR($B330), MONTH($B330)+INDEX(Settings!$AM$19:$AM$33, MATCH(K$10, Settings!$Y$19:$Y$33, 0)), IF(INDEX(Settings!$AQ$19:$AQ$33, MATCH(K$10, Settings!$Y$19:$Y$33, 0))=0, DAY($B330), INDEX(Settings!$AQ$19:$AQ$33, MATCH(K$10, Settings!$Y$19:$Y$33, 0))))-1), 1, Settings!$AY$23:$AY$38), ""))</f>
        <v/>
      </c>
      <c r="BK330" s="119" t="str">
        <f>IF(OR(L$10="", $B330="", L330="", BK$9=""), "", IFERROR(WORKDAY((DATE(YEAR($B330), MONTH($B330)+INDEX(Settings!$AM$19:$AM$33, MATCH(L$10, Settings!$Y$19:$Y$33, 0)), IF(INDEX(Settings!$AQ$19:$AQ$33, MATCH(L$10, Settings!$Y$19:$Y$33, 0))=0, DAY($B330), INDEX(Settings!$AQ$19:$AQ$33, MATCH(L$10, Settings!$Y$19:$Y$33, 0))))-1), 1, Settings!$AY$23:$AY$38), ""))</f>
        <v/>
      </c>
      <c r="BL330" s="119" t="str">
        <f>IF(OR(M$10="", $B330="", M330="", BL$9=""), "", IFERROR(WORKDAY((DATE(YEAR($B330), MONTH($B330)+INDEX(Settings!$AM$19:$AM$33, MATCH(M$10, Settings!$Y$19:$Y$33, 0)), IF(INDEX(Settings!$AQ$19:$AQ$33, MATCH(M$10, Settings!$Y$19:$Y$33, 0))=0, DAY($B330), INDEX(Settings!$AQ$19:$AQ$33, MATCH(M$10, Settings!$Y$19:$Y$33, 0))))-1), 1, Settings!$AY$23:$AY$38), ""))</f>
        <v/>
      </c>
      <c r="BM330" s="119" t="str">
        <f>IF(OR(N$10="", $B330="", N330="", BM$9=""), "", IFERROR(WORKDAY((DATE(YEAR($B330), MONTH($B330)+INDEX(Settings!$AM$19:$AM$33, MATCH(N$10, Settings!$Y$19:$Y$33, 0)), IF(INDEX(Settings!$AQ$19:$AQ$33, MATCH(N$10, Settings!$Y$19:$Y$33, 0))=0, DAY($B330), INDEX(Settings!$AQ$19:$AQ$33, MATCH(N$10, Settings!$Y$19:$Y$33, 0))))-1), 1, Settings!$AY$23:$AY$38), ""))</f>
        <v/>
      </c>
      <c r="BN330" s="119" t="str">
        <f>IF(OR(O$10="", $B330="", O330="", BN$9=""), "", IFERROR(WORKDAY((DATE(YEAR($B330), MONTH($B330)+INDEX(Settings!$AM$19:$AM$33, MATCH(O$10, Settings!$Y$19:$Y$33, 0)), IF(INDEX(Settings!$AQ$19:$AQ$33, MATCH(O$10, Settings!$Y$19:$Y$33, 0))=0, DAY($B330), INDEX(Settings!$AQ$19:$AQ$33, MATCH(O$10, Settings!$Y$19:$Y$33, 0))))-1), 1, Settings!$AY$23:$AY$38), ""))</f>
        <v/>
      </c>
      <c r="BO330" s="119" t="str">
        <f>IF(OR(P$10="", $B330="", P330="", BO$9=""), "", IFERROR(WORKDAY((DATE(YEAR($B330), MONTH($B330)+INDEX(Settings!$AM$19:$AM$33, MATCH(P$10, Settings!$Y$19:$Y$33, 0)), IF(INDEX(Settings!$AQ$19:$AQ$33, MATCH(P$10, Settings!$Y$19:$Y$33, 0))=0, DAY($B330), INDEX(Settings!$AQ$19:$AQ$33, MATCH(P$10, Settings!$Y$19:$Y$33, 0))))-1), 1, Settings!$AY$23:$AY$38), ""))</f>
        <v/>
      </c>
      <c r="BP330" s="120" t="str">
        <f>IF(OR(Q$10="", $B330="", Q330="", BP$9=""), "", IFERROR(WORKDAY((DATE(YEAR($B330), MONTH($B330)+INDEX(Settings!$AM$19:$AM$33, MATCH(Q$10, Settings!$Y$19:$Y$33, 0)), IF(INDEX(Settings!$AQ$19:$AQ$33, MATCH(Q$10, Settings!$Y$19:$Y$33, 0))=0, DAY($B330), INDEX(Settings!$AQ$19:$AQ$33, MATCH(Q$10, Settings!$Y$19:$Y$33, 0))))-1), 1, Settings!$AY$23:$AY$38), ""))</f>
        <v/>
      </c>
      <c r="BR330" s="118" t="str">
        <f>IF(BB330="", "", IF(BB330&lt;=$B330, WORKDAY(DATE(YEAR($BB330), MONTH(BB330)+1, DAY(BB330)-1), 1, Settings!$AY$23:$AY$38), BB330))</f>
        <v/>
      </c>
      <c r="BS330" s="119" t="str">
        <f>IF(BC330="", "", IF(BC330&lt;=$B330, WORKDAY(DATE(YEAR($BB330), MONTH(BC330)+1, DAY(BC330)-1), 1, Settings!$AY$23:$AY$38), BC330))</f>
        <v/>
      </c>
      <c r="BT330" s="119" t="str">
        <f>IF(BD330="", "", IF(BD330&lt;=$B330, WORKDAY(DATE(YEAR($BB330), MONTH(BD330)+1, DAY(BD330)-1), 1, Settings!$AY$23:$AY$38), BD330))</f>
        <v/>
      </c>
      <c r="BU330" s="119" t="str">
        <f>IF(BE330="", "", IF(BE330&lt;=$B330, WORKDAY(DATE(YEAR($BB330), MONTH(BE330)+1, DAY(BE330)-1), 1, Settings!$AY$23:$AY$38), BE330))</f>
        <v/>
      </c>
      <c r="BV330" s="119" t="str">
        <f>IF(BF330="", "", IF(BF330&lt;=$B330, WORKDAY(DATE(YEAR($BB330), MONTH(BF330)+1, DAY(BF330)-1), 1, Settings!$AY$23:$AY$38), BF330))</f>
        <v/>
      </c>
      <c r="BW330" s="119" t="str">
        <f>IF(BG330="", "", IF(BG330&lt;=$B330, WORKDAY(DATE(YEAR($BB330), MONTH(BG330)+1, DAY(BG330)-1), 1, Settings!$AY$23:$AY$38), BG330))</f>
        <v/>
      </c>
      <c r="BX330" s="119" t="str">
        <f>IF(BH330="", "", IF(BH330&lt;=$B330, WORKDAY(DATE(YEAR($BB330), MONTH(BH330)+1, DAY(BH330)-1), 1, Settings!$AY$23:$AY$38), BH330))</f>
        <v/>
      </c>
      <c r="BY330" s="119" t="str">
        <f>IF(BI330="", "", IF(BI330&lt;=$B330, WORKDAY(DATE(YEAR($BB330), MONTH(BI330)+1, DAY(BI330)-1), 1, Settings!$AY$23:$AY$38), BI330))</f>
        <v/>
      </c>
      <c r="BZ330" s="119" t="str">
        <f>IF(BJ330="", "", IF(BJ330&lt;=$B330, WORKDAY(DATE(YEAR($BB330), MONTH(BJ330)+1, DAY(BJ330)-1), 1, Settings!$AY$23:$AY$38), BJ330))</f>
        <v/>
      </c>
      <c r="CA330" s="119" t="str">
        <f>IF(BK330="", "", IF(BK330&lt;=$B330, WORKDAY(DATE(YEAR($BB330), MONTH(BK330)+1, DAY(BK330)-1), 1, Settings!$AY$23:$AY$38), BK330))</f>
        <v/>
      </c>
      <c r="CB330" s="119" t="str">
        <f>IF(BL330="", "", IF(BL330&lt;=$B330, WORKDAY(DATE(YEAR($BB330), MONTH(BL330)+1, DAY(BL330)-1), 1, Settings!$AY$23:$AY$38), BL330))</f>
        <v/>
      </c>
      <c r="CC330" s="119" t="str">
        <f>IF(BM330="", "", IF(BM330&lt;=$B330, WORKDAY(DATE(YEAR($BB330), MONTH(BM330)+1, DAY(BM330)-1), 1, Settings!$AY$23:$AY$38), BM330))</f>
        <v/>
      </c>
      <c r="CD330" s="119" t="str">
        <f>IF(BN330="", "", IF(BN330&lt;=$B330, WORKDAY(DATE(YEAR($BB330), MONTH(BN330)+1, DAY(BN330)-1), 1, Settings!$AY$23:$AY$38), BN330))</f>
        <v/>
      </c>
      <c r="CE330" s="119" t="str">
        <f>IF(BO330="", "", IF(BO330&lt;=$B330, WORKDAY(DATE(YEAR($BB330), MONTH(BO330)+1, DAY(BO330)-1), 1, Settings!$AY$23:$AY$38), BO330))</f>
        <v/>
      </c>
      <c r="CF330" s="120" t="str">
        <f>IF(BP330="", "", IF(BP330&lt;=$B330, WORKDAY(DATE(YEAR($BB330), MONTH(BP330)+1, DAY(BP330)-1), 1, Settings!$AY$23:$AY$38), BP330))</f>
        <v/>
      </c>
      <c r="CH330" s="48" t="str">
        <f t="shared" si="128"/>
        <v/>
      </c>
      <c r="CI330" s="49" t="str">
        <f t="shared" si="129"/>
        <v/>
      </c>
      <c r="CJ330" s="49" t="str">
        <f t="shared" si="130"/>
        <v/>
      </c>
      <c r="CK330" s="49" t="str">
        <f t="shared" si="131"/>
        <v/>
      </c>
      <c r="CL330" s="49" t="str">
        <f t="shared" si="132"/>
        <v/>
      </c>
      <c r="CM330" s="49" t="str">
        <f t="shared" si="133"/>
        <v/>
      </c>
      <c r="CN330" s="49" t="str">
        <f t="shared" si="134"/>
        <v/>
      </c>
      <c r="CO330" s="49" t="str">
        <f t="shared" si="135"/>
        <v/>
      </c>
      <c r="CP330" s="49" t="str">
        <f t="shared" si="136"/>
        <v/>
      </c>
      <c r="CQ330" s="49" t="str">
        <f t="shared" si="137"/>
        <v/>
      </c>
      <c r="CR330" s="49" t="str">
        <f t="shared" si="138"/>
        <v/>
      </c>
      <c r="CS330" s="49" t="str">
        <f t="shared" si="139"/>
        <v/>
      </c>
      <c r="CT330" s="49" t="str">
        <f t="shared" si="140"/>
        <v/>
      </c>
      <c r="CU330" s="49" t="str">
        <f t="shared" si="141"/>
        <v/>
      </c>
      <c r="CV330" s="16" t="str">
        <f t="shared" si="142"/>
        <v/>
      </c>
      <c r="CX330" s="48" t="str">
        <f t="shared" si="143"/>
        <v/>
      </c>
      <c r="CY330" s="49" t="str">
        <f t="shared" si="144"/>
        <v/>
      </c>
      <c r="CZ330" s="49" t="str">
        <f t="shared" si="145"/>
        <v/>
      </c>
      <c r="DA330" s="49" t="str">
        <f t="shared" si="146"/>
        <v/>
      </c>
      <c r="DB330" s="49" t="str">
        <f t="shared" si="147"/>
        <v/>
      </c>
      <c r="DC330" s="49" t="str">
        <f t="shared" si="148"/>
        <v/>
      </c>
      <c r="DD330" s="49" t="str">
        <f t="shared" si="149"/>
        <v/>
      </c>
      <c r="DE330" s="49" t="str">
        <f t="shared" si="150"/>
        <v/>
      </c>
      <c r="DF330" s="49" t="str">
        <f t="shared" si="151"/>
        <v/>
      </c>
      <c r="DG330" s="49" t="str">
        <f t="shared" si="152"/>
        <v/>
      </c>
      <c r="DH330" s="49" t="str">
        <f t="shared" si="153"/>
        <v/>
      </c>
      <c r="DI330" s="49" t="str">
        <f t="shared" si="154"/>
        <v/>
      </c>
      <c r="DJ330" s="49" t="str">
        <f t="shared" si="155"/>
        <v/>
      </c>
      <c r="DK330" s="49" t="str">
        <f t="shared" si="156"/>
        <v/>
      </c>
      <c r="DL330" s="16" t="str">
        <f t="shared" si="157"/>
        <v/>
      </c>
      <c r="DN330" s="17" t="str">
        <f t="shared" si="158"/>
        <v>May 2020</v>
      </c>
    </row>
    <row r="331" spans="1:118" x14ac:dyDescent="0.25">
      <c r="A331" s="30"/>
      <c r="B331" s="102">
        <f>IF(B330="", "", IFERROR(IF(B330+1&gt;Settings!$G$25, "", B330+1), ""))</f>
        <v>43967</v>
      </c>
      <c r="C331" s="294"/>
      <c r="D331" s="295"/>
      <c r="E331" s="295"/>
      <c r="F331" s="295"/>
      <c r="G331" s="295"/>
      <c r="H331" s="295"/>
      <c r="I331" s="295"/>
      <c r="J331" s="295"/>
      <c r="K331" s="295"/>
      <c r="L331" s="295"/>
      <c r="M331" s="295"/>
      <c r="N331" s="295"/>
      <c r="O331" s="295"/>
      <c r="P331" s="295"/>
      <c r="Q331" s="296"/>
      <c r="R331" s="30"/>
      <c r="T331" s="17" t="str">
        <f>IF($B331="", "", IF($B331&lt;Settings!$G$23, "Old", "New"))</f>
        <v>New</v>
      </c>
      <c r="AL331" s="118" t="str">
        <f>IF(OR($B331="", C331="", C$10="", AL$9), "", IFERROR($B331+INDEX(Settings!$AF$19:$AF$33, MATCH(C$10, Settings!$Y$19:$Y$33, 0))+IF(INDEX(Settings!$AI$19:$AI$33, MATCH(C$10, Settings!$Y$19:$Y$33, 0))="", 0, INDEX($AO$2:$AU$8, MATCH(TEXT($B331, "ddd"), $AN$2:$AN$8, 0), MATCH(INDEX(Settings!$AI$19:$AI$33, MATCH(C$10, Settings!$Y$19:$Y$33, 0)), $AO$1:$AU$1, 0))), 0))</f>
        <v/>
      </c>
      <c r="AM331" s="119" t="str">
        <f>IF(OR($B331="", D331="", D$10="", AM$9), "", IFERROR($B331+INDEX(Settings!$AF$19:$AF$33, MATCH(D$10, Settings!$Y$19:$Y$33, 0))+IF(INDEX(Settings!$AI$19:$AI$33, MATCH(D$10, Settings!$Y$19:$Y$33, 0))="", 0, INDEX($AO$2:$AU$8, MATCH(TEXT($B331, "ddd"), $AN$2:$AN$8, 0), MATCH(INDEX(Settings!$AI$19:$AI$33, MATCH(D$10, Settings!$Y$19:$Y$33, 0)), $AO$1:$AU$1, 0))), 0))</f>
        <v/>
      </c>
      <c r="AN331" s="119" t="str">
        <f>IF(OR($B331="", E331="", E$10="", AN$9), "", IFERROR($B331+INDEX(Settings!$AF$19:$AF$33, MATCH(E$10, Settings!$Y$19:$Y$33, 0))+IF(INDEX(Settings!$AI$19:$AI$33, MATCH(E$10, Settings!$Y$19:$Y$33, 0))="", 0, INDEX($AO$2:$AU$8, MATCH(TEXT($B331, "ddd"), $AN$2:$AN$8, 0), MATCH(INDEX(Settings!$AI$19:$AI$33, MATCH(E$10, Settings!$Y$19:$Y$33, 0)), $AO$1:$AU$1, 0))), 0))</f>
        <v/>
      </c>
      <c r="AO331" s="119" t="str">
        <f>IF(OR($B331="", F331="", F$10="", AO$9), "", IFERROR($B331+INDEX(Settings!$AF$19:$AF$33, MATCH(F$10, Settings!$Y$19:$Y$33, 0))+IF(INDEX(Settings!$AI$19:$AI$33, MATCH(F$10, Settings!$Y$19:$Y$33, 0))="", 0, INDEX($AO$2:$AU$8, MATCH(TEXT($B331, "ddd"), $AN$2:$AN$8, 0), MATCH(INDEX(Settings!$AI$19:$AI$33, MATCH(F$10, Settings!$Y$19:$Y$33, 0)), $AO$1:$AU$1, 0))), 0))</f>
        <v/>
      </c>
      <c r="AP331" s="119" t="str">
        <f>IF(OR($B331="", G331="", G$10="", AP$9), "", IFERROR($B331+INDEX(Settings!$AF$19:$AF$33, MATCH(G$10, Settings!$Y$19:$Y$33, 0))+IF(INDEX(Settings!$AI$19:$AI$33, MATCH(G$10, Settings!$Y$19:$Y$33, 0))="", 0, INDEX($AO$2:$AU$8, MATCH(TEXT($B331, "ddd"), $AN$2:$AN$8, 0), MATCH(INDEX(Settings!$AI$19:$AI$33, MATCH(G$10, Settings!$Y$19:$Y$33, 0)), $AO$1:$AU$1, 0))), 0))</f>
        <v/>
      </c>
      <c r="AQ331" s="119" t="str">
        <f>IF(OR($B331="", H331="", H$10="", AQ$9), "", IFERROR($B331+INDEX(Settings!$AF$19:$AF$33, MATCH(H$10, Settings!$Y$19:$Y$33, 0))+IF(INDEX(Settings!$AI$19:$AI$33, MATCH(H$10, Settings!$Y$19:$Y$33, 0))="", 0, INDEX($AO$2:$AU$8, MATCH(TEXT($B331, "ddd"), $AN$2:$AN$8, 0), MATCH(INDEX(Settings!$AI$19:$AI$33, MATCH(H$10, Settings!$Y$19:$Y$33, 0)), $AO$1:$AU$1, 0))), 0))</f>
        <v/>
      </c>
      <c r="AR331" s="119" t="str">
        <f>IF(OR($B331="", I331="", I$10="", AR$9), "", IFERROR($B331+INDEX(Settings!$AF$19:$AF$33, MATCH(I$10, Settings!$Y$19:$Y$33, 0))+IF(INDEX(Settings!$AI$19:$AI$33, MATCH(I$10, Settings!$Y$19:$Y$33, 0))="", 0, INDEX($AO$2:$AU$8, MATCH(TEXT($B331, "ddd"), $AN$2:$AN$8, 0), MATCH(INDEX(Settings!$AI$19:$AI$33, MATCH(I$10, Settings!$Y$19:$Y$33, 0)), $AO$1:$AU$1, 0))), 0))</f>
        <v/>
      </c>
      <c r="AS331" s="119" t="str">
        <f>IF(OR($B331="", J331="", J$10="", AS$9), "", IFERROR($B331+INDEX(Settings!$AF$19:$AF$33, MATCH(J$10, Settings!$Y$19:$Y$33, 0))+IF(INDEX(Settings!$AI$19:$AI$33, MATCH(J$10, Settings!$Y$19:$Y$33, 0))="", 0, INDEX($AO$2:$AU$8, MATCH(TEXT($B331, "ddd"), $AN$2:$AN$8, 0), MATCH(INDEX(Settings!$AI$19:$AI$33, MATCH(J$10, Settings!$Y$19:$Y$33, 0)), $AO$1:$AU$1, 0))), 0))</f>
        <v/>
      </c>
      <c r="AT331" s="119" t="str">
        <f>IF(OR($B331="", K331="", K$10="", AT$9), "", IFERROR($B331+INDEX(Settings!$AF$19:$AF$33, MATCH(K$10, Settings!$Y$19:$Y$33, 0))+IF(INDEX(Settings!$AI$19:$AI$33, MATCH(K$10, Settings!$Y$19:$Y$33, 0))="", 0, INDEX($AO$2:$AU$8, MATCH(TEXT($B331, "ddd"), $AN$2:$AN$8, 0), MATCH(INDEX(Settings!$AI$19:$AI$33, MATCH(K$10, Settings!$Y$19:$Y$33, 0)), $AO$1:$AU$1, 0))), 0))</f>
        <v/>
      </c>
      <c r="AU331" s="119" t="str">
        <f>IF(OR($B331="", L331="", L$10="", AU$9), "", IFERROR($B331+INDEX(Settings!$AF$19:$AF$33, MATCH(L$10, Settings!$Y$19:$Y$33, 0))+IF(INDEX(Settings!$AI$19:$AI$33, MATCH(L$10, Settings!$Y$19:$Y$33, 0))="", 0, INDEX($AO$2:$AU$8, MATCH(TEXT($B331, "ddd"), $AN$2:$AN$8, 0), MATCH(INDEX(Settings!$AI$19:$AI$33, MATCH(L$10, Settings!$Y$19:$Y$33, 0)), $AO$1:$AU$1, 0))), 0))</f>
        <v/>
      </c>
      <c r="AV331" s="119" t="str">
        <f>IF(OR($B331="", M331="", M$10="", AV$9), "", IFERROR($B331+INDEX(Settings!$AF$19:$AF$33, MATCH(M$10, Settings!$Y$19:$Y$33, 0))+IF(INDEX(Settings!$AI$19:$AI$33, MATCH(M$10, Settings!$Y$19:$Y$33, 0))="", 0, INDEX($AO$2:$AU$8, MATCH(TEXT($B331, "ddd"), $AN$2:$AN$8, 0), MATCH(INDEX(Settings!$AI$19:$AI$33, MATCH(M$10, Settings!$Y$19:$Y$33, 0)), $AO$1:$AU$1, 0))), 0))</f>
        <v/>
      </c>
      <c r="AW331" s="119" t="str">
        <f>IF(OR($B331="", N331="", N$10="", AW$9), "", IFERROR($B331+INDEX(Settings!$AF$19:$AF$33, MATCH(N$10, Settings!$Y$19:$Y$33, 0))+IF(INDEX(Settings!$AI$19:$AI$33, MATCH(N$10, Settings!$Y$19:$Y$33, 0))="", 0, INDEX($AO$2:$AU$8, MATCH(TEXT($B331, "ddd"), $AN$2:$AN$8, 0), MATCH(INDEX(Settings!$AI$19:$AI$33, MATCH(N$10, Settings!$Y$19:$Y$33, 0)), $AO$1:$AU$1, 0))), 0))</f>
        <v/>
      </c>
      <c r="AX331" s="119" t="str">
        <f>IF(OR($B331="", O331="", O$10="", AX$9), "", IFERROR($B331+INDEX(Settings!$AF$19:$AF$33, MATCH(O$10, Settings!$Y$19:$Y$33, 0))+IF(INDEX(Settings!$AI$19:$AI$33, MATCH(O$10, Settings!$Y$19:$Y$33, 0))="", 0, INDEX($AO$2:$AU$8, MATCH(TEXT($B331, "ddd"), $AN$2:$AN$8, 0), MATCH(INDEX(Settings!$AI$19:$AI$33, MATCH(O$10, Settings!$Y$19:$Y$33, 0)), $AO$1:$AU$1, 0))), 0))</f>
        <v/>
      </c>
      <c r="AY331" s="119" t="str">
        <f>IF(OR($B331="", P331="", P$10="", AY$9), "", IFERROR($B331+INDEX(Settings!$AF$19:$AF$33, MATCH(P$10, Settings!$Y$19:$Y$33, 0))+IF(INDEX(Settings!$AI$19:$AI$33, MATCH(P$10, Settings!$Y$19:$Y$33, 0))="", 0, INDEX($AO$2:$AU$8, MATCH(TEXT($B331, "ddd"), $AN$2:$AN$8, 0), MATCH(INDEX(Settings!$AI$19:$AI$33, MATCH(P$10, Settings!$Y$19:$Y$33, 0)), $AO$1:$AU$1, 0))), 0))</f>
        <v/>
      </c>
      <c r="AZ331" s="120" t="str">
        <f>IF(OR($B331="", Q331="", Q$10="", AZ$9), "", IFERROR($B331+INDEX(Settings!$AF$19:$AF$33, MATCH(Q$10, Settings!$Y$19:$Y$33, 0))+IF(INDEX(Settings!$AI$19:$AI$33, MATCH(Q$10, Settings!$Y$19:$Y$33, 0))="", 0, INDEX($AO$2:$AU$8, MATCH(TEXT($B331, "ddd"), $AN$2:$AN$8, 0), MATCH(INDEX(Settings!$AI$19:$AI$33, MATCH(Q$10, Settings!$Y$19:$Y$33, 0)), $AO$1:$AU$1, 0))), 0))</f>
        <v/>
      </c>
      <c r="BB331" s="118" t="str">
        <f>IF(OR(C$10="", $B331="", C331="", BB$9=""), "", IFERROR(WORKDAY((DATE(YEAR($B331), MONTH($B331)+INDEX(Settings!$AM$19:$AM$33, MATCH(C$10, Settings!$Y$19:$Y$33, 0)), IF(INDEX(Settings!$AQ$19:$AQ$33, MATCH(C$10, Settings!$Y$19:$Y$33, 0))=0, DAY($B331), INDEX(Settings!$AQ$19:$AQ$33, MATCH(C$10, Settings!$Y$19:$Y$33, 0))))-1), 1, Settings!$AY$23:$AY$38), ""))</f>
        <v/>
      </c>
      <c r="BC331" s="119" t="str">
        <f>IF(OR(D$10="", $B331="", D331="", BC$9=""), "", IFERROR(WORKDAY((DATE(YEAR($B331), MONTH($B331)+INDEX(Settings!$AM$19:$AM$33, MATCH(D$10, Settings!$Y$19:$Y$33, 0)), IF(INDEX(Settings!$AQ$19:$AQ$33, MATCH(D$10, Settings!$Y$19:$Y$33, 0))=0, DAY($B331), INDEX(Settings!$AQ$19:$AQ$33, MATCH(D$10, Settings!$Y$19:$Y$33, 0))))-1), 1, Settings!$AY$23:$AY$38), ""))</f>
        <v/>
      </c>
      <c r="BD331" s="119" t="str">
        <f>IF(OR(E$10="", $B331="", E331="", BD$9=""), "", IFERROR(WORKDAY((DATE(YEAR($B331), MONTH($B331)+INDEX(Settings!$AM$19:$AM$33, MATCH(E$10, Settings!$Y$19:$Y$33, 0)), IF(INDEX(Settings!$AQ$19:$AQ$33, MATCH(E$10, Settings!$Y$19:$Y$33, 0))=0, DAY($B331), INDEX(Settings!$AQ$19:$AQ$33, MATCH(E$10, Settings!$Y$19:$Y$33, 0))))-1), 1, Settings!$AY$23:$AY$38), ""))</f>
        <v/>
      </c>
      <c r="BE331" s="119" t="str">
        <f>IF(OR(F$10="", $B331="", F331="", BE$9=""), "", IFERROR(WORKDAY((DATE(YEAR($B331), MONTH($B331)+INDEX(Settings!$AM$19:$AM$33, MATCH(F$10, Settings!$Y$19:$Y$33, 0)), IF(INDEX(Settings!$AQ$19:$AQ$33, MATCH(F$10, Settings!$Y$19:$Y$33, 0))=0, DAY($B331), INDEX(Settings!$AQ$19:$AQ$33, MATCH(F$10, Settings!$Y$19:$Y$33, 0))))-1), 1, Settings!$AY$23:$AY$38), ""))</f>
        <v/>
      </c>
      <c r="BF331" s="119" t="str">
        <f>IF(OR(G$10="", $B331="", G331="", BF$9=""), "", IFERROR(WORKDAY((DATE(YEAR($B331), MONTH($B331)+INDEX(Settings!$AM$19:$AM$33, MATCH(G$10, Settings!$Y$19:$Y$33, 0)), IF(INDEX(Settings!$AQ$19:$AQ$33, MATCH(G$10, Settings!$Y$19:$Y$33, 0))=0, DAY($B331), INDEX(Settings!$AQ$19:$AQ$33, MATCH(G$10, Settings!$Y$19:$Y$33, 0))))-1), 1, Settings!$AY$23:$AY$38), ""))</f>
        <v/>
      </c>
      <c r="BG331" s="119" t="str">
        <f>IF(OR(H$10="", $B331="", H331="", BG$9=""), "", IFERROR(WORKDAY((DATE(YEAR($B331), MONTH($B331)+INDEX(Settings!$AM$19:$AM$33, MATCH(H$10, Settings!$Y$19:$Y$33, 0)), IF(INDEX(Settings!$AQ$19:$AQ$33, MATCH(H$10, Settings!$Y$19:$Y$33, 0))=0, DAY($B331), INDEX(Settings!$AQ$19:$AQ$33, MATCH(H$10, Settings!$Y$19:$Y$33, 0))))-1), 1, Settings!$AY$23:$AY$38), ""))</f>
        <v/>
      </c>
      <c r="BH331" s="119" t="str">
        <f>IF(OR(I$10="", $B331="", I331="", BH$9=""), "", IFERROR(WORKDAY((DATE(YEAR($B331), MONTH($B331)+INDEX(Settings!$AM$19:$AM$33, MATCH(I$10, Settings!$Y$19:$Y$33, 0)), IF(INDEX(Settings!$AQ$19:$AQ$33, MATCH(I$10, Settings!$Y$19:$Y$33, 0))=0, DAY($B331), INDEX(Settings!$AQ$19:$AQ$33, MATCH(I$10, Settings!$Y$19:$Y$33, 0))))-1), 1, Settings!$AY$23:$AY$38), ""))</f>
        <v/>
      </c>
      <c r="BI331" s="119" t="str">
        <f>IF(OR(J$10="", $B331="", J331="", BI$9=""), "", IFERROR(WORKDAY((DATE(YEAR($B331), MONTH($B331)+INDEX(Settings!$AM$19:$AM$33, MATCH(J$10, Settings!$Y$19:$Y$33, 0)), IF(INDEX(Settings!$AQ$19:$AQ$33, MATCH(J$10, Settings!$Y$19:$Y$33, 0))=0, DAY($B331), INDEX(Settings!$AQ$19:$AQ$33, MATCH(J$10, Settings!$Y$19:$Y$33, 0))))-1), 1, Settings!$AY$23:$AY$38), ""))</f>
        <v/>
      </c>
      <c r="BJ331" s="119" t="str">
        <f>IF(OR(K$10="", $B331="", K331="", BJ$9=""), "", IFERROR(WORKDAY((DATE(YEAR($B331), MONTH($B331)+INDEX(Settings!$AM$19:$AM$33, MATCH(K$10, Settings!$Y$19:$Y$33, 0)), IF(INDEX(Settings!$AQ$19:$AQ$33, MATCH(K$10, Settings!$Y$19:$Y$33, 0))=0, DAY($B331), INDEX(Settings!$AQ$19:$AQ$33, MATCH(K$10, Settings!$Y$19:$Y$33, 0))))-1), 1, Settings!$AY$23:$AY$38), ""))</f>
        <v/>
      </c>
      <c r="BK331" s="119" t="str">
        <f>IF(OR(L$10="", $B331="", L331="", BK$9=""), "", IFERROR(WORKDAY((DATE(YEAR($B331), MONTH($B331)+INDEX(Settings!$AM$19:$AM$33, MATCH(L$10, Settings!$Y$19:$Y$33, 0)), IF(INDEX(Settings!$AQ$19:$AQ$33, MATCH(L$10, Settings!$Y$19:$Y$33, 0))=0, DAY($B331), INDEX(Settings!$AQ$19:$AQ$33, MATCH(L$10, Settings!$Y$19:$Y$33, 0))))-1), 1, Settings!$AY$23:$AY$38), ""))</f>
        <v/>
      </c>
      <c r="BL331" s="119" t="str">
        <f>IF(OR(M$10="", $B331="", M331="", BL$9=""), "", IFERROR(WORKDAY((DATE(YEAR($B331), MONTH($B331)+INDEX(Settings!$AM$19:$AM$33, MATCH(M$10, Settings!$Y$19:$Y$33, 0)), IF(INDEX(Settings!$AQ$19:$AQ$33, MATCH(M$10, Settings!$Y$19:$Y$33, 0))=0, DAY($B331), INDEX(Settings!$AQ$19:$AQ$33, MATCH(M$10, Settings!$Y$19:$Y$33, 0))))-1), 1, Settings!$AY$23:$AY$38), ""))</f>
        <v/>
      </c>
      <c r="BM331" s="119" t="str">
        <f>IF(OR(N$10="", $B331="", N331="", BM$9=""), "", IFERROR(WORKDAY((DATE(YEAR($B331), MONTH($B331)+INDEX(Settings!$AM$19:$AM$33, MATCH(N$10, Settings!$Y$19:$Y$33, 0)), IF(INDEX(Settings!$AQ$19:$AQ$33, MATCH(N$10, Settings!$Y$19:$Y$33, 0))=0, DAY($B331), INDEX(Settings!$AQ$19:$AQ$33, MATCH(N$10, Settings!$Y$19:$Y$33, 0))))-1), 1, Settings!$AY$23:$AY$38), ""))</f>
        <v/>
      </c>
      <c r="BN331" s="119" t="str">
        <f>IF(OR(O$10="", $B331="", O331="", BN$9=""), "", IFERROR(WORKDAY((DATE(YEAR($B331), MONTH($B331)+INDEX(Settings!$AM$19:$AM$33, MATCH(O$10, Settings!$Y$19:$Y$33, 0)), IF(INDEX(Settings!$AQ$19:$AQ$33, MATCH(O$10, Settings!$Y$19:$Y$33, 0))=0, DAY($B331), INDEX(Settings!$AQ$19:$AQ$33, MATCH(O$10, Settings!$Y$19:$Y$33, 0))))-1), 1, Settings!$AY$23:$AY$38), ""))</f>
        <v/>
      </c>
      <c r="BO331" s="119" t="str">
        <f>IF(OR(P$10="", $B331="", P331="", BO$9=""), "", IFERROR(WORKDAY((DATE(YEAR($B331), MONTH($B331)+INDEX(Settings!$AM$19:$AM$33, MATCH(P$10, Settings!$Y$19:$Y$33, 0)), IF(INDEX(Settings!$AQ$19:$AQ$33, MATCH(P$10, Settings!$Y$19:$Y$33, 0))=0, DAY($B331), INDEX(Settings!$AQ$19:$AQ$33, MATCH(P$10, Settings!$Y$19:$Y$33, 0))))-1), 1, Settings!$AY$23:$AY$38), ""))</f>
        <v/>
      </c>
      <c r="BP331" s="120" t="str">
        <f>IF(OR(Q$10="", $B331="", Q331="", BP$9=""), "", IFERROR(WORKDAY((DATE(YEAR($B331), MONTH($B331)+INDEX(Settings!$AM$19:$AM$33, MATCH(Q$10, Settings!$Y$19:$Y$33, 0)), IF(INDEX(Settings!$AQ$19:$AQ$33, MATCH(Q$10, Settings!$Y$19:$Y$33, 0))=0, DAY($B331), INDEX(Settings!$AQ$19:$AQ$33, MATCH(Q$10, Settings!$Y$19:$Y$33, 0))))-1), 1, Settings!$AY$23:$AY$38), ""))</f>
        <v/>
      </c>
      <c r="BR331" s="118" t="str">
        <f>IF(BB331="", "", IF(BB331&lt;=$B331, WORKDAY(DATE(YEAR($BB331), MONTH(BB331)+1, DAY(BB331)-1), 1, Settings!$AY$23:$AY$38), BB331))</f>
        <v/>
      </c>
      <c r="BS331" s="119" t="str">
        <f>IF(BC331="", "", IF(BC331&lt;=$B331, WORKDAY(DATE(YEAR($BB331), MONTH(BC331)+1, DAY(BC331)-1), 1, Settings!$AY$23:$AY$38), BC331))</f>
        <v/>
      </c>
      <c r="BT331" s="119" t="str">
        <f>IF(BD331="", "", IF(BD331&lt;=$B331, WORKDAY(DATE(YEAR($BB331), MONTH(BD331)+1, DAY(BD331)-1), 1, Settings!$AY$23:$AY$38), BD331))</f>
        <v/>
      </c>
      <c r="BU331" s="119" t="str">
        <f>IF(BE331="", "", IF(BE331&lt;=$B331, WORKDAY(DATE(YEAR($BB331), MONTH(BE331)+1, DAY(BE331)-1), 1, Settings!$AY$23:$AY$38), BE331))</f>
        <v/>
      </c>
      <c r="BV331" s="119" t="str">
        <f>IF(BF331="", "", IF(BF331&lt;=$B331, WORKDAY(DATE(YEAR($BB331), MONTH(BF331)+1, DAY(BF331)-1), 1, Settings!$AY$23:$AY$38), BF331))</f>
        <v/>
      </c>
      <c r="BW331" s="119" t="str">
        <f>IF(BG331="", "", IF(BG331&lt;=$B331, WORKDAY(DATE(YEAR($BB331), MONTH(BG331)+1, DAY(BG331)-1), 1, Settings!$AY$23:$AY$38), BG331))</f>
        <v/>
      </c>
      <c r="BX331" s="119" t="str">
        <f>IF(BH331="", "", IF(BH331&lt;=$B331, WORKDAY(DATE(YEAR($BB331), MONTH(BH331)+1, DAY(BH331)-1), 1, Settings!$AY$23:$AY$38), BH331))</f>
        <v/>
      </c>
      <c r="BY331" s="119" t="str">
        <f>IF(BI331="", "", IF(BI331&lt;=$B331, WORKDAY(DATE(YEAR($BB331), MONTH(BI331)+1, DAY(BI331)-1), 1, Settings!$AY$23:$AY$38), BI331))</f>
        <v/>
      </c>
      <c r="BZ331" s="119" t="str">
        <f>IF(BJ331="", "", IF(BJ331&lt;=$B331, WORKDAY(DATE(YEAR($BB331), MONTH(BJ331)+1, DAY(BJ331)-1), 1, Settings!$AY$23:$AY$38), BJ331))</f>
        <v/>
      </c>
      <c r="CA331" s="119" t="str">
        <f>IF(BK331="", "", IF(BK331&lt;=$B331, WORKDAY(DATE(YEAR($BB331), MONTH(BK331)+1, DAY(BK331)-1), 1, Settings!$AY$23:$AY$38), BK331))</f>
        <v/>
      </c>
      <c r="CB331" s="119" t="str">
        <f>IF(BL331="", "", IF(BL331&lt;=$B331, WORKDAY(DATE(YEAR($BB331), MONTH(BL331)+1, DAY(BL331)-1), 1, Settings!$AY$23:$AY$38), BL331))</f>
        <v/>
      </c>
      <c r="CC331" s="119" t="str">
        <f>IF(BM331="", "", IF(BM331&lt;=$B331, WORKDAY(DATE(YEAR($BB331), MONTH(BM331)+1, DAY(BM331)-1), 1, Settings!$AY$23:$AY$38), BM331))</f>
        <v/>
      </c>
      <c r="CD331" s="119" t="str">
        <f>IF(BN331="", "", IF(BN331&lt;=$B331, WORKDAY(DATE(YEAR($BB331), MONTH(BN331)+1, DAY(BN331)-1), 1, Settings!$AY$23:$AY$38), BN331))</f>
        <v/>
      </c>
      <c r="CE331" s="119" t="str">
        <f>IF(BO331="", "", IF(BO331&lt;=$B331, WORKDAY(DATE(YEAR($BB331), MONTH(BO331)+1, DAY(BO331)-1), 1, Settings!$AY$23:$AY$38), BO331))</f>
        <v/>
      </c>
      <c r="CF331" s="120" t="str">
        <f>IF(BP331="", "", IF(BP331&lt;=$B331, WORKDAY(DATE(YEAR($BB331), MONTH(BP331)+1, DAY(BP331)-1), 1, Settings!$AY$23:$AY$38), BP331))</f>
        <v/>
      </c>
      <c r="CH331" s="48" t="str">
        <f t="shared" si="128"/>
        <v/>
      </c>
      <c r="CI331" s="49" t="str">
        <f t="shared" si="129"/>
        <v/>
      </c>
      <c r="CJ331" s="49" t="str">
        <f t="shared" si="130"/>
        <v/>
      </c>
      <c r="CK331" s="49" t="str">
        <f t="shared" si="131"/>
        <v/>
      </c>
      <c r="CL331" s="49" t="str">
        <f t="shared" si="132"/>
        <v/>
      </c>
      <c r="CM331" s="49" t="str">
        <f t="shared" si="133"/>
        <v/>
      </c>
      <c r="CN331" s="49" t="str">
        <f t="shared" si="134"/>
        <v/>
      </c>
      <c r="CO331" s="49" t="str">
        <f t="shared" si="135"/>
        <v/>
      </c>
      <c r="CP331" s="49" t="str">
        <f t="shared" si="136"/>
        <v/>
      </c>
      <c r="CQ331" s="49" t="str">
        <f t="shared" si="137"/>
        <v/>
      </c>
      <c r="CR331" s="49" t="str">
        <f t="shared" si="138"/>
        <v/>
      </c>
      <c r="CS331" s="49" t="str">
        <f t="shared" si="139"/>
        <v/>
      </c>
      <c r="CT331" s="49" t="str">
        <f t="shared" si="140"/>
        <v/>
      </c>
      <c r="CU331" s="49" t="str">
        <f t="shared" si="141"/>
        <v/>
      </c>
      <c r="CV331" s="16" t="str">
        <f t="shared" si="142"/>
        <v/>
      </c>
      <c r="CX331" s="48" t="str">
        <f t="shared" si="143"/>
        <v/>
      </c>
      <c r="CY331" s="49" t="str">
        <f t="shared" si="144"/>
        <v/>
      </c>
      <c r="CZ331" s="49" t="str">
        <f t="shared" si="145"/>
        <v/>
      </c>
      <c r="DA331" s="49" t="str">
        <f t="shared" si="146"/>
        <v/>
      </c>
      <c r="DB331" s="49" t="str">
        <f t="shared" si="147"/>
        <v/>
      </c>
      <c r="DC331" s="49" t="str">
        <f t="shared" si="148"/>
        <v/>
      </c>
      <c r="DD331" s="49" t="str">
        <f t="shared" si="149"/>
        <v/>
      </c>
      <c r="DE331" s="49" t="str">
        <f t="shared" si="150"/>
        <v/>
      </c>
      <c r="DF331" s="49" t="str">
        <f t="shared" si="151"/>
        <v/>
      </c>
      <c r="DG331" s="49" t="str">
        <f t="shared" si="152"/>
        <v/>
      </c>
      <c r="DH331" s="49" t="str">
        <f t="shared" si="153"/>
        <v/>
      </c>
      <c r="DI331" s="49" t="str">
        <f t="shared" si="154"/>
        <v/>
      </c>
      <c r="DJ331" s="49" t="str">
        <f t="shared" si="155"/>
        <v/>
      </c>
      <c r="DK331" s="49" t="str">
        <f t="shared" si="156"/>
        <v/>
      </c>
      <c r="DL331" s="16" t="str">
        <f t="shared" si="157"/>
        <v/>
      </c>
      <c r="DN331" s="17" t="str">
        <f t="shared" si="158"/>
        <v>May 2020</v>
      </c>
    </row>
    <row r="332" spans="1:118" x14ac:dyDescent="0.25">
      <c r="A332" s="30"/>
      <c r="B332" s="102">
        <f>IF(B331="", "", IFERROR(IF(B331+1&gt;Settings!$G$25, "", B331+1), ""))</f>
        <v>43968</v>
      </c>
      <c r="C332" s="294"/>
      <c r="D332" s="295"/>
      <c r="E332" s="295"/>
      <c r="F332" s="295"/>
      <c r="G332" s="295"/>
      <c r="H332" s="295"/>
      <c r="I332" s="295"/>
      <c r="J332" s="295"/>
      <c r="K332" s="295"/>
      <c r="L332" s="295"/>
      <c r="M332" s="295"/>
      <c r="N332" s="295"/>
      <c r="O332" s="295"/>
      <c r="P332" s="295"/>
      <c r="Q332" s="296"/>
      <c r="R332" s="30"/>
      <c r="T332" s="17" t="str">
        <f>IF($B332="", "", IF($B332&lt;Settings!$G$23, "Old", "New"))</f>
        <v>New</v>
      </c>
      <c r="AL332" s="118" t="str">
        <f>IF(OR($B332="", C332="", C$10="", AL$9), "", IFERROR($B332+INDEX(Settings!$AF$19:$AF$33, MATCH(C$10, Settings!$Y$19:$Y$33, 0))+IF(INDEX(Settings!$AI$19:$AI$33, MATCH(C$10, Settings!$Y$19:$Y$33, 0))="", 0, INDEX($AO$2:$AU$8, MATCH(TEXT($B332, "ddd"), $AN$2:$AN$8, 0), MATCH(INDEX(Settings!$AI$19:$AI$33, MATCH(C$10, Settings!$Y$19:$Y$33, 0)), $AO$1:$AU$1, 0))), 0))</f>
        <v/>
      </c>
      <c r="AM332" s="119" t="str">
        <f>IF(OR($B332="", D332="", D$10="", AM$9), "", IFERROR($B332+INDEX(Settings!$AF$19:$AF$33, MATCH(D$10, Settings!$Y$19:$Y$33, 0))+IF(INDEX(Settings!$AI$19:$AI$33, MATCH(D$10, Settings!$Y$19:$Y$33, 0))="", 0, INDEX($AO$2:$AU$8, MATCH(TEXT($B332, "ddd"), $AN$2:$AN$8, 0), MATCH(INDEX(Settings!$AI$19:$AI$33, MATCH(D$10, Settings!$Y$19:$Y$33, 0)), $AO$1:$AU$1, 0))), 0))</f>
        <v/>
      </c>
      <c r="AN332" s="119" t="str">
        <f>IF(OR($B332="", E332="", E$10="", AN$9), "", IFERROR($B332+INDEX(Settings!$AF$19:$AF$33, MATCH(E$10, Settings!$Y$19:$Y$33, 0))+IF(INDEX(Settings!$AI$19:$AI$33, MATCH(E$10, Settings!$Y$19:$Y$33, 0))="", 0, INDEX($AO$2:$AU$8, MATCH(TEXT($B332, "ddd"), $AN$2:$AN$8, 0), MATCH(INDEX(Settings!$AI$19:$AI$33, MATCH(E$10, Settings!$Y$19:$Y$33, 0)), $AO$1:$AU$1, 0))), 0))</f>
        <v/>
      </c>
      <c r="AO332" s="119" t="str">
        <f>IF(OR($B332="", F332="", F$10="", AO$9), "", IFERROR($B332+INDEX(Settings!$AF$19:$AF$33, MATCH(F$10, Settings!$Y$19:$Y$33, 0))+IF(INDEX(Settings!$AI$19:$AI$33, MATCH(F$10, Settings!$Y$19:$Y$33, 0))="", 0, INDEX($AO$2:$AU$8, MATCH(TEXT($B332, "ddd"), $AN$2:$AN$8, 0), MATCH(INDEX(Settings!$AI$19:$AI$33, MATCH(F$10, Settings!$Y$19:$Y$33, 0)), $AO$1:$AU$1, 0))), 0))</f>
        <v/>
      </c>
      <c r="AP332" s="119" t="str">
        <f>IF(OR($B332="", G332="", G$10="", AP$9), "", IFERROR($B332+INDEX(Settings!$AF$19:$AF$33, MATCH(G$10, Settings!$Y$19:$Y$33, 0))+IF(INDEX(Settings!$AI$19:$AI$33, MATCH(G$10, Settings!$Y$19:$Y$33, 0))="", 0, INDEX($AO$2:$AU$8, MATCH(TEXT($B332, "ddd"), $AN$2:$AN$8, 0), MATCH(INDEX(Settings!$AI$19:$AI$33, MATCH(G$10, Settings!$Y$19:$Y$33, 0)), $AO$1:$AU$1, 0))), 0))</f>
        <v/>
      </c>
      <c r="AQ332" s="119" t="str">
        <f>IF(OR($B332="", H332="", H$10="", AQ$9), "", IFERROR($B332+INDEX(Settings!$AF$19:$AF$33, MATCH(H$10, Settings!$Y$19:$Y$33, 0))+IF(INDEX(Settings!$AI$19:$AI$33, MATCH(H$10, Settings!$Y$19:$Y$33, 0))="", 0, INDEX($AO$2:$AU$8, MATCH(TEXT($B332, "ddd"), $AN$2:$AN$8, 0), MATCH(INDEX(Settings!$AI$19:$AI$33, MATCH(H$10, Settings!$Y$19:$Y$33, 0)), $AO$1:$AU$1, 0))), 0))</f>
        <v/>
      </c>
      <c r="AR332" s="119" t="str">
        <f>IF(OR($B332="", I332="", I$10="", AR$9), "", IFERROR($B332+INDEX(Settings!$AF$19:$AF$33, MATCH(I$10, Settings!$Y$19:$Y$33, 0))+IF(INDEX(Settings!$AI$19:$AI$33, MATCH(I$10, Settings!$Y$19:$Y$33, 0))="", 0, INDEX($AO$2:$AU$8, MATCH(TEXT($B332, "ddd"), $AN$2:$AN$8, 0), MATCH(INDEX(Settings!$AI$19:$AI$33, MATCH(I$10, Settings!$Y$19:$Y$33, 0)), $AO$1:$AU$1, 0))), 0))</f>
        <v/>
      </c>
      <c r="AS332" s="119" t="str">
        <f>IF(OR($B332="", J332="", J$10="", AS$9), "", IFERROR($B332+INDEX(Settings!$AF$19:$AF$33, MATCH(J$10, Settings!$Y$19:$Y$33, 0))+IF(INDEX(Settings!$AI$19:$AI$33, MATCH(J$10, Settings!$Y$19:$Y$33, 0))="", 0, INDEX($AO$2:$AU$8, MATCH(TEXT($B332, "ddd"), $AN$2:$AN$8, 0), MATCH(INDEX(Settings!$AI$19:$AI$33, MATCH(J$10, Settings!$Y$19:$Y$33, 0)), $AO$1:$AU$1, 0))), 0))</f>
        <v/>
      </c>
      <c r="AT332" s="119" t="str">
        <f>IF(OR($B332="", K332="", K$10="", AT$9), "", IFERROR($B332+INDEX(Settings!$AF$19:$AF$33, MATCH(K$10, Settings!$Y$19:$Y$33, 0))+IF(INDEX(Settings!$AI$19:$AI$33, MATCH(K$10, Settings!$Y$19:$Y$33, 0))="", 0, INDEX($AO$2:$AU$8, MATCH(TEXT($B332, "ddd"), $AN$2:$AN$8, 0), MATCH(INDEX(Settings!$AI$19:$AI$33, MATCH(K$10, Settings!$Y$19:$Y$33, 0)), $AO$1:$AU$1, 0))), 0))</f>
        <v/>
      </c>
      <c r="AU332" s="119" t="str">
        <f>IF(OR($B332="", L332="", L$10="", AU$9), "", IFERROR($B332+INDEX(Settings!$AF$19:$AF$33, MATCH(L$10, Settings!$Y$19:$Y$33, 0))+IF(INDEX(Settings!$AI$19:$AI$33, MATCH(L$10, Settings!$Y$19:$Y$33, 0))="", 0, INDEX($AO$2:$AU$8, MATCH(TEXT($B332, "ddd"), $AN$2:$AN$8, 0), MATCH(INDEX(Settings!$AI$19:$AI$33, MATCH(L$10, Settings!$Y$19:$Y$33, 0)), $AO$1:$AU$1, 0))), 0))</f>
        <v/>
      </c>
      <c r="AV332" s="119" t="str">
        <f>IF(OR($B332="", M332="", M$10="", AV$9), "", IFERROR($B332+INDEX(Settings!$AF$19:$AF$33, MATCH(M$10, Settings!$Y$19:$Y$33, 0))+IF(INDEX(Settings!$AI$19:$AI$33, MATCH(M$10, Settings!$Y$19:$Y$33, 0))="", 0, INDEX($AO$2:$AU$8, MATCH(TEXT($B332, "ddd"), $AN$2:$AN$8, 0), MATCH(INDEX(Settings!$AI$19:$AI$33, MATCH(M$10, Settings!$Y$19:$Y$33, 0)), $AO$1:$AU$1, 0))), 0))</f>
        <v/>
      </c>
      <c r="AW332" s="119" t="str">
        <f>IF(OR($B332="", N332="", N$10="", AW$9), "", IFERROR($B332+INDEX(Settings!$AF$19:$AF$33, MATCH(N$10, Settings!$Y$19:$Y$33, 0))+IF(INDEX(Settings!$AI$19:$AI$33, MATCH(N$10, Settings!$Y$19:$Y$33, 0))="", 0, INDEX($AO$2:$AU$8, MATCH(TEXT($B332, "ddd"), $AN$2:$AN$8, 0), MATCH(INDEX(Settings!$AI$19:$AI$33, MATCH(N$10, Settings!$Y$19:$Y$33, 0)), $AO$1:$AU$1, 0))), 0))</f>
        <v/>
      </c>
      <c r="AX332" s="119" t="str">
        <f>IF(OR($B332="", O332="", O$10="", AX$9), "", IFERROR($B332+INDEX(Settings!$AF$19:$AF$33, MATCH(O$10, Settings!$Y$19:$Y$33, 0))+IF(INDEX(Settings!$AI$19:$AI$33, MATCH(O$10, Settings!$Y$19:$Y$33, 0))="", 0, INDEX($AO$2:$AU$8, MATCH(TEXT($B332, "ddd"), $AN$2:$AN$8, 0), MATCH(INDEX(Settings!$AI$19:$AI$33, MATCH(O$10, Settings!$Y$19:$Y$33, 0)), $AO$1:$AU$1, 0))), 0))</f>
        <v/>
      </c>
      <c r="AY332" s="119" t="str">
        <f>IF(OR($B332="", P332="", P$10="", AY$9), "", IFERROR($B332+INDEX(Settings!$AF$19:$AF$33, MATCH(P$10, Settings!$Y$19:$Y$33, 0))+IF(INDEX(Settings!$AI$19:$AI$33, MATCH(P$10, Settings!$Y$19:$Y$33, 0))="", 0, INDEX($AO$2:$AU$8, MATCH(TEXT($B332, "ddd"), $AN$2:$AN$8, 0), MATCH(INDEX(Settings!$AI$19:$AI$33, MATCH(P$10, Settings!$Y$19:$Y$33, 0)), $AO$1:$AU$1, 0))), 0))</f>
        <v/>
      </c>
      <c r="AZ332" s="120" t="str">
        <f>IF(OR($B332="", Q332="", Q$10="", AZ$9), "", IFERROR($B332+INDEX(Settings!$AF$19:$AF$33, MATCH(Q$10, Settings!$Y$19:$Y$33, 0))+IF(INDEX(Settings!$AI$19:$AI$33, MATCH(Q$10, Settings!$Y$19:$Y$33, 0))="", 0, INDEX($AO$2:$AU$8, MATCH(TEXT($B332, "ddd"), $AN$2:$AN$8, 0), MATCH(INDEX(Settings!$AI$19:$AI$33, MATCH(Q$10, Settings!$Y$19:$Y$33, 0)), $AO$1:$AU$1, 0))), 0))</f>
        <v/>
      </c>
      <c r="BB332" s="118" t="str">
        <f>IF(OR(C$10="", $B332="", C332="", BB$9=""), "", IFERROR(WORKDAY((DATE(YEAR($B332), MONTH($B332)+INDEX(Settings!$AM$19:$AM$33, MATCH(C$10, Settings!$Y$19:$Y$33, 0)), IF(INDEX(Settings!$AQ$19:$AQ$33, MATCH(C$10, Settings!$Y$19:$Y$33, 0))=0, DAY($B332), INDEX(Settings!$AQ$19:$AQ$33, MATCH(C$10, Settings!$Y$19:$Y$33, 0))))-1), 1, Settings!$AY$23:$AY$38), ""))</f>
        <v/>
      </c>
      <c r="BC332" s="119" t="str">
        <f>IF(OR(D$10="", $B332="", D332="", BC$9=""), "", IFERROR(WORKDAY((DATE(YEAR($B332), MONTH($B332)+INDEX(Settings!$AM$19:$AM$33, MATCH(D$10, Settings!$Y$19:$Y$33, 0)), IF(INDEX(Settings!$AQ$19:$AQ$33, MATCH(D$10, Settings!$Y$19:$Y$33, 0))=0, DAY($B332), INDEX(Settings!$AQ$19:$AQ$33, MATCH(D$10, Settings!$Y$19:$Y$33, 0))))-1), 1, Settings!$AY$23:$AY$38), ""))</f>
        <v/>
      </c>
      <c r="BD332" s="119" t="str">
        <f>IF(OR(E$10="", $B332="", E332="", BD$9=""), "", IFERROR(WORKDAY((DATE(YEAR($B332), MONTH($B332)+INDEX(Settings!$AM$19:$AM$33, MATCH(E$10, Settings!$Y$19:$Y$33, 0)), IF(INDEX(Settings!$AQ$19:$AQ$33, MATCH(E$10, Settings!$Y$19:$Y$33, 0))=0, DAY($B332), INDEX(Settings!$AQ$19:$AQ$33, MATCH(E$10, Settings!$Y$19:$Y$33, 0))))-1), 1, Settings!$AY$23:$AY$38), ""))</f>
        <v/>
      </c>
      <c r="BE332" s="119" t="str">
        <f>IF(OR(F$10="", $B332="", F332="", BE$9=""), "", IFERROR(WORKDAY((DATE(YEAR($B332), MONTH($B332)+INDEX(Settings!$AM$19:$AM$33, MATCH(F$10, Settings!$Y$19:$Y$33, 0)), IF(INDEX(Settings!$AQ$19:$AQ$33, MATCH(F$10, Settings!$Y$19:$Y$33, 0))=0, DAY($B332), INDEX(Settings!$AQ$19:$AQ$33, MATCH(F$10, Settings!$Y$19:$Y$33, 0))))-1), 1, Settings!$AY$23:$AY$38), ""))</f>
        <v/>
      </c>
      <c r="BF332" s="119" t="str">
        <f>IF(OR(G$10="", $B332="", G332="", BF$9=""), "", IFERROR(WORKDAY((DATE(YEAR($B332), MONTH($B332)+INDEX(Settings!$AM$19:$AM$33, MATCH(G$10, Settings!$Y$19:$Y$33, 0)), IF(INDEX(Settings!$AQ$19:$AQ$33, MATCH(G$10, Settings!$Y$19:$Y$33, 0))=0, DAY($B332), INDEX(Settings!$AQ$19:$AQ$33, MATCH(G$10, Settings!$Y$19:$Y$33, 0))))-1), 1, Settings!$AY$23:$AY$38), ""))</f>
        <v/>
      </c>
      <c r="BG332" s="119" t="str">
        <f>IF(OR(H$10="", $B332="", H332="", BG$9=""), "", IFERROR(WORKDAY((DATE(YEAR($B332), MONTH($B332)+INDEX(Settings!$AM$19:$AM$33, MATCH(H$10, Settings!$Y$19:$Y$33, 0)), IF(INDEX(Settings!$AQ$19:$AQ$33, MATCH(H$10, Settings!$Y$19:$Y$33, 0))=0, DAY($B332), INDEX(Settings!$AQ$19:$AQ$33, MATCH(H$10, Settings!$Y$19:$Y$33, 0))))-1), 1, Settings!$AY$23:$AY$38), ""))</f>
        <v/>
      </c>
      <c r="BH332" s="119" t="str">
        <f>IF(OR(I$10="", $B332="", I332="", BH$9=""), "", IFERROR(WORKDAY((DATE(YEAR($B332), MONTH($B332)+INDEX(Settings!$AM$19:$AM$33, MATCH(I$10, Settings!$Y$19:$Y$33, 0)), IF(INDEX(Settings!$AQ$19:$AQ$33, MATCH(I$10, Settings!$Y$19:$Y$33, 0))=0, DAY($B332), INDEX(Settings!$AQ$19:$AQ$33, MATCH(I$10, Settings!$Y$19:$Y$33, 0))))-1), 1, Settings!$AY$23:$AY$38), ""))</f>
        <v/>
      </c>
      <c r="BI332" s="119" t="str">
        <f>IF(OR(J$10="", $B332="", J332="", BI$9=""), "", IFERROR(WORKDAY((DATE(YEAR($B332), MONTH($B332)+INDEX(Settings!$AM$19:$AM$33, MATCH(J$10, Settings!$Y$19:$Y$33, 0)), IF(INDEX(Settings!$AQ$19:$AQ$33, MATCH(J$10, Settings!$Y$19:$Y$33, 0))=0, DAY($B332), INDEX(Settings!$AQ$19:$AQ$33, MATCH(J$10, Settings!$Y$19:$Y$33, 0))))-1), 1, Settings!$AY$23:$AY$38), ""))</f>
        <v/>
      </c>
      <c r="BJ332" s="119" t="str">
        <f>IF(OR(K$10="", $B332="", K332="", BJ$9=""), "", IFERROR(WORKDAY((DATE(YEAR($B332), MONTH($B332)+INDEX(Settings!$AM$19:$AM$33, MATCH(K$10, Settings!$Y$19:$Y$33, 0)), IF(INDEX(Settings!$AQ$19:$AQ$33, MATCH(K$10, Settings!$Y$19:$Y$33, 0))=0, DAY($B332), INDEX(Settings!$AQ$19:$AQ$33, MATCH(K$10, Settings!$Y$19:$Y$33, 0))))-1), 1, Settings!$AY$23:$AY$38), ""))</f>
        <v/>
      </c>
      <c r="BK332" s="119" t="str">
        <f>IF(OR(L$10="", $B332="", L332="", BK$9=""), "", IFERROR(WORKDAY((DATE(YEAR($B332), MONTH($B332)+INDEX(Settings!$AM$19:$AM$33, MATCH(L$10, Settings!$Y$19:$Y$33, 0)), IF(INDEX(Settings!$AQ$19:$AQ$33, MATCH(L$10, Settings!$Y$19:$Y$33, 0))=0, DAY($B332), INDEX(Settings!$AQ$19:$AQ$33, MATCH(L$10, Settings!$Y$19:$Y$33, 0))))-1), 1, Settings!$AY$23:$AY$38), ""))</f>
        <v/>
      </c>
      <c r="BL332" s="119" t="str">
        <f>IF(OR(M$10="", $B332="", M332="", BL$9=""), "", IFERROR(WORKDAY((DATE(YEAR($B332), MONTH($B332)+INDEX(Settings!$AM$19:$AM$33, MATCH(M$10, Settings!$Y$19:$Y$33, 0)), IF(INDEX(Settings!$AQ$19:$AQ$33, MATCH(M$10, Settings!$Y$19:$Y$33, 0))=0, DAY($B332), INDEX(Settings!$AQ$19:$AQ$33, MATCH(M$10, Settings!$Y$19:$Y$33, 0))))-1), 1, Settings!$AY$23:$AY$38), ""))</f>
        <v/>
      </c>
      <c r="BM332" s="119" t="str">
        <f>IF(OR(N$10="", $B332="", N332="", BM$9=""), "", IFERROR(WORKDAY((DATE(YEAR($B332), MONTH($B332)+INDEX(Settings!$AM$19:$AM$33, MATCH(N$10, Settings!$Y$19:$Y$33, 0)), IF(INDEX(Settings!$AQ$19:$AQ$33, MATCH(N$10, Settings!$Y$19:$Y$33, 0))=0, DAY($B332), INDEX(Settings!$AQ$19:$AQ$33, MATCH(N$10, Settings!$Y$19:$Y$33, 0))))-1), 1, Settings!$AY$23:$AY$38), ""))</f>
        <v/>
      </c>
      <c r="BN332" s="119" t="str">
        <f>IF(OR(O$10="", $B332="", O332="", BN$9=""), "", IFERROR(WORKDAY((DATE(YEAR($B332), MONTH($B332)+INDEX(Settings!$AM$19:$AM$33, MATCH(O$10, Settings!$Y$19:$Y$33, 0)), IF(INDEX(Settings!$AQ$19:$AQ$33, MATCH(O$10, Settings!$Y$19:$Y$33, 0))=0, DAY($B332), INDEX(Settings!$AQ$19:$AQ$33, MATCH(O$10, Settings!$Y$19:$Y$33, 0))))-1), 1, Settings!$AY$23:$AY$38), ""))</f>
        <v/>
      </c>
      <c r="BO332" s="119" t="str">
        <f>IF(OR(P$10="", $B332="", P332="", BO$9=""), "", IFERROR(WORKDAY((DATE(YEAR($B332), MONTH($B332)+INDEX(Settings!$AM$19:$AM$33, MATCH(P$10, Settings!$Y$19:$Y$33, 0)), IF(INDEX(Settings!$AQ$19:$AQ$33, MATCH(P$10, Settings!$Y$19:$Y$33, 0))=0, DAY($B332), INDEX(Settings!$AQ$19:$AQ$33, MATCH(P$10, Settings!$Y$19:$Y$33, 0))))-1), 1, Settings!$AY$23:$AY$38), ""))</f>
        <v/>
      </c>
      <c r="BP332" s="120" t="str">
        <f>IF(OR(Q$10="", $B332="", Q332="", BP$9=""), "", IFERROR(WORKDAY((DATE(YEAR($B332), MONTH($B332)+INDEX(Settings!$AM$19:$AM$33, MATCH(Q$10, Settings!$Y$19:$Y$33, 0)), IF(INDEX(Settings!$AQ$19:$AQ$33, MATCH(Q$10, Settings!$Y$19:$Y$33, 0))=0, DAY($B332), INDEX(Settings!$AQ$19:$AQ$33, MATCH(Q$10, Settings!$Y$19:$Y$33, 0))))-1), 1, Settings!$AY$23:$AY$38), ""))</f>
        <v/>
      </c>
      <c r="BR332" s="118" t="str">
        <f>IF(BB332="", "", IF(BB332&lt;=$B332, WORKDAY(DATE(YEAR($BB332), MONTH(BB332)+1, DAY(BB332)-1), 1, Settings!$AY$23:$AY$38), BB332))</f>
        <v/>
      </c>
      <c r="BS332" s="119" t="str">
        <f>IF(BC332="", "", IF(BC332&lt;=$B332, WORKDAY(DATE(YEAR($BB332), MONTH(BC332)+1, DAY(BC332)-1), 1, Settings!$AY$23:$AY$38), BC332))</f>
        <v/>
      </c>
      <c r="BT332" s="119" t="str">
        <f>IF(BD332="", "", IF(BD332&lt;=$B332, WORKDAY(DATE(YEAR($BB332), MONTH(BD332)+1, DAY(BD332)-1), 1, Settings!$AY$23:$AY$38), BD332))</f>
        <v/>
      </c>
      <c r="BU332" s="119" t="str">
        <f>IF(BE332="", "", IF(BE332&lt;=$B332, WORKDAY(DATE(YEAR($BB332), MONTH(BE332)+1, DAY(BE332)-1), 1, Settings!$AY$23:$AY$38), BE332))</f>
        <v/>
      </c>
      <c r="BV332" s="119" t="str">
        <f>IF(BF332="", "", IF(BF332&lt;=$B332, WORKDAY(DATE(YEAR($BB332), MONTH(BF332)+1, DAY(BF332)-1), 1, Settings!$AY$23:$AY$38), BF332))</f>
        <v/>
      </c>
      <c r="BW332" s="119" t="str">
        <f>IF(BG332="", "", IF(BG332&lt;=$B332, WORKDAY(DATE(YEAR($BB332), MONTH(BG332)+1, DAY(BG332)-1), 1, Settings!$AY$23:$AY$38), BG332))</f>
        <v/>
      </c>
      <c r="BX332" s="119" t="str">
        <f>IF(BH332="", "", IF(BH332&lt;=$B332, WORKDAY(DATE(YEAR($BB332), MONTH(BH332)+1, DAY(BH332)-1), 1, Settings!$AY$23:$AY$38), BH332))</f>
        <v/>
      </c>
      <c r="BY332" s="119" t="str">
        <f>IF(BI332="", "", IF(BI332&lt;=$B332, WORKDAY(DATE(YEAR($BB332), MONTH(BI332)+1, DAY(BI332)-1), 1, Settings!$AY$23:$AY$38), BI332))</f>
        <v/>
      </c>
      <c r="BZ332" s="119" t="str">
        <f>IF(BJ332="", "", IF(BJ332&lt;=$B332, WORKDAY(DATE(YEAR($BB332), MONTH(BJ332)+1, DAY(BJ332)-1), 1, Settings!$AY$23:$AY$38), BJ332))</f>
        <v/>
      </c>
      <c r="CA332" s="119" t="str">
        <f>IF(BK332="", "", IF(BK332&lt;=$B332, WORKDAY(DATE(YEAR($BB332), MONTH(BK332)+1, DAY(BK332)-1), 1, Settings!$AY$23:$AY$38), BK332))</f>
        <v/>
      </c>
      <c r="CB332" s="119" t="str">
        <f>IF(BL332="", "", IF(BL332&lt;=$B332, WORKDAY(DATE(YEAR($BB332), MONTH(BL332)+1, DAY(BL332)-1), 1, Settings!$AY$23:$AY$38), BL332))</f>
        <v/>
      </c>
      <c r="CC332" s="119" t="str">
        <f>IF(BM332="", "", IF(BM332&lt;=$B332, WORKDAY(DATE(YEAR($BB332), MONTH(BM332)+1, DAY(BM332)-1), 1, Settings!$AY$23:$AY$38), BM332))</f>
        <v/>
      </c>
      <c r="CD332" s="119" t="str">
        <f>IF(BN332="", "", IF(BN332&lt;=$B332, WORKDAY(DATE(YEAR($BB332), MONTH(BN332)+1, DAY(BN332)-1), 1, Settings!$AY$23:$AY$38), BN332))</f>
        <v/>
      </c>
      <c r="CE332" s="119" t="str">
        <f>IF(BO332="", "", IF(BO332&lt;=$B332, WORKDAY(DATE(YEAR($BB332), MONTH(BO332)+1, DAY(BO332)-1), 1, Settings!$AY$23:$AY$38), BO332))</f>
        <v/>
      </c>
      <c r="CF332" s="120" t="str">
        <f>IF(BP332="", "", IF(BP332&lt;=$B332, WORKDAY(DATE(YEAR($BB332), MONTH(BP332)+1, DAY(BP332)-1), 1, Settings!$AY$23:$AY$38), BP332))</f>
        <v/>
      </c>
      <c r="CH332" s="48" t="str">
        <f t="shared" ref="CH332:CH395" si="159">IF(AND(AL332="", BR332=""), "", IF(AL332="", BR332, IF(BR332="", AL332, IF(AL332&gt;BR332, AL332, IF(BR332&gt;AL332, BR332, AL332)))))</f>
        <v/>
      </c>
      <c r="CI332" s="49" t="str">
        <f t="shared" ref="CI332:CI395" si="160">IF(AND(AM332="", BS332=""), "", IF(AM332="", BS332, IF(BS332="", AM332, IF(AM332&gt;BS332, AM332, IF(BS332&gt;AM332, BS332, AM332)))))</f>
        <v/>
      </c>
      <c r="CJ332" s="49" t="str">
        <f t="shared" ref="CJ332:CJ395" si="161">IF(AND(AN332="", BT332=""), "", IF(AN332="", BT332, IF(BT332="", AN332, IF(AN332&gt;BT332, AN332, IF(BT332&gt;AN332, BT332, AN332)))))</f>
        <v/>
      </c>
      <c r="CK332" s="49" t="str">
        <f t="shared" ref="CK332:CK395" si="162">IF(AND(AO332="", BU332=""), "", IF(AO332="", BU332, IF(BU332="", AO332, IF(AO332&gt;BU332, AO332, IF(BU332&gt;AO332, BU332, AO332)))))</f>
        <v/>
      </c>
      <c r="CL332" s="49" t="str">
        <f t="shared" ref="CL332:CL395" si="163">IF(AND(AP332="", BV332=""), "", IF(AP332="", BV332, IF(BV332="", AP332, IF(AP332&gt;BV332, AP332, IF(BV332&gt;AP332, BV332, AP332)))))</f>
        <v/>
      </c>
      <c r="CM332" s="49" t="str">
        <f t="shared" ref="CM332:CM395" si="164">IF(AND(AQ332="", BW332=""), "", IF(AQ332="", BW332, IF(BW332="", AQ332, IF(AQ332&gt;BW332, AQ332, IF(BW332&gt;AQ332, BW332, AQ332)))))</f>
        <v/>
      </c>
      <c r="CN332" s="49" t="str">
        <f t="shared" ref="CN332:CN395" si="165">IF(AND(AR332="", BX332=""), "", IF(AR332="", BX332, IF(BX332="", AR332, IF(AR332&gt;BX332, AR332, IF(BX332&gt;AR332, BX332, AR332)))))</f>
        <v/>
      </c>
      <c r="CO332" s="49" t="str">
        <f t="shared" ref="CO332:CO395" si="166">IF(AND(AS332="", BY332=""), "", IF(AS332="", BY332, IF(BY332="", AS332, IF(AS332&gt;BY332, AS332, IF(BY332&gt;AS332, BY332, AS332)))))</f>
        <v/>
      </c>
      <c r="CP332" s="49" t="str">
        <f t="shared" ref="CP332:CP395" si="167">IF(AND(AT332="", BZ332=""), "", IF(AT332="", BZ332, IF(BZ332="", AT332, IF(AT332&gt;BZ332, AT332, IF(BZ332&gt;AT332, BZ332, AT332)))))</f>
        <v/>
      </c>
      <c r="CQ332" s="49" t="str">
        <f t="shared" ref="CQ332:CQ395" si="168">IF(AND(AU332="", CA332=""), "", IF(AU332="", CA332, IF(CA332="", AU332, IF(AU332&gt;CA332, AU332, IF(CA332&gt;AU332, CA332, AU332)))))</f>
        <v/>
      </c>
      <c r="CR332" s="49" t="str">
        <f t="shared" ref="CR332:CR395" si="169">IF(AND(AV332="", CB332=""), "", IF(AV332="", CB332, IF(CB332="", AV332, IF(AV332&gt;CB332, AV332, IF(CB332&gt;AV332, CB332, AV332)))))</f>
        <v/>
      </c>
      <c r="CS332" s="49" t="str">
        <f t="shared" ref="CS332:CS395" si="170">IF(AND(AW332="", CC332=""), "", IF(AW332="", CC332, IF(CC332="", AW332, IF(AW332&gt;CC332, AW332, IF(CC332&gt;AW332, CC332, AW332)))))</f>
        <v/>
      </c>
      <c r="CT332" s="49" t="str">
        <f t="shared" ref="CT332:CT395" si="171">IF(AND(AX332="", CD332=""), "", IF(AX332="", CD332, IF(CD332="", AX332, IF(AX332&gt;CD332, AX332, IF(CD332&gt;AX332, CD332, AX332)))))</f>
        <v/>
      </c>
      <c r="CU332" s="49" t="str">
        <f t="shared" ref="CU332:CU395" si="172">IF(AND(AY332="", CE332=""), "", IF(AY332="", CE332, IF(CE332="", AY332, IF(AY332&gt;CE332, AY332, IF(CE332&gt;AY332, CE332, AY332)))))</f>
        <v/>
      </c>
      <c r="CV332" s="16" t="str">
        <f t="shared" ref="CV332:CV395" si="173">IF(AND(AZ332="", CF332=""), "", IF(AZ332="", CF332, IF(CF332="", AZ332, IF(AZ332&gt;CF332, AZ332, IF(CF332&gt;AZ332, CF332, AZ332)))))</f>
        <v/>
      </c>
      <c r="CX332" s="48" t="str">
        <f t="shared" ref="CX332:CX395" si="174">IF(CH332="", "", TEXT(CH332, "mmm yyyy"))</f>
        <v/>
      </c>
      <c r="CY332" s="49" t="str">
        <f t="shared" ref="CY332:CY395" si="175">IF(CI332="", "", TEXT(CI332, "mmm yyyy"))</f>
        <v/>
      </c>
      <c r="CZ332" s="49" t="str">
        <f t="shared" ref="CZ332:CZ395" si="176">IF(CJ332="", "", TEXT(CJ332, "mmm yyyy"))</f>
        <v/>
      </c>
      <c r="DA332" s="49" t="str">
        <f t="shared" ref="DA332:DA395" si="177">IF(CK332="", "", TEXT(CK332, "mmm yyyy"))</f>
        <v/>
      </c>
      <c r="DB332" s="49" t="str">
        <f t="shared" ref="DB332:DB395" si="178">IF(CL332="", "", TEXT(CL332, "mmm yyyy"))</f>
        <v/>
      </c>
      <c r="DC332" s="49" t="str">
        <f t="shared" ref="DC332:DC395" si="179">IF(CM332="", "", TEXT(CM332, "mmm yyyy"))</f>
        <v/>
      </c>
      <c r="DD332" s="49" t="str">
        <f t="shared" ref="DD332:DD395" si="180">IF(CN332="", "", TEXT(CN332, "mmm yyyy"))</f>
        <v/>
      </c>
      <c r="DE332" s="49" t="str">
        <f t="shared" ref="DE332:DE395" si="181">IF(CO332="", "", TEXT(CO332, "mmm yyyy"))</f>
        <v/>
      </c>
      <c r="DF332" s="49" t="str">
        <f t="shared" ref="DF332:DF395" si="182">IF(CP332="", "", TEXT(CP332, "mmm yyyy"))</f>
        <v/>
      </c>
      <c r="DG332" s="49" t="str">
        <f t="shared" ref="DG332:DG395" si="183">IF(CQ332="", "", TEXT(CQ332, "mmm yyyy"))</f>
        <v/>
      </c>
      <c r="DH332" s="49" t="str">
        <f t="shared" ref="DH332:DH395" si="184">IF(CR332="", "", TEXT(CR332, "mmm yyyy"))</f>
        <v/>
      </c>
      <c r="DI332" s="49" t="str">
        <f t="shared" ref="DI332:DI395" si="185">IF(CS332="", "", TEXT(CS332, "mmm yyyy"))</f>
        <v/>
      </c>
      <c r="DJ332" s="49" t="str">
        <f t="shared" ref="DJ332:DJ395" si="186">IF(CT332="", "", TEXT(CT332, "mmm yyyy"))</f>
        <v/>
      </c>
      <c r="DK332" s="49" t="str">
        <f t="shared" ref="DK332:DK395" si="187">IF(CU332="", "", TEXT(CU332, "mmm yyyy"))</f>
        <v/>
      </c>
      <c r="DL332" s="16" t="str">
        <f t="shared" ref="DL332:DL395" si="188">IF(CV332="", "", TEXT(CV332, "mmm yyyy"))</f>
        <v/>
      </c>
      <c r="DN332" s="17" t="str">
        <f t="shared" ref="DN332:DN395" si="189">IF($B332="", "", TEXT($B332, "mmm yyyy"))</f>
        <v>May 2020</v>
      </c>
    </row>
    <row r="333" spans="1:118" x14ac:dyDescent="0.25">
      <c r="A333" s="30"/>
      <c r="B333" s="102">
        <f>IF(B332="", "", IFERROR(IF(B332+1&gt;Settings!$G$25, "", B332+1), ""))</f>
        <v>43969</v>
      </c>
      <c r="C333" s="294"/>
      <c r="D333" s="295"/>
      <c r="E333" s="295"/>
      <c r="F333" s="295"/>
      <c r="G333" s="295"/>
      <c r="H333" s="295"/>
      <c r="I333" s="295"/>
      <c r="J333" s="295"/>
      <c r="K333" s="295"/>
      <c r="L333" s="295"/>
      <c r="M333" s="295"/>
      <c r="N333" s="295"/>
      <c r="O333" s="295"/>
      <c r="P333" s="295"/>
      <c r="Q333" s="296"/>
      <c r="R333" s="30"/>
      <c r="T333" s="17" t="str">
        <f>IF($B333="", "", IF($B333&lt;Settings!$G$23, "Old", "New"))</f>
        <v>New</v>
      </c>
      <c r="AL333" s="118" t="str">
        <f>IF(OR($B333="", C333="", C$10="", AL$9), "", IFERROR($B333+INDEX(Settings!$AF$19:$AF$33, MATCH(C$10, Settings!$Y$19:$Y$33, 0))+IF(INDEX(Settings!$AI$19:$AI$33, MATCH(C$10, Settings!$Y$19:$Y$33, 0))="", 0, INDEX($AO$2:$AU$8, MATCH(TEXT($B333, "ddd"), $AN$2:$AN$8, 0), MATCH(INDEX(Settings!$AI$19:$AI$33, MATCH(C$10, Settings!$Y$19:$Y$33, 0)), $AO$1:$AU$1, 0))), 0))</f>
        <v/>
      </c>
      <c r="AM333" s="119" t="str">
        <f>IF(OR($B333="", D333="", D$10="", AM$9), "", IFERROR($B333+INDEX(Settings!$AF$19:$AF$33, MATCH(D$10, Settings!$Y$19:$Y$33, 0))+IF(INDEX(Settings!$AI$19:$AI$33, MATCH(D$10, Settings!$Y$19:$Y$33, 0))="", 0, INDEX($AO$2:$AU$8, MATCH(TEXT($B333, "ddd"), $AN$2:$AN$8, 0), MATCH(INDEX(Settings!$AI$19:$AI$33, MATCH(D$10, Settings!$Y$19:$Y$33, 0)), $AO$1:$AU$1, 0))), 0))</f>
        <v/>
      </c>
      <c r="AN333" s="119" t="str">
        <f>IF(OR($B333="", E333="", E$10="", AN$9), "", IFERROR($B333+INDEX(Settings!$AF$19:$AF$33, MATCH(E$10, Settings!$Y$19:$Y$33, 0))+IF(INDEX(Settings!$AI$19:$AI$33, MATCH(E$10, Settings!$Y$19:$Y$33, 0))="", 0, INDEX($AO$2:$AU$8, MATCH(TEXT($B333, "ddd"), $AN$2:$AN$8, 0), MATCH(INDEX(Settings!$AI$19:$AI$33, MATCH(E$10, Settings!$Y$19:$Y$33, 0)), $AO$1:$AU$1, 0))), 0))</f>
        <v/>
      </c>
      <c r="AO333" s="119" t="str">
        <f>IF(OR($B333="", F333="", F$10="", AO$9), "", IFERROR($B333+INDEX(Settings!$AF$19:$AF$33, MATCH(F$10, Settings!$Y$19:$Y$33, 0))+IF(INDEX(Settings!$AI$19:$AI$33, MATCH(F$10, Settings!$Y$19:$Y$33, 0))="", 0, INDEX($AO$2:$AU$8, MATCH(TEXT($B333, "ddd"), $AN$2:$AN$8, 0), MATCH(INDEX(Settings!$AI$19:$AI$33, MATCH(F$10, Settings!$Y$19:$Y$33, 0)), $AO$1:$AU$1, 0))), 0))</f>
        <v/>
      </c>
      <c r="AP333" s="119" t="str">
        <f>IF(OR($B333="", G333="", G$10="", AP$9), "", IFERROR($B333+INDEX(Settings!$AF$19:$AF$33, MATCH(G$10, Settings!$Y$19:$Y$33, 0))+IF(INDEX(Settings!$AI$19:$AI$33, MATCH(G$10, Settings!$Y$19:$Y$33, 0))="", 0, INDEX($AO$2:$AU$8, MATCH(TEXT($B333, "ddd"), $AN$2:$AN$8, 0), MATCH(INDEX(Settings!$AI$19:$AI$33, MATCH(G$10, Settings!$Y$19:$Y$33, 0)), $AO$1:$AU$1, 0))), 0))</f>
        <v/>
      </c>
      <c r="AQ333" s="119" t="str">
        <f>IF(OR($B333="", H333="", H$10="", AQ$9), "", IFERROR($B333+INDEX(Settings!$AF$19:$AF$33, MATCH(H$10, Settings!$Y$19:$Y$33, 0))+IF(INDEX(Settings!$AI$19:$AI$33, MATCH(H$10, Settings!$Y$19:$Y$33, 0))="", 0, INDEX($AO$2:$AU$8, MATCH(TEXT($B333, "ddd"), $AN$2:$AN$8, 0), MATCH(INDEX(Settings!$AI$19:$AI$33, MATCH(H$10, Settings!$Y$19:$Y$33, 0)), $AO$1:$AU$1, 0))), 0))</f>
        <v/>
      </c>
      <c r="AR333" s="119" t="str">
        <f>IF(OR($B333="", I333="", I$10="", AR$9), "", IFERROR($B333+INDEX(Settings!$AF$19:$AF$33, MATCH(I$10, Settings!$Y$19:$Y$33, 0))+IF(INDEX(Settings!$AI$19:$AI$33, MATCH(I$10, Settings!$Y$19:$Y$33, 0))="", 0, INDEX($AO$2:$AU$8, MATCH(TEXT($B333, "ddd"), $AN$2:$AN$8, 0), MATCH(INDEX(Settings!$AI$19:$AI$33, MATCH(I$10, Settings!$Y$19:$Y$33, 0)), $AO$1:$AU$1, 0))), 0))</f>
        <v/>
      </c>
      <c r="AS333" s="119" t="str">
        <f>IF(OR($B333="", J333="", J$10="", AS$9), "", IFERROR($B333+INDEX(Settings!$AF$19:$AF$33, MATCH(J$10, Settings!$Y$19:$Y$33, 0))+IF(INDEX(Settings!$AI$19:$AI$33, MATCH(J$10, Settings!$Y$19:$Y$33, 0))="", 0, INDEX($AO$2:$AU$8, MATCH(TEXT($B333, "ddd"), $AN$2:$AN$8, 0), MATCH(INDEX(Settings!$AI$19:$AI$33, MATCH(J$10, Settings!$Y$19:$Y$33, 0)), $AO$1:$AU$1, 0))), 0))</f>
        <v/>
      </c>
      <c r="AT333" s="119" t="str">
        <f>IF(OR($B333="", K333="", K$10="", AT$9), "", IFERROR($B333+INDEX(Settings!$AF$19:$AF$33, MATCH(K$10, Settings!$Y$19:$Y$33, 0))+IF(INDEX(Settings!$AI$19:$AI$33, MATCH(K$10, Settings!$Y$19:$Y$33, 0))="", 0, INDEX($AO$2:$AU$8, MATCH(TEXT($B333, "ddd"), $AN$2:$AN$8, 0), MATCH(INDEX(Settings!$AI$19:$AI$33, MATCH(K$10, Settings!$Y$19:$Y$33, 0)), $AO$1:$AU$1, 0))), 0))</f>
        <v/>
      </c>
      <c r="AU333" s="119" t="str">
        <f>IF(OR($B333="", L333="", L$10="", AU$9), "", IFERROR($B333+INDEX(Settings!$AF$19:$AF$33, MATCH(L$10, Settings!$Y$19:$Y$33, 0))+IF(INDEX(Settings!$AI$19:$AI$33, MATCH(L$10, Settings!$Y$19:$Y$33, 0))="", 0, INDEX($AO$2:$AU$8, MATCH(TEXT($B333, "ddd"), $AN$2:$AN$8, 0), MATCH(INDEX(Settings!$AI$19:$AI$33, MATCH(L$10, Settings!$Y$19:$Y$33, 0)), $AO$1:$AU$1, 0))), 0))</f>
        <v/>
      </c>
      <c r="AV333" s="119" t="str">
        <f>IF(OR($B333="", M333="", M$10="", AV$9), "", IFERROR($B333+INDEX(Settings!$AF$19:$AF$33, MATCH(M$10, Settings!$Y$19:$Y$33, 0))+IF(INDEX(Settings!$AI$19:$AI$33, MATCH(M$10, Settings!$Y$19:$Y$33, 0))="", 0, INDEX($AO$2:$AU$8, MATCH(TEXT($B333, "ddd"), $AN$2:$AN$8, 0), MATCH(INDEX(Settings!$AI$19:$AI$33, MATCH(M$10, Settings!$Y$19:$Y$33, 0)), $AO$1:$AU$1, 0))), 0))</f>
        <v/>
      </c>
      <c r="AW333" s="119" t="str">
        <f>IF(OR($B333="", N333="", N$10="", AW$9), "", IFERROR($B333+INDEX(Settings!$AF$19:$AF$33, MATCH(N$10, Settings!$Y$19:$Y$33, 0))+IF(INDEX(Settings!$AI$19:$AI$33, MATCH(N$10, Settings!$Y$19:$Y$33, 0))="", 0, INDEX($AO$2:$AU$8, MATCH(TEXT($B333, "ddd"), $AN$2:$AN$8, 0), MATCH(INDEX(Settings!$AI$19:$AI$33, MATCH(N$10, Settings!$Y$19:$Y$33, 0)), $AO$1:$AU$1, 0))), 0))</f>
        <v/>
      </c>
      <c r="AX333" s="119" t="str">
        <f>IF(OR($B333="", O333="", O$10="", AX$9), "", IFERROR($B333+INDEX(Settings!$AF$19:$AF$33, MATCH(O$10, Settings!$Y$19:$Y$33, 0))+IF(INDEX(Settings!$AI$19:$AI$33, MATCH(O$10, Settings!$Y$19:$Y$33, 0))="", 0, INDEX($AO$2:$AU$8, MATCH(TEXT($B333, "ddd"), $AN$2:$AN$8, 0), MATCH(INDEX(Settings!$AI$19:$AI$33, MATCH(O$10, Settings!$Y$19:$Y$33, 0)), $AO$1:$AU$1, 0))), 0))</f>
        <v/>
      </c>
      <c r="AY333" s="119" t="str">
        <f>IF(OR($B333="", P333="", P$10="", AY$9), "", IFERROR($B333+INDEX(Settings!$AF$19:$AF$33, MATCH(P$10, Settings!$Y$19:$Y$33, 0))+IF(INDEX(Settings!$AI$19:$AI$33, MATCH(P$10, Settings!$Y$19:$Y$33, 0))="", 0, INDEX($AO$2:$AU$8, MATCH(TEXT($B333, "ddd"), $AN$2:$AN$8, 0), MATCH(INDEX(Settings!$AI$19:$AI$33, MATCH(P$10, Settings!$Y$19:$Y$33, 0)), $AO$1:$AU$1, 0))), 0))</f>
        <v/>
      </c>
      <c r="AZ333" s="120" t="str">
        <f>IF(OR($B333="", Q333="", Q$10="", AZ$9), "", IFERROR($B333+INDEX(Settings!$AF$19:$AF$33, MATCH(Q$10, Settings!$Y$19:$Y$33, 0))+IF(INDEX(Settings!$AI$19:$AI$33, MATCH(Q$10, Settings!$Y$19:$Y$33, 0))="", 0, INDEX($AO$2:$AU$8, MATCH(TEXT($B333, "ddd"), $AN$2:$AN$8, 0), MATCH(INDEX(Settings!$AI$19:$AI$33, MATCH(Q$10, Settings!$Y$19:$Y$33, 0)), $AO$1:$AU$1, 0))), 0))</f>
        <v/>
      </c>
      <c r="BB333" s="118" t="str">
        <f>IF(OR(C$10="", $B333="", C333="", BB$9=""), "", IFERROR(WORKDAY((DATE(YEAR($B333), MONTH($B333)+INDEX(Settings!$AM$19:$AM$33, MATCH(C$10, Settings!$Y$19:$Y$33, 0)), IF(INDEX(Settings!$AQ$19:$AQ$33, MATCH(C$10, Settings!$Y$19:$Y$33, 0))=0, DAY($B333), INDEX(Settings!$AQ$19:$AQ$33, MATCH(C$10, Settings!$Y$19:$Y$33, 0))))-1), 1, Settings!$AY$23:$AY$38), ""))</f>
        <v/>
      </c>
      <c r="BC333" s="119" t="str">
        <f>IF(OR(D$10="", $B333="", D333="", BC$9=""), "", IFERROR(WORKDAY((DATE(YEAR($B333), MONTH($B333)+INDEX(Settings!$AM$19:$AM$33, MATCH(D$10, Settings!$Y$19:$Y$33, 0)), IF(INDEX(Settings!$AQ$19:$AQ$33, MATCH(D$10, Settings!$Y$19:$Y$33, 0))=0, DAY($B333), INDEX(Settings!$AQ$19:$AQ$33, MATCH(D$10, Settings!$Y$19:$Y$33, 0))))-1), 1, Settings!$AY$23:$AY$38), ""))</f>
        <v/>
      </c>
      <c r="BD333" s="119" t="str">
        <f>IF(OR(E$10="", $B333="", E333="", BD$9=""), "", IFERROR(WORKDAY((DATE(YEAR($B333), MONTH($B333)+INDEX(Settings!$AM$19:$AM$33, MATCH(E$10, Settings!$Y$19:$Y$33, 0)), IF(INDEX(Settings!$AQ$19:$AQ$33, MATCH(E$10, Settings!$Y$19:$Y$33, 0))=0, DAY($B333), INDEX(Settings!$AQ$19:$AQ$33, MATCH(E$10, Settings!$Y$19:$Y$33, 0))))-1), 1, Settings!$AY$23:$AY$38), ""))</f>
        <v/>
      </c>
      <c r="BE333" s="119" t="str">
        <f>IF(OR(F$10="", $B333="", F333="", BE$9=""), "", IFERROR(WORKDAY((DATE(YEAR($B333), MONTH($B333)+INDEX(Settings!$AM$19:$AM$33, MATCH(F$10, Settings!$Y$19:$Y$33, 0)), IF(INDEX(Settings!$AQ$19:$AQ$33, MATCH(F$10, Settings!$Y$19:$Y$33, 0))=0, DAY($B333), INDEX(Settings!$AQ$19:$AQ$33, MATCH(F$10, Settings!$Y$19:$Y$33, 0))))-1), 1, Settings!$AY$23:$AY$38), ""))</f>
        <v/>
      </c>
      <c r="BF333" s="119" t="str">
        <f>IF(OR(G$10="", $B333="", G333="", BF$9=""), "", IFERROR(WORKDAY((DATE(YEAR($B333), MONTH($B333)+INDEX(Settings!$AM$19:$AM$33, MATCH(G$10, Settings!$Y$19:$Y$33, 0)), IF(INDEX(Settings!$AQ$19:$AQ$33, MATCH(G$10, Settings!$Y$19:$Y$33, 0))=0, DAY($B333), INDEX(Settings!$AQ$19:$AQ$33, MATCH(G$10, Settings!$Y$19:$Y$33, 0))))-1), 1, Settings!$AY$23:$AY$38), ""))</f>
        <v/>
      </c>
      <c r="BG333" s="119" t="str">
        <f>IF(OR(H$10="", $B333="", H333="", BG$9=""), "", IFERROR(WORKDAY((DATE(YEAR($B333), MONTH($B333)+INDEX(Settings!$AM$19:$AM$33, MATCH(H$10, Settings!$Y$19:$Y$33, 0)), IF(INDEX(Settings!$AQ$19:$AQ$33, MATCH(H$10, Settings!$Y$19:$Y$33, 0))=0, DAY($B333), INDEX(Settings!$AQ$19:$AQ$33, MATCH(H$10, Settings!$Y$19:$Y$33, 0))))-1), 1, Settings!$AY$23:$AY$38), ""))</f>
        <v/>
      </c>
      <c r="BH333" s="119" t="str">
        <f>IF(OR(I$10="", $B333="", I333="", BH$9=""), "", IFERROR(WORKDAY((DATE(YEAR($B333), MONTH($B333)+INDEX(Settings!$AM$19:$AM$33, MATCH(I$10, Settings!$Y$19:$Y$33, 0)), IF(INDEX(Settings!$AQ$19:$AQ$33, MATCH(I$10, Settings!$Y$19:$Y$33, 0))=0, DAY($B333), INDEX(Settings!$AQ$19:$AQ$33, MATCH(I$10, Settings!$Y$19:$Y$33, 0))))-1), 1, Settings!$AY$23:$AY$38), ""))</f>
        <v/>
      </c>
      <c r="BI333" s="119" t="str">
        <f>IF(OR(J$10="", $B333="", J333="", BI$9=""), "", IFERROR(WORKDAY((DATE(YEAR($B333), MONTH($B333)+INDEX(Settings!$AM$19:$AM$33, MATCH(J$10, Settings!$Y$19:$Y$33, 0)), IF(INDEX(Settings!$AQ$19:$AQ$33, MATCH(J$10, Settings!$Y$19:$Y$33, 0))=0, DAY($B333), INDEX(Settings!$AQ$19:$AQ$33, MATCH(J$10, Settings!$Y$19:$Y$33, 0))))-1), 1, Settings!$AY$23:$AY$38), ""))</f>
        <v/>
      </c>
      <c r="BJ333" s="119" t="str">
        <f>IF(OR(K$10="", $B333="", K333="", BJ$9=""), "", IFERROR(WORKDAY((DATE(YEAR($B333), MONTH($B333)+INDEX(Settings!$AM$19:$AM$33, MATCH(K$10, Settings!$Y$19:$Y$33, 0)), IF(INDEX(Settings!$AQ$19:$AQ$33, MATCH(K$10, Settings!$Y$19:$Y$33, 0))=0, DAY($B333), INDEX(Settings!$AQ$19:$AQ$33, MATCH(K$10, Settings!$Y$19:$Y$33, 0))))-1), 1, Settings!$AY$23:$AY$38), ""))</f>
        <v/>
      </c>
      <c r="BK333" s="119" t="str">
        <f>IF(OR(L$10="", $B333="", L333="", BK$9=""), "", IFERROR(WORKDAY((DATE(YEAR($B333), MONTH($B333)+INDEX(Settings!$AM$19:$AM$33, MATCH(L$10, Settings!$Y$19:$Y$33, 0)), IF(INDEX(Settings!$AQ$19:$AQ$33, MATCH(L$10, Settings!$Y$19:$Y$33, 0))=0, DAY($B333), INDEX(Settings!$AQ$19:$AQ$33, MATCH(L$10, Settings!$Y$19:$Y$33, 0))))-1), 1, Settings!$AY$23:$AY$38), ""))</f>
        <v/>
      </c>
      <c r="BL333" s="119" t="str">
        <f>IF(OR(M$10="", $B333="", M333="", BL$9=""), "", IFERROR(WORKDAY((DATE(YEAR($B333), MONTH($B333)+INDEX(Settings!$AM$19:$AM$33, MATCH(M$10, Settings!$Y$19:$Y$33, 0)), IF(INDEX(Settings!$AQ$19:$AQ$33, MATCH(M$10, Settings!$Y$19:$Y$33, 0))=0, DAY($B333), INDEX(Settings!$AQ$19:$AQ$33, MATCH(M$10, Settings!$Y$19:$Y$33, 0))))-1), 1, Settings!$AY$23:$AY$38), ""))</f>
        <v/>
      </c>
      <c r="BM333" s="119" t="str">
        <f>IF(OR(N$10="", $B333="", N333="", BM$9=""), "", IFERROR(WORKDAY((DATE(YEAR($B333), MONTH($B333)+INDEX(Settings!$AM$19:$AM$33, MATCH(N$10, Settings!$Y$19:$Y$33, 0)), IF(INDEX(Settings!$AQ$19:$AQ$33, MATCH(N$10, Settings!$Y$19:$Y$33, 0))=0, DAY($B333), INDEX(Settings!$AQ$19:$AQ$33, MATCH(N$10, Settings!$Y$19:$Y$33, 0))))-1), 1, Settings!$AY$23:$AY$38), ""))</f>
        <v/>
      </c>
      <c r="BN333" s="119" t="str">
        <f>IF(OR(O$10="", $B333="", O333="", BN$9=""), "", IFERROR(WORKDAY((DATE(YEAR($B333), MONTH($B333)+INDEX(Settings!$AM$19:$AM$33, MATCH(O$10, Settings!$Y$19:$Y$33, 0)), IF(INDEX(Settings!$AQ$19:$AQ$33, MATCH(O$10, Settings!$Y$19:$Y$33, 0))=0, DAY($B333), INDEX(Settings!$AQ$19:$AQ$33, MATCH(O$10, Settings!$Y$19:$Y$33, 0))))-1), 1, Settings!$AY$23:$AY$38), ""))</f>
        <v/>
      </c>
      <c r="BO333" s="119" t="str">
        <f>IF(OR(P$10="", $B333="", P333="", BO$9=""), "", IFERROR(WORKDAY((DATE(YEAR($B333), MONTH($B333)+INDEX(Settings!$AM$19:$AM$33, MATCH(P$10, Settings!$Y$19:$Y$33, 0)), IF(INDEX(Settings!$AQ$19:$AQ$33, MATCH(P$10, Settings!$Y$19:$Y$33, 0))=0, DAY($B333), INDEX(Settings!$AQ$19:$AQ$33, MATCH(P$10, Settings!$Y$19:$Y$33, 0))))-1), 1, Settings!$AY$23:$AY$38), ""))</f>
        <v/>
      </c>
      <c r="BP333" s="120" t="str">
        <f>IF(OR(Q$10="", $B333="", Q333="", BP$9=""), "", IFERROR(WORKDAY((DATE(YEAR($B333), MONTH($B333)+INDEX(Settings!$AM$19:$AM$33, MATCH(Q$10, Settings!$Y$19:$Y$33, 0)), IF(INDEX(Settings!$AQ$19:$AQ$33, MATCH(Q$10, Settings!$Y$19:$Y$33, 0))=0, DAY($B333), INDEX(Settings!$AQ$19:$AQ$33, MATCH(Q$10, Settings!$Y$19:$Y$33, 0))))-1), 1, Settings!$AY$23:$AY$38), ""))</f>
        <v/>
      </c>
      <c r="BR333" s="118" t="str">
        <f>IF(BB333="", "", IF(BB333&lt;=$B333, WORKDAY(DATE(YEAR($BB333), MONTH(BB333)+1, DAY(BB333)-1), 1, Settings!$AY$23:$AY$38), BB333))</f>
        <v/>
      </c>
      <c r="BS333" s="119" t="str">
        <f>IF(BC333="", "", IF(BC333&lt;=$B333, WORKDAY(DATE(YEAR($BB333), MONTH(BC333)+1, DAY(BC333)-1), 1, Settings!$AY$23:$AY$38), BC333))</f>
        <v/>
      </c>
      <c r="BT333" s="119" t="str">
        <f>IF(BD333="", "", IF(BD333&lt;=$B333, WORKDAY(DATE(YEAR($BB333), MONTH(BD333)+1, DAY(BD333)-1), 1, Settings!$AY$23:$AY$38), BD333))</f>
        <v/>
      </c>
      <c r="BU333" s="119" t="str">
        <f>IF(BE333="", "", IF(BE333&lt;=$B333, WORKDAY(DATE(YEAR($BB333), MONTH(BE333)+1, DAY(BE333)-1), 1, Settings!$AY$23:$AY$38), BE333))</f>
        <v/>
      </c>
      <c r="BV333" s="119" t="str">
        <f>IF(BF333="", "", IF(BF333&lt;=$B333, WORKDAY(DATE(YEAR($BB333), MONTH(BF333)+1, DAY(BF333)-1), 1, Settings!$AY$23:$AY$38), BF333))</f>
        <v/>
      </c>
      <c r="BW333" s="119" t="str">
        <f>IF(BG333="", "", IF(BG333&lt;=$B333, WORKDAY(DATE(YEAR($BB333), MONTH(BG333)+1, DAY(BG333)-1), 1, Settings!$AY$23:$AY$38), BG333))</f>
        <v/>
      </c>
      <c r="BX333" s="119" t="str">
        <f>IF(BH333="", "", IF(BH333&lt;=$B333, WORKDAY(DATE(YEAR($BB333), MONTH(BH333)+1, DAY(BH333)-1), 1, Settings!$AY$23:$AY$38), BH333))</f>
        <v/>
      </c>
      <c r="BY333" s="119" t="str">
        <f>IF(BI333="", "", IF(BI333&lt;=$B333, WORKDAY(DATE(YEAR($BB333), MONTH(BI333)+1, DAY(BI333)-1), 1, Settings!$AY$23:$AY$38), BI333))</f>
        <v/>
      </c>
      <c r="BZ333" s="119" t="str">
        <f>IF(BJ333="", "", IF(BJ333&lt;=$B333, WORKDAY(DATE(YEAR($BB333), MONTH(BJ333)+1, DAY(BJ333)-1), 1, Settings!$AY$23:$AY$38), BJ333))</f>
        <v/>
      </c>
      <c r="CA333" s="119" t="str">
        <f>IF(BK333="", "", IF(BK333&lt;=$B333, WORKDAY(DATE(YEAR($BB333), MONTH(BK333)+1, DAY(BK333)-1), 1, Settings!$AY$23:$AY$38), BK333))</f>
        <v/>
      </c>
      <c r="CB333" s="119" t="str">
        <f>IF(BL333="", "", IF(BL333&lt;=$B333, WORKDAY(DATE(YEAR($BB333), MONTH(BL333)+1, DAY(BL333)-1), 1, Settings!$AY$23:$AY$38), BL333))</f>
        <v/>
      </c>
      <c r="CC333" s="119" t="str">
        <f>IF(BM333="", "", IF(BM333&lt;=$B333, WORKDAY(DATE(YEAR($BB333), MONTH(BM333)+1, DAY(BM333)-1), 1, Settings!$AY$23:$AY$38), BM333))</f>
        <v/>
      </c>
      <c r="CD333" s="119" t="str">
        <f>IF(BN333="", "", IF(BN333&lt;=$B333, WORKDAY(DATE(YEAR($BB333), MONTH(BN333)+1, DAY(BN333)-1), 1, Settings!$AY$23:$AY$38), BN333))</f>
        <v/>
      </c>
      <c r="CE333" s="119" t="str">
        <f>IF(BO333="", "", IF(BO333&lt;=$B333, WORKDAY(DATE(YEAR($BB333), MONTH(BO333)+1, DAY(BO333)-1), 1, Settings!$AY$23:$AY$38), BO333))</f>
        <v/>
      </c>
      <c r="CF333" s="120" t="str">
        <f>IF(BP333="", "", IF(BP333&lt;=$B333, WORKDAY(DATE(YEAR($BB333), MONTH(BP333)+1, DAY(BP333)-1), 1, Settings!$AY$23:$AY$38), BP333))</f>
        <v/>
      </c>
      <c r="CH333" s="48" t="str">
        <f t="shared" si="159"/>
        <v/>
      </c>
      <c r="CI333" s="49" t="str">
        <f t="shared" si="160"/>
        <v/>
      </c>
      <c r="CJ333" s="49" t="str">
        <f t="shared" si="161"/>
        <v/>
      </c>
      <c r="CK333" s="49" t="str">
        <f t="shared" si="162"/>
        <v/>
      </c>
      <c r="CL333" s="49" t="str">
        <f t="shared" si="163"/>
        <v/>
      </c>
      <c r="CM333" s="49" t="str">
        <f t="shared" si="164"/>
        <v/>
      </c>
      <c r="CN333" s="49" t="str">
        <f t="shared" si="165"/>
        <v/>
      </c>
      <c r="CO333" s="49" t="str">
        <f t="shared" si="166"/>
        <v/>
      </c>
      <c r="CP333" s="49" t="str">
        <f t="shared" si="167"/>
        <v/>
      </c>
      <c r="CQ333" s="49" t="str">
        <f t="shared" si="168"/>
        <v/>
      </c>
      <c r="CR333" s="49" t="str">
        <f t="shared" si="169"/>
        <v/>
      </c>
      <c r="CS333" s="49" t="str">
        <f t="shared" si="170"/>
        <v/>
      </c>
      <c r="CT333" s="49" t="str">
        <f t="shared" si="171"/>
        <v/>
      </c>
      <c r="CU333" s="49" t="str">
        <f t="shared" si="172"/>
        <v/>
      </c>
      <c r="CV333" s="16" t="str">
        <f t="shared" si="173"/>
        <v/>
      </c>
      <c r="CX333" s="48" t="str">
        <f t="shared" si="174"/>
        <v/>
      </c>
      <c r="CY333" s="49" t="str">
        <f t="shared" si="175"/>
        <v/>
      </c>
      <c r="CZ333" s="49" t="str">
        <f t="shared" si="176"/>
        <v/>
      </c>
      <c r="DA333" s="49" t="str">
        <f t="shared" si="177"/>
        <v/>
      </c>
      <c r="DB333" s="49" t="str">
        <f t="shared" si="178"/>
        <v/>
      </c>
      <c r="DC333" s="49" t="str">
        <f t="shared" si="179"/>
        <v/>
      </c>
      <c r="DD333" s="49" t="str">
        <f t="shared" si="180"/>
        <v/>
      </c>
      <c r="DE333" s="49" t="str">
        <f t="shared" si="181"/>
        <v/>
      </c>
      <c r="DF333" s="49" t="str">
        <f t="shared" si="182"/>
        <v/>
      </c>
      <c r="DG333" s="49" t="str">
        <f t="shared" si="183"/>
        <v/>
      </c>
      <c r="DH333" s="49" t="str">
        <f t="shared" si="184"/>
        <v/>
      </c>
      <c r="DI333" s="49" t="str">
        <f t="shared" si="185"/>
        <v/>
      </c>
      <c r="DJ333" s="49" t="str">
        <f t="shared" si="186"/>
        <v/>
      </c>
      <c r="DK333" s="49" t="str">
        <f t="shared" si="187"/>
        <v/>
      </c>
      <c r="DL333" s="16" t="str">
        <f t="shared" si="188"/>
        <v/>
      </c>
      <c r="DN333" s="17" t="str">
        <f t="shared" si="189"/>
        <v>May 2020</v>
      </c>
    </row>
    <row r="334" spans="1:118" x14ac:dyDescent="0.25">
      <c r="A334" s="30"/>
      <c r="B334" s="102">
        <f>IF(B333="", "", IFERROR(IF(B333+1&gt;Settings!$G$25, "", B333+1), ""))</f>
        <v>43970</v>
      </c>
      <c r="C334" s="294"/>
      <c r="D334" s="295"/>
      <c r="E334" s="295"/>
      <c r="F334" s="295"/>
      <c r="G334" s="295"/>
      <c r="H334" s="295"/>
      <c r="I334" s="295"/>
      <c r="J334" s="295"/>
      <c r="K334" s="295"/>
      <c r="L334" s="295"/>
      <c r="M334" s="295"/>
      <c r="N334" s="295"/>
      <c r="O334" s="295"/>
      <c r="P334" s="295"/>
      <c r="Q334" s="296"/>
      <c r="R334" s="30"/>
      <c r="T334" s="17" t="str">
        <f>IF($B334="", "", IF($B334&lt;Settings!$G$23, "Old", "New"))</f>
        <v>New</v>
      </c>
      <c r="AL334" s="118" t="str">
        <f>IF(OR($B334="", C334="", C$10="", AL$9), "", IFERROR($B334+INDEX(Settings!$AF$19:$AF$33, MATCH(C$10, Settings!$Y$19:$Y$33, 0))+IF(INDEX(Settings!$AI$19:$AI$33, MATCH(C$10, Settings!$Y$19:$Y$33, 0))="", 0, INDEX($AO$2:$AU$8, MATCH(TEXT($B334, "ddd"), $AN$2:$AN$8, 0), MATCH(INDEX(Settings!$AI$19:$AI$33, MATCH(C$10, Settings!$Y$19:$Y$33, 0)), $AO$1:$AU$1, 0))), 0))</f>
        <v/>
      </c>
      <c r="AM334" s="119" t="str">
        <f>IF(OR($B334="", D334="", D$10="", AM$9), "", IFERROR($B334+INDEX(Settings!$AF$19:$AF$33, MATCH(D$10, Settings!$Y$19:$Y$33, 0))+IF(INDEX(Settings!$AI$19:$AI$33, MATCH(D$10, Settings!$Y$19:$Y$33, 0))="", 0, INDEX($AO$2:$AU$8, MATCH(TEXT($B334, "ddd"), $AN$2:$AN$8, 0), MATCH(INDEX(Settings!$AI$19:$AI$33, MATCH(D$10, Settings!$Y$19:$Y$33, 0)), $AO$1:$AU$1, 0))), 0))</f>
        <v/>
      </c>
      <c r="AN334" s="119" t="str">
        <f>IF(OR($B334="", E334="", E$10="", AN$9), "", IFERROR($B334+INDEX(Settings!$AF$19:$AF$33, MATCH(E$10, Settings!$Y$19:$Y$33, 0))+IF(INDEX(Settings!$AI$19:$AI$33, MATCH(E$10, Settings!$Y$19:$Y$33, 0))="", 0, INDEX($AO$2:$AU$8, MATCH(TEXT($B334, "ddd"), $AN$2:$AN$8, 0), MATCH(INDEX(Settings!$AI$19:$AI$33, MATCH(E$10, Settings!$Y$19:$Y$33, 0)), $AO$1:$AU$1, 0))), 0))</f>
        <v/>
      </c>
      <c r="AO334" s="119" t="str">
        <f>IF(OR($B334="", F334="", F$10="", AO$9), "", IFERROR($B334+INDEX(Settings!$AF$19:$AF$33, MATCH(F$10, Settings!$Y$19:$Y$33, 0))+IF(INDEX(Settings!$AI$19:$AI$33, MATCH(F$10, Settings!$Y$19:$Y$33, 0))="", 0, INDEX($AO$2:$AU$8, MATCH(TEXT($B334, "ddd"), $AN$2:$AN$8, 0), MATCH(INDEX(Settings!$AI$19:$AI$33, MATCH(F$10, Settings!$Y$19:$Y$33, 0)), $AO$1:$AU$1, 0))), 0))</f>
        <v/>
      </c>
      <c r="AP334" s="119" t="str">
        <f>IF(OR($B334="", G334="", G$10="", AP$9), "", IFERROR($B334+INDEX(Settings!$AF$19:$AF$33, MATCH(G$10, Settings!$Y$19:$Y$33, 0))+IF(INDEX(Settings!$AI$19:$AI$33, MATCH(G$10, Settings!$Y$19:$Y$33, 0))="", 0, INDEX($AO$2:$AU$8, MATCH(TEXT($B334, "ddd"), $AN$2:$AN$8, 0), MATCH(INDEX(Settings!$AI$19:$AI$33, MATCH(G$10, Settings!$Y$19:$Y$33, 0)), $AO$1:$AU$1, 0))), 0))</f>
        <v/>
      </c>
      <c r="AQ334" s="119" t="str">
        <f>IF(OR($B334="", H334="", H$10="", AQ$9), "", IFERROR($B334+INDEX(Settings!$AF$19:$AF$33, MATCH(H$10, Settings!$Y$19:$Y$33, 0))+IF(INDEX(Settings!$AI$19:$AI$33, MATCH(H$10, Settings!$Y$19:$Y$33, 0))="", 0, INDEX($AO$2:$AU$8, MATCH(TEXT($B334, "ddd"), $AN$2:$AN$8, 0), MATCH(INDEX(Settings!$AI$19:$AI$33, MATCH(H$10, Settings!$Y$19:$Y$33, 0)), $AO$1:$AU$1, 0))), 0))</f>
        <v/>
      </c>
      <c r="AR334" s="119" t="str">
        <f>IF(OR($B334="", I334="", I$10="", AR$9), "", IFERROR($B334+INDEX(Settings!$AF$19:$AF$33, MATCH(I$10, Settings!$Y$19:$Y$33, 0))+IF(INDEX(Settings!$AI$19:$AI$33, MATCH(I$10, Settings!$Y$19:$Y$33, 0))="", 0, INDEX($AO$2:$AU$8, MATCH(TEXT($B334, "ddd"), $AN$2:$AN$8, 0), MATCH(INDEX(Settings!$AI$19:$AI$33, MATCH(I$10, Settings!$Y$19:$Y$33, 0)), $AO$1:$AU$1, 0))), 0))</f>
        <v/>
      </c>
      <c r="AS334" s="119" t="str">
        <f>IF(OR($B334="", J334="", J$10="", AS$9), "", IFERROR($B334+INDEX(Settings!$AF$19:$AF$33, MATCH(J$10, Settings!$Y$19:$Y$33, 0))+IF(INDEX(Settings!$AI$19:$AI$33, MATCH(J$10, Settings!$Y$19:$Y$33, 0))="", 0, INDEX($AO$2:$AU$8, MATCH(TEXT($B334, "ddd"), $AN$2:$AN$8, 0), MATCH(INDEX(Settings!$AI$19:$AI$33, MATCH(J$10, Settings!$Y$19:$Y$33, 0)), $AO$1:$AU$1, 0))), 0))</f>
        <v/>
      </c>
      <c r="AT334" s="119" t="str">
        <f>IF(OR($B334="", K334="", K$10="", AT$9), "", IFERROR($B334+INDEX(Settings!$AF$19:$AF$33, MATCH(K$10, Settings!$Y$19:$Y$33, 0))+IF(INDEX(Settings!$AI$19:$AI$33, MATCH(K$10, Settings!$Y$19:$Y$33, 0))="", 0, INDEX($AO$2:$AU$8, MATCH(TEXT($B334, "ddd"), $AN$2:$AN$8, 0), MATCH(INDEX(Settings!$AI$19:$AI$33, MATCH(K$10, Settings!$Y$19:$Y$33, 0)), $AO$1:$AU$1, 0))), 0))</f>
        <v/>
      </c>
      <c r="AU334" s="119" t="str">
        <f>IF(OR($B334="", L334="", L$10="", AU$9), "", IFERROR($B334+INDEX(Settings!$AF$19:$AF$33, MATCH(L$10, Settings!$Y$19:$Y$33, 0))+IF(INDEX(Settings!$AI$19:$AI$33, MATCH(L$10, Settings!$Y$19:$Y$33, 0))="", 0, INDEX($AO$2:$AU$8, MATCH(TEXT($B334, "ddd"), $AN$2:$AN$8, 0), MATCH(INDEX(Settings!$AI$19:$AI$33, MATCH(L$10, Settings!$Y$19:$Y$33, 0)), $AO$1:$AU$1, 0))), 0))</f>
        <v/>
      </c>
      <c r="AV334" s="119" t="str">
        <f>IF(OR($B334="", M334="", M$10="", AV$9), "", IFERROR($B334+INDEX(Settings!$AF$19:$AF$33, MATCH(M$10, Settings!$Y$19:$Y$33, 0))+IF(INDEX(Settings!$AI$19:$AI$33, MATCH(M$10, Settings!$Y$19:$Y$33, 0))="", 0, INDEX($AO$2:$AU$8, MATCH(TEXT($B334, "ddd"), $AN$2:$AN$8, 0), MATCH(INDEX(Settings!$AI$19:$AI$33, MATCH(M$10, Settings!$Y$19:$Y$33, 0)), $AO$1:$AU$1, 0))), 0))</f>
        <v/>
      </c>
      <c r="AW334" s="119" t="str">
        <f>IF(OR($B334="", N334="", N$10="", AW$9), "", IFERROR($B334+INDEX(Settings!$AF$19:$AF$33, MATCH(N$10, Settings!$Y$19:$Y$33, 0))+IF(INDEX(Settings!$AI$19:$AI$33, MATCH(N$10, Settings!$Y$19:$Y$33, 0))="", 0, INDEX($AO$2:$AU$8, MATCH(TEXT($B334, "ddd"), $AN$2:$AN$8, 0), MATCH(INDEX(Settings!$AI$19:$AI$33, MATCH(N$10, Settings!$Y$19:$Y$33, 0)), $AO$1:$AU$1, 0))), 0))</f>
        <v/>
      </c>
      <c r="AX334" s="119" t="str">
        <f>IF(OR($B334="", O334="", O$10="", AX$9), "", IFERROR($B334+INDEX(Settings!$AF$19:$AF$33, MATCH(O$10, Settings!$Y$19:$Y$33, 0))+IF(INDEX(Settings!$AI$19:$AI$33, MATCH(O$10, Settings!$Y$19:$Y$33, 0))="", 0, INDEX($AO$2:$AU$8, MATCH(TEXT($B334, "ddd"), $AN$2:$AN$8, 0), MATCH(INDEX(Settings!$AI$19:$AI$33, MATCH(O$10, Settings!$Y$19:$Y$33, 0)), $AO$1:$AU$1, 0))), 0))</f>
        <v/>
      </c>
      <c r="AY334" s="119" t="str">
        <f>IF(OR($B334="", P334="", P$10="", AY$9), "", IFERROR($B334+INDEX(Settings!$AF$19:$AF$33, MATCH(P$10, Settings!$Y$19:$Y$33, 0))+IF(INDEX(Settings!$AI$19:$AI$33, MATCH(P$10, Settings!$Y$19:$Y$33, 0))="", 0, INDEX($AO$2:$AU$8, MATCH(TEXT($B334, "ddd"), $AN$2:$AN$8, 0), MATCH(INDEX(Settings!$AI$19:$AI$33, MATCH(P$10, Settings!$Y$19:$Y$33, 0)), $AO$1:$AU$1, 0))), 0))</f>
        <v/>
      </c>
      <c r="AZ334" s="120" t="str">
        <f>IF(OR($B334="", Q334="", Q$10="", AZ$9), "", IFERROR($B334+INDEX(Settings!$AF$19:$AF$33, MATCH(Q$10, Settings!$Y$19:$Y$33, 0))+IF(INDEX(Settings!$AI$19:$AI$33, MATCH(Q$10, Settings!$Y$19:$Y$33, 0))="", 0, INDEX($AO$2:$AU$8, MATCH(TEXT($B334, "ddd"), $AN$2:$AN$8, 0), MATCH(INDEX(Settings!$AI$19:$AI$33, MATCH(Q$10, Settings!$Y$19:$Y$33, 0)), $AO$1:$AU$1, 0))), 0))</f>
        <v/>
      </c>
      <c r="BB334" s="118" t="str">
        <f>IF(OR(C$10="", $B334="", C334="", BB$9=""), "", IFERROR(WORKDAY((DATE(YEAR($B334), MONTH($B334)+INDEX(Settings!$AM$19:$AM$33, MATCH(C$10, Settings!$Y$19:$Y$33, 0)), IF(INDEX(Settings!$AQ$19:$AQ$33, MATCH(C$10, Settings!$Y$19:$Y$33, 0))=0, DAY($B334), INDEX(Settings!$AQ$19:$AQ$33, MATCH(C$10, Settings!$Y$19:$Y$33, 0))))-1), 1, Settings!$AY$23:$AY$38), ""))</f>
        <v/>
      </c>
      <c r="BC334" s="119" t="str">
        <f>IF(OR(D$10="", $B334="", D334="", BC$9=""), "", IFERROR(WORKDAY((DATE(YEAR($B334), MONTH($B334)+INDEX(Settings!$AM$19:$AM$33, MATCH(D$10, Settings!$Y$19:$Y$33, 0)), IF(INDEX(Settings!$AQ$19:$AQ$33, MATCH(D$10, Settings!$Y$19:$Y$33, 0))=0, DAY($B334), INDEX(Settings!$AQ$19:$AQ$33, MATCH(D$10, Settings!$Y$19:$Y$33, 0))))-1), 1, Settings!$AY$23:$AY$38), ""))</f>
        <v/>
      </c>
      <c r="BD334" s="119" t="str">
        <f>IF(OR(E$10="", $B334="", E334="", BD$9=""), "", IFERROR(WORKDAY((DATE(YEAR($B334), MONTH($B334)+INDEX(Settings!$AM$19:$AM$33, MATCH(E$10, Settings!$Y$19:$Y$33, 0)), IF(INDEX(Settings!$AQ$19:$AQ$33, MATCH(E$10, Settings!$Y$19:$Y$33, 0))=0, DAY($B334), INDEX(Settings!$AQ$19:$AQ$33, MATCH(E$10, Settings!$Y$19:$Y$33, 0))))-1), 1, Settings!$AY$23:$AY$38), ""))</f>
        <v/>
      </c>
      <c r="BE334" s="119" t="str">
        <f>IF(OR(F$10="", $B334="", F334="", BE$9=""), "", IFERROR(WORKDAY((DATE(YEAR($B334), MONTH($B334)+INDEX(Settings!$AM$19:$AM$33, MATCH(F$10, Settings!$Y$19:$Y$33, 0)), IF(INDEX(Settings!$AQ$19:$AQ$33, MATCH(F$10, Settings!$Y$19:$Y$33, 0))=0, DAY($B334), INDEX(Settings!$AQ$19:$AQ$33, MATCH(F$10, Settings!$Y$19:$Y$33, 0))))-1), 1, Settings!$AY$23:$AY$38), ""))</f>
        <v/>
      </c>
      <c r="BF334" s="119" t="str">
        <f>IF(OR(G$10="", $B334="", G334="", BF$9=""), "", IFERROR(WORKDAY((DATE(YEAR($B334), MONTH($B334)+INDEX(Settings!$AM$19:$AM$33, MATCH(G$10, Settings!$Y$19:$Y$33, 0)), IF(INDEX(Settings!$AQ$19:$AQ$33, MATCH(G$10, Settings!$Y$19:$Y$33, 0))=0, DAY($B334), INDEX(Settings!$AQ$19:$AQ$33, MATCH(G$10, Settings!$Y$19:$Y$33, 0))))-1), 1, Settings!$AY$23:$AY$38), ""))</f>
        <v/>
      </c>
      <c r="BG334" s="119" t="str">
        <f>IF(OR(H$10="", $B334="", H334="", BG$9=""), "", IFERROR(WORKDAY((DATE(YEAR($B334), MONTH($B334)+INDEX(Settings!$AM$19:$AM$33, MATCH(H$10, Settings!$Y$19:$Y$33, 0)), IF(INDEX(Settings!$AQ$19:$AQ$33, MATCH(H$10, Settings!$Y$19:$Y$33, 0))=0, DAY($B334), INDEX(Settings!$AQ$19:$AQ$33, MATCH(H$10, Settings!$Y$19:$Y$33, 0))))-1), 1, Settings!$AY$23:$AY$38), ""))</f>
        <v/>
      </c>
      <c r="BH334" s="119" t="str">
        <f>IF(OR(I$10="", $B334="", I334="", BH$9=""), "", IFERROR(WORKDAY((DATE(YEAR($B334), MONTH($B334)+INDEX(Settings!$AM$19:$AM$33, MATCH(I$10, Settings!$Y$19:$Y$33, 0)), IF(INDEX(Settings!$AQ$19:$AQ$33, MATCH(I$10, Settings!$Y$19:$Y$33, 0))=0, DAY($B334), INDEX(Settings!$AQ$19:$AQ$33, MATCH(I$10, Settings!$Y$19:$Y$33, 0))))-1), 1, Settings!$AY$23:$AY$38), ""))</f>
        <v/>
      </c>
      <c r="BI334" s="119" t="str">
        <f>IF(OR(J$10="", $B334="", J334="", BI$9=""), "", IFERROR(WORKDAY((DATE(YEAR($B334), MONTH($B334)+INDEX(Settings!$AM$19:$AM$33, MATCH(J$10, Settings!$Y$19:$Y$33, 0)), IF(INDEX(Settings!$AQ$19:$AQ$33, MATCH(J$10, Settings!$Y$19:$Y$33, 0))=0, DAY($B334), INDEX(Settings!$AQ$19:$AQ$33, MATCH(J$10, Settings!$Y$19:$Y$33, 0))))-1), 1, Settings!$AY$23:$AY$38), ""))</f>
        <v/>
      </c>
      <c r="BJ334" s="119" t="str">
        <f>IF(OR(K$10="", $B334="", K334="", BJ$9=""), "", IFERROR(WORKDAY((DATE(YEAR($B334), MONTH($B334)+INDEX(Settings!$AM$19:$AM$33, MATCH(K$10, Settings!$Y$19:$Y$33, 0)), IF(INDEX(Settings!$AQ$19:$AQ$33, MATCH(K$10, Settings!$Y$19:$Y$33, 0))=0, DAY($B334), INDEX(Settings!$AQ$19:$AQ$33, MATCH(K$10, Settings!$Y$19:$Y$33, 0))))-1), 1, Settings!$AY$23:$AY$38), ""))</f>
        <v/>
      </c>
      <c r="BK334" s="119" t="str">
        <f>IF(OR(L$10="", $B334="", L334="", BK$9=""), "", IFERROR(WORKDAY((DATE(YEAR($B334), MONTH($B334)+INDEX(Settings!$AM$19:$AM$33, MATCH(L$10, Settings!$Y$19:$Y$33, 0)), IF(INDEX(Settings!$AQ$19:$AQ$33, MATCH(L$10, Settings!$Y$19:$Y$33, 0))=0, DAY($B334), INDEX(Settings!$AQ$19:$AQ$33, MATCH(L$10, Settings!$Y$19:$Y$33, 0))))-1), 1, Settings!$AY$23:$AY$38), ""))</f>
        <v/>
      </c>
      <c r="BL334" s="119" t="str">
        <f>IF(OR(M$10="", $B334="", M334="", BL$9=""), "", IFERROR(WORKDAY((DATE(YEAR($B334), MONTH($B334)+INDEX(Settings!$AM$19:$AM$33, MATCH(M$10, Settings!$Y$19:$Y$33, 0)), IF(INDEX(Settings!$AQ$19:$AQ$33, MATCH(M$10, Settings!$Y$19:$Y$33, 0))=0, DAY($B334), INDEX(Settings!$AQ$19:$AQ$33, MATCH(M$10, Settings!$Y$19:$Y$33, 0))))-1), 1, Settings!$AY$23:$AY$38), ""))</f>
        <v/>
      </c>
      <c r="BM334" s="119" t="str">
        <f>IF(OR(N$10="", $B334="", N334="", BM$9=""), "", IFERROR(WORKDAY((DATE(YEAR($B334), MONTH($B334)+INDEX(Settings!$AM$19:$AM$33, MATCH(N$10, Settings!$Y$19:$Y$33, 0)), IF(INDEX(Settings!$AQ$19:$AQ$33, MATCH(N$10, Settings!$Y$19:$Y$33, 0))=0, DAY($B334), INDEX(Settings!$AQ$19:$AQ$33, MATCH(N$10, Settings!$Y$19:$Y$33, 0))))-1), 1, Settings!$AY$23:$AY$38), ""))</f>
        <v/>
      </c>
      <c r="BN334" s="119" t="str">
        <f>IF(OR(O$10="", $B334="", O334="", BN$9=""), "", IFERROR(WORKDAY((DATE(YEAR($B334), MONTH($B334)+INDEX(Settings!$AM$19:$AM$33, MATCH(O$10, Settings!$Y$19:$Y$33, 0)), IF(INDEX(Settings!$AQ$19:$AQ$33, MATCH(O$10, Settings!$Y$19:$Y$33, 0))=0, DAY($B334), INDEX(Settings!$AQ$19:$AQ$33, MATCH(O$10, Settings!$Y$19:$Y$33, 0))))-1), 1, Settings!$AY$23:$AY$38), ""))</f>
        <v/>
      </c>
      <c r="BO334" s="119" t="str">
        <f>IF(OR(P$10="", $B334="", P334="", BO$9=""), "", IFERROR(WORKDAY((DATE(YEAR($B334), MONTH($B334)+INDEX(Settings!$AM$19:$AM$33, MATCH(P$10, Settings!$Y$19:$Y$33, 0)), IF(INDEX(Settings!$AQ$19:$AQ$33, MATCH(P$10, Settings!$Y$19:$Y$33, 0))=0, DAY($B334), INDEX(Settings!$AQ$19:$AQ$33, MATCH(P$10, Settings!$Y$19:$Y$33, 0))))-1), 1, Settings!$AY$23:$AY$38), ""))</f>
        <v/>
      </c>
      <c r="BP334" s="120" t="str">
        <f>IF(OR(Q$10="", $B334="", Q334="", BP$9=""), "", IFERROR(WORKDAY((DATE(YEAR($B334), MONTH($B334)+INDEX(Settings!$AM$19:$AM$33, MATCH(Q$10, Settings!$Y$19:$Y$33, 0)), IF(INDEX(Settings!$AQ$19:$AQ$33, MATCH(Q$10, Settings!$Y$19:$Y$33, 0))=0, DAY($B334), INDEX(Settings!$AQ$19:$AQ$33, MATCH(Q$10, Settings!$Y$19:$Y$33, 0))))-1), 1, Settings!$AY$23:$AY$38), ""))</f>
        <v/>
      </c>
      <c r="BR334" s="118" t="str">
        <f>IF(BB334="", "", IF(BB334&lt;=$B334, WORKDAY(DATE(YEAR($BB334), MONTH(BB334)+1, DAY(BB334)-1), 1, Settings!$AY$23:$AY$38), BB334))</f>
        <v/>
      </c>
      <c r="BS334" s="119" t="str">
        <f>IF(BC334="", "", IF(BC334&lt;=$B334, WORKDAY(DATE(YEAR($BB334), MONTH(BC334)+1, DAY(BC334)-1), 1, Settings!$AY$23:$AY$38), BC334))</f>
        <v/>
      </c>
      <c r="BT334" s="119" t="str">
        <f>IF(BD334="", "", IF(BD334&lt;=$B334, WORKDAY(DATE(YEAR($BB334), MONTH(BD334)+1, DAY(BD334)-1), 1, Settings!$AY$23:$AY$38), BD334))</f>
        <v/>
      </c>
      <c r="BU334" s="119" t="str">
        <f>IF(BE334="", "", IF(BE334&lt;=$B334, WORKDAY(DATE(YEAR($BB334), MONTH(BE334)+1, DAY(BE334)-1), 1, Settings!$AY$23:$AY$38), BE334))</f>
        <v/>
      </c>
      <c r="BV334" s="119" t="str">
        <f>IF(BF334="", "", IF(BF334&lt;=$B334, WORKDAY(DATE(YEAR($BB334), MONTH(BF334)+1, DAY(BF334)-1), 1, Settings!$AY$23:$AY$38), BF334))</f>
        <v/>
      </c>
      <c r="BW334" s="119" t="str">
        <f>IF(BG334="", "", IF(BG334&lt;=$B334, WORKDAY(DATE(YEAR($BB334), MONTH(BG334)+1, DAY(BG334)-1), 1, Settings!$AY$23:$AY$38), BG334))</f>
        <v/>
      </c>
      <c r="BX334" s="119" t="str">
        <f>IF(BH334="", "", IF(BH334&lt;=$B334, WORKDAY(DATE(YEAR($BB334), MONTH(BH334)+1, DAY(BH334)-1), 1, Settings!$AY$23:$AY$38), BH334))</f>
        <v/>
      </c>
      <c r="BY334" s="119" t="str">
        <f>IF(BI334="", "", IF(BI334&lt;=$B334, WORKDAY(DATE(YEAR($BB334), MONTH(BI334)+1, DAY(BI334)-1), 1, Settings!$AY$23:$AY$38), BI334))</f>
        <v/>
      </c>
      <c r="BZ334" s="119" t="str">
        <f>IF(BJ334="", "", IF(BJ334&lt;=$B334, WORKDAY(DATE(YEAR($BB334), MONTH(BJ334)+1, DAY(BJ334)-1), 1, Settings!$AY$23:$AY$38), BJ334))</f>
        <v/>
      </c>
      <c r="CA334" s="119" t="str">
        <f>IF(BK334="", "", IF(BK334&lt;=$B334, WORKDAY(DATE(YEAR($BB334), MONTH(BK334)+1, DAY(BK334)-1), 1, Settings!$AY$23:$AY$38), BK334))</f>
        <v/>
      </c>
      <c r="CB334" s="119" t="str">
        <f>IF(BL334="", "", IF(BL334&lt;=$B334, WORKDAY(DATE(YEAR($BB334), MONTH(BL334)+1, DAY(BL334)-1), 1, Settings!$AY$23:$AY$38), BL334))</f>
        <v/>
      </c>
      <c r="CC334" s="119" t="str">
        <f>IF(BM334="", "", IF(BM334&lt;=$B334, WORKDAY(DATE(YEAR($BB334), MONTH(BM334)+1, DAY(BM334)-1), 1, Settings!$AY$23:$AY$38), BM334))</f>
        <v/>
      </c>
      <c r="CD334" s="119" t="str">
        <f>IF(BN334="", "", IF(BN334&lt;=$B334, WORKDAY(DATE(YEAR($BB334), MONTH(BN334)+1, DAY(BN334)-1), 1, Settings!$AY$23:$AY$38), BN334))</f>
        <v/>
      </c>
      <c r="CE334" s="119" t="str">
        <f>IF(BO334="", "", IF(BO334&lt;=$B334, WORKDAY(DATE(YEAR($BB334), MONTH(BO334)+1, DAY(BO334)-1), 1, Settings!$AY$23:$AY$38), BO334))</f>
        <v/>
      </c>
      <c r="CF334" s="120" t="str">
        <f>IF(BP334="", "", IF(BP334&lt;=$B334, WORKDAY(DATE(YEAR($BB334), MONTH(BP334)+1, DAY(BP334)-1), 1, Settings!$AY$23:$AY$38), BP334))</f>
        <v/>
      </c>
      <c r="CH334" s="48" t="str">
        <f t="shared" si="159"/>
        <v/>
      </c>
      <c r="CI334" s="49" t="str">
        <f t="shared" si="160"/>
        <v/>
      </c>
      <c r="CJ334" s="49" t="str">
        <f t="shared" si="161"/>
        <v/>
      </c>
      <c r="CK334" s="49" t="str">
        <f t="shared" si="162"/>
        <v/>
      </c>
      <c r="CL334" s="49" t="str">
        <f t="shared" si="163"/>
        <v/>
      </c>
      <c r="CM334" s="49" t="str">
        <f t="shared" si="164"/>
        <v/>
      </c>
      <c r="CN334" s="49" t="str">
        <f t="shared" si="165"/>
        <v/>
      </c>
      <c r="CO334" s="49" t="str">
        <f t="shared" si="166"/>
        <v/>
      </c>
      <c r="CP334" s="49" t="str">
        <f t="shared" si="167"/>
        <v/>
      </c>
      <c r="CQ334" s="49" t="str">
        <f t="shared" si="168"/>
        <v/>
      </c>
      <c r="CR334" s="49" t="str">
        <f t="shared" si="169"/>
        <v/>
      </c>
      <c r="CS334" s="49" t="str">
        <f t="shared" si="170"/>
        <v/>
      </c>
      <c r="CT334" s="49" t="str">
        <f t="shared" si="171"/>
        <v/>
      </c>
      <c r="CU334" s="49" t="str">
        <f t="shared" si="172"/>
        <v/>
      </c>
      <c r="CV334" s="16" t="str">
        <f t="shared" si="173"/>
        <v/>
      </c>
      <c r="CX334" s="48" t="str">
        <f t="shared" si="174"/>
        <v/>
      </c>
      <c r="CY334" s="49" t="str">
        <f t="shared" si="175"/>
        <v/>
      </c>
      <c r="CZ334" s="49" t="str">
        <f t="shared" si="176"/>
        <v/>
      </c>
      <c r="DA334" s="49" t="str">
        <f t="shared" si="177"/>
        <v/>
      </c>
      <c r="DB334" s="49" t="str">
        <f t="shared" si="178"/>
        <v/>
      </c>
      <c r="DC334" s="49" t="str">
        <f t="shared" si="179"/>
        <v/>
      </c>
      <c r="DD334" s="49" t="str">
        <f t="shared" si="180"/>
        <v/>
      </c>
      <c r="DE334" s="49" t="str">
        <f t="shared" si="181"/>
        <v/>
      </c>
      <c r="DF334" s="49" t="str">
        <f t="shared" si="182"/>
        <v/>
      </c>
      <c r="DG334" s="49" t="str">
        <f t="shared" si="183"/>
        <v/>
      </c>
      <c r="DH334" s="49" t="str">
        <f t="shared" si="184"/>
        <v/>
      </c>
      <c r="DI334" s="49" t="str">
        <f t="shared" si="185"/>
        <v/>
      </c>
      <c r="DJ334" s="49" t="str">
        <f t="shared" si="186"/>
        <v/>
      </c>
      <c r="DK334" s="49" t="str">
        <f t="shared" si="187"/>
        <v/>
      </c>
      <c r="DL334" s="16" t="str">
        <f t="shared" si="188"/>
        <v/>
      </c>
      <c r="DN334" s="17" t="str">
        <f t="shared" si="189"/>
        <v>May 2020</v>
      </c>
    </row>
    <row r="335" spans="1:118" x14ac:dyDescent="0.25">
      <c r="A335" s="30"/>
      <c r="B335" s="102">
        <f>IF(B334="", "", IFERROR(IF(B334+1&gt;Settings!$G$25, "", B334+1), ""))</f>
        <v>43971</v>
      </c>
      <c r="C335" s="294"/>
      <c r="D335" s="295"/>
      <c r="E335" s="295"/>
      <c r="F335" s="295"/>
      <c r="G335" s="295"/>
      <c r="H335" s="295"/>
      <c r="I335" s="295"/>
      <c r="J335" s="295"/>
      <c r="K335" s="295"/>
      <c r="L335" s="295"/>
      <c r="M335" s="295"/>
      <c r="N335" s="295"/>
      <c r="O335" s="295"/>
      <c r="P335" s="295"/>
      <c r="Q335" s="296"/>
      <c r="R335" s="30"/>
      <c r="T335" s="17" t="str">
        <f>IF($B335="", "", IF($B335&lt;Settings!$G$23, "Old", "New"))</f>
        <v>New</v>
      </c>
      <c r="AL335" s="118" t="str">
        <f>IF(OR($B335="", C335="", C$10="", AL$9), "", IFERROR($B335+INDEX(Settings!$AF$19:$AF$33, MATCH(C$10, Settings!$Y$19:$Y$33, 0))+IF(INDEX(Settings!$AI$19:$AI$33, MATCH(C$10, Settings!$Y$19:$Y$33, 0))="", 0, INDEX($AO$2:$AU$8, MATCH(TEXT($B335, "ddd"), $AN$2:$AN$8, 0), MATCH(INDEX(Settings!$AI$19:$AI$33, MATCH(C$10, Settings!$Y$19:$Y$33, 0)), $AO$1:$AU$1, 0))), 0))</f>
        <v/>
      </c>
      <c r="AM335" s="119" t="str">
        <f>IF(OR($B335="", D335="", D$10="", AM$9), "", IFERROR($B335+INDEX(Settings!$AF$19:$AF$33, MATCH(D$10, Settings!$Y$19:$Y$33, 0))+IF(INDEX(Settings!$AI$19:$AI$33, MATCH(D$10, Settings!$Y$19:$Y$33, 0))="", 0, INDEX($AO$2:$AU$8, MATCH(TEXT($B335, "ddd"), $AN$2:$AN$8, 0), MATCH(INDEX(Settings!$AI$19:$AI$33, MATCH(D$10, Settings!$Y$19:$Y$33, 0)), $AO$1:$AU$1, 0))), 0))</f>
        <v/>
      </c>
      <c r="AN335" s="119" t="str">
        <f>IF(OR($B335="", E335="", E$10="", AN$9), "", IFERROR($B335+INDEX(Settings!$AF$19:$AF$33, MATCH(E$10, Settings!$Y$19:$Y$33, 0))+IF(INDEX(Settings!$AI$19:$AI$33, MATCH(E$10, Settings!$Y$19:$Y$33, 0))="", 0, INDEX($AO$2:$AU$8, MATCH(TEXT($B335, "ddd"), $AN$2:$AN$8, 0), MATCH(INDEX(Settings!$AI$19:$AI$33, MATCH(E$10, Settings!$Y$19:$Y$33, 0)), $AO$1:$AU$1, 0))), 0))</f>
        <v/>
      </c>
      <c r="AO335" s="119" t="str">
        <f>IF(OR($B335="", F335="", F$10="", AO$9), "", IFERROR($B335+INDEX(Settings!$AF$19:$AF$33, MATCH(F$10, Settings!$Y$19:$Y$33, 0))+IF(INDEX(Settings!$AI$19:$AI$33, MATCH(F$10, Settings!$Y$19:$Y$33, 0))="", 0, INDEX($AO$2:$AU$8, MATCH(TEXT($B335, "ddd"), $AN$2:$AN$8, 0), MATCH(INDEX(Settings!$AI$19:$AI$33, MATCH(F$10, Settings!$Y$19:$Y$33, 0)), $AO$1:$AU$1, 0))), 0))</f>
        <v/>
      </c>
      <c r="AP335" s="119" t="str">
        <f>IF(OR($B335="", G335="", G$10="", AP$9), "", IFERROR($B335+INDEX(Settings!$AF$19:$AF$33, MATCH(G$10, Settings!$Y$19:$Y$33, 0))+IF(INDEX(Settings!$AI$19:$AI$33, MATCH(G$10, Settings!$Y$19:$Y$33, 0))="", 0, INDEX($AO$2:$AU$8, MATCH(TEXT($B335, "ddd"), $AN$2:$AN$8, 0), MATCH(INDEX(Settings!$AI$19:$AI$33, MATCH(G$10, Settings!$Y$19:$Y$33, 0)), $AO$1:$AU$1, 0))), 0))</f>
        <v/>
      </c>
      <c r="AQ335" s="119" t="str">
        <f>IF(OR($B335="", H335="", H$10="", AQ$9), "", IFERROR($B335+INDEX(Settings!$AF$19:$AF$33, MATCH(H$10, Settings!$Y$19:$Y$33, 0))+IF(INDEX(Settings!$AI$19:$AI$33, MATCH(H$10, Settings!$Y$19:$Y$33, 0))="", 0, INDEX($AO$2:$AU$8, MATCH(TEXT($B335, "ddd"), $AN$2:$AN$8, 0), MATCH(INDEX(Settings!$AI$19:$AI$33, MATCH(H$10, Settings!$Y$19:$Y$33, 0)), $AO$1:$AU$1, 0))), 0))</f>
        <v/>
      </c>
      <c r="AR335" s="119" t="str">
        <f>IF(OR($B335="", I335="", I$10="", AR$9), "", IFERROR($B335+INDEX(Settings!$AF$19:$AF$33, MATCH(I$10, Settings!$Y$19:$Y$33, 0))+IF(INDEX(Settings!$AI$19:$AI$33, MATCH(I$10, Settings!$Y$19:$Y$33, 0))="", 0, INDEX($AO$2:$AU$8, MATCH(TEXT($B335, "ddd"), $AN$2:$AN$8, 0), MATCH(INDEX(Settings!$AI$19:$AI$33, MATCH(I$10, Settings!$Y$19:$Y$33, 0)), $AO$1:$AU$1, 0))), 0))</f>
        <v/>
      </c>
      <c r="AS335" s="119" t="str">
        <f>IF(OR($B335="", J335="", J$10="", AS$9), "", IFERROR($B335+INDEX(Settings!$AF$19:$AF$33, MATCH(J$10, Settings!$Y$19:$Y$33, 0))+IF(INDEX(Settings!$AI$19:$AI$33, MATCH(J$10, Settings!$Y$19:$Y$33, 0))="", 0, INDEX($AO$2:$AU$8, MATCH(TEXT($B335, "ddd"), $AN$2:$AN$8, 0), MATCH(INDEX(Settings!$AI$19:$AI$33, MATCH(J$10, Settings!$Y$19:$Y$33, 0)), $AO$1:$AU$1, 0))), 0))</f>
        <v/>
      </c>
      <c r="AT335" s="119" t="str">
        <f>IF(OR($B335="", K335="", K$10="", AT$9), "", IFERROR($B335+INDEX(Settings!$AF$19:$AF$33, MATCH(K$10, Settings!$Y$19:$Y$33, 0))+IF(INDEX(Settings!$AI$19:$AI$33, MATCH(K$10, Settings!$Y$19:$Y$33, 0))="", 0, INDEX($AO$2:$AU$8, MATCH(TEXT($B335, "ddd"), $AN$2:$AN$8, 0), MATCH(INDEX(Settings!$AI$19:$AI$33, MATCH(K$10, Settings!$Y$19:$Y$33, 0)), $AO$1:$AU$1, 0))), 0))</f>
        <v/>
      </c>
      <c r="AU335" s="119" t="str">
        <f>IF(OR($B335="", L335="", L$10="", AU$9), "", IFERROR($B335+INDEX(Settings!$AF$19:$AF$33, MATCH(L$10, Settings!$Y$19:$Y$33, 0))+IF(INDEX(Settings!$AI$19:$AI$33, MATCH(L$10, Settings!$Y$19:$Y$33, 0))="", 0, INDEX($AO$2:$AU$8, MATCH(TEXT($B335, "ddd"), $AN$2:$AN$8, 0), MATCH(INDEX(Settings!$AI$19:$AI$33, MATCH(L$10, Settings!$Y$19:$Y$33, 0)), $AO$1:$AU$1, 0))), 0))</f>
        <v/>
      </c>
      <c r="AV335" s="119" t="str">
        <f>IF(OR($B335="", M335="", M$10="", AV$9), "", IFERROR($B335+INDEX(Settings!$AF$19:$AF$33, MATCH(M$10, Settings!$Y$19:$Y$33, 0))+IF(INDEX(Settings!$AI$19:$AI$33, MATCH(M$10, Settings!$Y$19:$Y$33, 0))="", 0, INDEX($AO$2:$AU$8, MATCH(TEXT($B335, "ddd"), $AN$2:$AN$8, 0), MATCH(INDEX(Settings!$AI$19:$AI$33, MATCH(M$10, Settings!$Y$19:$Y$33, 0)), $AO$1:$AU$1, 0))), 0))</f>
        <v/>
      </c>
      <c r="AW335" s="119" t="str">
        <f>IF(OR($B335="", N335="", N$10="", AW$9), "", IFERROR($B335+INDEX(Settings!$AF$19:$AF$33, MATCH(N$10, Settings!$Y$19:$Y$33, 0))+IF(INDEX(Settings!$AI$19:$AI$33, MATCH(N$10, Settings!$Y$19:$Y$33, 0))="", 0, INDEX($AO$2:$AU$8, MATCH(TEXT($B335, "ddd"), $AN$2:$AN$8, 0), MATCH(INDEX(Settings!$AI$19:$AI$33, MATCH(N$10, Settings!$Y$19:$Y$33, 0)), $AO$1:$AU$1, 0))), 0))</f>
        <v/>
      </c>
      <c r="AX335" s="119" t="str">
        <f>IF(OR($B335="", O335="", O$10="", AX$9), "", IFERROR($B335+INDEX(Settings!$AF$19:$AF$33, MATCH(O$10, Settings!$Y$19:$Y$33, 0))+IF(INDEX(Settings!$AI$19:$AI$33, MATCH(O$10, Settings!$Y$19:$Y$33, 0))="", 0, INDEX($AO$2:$AU$8, MATCH(TEXT($B335, "ddd"), $AN$2:$AN$8, 0), MATCH(INDEX(Settings!$AI$19:$AI$33, MATCH(O$10, Settings!$Y$19:$Y$33, 0)), $AO$1:$AU$1, 0))), 0))</f>
        <v/>
      </c>
      <c r="AY335" s="119" t="str">
        <f>IF(OR($B335="", P335="", P$10="", AY$9), "", IFERROR($B335+INDEX(Settings!$AF$19:$AF$33, MATCH(P$10, Settings!$Y$19:$Y$33, 0))+IF(INDEX(Settings!$AI$19:$AI$33, MATCH(P$10, Settings!$Y$19:$Y$33, 0))="", 0, INDEX($AO$2:$AU$8, MATCH(TEXT($B335, "ddd"), $AN$2:$AN$8, 0), MATCH(INDEX(Settings!$AI$19:$AI$33, MATCH(P$10, Settings!$Y$19:$Y$33, 0)), $AO$1:$AU$1, 0))), 0))</f>
        <v/>
      </c>
      <c r="AZ335" s="120" t="str">
        <f>IF(OR($B335="", Q335="", Q$10="", AZ$9), "", IFERROR($B335+INDEX(Settings!$AF$19:$AF$33, MATCH(Q$10, Settings!$Y$19:$Y$33, 0))+IF(INDEX(Settings!$AI$19:$AI$33, MATCH(Q$10, Settings!$Y$19:$Y$33, 0))="", 0, INDEX($AO$2:$AU$8, MATCH(TEXT($B335, "ddd"), $AN$2:$AN$8, 0), MATCH(INDEX(Settings!$AI$19:$AI$33, MATCH(Q$10, Settings!$Y$19:$Y$33, 0)), $AO$1:$AU$1, 0))), 0))</f>
        <v/>
      </c>
      <c r="BB335" s="118" t="str">
        <f>IF(OR(C$10="", $B335="", C335="", BB$9=""), "", IFERROR(WORKDAY((DATE(YEAR($B335), MONTH($B335)+INDEX(Settings!$AM$19:$AM$33, MATCH(C$10, Settings!$Y$19:$Y$33, 0)), IF(INDEX(Settings!$AQ$19:$AQ$33, MATCH(C$10, Settings!$Y$19:$Y$33, 0))=0, DAY($B335), INDEX(Settings!$AQ$19:$AQ$33, MATCH(C$10, Settings!$Y$19:$Y$33, 0))))-1), 1, Settings!$AY$23:$AY$38), ""))</f>
        <v/>
      </c>
      <c r="BC335" s="119" t="str">
        <f>IF(OR(D$10="", $B335="", D335="", BC$9=""), "", IFERROR(WORKDAY((DATE(YEAR($B335), MONTH($B335)+INDEX(Settings!$AM$19:$AM$33, MATCH(D$10, Settings!$Y$19:$Y$33, 0)), IF(INDEX(Settings!$AQ$19:$AQ$33, MATCH(D$10, Settings!$Y$19:$Y$33, 0))=0, DAY($B335), INDEX(Settings!$AQ$19:$AQ$33, MATCH(D$10, Settings!$Y$19:$Y$33, 0))))-1), 1, Settings!$AY$23:$AY$38), ""))</f>
        <v/>
      </c>
      <c r="BD335" s="119" t="str">
        <f>IF(OR(E$10="", $B335="", E335="", BD$9=""), "", IFERROR(WORKDAY((DATE(YEAR($B335), MONTH($B335)+INDEX(Settings!$AM$19:$AM$33, MATCH(E$10, Settings!$Y$19:$Y$33, 0)), IF(INDEX(Settings!$AQ$19:$AQ$33, MATCH(E$10, Settings!$Y$19:$Y$33, 0))=0, DAY($B335), INDEX(Settings!$AQ$19:$AQ$33, MATCH(E$10, Settings!$Y$19:$Y$33, 0))))-1), 1, Settings!$AY$23:$AY$38), ""))</f>
        <v/>
      </c>
      <c r="BE335" s="119" t="str">
        <f>IF(OR(F$10="", $B335="", F335="", BE$9=""), "", IFERROR(WORKDAY((DATE(YEAR($B335), MONTH($B335)+INDEX(Settings!$AM$19:$AM$33, MATCH(F$10, Settings!$Y$19:$Y$33, 0)), IF(INDEX(Settings!$AQ$19:$AQ$33, MATCH(F$10, Settings!$Y$19:$Y$33, 0))=0, DAY($B335), INDEX(Settings!$AQ$19:$AQ$33, MATCH(F$10, Settings!$Y$19:$Y$33, 0))))-1), 1, Settings!$AY$23:$AY$38), ""))</f>
        <v/>
      </c>
      <c r="BF335" s="119" t="str">
        <f>IF(OR(G$10="", $B335="", G335="", BF$9=""), "", IFERROR(WORKDAY((DATE(YEAR($B335), MONTH($B335)+INDEX(Settings!$AM$19:$AM$33, MATCH(G$10, Settings!$Y$19:$Y$33, 0)), IF(INDEX(Settings!$AQ$19:$AQ$33, MATCH(G$10, Settings!$Y$19:$Y$33, 0))=0, DAY($B335), INDEX(Settings!$AQ$19:$AQ$33, MATCH(G$10, Settings!$Y$19:$Y$33, 0))))-1), 1, Settings!$AY$23:$AY$38), ""))</f>
        <v/>
      </c>
      <c r="BG335" s="119" t="str">
        <f>IF(OR(H$10="", $B335="", H335="", BG$9=""), "", IFERROR(WORKDAY((DATE(YEAR($B335), MONTH($B335)+INDEX(Settings!$AM$19:$AM$33, MATCH(H$10, Settings!$Y$19:$Y$33, 0)), IF(INDEX(Settings!$AQ$19:$AQ$33, MATCH(H$10, Settings!$Y$19:$Y$33, 0))=0, DAY($B335), INDEX(Settings!$AQ$19:$AQ$33, MATCH(H$10, Settings!$Y$19:$Y$33, 0))))-1), 1, Settings!$AY$23:$AY$38), ""))</f>
        <v/>
      </c>
      <c r="BH335" s="119" t="str">
        <f>IF(OR(I$10="", $B335="", I335="", BH$9=""), "", IFERROR(WORKDAY((DATE(YEAR($B335), MONTH($B335)+INDEX(Settings!$AM$19:$AM$33, MATCH(I$10, Settings!$Y$19:$Y$33, 0)), IF(INDEX(Settings!$AQ$19:$AQ$33, MATCH(I$10, Settings!$Y$19:$Y$33, 0))=0, DAY($B335), INDEX(Settings!$AQ$19:$AQ$33, MATCH(I$10, Settings!$Y$19:$Y$33, 0))))-1), 1, Settings!$AY$23:$AY$38), ""))</f>
        <v/>
      </c>
      <c r="BI335" s="119" t="str">
        <f>IF(OR(J$10="", $B335="", J335="", BI$9=""), "", IFERROR(WORKDAY((DATE(YEAR($B335), MONTH($B335)+INDEX(Settings!$AM$19:$AM$33, MATCH(J$10, Settings!$Y$19:$Y$33, 0)), IF(INDEX(Settings!$AQ$19:$AQ$33, MATCH(J$10, Settings!$Y$19:$Y$33, 0))=0, DAY($B335), INDEX(Settings!$AQ$19:$AQ$33, MATCH(J$10, Settings!$Y$19:$Y$33, 0))))-1), 1, Settings!$AY$23:$AY$38), ""))</f>
        <v/>
      </c>
      <c r="BJ335" s="119" t="str">
        <f>IF(OR(K$10="", $B335="", K335="", BJ$9=""), "", IFERROR(WORKDAY((DATE(YEAR($B335), MONTH($B335)+INDEX(Settings!$AM$19:$AM$33, MATCH(K$10, Settings!$Y$19:$Y$33, 0)), IF(INDEX(Settings!$AQ$19:$AQ$33, MATCH(K$10, Settings!$Y$19:$Y$33, 0))=0, DAY($B335), INDEX(Settings!$AQ$19:$AQ$33, MATCH(K$10, Settings!$Y$19:$Y$33, 0))))-1), 1, Settings!$AY$23:$AY$38), ""))</f>
        <v/>
      </c>
      <c r="BK335" s="119" t="str">
        <f>IF(OR(L$10="", $B335="", L335="", BK$9=""), "", IFERROR(WORKDAY((DATE(YEAR($B335), MONTH($B335)+INDEX(Settings!$AM$19:$AM$33, MATCH(L$10, Settings!$Y$19:$Y$33, 0)), IF(INDEX(Settings!$AQ$19:$AQ$33, MATCH(L$10, Settings!$Y$19:$Y$33, 0))=0, DAY($B335), INDEX(Settings!$AQ$19:$AQ$33, MATCH(L$10, Settings!$Y$19:$Y$33, 0))))-1), 1, Settings!$AY$23:$AY$38), ""))</f>
        <v/>
      </c>
      <c r="BL335" s="119" t="str">
        <f>IF(OR(M$10="", $B335="", M335="", BL$9=""), "", IFERROR(WORKDAY((DATE(YEAR($B335), MONTH($B335)+INDEX(Settings!$AM$19:$AM$33, MATCH(M$10, Settings!$Y$19:$Y$33, 0)), IF(INDEX(Settings!$AQ$19:$AQ$33, MATCH(M$10, Settings!$Y$19:$Y$33, 0))=0, DAY($B335), INDEX(Settings!$AQ$19:$AQ$33, MATCH(M$10, Settings!$Y$19:$Y$33, 0))))-1), 1, Settings!$AY$23:$AY$38), ""))</f>
        <v/>
      </c>
      <c r="BM335" s="119" t="str">
        <f>IF(OR(N$10="", $B335="", N335="", BM$9=""), "", IFERROR(WORKDAY((DATE(YEAR($B335), MONTH($B335)+INDEX(Settings!$AM$19:$AM$33, MATCH(N$10, Settings!$Y$19:$Y$33, 0)), IF(INDEX(Settings!$AQ$19:$AQ$33, MATCH(N$10, Settings!$Y$19:$Y$33, 0))=0, DAY($B335), INDEX(Settings!$AQ$19:$AQ$33, MATCH(N$10, Settings!$Y$19:$Y$33, 0))))-1), 1, Settings!$AY$23:$AY$38), ""))</f>
        <v/>
      </c>
      <c r="BN335" s="119" t="str">
        <f>IF(OR(O$10="", $B335="", O335="", BN$9=""), "", IFERROR(WORKDAY((DATE(YEAR($B335), MONTH($B335)+INDEX(Settings!$AM$19:$AM$33, MATCH(O$10, Settings!$Y$19:$Y$33, 0)), IF(INDEX(Settings!$AQ$19:$AQ$33, MATCH(O$10, Settings!$Y$19:$Y$33, 0))=0, DAY($B335), INDEX(Settings!$AQ$19:$AQ$33, MATCH(O$10, Settings!$Y$19:$Y$33, 0))))-1), 1, Settings!$AY$23:$AY$38), ""))</f>
        <v/>
      </c>
      <c r="BO335" s="119" t="str">
        <f>IF(OR(P$10="", $B335="", P335="", BO$9=""), "", IFERROR(WORKDAY((DATE(YEAR($B335), MONTH($B335)+INDEX(Settings!$AM$19:$AM$33, MATCH(P$10, Settings!$Y$19:$Y$33, 0)), IF(INDEX(Settings!$AQ$19:$AQ$33, MATCH(P$10, Settings!$Y$19:$Y$33, 0))=0, DAY($B335), INDEX(Settings!$AQ$19:$AQ$33, MATCH(P$10, Settings!$Y$19:$Y$33, 0))))-1), 1, Settings!$AY$23:$AY$38), ""))</f>
        <v/>
      </c>
      <c r="BP335" s="120" t="str">
        <f>IF(OR(Q$10="", $B335="", Q335="", BP$9=""), "", IFERROR(WORKDAY((DATE(YEAR($B335), MONTH($B335)+INDEX(Settings!$AM$19:$AM$33, MATCH(Q$10, Settings!$Y$19:$Y$33, 0)), IF(INDEX(Settings!$AQ$19:$AQ$33, MATCH(Q$10, Settings!$Y$19:$Y$33, 0))=0, DAY($B335), INDEX(Settings!$AQ$19:$AQ$33, MATCH(Q$10, Settings!$Y$19:$Y$33, 0))))-1), 1, Settings!$AY$23:$AY$38), ""))</f>
        <v/>
      </c>
      <c r="BR335" s="118" t="str">
        <f>IF(BB335="", "", IF(BB335&lt;=$B335, WORKDAY(DATE(YEAR($BB335), MONTH(BB335)+1, DAY(BB335)-1), 1, Settings!$AY$23:$AY$38), BB335))</f>
        <v/>
      </c>
      <c r="BS335" s="119" t="str">
        <f>IF(BC335="", "", IF(BC335&lt;=$B335, WORKDAY(DATE(YEAR($BB335), MONTH(BC335)+1, DAY(BC335)-1), 1, Settings!$AY$23:$AY$38), BC335))</f>
        <v/>
      </c>
      <c r="BT335" s="119" t="str">
        <f>IF(BD335="", "", IF(BD335&lt;=$B335, WORKDAY(DATE(YEAR($BB335), MONTH(BD335)+1, DAY(BD335)-1), 1, Settings!$AY$23:$AY$38), BD335))</f>
        <v/>
      </c>
      <c r="BU335" s="119" t="str">
        <f>IF(BE335="", "", IF(BE335&lt;=$B335, WORKDAY(DATE(YEAR($BB335), MONTH(BE335)+1, DAY(BE335)-1), 1, Settings!$AY$23:$AY$38), BE335))</f>
        <v/>
      </c>
      <c r="BV335" s="119" t="str">
        <f>IF(BF335="", "", IF(BF335&lt;=$B335, WORKDAY(DATE(YEAR($BB335), MONTH(BF335)+1, DAY(BF335)-1), 1, Settings!$AY$23:$AY$38), BF335))</f>
        <v/>
      </c>
      <c r="BW335" s="119" t="str">
        <f>IF(BG335="", "", IF(BG335&lt;=$B335, WORKDAY(DATE(YEAR($BB335), MONTH(BG335)+1, DAY(BG335)-1), 1, Settings!$AY$23:$AY$38), BG335))</f>
        <v/>
      </c>
      <c r="BX335" s="119" t="str">
        <f>IF(BH335="", "", IF(BH335&lt;=$B335, WORKDAY(DATE(YEAR($BB335), MONTH(BH335)+1, DAY(BH335)-1), 1, Settings!$AY$23:$AY$38), BH335))</f>
        <v/>
      </c>
      <c r="BY335" s="119" t="str">
        <f>IF(BI335="", "", IF(BI335&lt;=$B335, WORKDAY(DATE(YEAR($BB335), MONTH(BI335)+1, DAY(BI335)-1), 1, Settings!$AY$23:$AY$38), BI335))</f>
        <v/>
      </c>
      <c r="BZ335" s="119" t="str">
        <f>IF(BJ335="", "", IF(BJ335&lt;=$B335, WORKDAY(DATE(YEAR($BB335), MONTH(BJ335)+1, DAY(BJ335)-1), 1, Settings!$AY$23:$AY$38), BJ335))</f>
        <v/>
      </c>
      <c r="CA335" s="119" t="str">
        <f>IF(BK335="", "", IF(BK335&lt;=$B335, WORKDAY(DATE(YEAR($BB335), MONTH(BK335)+1, DAY(BK335)-1), 1, Settings!$AY$23:$AY$38), BK335))</f>
        <v/>
      </c>
      <c r="CB335" s="119" t="str">
        <f>IF(BL335="", "", IF(BL335&lt;=$B335, WORKDAY(DATE(YEAR($BB335), MONTH(BL335)+1, DAY(BL335)-1), 1, Settings!$AY$23:$AY$38), BL335))</f>
        <v/>
      </c>
      <c r="CC335" s="119" t="str">
        <f>IF(BM335="", "", IF(BM335&lt;=$B335, WORKDAY(DATE(YEAR($BB335), MONTH(BM335)+1, DAY(BM335)-1), 1, Settings!$AY$23:$AY$38), BM335))</f>
        <v/>
      </c>
      <c r="CD335" s="119" t="str">
        <f>IF(BN335="", "", IF(BN335&lt;=$B335, WORKDAY(DATE(YEAR($BB335), MONTH(BN335)+1, DAY(BN335)-1), 1, Settings!$AY$23:$AY$38), BN335))</f>
        <v/>
      </c>
      <c r="CE335" s="119" t="str">
        <f>IF(BO335="", "", IF(BO335&lt;=$B335, WORKDAY(DATE(YEAR($BB335), MONTH(BO335)+1, DAY(BO335)-1), 1, Settings!$AY$23:$AY$38), BO335))</f>
        <v/>
      </c>
      <c r="CF335" s="120" t="str">
        <f>IF(BP335="", "", IF(BP335&lt;=$B335, WORKDAY(DATE(YEAR($BB335), MONTH(BP335)+1, DAY(BP335)-1), 1, Settings!$AY$23:$AY$38), BP335))</f>
        <v/>
      </c>
      <c r="CH335" s="48" t="str">
        <f t="shared" si="159"/>
        <v/>
      </c>
      <c r="CI335" s="49" t="str">
        <f t="shared" si="160"/>
        <v/>
      </c>
      <c r="CJ335" s="49" t="str">
        <f t="shared" si="161"/>
        <v/>
      </c>
      <c r="CK335" s="49" t="str">
        <f t="shared" si="162"/>
        <v/>
      </c>
      <c r="CL335" s="49" t="str">
        <f t="shared" si="163"/>
        <v/>
      </c>
      <c r="CM335" s="49" t="str">
        <f t="shared" si="164"/>
        <v/>
      </c>
      <c r="CN335" s="49" t="str">
        <f t="shared" si="165"/>
        <v/>
      </c>
      <c r="CO335" s="49" t="str">
        <f t="shared" si="166"/>
        <v/>
      </c>
      <c r="CP335" s="49" t="str">
        <f t="shared" si="167"/>
        <v/>
      </c>
      <c r="CQ335" s="49" t="str">
        <f t="shared" si="168"/>
        <v/>
      </c>
      <c r="CR335" s="49" t="str">
        <f t="shared" si="169"/>
        <v/>
      </c>
      <c r="CS335" s="49" t="str">
        <f t="shared" si="170"/>
        <v/>
      </c>
      <c r="CT335" s="49" t="str">
        <f t="shared" si="171"/>
        <v/>
      </c>
      <c r="CU335" s="49" t="str">
        <f t="shared" si="172"/>
        <v/>
      </c>
      <c r="CV335" s="16" t="str">
        <f t="shared" si="173"/>
        <v/>
      </c>
      <c r="CX335" s="48" t="str">
        <f t="shared" si="174"/>
        <v/>
      </c>
      <c r="CY335" s="49" t="str">
        <f t="shared" si="175"/>
        <v/>
      </c>
      <c r="CZ335" s="49" t="str">
        <f t="shared" si="176"/>
        <v/>
      </c>
      <c r="DA335" s="49" t="str">
        <f t="shared" si="177"/>
        <v/>
      </c>
      <c r="DB335" s="49" t="str">
        <f t="shared" si="178"/>
        <v/>
      </c>
      <c r="DC335" s="49" t="str">
        <f t="shared" si="179"/>
        <v/>
      </c>
      <c r="DD335" s="49" t="str">
        <f t="shared" si="180"/>
        <v/>
      </c>
      <c r="DE335" s="49" t="str">
        <f t="shared" si="181"/>
        <v/>
      </c>
      <c r="DF335" s="49" t="str">
        <f t="shared" si="182"/>
        <v/>
      </c>
      <c r="DG335" s="49" t="str">
        <f t="shared" si="183"/>
        <v/>
      </c>
      <c r="DH335" s="49" t="str">
        <f t="shared" si="184"/>
        <v/>
      </c>
      <c r="DI335" s="49" t="str">
        <f t="shared" si="185"/>
        <v/>
      </c>
      <c r="DJ335" s="49" t="str">
        <f t="shared" si="186"/>
        <v/>
      </c>
      <c r="DK335" s="49" t="str">
        <f t="shared" si="187"/>
        <v/>
      </c>
      <c r="DL335" s="16" t="str">
        <f t="shared" si="188"/>
        <v/>
      </c>
      <c r="DN335" s="17" t="str">
        <f t="shared" si="189"/>
        <v>May 2020</v>
      </c>
    </row>
    <row r="336" spans="1:118" x14ac:dyDescent="0.25">
      <c r="A336" s="30"/>
      <c r="B336" s="102">
        <f>IF(B335="", "", IFERROR(IF(B335+1&gt;Settings!$G$25, "", B335+1), ""))</f>
        <v>43972</v>
      </c>
      <c r="C336" s="294"/>
      <c r="D336" s="295"/>
      <c r="E336" s="295"/>
      <c r="F336" s="295"/>
      <c r="G336" s="295"/>
      <c r="H336" s="295"/>
      <c r="I336" s="295"/>
      <c r="J336" s="295"/>
      <c r="K336" s="295"/>
      <c r="L336" s="295"/>
      <c r="M336" s="295"/>
      <c r="N336" s="295"/>
      <c r="O336" s="295"/>
      <c r="P336" s="295"/>
      <c r="Q336" s="296"/>
      <c r="R336" s="30"/>
      <c r="T336" s="17" t="str">
        <f>IF($B336="", "", IF($B336&lt;Settings!$G$23, "Old", "New"))</f>
        <v>New</v>
      </c>
      <c r="AL336" s="118" t="str">
        <f>IF(OR($B336="", C336="", C$10="", AL$9), "", IFERROR($B336+INDEX(Settings!$AF$19:$AF$33, MATCH(C$10, Settings!$Y$19:$Y$33, 0))+IF(INDEX(Settings!$AI$19:$AI$33, MATCH(C$10, Settings!$Y$19:$Y$33, 0))="", 0, INDEX($AO$2:$AU$8, MATCH(TEXT($B336, "ddd"), $AN$2:$AN$8, 0), MATCH(INDEX(Settings!$AI$19:$AI$33, MATCH(C$10, Settings!$Y$19:$Y$33, 0)), $AO$1:$AU$1, 0))), 0))</f>
        <v/>
      </c>
      <c r="AM336" s="119" t="str">
        <f>IF(OR($B336="", D336="", D$10="", AM$9), "", IFERROR($B336+INDEX(Settings!$AF$19:$AF$33, MATCH(D$10, Settings!$Y$19:$Y$33, 0))+IF(INDEX(Settings!$AI$19:$AI$33, MATCH(D$10, Settings!$Y$19:$Y$33, 0))="", 0, INDEX($AO$2:$AU$8, MATCH(TEXT($B336, "ddd"), $AN$2:$AN$8, 0), MATCH(INDEX(Settings!$AI$19:$AI$33, MATCH(D$10, Settings!$Y$19:$Y$33, 0)), $AO$1:$AU$1, 0))), 0))</f>
        <v/>
      </c>
      <c r="AN336" s="119" t="str">
        <f>IF(OR($B336="", E336="", E$10="", AN$9), "", IFERROR($B336+INDEX(Settings!$AF$19:$AF$33, MATCH(E$10, Settings!$Y$19:$Y$33, 0))+IF(INDEX(Settings!$AI$19:$AI$33, MATCH(E$10, Settings!$Y$19:$Y$33, 0))="", 0, INDEX($AO$2:$AU$8, MATCH(TEXT($B336, "ddd"), $AN$2:$AN$8, 0), MATCH(INDEX(Settings!$AI$19:$AI$33, MATCH(E$10, Settings!$Y$19:$Y$33, 0)), $AO$1:$AU$1, 0))), 0))</f>
        <v/>
      </c>
      <c r="AO336" s="119" t="str">
        <f>IF(OR($B336="", F336="", F$10="", AO$9), "", IFERROR($B336+INDEX(Settings!$AF$19:$AF$33, MATCH(F$10, Settings!$Y$19:$Y$33, 0))+IF(INDEX(Settings!$AI$19:$AI$33, MATCH(F$10, Settings!$Y$19:$Y$33, 0))="", 0, INDEX($AO$2:$AU$8, MATCH(TEXT($B336, "ddd"), $AN$2:$AN$8, 0), MATCH(INDEX(Settings!$AI$19:$AI$33, MATCH(F$10, Settings!$Y$19:$Y$33, 0)), $AO$1:$AU$1, 0))), 0))</f>
        <v/>
      </c>
      <c r="AP336" s="119" t="str">
        <f>IF(OR($B336="", G336="", G$10="", AP$9), "", IFERROR($B336+INDEX(Settings!$AF$19:$AF$33, MATCH(G$10, Settings!$Y$19:$Y$33, 0))+IF(INDEX(Settings!$AI$19:$AI$33, MATCH(G$10, Settings!$Y$19:$Y$33, 0))="", 0, INDEX($AO$2:$AU$8, MATCH(TEXT($B336, "ddd"), $AN$2:$AN$8, 0), MATCH(INDEX(Settings!$AI$19:$AI$33, MATCH(G$10, Settings!$Y$19:$Y$33, 0)), $AO$1:$AU$1, 0))), 0))</f>
        <v/>
      </c>
      <c r="AQ336" s="119" t="str">
        <f>IF(OR($B336="", H336="", H$10="", AQ$9), "", IFERROR($B336+INDEX(Settings!$AF$19:$AF$33, MATCH(H$10, Settings!$Y$19:$Y$33, 0))+IF(INDEX(Settings!$AI$19:$AI$33, MATCH(H$10, Settings!$Y$19:$Y$33, 0))="", 0, INDEX($AO$2:$AU$8, MATCH(TEXT($B336, "ddd"), $AN$2:$AN$8, 0), MATCH(INDEX(Settings!$AI$19:$AI$33, MATCH(H$10, Settings!$Y$19:$Y$33, 0)), $AO$1:$AU$1, 0))), 0))</f>
        <v/>
      </c>
      <c r="AR336" s="119" t="str">
        <f>IF(OR($B336="", I336="", I$10="", AR$9), "", IFERROR($B336+INDEX(Settings!$AF$19:$AF$33, MATCH(I$10, Settings!$Y$19:$Y$33, 0))+IF(INDEX(Settings!$AI$19:$AI$33, MATCH(I$10, Settings!$Y$19:$Y$33, 0))="", 0, INDEX($AO$2:$AU$8, MATCH(TEXT($B336, "ddd"), $AN$2:$AN$8, 0), MATCH(INDEX(Settings!$AI$19:$AI$33, MATCH(I$10, Settings!$Y$19:$Y$33, 0)), $AO$1:$AU$1, 0))), 0))</f>
        <v/>
      </c>
      <c r="AS336" s="119" t="str">
        <f>IF(OR($B336="", J336="", J$10="", AS$9), "", IFERROR($B336+INDEX(Settings!$AF$19:$AF$33, MATCH(J$10, Settings!$Y$19:$Y$33, 0))+IF(INDEX(Settings!$AI$19:$AI$33, MATCH(J$10, Settings!$Y$19:$Y$33, 0))="", 0, INDEX($AO$2:$AU$8, MATCH(TEXT($B336, "ddd"), $AN$2:$AN$8, 0), MATCH(INDEX(Settings!$AI$19:$AI$33, MATCH(J$10, Settings!$Y$19:$Y$33, 0)), $AO$1:$AU$1, 0))), 0))</f>
        <v/>
      </c>
      <c r="AT336" s="119" t="str">
        <f>IF(OR($B336="", K336="", K$10="", AT$9), "", IFERROR($B336+INDEX(Settings!$AF$19:$AF$33, MATCH(K$10, Settings!$Y$19:$Y$33, 0))+IF(INDEX(Settings!$AI$19:$AI$33, MATCH(K$10, Settings!$Y$19:$Y$33, 0))="", 0, INDEX($AO$2:$AU$8, MATCH(TEXT($B336, "ddd"), $AN$2:$AN$8, 0), MATCH(INDEX(Settings!$AI$19:$AI$33, MATCH(K$10, Settings!$Y$19:$Y$33, 0)), $AO$1:$AU$1, 0))), 0))</f>
        <v/>
      </c>
      <c r="AU336" s="119" t="str">
        <f>IF(OR($B336="", L336="", L$10="", AU$9), "", IFERROR($B336+INDEX(Settings!$AF$19:$AF$33, MATCH(L$10, Settings!$Y$19:$Y$33, 0))+IF(INDEX(Settings!$AI$19:$AI$33, MATCH(L$10, Settings!$Y$19:$Y$33, 0))="", 0, INDEX($AO$2:$AU$8, MATCH(TEXT($B336, "ddd"), $AN$2:$AN$8, 0), MATCH(INDEX(Settings!$AI$19:$AI$33, MATCH(L$10, Settings!$Y$19:$Y$33, 0)), $AO$1:$AU$1, 0))), 0))</f>
        <v/>
      </c>
      <c r="AV336" s="119" t="str">
        <f>IF(OR($B336="", M336="", M$10="", AV$9), "", IFERROR($B336+INDEX(Settings!$AF$19:$AF$33, MATCH(M$10, Settings!$Y$19:$Y$33, 0))+IF(INDEX(Settings!$AI$19:$AI$33, MATCH(M$10, Settings!$Y$19:$Y$33, 0))="", 0, INDEX($AO$2:$AU$8, MATCH(TEXT($B336, "ddd"), $AN$2:$AN$8, 0), MATCH(INDEX(Settings!$AI$19:$AI$33, MATCH(M$10, Settings!$Y$19:$Y$33, 0)), $AO$1:$AU$1, 0))), 0))</f>
        <v/>
      </c>
      <c r="AW336" s="119" t="str">
        <f>IF(OR($B336="", N336="", N$10="", AW$9), "", IFERROR($B336+INDEX(Settings!$AF$19:$AF$33, MATCH(N$10, Settings!$Y$19:$Y$33, 0))+IF(INDEX(Settings!$AI$19:$AI$33, MATCH(N$10, Settings!$Y$19:$Y$33, 0))="", 0, INDEX($AO$2:$AU$8, MATCH(TEXT($B336, "ddd"), $AN$2:$AN$8, 0), MATCH(INDEX(Settings!$AI$19:$AI$33, MATCH(N$10, Settings!$Y$19:$Y$33, 0)), $AO$1:$AU$1, 0))), 0))</f>
        <v/>
      </c>
      <c r="AX336" s="119" t="str">
        <f>IF(OR($B336="", O336="", O$10="", AX$9), "", IFERROR($B336+INDEX(Settings!$AF$19:$AF$33, MATCH(O$10, Settings!$Y$19:$Y$33, 0))+IF(INDEX(Settings!$AI$19:$AI$33, MATCH(O$10, Settings!$Y$19:$Y$33, 0))="", 0, INDEX($AO$2:$AU$8, MATCH(TEXT($B336, "ddd"), $AN$2:$AN$8, 0), MATCH(INDEX(Settings!$AI$19:$AI$33, MATCH(O$10, Settings!$Y$19:$Y$33, 0)), $AO$1:$AU$1, 0))), 0))</f>
        <v/>
      </c>
      <c r="AY336" s="119" t="str">
        <f>IF(OR($B336="", P336="", P$10="", AY$9), "", IFERROR($B336+INDEX(Settings!$AF$19:$AF$33, MATCH(P$10, Settings!$Y$19:$Y$33, 0))+IF(INDEX(Settings!$AI$19:$AI$33, MATCH(P$10, Settings!$Y$19:$Y$33, 0))="", 0, INDEX($AO$2:$AU$8, MATCH(TEXT($B336, "ddd"), $AN$2:$AN$8, 0), MATCH(INDEX(Settings!$AI$19:$AI$33, MATCH(P$10, Settings!$Y$19:$Y$33, 0)), $AO$1:$AU$1, 0))), 0))</f>
        <v/>
      </c>
      <c r="AZ336" s="120" t="str">
        <f>IF(OR($B336="", Q336="", Q$10="", AZ$9), "", IFERROR($B336+INDEX(Settings!$AF$19:$AF$33, MATCH(Q$10, Settings!$Y$19:$Y$33, 0))+IF(INDEX(Settings!$AI$19:$AI$33, MATCH(Q$10, Settings!$Y$19:$Y$33, 0))="", 0, INDEX($AO$2:$AU$8, MATCH(TEXT($B336, "ddd"), $AN$2:$AN$8, 0), MATCH(INDEX(Settings!$AI$19:$AI$33, MATCH(Q$10, Settings!$Y$19:$Y$33, 0)), $AO$1:$AU$1, 0))), 0))</f>
        <v/>
      </c>
      <c r="BB336" s="118" t="str">
        <f>IF(OR(C$10="", $B336="", C336="", BB$9=""), "", IFERROR(WORKDAY((DATE(YEAR($B336), MONTH($B336)+INDEX(Settings!$AM$19:$AM$33, MATCH(C$10, Settings!$Y$19:$Y$33, 0)), IF(INDEX(Settings!$AQ$19:$AQ$33, MATCH(C$10, Settings!$Y$19:$Y$33, 0))=0, DAY($B336), INDEX(Settings!$AQ$19:$AQ$33, MATCH(C$10, Settings!$Y$19:$Y$33, 0))))-1), 1, Settings!$AY$23:$AY$38), ""))</f>
        <v/>
      </c>
      <c r="BC336" s="119" t="str">
        <f>IF(OR(D$10="", $B336="", D336="", BC$9=""), "", IFERROR(WORKDAY((DATE(YEAR($B336), MONTH($B336)+INDEX(Settings!$AM$19:$AM$33, MATCH(D$10, Settings!$Y$19:$Y$33, 0)), IF(INDEX(Settings!$AQ$19:$AQ$33, MATCH(D$10, Settings!$Y$19:$Y$33, 0))=0, DAY($B336), INDEX(Settings!$AQ$19:$AQ$33, MATCH(D$10, Settings!$Y$19:$Y$33, 0))))-1), 1, Settings!$AY$23:$AY$38), ""))</f>
        <v/>
      </c>
      <c r="BD336" s="119" t="str">
        <f>IF(OR(E$10="", $B336="", E336="", BD$9=""), "", IFERROR(WORKDAY((DATE(YEAR($B336), MONTH($B336)+INDEX(Settings!$AM$19:$AM$33, MATCH(E$10, Settings!$Y$19:$Y$33, 0)), IF(INDEX(Settings!$AQ$19:$AQ$33, MATCH(E$10, Settings!$Y$19:$Y$33, 0))=0, DAY($B336), INDEX(Settings!$AQ$19:$AQ$33, MATCH(E$10, Settings!$Y$19:$Y$33, 0))))-1), 1, Settings!$AY$23:$AY$38), ""))</f>
        <v/>
      </c>
      <c r="BE336" s="119" t="str">
        <f>IF(OR(F$10="", $B336="", F336="", BE$9=""), "", IFERROR(WORKDAY((DATE(YEAR($B336), MONTH($B336)+INDEX(Settings!$AM$19:$AM$33, MATCH(F$10, Settings!$Y$19:$Y$33, 0)), IF(INDEX(Settings!$AQ$19:$AQ$33, MATCH(F$10, Settings!$Y$19:$Y$33, 0))=0, DAY($B336), INDEX(Settings!$AQ$19:$AQ$33, MATCH(F$10, Settings!$Y$19:$Y$33, 0))))-1), 1, Settings!$AY$23:$AY$38), ""))</f>
        <v/>
      </c>
      <c r="BF336" s="119" t="str">
        <f>IF(OR(G$10="", $B336="", G336="", BF$9=""), "", IFERROR(WORKDAY((DATE(YEAR($B336), MONTH($B336)+INDEX(Settings!$AM$19:$AM$33, MATCH(G$10, Settings!$Y$19:$Y$33, 0)), IF(INDEX(Settings!$AQ$19:$AQ$33, MATCH(G$10, Settings!$Y$19:$Y$33, 0))=0, DAY($B336), INDEX(Settings!$AQ$19:$AQ$33, MATCH(G$10, Settings!$Y$19:$Y$33, 0))))-1), 1, Settings!$AY$23:$AY$38), ""))</f>
        <v/>
      </c>
      <c r="BG336" s="119" t="str">
        <f>IF(OR(H$10="", $B336="", H336="", BG$9=""), "", IFERROR(WORKDAY((DATE(YEAR($B336), MONTH($B336)+INDEX(Settings!$AM$19:$AM$33, MATCH(H$10, Settings!$Y$19:$Y$33, 0)), IF(INDEX(Settings!$AQ$19:$AQ$33, MATCH(H$10, Settings!$Y$19:$Y$33, 0))=0, DAY($B336), INDEX(Settings!$AQ$19:$AQ$33, MATCH(H$10, Settings!$Y$19:$Y$33, 0))))-1), 1, Settings!$AY$23:$AY$38), ""))</f>
        <v/>
      </c>
      <c r="BH336" s="119" t="str">
        <f>IF(OR(I$10="", $B336="", I336="", BH$9=""), "", IFERROR(WORKDAY((DATE(YEAR($B336), MONTH($B336)+INDEX(Settings!$AM$19:$AM$33, MATCH(I$10, Settings!$Y$19:$Y$33, 0)), IF(INDEX(Settings!$AQ$19:$AQ$33, MATCH(I$10, Settings!$Y$19:$Y$33, 0))=0, DAY($B336), INDEX(Settings!$AQ$19:$AQ$33, MATCH(I$10, Settings!$Y$19:$Y$33, 0))))-1), 1, Settings!$AY$23:$AY$38), ""))</f>
        <v/>
      </c>
      <c r="BI336" s="119" t="str">
        <f>IF(OR(J$10="", $B336="", J336="", BI$9=""), "", IFERROR(WORKDAY((DATE(YEAR($B336), MONTH($B336)+INDEX(Settings!$AM$19:$AM$33, MATCH(J$10, Settings!$Y$19:$Y$33, 0)), IF(INDEX(Settings!$AQ$19:$AQ$33, MATCH(J$10, Settings!$Y$19:$Y$33, 0))=0, DAY($B336), INDEX(Settings!$AQ$19:$AQ$33, MATCH(J$10, Settings!$Y$19:$Y$33, 0))))-1), 1, Settings!$AY$23:$AY$38), ""))</f>
        <v/>
      </c>
      <c r="BJ336" s="119" t="str">
        <f>IF(OR(K$10="", $B336="", K336="", BJ$9=""), "", IFERROR(WORKDAY((DATE(YEAR($B336), MONTH($B336)+INDEX(Settings!$AM$19:$AM$33, MATCH(K$10, Settings!$Y$19:$Y$33, 0)), IF(INDEX(Settings!$AQ$19:$AQ$33, MATCH(K$10, Settings!$Y$19:$Y$33, 0))=0, DAY($B336), INDEX(Settings!$AQ$19:$AQ$33, MATCH(K$10, Settings!$Y$19:$Y$33, 0))))-1), 1, Settings!$AY$23:$AY$38), ""))</f>
        <v/>
      </c>
      <c r="BK336" s="119" t="str">
        <f>IF(OR(L$10="", $B336="", L336="", BK$9=""), "", IFERROR(WORKDAY((DATE(YEAR($B336), MONTH($B336)+INDEX(Settings!$AM$19:$AM$33, MATCH(L$10, Settings!$Y$19:$Y$33, 0)), IF(INDEX(Settings!$AQ$19:$AQ$33, MATCH(L$10, Settings!$Y$19:$Y$33, 0))=0, DAY($B336), INDEX(Settings!$AQ$19:$AQ$33, MATCH(L$10, Settings!$Y$19:$Y$33, 0))))-1), 1, Settings!$AY$23:$AY$38), ""))</f>
        <v/>
      </c>
      <c r="BL336" s="119" t="str">
        <f>IF(OR(M$10="", $B336="", M336="", BL$9=""), "", IFERROR(WORKDAY((DATE(YEAR($B336), MONTH($B336)+INDEX(Settings!$AM$19:$AM$33, MATCH(M$10, Settings!$Y$19:$Y$33, 0)), IF(INDEX(Settings!$AQ$19:$AQ$33, MATCH(M$10, Settings!$Y$19:$Y$33, 0))=0, DAY($B336), INDEX(Settings!$AQ$19:$AQ$33, MATCH(M$10, Settings!$Y$19:$Y$33, 0))))-1), 1, Settings!$AY$23:$AY$38), ""))</f>
        <v/>
      </c>
      <c r="BM336" s="119" t="str">
        <f>IF(OR(N$10="", $B336="", N336="", BM$9=""), "", IFERROR(WORKDAY((DATE(YEAR($B336), MONTH($B336)+INDEX(Settings!$AM$19:$AM$33, MATCH(N$10, Settings!$Y$19:$Y$33, 0)), IF(INDEX(Settings!$AQ$19:$AQ$33, MATCH(N$10, Settings!$Y$19:$Y$33, 0))=0, DAY($B336), INDEX(Settings!$AQ$19:$AQ$33, MATCH(N$10, Settings!$Y$19:$Y$33, 0))))-1), 1, Settings!$AY$23:$AY$38), ""))</f>
        <v/>
      </c>
      <c r="BN336" s="119" t="str">
        <f>IF(OR(O$10="", $B336="", O336="", BN$9=""), "", IFERROR(WORKDAY((DATE(YEAR($B336), MONTH($B336)+INDEX(Settings!$AM$19:$AM$33, MATCH(O$10, Settings!$Y$19:$Y$33, 0)), IF(INDEX(Settings!$AQ$19:$AQ$33, MATCH(O$10, Settings!$Y$19:$Y$33, 0))=0, DAY($B336), INDEX(Settings!$AQ$19:$AQ$33, MATCH(O$10, Settings!$Y$19:$Y$33, 0))))-1), 1, Settings!$AY$23:$AY$38), ""))</f>
        <v/>
      </c>
      <c r="BO336" s="119" t="str">
        <f>IF(OR(P$10="", $B336="", P336="", BO$9=""), "", IFERROR(WORKDAY((DATE(YEAR($B336), MONTH($B336)+INDEX(Settings!$AM$19:$AM$33, MATCH(P$10, Settings!$Y$19:$Y$33, 0)), IF(INDEX(Settings!$AQ$19:$AQ$33, MATCH(P$10, Settings!$Y$19:$Y$33, 0))=0, DAY($B336), INDEX(Settings!$AQ$19:$AQ$33, MATCH(P$10, Settings!$Y$19:$Y$33, 0))))-1), 1, Settings!$AY$23:$AY$38), ""))</f>
        <v/>
      </c>
      <c r="BP336" s="120" t="str">
        <f>IF(OR(Q$10="", $B336="", Q336="", BP$9=""), "", IFERROR(WORKDAY((DATE(YEAR($B336), MONTH($B336)+INDEX(Settings!$AM$19:$AM$33, MATCH(Q$10, Settings!$Y$19:$Y$33, 0)), IF(INDEX(Settings!$AQ$19:$AQ$33, MATCH(Q$10, Settings!$Y$19:$Y$33, 0))=0, DAY($B336), INDEX(Settings!$AQ$19:$AQ$33, MATCH(Q$10, Settings!$Y$19:$Y$33, 0))))-1), 1, Settings!$AY$23:$AY$38), ""))</f>
        <v/>
      </c>
      <c r="BR336" s="118" t="str">
        <f>IF(BB336="", "", IF(BB336&lt;=$B336, WORKDAY(DATE(YEAR($BB336), MONTH(BB336)+1, DAY(BB336)-1), 1, Settings!$AY$23:$AY$38), BB336))</f>
        <v/>
      </c>
      <c r="BS336" s="119" t="str">
        <f>IF(BC336="", "", IF(BC336&lt;=$B336, WORKDAY(DATE(YEAR($BB336), MONTH(BC336)+1, DAY(BC336)-1), 1, Settings!$AY$23:$AY$38), BC336))</f>
        <v/>
      </c>
      <c r="BT336" s="119" t="str">
        <f>IF(BD336="", "", IF(BD336&lt;=$B336, WORKDAY(DATE(YEAR($BB336), MONTH(BD336)+1, DAY(BD336)-1), 1, Settings!$AY$23:$AY$38), BD336))</f>
        <v/>
      </c>
      <c r="BU336" s="119" t="str">
        <f>IF(BE336="", "", IF(BE336&lt;=$B336, WORKDAY(DATE(YEAR($BB336), MONTH(BE336)+1, DAY(BE336)-1), 1, Settings!$AY$23:$AY$38), BE336))</f>
        <v/>
      </c>
      <c r="BV336" s="119" t="str">
        <f>IF(BF336="", "", IF(BF336&lt;=$B336, WORKDAY(DATE(YEAR($BB336), MONTH(BF336)+1, DAY(BF336)-1), 1, Settings!$AY$23:$AY$38), BF336))</f>
        <v/>
      </c>
      <c r="BW336" s="119" t="str">
        <f>IF(BG336="", "", IF(BG336&lt;=$B336, WORKDAY(DATE(YEAR($BB336), MONTH(BG336)+1, DAY(BG336)-1), 1, Settings!$AY$23:$AY$38), BG336))</f>
        <v/>
      </c>
      <c r="BX336" s="119" t="str">
        <f>IF(BH336="", "", IF(BH336&lt;=$B336, WORKDAY(DATE(YEAR($BB336), MONTH(BH336)+1, DAY(BH336)-1), 1, Settings!$AY$23:$AY$38), BH336))</f>
        <v/>
      </c>
      <c r="BY336" s="119" t="str">
        <f>IF(BI336="", "", IF(BI336&lt;=$B336, WORKDAY(DATE(YEAR($BB336), MONTH(BI336)+1, DAY(BI336)-1), 1, Settings!$AY$23:$AY$38), BI336))</f>
        <v/>
      </c>
      <c r="BZ336" s="119" t="str">
        <f>IF(BJ336="", "", IF(BJ336&lt;=$B336, WORKDAY(DATE(YEAR($BB336), MONTH(BJ336)+1, DAY(BJ336)-1), 1, Settings!$AY$23:$AY$38), BJ336))</f>
        <v/>
      </c>
      <c r="CA336" s="119" t="str">
        <f>IF(BK336="", "", IF(BK336&lt;=$B336, WORKDAY(DATE(YEAR($BB336), MONTH(BK336)+1, DAY(BK336)-1), 1, Settings!$AY$23:$AY$38), BK336))</f>
        <v/>
      </c>
      <c r="CB336" s="119" t="str">
        <f>IF(BL336="", "", IF(BL336&lt;=$B336, WORKDAY(DATE(YEAR($BB336), MONTH(BL336)+1, DAY(BL336)-1), 1, Settings!$AY$23:$AY$38), BL336))</f>
        <v/>
      </c>
      <c r="CC336" s="119" t="str">
        <f>IF(BM336="", "", IF(BM336&lt;=$B336, WORKDAY(DATE(YEAR($BB336), MONTH(BM336)+1, DAY(BM336)-1), 1, Settings!$AY$23:$AY$38), BM336))</f>
        <v/>
      </c>
      <c r="CD336" s="119" t="str">
        <f>IF(BN336="", "", IF(BN336&lt;=$B336, WORKDAY(DATE(YEAR($BB336), MONTH(BN336)+1, DAY(BN336)-1), 1, Settings!$AY$23:$AY$38), BN336))</f>
        <v/>
      </c>
      <c r="CE336" s="119" t="str">
        <f>IF(BO336="", "", IF(BO336&lt;=$B336, WORKDAY(DATE(YEAR($BB336), MONTH(BO336)+1, DAY(BO336)-1), 1, Settings!$AY$23:$AY$38), BO336))</f>
        <v/>
      </c>
      <c r="CF336" s="120" t="str">
        <f>IF(BP336="", "", IF(BP336&lt;=$B336, WORKDAY(DATE(YEAR($BB336), MONTH(BP336)+1, DAY(BP336)-1), 1, Settings!$AY$23:$AY$38), BP336))</f>
        <v/>
      </c>
      <c r="CH336" s="48" t="str">
        <f t="shared" si="159"/>
        <v/>
      </c>
      <c r="CI336" s="49" t="str">
        <f t="shared" si="160"/>
        <v/>
      </c>
      <c r="CJ336" s="49" t="str">
        <f t="shared" si="161"/>
        <v/>
      </c>
      <c r="CK336" s="49" t="str">
        <f t="shared" si="162"/>
        <v/>
      </c>
      <c r="CL336" s="49" t="str">
        <f t="shared" si="163"/>
        <v/>
      </c>
      <c r="CM336" s="49" t="str">
        <f t="shared" si="164"/>
        <v/>
      </c>
      <c r="CN336" s="49" t="str">
        <f t="shared" si="165"/>
        <v/>
      </c>
      <c r="CO336" s="49" t="str">
        <f t="shared" si="166"/>
        <v/>
      </c>
      <c r="CP336" s="49" t="str">
        <f t="shared" si="167"/>
        <v/>
      </c>
      <c r="CQ336" s="49" t="str">
        <f t="shared" si="168"/>
        <v/>
      </c>
      <c r="CR336" s="49" t="str">
        <f t="shared" si="169"/>
        <v/>
      </c>
      <c r="CS336" s="49" t="str">
        <f t="shared" si="170"/>
        <v/>
      </c>
      <c r="CT336" s="49" t="str">
        <f t="shared" si="171"/>
        <v/>
      </c>
      <c r="CU336" s="49" t="str">
        <f t="shared" si="172"/>
        <v/>
      </c>
      <c r="CV336" s="16" t="str">
        <f t="shared" si="173"/>
        <v/>
      </c>
      <c r="CX336" s="48" t="str">
        <f t="shared" si="174"/>
        <v/>
      </c>
      <c r="CY336" s="49" t="str">
        <f t="shared" si="175"/>
        <v/>
      </c>
      <c r="CZ336" s="49" t="str">
        <f t="shared" si="176"/>
        <v/>
      </c>
      <c r="DA336" s="49" t="str">
        <f t="shared" si="177"/>
        <v/>
      </c>
      <c r="DB336" s="49" t="str">
        <f t="shared" si="178"/>
        <v/>
      </c>
      <c r="DC336" s="49" t="str">
        <f t="shared" si="179"/>
        <v/>
      </c>
      <c r="DD336" s="49" t="str">
        <f t="shared" si="180"/>
        <v/>
      </c>
      <c r="DE336" s="49" t="str">
        <f t="shared" si="181"/>
        <v/>
      </c>
      <c r="DF336" s="49" t="str">
        <f t="shared" si="182"/>
        <v/>
      </c>
      <c r="DG336" s="49" t="str">
        <f t="shared" si="183"/>
        <v/>
      </c>
      <c r="DH336" s="49" t="str">
        <f t="shared" si="184"/>
        <v/>
      </c>
      <c r="DI336" s="49" t="str">
        <f t="shared" si="185"/>
        <v/>
      </c>
      <c r="DJ336" s="49" t="str">
        <f t="shared" si="186"/>
        <v/>
      </c>
      <c r="DK336" s="49" t="str">
        <f t="shared" si="187"/>
        <v/>
      </c>
      <c r="DL336" s="16" t="str">
        <f t="shared" si="188"/>
        <v/>
      </c>
      <c r="DN336" s="17" t="str">
        <f t="shared" si="189"/>
        <v>May 2020</v>
      </c>
    </row>
    <row r="337" spans="1:118" x14ac:dyDescent="0.25">
      <c r="A337" s="30"/>
      <c r="B337" s="102">
        <f>IF(B336="", "", IFERROR(IF(B336+1&gt;Settings!$G$25, "", B336+1), ""))</f>
        <v>43973</v>
      </c>
      <c r="C337" s="294"/>
      <c r="D337" s="295"/>
      <c r="E337" s="295"/>
      <c r="F337" s="295"/>
      <c r="G337" s="295"/>
      <c r="H337" s="295"/>
      <c r="I337" s="295"/>
      <c r="J337" s="295"/>
      <c r="K337" s="295"/>
      <c r="L337" s="295"/>
      <c r="M337" s="295"/>
      <c r="N337" s="295"/>
      <c r="O337" s="295"/>
      <c r="P337" s="295"/>
      <c r="Q337" s="296"/>
      <c r="R337" s="30"/>
      <c r="T337" s="17" t="str">
        <f>IF($B337="", "", IF($B337&lt;Settings!$G$23, "Old", "New"))</f>
        <v>New</v>
      </c>
      <c r="AL337" s="118" t="str">
        <f>IF(OR($B337="", C337="", C$10="", AL$9), "", IFERROR($B337+INDEX(Settings!$AF$19:$AF$33, MATCH(C$10, Settings!$Y$19:$Y$33, 0))+IF(INDEX(Settings!$AI$19:$AI$33, MATCH(C$10, Settings!$Y$19:$Y$33, 0))="", 0, INDEX($AO$2:$AU$8, MATCH(TEXT($B337, "ddd"), $AN$2:$AN$8, 0), MATCH(INDEX(Settings!$AI$19:$AI$33, MATCH(C$10, Settings!$Y$19:$Y$33, 0)), $AO$1:$AU$1, 0))), 0))</f>
        <v/>
      </c>
      <c r="AM337" s="119" t="str">
        <f>IF(OR($B337="", D337="", D$10="", AM$9), "", IFERROR($B337+INDEX(Settings!$AF$19:$AF$33, MATCH(D$10, Settings!$Y$19:$Y$33, 0))+IF(INDEX(Settings!$AI$19:$AI$33, MATCH(D$10, Settings!$Y$19:$Y$33, 0))="", 0, INDEX($AO$2:$AU$8, MATCH(TEXT($B337, "ddd"), $AN$2:$AN$8, 0), MATCH(INDEX(Settings!$AI$19:$AI$33, MATCH(D$10, Settings!$Y$19:$Y$33, 0)), $AO$1:$AU$1, 0))), 0))</f>
        <v/>
      </c>
      <c r="AN337" s="119" t="str">
        <f>IF(OR($B337="", E337="", E$10="", AN$9), "", IFERROR($B337+INDEX(Settings!$AF$19:$AF$33, MATCH(E$10, Settings!$Y$19:$Y$33, 0))+IF(INDEX(Settings!$AI$19:$AI$33, MATCH(E$10, Settings!$Y$19:$Y$33, 0))="", 0, INDEX($AO$2:$AU$8, MATCH(TEXT($B337, "ddd"), $AN$2:$AN$8, 0), MATCH(INDEX(Settings!$AI$19:$AI$33, MATCH(E$10, Settings!$Y$19:$Y$33, 0)), $AO$1:$AU$1, 0))), 0))</f>
        <v/>
      </c>
      <c r="AO337" s="119" t="str">
        <f>IF(OR($B337="", F337="", F$10="", AO$9), "", IFERROR($B337+INDEX(Settings!$AF$19:$AF$33, MATCH(F$10, Settings!$Y$19:$Y$33, 0))+IF(INDEX(Settings!$AI$19:$AI$33, MATCH(F$10, Settings!$Y$19:$Y$33, 0))="", 0, INDEX($AO$2:$AU$8, MATCH(TEXT($B337, "ddd"), $AN$2:$AN$8, 0), MATCH(INDEX(Settings!$AI$19:$AI$33, MATCH(F$10, Settings!$Y$19:$Y$33, 0)), $AO$1:$AU$1, 0))), 0))</f>
        <v/>
      </c>
      <c r="AP337" s="119" t="str">
        <f>IF(OR($B337="", G337="", G$10="", AP$9), "", IFERROR($B337+INDEX(Settings!$AF$19:$AF$33, MATCH(G$10, Settings!$Y$19:$Y$33, 0))+IF(INDEX(Settings!$AI$19:$AI$33, MATCH(G$10, Settings!$Y$19:$Y$33, 0))="", 0, INDEX($AO$2:$AU$8, MATCH(TEXT($B337, "ddd"), $AN$2:$AN$8, 0), MATCH(INDEX(Settings!$AI$19:$AI$33, MATCH(G$10, Settings!$Y$19:$Y$33, 0)), $AO$1:$AU$1, 0))), 0))</f>
        <v/>
      </c>
      <c r="AQ337" s="119" t="str">
        <f>IF(OR($B337="", H337="", H$10="", AQ$9), "", IFERROR($B337+INDEX(Settings!$AF$19:$AF$33, MATCH(H$10, Settings!$Y$19:$Y$33, 0))+IF(INDEX(Settings!$AI$19:$AI$33, MATCH(H$10, Settings!$Y$19:$Y$33, 0))="", 0, INDEX($AO$2:$AU$8, MATCH(TEXT($B337, "ddd"), $AN$2:$AN$8, 0), MATCH(INDEX(Settings!$AI$19:$AI$33, MATCH(H$10, Settings!$Y$19:$Y$33, 0)), $AO$1:$AU$1, 0))), 0))</f>
        <v/>
      </c>
      <c r="AR337" s="119" t="str">
        <f>IF(OR($B337="", I337="", I$10="", AR$9), "", IFERROR($B337+INDEX(Settings!$AF$19:$AF$33, MATCH(I$10, Settings!$Y$19:$Y$33, 0))+IF(INDEX(Settings!$AI$19:$AI$33, MATCH(I$10, Settings!$Y$19:$Y$33, 0))="", 0, INDEX($AO$2:$AU$8, MATCH(TEXT($B337, "ddd"), $AN$2:$AN$8, 0), MATCH(INDEX(Settings!$AI$19:$AI$33, MATCH(I$10, Settings!$Y$19:$Y$33, 0)), $AO$1:$AU$1, 0))), 0))</f>
        <v/>
      </c>
      <c r="AS337" s="119" t="str">
        <f>IF(OR($B337="", J337="", J$10="", AS$9), "", IFERROR($B337+INDEX(Settings!$AF$19:$AF$33, MATCH(J$10, Settings!$Y$19:$Y$33, 0))+IF(INDEX(Settings!$AI$19:$AI$33, MATCH(J$10, Settings!$Y$19:$Y$33, 0))="", 0, INDEX($AO$2:$AU$8, MATCH(TEXT($B337, "ddd"), $AN$2:$AN$8, 0), MATCH(INDEX(Settings!$AI$19:$AI$33, MATCH(J$10, Settings!$Y$19:$Y$33, 0)), $AO$1:$AU$1, 0))), 0))</f>
        <v/>
      </c>
      <c r="AT337" s="119" t="str">
        <f>IF(OR($B337="", K337="", K$10="", AT$9), "", IFERROR($B337+INDEX(Settings!$AF$19:$AF$33, MATCH(K$10, Settings!$Y$19:$Y$33, 0))+IF(INDEX(Settings!$AI$19:$AI$33, MATCH(K$10, Settings!$Y$19:$Y$33, 0))="", 0, INDEX($AO$2:$AU$8, MATCH(TEXT($B337, "ddd"), $AN$2:$AN$8, 0), MATCH(INDEX(Settings!$AI$19:$AI$33, MATCH(K$10, Settings!$Y$19:$Y$33, 0)), $AO$1:$AU$1, 0))), 0))</f>
        <v/>
      </c>
      <c r="AU337" s="119" t="str">
        <f>IF(OR($B337="", L337="", L$10="", AU$9), "", IFERROR($B337+INDEX(Settings!$AF$19:$AF$33, MATCH(L$10, Settings!$Y$19:$Y$33, 0))+IF(INDEX(Settings!$AI$19:$AI$33, MATCH(L$10, Settings!$Y$19:$Y$33, 0))="", 0, INDEX($AO$2:$AU$8, MATCH(TEXT($B337, "ddd"), $AN$2:$AN$8, 0), MATCH(INDEX(Settings!$AI$19:$AI$33, MATCH(L$10, Settings!$Y$19:$Y$33, 0)), $AO$1:$AU$1, 0))), 0))</f>
        <v/>
      </c>
      <c r="AV337" s="119" t="str">
        <f>IF(OR($B337="", M337="", M$10="", AV$9), "", IFERROR($B337+INDEX(Settings!$AF$19:$AF$33, MATCH(M$10, Settings!$Y$19:$Y$33, 0))+IF(INDEX(Settings!$AI$19:$AI$33, MATCH(M$10, Settings!$Y$19:$Y$33, 0))="", 0, INDEX($AO$2:$AU$8, MATCH(TEXT($B337, "ddd"), $AN$2:$AN$8, 0), MATCH(INDEX(Settings!$AI$19:$AI$33, MATCH(M$10, Settings!$Y$19:$Y$33, 0)), $AO$1:$AU$1, 0))), 0))</f>
        <v/>
      </c>
      <c r="AW337" s="119" t="str">
        <f>IF(OR($B337="", N337="", N$10="", AW$9), "", IFERROR($B337+INDEX(Settings!$AF$19:$AF$33, MATCH(N$10, Settings!$Y$19:$Y$33, 0))+IF(INDEX(Settings!$AI$19:$AI$33, MATCH(N$10, Settings!$Y$19:$Y$33, 0))="", 0, INDEX($AO$2:$AU$8, MATCH(TEXT($B337, "ddd"), $AN$2:$AN$8, 0), MATCH(INDEX(Settings!$AI$19:$AI$33, MATCH(N$10, Settings!$Y$19:$Y$33, 0)), $AO$1:$AU$1, 0))), 0))</f>
        <v/>
      </c>
      <c r="AX337" s="119" t="str">
        <f>IF(OR($B337="", O337="", O$10="", AX$9), "", IFERROR($B337+INDEX(Settings!$AF$19:$AF$33, MATCH(O$10, Settings!$Y$19:$Y$33, 0))+IF(INDEX(Settings!$AI$19:$AI$33, MATCH(O$10, Settings!$Y$19:$Y$33, 0))="", 0, INDEX($AO$2:$AU$8, MATCH(TEXT($B337, "ddd"), $AN$2:$AN$8, 0), MATCH(INDEX(Settings!$AI$19:$AI$33, MATCH(O$10, Settings!$Y$19:$Y$33, 0)), $AO$1:$AU$1, 0))), 0))</f>
        <v/>
      </c>
      <c r="AY337" s="119" t="str">
        <f>IF(OR($B337="", P337="", P$10="", AY$9), "", IFERROR($B337+INDEX(Settings!$AF$19:$AF$33, MATCH(P$10, Settings!$Y$19:$Y$33, 0))+IF(INDEX(Settings!$AI$19:$AI$33, MATCH(P$10, Settings!$Y$19:$Y$33, 0))="", 0, INDEX($AO$2:$AU$8, MATCH(TEXT($B337, "ddd"), $AN$2:$AN$8, 0), MATCH(INDEX(Settings!$AI$19:$AI$33, MATCH(P$10, Settings!$Y$19:$Y$33, 0)), $AO$1:$AU$1, 0))), 0))</f>
        <v/>
      </c>
      <c r="AZ337" s="120" t="str">
        <f>IF(OR($B337="", Q337="", Q$10="", AZ$9), "", IFERROR($B337+INDEX(Settings!$AF$19:$AF$33, MATCH(Q$10, Settings!$Y$19:$Y$33, 0))+IF(INDEX(Settings!$AI$19:$AI$33, MATCH(Q$10, Settings!$Y$19:$Y$33, 0))="", 0, INDEX($AO$2:$AU$8, MATCH(TEXT($B337, "ddd"), $AN$2:$AN$8, 0), MATCH(INDEX(Settings!$AI$19:$AI$33, MATCH(Q$10, Settings!$Y$19:$Y$33, 0)), $AO$1:$AU$1, 0))), 0))</f>
        <v/>
      </c>
      <c r="BB337" s="118" t="str">
        <f>IF(OR(C$10="", $B337="", C337="", BB$9=""), "", IFERROR(WORKDAY((DATE(YEAR($B337), MONTH($B337)+INDEX(Settings!$AM$19:$AM$33, MATCH(C$10, Settings!$Y$19:$Y$33, 0)), IF(INDEX(Settings!$AQ$19:$AQ$33, MATCH(C$10, Settings!$Y$19:$Y$33, 0))=0, DAY($B337), INDEX(Settings!$AQ$19:$AQ$33, MATCH(C$10, Settings!$Y$19:$Y$33, 0))))-1), 1, Settings!$AY$23:$AY$38), ""))</f>
        <v/>
      </c>
      <c r="BC337" s="119" t="str">
        <f>IF(OR(D$10="", $B337="", D337="", BC$9=""), "", IFERROR(WORKDAY((DATE(YEAR($B337), MONTH($B337)+INDEX(Settings!$AM$19:$AM$33, MATCH(D$10, Settings!$Y$19:$Y$33, 0)), IF(INDEX(Settings!$AQ$19:$AQ$33, MATCH(D$10, Settings!$Y$19:$Y$33, 0))=0, DAY($B337), INDEX(Settings!$AQ$19:$AQ$33, MATCH(D$10, Settings!$Y$19:$Y$33, 0))))-1), 1, Settings!$AY$23:$AY$38), ""))</f>
        <v/>
      </c>
      <c r="BD337" s="119" t="str">
        <f>IF(OR(E$10="", $B337="", E337="", BD$9=""), "", IFERROR(WORKDAY((DATE(YEAR($B337), MONTH($B337)+INDEX(Settings!$AM$19:$AM$33, MATCH(E$10, Settings!$Y$19:$Y$33, 0)), IF(INDEX(Settings!$AQ$19:$AQ$33, MATCH(E$10, Settings!$Y$19:$Y$33, 0))=0, DAY($B337), INDEX(Settings!$AQ$19:$AQ$33, MATCH(E$10, Settings!$Y$19:$Y$33, 0))))-1), 1, Settings!$AY$23:$AY$38), ""))</f>
        <v/>
      </c>
      <c r="BE337" s="119" t="str">
        <f>IF(OR(F$10="", $B337="", F337="", BE$9=""), "", IFERROR(WORKDAY((DATE(YEAR($B337), MONTH($B337)+INDEX(Settings!$AM$19:$AM$33, MATCH(F$10, Settings!$Y$19:$Y$33, 0)), IF(INDEX(Settings!$AQ$19:$AQ$33, MATCH(F$10, Settings!$Y$19:$Y$33, 0))=0, DAY($B337), INDEX(Settings!$AQ$19:$AQ$33, MATCH(F$10, Settings!$Y$19:$Y$33, 0))))-1), 1, Settings!$AY$23:$AY$38), ""))</f>
        <v/>
      </c>
      <c r="BF337" s="119" t="str">
        <f>IF(OR(G$10="", $B337="", G337="", BF$9=""), "", IFERROR(WORKDAY((DATE(YEAR($B337), MONTH($B337)+INDEX(Settings!$AM$19:$AM$33, MATCH(G$10, Settings!$Y$19:$Y$33, 0)), IF(INDEX(Settings!$AQ$19:$AQ$33, MATCH(G$10, Settings!$Y$19:$Y$33, 0))=0, DAY($B337), INDEX(Settings!$AQ$19:$AQ$33, MATCH(G$10, Settings!$Y$19:$Y$33, 0))))-1), 1, Settings!$AY$23:$AY$38), ""))</f>
        <v/>
      </c>
      <c r="BG337" s="119" t="str">
        <f>IF(OR(H$10="", $B337="", H337="", BG$9=""), "", IFERROR(WORKDAY((DATE(YEAR($B337), MONTH($B337)+INDEX(Settings!$AM$19:$AM$33, MATCH(H$10, Settings!$Y$19:$Y$33, 0)), IF(INDEX(Settings!$AQ$19:$AQ$33, MATCH(H$10, Settings!$Y$19:$Y$33, 0))=0, DAY($B337), INDEX(Settings!$AQ$19:$AQ$33, MATCH(H$10, Settings!$Y$19:$Y$33, 0))))-1), 1, Settings!$AY$23:$AY$38), ""))</f>
        <v/>
      </c>
      <c r="BH337" s="119" t="str">
        <f>IF(OR(I$10="", $B337="", I337="", BH$9=""), "", IFERROR(WORKDAY((DATE(YEAR($B337), MONTH($B337)+INDEX(Settings!$AM$19:$AM$33, MATCH(I$10, Settings!$Y$19:$Y$33, 0)), IF(INDEX(Settings!$AQ$19:$AQ$33, MATCH(I$10, Settings!$Y$19:$Y$33, 0))=0, DAY($B337), INDEX(Settings!$AQ$19:$AQ$33, MATCH(I$10, Settings!$Y$19:$Y$33, 0))))-1), 1, Settings!$AY$23:$AY$38), ""))</f>
        <v/>
      </c>
      <c r="BI337" s="119" t="str">
        <f>IF(OR(J$10="", $B337="", J337="", BI$9=""), "", IFERROR(WORKDAY((DATE(YEAR($B337), MONTH($B337)+INDEX(Settings!$AM$19:$AM$33, MATCH(J$10, Settings!$Y$19:$Y$33, 0)), IF(INDEX(Settings!$AQ$19:$AQ$33, MATCH(J$10, Settings!$Y$19:$Y$33, 0))=0, DAY($B337), INDEX(Settings!$AQ$19:$AQ$33, MATCH(J$10, Settings!$Y$19:$Y$33, 0))))-1), 1, Settings!$AY$23:$AY$38), ""))</f>
        <v/>
      </c>
      <c r="BJ337" s="119" t="str">
        <f>IF(OR(K$10="", $B337="", K337="", BJ$9=""), "", IFERROR(WORKDAY((DATE(YEAR($B337), MONTH($B337)+INDEX(Settings!$AM$19:$AM$33, MATCH(K$10, Settings!$Y$19:$Y$33, 0)), IF(INDEX(Settings!$AQ$19:$AQ$33, MATCH(K$10, Settings!$Y$19:$Y$33, 0))=0, DAY($B337), INDEX(Settings!$AQ$19:$AQ$33, MATCH(K$10, Settings!$Y$19:$Y$33, 0))))-1), 1, Settings!$AY$23:$AY$38), ""))</f>
        <v/>
      </c>
      <c r="BK337" s="119" t="str">
        <f>IF(OR(L$10="", $B337="", L337="", BK$9=""), "", IFERROR(WORKDAY((DATE(YEAR($B337), MONTH($B337)+INDEX(Settings!$AM$19:$AM$33, MATCH(L$10, Settings!$Y$19:$Y$33, 0)), IF(INDEX(Settings!$AQ$19:$AQ$33, MATCH(L$10, Settings!$Y$19:$Y$33, 0))=0, DAY($B337), INDEX(Settings!$AQ$19:$AQ$33, MATCH(L$10, Settings!$Y$19:$Y$33, 0))))-1), 1, Settings!$AY$23:$AY$38), ""))</f>
        <v/>
      </c>
      <c r="BL337" s="119" t="str">
        <f>IF(OR(M$10="", $B337="", M337="", BL$9=""), "", IFERROR(WORKDAY((DATE(YEAR($B337), MONTH($B337)+INDEX(Settings!$AM$19:$AM$33, MATCH(M$10, Settings!$Y$19:$Y$33, 0)), IF(INDEX(Settings!$AQ$19:$AQ$33, MATCH(M$10, Settings!$Y$19:$Y$33, 0))=0, DAY($B337), INDEX(Settings!$AQ$19:$AQ$33, MATCH(M$10, Settings!$Y$19:$Y$33, 0))))-1), 1, Settings!$AY$23:$AY$38), ""))</f>
        <v/>
      </c>
      <c r="BM337" s="119" t="str">
        <f>IF(OR(N$10="", $B337="", N337="", BM$9=""), "", IFERROR(WORKDAY((DATE(YEAR($B337), MONTH($B337)+INDEX(Settings!$AM$19:$AM$33, MATCH(N$10, Settings!$Y$19:$Y$33, 0)), IF(INDEX(Settings!$AQ$19:$AQ$33, MATCH(N$10, Settings!$Y$19:$Y$33, 0))=0, DAY($B337), INDEX(Settings!$AQ$19:$AQ$33, MATCH(N$10, Settings!$Y$19:$Y$33, 0))))-1), 1, Settings!$AY$23:$AY$38), ""))</f>
        <v/>
      </c>
      <c r="BN337" s="119" t="str">
        <f>IF(OR(O$10="", $B337="", O337="", BN$9=""), "", IFERROR(WORKDAY((DATE(YEAR($B337), MONTH($B337)+INDEX(Settings!$AM$19:$AM$33, MATCH(O$10, Settings!$Y$19:$Y$33, 0)), IF(INDEX(Settings!$AQ$19:$AQ$33, MATCH(O$10, Settings!$Y$19:$Y$33, 0))=0, DAY($B337), INDEX(Settings!$AQ$19:$AQ$33, MATCH(O$10, Settings!$Y$19:$Y$33, 0))))-1), 1, Settings!$AY$23:$AY$38), ""))</f>
        <v/>
      </c>
      <c r="BO337" s="119" t="str">
        <f>IF(OR(P$10="", $B337="", P337="", BO$9=""), "", IFERROR(WORKDAY((DATE(YEAR($B337), MONTH($B337)+INDEX(Settings!$AM$19:$AM$33, MATCH(P$10, Settings!$Y$19:$Y$33, 0)), IF(INDEX(Settings!$AQ$19:$AQ$33, MATCH(P$10, Settings!$Y$19:$Y$33, 0))=0, DAY($B337), INDEX(Settings!$AQ$19:$AQ$33, MATCH(P$10, Settings!$Y$19:$Y$33, 0))))-1), 1, Settings!$AY$23:$AY$38), ""))</f>
        <v/>
      </c>
      <c r="BP337" s="120" t="str">
        <f>IF(OR(Q$10="", $B337="", Q337="", BP$9=""), "", IFERROR(WORKDAY((DATE(YEAR($B337), MONTH($B337)+INDEX(Settings!$AM$19:$AM$33, MATCH(Q$10, Settings!$Y$19:$Y$33, 0)), IF(INDEX(Settings!$AQ$19:$AQ$33, MATCH(Q$10, Settings!$Y$19:$Y$33, 0))=0, DAY($B337), INDEX(Settings!$AQ$19:$AQ$33, MATCH(Q$10, Settings!$Y$19:$Y$33, 0))))-1), 1, Settings!$AY$23:$AY$38), ""))</f>
        <v/>
      </c>
      <c r="BR337" s="118" t="str">
        <f>IF(BB337="", "", IF(BB337&lt;=$B337, WORKDAY(DATE(YEAR($BB337), MONTH(BB337)+1, DAY(BB337)-1), 1, Settings!$AY$23:$AY$38), BB337))</f>
        <v/>
      </c>
      <c r="BS337" s="119" t="str">
        <f>IF(BC337="", "", IF(BC337&lt;=$B337, WORKDAY(DATE(YEAR($BB337), MONTH(BC337)+1, DAY(BC337)-1), 1, Settings!$AY$23:$AY$38), BC337))</f>
        <v/>
      </c>
      <c r="BT337" s="119" t="str">
        <f>IF(BD337="", "", IF(BD337&lt;=$B337, WORKDAY(DATE(YEAR($BB337), MONTH(BD337)+1, DAY(BD337)-1), 1, Settings!$AY$23:$AY$38), BD337))</f>
        <v/>
      </c>
      <c r="BU337" s="119" t="str">
        <f>IF(BE337="", "", IF(BE337&lt;=$B337, WORKDAY(DATE(YEAR($BB337), MONTH(BE337)+1, DAY(BE337)-1), 1, Settings!$AY$23:$AY$38), BE337))</f>
        <v/>
      </c>
      <c r="BV337" s="119" t="str">
        <f>IF(BF337="", "", IF(BF337&lt;=$B337, WORKDAY(DATE(YEAR($BB337), MONTH(BF337)+1, DAY(BF337)-1), 1, Settings!$AY$23:$AY$38), BF337))</f>
        <v/>
      </c>
      <c r="BW337" s="119" t="str">
        <f>IF(BG337="", "", IF(BG337&lt;=$B337, WORKDAY(DATE(YEAR($BB337), MONTH(BG337)+1, DAY(BG337)-1), 1, Settings!$AY$23:$AY$38), BG337))</f>
        <v/>
      </c>
      <c r="BX337" s="119" t="str">
        <f>IF(BH337="", "", IF(BH337&lt;=$B337, WORKDAY(DATE(YEAR($BB337), MONTH(BH337)+1, DAY(BH337)-1), 1, Settings!$AY$23:$AY$38), BH337))</f>
        <v/>
      </c>
      <c r="BY337" s="119" t="str">
        <f>IF(BI337="", "", IF(BI337&lt;=$B337, WORKDAY(DATE(YEAR($BB337), MONTH(BI337)+1, DAY(BI337)-1), 1, Settings!$AY$23:$AY$38), BI337))</f>
        <v/>
      </c>
      <c r="BZ337" s="119" t="str">
        <f>IF(BJ337="", "", IF(BJ337&lt;=$B337, WORKDAY(DATE(YEAR($BB337), MONTH(BJ337)+1, DAY(BJ337)-1), 1, Settings!$AY$23:$AY$38), BJ337))</f>
        <v/>
      </c>
      <c r="CA337" s="119" t="str">
        <f>IF(BK337="", "", IF(BK337&lt;=$B337, WORKDAY(DATE(YEAR($BB337), MONTH(BK337)+1, DAY(BK337)-1), 1, Settings!$AY$23:$AY$38), BK337))</f>
        <v/>
      </c>
      <c r="CB337" s="119" t="str">
        <f>IF(BL337="", "", IF(BL337&lt;=$B337, WORKDAY(DATE(YEAR($BB337), MONTH(BL337)+1, DAY(BL337)-1), 1, Settings!$AY$23:$AY$38), BL337))</f>
        <v/>
      </c>
      <c r="CC337" s="119" t="str">
        <f>IF(BM337="", "", IF(BM337&lt;=$B337, WORKDAY(DATE(YEAR($BB337), MONTH(BM337)+1, DAY(BM337)-1), 1, Settings!$AY$23:$AY$38), BM337))</f>
        <v/>
      </c>
      <c r="CD337" s="119" t="str">
        <f>IF(BN337="", "", IF(BN337&lt;=$B337, WORKDAY(DATE(YEAR($BB337), MONTH(BN337)+1, DAY(BN337)-1), 1, Settings!$AY$23:$AY$38), BN337))</f>
        <v/>
      </c>
      <c r="CE337" s="119" t="str">
        <f>IF(BO337="", "", IF(BO337&lt;=$B337, WORKDAY(DATE(YEAR($BB337), MONTH(BO337)+1, DAY(BO337)-1), 1, Settings!$AY$23:$AY$38), BO337))</f>
        <v/>
      </c>
      <c r="CF337" s="120" t="str">
        <f>IF(BP337="", "", IF(BP337&lt;=$B337, WORKDAY(DATE(YEAR($BB337), MONTH(BP337)+1, DAY(BP337)-1), 1, Settings!$AY$23:$AY$38), BP337))</f>
        <v/>
      </c>
      <c r="CH337" s="48" t="str">
        <f t="shared" si="159"/>
        <v/>
      </c>
      <c r="CI337" s="49" t="str">
        <f t="shared" si="160"/>
        <v/>
      </c>
      <c r="CJ337" s="49" t="str">
        <f t="shared" si="161"/>
        <v/>
      </c>
      <c r="CK337" s="49" t="str">
        <f t="shared" si="162"/>
        <v/>
      </c>
      <c r="CL337" s="49" t="str">
        <f t="shared" si="163"/>
        <v/>
      </c>
      <c r="CM337" s="49" t="str">
        <f t="shared" si="164"/>
        <v/>
      </c>
      <c r="CN337" s="49" t="str">
        <f t="shared" si="165"/>
        <v/>
      </c>
      <c r="CO337" s="49" t="str">
        <f t="shared" si="166"/>
        <v/>
      </c>
      <c r="CP337" s="49" t="str">
        <f t="shared" si="167"/>
        <v/>
      </c>
      <c r="CQ337" s="49" t="str">
        <f t="shared" si="168"/>
        <v/>
      </c>
      <c r="CR337" s="49" t="str">
        <f t="shared" si="169"/>
        <v/>
      </c>
      <c r="CS337" s="49" t="str">
        <f t="shared" si="170"/>
        <v/>
      </c>
      <c r="CT337" s="49" t="str">
        <f t="shared" si="171"/>
        <v/>
      </c>
      <c r="CU337" s="49" t="str">
        <f t="shared" si="172"/>
        <v/>
      </c>
      <c r="CV337" s="16" t="str">
        <f t="shared" si="173"/>
        <v/>
      </c>
      <c r="CX337" s="48" t="str">
        <f t="shared" si="174"/>
        <v/>
      </c>
      <c r="CY337" s="49" t="str">
        <f t="shared" si="175"/>
        <v/>
      </c>
      <c r="CZ337" s="49" t="str">
        <f t="shared" si="176"/>
        <v/>
      </c>
      <c r="DA337" s="49" t="str">
        <f t="shared" si="177"/>
        <v/>
      </c>
      <c r="DB337" s="49" t="str">
        <f t="shared" si="178"/>
        <v/>
      </c>
      <c r="DC337" s="49" t="str">
        <f t="shared" si="179"/>
        <v/>
      </c>
      <c r="DD337" s="49" t="str">
        <f t="shared" si="180"/>
        <v/>
      </c>
      <c r="DE337" s="49" t="str">
        <f t="shared" si="181"/>
        <v/>
      </c>
      <c r="DF337" s="49" t="str">
        <f t="shared" si="182"/>
        <v/>
      </c>
      <c r="DG337" s="49" t="str">
        <f t="shared" si="183"/>
        <v/>
      </c>
      <c r="DH337" s="49" t="str">
        <f t="shared" si="184"/>
        <v/>
      </c>
      <c r="DI337" s="49" t="str">
        <f t="shared" si="185"/>
        <v/>
      </c>
      <c r="DJ337" s="49" t="str">
        <f t="shared" si="186"/>
        <v/>
      </c>
      <c r="DK337" s="49" t="str">
        <f t="shared" si="187"/>
        <v/>
      </c>
      <c r="DL337" s="16" t="str">
        <f t="shared" si="188"/>
        <v/>
      </c>
      <c r="DN337" s="17" t="str">
        <f t="shared" si="189"/>
        <v>May 2020</v>
      </c>
    </row>
    <row r="338" spans="1:118" x14ac:dyDescent="0.25">
      <c r="A338" s="30"/>
      <c r="B338" s="102">
        <f>IF(B337="", "", IFERROR(IF(B337+1&gt;Settings!$G$25, "", B337+1), ""))</f>
        <v>43974</v>
      </c>
      <c r="C338" s="294"/>
      <c r="D338" s="295"/>
      <c r="E338" s="295"/>
      <c r="F338" s="295"/>
      <c r="G338" s="295"/>
      <c r="H338" s="295"/>
      <c r="I338" s="295"/>
      <c r="J338" s="295"/>
      <c r="K338" s="295"/>
      <c r="L338" s="295"/>
      <c r="M338" s="295"/>
      <c r="N338" s="295"/>
      <c r="O338" s="295"/>
      <c r="P338" s="295"/>
      <c r="Q338" s="296"/>
      <c r="R338" s="30"/>
      <c r="T338" s="17" t="str">
        <f>IF($B338="", "", IF($B338&lt;Settings!$G$23, "Old", "New"))</f>
        <v>New</v>
      </c>
      <c r="AL338" s="118" t="str">
        <f>IF(OR($B338="", C338="", C$10="", AL$9), "", IFERROR($B338+INDEX(Settings!$AF$19:$AF$33, MATCH(C$10, Settings!$Y$19:$Y$33, 0))+IF(INDEX(Settings!$AI$19:$AI$33, MATCH(C$10, Settings!$Y$19:$Y$33, 0))="", 0, INDEX($AO$2:$AU$8, MATCH(TEXT($B338, "ddd"), $AN$2:$AN$8, 0), MATCH(INDEX(Settings!$AI$19:$AI$33, MATCH(C$10, Settings!$Y$19:$Y$33, 0)), $AO$1:$AU$1, 0))), 0))</f>
        <v/>
      </c>
      <c r="AM338" s="119" t="str">
        <f>IF(OR($B338="", D338="", D$10="", AM$9), "", IFERROR($B338+INDEX(Settings!$AF$19:$AF$33, MATCH(D$10, Settings!$Y$19:$Y$33, 0))+IF(INDEX(Settings!$AI$19:$AI$33, MATCH(D$10, Settings!$Y$19:$Y$33, 0))="", 0, INDEX($AO$2:$AU$8, MATCH(TEXT($B338, "ddd"), $AN$2:$AN$8, 0), MATCH(INDEX(Settings!$AI$19:$AI$33, MATCH(D$10, Settings!$Y$19:$Y$33, 0)), $AO$1:$AU$1, 0))), 0))</f>
        <v/>
      </c>
      <c r="AN338" s="119" t="str">
        <f>IF(OR($B338="", E338="", E$10="", AN$9), "", IFERROR($B338+INDEX(Settings!$AF$19:$AF$33, MATCH(E$10, Settings!$Y$19:$Y$33, 0))+IF(INDEX(Settings!$AI$19:$AI$33, MATCH(E$10, Settings!$Y$19:$Y$33, 0))="", 0, INDEX($AO$2:$AU$8, MATCH(TEXT($B338, "ddd"), $AN$2:$AN$8, 0), MATCH(INDEX(Settings!$AI$19:$AI$33, MATCH(E$10, Settings!$Y$19:$Y$33, 0)), $AO$1:$AU$1, 0))), 0))</f>
        <v/>
      </c>
      <c r="AO338" s="119" t="str">
        <f>IF(OR($B338="", F338="", F$10="", AO$9), "", IFERROR($B338+INDEX(Settings!$AF$19:$AF$33, MATCH(F$10, Settings!$Y$19:$Y$33, 0))+IF(INDEX(Settings!$AI$19:$AI$33, MATCH(F$10, Settings!$Y$19:$Y$33, 0))="", 0, INDEX($AO$2:$AU$8, MATCH(TEXT($B338, "ddd"), $AN$2:$AN$8, 0), MATCH(INDEX(Settings!$AI$19:$AI$33, MATCH(F$10, Settings!$Y$19:$Y$33, 0)), $AO$1:$AU$1, 0))), 0))</f>
        <v/>
      </c>
      <c r="AP338" s="119" t="str">
        <f>IF(OR($B338="", G338="", G$10="", AP$9), "", IFERROR($B338+INDEX(Settings!$AF$19:$AF$33, MATCH(G$10, Settings!$Y$19:$Y$33, 0))+IF(INDEX(Settings!$AI$19:$AI$33, MATCH(G$10, Settings!$Y$19:$Y$33, 0))="", 0, INDEX($AO$2:$AU$8, MATCH(TEXT($B338, "ddd"), $AN$2:$AN$8, 0), MATCH(INDEX(Settings!$AI$19:$AI$33, MATCH(G$10, Settings!$Y$19:$Y$33, 0)), $AO$1:$AU$1, 0))), 0))</f>
        <v/>
      </c>
      <c r="AQ338" s="119" t="str">
        <f>IF(OR($B338="", H338="", H$10="", AQ$9), "", IFERROR($B338+INDEX(Settings!$AF$19:$AF$33, MATCH(H$10, Settings!$Y$19:$Y$33, 0))+IF(INDEX(Settings!$AI$19:$AI$33, MATCH(H$10, Settings!$Y$19:$Y$33, 0))="", 0, INDEX($AO$2:$AU$8, MATCH(TEXT($B338, "ddd"), $AN$2:$AN$8, 0), MATCH(INDEX(Settings!$AI$19:$AI$33, MATCH(H$10, Settings!$Y$19:$Y$33, 0)), $AO$1:$AU$1, 0))), 0))</f>
        <v/>
      </c>
      <c r="AR338" s="119" t="str">
        <f>IF(OR($B338="", I338="", I$10="", AR$9), "", IFERROR($B338+INDEX(Settings!$AF$19:$AF$33, MATCH(I$10, Settings!$Y$19:$Y$33, 0))+IF(INDEX(Settings!$AI$19:$AI$33, MATCH(I$10, Settings!$Y$19:$Y$33, 0))="", 0, INDEX($AO$2:$AU$8, MATCH(TEXT($B338, "ddd"), $AN$2:$AN$8, 0), MATCH(INDEX(Settings!$AI$19:$AI$33, MATCH(I$10, Settings!$Y$19:$Y$33, 0)), $AO$1:$AU$1, 0))), 0))</f>
        <v/>
      </c>
      <c r="AS338" s="119" t="str">
        <f>IF(OR($B338="", J338="", J$10="", AS$9), "", IFERROR($B338+INDEX(Settings!$AF$19:$AF$33, MATCH(J$10, Settings!$Y$19:$Y$33, 0))+IF(INDEX(Settings!$AI$19:$AI$33, MATCH(J$10, Settings!$Y$19:$Y$33, 0))="", 0, INDEX($AO$2:$AU$8, MATCH(TEXT($B338, "ddd"), $AN$2:$AN$8, 0), MATCH(INDEX(Settings!$AI$19:$AI$33, MATCH(J$10, Settings!$Y$19:$Y$33, 0)), $AO$1:$AU$1, 0))), 0))</f>
        <v/>
      </c>
      <c r="AT338" s="119" t="str">
        <f>IF(OR($B338="", K338="", K$10="", AT$9), "", IFERROR($B338+INDEX(Settings!$AF$19:$AF$33, MATCH(K$10, Settings!$Y$19:$Y$33, 0))+IF(INDEX(Settings!$AI$19:$AI$33, MATCH(K$10, Settings!$Y$19:$Y$33, 0))="", 0, INDEX($AO$2:$AU$8, MATCH(TEXT($B338, "ddd"), $AN$2:$AN$8, 0), MATCH(INDEX(Settings!$AI$19:$AI$33, MATCH(K$10, Settings!$Y$19:$Y$33, 0)), $AO$1:$AU$1, 0))), 0))</f>
        <v/>
      </c>
      <c r="AU338" s="119" t="str">
        <f>IF(OR($B338="", L338="", L$10="", AU$9), "", IFERROR($B338+INDEX(Settings!$AF$19:$AF$33, MATCH(L$10, Settings!$Y$19:$Y$33, 0))+IF(INDEX(Settings!$AI$19:$AI$33, MATCH(L$10, Settings!$Y$19:$Y$33, 0))="", 0, INDEX($AO$2:$AU$8, MATCH(TEXT($B338, "ddd"), $AN$2:$AN$8, 0), MATCH(INDEX(Settings!$AI$19:$AI$33, MATCH(L$10, Settings!$Y$19:$Y$33, 0)), $AO$1:$AU$1, 0))), 0))</f>
        <v/>
      </c>
      <c r="AV338" s="119" t="str">
        <f>IF(OR($B338="", M338="", M$10="", AV$9), "", IFERROR($B338+INDEX(Settings!$AF$19:$AF$33, MATCH(M$10, Settings!$Y$19:$Y$33, 0))+IF(INDEX(Settings!$AI$19:$AI$33, MATCH(M$10, Settings!$Y$19:$Y$33, 0))="", 0, INDEX($AO$2:$AU$8, MATCH(TEXT($B338, "ddd"), $AN$2:$AN$8, 0), MATCH(INDEX(Settings!$AI$19:$AI$33, MATCH(M$10, Settings!$Y$19:$Y$33, 0)), $AO$1:$AU$1, 0))), 0))</f>
        <v/>
      </c>
      <c r="AW338" s="119" t="str">
        <f>IF(OR($B338="", N338="", N$10="", AW$9), "", IFERROR($B338+INDEX(Settings!$AF$19:$AF$33, MATCH(N$10, Settings!$Y$19:$Y$33, 0))+IF(INDEX(Settings!$AI$19:$AI$33, MATCH(N$10, Settings!$Y$19:$Y$33, 0))="", 0, INDEX($AO$2:$AU$8, MATCH(TEXT($B338, "ddd"), $AN$2:$AN$8, 0), MATCH(INDEX(Settings!$AI$19:$AI$33, MATCH(N$10, Settings!$Y$19:$Y$33, 0)), $AO$1:$AU$1, 0))), 0))</f>
        <v/>
      </c>
      <c r="AX338" s="119" t="str">
        <f>IF(OR($B338="", O338="", O$10="", AX$9), "", IFERROR($B338+INDEX(Settings!$AF$19:$AF$33, MATCH(O$10, Settings!$Y$19:$Y$33, 0))+IF(INDEX(Settings!$AI$19:$AI$33, MATCH(O$10, Settings!$Y$19:$Y$33, 0))="", 0, INDEX($AO$2:$AU$8, MATCH(TEXT($B338, "ddd"), $AN$2:$AN$8, 0), MATCH(INDEX(Settings!$AI$19:$AI$33, MATCH(O$10, Settings!$Y$19:$Y$33, 0)), $AO$1:$AU$1, 0))), 0))</f>
        <v/>
      </c>
      <c r="AY338" s="119" t="str">
        <f>IF(OR($B338="", P338="", P$10="", AY$9), "", IFERROR($B338+INDEX(Settings!$AF$19:$AF$33, MATCH(P$10, Settings!$Y$19:$Y$33, 0))+IF(INDEX(Settings!$AI$19:$AI$33, MATCH(P$10, Settings!$Y$19:$Y$33, 0))="", 0, INDEX($AO$2:$AU$8, MATCH(TEXT($B338, "ddd"), $AN$2:$AN$8, 0), MATCH(INDEX(Settings!$AI$19:$AI$33, MATCH(P$10, Settings!$Y$19:$Y$33, 0)), $AO$1:$AU$1, 0))), 0))</f>
        <v/>
      </c>
      <c r="AZ338" s="120" t="str">
        <f>IF(OR($B338="", Q338="", Q$10="", AZ$9), "", IFERROR($B338+INDEX(Settings!$AF$19:$AF$33, MATCH(Q$10, Settings!$Y$19:$Y$33, 0))+IF(INDEX(Settings!$AI$19:$AI$33, MATCH(Q$10, Settings!$Y$19:$Y$33, 0))="", 0, INDEX($AO$2:$AU$8, MATCH(TEXT($B338, "ddd"), $AN$2:$AN$8, 0), MATCH(INDEX(Settings!$AI$19:$AI$33, MATCH(Q$10, Settings!$Y$19:$Y$33, 0)), $AO$1:$AU$1, 0))), 0))</f>
        <v/>
      </c>
      <c r="BB338" s="118" t="str">
        <f>IF(OR(C$10="", $B338="", C338="", BB$9=""), "", IFERROR(WORKDAY((DATE(YEAR($B338), MONTH($B338)+INDEX(Settings!$AM$19:$AM$33, MATCH(C$10, Settings!$Y$19:$Y$33, 0)), IF(INDEX(Settings!$AQ$19:$AQ$33, MATCH(C$10, Settings!$Y$19:$Y$33, 0))=0, DAY($B338), INDEX(Settings!$AQ$19:$AQ$33, MATCH(C$10, Settings!$Y$19:$Y$33, 0))))-1), 1, Settings!$AY$23:$AY$38), ""))</f>
        <v/>
      </c>
      <c r="BC338" s="119" t="str">
        <f>IF(OR(D$10="", $B338="", D338="", BC$9=""), "", IFERROR(WORKDAY((DATE(YEAR($B338), MONTH($B338)+INDEX(Settings!$AM$19:$AM$33, MATCH(D$10, Settings!$Y$19:$Y$33, 0)), IF(INDEX(Settings!$AQ$19:$AQ$33, MATCH(D$10, Settings!$Y$19:$Y$33, 0))=0, DAY($B338), INDEX(Settings!$AQ$19:$AQ$33, MATCH(D$10, Settings!$Y$19:$Y$33, 0))))-1), 1, Settings!$AY$23:$AY$38), ""))</f>
        <v/>
      </c>
      <c r="BD338" s="119" t="str">
        <f>IF(OR(E$10="", $B338="", E338="", BD$9=""), "", IFERROR(WORKDAY((DATE(YEAR($B338), MONTH($B338)+INDEX(Settings!$AM$19:$AM$33, MATCH(E$10, Settings!$Y$19:$Y$33, 0)), IF(INDEX(Settings!$AQ$19:$AQ$33, MATCH(E$10, Settings!$Y$19:$Y$33, 0))=0, DAY($B338), INDEX(Settings!$AQ$19:$AQ$33, MATCH(E$10, Settings!$Y$19:$Y$33, 0))))-1), 1, Settings!$AY$23:$AY$38), ""))</f>
        <v/>
      </c>
      <c r="BE338" s="119" t="str">
        <f>IF(OR(F$10="", $B338="", F338="", BE$9=""), "", IFERROR(WORKDAY((DATE(YEAR($B338), MONTH($B338)+INDEX(Settings!$AM$19:$AM$33, MATCH(F$10, Settings!$Y$19:$Y$33, 0)), IF(INDEX(Settings!$AQ$19:$AQ$33, MATCH(F$10, Settings!$Y$19:$Y$33, 0))=0, DAY($B338), INDEX(Settings!$AQ$19:$AQ$33, MATCH(F$10, Settings!$Y$19:$Y$33, 0))))-1), 1, Settings!$AY$23:$AY$38), ""))</f>
        <v/>
      </c>
      <c r="BF338" s="119" t="str">
        <f>IF(OR(G$10="", $B338="", G338="", BF$9=""), "", IFERROR(WORKDAY((DATE(YEAR($B338), MONTH($B338)+INDEX(Settings!$AM$19:$AM$33, MATCH(G$10, Settings!$Y$19:$Y$33, 0)), IF(INDEX(Settings!$AQ$19:$AQ$33, MATCH(G$10, Settings!$Y$19:$Y$33, 0))=0, DAY($B338), INDEX(Settings!$AQ$19:$AQ$33, MATCH(G$10, Settings!$Y$19:$Y$33, 0))))-1), 1, Settings!$AY$23:$AY$38), ""))</f>
        <v/>
      </c>
      <c r="BG338" s="119" t="str">
        <f>IF(OR(H$10="", $B338="", H338="", BG$9=""), "", IFERROR(WORKDAY((DATE(YEAR($B338), MONTH($B338)+INDEX(Settings!$AM$19:$AM$33, MATCH(H$10, Settings!$Y$19:$Y$33, 0)), IF(INDEX(Settings!$AQ$19:$AQ$33, MATCH(H$10, Settings!$Y$19:$Y$33, 0))=0, DAY($B338), INDEX(Settings!$AQ$19:$AQ$33, MATCH(H$10, Settings!$Y$19:$Y$33, 0))))-1), 1, Settings!$AY$23:$AY$38), ""))</f>
        <v/>
      </c>
      <c r="BH338" s="119" t="str">
        <f>IF(OR(I$10="", $B338="", I338="", BH$9=""), "", IFERROR(WORKDAY((DATE(YEAR($B338), MONTH($B338)+INDEX(Settings!$AM$19:$AM$33, MATCH(I$10, Settings!$Y$19:$Y$33, 0)), IF(INDEX(Settings!$AQ$19:$AQ$33, MATCH(I$10, Settings!$Y$19:$Y$33, 0))=0, DAY($B338), INDEX(Settings!$AQ$19:$AQ$33, MATCH(I$10, Settings!$Y$19:$Y$33, 0))))-1), 1, Settings!$AY$23:$AY$38), ""))</f>
        <v/>
      </c>
      <c r="BI338" s="119" t="str">
        <f>IF(OR(J$10="", $B338="", J338="", BI$9=""), "", IFERROR(WORKDAY((DATE(YEAR($B338), MONTH($B338)+INDEX(Settings!$AM$19:$AM$33, MATCH(J$10, Settings!$Y$19:$Y$33, 0)), IF(INDEX(Settings!$AQ$19:$AQ$33, MATCH(J$10, Settings!$Y$19:$Y$33, 0))=0, DAY($B338), INDEX(Settings!$AQ$19:$AQ$33, MATCH(J$10, Settings!$Y$19:$Y$33, 0))))-1), 1, Settings!$AY$23:$AY$38), ""))</f>
        <v/>
      </c>
      <c r="BJ338" s="119" t="str">
        <f>IF(OR(K$10="", $B338="", K338="", BJ$9=""), "", IFERROR(WORKDAY((DATE(YEAR($B338), MONTH($B338)+INDEX(Settings!$AM$19:$AM$33, MATCH(K$10, Settings!$Y$19:$Y$33, 0)), IF(INDEX(Settings!$AQ$19:$AQ$33, MATCH(K$10, Settings!$Y$19:$Y$33, 0))=0, DAY($B338), INDEX(Settings!$AQ$19:$AQ$33, MATCH(K$10, Settings!$Y$19:$Y$33, 0))))-1), 1, Settings!$AY$23:$AY$38), ""))</f>
        <v/>
      </c>
      <c r="BK338" s="119" t="str">
        <f>IF(OR(L$10="", $B338="", L338="", BK$9=""), "", IFERROR(WORKDAY((DATE(YEAR($B338), MONTH($B338)+INDEX(Settings!$AM$19:$AM$33, MATCH(L$10, Settings!$Y$19:$Y$33, 0)), IF(INDEX(Settings!$AQ$19:$AQ$33, MATCH(L$10, Settings!$Y$19:$Y$33, 0))=0, DAY($B338), INDEX(Settings!$AQ$19:$AQ$33, MATCH(L$10, Settings!$Y$19:$Y$33, 0))))-1), 1, Settings!$AY$23:$AY$38), ""))</f>
        <v/>
      </c>
      <c r="BL338" s="119" t="str">
        <f>IF(OR(M$10="", $B338="", M338="", BL$9=""), "", IFERROR(WORKDAY((DATE(YEAR($B338), MONTH($B338)+INDEX(Settings!$AM$19:$AM$33, MATCH(M$10, Settings!$Y$19:$Y$33, 0)), IF(INDEX(Settings!$AQ$19:$AQ$33, MATCH(M$10, Settings!$Y$19:$Y$33, 0))=0, DAY($B338), INDEX(Settings!$AQ$19:$AQ$33, MATCH(M$10, Settings!$Y$19:$Y$33, 0))))-1), 1, Settings!$AY$23:$AY$38), ""))</f>
        <v/>
      </c>
      <c r="BM338" s="119" t="str">
        <f>IF(OR(N$10="", $B338="", N338="", BM$9=""), "", IFERROR(WORKDAY((DATE(YEAR($B338), MONTH($B338)+INDEX(Settings!$AM$19:$AM$33, MATCH(N$10, Settings!$Y$19:$Y$33, 0)), IF(INDEX(Settings!$AQ$19:$AQ$33, MATCH(N$10, Settings!$Y$19:$Y$33, 0))=0, DAY($B338), INDEX(Settings!$AQ$19:$AQ$33, MATCH(N$10, Settings!$Y$19:$Y$33, 0))))-1), 1, Settings!$AY$23:$AY$38), ""))</f>
        <v/>
      </c>
      <c r="BN338" s="119" t="str">
        <f>IF(OR(O$10="", $B338="", O338="", BN$9=""), "", IFERROR(WORKDAY((DATE(YEAR($B338), MONTH($B338)+INDEX(Settings!$AM$19:$AM$33, MATCH(O$10, Settings!$Y$19:$Y$33, 0)), IF(INDEX(Settings!$AQ$19:$AQ$33, MATCH(O$10, Settings!$Y$19:$Y$33, 0))=0, DAY($B338), INDEX(Settings!$AQ$19:$AQ$33, MATCH(O$10, Settings!$Y$19:$Y$33, 0))))-1), 1, Settings!$AY$23:$AY$38), ""))</f>
        <v/>
      </c>
      <c r="BO338" s="119" t="str">
        <f>IF(OR(P$10="", $B338="", P338="", BO$9=""), "", IFERROR(WORKDAY((DATE(YEAR($B338), MONTH($B338)+INDEX(Settings!$AM$19:$AM$33, MATCH(P$10, Settings!$Y$19:$Y$33, 0)), IF(INDEX(Settings!$AQ$19:$AQ$33, MATCH(P$10, Settings!$Y$19:$Y$33, 0))=0, DAY($B338), INDEX(Settings!$AQ$19:$AQ$33, MATCH(P$10, Settings!$Y$19:$Y$33, 0))))-1), 1, Settings!$AY$23:$AY$38), ""))</f>
        <v/>
      </c>
      <c r="BP338" s="120" t="str">
        <f>IF(OR(Q$10="", $B338="", Q338="", BP$9=""), "", IFERROR(WORKDAY((DATE(YEAR($B338), MONTH($B338)+INDEX(Settings!$AM$19:$AM$33, MATCH(Q$10, Settings!$Y$19:$Y$33, 0)), IF(INDEX(Settings!$AQ$19:$AQ$33, MATCH(Q$10, Settings!$Y$19:$Y$33, 0))=0, DAY($B338), INDEX(Settings!$AQ$19:$AQ$33, MATCH(Q$10, Settings!$Y$19:$Y$33, 0))))-1), 1, Settings!$AY$23:$AY$38), ""))</f>
        <v/>
      </c>
      <c r="BR338" s="118" t="str">
        <f>IF(BB338="", "", IF(BB338&lt;=$B338, WORKDAY(DATE(YEAR($BB338), MONTH(BB338)+1, DAY(BB338)-1), 1, Settings!$AY$23:$AY$38), BB338))</f>
        <v/>
      </c>
      <c r="BS338" s="119" t="str">
        <f>IF(BC338="", "", IF(BC338&lt;=$B338, WORKDAY(DATE(YEAR($BB338), MONTH(BC338)+1, DAY(BC338)-1), 1, Settings!$AY$23:$AY$38), BC338))</f>
        <v/>
      </c>
      <c r="BT338" s="119" t="str">
        <f>IF(BD338="", "", IF(BD338&lt;=$B338, WORKDAY(DATE(YEAR($BB338), MONTH(BD338)+1, DAY(BD338)-1), 1, Settings!$AY$23:$AY$38), BD338))</f>
        <v/>
      </c>
      <c r="BU338" s="119" t="str">
        <f>IF(BE338="", "", IF(BE338&lt;=$B338, WORKDAY(DATE(YEAR($BB338), MONTH(BE338)+1, DAY(BE338)-1), 1, Settings!$AY$23:$AY$38), BE338))</f>
        <v/>
      </c>
      <c r="BV338" s="119" t="str">
        <f>IF(BF338="", "", IF(BF338&lt;=$B338, WORKDAY(DATE(YEAR($BB338), MONTH(BF338)+1, DAY(BF338)-1), 1, Settings!$AY$23:$AY$38), BF338))</f>
        <v/>
      </c>
      <c r="BW338" s="119" t="str">
        <f>IF(BG338="", "", IF(BG338&lt;=$B338, WORKDAY(DATE(YEAR($BB338), MONTH(BG338)+1, DAY(BG338)-1), 1, Settings!$AY$23:$AY$38), BG338))</f>
        <v/>
      </c>
      <c r="BX338" s="119" t="str">
        <f>IF(BH338="", "", IF(BH338&lt;=$B338, WORKDAY(DATE(YEAR($BB338), MONTH(BH338)+1, DAY(BH338)-1), 1, Settings!$AY$23:$AY$38), BH338))</f>
        <v/>
      </c>
      <c r="BY338" s="119" t="str">
        <f>IF(BI338="", "", IF(BI338&lt;=$B338, WORKDAY(DATE(YEAR($BB338), MONTH(BI338)+1, DAY(BI338)-1), 1, Settings!$AY$23:$AY$38), BI338))</f>
        <v/>
      </c>
      <c r="BZ338" s="119" t="str">
        <f>IF(BJ338="", "", IF(BJ338&lt;=$B338, WORKDAY(DATE(YEAR($BB338), MONTH(BJ338)+1, DAY(BJ338)-1), 1, Settings!$AY$23:$AY$38), BJ338))</f>
        <v/>
      </c>
      <c r="CA338" s="119" t="str">
        <f>IF(BK338="", "", IF(BK338&lt;=$B338, WORKDAY(DATE(YEAR($BB338), MONTH(BK338)+1, DAY(BK338)-1), 1, Settings!$AY$23:$AY$38), BK338))</f>
        <v/>
      </c>
      <c r="CB338" s="119" t="str">
        <f>IF(BL338="", "", IF(BL338&lt;=$B338, WORKDAY(DATE(YEAR($BB338), MONTH(BL338)+1, DAY(BL338)-1), 1, Settings!$AY$23:$AY$38), BL338))</f>
        <v/>
      </c>
      <c r="CC338" s="119" t="str">
        <f>IF(BM338="", "", IF(BM338&lt;=$B338, WORKDAY(DATE(YEAR($BB338), MONTH(BM338)+1, DAY(BM338)-1), 1, Settings!$AY$23:$AY$38), BM338))</f>
        <v/>
      </c>
      <c r="CD338" s="119" t="str">
        <f>IF(BN338="", "", IF(BN338&lt;=$B338, WORKDAY(DATE(YEAR($BB338), MONTH(BN338)+1, DAY(BN338)-1), 1, Settings!$AY$23:$AY$38), BN338))</f>
        <v/>
      </c>
      <c r="CE338" s="119" t="str">
        <f>IF(BO338="", "", IF(BO338&lt;=$B338, WORKDAY(DATE(YEAR($BB338), MONTH(BO338)+1, DAY(BO338)-1), 1, Settings!$AY$23:$AY$38), BO338))</f>
        <v/>
      </c>
      <c r="CF338" s="120" t="str">
        <f>IF(BP338="", "", IF(BP338&lt;=$B338, WORKDAY(DATE(YEAR($BB338), MONTH(BP338)+1, DAY(BP338)-1), 1, Settings!$AY$23:$AY$38), BP338))</f>
        <v/>
      </c>
      <c r="CH338" s="48" t="str">
        <f t="shared" si="159"/>
        <v/>
      </c>
      <c r="CI338" s="49" t="str">
        <f t="shared" si="160"/>
        <v/>
      </c>
      <c r="CJ338" s="49" t="str">
        <f t="shared" si="161"/>
        <v/>
      </c>
      <c r="CK338" s="49" t="str">
        <f t="shared" si="162"/>
        <v/>
      </c>
      <c r="CL338" s="49" t="str">
        <f t="shared" si="163"/>
        <v/>
      </c>
      <c r="CM338" s="49" t="str">
        <f t="shared" si="164"/>
        <v/>
      </c>
      <c r="CN338" s="49" t="str">
        <f t="shared" si="165"/>
        <v/>
      </c>
      <c r="CO338" s="49" t="str">
        <f t="shared" si="166"/>
        <v/>
      </c>
      <c r="CP338" s="49" t="str">
        <f t="shared" si="167"/>
        <v/>
      </c>
      <c r="CQ338" s="49" t="str">
        <f t="shared" si="168"/>
        <v/>
      </c>
      <c r="CR338" s="49" t="str">
        <f t="shared" si="169"/>
        <v/>
      </c>
      <c r="CS338" s="49" t="str">
        <f t="shared" si="170"/>
        <v/>
      </c>
      <c r="CT338" s="49" t="str">
        <f t="shared" si="171"/>
        <v/>
      </c>
      <c r="CU338" s="49" t="str">
        <f t="shared" si="172"/>
        <v/>
      </c>
      <c r="CV338" s="16" t="str">
        <f t="shared" si="173"/>
        <v/>
      </c>
      <c r="CX338" s="48" t="str">
        <f t="shared" si="174"/>
        <v/>
      </c>
      <c r="CY338" s="49" t="str">
        <f t="shared" si="175"/>
        <v/>
      </c>
      <c r="CZ338" s="49" t="str">
        <f t="shared" si="176"/>
        <v/>
      </c>
      <c r="DA338" s="49" t="str">
        <f t="shared" si="177"/>
        <v/>
      </c>
      <c r="DB338" s="49" t="str">
        <f t="shared" si="178"/>
        <v/>
      </c>
      <c r="DC338" s="49" t="str">
        <f t="shared" si="179"/>
        <v/>
      </c>
      <c r="DD338" s="49" t="str">
        <f t="shared" si="180"/>
        <v/>
      </c>
      <c r="DE338" s="49" t="str">
        <f t="shared" si="181"/>
        <v/>
      </c>
      <c r="DF338" s="49" t="str">
        <f t="shared" si="182"/>
        <v/>
      </c>
      <c r="DG338" s="49" t="str">
        <f t="shared" si="183"/>
        <v/>
      </c>
      <c r="DH338" s="49" t="str">
        <f t="shared" si="184"/>
        <v/>
      </c>
      <c r="DI338" s="49" t="str">
        <f t="shared" si="185"/>
        <v/>
      </c>
      <c r="DJ338" s="49" t="str">
        <f t="shared" si="186"/>
        <v/>
      </c>
      <c r="DK338" s="49" t="str">
        <f t="shared" si="187"/>
        <v/>
      </c>
      <c r="DL338" s="16" t="str">
        <f t="shared" si="188"/>
        <v/>
      </c>
      <c r="DN338" s="17" t="str">
        <f t="shared" si="189"/>
        <v>May 2020</v>
      </c>
    </row>
    <row r="339" spans="1:118" x14ac:dyDescent="0.25">
      <c r="A339" s="30"/>
      <c r="B339" s="102">
        <f>IF(B338="", "", IFERROR(IF(B338+1&gt;Settings!$G$25, "", B338+1), ""))</f>
        <v>43975</v>
      </c>
      <c r="C339" s="294"/>
      <c r="D339" s="295"/>
      <c r="E339" s="295"/>
      <c r="F339" s="295"/>
      <c r="G339" s="295"/>
      <c r="H339" s="295"/>
      <c r="I339" s="295"/>
      <c r="J339" s="295"/>
      <c r="K339" s="295"/>
      <c r="L339" s="295"/>
      <c r="M339" s="295"/>
      <c r="N339" s="295"/>
      <c r="O339" s="295"/>
      <c r="P339" s="295"/>
      <c r="Q339" s="296"/>
      <c r="R339" s="30"/>
      <c r="T339" s="17" t="str">
        <f>IF($B339="", "", IF($B339&lt;Settings!$G$23, "Old", "New"))</f>
        <v>New</v>
      </c>
      <c r="AL339" s="118" t="str">
        <f>IF(OR($B339="", C339="", C$10="", AL$9), "", IFERROR($B339+INDEX(Settings!$AF$19:$AF$33, MATCH(C$10, Settings!$Y$19:$Y$33, 0))+IF(INDEX(Settings!$AI$19:$AI$33, MATCH(C$10, Settings!$Y$19:$Y$33, 0))="", 0, INDEX($AO$2:$AU$8, MATCH(TEXT($B339, "ddd"), $AN$2:$AN$8, 0), MATCH(INDEX(Settings!$AI$19:$AI$33, MATCH(C$10, Settings!$Y$19:$Y$33, 0)), $AO$1:$AU$1, 0))), 0))</f>
        <v/>
      </c>
      <c r="AM339" s="119" t="str">
        <f>IF(OR($B339="", D339="", D$10="", AM$9), "", IFERROR($B339+INDEX(Settings!$AF$19:$AF$33, MATCH(D$10, Settings!$Y$19:$Y$33, 0))+IF(INDEX(Settings!$AI$19:$AI$33, MATCH(D$10, Settings!$Y$19:$Y$33, 0))="", 0, INDEX($AO$2:$AU$8, MATCH(TEXT($B339, "ddd"), $AN$2:$AN$8, 0), MATCH(INDEX(Settings!$AI$19:$AI$33, MATCH(D$10, Settings!$Y$19:$Y$33, 0)), $AO$1:$AU$1, 0))), 0))</f>
        <v/>
      </c>
      <c r="AN339" s="119" t="str">
        <f>IF(OR($B339="", E339="", E$10="", AN$9), "", IFERROR($B339+INDEX(Settings!$AF$19:$AF$33, MATCH(E$10, Settings!$Y$19:$Y$33, 0))+IF(INDEX(Settings!$AI$19:$AI$33, MATCH(E$10, Settings!$Y$19:$Y$33, 0))="", 0, INDEX($AO$2:$AU$8, MATCH(TEXT($B339, "ddd"), $AN$2:$AN$8, 0), MATCH(INDEX(Settings!$AI$19:$AI$33, MATCH(E$10, Settings!$Y$19:$Y$33, 0)), $AO$1:$AU$1, 0))), 0))</f>
        <v/>
      </c>
      <c r="AO339" s="119" t="str">
        <f>IF(OR($B339="", F339="", F$10="", AO$9), "", IFERROR($B339+INDEX(Settings!$AF$19:$AF$33, MATCH(F$10, Settings!$Y$19:$Y$33, 0))+IF(INDEX(Settings!$AI$19:$AI$33, MATCH(F$10, Settings!$Y$19:$Y$33, 0))="", 0, INDEX($AO$2:$AU$8, MATCH(TEXT($B339, "ddd"), $AN$2:$AN$8, 0), MATCH(INDEX(Settings!$AI$19:$AI$33, MATCH(F$10, Settings!$Y$19:$Y$33, 0)), $AO$1:$AU$1, 0))), 0))</f>
        <v/>
      </c>
      <c r="AP339" s="119" t="str">
        <f>IF(OR($B339="", G339="", G$10="", AP$9), "", IFERROR($B339+INDEX(Settings!$AF$19:$AF$33, MATCH(G$10, Settings!$Y$19:$Y$33, 0))+IF(INDEX(Settings!$AI$19:$AI$33, MATCH(G$10, Settings!$Y$19:$Y$33, 0))="", 0, INDEX($AO$2:$AU$8, MATCH(TEXT($B339, "ddd"), $AN$2:$AN$8, 0), MATCH(INDEX(Settings!$AI$19:$AI$33, MATCH(G$10, Settings!$Y$19:$Y$33, 0)), $AO$1:$AU$1, 0))), 0))</f>
        <v/>
      </c>
      <c r="AQ339" s="119" t="str">
        <f>IF(OR($B339="", H339="", H$10="", AQ$9), "", IFERROR($B339+INDEX(Settings!$AF$19:$AF$33, MATCH(H$10, Settings!$Y$19:$Y$33, 0))+IF(INDEX(Settings!$AI$19:$AI$33, MATCH(H$10, Settings!$Y$19:$Y$33, 0))="", 0, INDEX($AO$2:$AU$8, MATCH(TEXT($B339, "ddd"), $AN$2:$AN$8, 0), MATCH(INDEX(Settings!$AI$19:$AI$33, MATCH(H$10, Settings!$Y$19:$Y$33, 0)), $AO$1:$AU$1, 0))), 0))</f>
        <v/>
      </c>
      <c r="AR339" s="119" t="str">
        <f>IF(OR($B339="", I339="", I$10="", AR$9), "", IFERROR($B339+INDEX(Settings!$AF$19:$AF$33, MATCH(I$10, Settings!$Y$19:$Y$33, 0))+IF(INDEX(Settings!$AI$19:$AI$33, MATCH(I$10, Settings!$Y$19:$Y$33, 0))="", 0, INDEX($AO$2:$AU$8, MATCH(TEXT($B339, "ddd"), $AN$2:$AN$8, 0), MATCH(INDEX(Settings!$AI$19:$AI$33, MATCH(I$10, Settings!$Y$19:$Y$33, 0)), $AO$1:$AU$1, 0))), 0))</f>
        <v/>
      </c>
      <c r="AS339" s="119" t="str">
        <f>IF(OR($B339="", J339="", J$10="", AS$9), "", IFERROR($B339+INDEX(Settings!$AF$19:$AF$33, MATCH(J$10, Settings!$Y$19:$Y$33, 0))+IF(INDEX(Settings!$AI$19:$AI$33, MATCH(J$10, Settings!$Y$19:$Y$33, 0))="", 0, INDEX($AO$2:$AU$8, MATCH(TEXT($B339, "ddd"), $AN$2:$AN$8, 0), MATCH(INDEX(Settings!$AI$19:$AI$33, MATCH(J$10, Settings!$Y$19:$Y$33, 0)), $AO$1:$AU$1, 0))), 0))</f>
        <v/>
      </c>
      <c r="AT339" s="119" t="str">
        <f>IF(OR($B339="", K339="", K$10="", AT$9), "", IFERROR($B339+INDEX(Settings!$AF$19:$AF$33, MATCH(K$10, Settings!$Y$19:$Y$33, 0))+IF(INDEX(Settings!$AI$19:$AI$33, MATCH(K$10, Settings!$Y$19:$Y$33, 0))="", 0, INDEX($AO$2:$AU$8, MATCH(TEXT($B339, "ddd"), $AN$2:$AN$8, 0), MATCH(INDEX(Settings!$AI$19:$AI$33, MATCH(K$10, Settings!$Y$19:$Y$33, 0)), $AO$1:$AU$1, 0))), 0))</f>
        <v/>
      </c>
      <c r="AU339" s="119" t="str">
        <f>IF(OR($B339="", L339="", L$10="", AU$9), "", IFERROR($B339+INDEX(Settings!$AF$19:$AF$33, MATCH(L$10, Settings!$Y$19:$Y$33, 0))+IF(INDEX(Settings!$AI$19:$AI$33, MATCH(L$10, Settings!$Y$19:$Y$33, 0))="", 0, INDEX($AO$2:$AU$8, MATCH(TEXT($B339, "ddd"), $AN$2:$AN$8, 0), MATCH(INDEX(Settings!$AI$19:$AI$33, MATCH(L$10, Settings!$Y$19:$Y$33, 0)), $AO$1:$AU$1, 0))), 0))</f>
        <v/>
      </c>
      <c r="AV339" s="119" t="str">
        <f>IF(OR($B339="", M339="", M$10="", AV$9), "", IFERROR($B339+INDEX(Settings!$AF$19:$AF$33, MATCH(M$10, Settings!$Y$19:$Y$33, 0))+IF(INDEX(Settings!$AI$19:$AI$33, MATCH(M$10, Settings!$Y$19:$Y$33, 0))="", 0, INDEX($AO$2:$AU$8, MATCH(TEXT($B339, "ddd"), $AN$2:$AN$8, 0), MATCH(INDEX(Settings!$AI$19:$AI$33, MATCH(M$10, Settings!$Y$19:$Y$33, 0)), $AO$1:$AU$1, 0))), 0))</f>
        <v/>
      </c>
      <c r="AW339" s="119" t="str">
        <f>IF(OR($B339="", N339="", N$10="", AW$9), "", IFERROR($B339+INDEX(Settings!$AF$19:$AF$33, MATCH(N$10, Settings!$Y$19:$Y$33, 0))+IF(INDEX(Settings!$AI$19:$AI$33, MATCH(N$10, Settings!$Y$19:$Y$33, 0))="", 0, INDEX($AO$2:$AU$8, MATCH(TEXT($B339, "ddd"), $AN$2:$AN$8, 0), MATCH(INDEX(Settings!$AI$19:$AI$33, MATCH(N$10, Settings!$Y$19:$Y$33, 0)), $AO$1:$AU$1, 0))), 0))</f>
        <v/>
      </c>
      <c r="AX339" s="119" t="str">
        <f>IF(OR($B339="", O339="", O$10="", AX$9), "", IFERROR($B339+INDEX(Settings!$AF$19:$AF$33, MATCH(O$10, Settings!$Y$19:$Y$33, 0))+IF(INDEX(Settings!$AI$19:$AI$33, MATCH(O$10, Settings!$Y$19:$Y$33, 0))="", 0, INDEX($AO$2:$AU$8, MATCH(TEXT($B339, "ddd"), $AN$2:$AN$8, 0), MATCH(INDEX(Settings!$AI$19:$AI$33, MATCH(O$10, Settings!$Y$19:$Y$33, 0)), $AO$1:$AU$1, 0))), 0))</f>
        <v/>
      </c>
      <c r="AY339" s="119" t="str">
        <f>IF(OR($B339="", P339="", P$10="", AY$9), "", IFERROR($B339+INDEX(Settings!$AF$19:$AF$33, MATCH(P$10, Settings!$Y$19:$Y$33, 0))+IF(INDEX(Settings!$AI$19:$AI$33, MATCH(P$10, Settings!$Y$19:$Y$33, 0))="", 0, INDEX($AO$2:$AU$8, MATCH(TEXT($B339, "ddd"), $AN$2:$AN$8, 0), MATCH(INDEX(Settings!$AI$19:$AI$33, MATCH(P$10, Settings!$Y$19:$Y$33, 0)), $AO$1:$AU$1, 0))), 0))</f>
        <v/>
      </c>
      <c r="AZ339" s="120" t="str">
        <f>IF(OR($B339="", Q339="", Q$10="", AZ$9), "", IFERROR($B339+INDEX(Settings!$AF$19:$AF$33, MATCH(Q$10, Settings!$Y$19:$Y$33, 0))+IF(INDEX(Settings!$AI$19:$AI$33, MATCH(Q$10, Settings!$Y$19:$Y$33, 0))="", 0, INDEX($AO$2:$AU$8, MATCH(TEXT($B339, "ddd"), $AN$2:$AN$8, 0), MATCH(INDEX(Settings!$AI$19:$AI$33, MATCH(Q$10, Settings!$Y$19:$Y$33, 0)), $AO$1:$AU$1, 0))), 0))</f>
        <v/>
      </c>
      <c r="BB339" s="118" t="str">
        <f>IF(OR(C$10="", $B339="", C339="", BB$9=""), "", IFERROR(WORKDAY((DATE(YEAR($B339), MONTH($B339)+INDEX(Settings!$AM$19:$AM$33, MATCH(C$10, Settings!$Y$19:$Y$33, 0)), IF(INDEX(Settings!$AQ$19:$AQ$33, MATCH(C$10, Settings!$Y$19:$Y$33, 0))=0, DAY($B339), INDEX(Settings!$AQ$19:$AQ$33, MATCH(C$10, Settings!$Y$19:$Y$33, 0))))-1), 1, Settings!$AY$23:$AY$38), ""))</f>
        <v/>
      </c>
      <c r="BC339" s="119" t="str">
        <f>IF(OR(D$10="", $B339="", D339="", BC$9=""), "", IFERROR(WORKDAY((DATE(YEAR($B339), MONTH($B339)+INDEX(Settings!$AM$19:$AM$33, MATCH(D$10, Settings!$Y$19:$Y$33, 0)), IF(INDEX(Settings!$AQ$19:$AQ$33, MATCH(D$10, Settings!$Y$19:$Y$33, 0))=0, DAY($B339), INDEX(Settings!$AQ$19:$AQ$33, MATCH(D$10, Settings!$Y$19:$Y$33, 0))))-1), 1, Settings!$AY$23:$AY$38), ""))</f>
        <v/>
      </c>
      <c r="BD339" s="119" t="str">
        <f>IF(OR(E$10="", $B339="", E339="", BD$9=""), "", IFERROR(WORKDAY((DATE(YEAR($B339), MONTH($B339)+INDEX(Settings!$AM$19:$AM$33, MATCH(E$10, Settings!$Y$19:$Y$33, 0)), IF(INDEX(Settings!$AQ$19:$AQ$33, MATCH(E$10, Settings!$Y$19:$Y$33, 0))=0, DAY($B339), INDEX(Settings!$AQ$19:$AQ$33, MATCH(E$10, Settings!$Y$19:$Y$33, 0))))-1), 1, Settings!$AY$23:$AY$38), ""))</f>
        <v/>
      </c>
      <c r="BE339" s="119" t="str">
        <f>IF(OR(F$10="", $B339="", F339="", BE$9=""), "", IFERROR(WORKDAY((DATE(YEAR($B339), MONTH($B339)+INDEX(Settings!$AM$19:$AM$33, MATCH(F$10, Settings!$Y$19:$Y$33, 0)), IF(INDEX(Settings!$AQ$19:$AQ$33, MATCH(F$10, Settings!$Y$19:$Y$33, 0))=0, DAY($B339), INDEX(Settings!$AQ$19:$AQ$33, MATCH(F$10, Settings!$Y$19:$Y$33, 0))))-1), 1, Settings!$AY$23:$AY$38), ""))</f>
        <v/>
      </c>
      <c r="BF339" s="119" t="str">
        <f>IF(OR(G$10="", $B339="", G339="", BF$9=""), "", IFERROR(WORKDAY((DATE(YEAR($B339), MONTH($B339)+INDEX(Settings!$AM$19:$AM$33, MATCH(G$10, Settings!$Y$19:$Y$33, 0)), IF(INDEX(Settings!$AQ$19:$AQ$33, MATCH(G$10, Settings!$Y$19:$Y$33, 0))=0, DAY($B339), INDEX(Settings!$AQ$19:$AQ$33, MATCH(G$10, Settings!$Y$19:$Y$33, 0))))-1), 1, Settings!$AY$23:$AY$38), ""))</f>
        <v/>
      </c>
      <c r="BG339" s="119" t="str">
        <f>IF(OR(H$10="", $B339="", H339="", BG$9=""), "", IFERROR(WORKDAY((DATE(YEAR($B339), MONTH($B339)+INDEX(Settings!$AM$19:$AM$33, MATCH(H$10, Settings!$Y$19:$Y$33, 0)), IF(INDEX(Settings!$AQ$19:$AQ$33, MATCH(H$10, Settings!$Y$19:$Y$33, 0))=0, DAY($B339), INDEX(Settings!$AQ$19:$AQ$33, MATCH(H$10, Settings!$Y$19:$Y$33, 0))))-1), 1, Settings!$AY$23:$AY$38), ""))</f>
        <v/>
      </c>
      <c r="BH339" s="119" t="str">
        <f>IF(OR(I$10="", $B339="", I339="", BH$9=""), "", IFERROR(WORKDAY((DATE(YEAR($B339), MONTH($B339)+INDEX(Settings!$AM$19:$AM$33, MATCH(I$10, Settings!$Y$19:$Y$33, 0)), IF(INDEX(Settings!$AQ$19:$AQ$33, MATCH(I$10, Settings!$Y$19:$Y$33, 0))=0, DAY($B339), INDEX(Settings!$AQ$19:$AQ$33, MATCH(I$10, Settings!$Y$19:$Y$33, 0))))-1), 1, Settings!$AY$23:$AY$38), ""))</f>
        <v/>
      </c>
      <c r="BI339" s="119" t="str">
        <f>IF(OR(J$10="", $B339="", J339="", BI$9=""), "", IFERROR(WORKDAY((DATE(YEAR($B339), MONTH($B339)+INDEX(Settings!$AM$19:$AM$33, MATCH(J$10, Settings!$Y$19:$Y$33, 0)), IF(INDEX(Settings!$AQ$19:$AQ$33, MATCH(J$10, Settings!$Y$19:$Y$33, 0))=0, DAY($B339), INDEX(Settings!$AQ$19:$AQ$33, MATCH(J$10, Settings!$Y$19:$Y$33, 0))))-1), 1, Settings!$AY$23:$AY$38), ""))</f>
        <v/>
      </c>
      <c r="BJ339" s="119" t="str">
        <f>IF(OR(K$10="", $B339="", K339="", BJ$9=""), "", IFERROR(WORKDAY((DATE(YEAR($B339), MONTH($B339)+INDEX(Settings!$AM$19:$AM$33, MATCH(K$10, Settings!$Y$19:$Y$33, 0)), IF(INDEX(Settings!$AQ$19:$AQ$33, MATCH(K$10, Settings!$Y$19:$Y$33, 0))=0, DAY($B339), INDEX(Settings!$AQ$19:$AQ$33, MATCH(K$10, Settings!$Y$19:$Y$33, 0))))-1), 1, Settings!$AY$23:$AY$38), ""))</f>
        <v/>
      </c>
      <c r="BK339" s="119" t="str">
        <f>IF(OR(L$10="", $B339="", L339="", BK$9=""), "", IFERROR(WORKDAY((DATE(YEAR($B339), MONTH($B339)+INDEX(Settings!$AM$19:$AM$33, MATCH(L$10, Settings!$Y$19:$Y$33, 0)), IF(INDEX(Settings!$AQ$19:$AQ$33, MATCH(L$10, Settings!$Y$19:$Y$33, 0))=0, DAY($B339), INDEX(Settings!$AQ$19:$AQ$33, MATCH(L$10, Settings!$Y$19:$Y$33, 0))))-1), 1, Settings!$AY$23:$AY$38), ""))</f>
        <v/>
      </c>
      <c r="BL339" s="119" t="str">
        <f>IF(OR(M$10="", $B339="", M339="", BL$9=""), "", IFERROR(WORKDAY((DATE(YEAR($B339), MONTH($B339)+INDEX(Settings!$AM$19:$AM$33, MATCH(M$10, Settings!$Y$19:$Y$33, 0)), IF(INDEX(Settings!$AQ$19:$AQ$33, MATCH(M$10, Settings!$Y$19:$Y$33, 0))=0, DAY($B339), INDEX(Settings!$AQ$19:$AQ$33, MATCH(M$10, Settings!$Y$19:$Y$33, 0))))-1), 1, Settings!$AY$23:$AY$38), ""))</f>
        <v/>
      </c>
      <c r="BM339" s="119" t="str">
        <f>IF(OR(N$10="", $B339="", N339="", BM$9=""), "", IFERROR(WORKDAY((DATE(YEAR($B339), MONTH($B339)+INDEX(Settings!$AM$19:$AM$33, MATCH(N$10, Settings!$Y$19:$Y$33, 0)), IF(INDEX(Settings!$AQ$19:$AQ$33, MATCH(N$10, Settings!$Y$19:$Y$33, 0))=0, DAY($B339), INDEX(Settings!$AQ$19:$AQ$33, MATCH(N$10, Settings!$Y$19:$Y$33, 0))))-1), 1, Settings!$AY$23:$AY$38), ""))</f>
        <v/>
      </c>
      <c r="BN339" s="119" t="str">
        <f>IF(OR(O$10="", $B339="", O339="", BN$9=""), "", IFERROR(WORKDAY((DATE(YEAR($B339), MONTH($B339)+INDEX(Settings!$AM$19:$AM$33, MATCH(O$10, Settings!$Y$19:$Y$33, 0)), IF(INDEX(Settings!$AQ$19:$AQ$33, MATCH(O$10, Settings!$Y$19:$Y$33, 0))=0, DAY($B339), INDEX(Settings!$AQ$19:$AQ$33, MATCH(O$10, Settings!$Y$19:$Y$33, 0))))-1), 1, Settings!$AY$23:$AY$38), ""))</f>
        <v/>
      </c>
      <c r="BO339" s="119" t="str">
        <f>IF(OR(P$10="", $B339="", P339="", BO$9=""), "", IFERROR(WORKDAY((DATE(YEAR($B339), MONTH($B339)+INDEX(Settings!$AM$19:$AM$33, MATCH(P$10, Settings!$Y$19:$Y$33, 0)), IF(INDEX(Settings!$AQ$19:$AQ$33, MATCH(P$10, Settings!$Y$19:$Y$33, 0))=0, DAY($B339), INDEX(Settings!$AQ$19:$AQ$33, MATCH(P$10, Settings!$Y$19:$Y$33, 0))))-1), 1, Settings!$AY$23:$AY$38), ""))</f>
        <v/>
      </c>
      <c r="BP339" s="120" t="str">
        <f>IF(OR(Q$10="", $B339="", Q339="", BP$9=""), "", IFERROR(WORKDAY((DATE(YEAR($B339), MONTH($B339)+INDEX(Settings!$AM$19:$AM$33, MATCH(Q$10, Settings!$Y$19:$Y$33, 0)), IF(INDEX(Settings!$AQ$19:$AQ$33, MATCH(Q$10, Settings!$Y$19:$Y$33, 0))=0, DAY($B339), INDEX(Settings!$AQ$19:$AQ$33, MATCH(Q$10, Settings!$Y$19:$Y$33, 0))))-1), 1, Settings!$AY$23:$AY$38), ""))</f>
        <v/>
      </c>
      <c r="BR339" s="118" t="str">
        <f>IF(BB339="", "", IF(BB339&lt;=$B339, WORKDAY(DATE(YEAR($BB339), MONTH(BB339)+1, DAY(BB339)-1), 1, Settings!$AY$23:$AY$38), BB339))</f>
        <v/>
      </c>
      <c r="BS339" s="119" t="str">
        <f>IF(BC339="", "", IF(BC339&lt;=$B339, WORKDAY(DATE(YEAR($BB339), MONTH(BC339)+1, DAY(BC339)-1), 1, Settings!$AY$23:$AY$38), BC339))</f>
        <v/>
      </c>
      <c r="BT339" s="119" t="str">
        <f>IF(BD339="", "", IF(BD339&lt;=$B339, WORKDAY(DATE(YEAR($BB339), MONTH(BD339)+1, DAY(BD339)-1), 1, Settings!$AY$23:$AY$38), BD339))</f>
        <v/>
      </c>
      <c r="BU339" s="119" t="str">
        <f>IF(BE339="", "", IF(BE339&lt;=$B339, WORKDAY(DATE(YEAR($BB339), MONTH(BE339)+1, DAY(BE339)-1), 1, Settings!$AY$23:$AY$38), BE339))</f>
        <v/>
      </c>
      <c r="BV339" s="119" t="str">
        <f>IF(BF339="", "", IF(BF339&lt;=$B339, WORKDAY(DATE(YEAR($BB339), MONTH(BF339)+1, DAY(BF339)-1), 1, Settings!$AY$23:$AY$38), BF339))</f>
        <v/>
      </c>
      <c r="BW339" s="119" t="str">
        <f>IF(BG339="", "", IF(BG339&lt;=$B339, WORKDAY(DATE(YEAR($BB339), MONTH(BG339)+1, DAY(BG339)-1), 1, Settings!$AY$23:$AY$38), BG339))</f>
        <v/>
      </c>
      <c r="BX339" s="119" t="str">
        <f>IF(BH339="", "", IF(BH339&lt;=$B339, WORKDAY(DATE(YEAR($BB339), MONTH(BH339)+1, DAY(BH339)-1), 1, Settings!$AY$23:$AY$38), BH339))</f>
        <v/>
      </c>
      <c r="BY339" s="119" t="str">
        <f>IF(BI339="", "", IF(BI339&lt;=$B339, WORKDAY(DATE(YEAR($BB339), MONTH(BI339)+1, DAY(BI339)-1), 1, Settings!$AY$23:$AY$38), BI339))</f>
        <v/>
      </c>
      <c r="BZ339" s="119" t="str">
        <f>IF(BJ339="", "", IF(BJ339&lt;=$B339, WORKDAY(DATE(YEAR($BB339), MONTH(BJ339)+1, DAY(BJ339)-1), 1, Settings!$AY$23:$AY$38), BJ339))</f>
        <v/>
      </c>
      <c r="CA339" s="119" t="str">
        <f>IF(BK339="", "", IF(BK339&lt;=$B339, WORKDAY(DATE(YEAR($BB339), MONTH(BK339)+1, DAY(BK339)-1), 1, Settings!$AY$23:$AY$38), BK339))</f>
        <v/>
      </c>
      <c r="CB339" s="119" t="str">
        <f>IF(BL339="", "", IF(BL339&lt;=$B339, WORKDAY(DATE(YEAR($BB339), MONTH(BL339)+1, DAY(BL339)-1), 1, Settings!$AY$23:$AY$38), BL339))</f>
        <v/>
      </c>
      <c r="CC339" s="119" t="str">
        <f>IF(BM339="", "", IF(BM339&lt;=$B339, WORKDAY(DATE(YEAR($BB339), MONTH(BM339)+1, DAY(BM339)-1), 1, Settings!$AY$23:$AY$38), BM339))</f>
        <v/>
      </c>
      <c r="CD339" s="119" t="str">
        <f>IF(BN339="", "", IF(BN339&lt;=$B339, WORKDAY(DATE(YEAR($BB339), MONTH(BN339)+1, DAY(BN339)-1), 1, Settings!$AY$23:$AY$38), BN339))</f>
        <v/>
      </c>
      <c r="CE339" s="119" t="str">
        <f>IF(BO339="", "", IF(BO339&lt;=$B339, WORKDAY(DATE(YEAR($BB339), MONTH(BO339)+1, DAY(BO339)-1), 1, Settings!$AY$23:$AY$38), BO339))</f>
        <v/>
      </c>
      <c r="CF339" s="120" t="str">
        <f>IF(BP339="", "", IF(BP339&lt;=$B339, WORKDAY(DATE(YEAR($BB339), MONTH(BP339)+1, DAY(BP339)-1), 1, Settings!$AY$23:$AY$38), BP339))</f>
        <v/>
      </c>
      <c r="CH339" s="48" t="str">
        <f t="shared" si="159"/>
        <v/>
      </c>
      <c r="CI339" s="49" t="str">
        <f t="shared" si="160"/>
        <v/>
      </c>
      <c r="CJ339" s="49" t="str">
        <f t="shared" si="161"/>
        <v/>
      </c>
      <c r="CK339" s="49" t="str">
        <f t="shared" si="162"/>
        <v/>
      </c>
      <c r="CL339" s="49" t="str">
        <f t="shared" si="163"/>
        <v/>
      </c>
      <c r="CM339" s="49" t="str">
        <f t="shared" si="164"/>
        <v/>
      </c>
      <c r="CN339" s="49" t="str">
        <f t="shared" si="165"/>
        <v/>
      </c>
      <c r="CO339" s="49" t="str">
        <f t="shared" si="166"/>
        <v/>
      </c>
      <c r="CP339" s="49" t="str">
        <f t="shared" si="167"/>
        <v/>
      </c>
      <c r="CQ339" s="49" t="str">
        <f t="shared" si="168"/>
        <v/>
      </c>
      <c r="CR339" s="49" t="str">
        <f t="shared" si="169"/>
        <v/>
      </c>
      <c r="CS339" s="49" t="str">
        <f t="shared" si="170"/>
        <v/>
      </c>
      <c r="CT339" s="49" t="str">
        <f t="shared" si="171"/>
        <v/>
      </c>
      <c r="CU339" s="49" t="str">
        <f t="shared" si="172"/>
        <v/>
      </c>
      <c r="CV339" s="16" t="str">
        <f t="shared" si="173"/>
        <v/>
      </c>
      <c r="CX339" s="48" t="str">
        <f t="shared" si="174"/>
        <v/>
      </c>
      <c r="CY339" s="49" t="str">
        <f t="shared" si="175"/>
        <v/>
      </c>
      <c r="CZ339" s="49" t="str">
        <f t="shared" si="176"/>
        <v/>
      </c>
      <c r="DA339" s="49" t="str">
        <f t="shared" si="177"/>
        <v/>
      </c>
      <c r="DB339" s="49" t="str">
        <f t="shared" si="178"/>
        <v/>
      </c>
      <c r="DC339" s="49" t="str">
        <f t="shared" si="179"/>
        <v/>
      </c>
      <c r="DD339" s="49" t="str">
        <f t="shared" si="180"/>
        <v/>
      </c>
      <c r="DE339" s="49" t="str">
        <f t="shared" si="181"/>
        <v/>
      </c>
      <c r="DF339" s="49" t="str">
        <f t="shared" si="182"/>
        <v/>
      </c>
      <c r="DG339" s="49" t="str">
        <f t="shared" si="183"/>
        <v/>
      </c>
      <c r="DH339" s="49" t="str">
        <f t="shared" si="184"/>
        <v/>
      </c>
      <c r="DI339" s="49" t="str">
        <f t="shared" si="185"/>
        <v/>
      </c>
      <c r="DJ339" s="49" t="str">
        <f t="shared" si="186"/>
        <v/>
      </c>
      <c r="DK339" s="49" t="str">
        <f t="shared" si="187"/>
        <v/>
      </c>
      <c r="DL339" s="16" t="str">
        <f t="shared" si="188"/>
        <v/>
      </c>
      <c r="DN339" s="17" t="str">
        <f t="shared" si="189"/>
        <v>May 2020</v>
      </c>
    </row>
    <row r="340" spans="1:118" x14ac:dyDescent="0.25">
      <c r="A340" s="30"/>
      <c r="B340" s="102">
        <f>IF(B339="", "", IFERROR(IF(B339+1&gt;Settings!$G$25, "", B339+1), ""))</f>
        <v>43976</v>
      </c>
      <c r="C340" s="294"/>
      <c r="D340" s="295"/>
      <c r="E340" s="295"/>
      <c r="F340" s="295"/>
      <c r="G340" s="295"/>
      <c r="H340" s="295"/>
      <c r="I340" s="295"/>
      <c r="J340" s="295"/>
      <c r="K340" s="295"/>
      <c r="L340" s="295"/>
      <c r="M340" s="295"/>
      <c r="N340" s="295"/>
      <c r="O340" s="295"/>
      <c r="P340" s="295"/>
      <c r="Q340" s="296"/>
      <c r="R340" s="30"/>
      <c r="T340" s="17" t="str">
        <f>IF($B340="", "", IF($B340&lt;Settings!$G$23, "Old", "New"))</f>
        <v>New</v>
      </c>
      <c r="AL340" s="118" t="str">
        <f>IF(OR($B340="", C340="", C$10="", AL$9), "", IFERROR($B340+INDEX(Settings!$AF$19:$AF$33, MATCH(C$10, Settings!$Y$19:$Y$33, 0))+IF(INDEX(Settings!$AI$19:$AI$33, MATCH(C$10, Settings!$Y$19:$Y$33, 0))="", 0, INDEX($AO$2:$AU$8, MATCH(TEXT($B340, "ddd"), $AN$2:$AN$8, 0), MATCH(INDEX(Settings!$AI$19:$AI$33, MATCH(C$10, Settings!$Y$19:$Y$33, 0)), $AO$1:$AU$1, 0))), 0))</f>
        <v/>
      </c>
      <c r="AM340" s="119" t="str">
        <f>IF(OR($B340="", D340="", D$10="", AM$9), "", IFERROR($B340+INDEX(Settings!$AF$19:$AF$33, MATCH(D$10, Settings!$Y$19:$Y$33, 0))+IF(INDEX(Settings!$AI$19:$AI$33, MATCH(D$10, Settings!$Y$19:$Y$33, 0))="", 0, INDEX($AO$2:$AU$8, MATCH(TEXT($B340, "ddd"), $AN$2:$AN$8, 0), MATCH(INDEX(Settings!$AI$19:$AI$33, MATCH(D$10, Settings!$Y$19:$Y$33, 0)), $AO$1:$AU$1, 0))), 0))</f>
        <v/>
      </c>
      <c r="AN340" s="119" t="str">
        <f>IF(OR($B340="", E340="", E$10="", AN$9), "", IFERROR($B340+INDEX(Settings!$AF$19:$AF$33, MATCH(E$10, Settings!$Y$19:$Y$33, 0))+IF(INDEX(Settings!$AI$19:$AI$33, MATCH(E$10, Settings!$Y$19:$Y$33, 0))="", 0, INDEX($AO$2:$AU$8, MATCH(TEXT($B340, "ddd"), $AN$2:$AN$8, 0), MATCH(INDEX(Settings!$AI$19:$AI$33, MATCH(E$10, Settings!$Y$19:$Y$33, 0)), $AO$1:$AU$1, 0))), 0))</f>
        <v/>
      </c>
      <c r="AO340" s="119" t="str">
        <f>IF(OR($B340="", F340="", F$10="", AO$9), "", IFERROR($B340+INDEX(Settings!$AF$19:$AF$33, MATCH(F$10, Settings!$Y$19:$Y$33, 0))+IF(INDEX(Settings!$AI$19:$AI$33, MATCH(F$10, Settings!$Y$19:$Y$33, 0))="", 0, INDEX($AO$2:$AU$8, MATCH(TEXT($B340, "ddd"), $AN$2:$AN$8, 0), MATCH(INDEX(Settings!$AI$19:$AI$33, MATCH(F$10, Settings!$Y$19:$Y$33, 0)), $AO$1:$AU$1, 0))), 0))</f>
        <v/>
      </c>
      <c r="AP340" s="119" t="str">
        <f>IF(OR($B340="", G340="", G$10="", AP$9), "", IFERROR($B340+INDEX(Settings!$AF$19:$AF$33, MATCH(G$10, Settings!$Y$19:$Y$33, 0))+IF(INDEX(Settings!$AI$19:$AI$33, MATCH(G$10, Settings!$Y$19:$Y$33, 0))="", 0, INDEX($AO$2:$AU$8, MATCH(TEXT($B340, "ddd"), $AN$2:$AN$8, 0), MATCH(INDEX(Settings!$AI$19:$AI$33, MATCH(G$10, Settings!$Y$19:$Y$33, 0)), $AO$1:$AU$1, 0))), 0))</f>
        <v/>
      </c>
      <c r="AQ340" s="119" t="str">
        <f>IF(OR($B340="", H340="", H$10="", AQ$9), "", IFERROR($B340+INDEX(Settings!$AF$19:$AF$33, MATCH(H$10, Settings!$Y$19:$Y$33, 0))+IF(INDEX(Settings!$AI$19:$AI$33, MATCH(H$10, Settings!$Y$19:$Y$33, 0))="", 0, INDEX($AO$2:$AU$8, MATCH(TEXT($B340, "ddd"), $AN$2:$AN$8, 0), MATCH(INDEX(Settings!$AI$19:$AI$33, MATCH(H$10, Settings!$Y$19:$Y$33, 0)), $AO$1:$AU$1, 0))), 0))</f>
        <v/>
      </c>
      <c r="AR340" s="119" t="str">
        <f>IF(OR($B340="", I340="", I$10="", AR$9), "", IFERROR($B340+INDEX(Settings!$AF$19:$AF$33, MATCH(I$10, Settings!$Y$19:$Y$33, 0))+IF(INDEX(Settings!$AI$19:$AI$33, MATCH(I$10, Settings!$Y$19:$Y$33, 0))="", 0, INDEX($AO$2:$AU$8, MATCH(TEXT($B340, "ddd"), $AN$2:$AN$8, 0), MATCH(INDEX(Settings!$AI$19:$AI$33, MATCH(I$10, Settings!$Y$19:$Y$33, 0)), $AO$1:$AU$1, 0))), 0))</f>
        <v/>
      </c>
      <c r="AS340" s="119" t="str">
        <f>IF(OR($B340="", J340="", J$10="", AS$9), "", IFERROR($B340+INDEX(Settings!$AF$19:$AF$33, MATCH(J$10, Settings!$Y$19:$Y$33, 0))+IF(INDEX(Settings!$AI$19:$AI$33, MATCH(J$10, Settings!$Y$19:$Y$33, 0))="", 0, INDEX($AO$2:$AU$8, MATCH(TEXT($B340, "ddd"), $AN$2:$AN$8, 0), MATCH(INDEX(Settings!$AI$19:$AI$33, MATCH(J$10, Settings!$Y$19:$Y$33, 0)), $AO$1:$AU$1, 0))), 0))</f>
        <v/>
      </c>
      <c r="AT340" s="119" t="str">
        <f>IF(OR($B340="", K340="", K$10="", AT$9), "", IFERROR($B340+INDEX(Settings!$AF$19:$AF$33, MATCH(K$10, Settings!$Y$19:$Y$33, 0))+IF(INDEX(Settings!$AI$19:$AI$33, MATCH(K$10, Settings!$Y$19:$Y$33, 0))="", 0, INDEX($AO$2:$AU$8, MATCH(TEXT($B340, "ddd"), $AN$2:$AN$8, 0), MATCH(INDEX(Settings!$AI$19:$AI$33, MATCH(K$10, Settings!$Y$19:$Y$33, 0)), $AO$1:$AU$1, 0))), 0))</f>
        <v/>
      </c>
      <c r="AU340" s="119" t="str">
        <f>IF(OR($B340="", L340="", L$10="", AU$9), "", IFERROR($B340+INDEX(Settings!$AF$19:$AF$33, MATCH(L$10, Settings!$Y$19:$Y$33, 0))+IF(INDEX(Settings!$AI$19:$AI$33, MATCH(L$10, Settings!$Y$19:$Y$33, 0))="", 0, INDEX($AO$2:$AU$8, MATCH(TEXT($B340, "ddd"), $AN$2:$AN$8, 0), MATCH(INDEX(Settings!$AI$19:$AI$33, MATCH(L$10, Settings!$Y$19:$Y$33, 0)), $AO$1:$AU$1, 0))), 0))</f>
        <v/>
      </c>
      <c r="AV340" s="119" t="str">
        <f>IF(OR($B340="", M340="", M$10="", AV$9), "", IFERROR($B340+INDEX(Settings!$AF$19:$AF$33, MATCH(M$10, Settings!$Y$19:$Y$33, 0))+IF(INDEX(Settings!$AI$19:$AI$33, MATCH(M$10, Settings!$Y$19:$Y$33, 0))="", 0, INDEX($AO$2:$AU$8, MATCH(TEXT($B340, "ddd"), $AN$2:$AN$8, 0), MATCH(INDEX(Settings!$AI$19:$AI$33, MATCH(M$10, Settings!$Y$19:$Y$33, 0)), $AO$1:$AU$1, 0))), 0))</f>
        <v/>
      </c>
      <c r="AW340" s="119" t="str">
        <f>IF(OR($B340="", N340="", N$10="", AW$9), "", IFERROR($B340+INDEX(Settings!$AF$19:$AF$33, MATCH(N$10, Settings!$Y$19:$Y$33, 0))+IF(INDEX(Settings!$AI$19:$AI$33, MATCH(N$10, Settings!$Y$19:$Y$33, 0))="", 0, INDEX($AO$2:$AU$8, MATCH(TEXT($B340, "ddd"), $AN$2:$AN$8, 0), MATCH(INDEX(Settings!$AI$19:$AI$33, MATCH(N$10, Settings!$Y$19:$Y$33, 0)), $AO$1:$AU$1, 0))), 0))</f>
        <v/>
      </c>
      <c r="AX340" s="119" t="str">
        <f>IF(OR($B340="", O340="", O$10="", AX$9), "", IFERROR($B340+INDEX(Settings!$AF$19:$AF$33, MATCH(O$10, Settings!$Y$19:$Y$33, 0))+IF(INDEX(Settings!$AI$19:$AI$33, MATCH(O$10, Settings!$Y$19:$Y$33, 0))="", 0, INDEX($AO$2:$AU$8, MATCH(TEXT($B340, "ddd"), $AN$2:$AN$8, 0), MATCH(INDEX(Settings!$AI$19:$AI$33, MATCH(O$10, Settings!$Y$19:$Y$33, 0)), $AO$1:$AU$1, 0))), 0))</f>
        <v/>
      </c>
      <c r="AY340" s="119" t="str">
        <f>IF(OR($B340="", P340="", P$10="", AY$9), "", IFERROR($B340+INDEX(Settings!$AF$19:$AF$33, MATCH(P$10, Settings!$Y$19:$Y$33, 0))+IF(INDEX(Settings!$AI$19:$AI$33, MATCH(P$10, Settings!$Y$19:$Y$33, 0))="", 0, INDEX($AO$2:$AU$8, MATCH(TEXT($B340, "ddd"), $AN$2:$AN$8, 0), MATCH(INDEX(Settings!$AI$19:$AI$33, MATCH(P$10, Settings!$Y$19:$Y$33, 0)), $AO$1:$AU$1, 0))), 0))</f>
        <v/>
      </c>
      <c r="AZ340" s="120" t="str">
        <f>IF(OR($B340="", Q340="", Q$10="", AZ$9), "", IFERROR($B340+INDEX(Settings!$AF$19:$AF$33, MATCH(Q$10, Settings!$Y$19:$Y$33, 0))+IF(INDEX(Settings!$AI$19:$AI$33, MATCH(Q$10, Settings!$Y$19:$Y$33, 0))="", 0, INDEX($AO$2:$AU$8, MATCH(TEXT($B340, "ddd"), $AN$2:$AN$8, 0), MATCH(INDEX(Settings!$AI$19:$AI$33, MATCH(Q$10, Settings!$Y$19:$Y$33, 0)), $AO$1:$AU$1, 0))), 0))</f>
        <v/>
      </c>
      <c r="BB340" s="118" t="str">
        <f>IF(OR(C$10="", $B340="", C340="", BB$9=""), "", IFERROR(WORKDAY((DATE(YEAR($B340), MONTH($B340)+INDEX(Settings!$AM$19:$AM$33, MATCH(C$10, Settings!$Y$19:$Y$33, 0)), IF(INDEX(Settings!$AQ$19:$AQ$33, MATCH(C$10, Settings!$Y$19:$Y$33, 0))=0, DAY($B340), INDEX(Settings!$AQ$19:$AQ$33, MATCH(C$10, Settings!$Y$19:$Y$33, 0))))-1), 1, Settings!$AY$23:$AY$38), ""))</f>
        <v/>
      </c>
      <c r="BC340" s="119" t="str">
        <f>IF(OR(D$10="", $B340="", D340="", BC$9=""), "", IFERROR(WORKDAY((DATE(YEAR($B340), MONTH($B340)+INDEX(Settings!$AM$19:$AM$33, MATCH(D$10, Settings!$Y$19:$Y$33, 0)), IF(INDEX(Settings!$AQ$19:$AQ$33, MATCH(D$10, Settings!$Y$19:$Y$33, 0))=0, DAY($B340), INDEX(Settings!$AQ$19:$AQ$33, MATCH(D$10, Settings!$Y$19:$Y$33, 0))))-1), 1, Settings!$AY$23:$AY$38), ""))</f>
        <v/>
      </c>
      <c r="BD340" s="119" t="str">
        <f>IF(OR(E$10="", $B340="", E340="", BD$9=""), "", IFERROR(WORKDAY((DATE(YEAR($B340), MONTH($B340)+INDEX(Settings!$AM$19:$AM$33, MATCH(E$10, Settings!$Y$19:$Y$33, 0)), IF(INDEX(Settings!$AQ$19:$AQ$33, MATCH(E$10, Settings!$Y$19:$Y$33, 0))=0, DAY($B340), INDEX(Settings!$AQ$19:$AQ$33, MATCH(E$10, Settings!$Y$19:$Y$33, 0))))-1), 1, Settings!$AY$23:$AY$38), ""))</f>
        <v/>
      </c>
      <c r="BE340" s="119" t="str">
        <f>IF(OR(F$10="", $B340="", F340="", BE$9=""), "", IFERROR(WORKDAY((DATE(YEAR($B340), MONTH($B340)+INDEX(Settings!$AM$19:$AM$33, MATCH(F$10, Settings!$Y$19:$Y$33, 0)), IF(INDEX(Settings!$AQ$19:$AQ$33, MATCH(F$10, Settings!$Y$19:$Y$33, 0))=0, DAY($B340), INDEX(Settings!$AQ$19:$AQ$33, MATCH(F$10, Settings!$Y$19:$Y$33, 0))))-1), 1, Settings!$AY$23:$AY$38), ""))</f>
        <v/>
      </c>
      <c r="BF340" s="119" t="str">
        <f>IF(OR(G$10="", $B340="", G340="", BF$9=""), "", IFERROR(WORKDAY((DATE(YEAR($B340), MONTH($B340)+INDEX(Settings!$AM$19:$AM$33, MATCH(G$10, Settings!$Y$19:$Y$33, 0)), IF(INDEX(Settings!$AQ$19:$AQ$33, MATCH(G$10, Settings!$Y$19:$Y$33, 0))=0, DAY($B340), INDEX(Settings!$AQ$19:$AQ$33, MATCH(G$10, Settings!$Y$19:$Y$33, 0))))-1), 1, Settings!$AY$23:$AY$38), ""))</f>
        <v/>
      </c>
      <c r="BG340" s="119" t="str">
        <f>IF(OR(H$10="", $B340="", H340="", BG$9=""), "", IFERROR(WORKDAY((DATE(YEAR($B340), MONTH($B340)+INDEX(Settings!$AM$19:$AM$33, MATCH(H$10, Settings!$Y$19:$Y$33, 0)), IF(INDEX(Settings!$AQ$19:$AQ$33, MATCH(H$10, Settings!$Y$19:$Y$33, 0))=0, DAY($B340), INDEX(Settings!$AQ$19:$AQ$33, MATCH(H$10, Settings!$Y$19:$Y$33, 0))))-1), 1, Settings!$AY$23:$AY$38), ""))</f>
        <v/>
      </c>
      <c r="BH340" s="119" t="str">
        <f>IF(OR(I$10="", $B340="", I340="", BH$9=""), "", IFERROR(WORKDAY((DATE(YEAR($B340), MONTH($B340)+INDEX(Settings!$AM$19:$AM$33, MATCH(I$10, Settings!$Y$19:$Y$33, 0)), IF(INDEX(Settings!$AQ$19:$AQ$33, MATCH(I$10, Settings!$Y$19:$Y$33, 0))=0, DAY($B340), INDEX(Settings!$AQ$19:$AQ$33, MATCH(I$10, Settings!$Y$19:$Y$33, 0))))-1), 1, Settings!$AY$23:$AY$38), ""))</f>
        <v/>
      </c>
      <c r="BI340" s="119" t="str">
        <f>IF(OR(J$10="", $B340="", J340="", BI$9=""), "", IFERROR(WORKDAY((DATE(YEAR($B340), MONTH($B340)+INDEX(Settings!$AM$19:$AM$33, MATCH(J$10, Settings!$Y$19:$Y$33, 0)), IF(INDEX(Settings!$AQ$19:$AQ$33, MATCH(J$10, Settings!$Y$19:$Y$33, 0))=0, DAY($B340), INDEX(Settings!$AQ$19:$AQ$33, MATCH(J$10, Settings!$Y$19:$Y$33, 0))))-1), 1, Settings!$AY$23:$AY$38), ""))</f>
        <v/>
      </c>
      <c r="BJ340" s="119" t="str">
        <f>IF(OR(K$10="", $B340="", K340="", BJ$9=""), "", IFERROR(WORKDAY((DATE(YEAR($B340), MONTH($B340)+INDEX(Settings!$AM$19:$AM$33, MATCH(K$10, Settings!$Y$19:$Y$33, 0)), IF(INDEX(Settings!$AQ$19:$AQ$33, MATCH(K$10, Settings!$Y$19:$Y$33, 0))=0, DAY($B340), INDEX(Settings!$AQ$19:$AQ$33, MATCH(K$10, Settings!$Y$19:$Y$33, 0))))-1), 1, Settings!$AY$23:$AY$38), ""))</f>
        <v/>
      </c>
      <c r="BK340" s="119" t="str">
        <f>IF(OR(L$10="", $B340="", L340="", BK$9=""), "", IFERROR(WORKDAY((DATE(YEAR($B340), MONTH($B340)+INDEX(Settings!$AM$19:$AM$33, MATCH(L$10, Settings!$Y$19:$Y$33, 0)), IF(INDEX(Settings!$AQ$19:$AQ$33, MATCH(L$10, Settings!$Y$19:$Y$33, 0))=0, DAY($B340), INDEX(Settings!$AQ$19:$AQ$33, MATCH(L$10, Settings!$Y$19:$Y$33, 0))))-1), 1, Settings!$AY$23:$AY$38), ""))</f>
        <v/>
      </c>
      <c r="BL340" s="119" t="str">
        <f>IF(OR(M$10="", $B340="", M340="", BL$9=""), "", IFERROR(WORKDAY((DATE(YEAR($B340), MONTH($B340)+INDEX(Settings!$AM$19:$AM$33, MATCH(M$10, Settings!$Y$19:$Y$33, 0)), IF(INDEX(Settings!$AQ$19:$AQ$33, MATCH(M$10, Settings!$Y$19:$Y$33, 0))=0, DAY($B340), INDEX(Settings!$AQ$19:$AQ$33, MATCH(M$10, Settings!$Y$19:$Y$33, 0))))-1), 1, Settings!$AY$23:$AY$38), ""))</f>
        <v/>
      </c>
      <c r="BM340" s="119" t="str">
        <f>IF(OR(N$10="", $B340="", N340="", BM$9=""), "", IFERROR(WORKDAY((DATE(YEAR($B340), MONTH($B340)+INDEX(Settings!$AM$19:$AM$33, MATCH(N$10, Settings!$Y$19:$Y$33, 0)), IF(INDEX(Settings!$AQ$19:$AQ$33, MATCH(N$10, Settings!$Y$19:$Y$33, 0))=0, DAY($B340), INDEX(Settings!$AQ$19:$AQ$33, MATCH(N$10, Settings!$Y$19:$Y$33, 0))))-1), 1, Settings!$AY$23:$AY$38), ""))</f>
        <v/>
      </c>
      <c r="BN340" s="119" t="str">
        <f>IF(OR(O$10="", $B340="", O340="", BN$9=""), "", IFERROR(WORKDAY((DATE(YEAR($B340), MONTH($B340)+INDEX(Settings!$AM$19:$AM$33, MATCH(O$10, Settings!$Y$19:$Y$33, 0)), IF(INDEX(Settings!$AQ$19:$AQ$33, MATCH(O$10, Settings!$Y$19:$Y$33, 0))=0, DAY($B340), INDEX(Settings!$AQ$19:$AQ$33, MATCH(O$10, Settings!$Y$19:$Y$33, 0))))-1), 1, Settings!$AY$23:$AY$38), ""))</f>
        <v/>
      </c>
      <c r="BO340" s="119" t="str">
        <f>IF(OR(P$10="", $B340="", P340="", BO$9=""), "", IFERROR(WORKDAY((DATE(YEAR($B340), MONTH($B340)+INDEX(Settings!$AM$19:$AM$33, MATCH(P$10, Settings!$Y$19:$Y$33, 0)), IF(INDEX(Settings!$AQ$19:$AQ$33, MATCH(P$10, Settings!$Y$19:$Y$33, 0))=0, DAY($B340), INDEX(Settings!$AQ$19:$AQ$33, MATCH(P$10, Settings!$Y$19:$Y$33, 0))))-1), 1, Settings!$AY$23:$AY$38), ""))</f>
        <v/>
      </c>
      <c r="BP340" s="120" t="str">
        <f>IF(OR(Q$10="", $B340="", Q340="", BP$9=""), "", IFERROR(WORKDAY((DATE(YEAR($B340), MONTH($B340)+INDEX(Settings!$AM$19:$AM$33, MATCH(Q$10, Settings!$Y$19:$Y$33, 0)), IF(INDEX(Settings!$AQ$19:$AQ$33, MATCH(Q$10, Settings!$Y$19:$Y$33, 0))=0, DAY($B340), INDEX(Settings!$AQ$19:$AQ$33, MATCH(Q$10, Settings!$Y$19:$Y$33, 0))))-1), 1, Settings!$AY$23:$AY$38), ""))</f>
        <v/>
      </c>
      <c r="BR340" s="118" t="str">
        <f>IF(BB340="", "", IF(BB340&lt;=$B340, WORKDAY(DATE(YEAR($BB340), MONTH(BB340)+1, DAY(BB340)-1), 1, Settings!$AY$23:$AY$38), BB340))</f>
        <v/>
      </c>
      <c r="BS340" s="119" t="str">
        <f>IF(BC340="", "", IF(BC340&lt;=$B340, WORKDAY(DATE(YEAR($BB340), MONTH(BC340)+1, DAY(BC340)-1), 1, Settings!$AY$23:$AY$38), BC340))</f>
        <v/>
      </c>
      <c r="BT340" s="119" t="str">
        <f>IF(BD340="", "", IF(BD340&lt;=$B340, WORKDAY(DATE(YEAR($BB340), MONTH(BD340)+1, DAY(BD340)-1), 1, Settings!$AY$23:$AY$38), BD340))</f>
        <v/>
      </c>
      <c r="BU340" s="119" t="str">
        <f>IF(BE340="", "", IF(BE340&lt;=$B340, WORKDAY(DATE(YEAR($BB340), MONTH(BE340)+1, DAY(BE340)-1), 1, Settings!$AY$23:$AY$38), BE340))</f>
        <v/>
      </c>
      <c r="BV340" s="119" t="str">
        <f>IF(BF340="", "", IF(BF340&lt;=$B340, WORKDAY(DATE(YEAR($BB340), MONTH(BF340)+1, DAY(BF340)-1), 1, Settings!$AY$23:$AY$38), BF340))</f>
        <v/>
      </c>
      <c r="BW340" s="119" t="str">
        <f>IF(BG340="", "", IF(BG340&lt;=$B340, WORKDAY(DATE(YEAR($BB340), MONTH(BG340)+1, DAY(BG340)-1), 1, Settings!$AY$23:$AY$38), BG340))</f>
        <v/>
      </c>
      <c r="BX340" s="119" t="str">
        <f>IF(BH340="", "", IF(BH340&lt;=$B340, WORKDAY(DATE(YEAR($BB340), MONTH(BH340)+1, DAY(BH340)-1), 1, Settings!$AY$23:$AY$38), BH340))</f>
        <v/>
      </c>
      <c r="BY340" s="119" t="str">
        <f>IF(BI340="", "", IF(BI340&lt;=$B340, WORKDAY(DATE(YEAR($BB340), MONTH(BI340)+1, DAY(BI340)-1), 1, Settings!$AY$23:$AY$38), BI340))</f>
        <v/>
      </c>
      <c r="BZ340" s="119" t="str">
        <f>IF(BJ340="", "", IF(BJ340&lt;=$B340, WORKDAY(DATE(YEAR($BB340), MONTH(BJ340)+1, DAY(BJ340)-1), 1, Settings!$AY$23:$AY$38), BJ340))</f>
        <v/>
      </c>
      <c r="CA340" s="119" t="str">
        <f>IF(BK340="", "", IF(BK340&lt;=$B340, WORKDAY(DATE(YEAR($BB340), MONTH(BK340)+1, DAY(BK340)-1), 1, Settings!$AY$23:$AY$38), BK340))</f>
        <v/>
      </c>
      <c r="CB340" s="119" t="str">
        <f>IF(BL340="", "", IF(BL340&lt;=$B340, WORKDAY(DATE(YEAR($BB340), MONTH(BL340)+1, DAY(BL340)-1), 1, Settings!$AY$23:$AY$38), BL340))</f>
        <v/>
      </c>
      <c r="CC340" s="119" t="str">
        <f>IF(BM340="", "", IF(BM340&lt;=$B340, WORKDAY(DATE(YEAR($BB340), MONTH(BM340)+1, DAY(BM340)-1), 1, Settings!$AY$23:$AY$38), BM340))</f>
        <v/>
      </c>
      <c r="CD340" s="119" t="str">
        <f>IF(BN340="", "", IF(BN340&lt;=$B340, WORKDAY(DATE(YEAR($BB340), MONTH(BN340)+1, DAY(BN340)-1), 1, Settings!$AY$23:$AY$38), BN340))</f>
        <v/>
      </c>
      <c r="CE340" s="119" t="str">
        <f>IF(BO340="", "", IF(BO340&lt;=$B340, WORKDAY(DATE(YEAR($BB340), MONTH(BO340)+1, DAY(BO340)-1), 1, Settings!$AY$23:$AY$38), BO340))</f>
        <v/>
      </c>
      <c r="CF340" s="120" t="str">
        <f>IF(BP340="", "", IF(BP340&lt;=$B340, WORKDAY(DATE(YEAR($BB340), MONTH(BP340)+1, DAY(BP340)-1), 1, Settings!$AY$23:$AY$38), BP340))</f>
        <v/>
      </c>
      <c r="CH340" s="48" t="str">
        <f t="shared" si="159"/>
        <v/>
      </c>
      <c r="CI340" s="49" t="str">
        <f t="shared" si="160"/>
        <v/>
      </c>
      <c r="CJ340" s="49" t="str">
        <f t="shared" si="161"/>
        <v/>
      </c>
      <c r="CK340" s="49" t="str">
        <f t="shared" si="162"/>
        <v/>
      </c>
      <c r="CL340" s="49" t="str">
        <f t="shared" si="163"/>
        <v/>
      </c>
      <c r="CM340" s="49" t="str">
        <f t="shared" si="164"/>
        <v/>
      </c>
      <c r="CN340" s="49" t="str">
        <f t="shared" si="165"/>
        <v/>
      </c>
      <c r="CO340" s="49" t="str">
        <f t="shared" si="166"/>
        <v/>
      </c>
      <c r="CP340" s="49" t="str">
        <f t="shared" si="167"/>
        <v/>
      </c>
      <c r="CQ340" s="49" t="str">
        <f t="shared" si="168"/>
        <v/>
      </c>
      <c r="CR340" s="49" t="str">
        <f t="shared" si="169"/>
        <v/>
      </c>
      <c r="CS340" s="49" t="str">
        <f t="shared" si="170"/>
        <v/>
      </c>
      <c r="CT340" s="49" t="str">
        <f t="shared" si="171"/>
        <v/>
      </c>
      <c r="CU340" s="49" t="str">
        <f t="shared" si="172"/>
        <v/>
      </c>
      <c r="CV340" s="16" t="str">
        <f t="shared" si="173"/>
        <v/>
      </c>
      <c r="CX340" s="48" t="str">
        <f t="shared" si="174"/>
        <v/>
      </c>
      <c r="CY340" s="49" t="str">
        <f t="shared" si="175"/>
        <v/>
      </c>
      <c r="CZ340" s="49" t="str">
        <f t="shared" si="176"/>
        <v/>
      </c>
      <c r="DA340" s="49" t="str">
        <f t="shared" si="177"/>
        <v/>
      </c>
      <c r="DB340" s="49" t="str">
        <f t="shared" si="178"/>
        <v/>
      </c>
      <c r="DC340" s="49" t="str">
        <f t="shared" si="179"/>
        <v/>
      </c>
      <c r="DD340" s="49" t="str">
        <f t="shared" si="180"/>
        <v/>
      </c>
      <c r="DE340" s="49" t="str">
        <f t="shared" si="181"/>
        <v/>
      </c>
      <c r="DF340" s="49" t="str">
        <f t="shared" si="182"/>
        <v/>
      </c>
      <c r="DG340" s="49" t="str">
        <f t="shared" si="183"/>
        <v/>
      </c>
      <c r="DH340" s="49" t="str">
        <f t="shared" si="184"/>
        <v/>
      </c>
      <c r="DI340" s="49" t="str">
        <f t="shared" si="185"/>
        <v/>
      </c>
      <c r="DJ340" s="49" t="str">
        <f t="shared" si="186"/>
        <v/>
      </c>
      <c r="DK340" s="49" t="str">
        <f t="shared" si="187"/>
        <v/>
      </c>
      <c r="DL340" s="16" t="str">
        <f t="shared" si="188"/>
        <v/>
      </c>
      <c r="DN340" s="17" t="str">
        <f t="shared" si="189"/>
        <v>May 2020</v>
      </c>
    </row>
    <row r="341" spans="1:118" x14ac:dyDescent="0.25">
      <c r="A341" s="30"/>
      <c r="B341" s="102">
        <f>IF(B340="", "", IFERROR(IF(B340+1&gt;Settings!$G$25, "", B340+1), ""))</f>
        <v>43977</v>
      </c>
      <c r="C341" s="294"/>
      <c r="D341" s="295"/>
      <c r="E341" s="295"/>
      <c r="F341" s="295"/>
      <c r="G341" s="295"/>
      <c r="H341" s="295"/>
      <c r="I341" s="295"/>
      <c r="J341" s="295"/>
      <c r="K341" s="295"/>
      <c r="L341" s="295"/>
      <c r="M341" s="295"/>
      <c r="N341" s="295"/>
      <c r="O341" s="295"/>
      <c r="P341" s="295"/>
      <c r="Q341" s="296"/>
      <c r="R341" s="30"/>
      <c r="T341" s="17" t="str">
        <f>IF($B341="", "", IF($B341&lt;Settings!$G$23, "Old", "New"))</f>
        <v>New</v>
      </c>
      <c r="AL341" s="118" t="str">
        <f>IF(OR($B341="", C341="", C$10="", AL$9), "", IFERROR($B341+INDEX(Settings!$AF$19:$AF$33, MATCH(C$10, Settings!$Y$19:$Y$33, 0))+IF(INDEX(Settings!$AI$19:$AI$33, MATCH(C$10, Settings!$Y$19:$Y$33, 0))="", 0, INDEX($AO$2:$AU$8, MATCH(TEXT($B341, "ddd"), $AN$2:$AN$8, 0), MATCH(INDEX(Settings!$AI$19:$AI$33, MATCH(C$10, Settings!$Y$19:$Y$33, 0)), $AO$1:$AU$1, 0))), 0))</f>
        <v/>
      </c>
      <c r="AM341" s="119" t="str">
        <f>IF(OR($B341="", D341="", D$10="", AM$9), "", IFERROR($B341+INDEX(Settings!$AF$19:$AF$33, MATCH(D$10, Settings!$Y$19:$Y$33, 0))+IF(INDEX(Settings!$AI$19:$AI$33, MATCH(D$10, Settings!$Y$19:$Y$33, 0))="", 0, INDEX($AO$2:$AU$8, MATCH(TEXT($B341, "ddd"), $AN$2:$AN$8, 0), MATCH(INDEX(Settings!$AI$19:$AI$33, MATCH(D$10, Settings!$Y$19:$Y$33, 0)), $AO$1:$AU$1, 0))), 0))</f>
        <v/>
      </c>
      <c r="AN341" s="119" t="str">
        <f>IF(OR($B341="", E341="", E$10="", AN$9), "", IFERROR($B341+INDEX(Settings!$AF$19:$AF$33, MATCH(E$10, Settings!$Y$19:$Y$33, 0))+IF(INDEX(Settings!$AI$19:$AI$33, MATCH(E$10, Settings!$Y$19:$Y$33, 0))="", 0, INDEX($AO$2:$AU$8, MATCH(TEXT($B341, "ddd"), $AN$2:$AN$8, 0), MATCH(INDEX(Settings!$AI$19:$AI$33, MATCH(E$10, Settings!$Y$19:$Y$33, 0)), $AO$1:$AU$1, 0))), 0))</f>
        <v/>
      </c>
      <c r="AO341" s="119" t="str">
        <f>IF(OR($B341="", F341="", F$10="", AO$9), "", IFERROR($B341+INDEX(Settings!$AF$19:$AF$33, MATCH(F$10, Settings!$Y$19:$Y$33, 0))+IF(INDEX(Settings!$AI$19:$AI$33, MATCH(F$10, Settings!$Y$19:$Y$33, 0))="", 0, INDEX($AO$2:$AU$8, MATCH(TEXT($B341, "ddd"), $AN$2:$AN$8, 0), MATCH(INDEX(Settings!$AI$19:$AI$33, MATCH(F$10, Settings!$Y$19:$Y$33, 0)), $AO$1:$AU$1, 0))), 0))</f>
        <v/>
      </c>
      <c r="AP341" s="119" t="str">
        <f>IF(OR($B341="", G341="", G$10="", AP$9), "", IFERROR($B341+INDEX(Settings!$AF$19:$AF$33, MATCH(G$10, Settings!$Y$19:$Y$33, 0))+IF(INDEX(Settings!$AI$19:$AI$33, MATCH(G$10, Settings!$Y$19:$Y$33, 0))="", 0, INDEX($AO$2:$AU$8, MATCH(TEXT($B341, "ddd"), $AN$2:$AN$8, 0), MATCH(INDEX(Settings!$AI$19:$AI$33, MATCH(G$10, Settings!$Y$19:$Y$33, 0)), $AO$1:$AU$1, 0))), 0))</f>
        <v/>
      </c>
      <c r="AQ341" s="119" t="str">
        <f>IF(OR($B341="", H341="", H$10="", AQ$9), "", IFERROR($B341+INDEX(Settings!$AF$19:$AF$33, MATCH(H$10, Settings!$Y$19:$Y$33, 0))+IF(INDEX(Settings!$AI$19:$AI$33, MATCH(H$10, Settings!$Y$19:$Y$33, 0))="", 0, INDEX($AO$2:$AU$8, MATCH(TEXT($B341, "ddd"), $AN$2:$AN$8, 0), MATCH(INDEX(Settings!$AI$19:$AI$33, MATCH(H$10, Settings!$Y$19:$Y$33, 0)), $AO$1:$AU$1, 0))), 0))</f>
        <v/>
      </c>
      <c r="AR341" s="119" t="str">
        <f>IF(OR($B341="", I341="", I$10="", AR$9), "", IFERROR($B341+INDEX(Settings!$AF$19:$AF$33, MATCH(I$10, Settings!$Y$19:$Y$33, 0))+IF(INDEX(Settings!$AI$19:$AI$33, MATCH(I$10, Settings!$Y$19:$Y$33, 0))="", 0, INDEX($AO$2:$AU$8, MATCH(TEXT($B341, "ddd"), $AN$2:$AN$8, 0), MATCH(INDEX(Settings!$AI$19:$AI$33, MATCH(I$10, Settings!$Y$19:$Y$33, 0)), $AO$1:$AU$1, 0))), 0))</f>
        <v/>
      </c>
      <c r="AS341" s="119" t="str">
        <f>IF(OR($B341="", J341="", J$10="", AS$9), "", IFERROR($B341+INDEX(Settings!$AF$19:$AF$33, MATCH(J$10, Settings!$Y$19:$Y$33, 0))+IF(INDEX(Settings!$AI$19:$AI$33, MATCH(J$10, Settings!$Y$19:$Y$33, 0))="", 0, INDEX($AO$2:$AU$8, MATCH(TEXT($B341, "ddd"), $AN$2:$AN$8, 0), MATCH(INDEX(Settings!$AI$19:$AI$33, MATCH(J$10, Settings!$Y$19:$Y$33, 0)), $AO$1:$AU$1, 0))), 0))</f>
        <v/>
      </c>
      <c r="AT341" s="119" t="str">
        <f>IF(OR($B341="", K341="", K$10="", AT$9), "", IFERROR($B341+INDEX(Settings!$AF$19:$AF$33, MATCH(K$10, Settings!$Y$19:$Y$33, 0))+IF(INDEX(Settings!$AI$19:$AI$33, MATCH(K$10, Settings!$Y$19:$Y$33, 0))="", 0, INDEX($AO$2:$AU$8, MATCH(TEXT($B341, "ddd"), $AN$2:$AN$8, 0), MATCH(INDEX(Settings!$AI$19:$AI$33, MATCH(K$10, Settings!$Y$19:$Y$33, 0)), $AO$1:$AU$1, 0))), 0))</f>
        <v/>
      </c>
      <c r="AU341" s="119" t="str">
        <f>IF(OR($B341="", L341="", L$10="", AU$9), "", IFERROR($B341+INDEX(Settings!$AF$19:$AF$33, MATCH(L$10, Settings!$Y$19:$Y$33, 0))+IF(INDEX(Settings!$AI$19:$AI$33, MATCH(L$10, Settings!$Y$19:$Y$33, 0))="", 0, INDEX($AO$2:$AU$8, MATCH(TEXT($B341, "ddd"), $AN$2:$AN$8, 0), MATCH(INDEX(Settings!$AI$19:$AI$33, MATCH(L$10, Settings!$Y$19:$Y$33, 0)), $AO$1:$AU$1, 0))), 0))</f>
        <v/>
      </c>
      <c r="AV341" s="119" t="str">
        <f>IF(OR($B341="", M341="", M$10="", AV$9), "", IFERROR($B341+INDEX(Settings!$AF$19:$AF$33, MATCH(M$10, Settings!$Y$19:$Y$33, 0))+IF(INDEX(Settings!$AI$19:$AI$33, MATCH(M$10, Settings!$Y$19:$Y$33, 0))="", 0, INDEX($AO$2:$AU$8, MATCH(TEXT($B341, "ddd"), $AN$2:$AN$8, 0), MATCH(INDEX(Settings!$AI$19:$AI$33, MATCH(M$10, Settings!$Y$19:$Y$33, 0)), $AO$1:$AU$1, 0))), 0))</f>
        <v/>
      </c>
      <c r="AW341" s="119" t="str">
        <f>IF(OR($B341="", N341="", N$10="", AW$9), "", IFERROR($B341+INDEX(Settings!$AF$19:$AF$33, MATCH(N$10, Settings!$Y$19:$Y$33, 0))+IF(INDEX(Settings!$AI$19:$AI$33, MATCH(N$10, Settings!$Y$19:$Y$33, 0))="", 0, INDEX($AO$2:$AU$8, MATCH(TEXT($B341, "ddd"), $AN$2:$AN$8, 0), MATCH(INDEX(Settings!$AI$19:$AI$33, MATCH(N$10, Settings!$Y$19:$Y$33, 0)), $AO$1:$AU$1, 0))), 0))</f>
        <v/>
      </c>
      <c r="AX341" s="119" t="str">
        <f>IF(OR($B341="", O341="", O$10="", AX$9), "", IFERROR($B341+INDEX(Settings!$AF$19:$AF$33, MATCH(O$10, Settings!$Y$19:$Y$33, 0))+IF(INDEX(Settings!$AI$19:$AI$33, MATCH(O$10, Settings!$Y$19:$Y$33, 0))="", 0, INDEX($AO$2:$AU$8, MATCH(TEXT($B341, "ddd"), $AN$2:$AN$8, 0), MATCH(INDEX(Settings!$AI$19:$AI$33, MATCH(O$10, Settings!$Y$19:$Y$33, 0)), $AO$1:$AU$1, 0))), 0))</f>
        <v/>
      </c>
      <c r="AY341" s="119" t="str">
        <f>IF(OR($B341="", P341="", P$10="", AY$9), "", IFERROR($B341+INDEX(Settings!$AF$19:$AF$33, MATCH(P$10, Settings!$Y$19:$Y$33, 0))+IF(INDEX(Settings!$AI$19:$AI$33, MATCH(P$10, Settings!$Y$19:$Y$33, 0))="", 0, INDEX($AO$2:$AU$8, MATCH(TEXT($B341, "ddd"), $AN$2:$AN$8, 0), MATCH(INDEX(Settings!$AI$19:$AI$33, MATCH(P$10, Settings!$Y$19:$Y$33, 0)), $AO$1:$AU$1, 0))), 0))</f>
        <v/>
      </c>
      <c r="AZ341" s="120" t="str">
        <f>IF(OR($B341="", Q341="", Q$10="", AZ$9), "", IFERROR($B341+INDEX(Settings!$AF$19:$AF$33, MATCH(Q$10, Settings!$Y$19:$Y$33, 0))+IF(INDEX(Settings!$AI$19:$AI$33, MATCH(Q$10, Settings!$Y$19:$Y$33, 0))="", 0, INDEX($AO$2:$AU$8, MATCH(TEXT($B341, "ddd"), $AN$2:$AN$8, 0), MATCH(INDEX(Settings!$AI$19:$AI$33, MATCH(Q$10, Settings!$Y$19:$Y$33, 0)), $AO$1:$AU$1, 0))), 0))</f>
        <v/>
      </c>
      <c r="BB341" s="118" t="str">
        <f>IF(OR(C$10="", $B341="", C341="", BB$9=""), "", IFERROR(WORKDAY((DATE(YEAR($B341), MONTH($B341)+INDEX(Settings!$AM$19:$AM$33, MATCH(C$10, Settings!$Y$19:$Y$33, 0)), IF(INDEX(Settings!$AQ$19:$AQ$33, MATCH(C$10, Settings!$Y$19:$Y$33, 0))=0, DAY($B341), INDEX(Settings!$AQ$19:$AQ$33, MATCH(C$10, Settings!$Y$19:$Y$33, 0))))-1), 1, Settings!$AY$23:$AY$38), ""))</f>
        <v/>
      </c>
      <c r="BC341" s="119" t="str">
        <f>IF(OR(D$10="", $B341="", D341="", BC$9=""), "", IFERROR(WORKDAY((DATE(YEAR($B341), MONTH($B341)+INDEX(Settings!$AM$19:$AM$33, MATCH(D$10, Settings!$Y$19:$Y$33, 0)), IF(INDEX(Settings!$AQ$19:$AQ$33, MATCH(D$10, Settings!$Y$19:$Y$33, 0))=0, DAY($B341), INDEX(Settings!$AQ$19:$AQ$33, MATCH(D$10, Settings!$Y$19:$Y$33, 0))))-1), 1, Settings!$AY$23:$AY$38), ""))</f>
        <v/>
      </c>
      <c r="BD341" s="119" t="str">
        <f>IF(OR(E$10="", $B341="", E341="", BD$9=""), "", IFERROR(WORKDAY((DATE(YEAR($B341), MONTH($B341)+INDEX(Settings!$AM$19:$AM$33, MATCH(E$10, Settings!$Y$19:$Y$33, 0)), IF(INDEX(Settings!$AQ$19:$AQ$33, MATCH(E$10, Settings!$Y$19:$Y$33, 0))=0, DAY($B341), INDEX(Settings!$AQ$19:$AQ$33, MATCH(E$10, Settings!$Y$19:$Y$33, 0))))-1), 1, Settings!$AY$23:$AY$38), ""))</f>
        <v/>
      </c>
      <c r="BE341" s="119" t="str">
        <f>IF(OR(F$10="", $B341="", F341="", BE$9=""), "", IFERROR(WORKDAY((DATE(YEAR($B341), MONTH($B341)+INDEX(Settings!$AM$19:$AM$33, MATCH(F$10, Settings!$Y$19:$Y$33, 0)), IF(INDEX(Settings!$AQ$19:$AQ$33, MATCH(F$10, Settings!$Y$19:$Y$33, 0))=0, DAY($B341), INDEX(Settings!$AQ$19:$AQ$33, MATCH(F$10, Settings!$Y$19:$Y$33, 0))))-1), 1, Settings!$AY$23:$AY$38), ""))</f>
        <v/>
      </c>
      <c r="BF341" s="119" t="str">
        <f>IF(OR(G$10="", $B341="", G341="", BF$9=""), "", IFERROR(WORKDAY((DATE(YEAR($B341), MONTH($B341)+INDEX(Settings!$AM$19:$AM$33, MATCH(G$10, Settings!$Y$19:$Y$33, 0)), IF(INDEX(Settings!$AQ$19:$AQ$33, MATCH(G$10, Settings!$Y$19:$Y$33, 0))=0, DAY($B341), INDEX(Settings!$AQ$19:$AQ$33, MATCH(G$10, Settings!$Y$19:$Y$33, 0))))-1), 1, Settings!$AY$23:$AY$38), ""))</f>
        <v/>
      </c>
      <c r="BG341" s="119" t="str">
        <f>IF(OR(H$10="", $B341="", H341="", BG$9=""), "", IFERROR(WORKDAY((DATE(YEAR($B341), MONTH($B341)+INDEX(Settings!$AM$19:$AM$33, MATCH(H$10, Settings!$Y$19:$Y$33, 0)), IF(INDEX(Settings!$AQ$19:$AQ$33, MATCH(H$10, Settings!$Y$19:$Y$33, 0))=0, DAY($B341), INDEX(Settings!$AQ$19:$AQ$33, MATCH(H$10, Settings!$Y$19:$Y$33, 0))))-1), 1, Settings!$AY$23:$AY$38), ""))</f>
        <v/>
      </c>
      <c r="BH341" s="119" t="str">
        <f>IF(OR(I$10="", $B341="", I341="", BH$9=""), "", IFERROR(WORKDAY((DATE(YEAR($B341), MONTH($B341)+INDEX(Settings!$AM$19:$AM$33, MATCH(I$10, Settings!$Y$19:$Y$33, 0)), IF(INDEX(Settings!$AQ$19:$AQ$33, MATCH(I$10, Settings!$Y$19:$Y$33, 0))=0, DAY($B341), INDEX(Settings!$AQ$19:$AQ$33, MATCH(I$10, Settings!$Y$19:$Y$33, 0))))-1), 1, Settings!$AY$23:$AY$38), ""))</f>
        <v/>
      </c>
      <c r="BI341" s="119" t="str">
        <f>IF(OR(J$10="", $B341="", J341="", BI$9=""), "", IFERROR(WORKDAY((DATE(YEAR($B341), MONTH($B341)+INDEX(Settings!$AM$19:$AM$33, MATCH(J$10, Settings!$Y$19:$Y$33, 0)), IF(INDEX(Settings!$AQ$19:$AQ$33, MATCH(J$10, Settings!$Y$19:$Y$33, 0))=0, DAY($B341), INDEX(Settings!$AQ$19:$AQ$33, MATCH(J$10, Settings!$Y$19:$Y$33, 0))))-1), 1, Settings!$AY$23:$AY$38), ""))</f>
        <v/>
      </c>
      <c r="BJ341" s="119" t="str">
        <f>IF(OR(K$10="", $B341="", K341="", BJ$9=""), "", IFERROR(WORKDAY((DATE(YEAR($B341), MONTH($B341)+INDEX(Settings!$AM$19:$AM$33, MATCH(K$10, Settings!$Y$19:$Y$33, 0)), IF(INDEX(Settings!$AQ$19:$AQ$33, MATCH(K$10, Settings!$Y$19:$Y$33, 0))=0, DAY($B341), INDEX(Settings!$AQ$19:$AQ$33, MATCH(K$10, Settings!$Y$19:$Y$33, 0))))-1), 1, Settings!$AY$23:$AY$38), ""))</f>
        <v/>
      </c>
      <c r="BK341" s="119" t="str">
        <f>IF(OR(L$10="", $B341="", L341="", BK$9=""), "", IFERROR(WORKDAY((DATE(YEAR($B341), MONTH($B341)+INDEX(Settings!$AM$19:$AM$33, MATCH(L$10, Settings!$Y$19:$Y$33, 0)), IF(INDEX(Settings!$AQ$19:$AQ$33, MATCH(L$10, Settings!$Y$19:$Y$33, 0))=0, DAY($B341), INDEX(Settings!$AQ$19:$AQ$33, MATCH(L$10, Settings!$Y$19:$Y$33, 0))))-1), 1, Settings!$AY$23:$AY$38), ""))</f>
        <v/>
      </c>
      <c r="BL341" s="119" t="str">
        <f>IF(OR(M$10="", $B341="", M341="", BL$9=""), "", IFERROR(WORKDAY((DATE(YEAR($B341), MONTH($B341)+INDEX(Settings!$AM$19:$AM$33, MATCH(M$10, Settings!$Y$19:$Y$33, 0)), IF(INDEX(Settings!$AQ$19:$AQ$33, MATCH(M$10, Settings!$Y$19:$Y$33, 0))=0, DAY($B341), INDEX(Settings!$AQ$19:$AQ$33, MATCH(M$10, Settings!$Y$19:$Y$33, 0))))-1), 1, Settings!$AY$23:$AY$38), ""))</f>
        <v/>
      </c>
      <c r="BM341" s="119" t="str">
        <f>IF(OR(N$10="", $B341="", N341="", BM$9=""), "", IFERROR(WORKDAY((DATE(YEAR($B341), MONTH($B341)+INDEX(Settings!$AM$19:$AM$33, MATCH(N$10, Settings!$Y$19:$Y$33, 0)), IF(INDEX(Settings!$AQ$19:$AQ$33, MATCH(N$10, Settings!$Y$19:$Y$33, 0))=0, DAY($B341), INDEX(Settings!$AQ$19:$AQ$33, MATCH(N$10, Settings!$Y$19:$Y$33, 0))))-1), 1, Settings!$AY$23:$AY$38), ""))</f>
        <v/>
      </c>
      <c r="BN341" s="119" t="str">
        <f>IF(OR(O$10="", $B341="", O341="", BN$9=""), "", IFERROR(WORKDAY((DATE(YEAR($B341), MONTH($B341)+INDEX(Settings!$AM$19:$AM$33, MATCH(O$10, Settings!$Y$19:$Y$33, 0)), IF(INDEX(Settings!$AQ$19:$AQ$33, MATCH(O$10, Settings!$Y$19:$Y$33, 0))=0, DAY($B341), INDEX(Settings!$AQ$19:$AQ$33, MATCH(O$10, Settings!$Y$19:$Y$33, 0))))-1), 1, Settings!$AY$23:$AY$38), ""))</f>
        <v/>
      </c>
      <c r="BO341" s="119" t="str">
        <f>IF(OR(P$10="", $B341="", P341="", BO$9=""), "", IFERROR(WORKDAY((DATE(YEAR($B341), MONTH($B341)+INDEX(Settings!$AM$19:$AM$33, MATCH(P$10, Settings!$Y$19:$Y$33, 0)), IF(INDEX(Settings!$AQ$19:$AQ$33, MATCH(P$10, Settings!$Y$19:$Y$33, 0))=0, DAY($B341), INDEX(Settings!$AQ$19:$AQ$33, MATCH(P$10, Settings!$Y$19:$Y$33, 0))))-1), 1, Settings!$AY$23:$AY$38), ""))</f>
        <v/>
      </c>
      <c r="BP341" s="120" t="str">
        <f>IF(OR(Q$10="", $B341="", Q341="", BP$9=""), "", IFERROR(WORKDAY((DATE(YEAR($B341), MONTH($B341)+INDEX(Settings!$AM$19:$AM$33, MATCH(Q$10, Settings!$Y$19:$Y$33, 0)), IF(INDEX(Settings!$AQ$19:$AQ$33, MATCH(Q$10, Settings!$Y$19:$Y$33, 0))=0, DAY($B341), INDEX(Settings!$AQ$19:$AQ$33, MATCH(Q$10, Settings!$Y$19:$Y$33, 0))))-1), 1, Settings!$AY$23:$AY$38), ""))</f>
        <v/>
      </c>
      <c r="BR341" s="118" t="str">
        <f>IF(BB341="", "", IF(BB341&lt;=$B341, WORKDAY(DATE(YEAR($BB341), MONTH(BB341)+1, DAY(BB341)-1), 1, Settings!$AY$23:$AY$38), BB341))</f>
        <v/>
      </c>
      <c r="BS341" s="119" t="str">
        <f>IF(BC341="", "", IF(BC341&lt;=$B341, WORKDAY(DATE(YEAR($BB341), MONTH(BC341)+1, DAY(BC341)-1), 1, Settings!$AY$23:$AY$38), BC341))</f>
        <v/>
      </c>
      <c r="BT341" s="119" t="str">
        <f>IF(BD341="", "", IF(BD341&lt;=$B341, WORKDAY(DATE(YEAR($BB341), MONTH(BD341)+1, DAY(BD341)-1), 1, Settings!$AY$23:$AY$38), BD341))</f>
        <v/>
      </c>
      <c r="BU341" s="119" t="str">
        <f>IF(BE341="", "", IF(BE341&lt;=$B341, WORKDAY(DATE(YEAR($BB341), MONTH(BE341)+1, DAY(BE341)-1), 1, Settings!$AY$23:$AY$38), BE341))</f>
        <v/>
      </c>
      <c r="BV341" s="119" t="str">
        <f>IF(BF341="", "", IF(BF341&lt;=$B341, WORKDAY(DATE(YEAR($BB341), MONTH(BF341)+1, DAY(BF341)-1), 1, Settings!$AY$23:$AY$38), BF341))</f>
        <v/>
      </c>
      <c r="BW341" s="119" t="str">
        <f>IF(BG341="", "", IF(BG341&lt;=$B341, WORKDAY(DATE(YEAR($BB341), MONTH(BG341)+1, DAY(BG341)-1), 1, Settings!$AY$23:$AY$38), BG341))</f>
        <v/>
      </c>
      <c r="BX341" s="119" t="str">
        <f>IF(BH341="", "", IF(BH341&lt;=$B341, WORKDAY(DATE(YEAR($BB341), MONTH(BH341)+1, DAY(BH341)-1), 1, Settings!$AY$23:$AY$38), BH341))</f>
        <v/>
      </c>
      <c r="BY341" s="119" t="str">
        <f>IF(BI341="", "", IF(BI341&lt;=$B341, WORKDAY(DATE(YEAR($BB341), MONTH(BI341)+1, DAY(BI341)-1), 1, Settings!$AY$23:$AY$38), BI341))</f>
        <v/>
      </c>
      <c r="BZ341" s="119" t="str">
        <f>IF(BJ341="", "", IF(BJ341&lt;=$B341, WORKDAY(DATE(YEAR($BB341), MONTH(BJ341)+1, DAY(BJ341)-1), 1, Settings!$AY$23:$AY$38), BJ341))</f>
        <v/>
      </c>
      <c r="CA341" s="119" t="str">
        <f>IF(BK341="", "", IF(BK341&lt;=$B341, WORKDAY(DATE(YEAR($BB341), MONTH(BK341)+1, DAY(BK341)-1), 1, Settings!$AY$23:$AY$38), BK341))</f>
        <v/>
      </c>
      <c r="CB341" s="119" t="str">
        <f>IF(BL341="", "", IF(BL341&lt;=$B341, WORKDAY(DATE(YEAR($BB341), MONTH(BL341)+1, DAY(BL341)-1), 1, Settings!$AY$23:$AY$38), BL341))</f>
        <v/>
      </c>
      <c r="CC341" s="119" t="str">
        <f>IF(BM341="", "", IF(BM341&lt;=$B341, WORKDAY(DATE(YEAR($BB341), MONTH(BM341)+1, DAY(BM341)-1), 1, Settings!$AY$23:$AY$38), BM341))</f>
        <v/>
      </c>
      <c r="CD341" s="119" t="str">
        <f>IF(BN341="", "", IF(BN341&lt;=$B341, WORKDAY(DATE(YEAR($BB341), MONTH(BN341)+1, DAY(BN341)-1), 1, Settings!$AY$23:$AY$38), BN341))</f>
        <v/>
      </c>
      <c r="CE341" s="119" t="str">
        <f>IF(BO341="", "", IF(BO341&lt;=$B341, WORKDAY(DATE(YEAR($BB341), MONTH(BO341)+1, DAY(BO341)-1), 1, Settings!$AY$23:$AY$38), BO341))</f>
        <v/>
      </c>
      <c r="CF341" s="120" t="str">
        <f>IF(BP341="", "", IF(BP341&lt;=$B341, WORKDAY(DATE(YEAR($BB341), MONTH(BP341)+1, DAY(BP341)-1), 1, Settings!$AY$23:$AY$38), BP341))</f>
        <v/>
      </c>
      <c r="CH341" s="48" t="str">
        <f t="shared" si="159"/>
        <v/>
      </c>
      <c r="CI341" s="49" t="str">
        <f t="shared" si="160"/>
        <v/>
      </c>
      <c r="CJ341" s="49" t="str">
        <f t="shared" si="161"/>
        <v/>
      </c>
      <c r="CK341" s="49" t="str">
        <f t="shared" si="162"/>
        <v/>
      </c>
      <c r="CL341" s="49" t="str">
        <f t="shared" si="163"/>
        <v/>
      </c>
      <c r="CM341" s="49" t="str">
        <f t="shared" si="164"/>
        <v/>
      </c>
      <c r="CN341" s="49" t="str">
        <f t="shared" si="165"/>
        <v/>
      </c>
      <c r="CO341" s="49" t="str">
        <f t="shared" si="166"/>
        <v/>
      </c>
      <c r="CP341" s="49" t="str">
        <f t="shared" si="167"/>
        <v/>
      </c>
      <c r="CQ341" s="49" t="str">
        <f t="shared" si="168"/>
        <v/>
      </c>
      <c r="CR341" s="49" t="str">
        <f t="shared" si="169"/>
        <v/>
      </c>
      <c r="CS341" s="49" t="str">
        <f t="shared" si="170"/>
        <v/>
      </c>
      <c r="CT341" s="49" t="str">
        <f t="shared" si="171"/>
        <v/>
      </c>
      <c r="CU341" s="49" t="str">
        <f t="shared" si="172"/>
        <v/>
      </c>
      <c r="CV341" s="16" t="str">
        <f t="shared" si="173"/>
        <v/>
      </c>
      <c r="CX341" s="48" t="str">
        <f t="shared" si="174"/>
        <v/>
      </c>
      <c r="CY341" s="49" t="str">
        <f t="shared" si="175"/>
        <v/>
      </c>
      <c r="CZ341" s="49" t="str">
        <f t="shared" si="176"/>
        <v/>
      </c>
      <c r="DA341" s="49" t="str">
        <f t="shared" si="177"/>
        <v/>
      </c>
      <c r="DB341" s="49" t="str">
        <f t="shared" si="178"/>
        <v/>
      </c>
      <c r="DC341" s="49" t="str">
        <f t="shared" si="179"/>
        <v/>
      </c>
      <c r="DD341" s="49" t="str">
        <f t="shared" si="180"/>
        <v/>
      </c>
      <c r="DE341" s="49" t="str">
        <f t="shared" si="181"/>
        <v/>
      </c>
      <c r="DF341" s="49" t="str">
        <f t="shared" si="182"/>
        <v/>
      </c>
      <c r="DG341" s="49" t="str">
        <f t="shared" si="183"/>
        <v/>
      </c>
      <c r="DH341" s="49" t="str">
        <f t="shared" si="184"/>
        <v/>
      </c>
      <c r="DI341" s="49" t="str">
        <f t="shared" si="185"/>
        <v/>
      </c>
      <c r="DJ341" s="49" t="str">
        <f t="shared" si="186"/>
        <v/>
      </c>
      <c r="DK341" s="49" t="str">
        <f t="shared" si="187"/>
        <v/>
      </c>
      <c r="DL341" s="16" t="str">
        <f t="shared" si="188"/>
        <v/>
      </c>
      <c r="DN341" s="17" t="str">
        <f t="shared" si="189"/>
        <v>May 2020</v>
      </c>
    </row>
    <row r="342" spans="1:118" x14ac:dyDescent="0.25">
      <c r="A342" s="30"/>
      <c r="B342" s="102">
        <f>IF(B341="", "", IFERROR(IF(B341+1&gt;Settings!$G$25, "", B341+1), ""))</f>
        <v>43978</v>
      </c>
      <c r="C342" s="294"/>
      <c r="D342" s="295"/>
      <c r="E342" s="295"/>
      <c r="F342" s="295"/>
      <c r="G342" s="295"/>
      <c r="H342" s="295"/>
      <c r="I342" s="295"/>
      <c r="J342" s="295"/>
      <c r="K342" s="295"/>
      <c r="L342" s="295"/>
      <c r="M342" s="295"/>
      <c r="N342" s="295"/>
      <c r="O342" s="295"/>
      <c r="P342" s="295"/>
      <c r="Q342" s="296"/>
      <c r="R342" s="30"/>
      <c r="T342" s="17" t="str">
        <f>IF($B342="", "", IF($B342&lt;Settings!$G$23, "Old", "New"))</f>
        <v>New</v>
      </c>
      <c r="AL342" s="118" t="str">
        <f>IF(OR($B342="", C342="", C$10="", AL$9), "", IFERROR($B342+INDEX(Settings!$AF$19:$AF$33, MATCH(C$10, Settings!$Y$19:$Y$33, 0))+IF(INDEX(Settings!$AI$19:$AI$33, MATCH(C$10, Settings!$Y$19:$Y$33, 0))="", 0, INDEX($AO$2:$AU$8, MATCH(TEXT($B342, "ddd"), $AN$2:$AN$8, 0), MATCH(INDEX(Settings!$AI$19:$AI$33, MATCH(C$10, Settings!$Y$19:$Y$33, 0)), $AO$1:$AU$1, 0))), 0))</f>
        <v/>
      </c>
      <c r="AM342" s="119" t="str">
        <f>IF(OR($B342="", D342="", D$10="", AM$9), "", IFERROR($B342+INDEX(Settings!$AF$19:$AF$33, MATCH(D$10, Settings!$Y$19:$Y$33, 0))+IF(INDEX(Settings!$AI$19:$AI$33, MATCH(D$10, Settings!$Y$19:$Y$33, 0))="", 0, INDEX($AO$2:$AU$8, MATCH(TEXT($B342, "ddd"), $AN$2:$AN$8, 0), MATCH(INDEX(Settings!$AI$19:$AI$33, MATCH(D$10, Settings!$Y$19:$Y$33, 0)), $AO$1:$AU$1, 0))), 0))</f>
        <v/>
      </c>
      <c r="AN342" s="119" t="str">
        <f>IF(OR($B342="", E342="", E$10="", AN$9), "", IFERROR($B342+INDEX(Settings!$AF$19:$AF$33, MATCH(E$10, Settings!$Y$19:$Y$33, 0))+IF(INDEX(Settings!$AI$19:$AI$33, MATCH(E$10, Settings!$Y$19:$Y$33, 0))="", 0, INDEX($AO$2:$AU$8, MATCH(TEXT($B342, "ddd"), $AN$2:$AN$8, 0), MATCH(INDEX(Settings!$AI$19:$AI$33, MATCH(E$10, Settings!$Y$19:$Y$33, 0)), $AO$1:$AU$1, 0))), 0))</f>
        <v/>
      </c>
      <c r="AO342" s="119" t="str">
        <f>IF(OR($B342="", F342="", F$10="", AO$9), "", IFERROR($B342+INDEX(Settings!$AF$19:$AF$33, MATCH(F$10, Settings!$Y$19:$Y$33, 0))+IF(INDEX(Settings!$AI$19:$AI$33, MATCH(F$10, Settings!$Y$19:$Y$33, 0))="", 0, INDEX($AO$2:$AU$8, MATCH(TEXT($B342, "ddd"), $AN$2:$AN$8, 0), MATCH(INDEX(Settings!$AI$19:$AI$33, MATCH(F$10, Settings!$Y$19:$Y$33, 0)), $AO$1:$AU$1, 0))), 0))</f>
        <v/>
      </c>
      <c r="AP342" s="119" t="str">
        <f>IF(OR($B342="", G342="", G$10="", AP$9), "", IFERROR($B342+INDEX(Settings!$AF$19:$AF$33, MATCH(G$10, Settings!$Y$19:$Y$33, 0))+IF(INDEX(Settings!$AI$19:$AI$33, MATCH(G$10, Settings!$Y$19:$Y$33, 0))="", 0, INDEX($AO$2:$AU$8, MATCH(TEXT($B342, "ddd"), $AN$2:$AN$8, 0), MATCH(INDEX(Settings!$AI$19:$AI$33, MATCH(G$10, Settings!$Y$19:$Y$33, 0)), $AO$1:$AU$1, 0))), 0))</f>
        <v/>
      </c>
      <c r="AQ342" s="119" t="str">
        <f>IF(OR($B342="", H342="", H$10="", AQ$9), "", IFERROR($B342+INDEX(Settings!$AF$19:$AF$33, MATCH(H$10, Settings!$Y$19:$Y$33, 0))+IF(INDEX(Settings!$AI$19:$AI$33, MATCH(H$10, Settings!$Y$19:$Y$33, 0))="", 0, INDEX($AO$2:$AU$8, MATCH(TEXT($B342, "ddd"), $AN$2:$AN$8, 0), MATCH(INDEX(Settings!$AI$19:$AI$33, MATCH(H$10, Settings!$Y$19:$Y$33, 0)), $AO$1:$AU$1, 0))), 0))</f>
        <v/>
      </c>
      <c r="AR342" s="119" t="str">
        <f>IF(OR($B342="", I342="", I$10="", AR$9), "", IFERROR($B342+INDEX(Settings!$AF$19:$AF$33, MATCH(I$10, Settings!$Y$19:$Y$33, 0))+IF(INDEX(Settings!$AI$19:$AI$33, MATCH(I$10, Settings!$Y$19:$Y$33, 0))="", 0, INDEX($AO$2:$AU$8, MATCH(TEXT($B342, "ddd"), $AN$2:$AN$8, 0), MATCH(INDEX(Settings!$AI$19:$AI$33, MATCH(I$10, Settings!$Y$19:$Y$33, 0)), $AO$1:$AU$1, 0))), 0))</f>
        <v/>
      </c>
      <c r="AS342" s="119" t="str">
        <f>IF(OR($B342="", J342="", J$10="", AS$9), "", IFERROR($B342+INDEX(Settings!$AF$19:$AF$33, MATCH(J$10, Settings!$Y$19:$Y$33, 0))+IF(INDEX(Settings!$AI$19:$AI$33, MATCH(J$10, Settings!$Y$19:$Y$33, 0))="", 0, INDEX($AO$2:$AU$8, MATCH(TEXT($B342, "ddd"), $AN$2:$AN$8, 0), MATCH(INDEX(Settings!$AI$19:$AI$33, MATCH(J$10, Settings!$Y$19:$Y$33, 0)), $AO$1:$AU$1, 0))), 0))</f>
        <v/>
      </c>
      <c r="AT342" s="119" t="str">
        <f>IF(OR($B342="", K342="", K$10="", AT$9), "", IFERROR($B342+INDEX(Settings!$AF$19:$AF$33, MATCH(K$10, Settings!$Y$19:$Y$33, 0))+IF(INDEX(Settings!$AI$19:$AI$33, MATCH(K$10, Settings!$Y$19:$Y$33, 0))="", 0, INDEX($AO$2:$AU$8, MATCH(TEXT($B342, "ddd"), $AN$2:$AN$8, 0), MATCH(INDEX(Settings!$AI$19:$AI$33, MATCH(K$10, Settings!$Y$19:$Y$33, 0)), $AO$1:$AU$1, 0))), 0))</f>
        <v/>
      </c>
      <c r="AU342" s="119" t="str">
        <f>IF(OR($B342="", L342="", L$10="", AU$9), "", IFERROR($B342+INDEX(Settings!$AF$19:$AF$33, MATCH(L$10, Settings!$Y$19:$Y$33, 0))+IF(INDEX(Settings!$AI$19:$AI$33, MATCH(L$10, Settings!$Y$19:$Y$33, 0))="", 0, INDEX($AO$2:$AU$8, MATCH(TEXT($B342, "ddd"), $AN$2:$AN$8, 0), MATCH(INDEX(Settings!$AI$19:$AI$33, MATCH(L$10, Settings!$Y$19:$Y$33, 0)), $AO$1:$AU$1, 0))), 0))</f>
        <v/>
      </c>
      <c r="AV342" s="119" t="str">
        <f>IF(OR($B342="", M342="", M$10="", AV$9), "", IFERROR($B342+INDEX(Settings!$AF$19:$AF$33, MATCH(M$10, Settings!$Y$19:$Y$33, 0))+IF(INDEX(Settings!$AI$19:$AI$33, MATCH(M$10, Settings!$Y$19:$Y$33, 0))="", 0, INDEX($AO$2:$AU$8, MATCH(TEXT($B342, "ddd"), $AN$2:$AN$8, 0), MATCH(INDEX(Settings!$AI$19:$AI$33, MATCH(M$10, Settings!$Y$19:$Y$33, 0)), $AO$1:$AU$1, 0))), 0))</f>
        <v/>
      </c>
      <c r="AW342" s="119" t="str">
        <f>IF(OR($B342="", N342="", N$10="", AW$9), "", IFERROR($B342+INDEX(Settings!$AF$19:$AF$33, MATCH(N$10, Settings!$Y$19:$Y$33, 0))+IF(INDEX(Settings!$AI$19:$AI$33, MATCH(N$10, Settings!$Y$19:$Y$33, 0))="", 0, INDEX($AO$2:$AU$8, MATCH(TEXT($B342, "ddd"), $AN$2:$AN$8, 0), MATCH(INDEX(Settings!$AI$19:$AI$33, MATCH(N$10, Settings!$Y$19:$Y$33, 0)), $AO$1:$AU$1, 0))), 0))</f>
        <v/>
      </c>
      <c r="AX342" s="119" t="str">
        <f>IF(OR($B342="", O342="", O$10="", AX$9), "", IFERROR($B342+INDEX(Settings!$AF$19:$AF$33, MATCH(O$10, Settings!$Y$19:$Y$33, 0))+IF(INDEX(Settings!$AI$19:$AI$33, MATCH(O$10, Settings!$Y$19:$Y$33, 0))="", 0, INDEX($AO$2:$AU$8, MATCH(TEXT($B342, "ddd"), $AN$2:$AN$8, 0), MATCH(INDEX(Settings!$AI$19:$AI$33, MATCH(O$10, Settings!$Y$19:$Y$33, 0)), $AO$1:$AU$1, 0))), 0))</f>
        <v/>
      </c>
      <c r="AY342" s="119" t="str">
        <f>IF(OR($B342="", P342="", P$10="", AY$9), "", IFERROR($B342+INDEX(Settings!$AF$19:$AF$33, MATCH(P$10, Settings!$Y$19:$Y$33, 0))+IF(INDEX(Settings!$AI$19:$AI$33, MATCH(P$10, Settings!$Y$19:$Y$33, 0))="", 0, INDEX($AO$2:$AU$8, MATCH(TEXT($B342, "ddd"), $AN$2:$AN$8, 0), MATCH(INDEX(Settings!$AI$19:$AI$33, MATCH(P$10, Settings!$Y$19:$Y$33, 0)), $AO$1:$AU$1, 0))), 0))</f>
        <v/>
      </c>
      <c r="AZ342" s="120" t="str">
        <f>IF(OR($B342="", Q342="", Q$10="", AZ$9), "", IFERROR($B342+INDEX(Settings!$AF$19:$AF$33, MATCH(Q$10, Settings!$Y$19:$Y$33, 0))+IF(INDEX(Settings!$AI$19:$AI$33, MATCH(Q$10, Settings!$Y$19:$Y$33, 0))="", 0, INDEX($AO$2:$AU$8, MATCH(TEXT($B342, "ddd"), $AN$2:$AN$8, 0), MATCH(INDEX(Settings!$AI$19:$AI$33, MATCH(Q$10, Settings!$Y$19:$Y$33, 0)), $AO$1:$AU$1, 0))), 0))</f>
        <v/>
      </c>
      <c r="BB342" s="118" t="str">
        <f>IF(OR(C$10="", $B342="", C342="", BB$9=""), "", IFERROR(WORKDAY((DATE(YEAR($B342), MONTH($B342)+INDEX(Settings!$AM$19:$AM$33, MATCH(C$10, Settings!$Y$19:$Y$33, 0)), IF(INDEX(Settings!$AQ$19:$AQ$33, MATCH(C$10, Settings!$Y$19:$Y$33, 0))=0, DAY($B342), INDEX(Settings!$AQ$19:$AQ$33, MATCH(C$10, Settings!$Y$19:$Y$33, 0))))-1), 1, Settings!$AY$23:$AY$38), ""))</f>
        <v/>
      </c>
      <c r="BC342" s="119" t="str">
        <f>IF(OR(D$10="", $B342="", D342="", BC$9=""), "", IFERROR(WORKDAY((DATE(YEAR($B342), MONTH($B342)+INDEX(Settings!$AM$19:$AM$33, MATCH(D$10, Settings!$Y$19:$Y$33, 0)), IF(INDEX(Settings!$AQ$19:$AQ$33, MATCH(D$10, Settings!$Y$19:$Y$33, 0))=0, DAY($B342), INDEX(Settings!$AQ$19:$AQ$33, MATCH(D$10, Settings!$Y$19:$Y$33, 0))))-1), 1, Settings!$AY$23:$AY$38), ""))</f>
        <v/>
      </c>
      <c r="BD342" s="119" t="str">
        <f>IF(OR(E$10="", $B342="", E342="", BD$9=""), "", IFERROR(WORKDAY((DATE(YEAR($B342), MONTH($B342)+INDEX(Settings!$AM$19:$AM$33, MATCH(E$10, Settings!$Y$19:$Y$33, 0)), IF(INDEX(Settings!$AQ$19:$AQ$33, MATCH(E$10, Settings!$Y$19:$Y$33, 0))=0, DAY($B342), INDEX(Settings!$AQ$19:$AQ$33, MATCH(E$10, Settings!$Y$19:$Y$33, 0))))-1), 1, Settings!$AY$23:$AY$38), ""))</f>
        <v/>
      </c>
      <c r="BE342" s="119" t="str">
        <f>IF(OR(F$10="", $B342="", F342="", BE$9=""), "", IFERROR(WORKDAY((DATE(YEAR($B342), MONTH($B342)+INDEX(Settings!$AM$19:$AM$33, MATCH(F$10, Settings!$Y$19:$Y$33, 0)), IF(INDEX(Settings!$AQ$19:$AQ$33, MATCH(F$10, Settings!$Y$19:$Y$33, 0))=0, DAY($B342), INDEX(Settings!$AQ$19:$AQ$33, MATCH(F$10, Settings!$Y$19:$Y$33, 0))))-1), 1, Settings!$AY$23:$AY$38), ""))</f>
        <v/>
      </c>
      <c r="BF342" s="119" t="str">
        <f>IF(OR(G$10="", $B342="", G342="", BF$9=""), "", IFERROR(WORKDAY((DATE(YEAR($B342), MONTH($B342)+INDEX(Settings!$AM$19:$AM$33, MATCH(G$10, Settings!$Y$19:$Y$33, 0)), IF(INDEX(Settings!$AQ$19:$AQ$33, MATCH(G$10, Settings!$Y$19:$Y$33, 0))=0, DAY($B342), INDEX(Settings!$AQ$19:$AQ$33, MATCH(G$10, Settings!$Y$19:$Y$33, 0))))-1), 1, Settings!$AY$23:$AY$38), ""))</f>
        <v/>
      </c>
      <c r="BG342" s="119" t="str">
        <f>IF(OR(H$10="", $B342="", H342="", BG$9=""), "", IFERROR(WORKDAY((DATE(YEAR($B342), MONTH($B342)+INDEX(Settings!$AM$19:$AM$33, MATCH(H$10, Settings!$Y$19:$Y$33, 0)), IF(INDEX(Settings!$AQ$19:$AQ$33, MATCH(H$10, Settings!$Y$19:$Y$33, 0))=0, DAY($B342), INDEX(Settings!$AQ$19:$AQ$33, MATCH(H$10, Settings!$Y$19:$Y$33, 0))))-1), 1, Settings!$AY$23:$AY$38), ""))</f>
        <v/>
      </c>
      <c r="BH342" s="119" t="str">
        <f>IF(OR(I$10="", $B342="", I342="", BH$9=""), "", IFERROR(WORKDAY((DATE(YEAR($B342), MONTH($B342)+INDEX(Settings!$AM$19:$AM$33, MATCH(I$10, Settings!$Y$19:$Y$33, 0)), IF(INDEX(Settings!$AQ$19:$AQ$33, MATCH(I$10, Settings!$Y$19:$Y$33, 0))=0, DAY($B342), INDEX(Settings!$AQ$19:$AQ$33, MATCH(I$10, Settings!$Y$19:$Y$33, 0))))-1), 1, Settings!$AY$23:$AY$38), ""))</f>
        <v/>
      </c>
      <c r="BI342" s="119" t="str">
        <f>IF(OR(J$10="", $B342="", J342="", BI$9=""), "", IFERROR(WORKDAY((DATE(YEAR($B342), MONTH($B342)+INDEX(Settings!$AM$19:$AM$33, MATCH(J$10, Settings!$Y$19:$Y$33, 0)), IF(INDEX(Settings!$AQ$19:$AQ$33, MATCH(J$10, Settings!$Y$19:$Y$33, 0))=0, DAY($B342), INDEX(Settings!$AQ$19:$AQ$33, MATCH(J$10, Settings!$Y$19:$Y$33, 0))))-1), 1, Settings!$AY$23:$AY$38), ""))</f>
        <v/>
      </c>
      <c r="BJ342" s="119" t="str">
        <f>IF(OR(K$10="", $B342="", K342="", BJ$9=""), "", IFERROR(WORKDAY((DATE(YEAR($B342), MONTH($B342)+INDEX(Settings!$AM$19:$AM$33, MATCH(K$10, Settings!$Y$19:$Y$33, 0)), IF(INDEX(Settings!$AQ$19:$AQ$33, MATCH(K$10, Settings!$Y$19:$Y$33, 0))=0, DAY($B342), INDEX(Settings!$AQ$19:$AQ$33, MATCH(K$10, Settings!$Y$19:$Y$33, 0))))-1), 1, Settings!$AY$23:$AY$38), ""))</f>
        <v/>
      </c>
      <c r="BK342" s="119" t="str">
        <f>IF(OR(L$10="", $B342="", L342="", BK$9=""), "", IFERROR(WORKDAY((DATE(YEAR($B342), MONTH($B342)+INDEX(Settings!$AM$19:$AM$33, MATCH(L$10, Settings!$Y$19:$Y$33, 0)), IF(INDEX(Settings!$AQ$19:$AQ$33, MATCH(L$10, Settings!$Y$19:$Y$33, 0))=0, DAY($B342), INDEX(Settings!$AQ$19:$AQ$33, MATCH(L$10, Settings!$Y$19:$Y$33, 0))))-1), 1, Settings!$AY$23:$AY$38), ""))</f>
        <v/>
      </c>
      <c r="BL342" s="119" t="str">
        <f>IF(OR(M$10="", $B342="", M342="", BL$9=""), "", IFERROR(WORKDAY((DATE(YEAR($B342), MONTH($B342)+INDEX(Settings!$AM$19:$AM$33, MATCH(M$10, Settings!$Y$19:$Y$33, 0)), IF(INDEX(Settings!$AQ$19:$AQ$33, MATCH(M$10, Settings!$Y$19:$Y$33, 0))=0, DAY($B342), INDEX(Settings!$AQ$19:$AQ$33, MATCH(M$10, Settings!$Y$19:$Y$33, 0))))-1), 1, Settings!$AY$23:$AY$38), ""))</f>
        <v/>
      </c>
      <c r="BM342" s="119" t="str">
        <f>IF(OR(N$10="", $B342="", N342="", BM$9=""), "", IFERROR(WORKDAY((DATE(YEAR($B342), MONTH($B342)+INDEX(Settings!$AM$19:$AM$33, MATCH(N$10, Settings!$Y$19:$Y$33, 0)), IF(INDEX(Settings!$AQ$19:$AQ$33, MATCH(N$10, Settings!$Y$19:$Y$33, 0))=0, DAY($B342), INDEX(Settings!$AQ$19:$AQ$33, MATCH(N$10, Settings!$Y$19:$Y$33, 0))))-1), 1, Settings!$AY$23:$AY$38), ""))</f>
        <v/>
      </c>
      <c r="BN342" s="119" t="str">
        <f>IF(OR(O$10="", $B342="", O342="", BN$9=""), "", IFERROR(WORKDAY((DATE(YEAR($B342), MONTH($B342)+INDEX(Settings!$AM$19:$AM$33, MATCH(O$10, Settings!$Y$19:$Y$33, 0)), IF(INDEX(Settings!$AQ$19:$AQ$33, MATCH(O$10, Settings!$Y$19:$Y$33, 0))=0, DAY($B342), INDEX(Settings!$AQ$19:$AQ$33, MATCH(O$10, Settings!$Y$19:$Y$33, 0))))-1), 1, Settings!$AY$23:$AY$38), ""))</f>
        <v/>
      </c>
      <c r="BO342" s="119" t="str">
        <f>IF(OR(P$10="", $B342="", P342="", BO$9=""), "", IFERROR(WORKDAY((DATE(YEAR($B342), MONTH($B342)+INDEX(Settings!$AM$19:$AM$33, MATCH(P$10, Settings!$Y$19:$Y$33, 0)), IF(INDEX(Settings!$AQ$19:$AQ$33, MATCH(P$10, Settings!$Y$19:$Y$33, 0))=0, DAY($B342), INDEX(Settings!$AQ$19:$AQ$33, MATCH(P$10, Settings!$Y$19:$Y$33, 0))))-1), 1, Settings!$AY$23:$AY$38), ""))</f>
        <v/>
      </c>
      <c r="BP342" s="120" t="str">
        <f>IF(OR(Q$10="", $B342="", Q342="", BP$9=""), "", IFERROR(WORKDAY((DATE(YEAR($B342), MONTH($B342)+INDEX(Settings!$AM$19:$AM$33, MATCH(Q$10, Settings!$Y$19:$Y$33, 0)), IF(INDEX(Settings!$AQ$19:$AQ$33, MATCH(Q$10, Settings!$Y$19:$Y$33, 0))=0, DAY($B342), INDEX(Settings!$AQ$19:$AQ$33, MATCH(Q$10, Settings!$Y$19:$Y$33, 0))))-1), 1, Settings!$AY$23:$AY$38), ""))</f>
        <v/>
      </c>
      <c r="BR342" s="118" t="str">
        <f>IF(BB342="", "", IF(BB342&lt;=$B342, WORKDAY(DATE(YEAR($BB342), MONTH(BB342)+1, DAY(BB342)-1), 1, Settings!$AY$23:$AY$38), BB342))</f>
        <v/>
      </c>
      <c r="BS342" s="119" t="str">
        <f>IF(BC342="", "", IF(BC342&lt;=$B342, WORKDAY(DATE(YEAR($BB342), MONTH(BC342)+1, DAY(BC342)-1), 1, Settings!$AY$23:$AY$38), BC342))</f>
        <v/>
      </c>
      <c r="BT342" s="119" t="str">
        <f>IF(BD342="", "", IF(BD342&lt;=$B342, WORKDAY(DATE(YEAR($BB342), MONTH(BD342)+1, DAY(BD342)-1), 1, Settings!$AY$23:$AY$38), BD342))</f>
        <v/>
      </c>
      <c r="BU342" s="119" t="str">
        <f>IF(BE342="", "", IF(BE342&lt;=$B342, WORKDAY(DATE(YEAR($BB342), MONTH(BE342)+1, DAY(BE342)-1), 1, Settings!$AY$23:$AY$38), BE342))</f>
        <v/>
      </c>
      <c r="BV342" s="119" t="str">
        <f>IF(BF342="", "", IF(BF342&lt;=$B342, WORKDAY(DATE(YEAR($BB342), MONTH(BF342)+1, DAY(BF342)-1), 1, Settings!$AY$23:$AY$38), BF342))</f>
        <v/>
      </c>
      <c r="BW342" s="119" t="str">
        <f>IF(BG342="", "", IF(BG342&lt;=$B342, WORKDAY(DATE(YEAR($BB342), MONTH(BG342)+1, DAY(BG342)-1), 1, Settings!$AY$23:$AY$38), BG342))</f>
        <v/>
      </c>
      <c r="BX342" s="119" t="str">
        <f>IF(BH342="", "", IF(BH342&lt;=$B342, WORKDAY(DATE(YEAR($BB342), MONTH(BH342)+1, DAY(BH342)-1), 1, Settings!$AY$23:$AY$38), BH342))</f>
        <v/>
      </c>
      <c r="BY342" s="119" t="str">
        <f>IF(BI342="", "", IF(BI342&lt;=$B342, WORKDAY(DATE(YEAR($BB342), MONTH(BI342)+1, DAY(BI342)-1), 1, Settings!$AY$23:$AY$38), BI342))</f>
        <v/>
      </c>
      <c r="BZ342" s="119" t="str">
        <f>IF(BJ342="", "", IF(BJ342&lt;=$B342, WORKDAY(DATE(YEAR($BB342), MONTH(BJ342)+1, DAY(BJ342)-1), 1, Settings!$AY$23:$AY$38), BJ342))</f>
        <v/>
      </c>
      <c r="CA342" s="119" t="str">
        <f>IF(BK342="", "", IF(BK342&lt;=$B342, WORKDAY(DATE(YEAR($BB342), MONTH(BK342)+1, DAY(BK342)-1), 1, Settings!$AY$23:$AY$38), BK342))</f>
        <v/>
      </c>
      <c r="CB342" s="119" t="str">
        <f>IF(BL342="", "", IF(BL342&lt;=$B342, WORKDAY(DATE(YEAR($BB342), MONTH(BL342)+1, DAY(BL342)-1), 1, Settings!$AY$23:$AY$38), BL342))</f>
        <v/>
      </c>
      <c r="CC342" s="119" t="str">
        <f>IF(BM342="", "", IF(BM342&lt;=$B342, WORKDAY(DATE(YEAR($BB342), MONTH(BM342)+1, DAY(BM342)-1), 1, Settings!$AY$23:$AY$38), BM342))</f>
        <v/>
      </c>
      <c r="CD342" s="119" t="str">
        <f>IF(BN342="", "", IF(BN342&lt;=$B342, WORKDAY(DATE(YEAR($BB342), MONTH(BN342)+1, DAY(BN342)-1), 1, Settings!$AY$23:$AY$38), BN342))</f>
        <v/>
      </c>
      <c r="CE342" s="119" t="str">
        <f>IF(BO342="", "", IF(BO342&lt;=$B342, WORKDAY(DATE(YEAR($BB342), MONTH(BO342)+1, DAY(BO342)-1), 1, Settings!$AY$23:$AY$38), BO342))</f>
        <v/>
      </c>
      <c r="CF342" s="120" t="str">
        <f>IF(BP342="", "", IF(BP342&lt;=$B342, WORKDAY(DATE(YEAR($BB342), MONTH(BP342)+1, DAY(BP342)-1), 1, Settings!$AY$23:$AY$38), BP342))</f>
        <v/>
      </c>
      <c r="CH342" s="48" t="str">
        <f t="shared" si="159"/>
        <v/>
      </c>
      <c r="CI342" s="49" t="str">
        <f t="shared" si="160"/>
        <v/>
      </c>
      <c r="CJ342" s="49" t="str">
        <f t="shared" si="161"/>
        <v/>
      </c>
      <c r="CK342" s="49" t="str">
        <f t="shared" si="162"/>
        <v/>
      </c>
      <c r="CL342" s="49" t="str">
        <f t="shared" si="163"/>
        <v/>
      </c>
      <c r="CM342" s="49" t="str">
        <f t="shared" si="164"/>
        <v/>
      </c>
      <c r="CN342" s="49" t="str">
        <f t="shared" si="165"/>
        <v/>
      </c>
      <c r="CO342" s="49" t="str">
        <f t="shared" si="166"/>
        <v/>
      </c>
      <c r="CP342" s="49" t="str">
        <f t="shared" si="167"/>
        <v/>
      </c>
      <c r="CQ342" s="49" t="str">
        <f t="shared" si="168"/>
        <v/>
      </c>
      <c r="CR342" s="49" t="str">
        <f t="shared" si="169"/>
        <v/>
      </c>
      <c r="CS342" s="49" t="str">
        <f t="shared" si="170"/>
        <v/>
      </c>
      <c r="CT342" s="49" t="str">
        <f t="shared" si="171"/>
        <v/>
      </c>
      <c r="CU342" s="49" t="str">
        <f t="shared" si="172"/>
        <v/>
      </c>
      <c r="CV342" s="16" t="str">
        <f t="shared" si="173"/>
        <v/>
      </c>
      <c r="CX342" s="48" t="str">
        <f t="shared" si="174"/>
        <v/>
      </c>
      <c r="CY342" s="49" t="str">
        <f t="shared" si="175"/>
        <v/>
      </c>
      <c r="CZ342" s="49" t="str">
        <f t="shared" si="176"/>
        <v/>
      </c>
      <c r="DA342" s="49" t="str">
        <f t="shared" si="177"/>
        <v/>
      </c>
      <c r="DB342" s="49" t="str">
        <f t="shared" si="178"/>
        <v/>
      </c>
      <c r="DC342" s="49" t="str">
        <f t="shared" si="179"/>
        <v/>
      </c>
      <c r="DD342" s="49" t="str">
        <f t="shared" si="180"/>
        <v/>
      </c>
      <c r="DE342" s="49" t="str">
        <f t="shared" si="181"/>
        <v/>
      </c>
      <c r="DF342" s="49" t="str">
        <f t="shared" si="182"/>
        <v/>
      </c>
      <c r="DG342" s="49" t="str">
        <f t="shared" si="183"/>
        <v/>
      </c>
      <c r="DH342" s="49" t="str">
        <f t="shared" si="184"/>
        <v/>
      </c>
      <c r="DI342" s="49" t="str">
        <f t="shared" si="185"/>
        <v/>
      </c>
      <c r="DJ342" s="49" t="str">
        <f t="shared" si="186"/>
        <v/>
      </c>
      <c r="DK342" s="49" t="str">
        <f t="shared" si="187"/>
        <v/>
      </c>
      <c r="DL342" s="16" t="str">
        <f t="shared" si="188"/>
        <v/>
      </c>
      <c r="DN342" s="17" t="str">
        <f t="shared" si="189"/>
        <v>May 2020</v>
      </c>
    </row>
    <row r="343" spans="1:118" x14ac:dyDescent="0.25">
      <c r="A343" s="30"/>
      <c r="B343" s="102">
        <f>IF(B342="", "", IFERROR(IF(B342+1&gt;Settings!$G$25, "", B342+1), ""))</f>
        <v>43979</v>
      </c>
      <c r="C343" s="294"/>
      <c r="D343" s="295"/>
      <c r="E343" s="295"/>
      <c r="F343" s="295"/>
      <c r="G343" s="295"/>
      <c r="H343" s="295"/>
      <c r="I343" s="295"/>
      <c r="J343" s="295"/>
      <c r="K343" s="295"/>
      <c r="L343" s="295"/>
      <c r="M343" s="295"/>
      <c r="N343" s="295"/>
      <c r="O343" s="295"/>
      <c r="P343" s="295"/>
      <c r="Q343" s="296"/>
      <c r="R343" s="30"/>
      <c r="T343" s="17" t="str">
        <f>IF($B343="", "", IF($B343&lt;Settings!$G$23, "Old", "New"))</f>
        <v>New</v>
      </c>
      <c r="AL343" s="118" t="str">
        <f>IF(OR($B343="", C343="", C$10="", AL$9), "", IFERROR($B343+INDEX(Settings!$AF$19:$AF$33, MATCH(C$10, Settings!$Y$19:$Y$33, 0))+IF(INDEX(Settings!$AI$19:$AI$33, MATCH(C$10, Settings!$Y$19:$Y$33, 0))="", 0, INDEX($AO$2:$AU$8, MATCH(TEXT($B343, "ddd"), $AN$2:$AN$8, 0), MATCH(INDEX(Settings!$AI$19:$AI$33, MATCH(C$10, Settings!$Y$19:$Y$33, 0)), $AO$1:$AU$1, 0))), 0))</f>
        <v/>
      </c>
      <c r="AM343" s="119" t="str">
        <f>IF(OR($B343="", D343="", D$10="", AM$9), "", IFERROR($B343+INDEX(Settings!$AF$19:$AF$33, MATCH(D$10, Settings!$Y$19:$Y$33, 0))+IF(INDEX(Settings!$AI$19:$AI$33, MATCH(D$10, Settings!$Y$19:$Y$33, 0))="", 0, INDEX($AO$2:$AU$8, MATCH(TEXT($B343, "ddd"), $AN$2:$AN$8, 0), MATCH(INDEX(Settings!$AI$19:$AI$33, MATCH(D$10, Settings!$Y$19:$Y$33, 0)), $AO$1:$AU$1, 0))), 0))</f>
        <v/>
      </c>
      <c r="AN343" s="119" t="str">
        <f>IF(OR($B343="", E343="", E$10="", AN$9), "", IFERROR($B343+INDEX(Settings!$AF$19:$AF$33, MATCH(E$10, Settings!$Y$19:$Y$33, 0))+IF(INDEX(Settings!$AI$19:$AI$33, MATCH(E$10, Settings!$Y$19:$Y$33, 0))="", 0, INDEX($AO$2:$AU$8, MATCH(TEXT($B343, "ddd"), $AN$2:$AN$8, 0), MATCH(INDEX(Settings!$AI$19:$AI$33, MATCH(E$10, Settings!$Y$19:$Y$33, 0)), $AO$1:$AU$1, 0))), 0))</f>
        <v/>
      </c>
      <c r="AO343" s="119" t="str">
        <f>IF(OR($B343="", F343="", F$10="", AO$9), "", IFERROR($B343+INDEX(Settings!$AF$19:$AF$33, MATCH(F$10, Settings!$Y$19:$Y$33, 0))+IF(INDEX(Settings!$AI$19:$AI$33, MATCH(F$10, Settings!$Y$19:$Y$33, 0))="", 0, INDEX($AO$2:$AU$8, MATCH(TEXT($B343, "ddd"), $AN$2:$AN$8, 0), MATCH(INDEX(Settings!$AI$19:$AI$33, MATCH(F$10, Settings!$Y$19:$Y$33, 0)), $AO$1:$AU$1, 0))), 0))</f>
        <v/>
      </c>
      <c r="AP343" s="119" t="str">
        <f>IF(OR($B343="", G343="", G$10="", AP$9), "", IFERROR($B343+INDEX(Settings!$AF$19:$AF$33, MATCH(G$10, Settings!$Y$19:$Y$33, 0))+IF(INDEX(Settings!$AI$19:$AI$33, MATCH(G$10, Settings!$Y$19:$Y$33, 0))="", 0, INDEX($AO$2:$AU$8, MATCH(TEXT($B343, "ddd"), $AN$2:$AN$8, 0), MATCH(INDEX(Settings!$AI$19:$AI$33, MATCH(G$10, Settings!$Y$19:$Y$33, 0)), $AO$1:$AU$1, 0))), 0))</f>
        <v/>
      </c>
      <c r="AQ343" s="119" t="str">
        <f>IF(OR($B343="", H343="", H$10="", AQ$9), "", IFERROR($B343+INDEX(Settings!$AF$19:$AF$33, MATCH(H$10, Settings!$Y$19:$Y$33, 0))+IF(INDEX(Settings!$AI$19:$AI$33, MATCH(H$10, Settings!$Y$19:$Y$33, 0))="", 0, INDEX($AO$2:$AU$8, MATCH(TEXT($B343, "ddd"), $AN$2:$AN$8, 0), MATCH(INDEX(Settings!$AI$19:$AI$33, MATCH(H$10, Settings!$Y$19:$Y$33, 0)), $AO$1:$AU$1, 0))), 0))</f>
        <v/>
      </c>
      <c r="AR343" s="119" t="str">
        <f>IF(OR($B343="", I343="", I$10="", AR$9), "", IFERROR($B343+INDEX(Settings!$AF$19:$AF$33, MATCH(I$10, Settings!$Y$19:$Y$33, 0))+IF(INDEX(Settings!$AI$19:$AI$33, MATCH(I$10, Settings!$Y$19:$Y$33, 0))="", 0, INDEX($AO$2:$AU$8, MATCH(TEXT($B343, "ddd"), $AN$2:$AN$8, 0), MATCH(INDEX(Settings!$AI$19:$AI$33, MATCH(I$10, Settings!$Y$19:$Y$33, 0)), $AO$1:$AU$1, 0))), 0))</f>
        <v/>
      </c>
      <c r="AS343" s="119" t="str">
        <f>IF(OR($B343="", J343="", J$10="", AS$9), "", IFERROR($B343+INDEX(Settings!$AF$19:$AF$33, MATCH(J$10, Settings!$Y$19:$Y$33, 0))+IF(INDEX(Settings!$AI$19:$AI$33, MATCH(J$10, Settings!$Y$19:$Y$33, 0))="", 0, INDEX($AO$2:$AU$8, MATCH(TEXT($B343, "ddd"), $AN$2:$AN$8, 0), MATCH(INDEX(Settings!$AI$19:$AI$33, MATCH(J$10, Settings!$Y$19:$Y$33, 0)), $AO$1:$AU$1, 0))), 0))</f>
        <v/>
      </c>
      <c r="AT343" s="119" t="str">
        <f>IF(OR($B343="", K343="", K$10="", AT$9), "", IFERROR($B343+INDEX(Settings!$AF$19:$AF$33, MATCH(K$10, Settings!$Y$19:$Y$33, 0))+IF(INDEX(Settings!$AI$19:$AI$33, MATCH(K$10, Settings!$Y$19:$Y$33, 0))="", 0, INDEX($AO$2:$AU$8, MATCH(TEXT($B343, "ddd"), $AN$2:$AN$8, 0), MATCH(INDEX(Settings!$AI$19:$AI$33, MATCH(K$10, Settings!$Y$19:$Y$33, 0)), $AO$1:$AU$1, 0))), 0))</f>
        <v/>
      </c>
      <c r="AU343" s="119" t="str">
        <f>IF(OR($B343="", L343="", L$10="", AU$9), "", IFERROR($B343+INDEX(Settings!$AF$19:$AF$33, MATCH(L$10, Settings!$Y$19:$Y$33, 0))+IF(INDEX(Settings!$AI$19:$AI$33, MATCH(L$10, Settings!$Y$19:$Y$33, 0))="", 0, INDEX($AO$2:$AU$8, MATCH(TEXT($B343, "ddd"), $AN$2:$AN$8, 0), MATCH(INDEX(Settings!$AI$19:$AI$33, MATCH(L$10, Settings!$Y$19:$Y$33, 0)), $AO$1:$AU$1, 0))), 0))</f>
        <v/>
      </c>
      <c r="AV343" s="119" t="str">
        <f>IF(OR($B343="", M343="", M$10="", AV$9), "", IFERROR($B343+INDEX(Settings!$AF$19:$AF$33, MATCH(M$10, Settings!$Y$19:$Y$33, 0))+IF(INDEX(Settings!$AI$19:$AI$33, MATCH(M$10, Settings!$Y$19:$Y$33, 0))="", 0, INDEX($AO$2:$AU$8, MATCH(TEXT($B343, "ddd"), $AN$2:$AN$8, 0), MATCH(INDEX(Settings!$AI$19:$AI$33, MATCH(M$10, Settings!$Y$19:$Y$33, 0)), $AO$1:$AU$1, 0))), 0))</f>
        <v/>
      </c>
      <c r="AW343" s="119" t="str">
        <f>IF(OR($B343="", N343="", N$10="", AW$9), "", IFERROR($B343+INDEX(Settings!$AF$19:$AF$33, MATCH(N$10, Settings!$Y$19:$Y$33, 0))+IF(INDEX(Settings!$AI$19:$AI$33, MATCH(N$10, Settings!$Y$19:$Y$33, 0))="", 0, INDEX($AO$2:$AU$8, MATCH(TEXT($B343, "ddd"), $AN$2:$AN$8, 0), MATCH(INDEX(Settings!$AI$19:$AI$33, MATCH(N$10, Settings!$Y$19:$Y$33, 0)), $AO$1:$AU$1, 0))), 0))</f>
        <v/>
      </c>
      <c r="AX343" s="119" t="str">
        <f>IF(OR($B343="", O343="", O$10="", AX$9), "", IFERROR($B343+INDEX(Settings!$AF$19:$AF$33, MATCH(O$10, Settings!$Y$19:$Y$33, 0))+IF(INDEX(Settings!$AI$19:$AI$33, MATCH(O$10, Settings!$Y$19:$Y$33, 0))="", 0, INDEX($AO$2:$AU$8, MATCH(TEXT($B343, "ddd"), $AN$2:$AN$8, 0), MATCH(INDEX(Settings!$AI$19:$AI$33, MATCH(O$10, Settings!$Y$19:$Y$33, 0)), $AO$1:$AU$1, 0))), 0))</f>
        <v/>
      </c>
      <c r="AY343" s="119" t="str">
        <f>IF(OR($B343="", P343="", P$10="", AY$9), "", IFERROR($B343+INDEX(Settings!$AF$19:$AF$33, MATCH(P$10, Settings!$Y$19:$Y$33, 0))+IF(INDEX(Settings!$AI$19:$AI$33, MATCH(P$10, Settings!$Y$19:$Y$33, 0))="", 0, INDEX($AO$2:$AU$8, MATCH(TEXT($B343, "ddd"), $AN$2:$AN$8, 0), MATCH(INDEX(Settings!$AI$19:$AI$33, MATCH(P$10, Settings!$Y$19:$Y$33, 0)), $AO$1:$AU$1, 0))), 0))</f>
        <v/>
      </c>
      <c r="AZ343" s="120" t="str">
        <f>IF(OR($B343="", Q343="", Q$10="", AZ$9), "", IFERROR($B343+INDEX(Settings!$AF$19:$AF$33, MATCH(Q$10, Settings!$Y$19:$Y$33, 0))+IF(INDEX(Settings!$AI$19:$AI$33, MATCH(Q$10, Settings!$Y$19:$Y$33, 0))="", 0, INDEX($AO$2:$AU$8, MATCH(TEXT($B343, "ddd"), $AN$2:$AN$8, 0), MATCH(INDEX(Settings!$AI$19:$AI$33, MATCH(Q$10, Settings!$Y$19:$Y$33, 0)), $AO$1:$AU$1, 0))), 0))</f>
        <v/>
      </c>
      <c r="BB343" s="118" t="str">
        <f>IF(OR(C$10="", $B343="", C343="", BB$9=""), "", IFERROR(WORKDAY((DATE(YEAR($B343), MONTH($B343)+INDEX(Settings!$AM$19:$AM$33, MATCH(C$10, Settings!$Y$19:$Y$33, 0)), IF(INDEX(Settings!$AQ$19:$AQ$33, MATCH(C$10, Settings!$Y$19:$Y$33, 0))=0, DAY($B343), INDEX(Settings!$AQ$19:$AQ$33, MATCH(C$10, Settings!$Y$19:$Y$33, 0))))-1), 1, Settings!$AY$23:$AY$38), ""))</f>
        <v/>
      </c>
      <c r="BC343" s="119" t="str">
        <f>IF(OR(D$10="", $B343="", D343="", BC$9=""), "", IFERROR(WORKDAY((DATE(YEAR($B343), MONTH($B343)+INDEX(Settings!$AM$19:$AM$33, MATCH(D$10, Settings!$Y$19:$Y$33, 0)), IF(INDEX(Settings!$AQ$19:$AQ$33, MATCH(D$10, Settings!$Y$19:$Y$33, 0))=0, DAY($B343), INDEX(Settings!$AQ$19:$AQ$33, MATCH(D$10, Settings!$Y$19:$Y$33, 0))))-1), 1, Settings!$AY$23:$AY$38), ""))</f>
        <v/>
      </c>
      <c r="BD343" s="119" t="str">
        <f>IF(OR(E$10="", $B343="", E343="", BD$9=""), "", IFERROR(WORKDAY((DATE(YEAR($B343), MONTH($B343)+INDEX(Settings!$AM$19:$AM$33, MATCH(E$10, Settings!$Y$19:$Y$33, 0)), IF(INDEX(Settings!$AQ$19:$AQ$33, MATCH(E$10, Settings!$Y$19:$Y$33, 0))=0, DAY($B343), INDEX(Settings!$AQ$19:$AQ$33, MATCH(E$10, Settings!$Y$19:$Y$33, 0))))-1), 1, Settings!$AY$23:$AY$38), ""))</f>
        <v/>
      </c>
      <c r="BE343" s="119" t="str">
        <f>IF(OR(F$10="", $B343="", F343="", BE$9=""), "", IFERROR(WORKDAY((DATE(YEAR($B343), MONTH($B343)+INDEX(Settings!$AM$19:$AM$33, MATCH(F$10, Settings!$Y$19:$Y$33, 0)), IF(INDEX(Settings!$AQ$19:$AQ$33, MATCH(F$10, Settings!$Y$19:$Y$33, 0))=0, DAY($B343), INDEX(Settings!$AQ$19:$AQ$33, MATCH(F$10, Settings!$Y$19:$Y$33, 0))))-1), 1, Settings!$AY$23:$AY$38), ""))</f>
        <v/>
      </c>
      <c r="BF343" s="119" t="str">
        <f>IF(OR(G$10="", $B343="", G343="", BF$9=""), "", IFERROR(WORKDAY((DATE(YEAR($B343), MONTH($B343)+INDEX(Settings!$AM$19:$AM$33, MATCH(G$10, Settings!$Y$19:$Y$33, 0)), IF(INDEX(Settings!$AQ$19:$AQ$33, MATCH(G$10, Settings!$Y$19:$Y$33, 0))=0, DAY($B343), INDEX(Settings!$AQ$19:$AQ$33, MATCH(G$10, Settings!$Y$19:$Y$33, 0))))-1), 1, Settings!$AY$23:$AY$38), ""))</f>
        <v/>
      </c>
      <c r="BG343" s="119" t="str">
        <f>IF(OR(H$10="", $B343="", H343="", BG$9=""), "", IFERROR(WORKDAY((DATE(YEAR($B343), MONTH($B343)+INDEX(Settings!$AM$19:$AM$33, MATCH(H$10, Settings!$Y$19:$Y$33, 0)), IF(INDEX(Settings!$AQ$19:$AQ$33, MATCH(H$10, Settings!$Y$19:$Y$33, 0))=0, DAY($B343), INDEX(Settings!$AQ$19:$AQ$33, MATCH(H$10, Settings!$Y$19:$Y$33, 0))))-1), 1, Settings!$AY$23:$AY$38), ""))</f>
        <v/>
      </c>
      <c r="BH343" s="119" t="str">
        <f>IF(OR(I$10="", $B343="", I343="", BH$9=""), "", IFERROR(WORKDAY((DATE(YEAR($B343), MONTH($B343)+INDEX(Settings!$AM$19:$AM$33, MATCH(I$10, Settings!$Y$19:$Y$33, 0)), IF(INDEX(Settings!$AQ$19:$AQ$33, MATCH(I$10, Settings!$Y$19:$Y$33, 0))=0, DAY($B343), INDEX(Settings!$AQ$19:$AQ$33, MATCH(I$10, Settings!$Y$19:$Y$33, 0))))-1), 1, Settings!$AY$23:$AY$38), ""))</f>
        <v/>
      </c>
      <c r="BI343" s="119" t="str">
        <f>IF(OR(J$10="", $B343="", J343="", BI$9=""), "", IFERROR(WORKDAY((DATE(YEAR($B343), MONTH($B343)+INDEX(Settings!$AM$19:$AM$33, MATCH(J$10, Settings!$Y$19:$Y$33, 0)), IF(INDEX(Settings!$AQ$19:$AQ$33, MATCH(J$10, Settings!$Y$19:$Y$33, 0))=0, DAY($B343), INDEX(Settings!$AQ$19:$AQ$33, MATCH(J$10, Settings!$Y$19:$Y$33, 0))))-1), 1, Settings!$AY$23:$AY$38), ""))</f>
        <v/>
      </c>
      <c r="BJ343" s="119" t="str">
        <f>IF(OR(K$10="", $B343="", K343="", BJ$9=""), "", IFERROR(WORKDAY((DATE(YEAR($B343), MONTH($B343)+INDEX(Settings!$AM$19:$AM$33, MATCH(K$10, Settings!$Y$19:$Y$33, 0)), IF(INDEX(Settings!$AQ$19:$AQ$33, MATCH(K$10, Settings!$Y$19:$Y$33, 0))=0, DAY($B343), INDEX(Settings!$AQ$19:$AQ$33, MATCH(K$10, Settings!$Y$19:$Y$33, 0))))-1), 1, Settings!$AY$23:$AY$38), ""))</f>
        <v/>
      </c>
      <c r="BK343" s="119" t="str">
        <f>IF(OR(L$10="", $B343="", L343="", BK$9=""), "", IFERROR(WORKDAY((DATE(YEAR($B343), MONTH($B343)+INDEX(Settings!$AM$19:$AM$33, MATCH(L$10, Settings!$Y$19:$Y$33, 0)), IF(INDEX(Settings!$AQ$19:$AQ$33, MATCH(L$10, Settings!$Y$19:$Y$33, 0))=0, DAY($B343), INDEX(Settings!$AQ$19:$AQ$33, MATCH(L$10, Settings!$Y$19:$Y$33, 0))))-1), 1, Settings!$AY$23:$AY$38), ""))</f>
        <v/>
      </c>
      <c r="BL343" s="119" t="str">
        <f>IF(OR(M$10="", $B343="", M343="", BL$9=""), "", IFERROR(WORKDAY((DATE(YEAR($B343), MONTH($B343)+INDEX(Settings!$AM$19:$AM$33, MATCH(M$10, Settings!$Y$19:$Y$33, 0)), IF(INDEX(Settings!$AQ$19:$AQ$33, MATCH(M$10, Settings!$Y$19:$Y$33, 0))=0, DAY($B343), INDEX(Settings!$AQ$19:$AQ$33, MATCH(M$10, Settings!$Y$19:$Y$33, 0))))-1), 1, Settings!$AY$23:$AY$38), ""))</f>
        <v/>
      </c>
      <c r="BM343" s="119" t="str">
        <f>IF(OR(N$10="", $B343="", N343="", BM$9=""), "", IFERROR(WORKDAY((DATE(YEAR($B343), MONTH($B343)+INDEX(Settings!$AM$19:$AM$33, MATCH(N$10, Settings!$Y$19:$Y$33, 0)), IF(INDEX(Settings!$AQ$19:$AQ$33, MATCH(N$10, Settings!$Y$19:$Y$33, 0))=0, DAY($B343), INDEX(Settings!$AQ$19:$AQ$33, MATCH(N$10, Settings!$Y$19:$Y$33, 0))))-1), 1, Settings!$AY$23:$AY$38), ""))</f>
        <v/>
      </c>
      <c r="BN343" s="119" t="str">
        <f>IF(OR(O$10="", $B343="", O343="", BN$9=""), "", IFERROR(WORKDAY((DATE(YEAR($B343), MONTH($B343)+INDEX(Settings!$AM$19:$AM$33, MATCH(O$10, Settings!$Y$19:$Y$33, 0)), IF(INDEX(Settings!$AQ$19:$AQ$33, MATCH(O$10, Settings!$Y$19:$Y$33, 0))=0, DAY($B343), INDEX(Settings!$AQ$19:$AQ$33, MATCH(O$10, Settings!$Y$19:$Y$33, 0))))-1), 1, Settings!$AY$23:$AY$38), ""))</f>
        <v/>
      </c>
      <c r="BO343" s="119" t="str">
        <f>IF(OR(P$10="", $B343="", P343="", BO$9=""), "", IFERROR(WORKDAY((DATE(YEAR($B343), MONTH($B343)+INDEX(Settings!$AM$19:$AM$33, MATCH(P$10, Settings!$Y$19:$Y$33, 0)), IF(INDEX(Settings!$AQ$19:$AQ$33, MATCH(P$10, Settings!$Y$19:$Y$33, 0))=0, DAY($B343), INDEX(Settings!$AQ$19:$AQ$33, MATCH(P$10, Settings!$Y$19:$Y$33, 0))))-1), 1, Settings!$AY$23:$AY$38), ""))</f>
        <v/>
      </c>
      <c r="BP343" s="120" t="str">
        <f>IF(OR(Q$10="", $B343="", Q343="", BP$9=""), "", IFERROR(WORKDAY((DATE(YEAR($B343), MONTH($B343)+INDEX(Settings!$AM$19:$AM$33, MATCH(Q$10, Settings!$Y$19:$Y$33, 0)), IF(INDEX(Settings!$AQ$19:$AQ$33, MATCH(Q$10, Settings!$Y$19:$Y$33, 0))=0, DAY($B343), INDEX(Settings!$AQ$19:$AQ$33, MATCH(Q$10, Settings!$Y$19:$Y$33, 0))))-1), 1, Settings!$AY$23:$AY$38), ""))</f>
        <v/>
      </c>
      <c r="BR343" s="118" t="str">
        <f>IF(BB343="", "", IF(BB343&lt;=$B343, WORKDAY(DATE(YEAR($BB343), MONTH(BB343)+1, DAY(BB343)-1), 1, Settings!$AY$23:$AY$38), BB343))</f>
        <v/>
      </c>
      <c r="BS343" s="119" t="str">
        <f>IF(BC343="", "", IF(BC343&lt;=$B343, WORKDAY(DATE(YEAR($BB343), MONTH(BC343)+1, DAY(BC343)-1), 1, Settings!$AY$23:$AY$38), BC343))</f>
        <v/>
      </c>
      <c r="BT343" s="119" t="str">
        <f>IF(BD343="", "", IF(BD343&lt;=$B343, WORKDAY(DATE(YEAR($BB343), MONTH(BD343)+1, DAY(BD343)-1), 1, Settings!$AY$23:$AY$38), BD343))</f>
        <v/>
      </c>
      <c r="BU343" s="119" t="str">
        <f>IF(BE343="", "", IF(BE343&lt;=$B343, WORKDAY(DATE(YEAR($BB343), MONTH(BE343)+1, DAY(BE343)-1), 1, Settings!$AY$23:$AY$38), BE343))</f>
        <v/>
      </c>
      <c r="BV343" s="119" t="str">
        <f>IF(BF343="", "", IF(BF343&lt;=$B343, WORKDAY(DATE(YEAR($BB343), MONTH(BF343)+1, DAY(BF343)-1), 1, Settings!$AY$23:$AY$38), BF343))</f>
        <v/>
      </c>
      <c r="BW343" s="119" t="str">
        <f>IF(BG343="", "", IF(BG343&lt;=$B343, WORKDAY(DATE(YEAR($BB343), MONTH(BG343)+1, DAY(BG343)-1), 1, Settings!$AY$23:$AY$38), BG343))</f>
        <v/>
      </c>
      <c r="BX343" s="119" t="str">
        <f>IF(BH343="", "", IF(BH343&lt;=$B343, WORKDAY(DATE(YEAR($BB343), MONTH(BH343)+1, DAY(BH343)-1), 1, Settings!$AY$23:$AY$38), BH343))</f>
        <v/>
      </c>
      <c r="BY343" s="119" t="str">
        <f>IF(BI343="", "", IF(BI343&lt;=$B343, WORKDAY(DATE(YEAR($BB343), MONTH(BI343)+1, DAY(BI343)-1), 1, Settings!$AY$23:$AY$38), BI343))</f>
        <v/>
      </c>
      <c r="BZ343" s="119" t="str">
        <f>IF(BJ343="", "", IF(BJ343&lt;=$B343, WORKDAY(DATE(YEAR($BB343), MONTH(BJ343)+1, DAY(BJ343)-1), 1, Settings!$AY$23:$AY$38), BJ343))</f>
        <v/>
      </c>
      <c r="CA343" s="119" t="str">
        <f>IF(BK343="", "", IF(BK343&lt;=$B343, WORKDAY(DATE(YEAR($BB343), MONTH(BK343)+1, DAY(BK343)-1), 1, Settings!$AY$23:$AY$38), BK343))</f>
        <v/>
      </c>
      <c r="CB343" s="119" t="str">
        <f>IF(BL343="", "", IF(BL343&lt;=$B343, WORKDAY(DATE(YEAR($BB343), MONTH(BL343)+1, DAY(BL343)-1), 1, Settings!$AY$23:$AY$38), BL343))</f>
        <v/>
      </c>
      <c r="CC343" s="119" t="str">
        <f>IF(BM343="", "", IF(BM343&lt;=$B343, WORKDAY(DATE(YEAR($BB343), MONTH(BM343)+1, DAY(BM343)-1), 1, Settings!$AY$23:$AY$38), BM343))</f>
        <v/>
      </c>
      <c r="CD343" s="119" t="str">
        <f>IF(BN343="", "", IF(BN343&lt;=$B343, WORKDAY(DATE(YEAR($BB343), MONTH(BN343)+1, DAY(BN343)-1), 1, Settings!$AY$23:$AY$38), BN343))</f>
        <v/>
      </c>
      <c r="CE343" s="119" t="str">
        <f>IF(BO343="", "", IF(BO343&lt;=$B343, WORKDAY(DATE(YEAR($BB343), MONTH(BO343)+1, DAY(BO343)-1), 1, Settings!$AY$23:$AY$38), BO343))</f>
        <v/>
      </c>
      <c r="CF343" s="120" t="str">
        <f>IF(BP343="", "", IF(BP343&lt;=$B343, WORKDAY(DATE(YEAR($BB343), MONTH(BP343)+1, DAY(BP343)-1), 1, Settings!$AY$23:$AY$38), BP343))</f>
        <v/>
      </c>
      <c r="CH343" s="48" t="str">
        <f t="shared" si="159"/>
        <v/>
      </c>
      <c r="CI343" s="49" t="str">
        <f t="shared" si="160"/>
        <v/>
      </c>
      <c r="CJ343" s="49" t="str">
        <f t="shared" si="161"/>
        <v/>
      </c>
      <c r="CK343" s="49" t="str">
        <f t="shared" si="162"/>
        <v/>
      </c>
      <c r="CL343" s="49" t="str">
        <f t="shared" si="163"/>
        <v/>
      </c>
      <c r="CM343" s="49" t="str">
        <f t="shared" si="164"/>
        <v/>
      </c>
      <c r="CN343" s="49" t="str">
        <f t="shared" si="165"/>
        <v/>
      </c>
      <c r="CO343" s="49" t="str">
        <f t="shared" si="166"/>
        <v/>
      </c>
      <c r="CP343" s="49" t="str">
        <f t="shared" si="167"/>
        <v/>
      </c>
      <c r="CQ343" s="49" t="str">
        <f t="shared" si="168"/>
        <v/>
      </c>
      <c r="CR343" s="49" t="str">
        <f t="shared" si="169"/>
        <v/>
      </c>
      <c r="CS343" s="49" t="str">
        <f t="shared" si="170"/>
        <v/>
      </c>
      <c r="CT343" s="49" t="str">
        <f t="shared" si="171"/>
        <v/>
      </c>
      <c r="CU343" s="49" t="str">
        <f t="shared" si="172"/>
        <v/>
      </c>
      <c r="CV343" s="16" t="str">
        <f t="shared" si="173"/>
        <v/>
      </c>
      <c r="CX343" s="48" t="str">
        <f t="shared" si="174"/>
        <v/>
      </c>
      <c r="CY343" s="49" t="str">
        <f t="shared" si="175"/>
        <v/>
      </c>
      <c r="CZ343" s="49" t="str">
        <f t="shared" si="176"/>
        <v/>
      </c>
      <c r="DA343" s="49" t="str">
        <f t="shared" si="177"/>
        <v/>
      </c>
      <c r="DB343" s="49" t="str">
        <f t="shared" si="178"/>
        <v/>
      </c>
      <c r="DC343" s="49" t="str">
        <f t="shared" si="179"/>
        <v/>
      </c>
      <c r="DD343" s="49" t="str">
        <f t="shared" si="180"/>
        <v/>
      </c>
      <c r="DE343" s="49" t="str">
        <f t="shared" si="181"/>
        <v/>
      </c>
      <c r="DF343" s="49" t="str">
        <f t="shared" si="182"/>
        <v/>
      </c>
      <c r="DG343" s="49" t="str">
        <f t="shared" si="183"/>
        <v/>
      </c>
      <c r="DH343" s="49" t="str">
        <f t="shared" si="184"/>
        <v/>
      </c>
      <c r="DI343" s="49" t="str">
        <f t="shared" si="185"/>
        <v/>
      </c>
      <c r="DJ343" s="49" t="str">
        <f t="shared" si="186"/>
        <v/>
      </c>
      <c r="DK343" s="49" t="str">
        <f t="shared" si="187"/>
        <v/>
      </c>
      <c r="DL343" s="16" t="str">
        <f t="shared" si="188"/>
        <v/>
      </c>
      <c r="DN343" s="17" t="str">
        <f t="shared" si="189"/>
        <v>May 2020</v>
      </c>
    </row>
    <row r="344" spans="1:118" x14ac:dyDescent="0.25">
      <c r="A344" s="30"/>
      <c r="B344" s="102">
        <f>IF(B343="", "", IFERROR(IF(B343+1&gt;Settings!$G$25, "", B343+1), ""))</f>
        <v>43980</v>
      </c>
      <c r="C344" s="294"/>
      <c r="D344" s="295"/>
      <c r="E344" s="295"/>
      <c r="F344" s="295"/>
      <c r="G344" s="295"/>
      <c r="H344" s="295"/>
      <c r="I344" s="295"/>
      <c r="J344" s="295"/>
      <c r="K344" s="295"/>
      <c r="L344" s="295"/>
      <c r="M344" s="295"/>
      <c r="N344" s="295"/>
      <c r="O344" s="295"/>
      <c r="P344" s="295"/>
      <c r="Q344" s="296"/>
      <c r="R344" s="30"/>
      <c r="T344" s="17" t="str">
        <f>IF($B344="", "", IF($B344&lt;Settings!$G$23, "Old", "New"))</f>
        <v>New</v>
      </c>
      <c r="AL344" s="118" t="str">
        <f>IF(OR($B344="", C344="", C$10="", AL$9), "", IFERROR($B344+INDEX(Settings!$AF$19:$AF$33, MATCH(C$10, Settings!$Y$19:$Y$33, 0))+IF(INDEX(Settings!$AI$19:$AI$33, MATCH(C$10, Settings!$Y$19:$Y$33, 0))="", 0, INDEX($AO$2:$AU$8, MATCH(TEXT($B344, "ddd"), $AN$2:$AN$8, 0), MATCH(INDEX(Settings!$AI$19:$AI$33, MATCH(C$10, Settings!$Y$19:$Y$33, 0)), $AO$1:$AU$1, 0))), 0))</f>
        <v/>
      </c>
      <c r="AM344" s="119" t="str">
        <f>IF(OR($B344="", D344="", D$10="", AM$9), "", IFERROR($B344+INDEX(Settings!$AF$19:$AF$33, MATCH(D$10, Settings!$Y$19:$Y$33, 0))+IF(INDEX(Settings!$AI$19:$AI$33, MATCH(D$10, Settings!$Y$19:$Y$33, 0))="", 0, INDEX($AO$2:$AU$8, MATCH(TEXT($B344, "ddd"), $AN$2:$AN$8, 0), MATCH(INDEX(Settings!$AI$19:$AI$33, MATCH(D$10, Settings!$Y$19:$Y$33, 0)), $AO$1:$AU$1, 0))), 0))</f>
        <v/>
      </c>
      <c r="AN344" s="119" t="str">
        <f>IF(OR($B344="", E344="", E$10="", AN$9), "", IFERROR($B344+INDEX(Settings!$AF$19:$AF$33, MATCH(E$10, Settings!$Y$19:$Y$33, 0))+IF(INDEX(Settings!$AI$19:$AI$33, MATCH(E$10, Settings!$Y$19:$Y$33, 0))="", 0, INDEX($AO$2:$AU$8, MATCH(TEXT($B344, "ddd"), $AN$2:$AN$8, 0), MATCH(INDEX(Settings!$AI$19:$AI$33, MATCH(E$10, Settings!$Y$19:$Y$33, 0)), $AO$1:$AU$1, 0))), 0))</f>
        <v/>
      </c>
      <c r="AO344" s="119" t="str">
        <f>IF(OR($B344="", F344="", F$10="", AO$9), "", IFERROR($B344+INDEX(Settings!$AF$19:$AF$33, MATCH(F$10, Settings!$Y$19:$Y$33, 0))+IF(INDEX(Settings!$AI$19:$AI$33, MATCH(F$10, Settings!$Y$19:$Y$33, 0))="", 0, INDEX($AO$2:$AU$8, MATCH(TEXT($B344, "ddd"), $AN$2:$AN$8, 0), MATCH(INDEX(Settings!$AI$19:$AI$33, MATCH(F$10, Settings!$Y$19:$Y$33, 0)), $AO$1:$AU$1, 0))), 0))</f>
        <v/>
      </c>
      <c r="AP344" s="119" t="str">
        <f>IF(OR($B344="", G344="", G$10="", AP$9), "", IFERROR($B344+INDEX(Settings!$AF$19:$AF$33, MATCH(G$10, Settings!$Y$19:$Y$33, 0))+IF(INDEX(Settings!$AI$19:$AI$33, MATCH(G$10, Settings!$Y$19:$Y$33, 0))="", 0, INDEX($AO$2:$AU$8, MATCH(TEXT($B344, "ddd"), $AN$2:$AN$8, 0), MATCH(INDEX(Settings!$AI$19:$AI$33, MATCH(G$10, Settings!$Y$19:$Y$33, 0)), $AO$1:$AU$1, 0))), 0))</f>
        <v/>
      </c>
      <c r="AQ344" s="119" t="str">
        <f>IF(OR($B344="", H344="", H$10="", AQ$9), "", IFERROR($B344+INDEX(Settings!$AF$19:$AF$33, MATCH(H$10, Settings!$Y$19:$Y$33, 0))+IF(INDEX(Settings!$AI$19:$AI$33, MATCH(H$10, Settings!$Y$19:$Y$33, 0))="", 0, INDEX($AO$2:$AU$8, MATCH(TEXT($B344, "ddd"), $AN$2:$AN$8, 0), MATCH(INDEX(Settings!$AI$19:$AI$33, MATCH(H$10, Settings!$Y$19:$Y$33, 0)), $AO$1:$AU$1, 0))), 0))</f>
        <v/>
      </c>
      <c r="AR344" s="119" t="str">
        <f>IF(OR($B344="", I344="", I$10="", AR$9), "", IFERROR($B344+INDEX(Settings!$AF$19:$AF$33, MATCH(I$10, Settings!$Y$19:$Y$33, 0))+IF(INDEX(Settings!$AI$19:$AI$33, MATCH(I$10, Settings!$Y$19:$Y$33, 0))="", 0, INDEX($AO$2:$AU$8, MATCH(TEXT($B344, "ddd"), $AN$2:$AN$8, 0), MATCH(INDEX(Settings!$AI$19:$AI$33, MATCH(I$10, Settings!$Y$19:$Y$33, 0)), $AO$1:$AU$1, 0))), 0))</f>
        <v/>
      </c>
      <c r="AS344" s="119" t="str">
        <f>IF(OR($B344="", J344="", J$10="", AS$9), "", IFERROR($B344+INDEX(Settings!$AF$19:$AF$33, MATCH(J$10, Settings!$Y$19:$Y$33, 0))+IF(INDEX(Settings!$AI$19:$AI$33, MATCH(J$10, Settings!$Y$19:$Y$33, 0))="", 0, INDEX($AO$2:$AU$8, MATCH(TEXT($B344, "ddd"), $AN$2:$AN$8, 0), MATCH(INDEX(Settings!$AI$19:$AI$33, MATCH(J$10, Settings!$Y$19:$Y$33, 0)), $AO$1:$AU$1, 0))), 0))</f>
        <v/>
      </c>
      <c r="AT344" s="119" t="str">
        <f>IF(OR($B344="", K344="", K$10="", AT$9), "", IFERROR($B344+INDEX(Settings!$AF$19:$AF$33, MATCH(K$10, Settings!$Y$19:$Y$33, 0))+IF(INDEX(Settings!$AI$19:$AI$33, MATCH(K$10, Settings!$Y$19:$Y$33, 0))="", 0, INDEX($AO$2:$AU$8, MATCH(TEXT($B344, "ddd"), $AN$2:$AN$8, 0), MATCH(INDEX(Settings!$AI$19:$AI$33, MATCH(K$10, Settings!$Y$19:$Y$33, 0)), $AO$1:$AU$1, 0))), 0))</f>
        <v/>
      </c>
      <c r="AU344" s="119" t="str">
        <f>IF(OR($B344="", L344="", L$10="", AU$9), "", IFERROR($B344+INDEX(Settings!$AF$19:$AF$33, MATCH(L$10, Settings!$Y$19:$Y$33, 0))+IF(INDEX(Settings!$AI$19:$AI$33, MATCH(L$10, Settings!$Y$19:$Y$33, 0))="", 0, INDEX($AO$2:$AU$8, MATCH(TEXT($B344, "ddd"), $AN$2:$AN$8, 0), MATCH(INDEX(Settings!$AI$19:$AI$33, MATCH(L$10, Settings!$Y$19:$Y$33, 0)), $AO$1:$AU$1, 0))), 0))</f>
        <v/>
      </c>
      <c r="AV344" s="119" t="str">
        <f>IF(OR($B344="", M344="", M$10="", AV$9), "", IFERROR($B344+INDEX(Settings!$AF$19:$AF$33, MATCH(M$10, Settings!$Y$19:$Y$33, 0))+IF(INDEX(Settings!$AI$19:$AI$33, MATCH(M$10, Settings!$Y$19:$Y$33, 0))="", 0, INDEX($AO$2:$AU$8, MATCH(TEXT($B344, "ddd"), $AN$2:$AN$8, 0), MATCH(INDEX(Settings!$AI$19:$AI$33, MATCH(M$10, Settings!$Y$19:$Y$33, 0)), $AO$1:$AU$1, 0))), 0))</f>
        <v/>
      </c>
      <c r="AW344" s="119" t="str">
        <f>IF(OR($B344="", N344="", N$10="", AW$9), "", IFERROR($B344+INDEX(Settings!$AF$19:$AF$33, MATCH(N$10, Settings!$Y$19:$Y$33, 0))+IF(INDEX(Settings!$AI$19:$AI$33, MATCH(N$10, Settings!$Y$19:$Y$33, 0))="", 0, INDEX($AO$2:$AU$8, MATCH(TEXT($B344, "ddd"), $AN$2:$AN$8, 0), MATCH(INDEX(Settings!$AI$19:$AI$33, MATCH(N$10, Settings!$Y$19:$Y$33, 0)), $AO$1:$AU$1, 0))), 0))</f>
        <v/>
      </c>
      <c r="AX344" s="119" t="str">
        <f>IF(OR($B344="", O344="", O$10="", AX$9), "", IFERROR($B344+INDEX(Settings!$AF$19:$AF$33, MATCH(O$10, Settings!$Y$19:$Y$33, 0))+IF(INDEX(Settings!$AI$19:$AI$33, MATCH(O$10, Settings!$Y$19:$Y$33, 0))="", 0, INDEX($AO$2:$AU$8, MATCH(TEXT($B344, "ddd"), $AN$2:$AN$8, 0), MATCH(INDEX(Settings!$AI$19:$AI$33, MATCH(O$10, Settings!$Y$19:$Y$33, 0)), $AO$1:$AU$1, 0))), 0))</f>
        <v/>
      </c>
      <c r="AY344" s="119" t="str">
        <f>IF(OR($B344="", P344="", P$10="", AY$9), "", IFERROR($B344+INDEX(Settings!$AF$19:$AF$33, MATCH(P$10, Settings!$Y$19:$Y$33, 0))+IF(INDEX(Settings!$AI$19:$AI$33, MATCH(P$10, Settings!$Y$19:$Y$33, 0))="", 0, INDEX($AO$2:$AU$8, MATCH(TEXT($B344, "ddd"), $AN$2:$AN$8, 0), MATCH(INDEX(Settings!$AI$19:$AI$33, MATCH(P$10, Settings!$Y$19:$Y$33, 0)), $AO$1:$AU$1, 0))), 0))</f>
        <v/>
      </c>
      <c r="AZ344" s="120" t="str">
        <f>IF(OR($B344="", Q344="", Q$10="", AZ$9), "", IFERROR($B344+INDEX(Settings!$AF$19:$AF$33, MATCH(Q$10, Settings!$Y$19:$Y$33, 0))+IF(INDEX(Settings!$AI$19:$AI$33, MATCH(Q$10, Settings!$Y$19:$Y$33, 0))="", 0, INDEX($AO$2:$AU$8, MATCH(TEXT($B344, "ddd"), $AN$2:$AN$8, 0), MATCH(INDEX(Settings!$AI$19:$AI$33, MATCH(Q$10, Settings!$Y$19:$Y$33, 0)), $AO$1:$AU$1, 0))), 0))</f>
        <v/>
      </c>
      <c r="BB344" s="118" t="str">
        <f>IF(OR(C$10="", $B344="", C344="", BB$9=""), "", IFERROR(WORKDAY((DATE(YEAR($B344), MONTH($B344)+INDEX(Settings!$AM$19:$AM$33, MATCH(C$10, Settings!$Y$19:$Y$33, 0)), IF(INDEX(Settings!$AQ$19:$AQ$33, MATCH(C$10, Settings!$Y$19:$Y$33, 0))=0, DAY($B344), INDEX(Settings!$AQ$19:$AQ$33, MATCH(C$10, Settings!$Y$19:$Y$33, 0))))-1), 1, Settings!$AY$23:$AY$38), ""))</f>
        <v/>
      </c>
      <c r="BC344" s="119" t="str">
        <f>IF(OR(D$10="", $B344="", D344="", BC$9=""), "", IFERROR(WORKDAY((DATE(YEAR($B344), MONTH($B344)+INDEX(Settings!$AM$19:$AM$33, MATCH(D$10, Settings!$Y$19:$Y$33, 0)), IF(INDEX(Settings!$AQ$19:$AQ$33, MATCH(D$10, Settings!$Y$19:$Y$33, 0))=0, DAY($B344), INDEX(Settings!$AQ$19:$AQ$33, MATCH(D$10, Settings!$Y$19:$Y$33, 0))))-1), 1, Settings!$AY$23:$AY$38), ""))</f>
        <v/>
      </c>
      <c r="BD344" s="119" t="str">
        <f>IF(OR(E$10="", $B344="", E344="", BD$9=""), "", IFERROR(WORKDAY((DATE(YEAR($B344), MONTH($B344)+INDEX(Settings!$AM$19:$AM$33, MATCH(E$10, Settings!$Y$19:$Y$33, 0)), IF(INDEX(Settings!$AQ$19:$AQ$33, MATCH(E$10, Settings!$Y$19:$Y$33, 0))=0, DAY($B344), INDEX(Settings!$AQ$19:$AQ$33, MATCH(E$10, Settings!$Y$19:$Y$33, 0))))-1), 1, Settings!$AY$23:$AY$38), ""))</f>
        <v/>
      </c>
      <c r="BE344" s="119" t="str">
        <f>IF(OR(F$10="", $B344="", F344="", BE$9=""), "", IFERROR(WORKDAY((DATE(YEAR($B344), MONTH($B344)+INDEX(Settings!$AM$19:$AM$33, MATCH(F$10, Settings!$Y$19:$Y$33, 0)), IF(INDEX(Settings!$AQ$19:$AQ$33, MATCH(F$10, Settings!$Y$19:$Y$33, 0))=0, DAY($B344), INDEX(Settings!$AQ$19:$AQ$33, MATCH(F$10, Settings!$Y$19:$Y$33, 0))))-1), 1, Settings!$AY$23:$AY$38), ""))</f>
        <v/>
      </c>
      <c r="BF344" s="119" t="str">
        <f>IF(OR(G$10="", $B344="", G344="", BF$9=""), "", IFERROR(WORKDAY((DATE(YEAR($B344), MONTH($B344)+INDEX(Settings!$AM$19:$AM$33, MATCH(G$10, Settings!$Y$19:$Y$33, 0)), IF(INDEX(Settings!$AQ$19:$AQ$33, MATCH(G$10, Settings!$Y$19:$Y$33, 0))=0, DAY($B344), INDEX(Settings!$AQ$19:$AQ$33, MATCH(G$10, Settings!$Y$19:$Y$33, 0))))-1), 1, Settings!$AY$23:$AY$38), ""))</f>
        <v/>
      </c>
      <c r="BG344" s="119" t="str">
        <f>IF(OR(H$10="", $B344="", H344="", BG$9=""), "", IFERROR(WORKDAY((DATE(YEAR($B344), MONTH($B344)+INDEX(Settings!$AM$19:$AM$33, MATCH(H$10, Settings!$Y$19:$Y$33, 0)), IF(INDEX(Settings!$AQ$19:$AQ$33, MATCH(H$10, Settings!$Y$19:$Y$33, 0))=0, DAY($B344), INDEX(Settings!$AQ$19:$AQ$33, MATCH(H$10, Settings!$Y$19:$Y$33, 0))))-1), 1, Settings!$AY$23:$AY$38), ""))</f>
        <v/>
      </c>
      <c r="BH344" s="119" t="str">
        <f>IF(OR(I$10="", $B344="", I344="", BH$9=""), "", IFERROR(WORKDAY((DATE(YEAR($B344), MONTH($B344)+INDEX(Settings!$AM$19:$AM$33, MATCH(I$10, Settings!$Y$19:$Y$33, 0)), IF(INDEX(Settings!$AQ$19:$AQ$33, MATCH(I$10, Settings!$Y$19:$Y$33, 0))=0, DAY($B344), INDEX(Settings!$AQ$19:$AQ$33, MATCH(I$10, Settings!$Y$19:$Y$33, 0))))-1), 1, Settings!$AY$23:$AY$38), ""))</f>
        <v/>
      </c>
      <c r="BI344" s="119" t="str">
        <f>IF(OR(J$10="", $B344="", J344="", BI$9=""), "", IFERROR(WORKDAY((DATE(YEAR($B344), MONTH($B344)+INDEX(Settings!$AM$19:$AM$33, MATCH(J$10, Settings!$Y$19:$Y$33, 0)), IF(INDEX(Settings!$AQ$19:$AQ$33, MATCH(J$10, Settings!$Y$19:$Y$33, 0))=0, DAY($B344), INDEX(Settings!$AQ$19:$AQ$33, MATCH(J$10, Settings!$Y$19:$Y$33, 0))))-1), 1, Settings!$AY$23:$AY$38), ""))</f>
        <v/>
      </c>
      <c r="BJ344" s="119" t="str">
        <f>IF(OR(K$10="", $B344="", K344="", BJ$9=""), "", IFERROR(WORKDAY((DATE(YEAR($B344), MONTH($B344)+INDEX(Settings!$AM$19:$AM$33, MATCH(K$10, Settings!$Y$19:$Y$33, 0)), IF(INDEX(Settings!$AQ$19:$AQ$33, MATCH(K$10, Settings!$Y$19:$Y$33, 0))=0, DAY($B344), INDEX(Settings!$AQ$19:$AQ$33, MATCH(K$10, Settings!$Y$19:$Y$33, 0))))-1), 1, Settings!$AY$23:$AY$38), ""))</f>
        <v/>
      </c>
      <c r="BK344" s="119" t="str">
        <f>IF(OR(L$10="", $B344="", L344="", BK$9=""), "", IFERROR(WORKDAY((DATE(YEAR($B344), MONTH($B344)+INDEX(Settings!$AM$19:$AM$33, MATCH(L$10, Settings!$Y$19:$Y$33, 0)), IF(INDEX(Settings!$AQ$19:$AQ$33, MATCH(L$10, Settings!$Y$19:$Y$33, 0))=0, DAY($B344), INDEX(Settings!$AQ$19:$AQ$33, MATCH(L$10, Settings!$Y$19:$Y$33, 0))))-1), 1, Settings!$AY$23:$AY$38), ""))</f>
        <v/>
      </c>
      <c r="BL344" s="119" t="str">
        <f>IF(OR(M$10="", $B344="", M344="", BL$9=""), "", IFERROR(WORKDAY((DATE(YEAR($B344), MONTH($B344)+INDEX(Settings!$AM$19:$AM$33, MATCH(M$10, Settings!$Y$19:$Y$33, 0)), IF(INDEX(Settings!$AQ$19:$AQ$33, MATCH(M$10, Settings!$Y$19:$Y$33, 0))=0, DAY($B344), INDEX(Settings!$AQ$19:$AQ$33, MATCH(M$10, Settings!$Y$19:$Y$33, 0))))-1), 1, Settings!$AY$23:$AY$38), ""))</f>
        <v/>
      </c>
      <c r="BM344" s="119" t="str">
        <f>IF(OR(N$10="", $B344="", N344="", BM$9=""), "", IFERROR(WORKDAY((DATE(YEAR($B344), MONTH($B344)+INDEX(Settings!$AM$19:$AM$33, MATCH(N$10, Settings!$Y$19:$Y$33, 0)), IF(INDEX(Settings!$AQ$19:$AQ$33, MATCH(N$10, Settings!$Y$19:$Y$33, 0))=0, DAY($B344), INDEX(Settings!$AQ$19:$AQ$33, MATCH(N$10, Settings!$Y$19:$Y$33, 0))))-1), 1, Settings!$AY$23:$AY$38), ""))</f>
        <v/>
      </c>
      <c r="BN344" s="119" t="str">
        <f>IF(OR(O$10="", $B344="", O344="", BN$9=""), "", IFERROR(WORKDAY((DATE(YEAR($B344), MONTH($B344)+INDEX(Settings!$AM$19:$AM$33, MATCH(O$10, Settings!$Y$19:$Y$33, 0)), IF(INDEX(Settings!$AQ$19:$AQ$33, MATCH(O$10, Settings!$Y$19:$Y$33, 0))=0, DAY($B344), INDEX(Settings!$AQ$19:$AQ$33, MATCH(O$10, Settings!$Y$19:$Y$33, 0))))-1), 1, Settings!$AY$23:$AY$38), ""))</f>
        <v/>
      </c>
      <c r="BO344" s="119" t="str">
        <f>IF(OR(P$10="", $B344="", P344="", BO$9=""), "", IFERROR(WORKDAY((DATE(YEAR($B344), MONTH($B344)+INDEX(Settings!$AM$19:$AM$33, MATCH(P$10, Settings!$Y$19:$Y$33, 0)), IF(INDEX(Settings!$AQ$19:$AQ$33, MATCH(P$10, Settings!$Y$19:$Y$33, 0))=0, DAY($B344), INDEX(Settings!$AQ$19:$AQ$33, MATCH(P$10, Settings!$Y$19:$Y$33, 0))))-1), 1, Settings!$AY$23:$AY$38), ""))</f>
        <v/>
      </c>
      <c r="BP344" s="120" t="str">
        <f>IF(OR(Q$10="", $B344="", Q344="", BP$9=""), "", IFERROR(WORKDAY((DATE(YEAR($B344), MONTH($B344)+INDEX(Settings!$AM$19:$AM$33, MATCH(Q$10, Settings!$Y$19:$Y$33, 0)), IF(INDEX(Settings!$AQ$19:$AQ$33, MATCH(Q$10, Settings!$Y$19:$Y$33, 0))=0, DAY($B344), INDEX(Settings!$AQ$19:$AQ$33, MATCH(Q$10, Settings!$Y$19:$Y$33, 0))))-1), 1, Settings!$AY$23:$AY$38), ""))</f>
        <v/>
      </c>
      <c r="BR344" s="118" t="str">
        <f>IF(BB344="", "", IF(BB344&lt;=$B344, WORKDAY(DATE(YEAR($BB344), MONTH(BB344)+1, DAY(BB344)-1), 1, Settings!$AY$23:$AY$38), BB344))</f>
        <v/>
      </c>
      <c r="BS344" s="119" t="str">
        <f>IF(BC344="", "", IF(BC344&lt;=$B344, WORKDAY(DATE(YEAR($BB344), MONTH(BC344)+1, DAY(BC344)-1), 1, Settings!$AY$23:$AY$38), BC344))</f>
        <v/>
      </c>
      <c r="BT344" s="119" t="str">
        <f>IF(BD344="", "", IF(BD344&lt;=$B344, WORKDAY(DATE(YEAR($BB344), MONTH(BD344)+1, DAY(BD344)-1), 1, Settings!$AY$23:$AY$38), BD344))</f>
        <v/>
      </c>
      <c r="BU344" s="119" t="str">
        <f>IF(BE344="", "", IF(BE344&lt;=$B344, WORKDAY(DATE(YEAR($BB344), MONTH(BE344)+1, DAY(BE344)-1), 1, Settings!$AY$23:$AY$38), BE344))</f>
        <v/>
      </c>
      <c r="BV344" s="119" t="str">
        <f>IF(BF344="", "", IF(BF344&lt;=$B344, WORKDAY(DATE(YEAR($BB344), MONTH(BF344)+1, DAY(BF344)-1), 1, Settings!$AY$23:$AY$38), BF344))</f>
        <v/>
      </c>
      <c r="BW344" s="119" t="str">
        <f>IF(BG344="", "", IF(BG344&lt;=$B344, WORKDAY(DATE(YEAR($BB344), MONTH(BG344)+1, DAY(BG344)-1), 1, Settings!$AY$23:$AY$38), BG344))</f>
        <v/>
      </c>
      <c r="BX344" s="119" t="str">
        <f>IF(BH344="", "", IF(BH344&lt;=$B344, WORKDAY(DATE(YEAR($BB344), MONTH(BH344)+1, DAY(BH344)-1), 1, Settings!$AY$23:$AY$38), BH344))</f>
        <v/>
      </c>
      <c r="BY344" s="119" t="str">
        <f>IF(BI344="", "", IF(BI344&lt;=$B344, WORKDAY(DATE(YEAR($BB344), MONTH(BI344)+1, DAY(BI344)-1), 1, Settings!$AY$23:$AY$38), BI344))</f>
        <v/>
      </c>
      <c r="BZ344" s="119" t="str">
        <f>IF(BJ344="", "", IF(BJ344&lt;=$B344, WORKDAY(DATE(YEAR($BB344), MONTH(BJ344)+1, DAY(BJ344)-1), 1, Settings!$AY$23:$AY$38), BJ344))</f>
        <v/>
      </c>
      <c r="CA344" s="119" t="str">
        <f>IF(BK344="", "", IF(BK344&lt;=$B344, WORKDAY(DATE(YEAR($BB344), MONTH(BK344)+1, DAY(BK344)-1), 1, Settings!$AY$23:$AY$38), BK344))</f>
        <v/>
      </c>
      <c r="CB344" s="119" t="str">
        <f>IF(BL344="", "", IF(BL344&lt;=$B344, WORKDAY(DATE(YEAR($BB344), MONTH(BL344)+1, DAY(BL344)-1), 1, Settings!$AY$23:$AY$38), BL344))</f>
        <v/>
      </c>
      <c r="CC344" s="119" t="str">
        <f>IF(BM344="", "", IF(BM344&lt;=$B344, WORKDAY(DATE(YEAR($BB344), MONTH(BM344)+1, DAY(BM344)-1), 1, Settings!$AY$23:$AY$38), BM344))</f>
        <v/>
      </c>
      <c r="CD344" s="119" t="str">
        <f>IF(BN344="", "", IF(BN344&lt;=$B344, WORKDAY(DATE(YEAR($BB344), MONTH(BN344)+1, DAY(BN344)-1), 1, Settings!$AY$23:$AY$38), BN344))</f>
        <v/>
      </c>
      <c r="CE344" s="119" t="str">
        <f>IF(BO344="", "", IF(BO344&lt;=$B344, WORKDAY(DATE(YEAR($BB344), MONTH(BO344)+1, DAY(BO344)-1), 1, Settings!$AY$23:$AY$38), BO344))</f>
        <v/>
      </c>
      <c r="CF344" s="120" t="str">
        <f>IF(BP344="", "", IF(BP344&lt;=$B344, WORKDAY(DATE(YEAR($BB344), MONTH(BP344)+1, DAY(BP344)-1), 1, Settings!$AY$23:$AY$38), BP344))</f>
        <v/>
      </c>
      <c r="CH344" s="48" t="str">
        <f t="shared" si="159"/>
        <v/>
      </c>
      <c r="CI344" s="49" t="str">
        <f t="shared" si="160"/>
        <v/>
      </c>
      <c r="CJ344" s="49" t="str">
        <f t="shared" si="161"/>
        <v/>
      </c>
      <c r="CK344" s="49" t="str">
        <f t="shared" si="162"/>
        <v/>
      </c>
      <c r="CL344" s="49" t="str">
        <f t="shared" si="163"/>
        <v/>
      </c>
      <c r="CM344" s="49" t="str">
        <f t="shared" si="164"/>
        <v/>
      </c>
      <c r="CN344" s="49" t="str">
        <f t="shared" si="165"/>
        <v/>
      </c>
      <c r="CO344" s="49" t="str">
        <f t="shared" si="166"/>
        <v/>
      </c>
      <c r="CP344" s="49" t="str">
        <f t="shared" si="167"/>
        <v/>
      </c>
      <c r="CQ344" s="49" t="str">
        <f t="shared" si="168"/>
        <v/>
      </c>
      <c r="CR344" s="49" t="str">
        <f t="shared" si="169"/>
        <v/>
      </c>
      <c r="CS344" s="49" t="str">
        <f t="shared" si="170"/>
        <v/>
      </c>
      <c r="CT344" s="49" t="str">
        <f t="shared" si="171"/>
        <v/>
      </c>
      <c r="CU344" s="49" t="str">
        <f t="shared" si="172"/>
        <v/>
      </c>
      <c r="CV344" s="16" t="str">
        <f t="shared" si="173"/>
        <v/>
      </c>
      <c r="CX344" s="48" t="str">
        <f t="shared" si="174"/>
        <v/>
      </c>
      <c r="CY344" s="49" t="str">
        <f t="shared" si="175"/>
        <v/>
      </c>
      <c r="CZ344" s="49" t="str">
        <f t="shared" si="176"/>
        <v/>
      </c>
      <c r="DA344" s="49" t="str">
        <f t="shared" si="177"/>
        <v/>
      </c>
      <c r="DB344" s="49" t="str">
        <f t="shared" si="178"/>
        <v/>
      </c>
      <c r="DC344" s="49" t="str">
        <f t="shared" si="179"/>
        <v/>
      </c>
      <c r="DD344" s="49" t="str">
        <f t="shared" si="180"/>
        <v/>
      </c>
      <c r="DE344" s="49" t="str">
        <f t="shared" si="181"/>
        <v/>
      </c>
      <c r="DF344" s="49" t="str">
        <f t="shared" si="182"/>
        <v/>
      </c>
      <c r="DG344" s="49" t="str">
        <f t="shared" si="183"/>
        <v/>
      </c>
      <c r="DH344" s="49" t="str">
        <f t="shared" si="184"/>
        <v/>
      </c>
      <c r="DI344" s="49" t="str">
        <f t="shared" si="185"/>
        <v/>
      </c>
      <c r="DJ344" s="49" t="str">
        <f t="shared" si="186"/>
        <v/>
      </c>
      <c r="DK344" s="49" t="str">
        <f t="shared" si="187"/>
        <v/>
      </c>
      <c r="DL344" s="16" t="str">
        <f t="shared" si="188"/>
        <v/>
      </c>
      <c r="DN344" s="17" t="str">
        <f t="shared" si="189"/>
        <v>May 2020</v>
      </c>
    </row>
    <row r="345" spans="1:118" x14ac:dyDescent="0.25">
      <c r="A345" s="30"/>
      <c r="B345" s="102">
        <f>IF(B344="", "", IFERROR(IF(B344+1&gt;Settings!$G$25, "", B344+1), ""))</f>
        <v>43981</v>
      </c>
      <c r="C345" s="294"/>
      <c r="D345" s="295"/>
      <c r="E345" s="295"/>
      <c r="F345" s="295"/>
      <c r="G345" s="295"/>
      <c r="H345" s="295"/>
      <c r="I345" s="295"/>
      <c r="J345" s="295"/>
      <c r="K345" s="295"/>
      <c r="L345" s="295"/>
      <c r="M345" s="295"/>
      <c r="N345" s="295"/>
      <c r="O345" s="295"/>
      <c r="P345" s="295"/>
      <c r="Q345" s="296"/>
      <c r="R345" s="30"/>
      <c r="T345" s="17" t="str">
        <f>IF($B345="", "", IF($B345&lt;Settings!$G$23, "Old", "New"))</f>
        <v>New</v>
      </c>
      <c r="AL345" s="118" t="str">
        <f>IF(OR($B345="", C345="", C$10="", AL$9), "", IFERROR($B345+INDEX(Settings!$AF$19:$AF$33, MATCH(C$10, Settings!$Y$19:$Y$33, 0))+IF(INDEX(Settings!$AI$19:$AI$33, MATCH(C$10, Settings!$Y$19:$Y$33, 0))="", 0, INDEX($AO$2:$AU$8, MATCH(TEXT($B345, "ddd"), $AN$2:$AN$8, 0), MATCH(INDEX(Settings!$AI$19:$AI$33, MATCH(C$10, Settings!$Y$19:$Y$33, 0)), $AO$1:$AU$1, 0))), 0))</f>
        <v/>
      </c>
      <c r="AM345" s="119" t="str">
        <f>IF(OR($B345="", D345="", D$10="", AM$9), "", IFERROR($B345+INDEX(Settings!$AF$19:$AF$33, MATCH(D$10, Settings!$Y$19:$Y$33, 0))+IF(INDEX(Settings!$AI$19:$AI$33, MATCH(D$10, Settings!$Y$19:$Y$33, 0))="", 0, INDEX($AO$2:$AU$8, MATCH(TEXT($B345, "ddd"), $AN$2:$AN$8, 0), MATCH(INDEX(Settings!$AI$19:$AI$33, MATCH(D$10, Settings!$Y$19:$Y$33, 0)), $AO$1:$AU$1, 0))), 0))</f>
        <v/>
      </c>
      <c r="AN345" s="119" t="str">
        <f>IF(OR($B345="", E345="", E$10="", AN$9), "", IFERROR($B345+INDEX(Settings!$AF$19:$AF$33, MATCH(E$10, Settings!$Y$19:$Y$33, 0))+IF(INDEX(Settings!$AI$19:$AI$33, MATCH(E$10, Settings!$Y$19:$Y$33, 0))="", 0, INDEX($AO$2:$AU$8, MATCH(TEXT($B345, "ddd"), $AN$2:$AN$8, 0), MATCH(INDEX(Settings!$AI$19:$AI$33, MATCH(E$10, Settings!$Y$19:$Y$33, 0)), $AO$1:$AU$1, 0))), 0))</f>
        <v/>
      </c>
      <c r="AO345" s="119" t="str">
        <f>IF(OR($B345="", F345="", F$10="", AO$9), "", IFERROR($B345+INDEX(Settings!$AF$19:$AF$33, MATCH(F$10, Settings!$Y$19:$Y$33, 0))+IF(INDEX(Settings!$AI$19:$AI$33, MATCH(F$10, Settings!$Y$19:$Y$33, 0))="", 0, INDEX($AO$2:$AU$8, MATCH(TEXT($B345, "ddd"), $AN$2:$AN$8, 0), MATCH(INDEX(Settings!$AI$19:$AI$33, MATCH(F$10, Settings!$Y$19:$Y$33, 0)), $AO$1:$AU$1, 0))), 0))</f>
        <v/>
      </c>
      <c r="AP345" s="119" t="str">
        <f>IF(OR($B345="", G345="", G$10="", AP$9), "", IFERROR($B345+INDEX(Settings!$AF$19:$AF$33, MATCH(G$10, Settings!$Y$19:$Y$33, 0))+IF(INDEX(Settings!$AI$19:$AI$33, MATCH(G$10, Settings!$Y$19:$Y$33, 0))="", 0, INDEX($AO$2:$AU$8, MATCH(TEXT($B345, "ddd"), $AN$2:$AN$8, 0), MATCH(INDEX(Settings!$AI$19:$AI$33, MATCH(G$10, Settings!$Y$19:$Y$33, 0)), $AO$1:$AU$1, 0))), 0))</f>
        <v/>
      </c>
      <c r="AQ345" s="119" t="str">
        <f>IF(OR($B345="", H345="", H$10="", AQ$9), "", IFERROR($B345+INDEX(Settings!$AF$19:$AF$33, MATCH(H$10, Settings!$Y$19:$Y$33, 0))+IF(INDEX(Settings!$AI$19:$AI$33, MATCH(H$10, Settings!$Y$19:$Y$33, 0))="", 0, INDEX($AO$2:$AU$8, MATCH(TEXT($B345, "ddd"), $AN$2:$AN$8, 0), MATCH(INDEX(Settings!$AI$19:$AI$33, MATCH(H$10, Settings!$Y$19:$Y$33, 0)), $AO$1:$AU$1, 0))), 0))</f>
        <v/>
      </c>
      <c r="AR345" s="119" t="str">
        <f>IF(OR($B345="", I345="", I$10="", AR$9), "", IFERROR($B345+INDEX(Settings!$AF$19:$AF$33, MATCH(I$10, Settings!$Y$19:$Y$33, 0))+IF(INDEX(Settings!$AI$19:$AI$33, MATCH(I$10, Settings!$Y$19:$Y$33, 0))="", 0, INDEX($AO$2:$AU$8, MATCH(TEXT($B345, "ddd"), $AN$2:$AN$8, 0), MATCH(INDEX(Settings!$AI$19:$AI$33, MATCH(I$10, Settings!$Y$19:$Y$33, 0)), $AO$1:$AU$1, 0))), 0))</f>
        <v/>
      </c>
      <c r="AS345" s="119" t="str">
        <f>IF(OR($B345="", J345="", J$10="", AS$9), "", IFERROR($B345+INDEX(Settings!$AF$19:$AF$33, MATCH(J$10, Settings!$Y$19:$Y$33, 0))+IF(INDEX(Settings!$AI$19:$AI$33, MATCH(J$10, Settings!$Y$19:$Y$33, 0))="", 0, INDEX($AO$2:$AU$8, MATCH(TEXT($B345, "ddd"), $AN$2:$AN$8, 0), MATCH(INDEX(Settings!$AI$19:$AI$33, MATCH(J$10, Settings!$Y$19:$Y$33, 0)), $AO$1:$AU$1, 0))), 0))</f>
        <v/>
      </c>
      <c r="AT345" s="119" t="str">
        <f>IF(OR($B345="", K345="", K$10="", AT$9), "", IFERROR($B345+INDEX(Settings!$AF$19:$AF$33, MATCH(K$10, Settings!$Y$19:$Y$33, 0))+IF(INDEX(Settings!$AI$19:$AI$33, MATCH(K$10, Settings!$Y$19:$Y$33, 0))="", 0, INDEX($AO$2:$AU$8, MATCH(TEXT($B345, "ddd"), $AN$2:$AN$8, 0), MATCH(INDEX(Settings!$AI$19:$AI$33, MATCH(K$10, Settings!$Y$19:$Y$33, 0)), $AO$1:$AU$1, 0))), 0))</f>
        <v/>
      </c>
      <c r="AU345" s="119" t="str">
        <f>IF(OR($B345="", L345="", L$10="", AU$9), "", IFERROR($B345+INDEX(Settings!$AF$19:$AF$33, MATCH(L$10, Settings!$Y$19:$Y$33, 0))+IF(INDEX(Settings!$AI$19:$AI$33, MATCH(L$10, Settings!$Y$19:$Y$33, 0))="", 0, INDEX($AO$2:$AU$8, MATCH(TEXT($B345, "ddd"), $AN$2:$AN$8, 0), MATCH(INDEX(Settings!$AI$19:$AI$33, MATCH(L$10, Settings!$Y$19:$Y$33, 0)), $AO$1:$AU$1, 0))), 0))</f>
        <v/>
      </c>
      <c r="AV345" s="119" t="str">
        <f>IF(OR($B345="", M345="", M$10="", AV$9), "", IFERROR($B345+INDEX(Settings!$AF$19:$AF$33, MATCH(M$10, Settings!$Y$19:$Y$33, 0))+IF(INDEX(Settings!$AI$19:$AI$33, MATCH(M$10, Settings!$Y$19:$Y$33, 0))="", 0, INDEX($AO$2:$AU$8, MATCH(TEXT($B345, "ddd"), $AN$2:$AN$8, 0), MATCH(INDEX(Settings!$AI$19:$AI$33, MATCH(M$10, Settings!$Y$19:$Y$33, 0)), $AO$1:$AU$1, 0))), 0))</f>
        <v/>
      </c>
      <c r="AW345" s="119" t="str">
        <f>IF(OR($B345="", N345="", N$10="", AW$9), "", IFERROR($B345+INDEX(Settings!$AF$19:$AF$33, MATCH(N$10, Settings!$Y$19:$Y$33, 0))+IF(INDEX(Settings!$AI$19:$AI$33, MATCH(N$10, Settings!$Y$19:$Y$33, 0))="", 0, INDEX($AO$2:$AU$8, MATCH(TEXT($B345, "ddd"), $AN$2:$AN$8, 0), MATCH(INDEX(Settings!$AI$19:$AI$33, MATCH(N$10, Settings!$Y$19:$Y$33, 0)), $AO$1:$AU$1, 0))), 0))</f>
        <v/>
      </c>
      <c r="AX345" s="119" t="str">
        <f>IF(OR($B345="", O345="", O$10="", AX$9), "", IFERROR($B345+INDEX(Settings!$AF$19:$AF$33, MATCH(O$10, Settings!$Y$19:$Y$33, 0))+IF(INDEX(Settings!$AI$19:$AI$33, MATCH(O$10, Settings!$Y$19:$Y$33, 0))="", 0, INDEX($AO$2:$AU$8, MATCH(TEXT($B345, "ddd"), $AN$2:$AN$8, 0), MATCH(INDEX(Settings!$AI$19:$AI$33, MATCH(O$10, Settings!$Y$19:$Y$33, 0)), $AO$1:$AU$1, 0))), 0))</f>
        <v/>
      </c>
      <c r="AY345" s="119" t="str">
        <f>IF(OR($B345="", P345="", P$10="", AY$9), "", IFERROR($B345+INDEX(Settings!$AF$19:$AF$33, MATCH(P$10, Settings!$Y$19:$Y$33, 0))+IF(INDEX(Settings!$AI$19:$AI$33, MATCH(P$10, Settings!$Y$19:$Y$33, 0))="", 0, INDEX($AO$2:$AU$8, MATCH(TEXT($B345, "ddd"), $AN$2:$AN$8, 0), MATCH(INDEX(Settings!$AI$19:$AI$33, MATCH(P$10, Settings!$Y$19:$Y$33, 0)), $AO$1:$AU$1, 0))), 0))</f>
        <v/>
      </c>
      <c r="AZ345" s="120" t="str">
        <f>IF(OR($B345="", Q345="", Q$10="", AZ$9), "", IFERROR($B345+INDEX(Settings!$AF$19:$AF$33, MATCH(Q$10, Settings!$Y$19:$Y$33, 0))+IF(INDEX(Settings!$AI$19:$AI$33, MATCH(Q$10, Settings!$Y$19:$Y$33, 0))="", 0, INDEX($AO$2:$AU$8, MATCH(TEXT($B345, "ddd"), $AN$2:$AN$8, 0), MATCH(INDEX(Settings!$AI$19:$AI$33, MATCH(Q$10, Settings!$Y$19:$Y$33, 0)), $AO$1:$AU$1, 0))), 0))</f>
        <v/>
      </c>
      <c r="BB345" s="118" t="str">
        <f>IF(OR(C$10="", $B345="", C345="", BB$9=""), "", IFERROR(WORKDAY((DATE(YEAR($B345), MONTH($B345)+INDEX(Settings!$AM$19:$AM$33, MATCH(C$10, Settings!$Y$19:$Y$33, 0)), IF(INDEX(Settings!$AQ$19:$AQ$33, MATCH(C$10, Settings!$Y$19:$Y$33, 0))=0, DAY($B345), INDEX(Settings!$AQ$19:$AQ$33, MATCH(C$10, Settings!$Y$19:$Y$33, 0))))-1), 1, Settings!$AY$23:$AY$38), ""))</f>
        <v/>
      </c>
      <c r="BC345" s="119" t="str">
        <f>IF(OR(D$10="", $B345="", D345="", BC$9=""), "", IFERROR(WORKDAY((DATE(YEAR($B345), MONTH($B345)+INDEX(Settings!$AM$19:$AM$33, MATCH(D$10, Settings!$Y$19:$Y$33, 0)), IF(INDEX(Settings!$AQ$19:$AQ$33, MATCH(D$10, Settings!$Y$19:$Y$33, 0))=0, DAY($B345), INDEX(Settings!$AQ$19:$AQ$33, MATCH(D$10, Settings!$Y$19:$Y$33, 0))))-1), 1, Settings!$AY$23:$AY$38), ""))</f>
        <v/>
      </c>
      <c r="BD345" s="119" t="str">
        <f>IF(OR(E$10="", $B345="", E345="", BD$9=""), "", IFERROR(WORKDAY((DATE(YEAR($B345), MONTH($B345)+INDEX(Settings!$AM$19:$AM$33, MATCH(E$10, Settings!$Y$19:$Y$33, 0)), IF(INDEX(Settings!$AQ$19:$AQ$33, MATCH(E$10, Settings!$Y$19:$Y$33, 0))=0, DAY($B345), INDEX(Settings!$AQ$19:$AQ$33, MATCH(E$10, Settings!$Y$19:$Y$33, 0))))-1), 1, Settings!$AY$23:$AY$38), ""))</f>
        <v/>
      </c>
      <c r="BE345" s="119" t="str">
        <f>IF(OR(F$10="", $B345="", F345="", BE$9=""), "", IFERROR(WORKDAY((DATE(YEAR($B345), MONTH($B345)+INDEX(Settings!$AM$19:$AM$33, MATCH(F$10, Settings!$Y$19:$Y$33, 0)), IF(INDEX(Settings!$AQ$19:$AQ$33, MATCH(F$10, Settings!$Y$19:$Y$33, 0))=0, DAY($B345), INDEX(Settings!$AQ$19:$AQ$33, MATCH(F$10, Settings!$Y$19:$Y$33, 0))))-1), 1, Settings!$AY$23:$AY$38), ""))</f>
        <v/>
      </c>
      <c r="BF345" s="119" t="str">
        <f>IF(OR(G$10="", $B345="", G345="", BF$9=""), "", IFERROR(WORKDAY((DATE(YEAR($B345), MONTH($B345)+INDEX(Settings!$AM$19:$AM$33, MATCH(G$10, Settings!$Y$19:$Y$33, 0)), IF(INDEX(Settings!$AQ$19:$AQ$33, MATCH(G$10, Settings!$Y$19:$Y$33, 0))=0, DAY($B345), INDEX(Settings!$AQ$19:$AQ$33, MATCH(G$10, Settings!$Y$19:$Y$33, 0))))-1), 1, Settings!$AY$23:$AY$38), ""))</f>
        <v/>
      </c>
      <c r="BG345" s="119" t="str">
        <f>IF(OR(H$10="", $B345="", H345="", BG$9=""), "", IFERROR(WORKDAY((DATE(YEAR($B345), MONTH($B345)+INDEX(Settings!$AM$19:$AM$33, MATCH(H$10, Settings!$Y$19:$Y$33, 0)), IF(INDEX(Settings!$AQ$19:$AQ$33, MATCH(H$10, Settings!$Y$19:$Y$33, 0))=0, DAY($B345), INDEX(Settings!$AQ$19:$AQ$33, MATCH(H$10, Settings!$Y$19:$Y$33, 0))))-1), 1, Settings!$AY$23:$AY$38), ""))</f>
        <v/>
      </c>
      <c r="BH345" s="119" t="str">
        <f>IF(OR(I$10="", $B345="", I345="", BH$9=""), "", IFERROR(WORKDAY((DATE(YEAR($B345), MONTH($B345)+INDEX(Settings!$AM$19:$AM$33, MATCH(I$10, Settings!$Y$19:$Y$33, 0)), IF(INDEX(Settings!$AQ$19:$AQ$33, MATCH(I$10, Settings!$Y$19:$Y$33, 0))=0, DAY($B345), INDEX(Settings!$AQ$19:$AQ$33, MATCH(I$10, Settings!$Y$19:$Y$33, 0))))-1), 1, Settings!$AY$23:$AY$38), ""))</f>
        <v/>
      </c>
      <c r="BI345" s="119" t="str">
        <f>IF(OR(J$10="", $B345="", J345="", BI$9=""), "", IFERROR(WORKDAY((DATE(YEAR($B345), MONTH($B345)+INDEX(Settings!$AM$19:$AM$33, MATCH(J$10, Settings!$Y$19:$Y$33, 0)), IF(INDEX(Settings!$AQ$19:$AQ$33, MATCH(J$10, Settings!$Y$19:$Y$33, 0))=0, DAY($B345), INDEX(Settings!$AQ$19:$AQ$33, MATCH(J$10, Settings!$Y$19:$Y$33, 0))))-1), 1, Settings!$AY$23:$AY$38), ""))</f>
        <v/>
      </c>
      <c r="BJ345" s="119" t="str">
        <f>IF(OR(K$10="", $B345="", K345="", BJ$9=""), "", IFERROR(WORKDAY((DATE(YEAR($B345), MONTH($B345)+INDEX(Settings!$AM$19:$AM$33, MATCH(K$10, Settings!$Y$19:$Y$33, 0)), IF(INDEX(Settings!$AQ$19:$AQ$33, MATCH(K$10, Settings!$Y$19:$Y$33, 0))=0, DAY($B345), INDEX(Settings!$AQ$19:$AQ$33, MATCH(K$10, Settings!$Y$19:$Y$33, 0))))-1), 1, Settings!$AY$23:$AY$38), ""))</f>
        <v/>
      </c>
      <c r="BK345" s="119" t="str">
        <f>IF(OR(L$10="", $B345="", L345="", BK$9=""), "", IFERROR(WORKDAY((DATE(YEAR($B345), MONTH($B345)+INDEX(Settings!$AM$19:$AM$33, MATCH(L$10, Settings!$Y$19:$Y$33, 0)), IF(INDEX(Settings!$AQ$19:$AQ$33, MATCH(L$10, Settings!$Y$19:$Y$33, 0))=0, DAY($B345), INDEX(Settings!$AQ$19:$AQ$33, MATCH(L$10, Settings!$Y$19:$Y$33, 0))))-1), 1, Settings!$AY$23:$AY$38), ""))</f>
        <v/>
      </c>
      <c r="BL345" s="119" t="str">
        <f>IF(OR(M$10="", $B345="", M345="", BL$9=""), "", IFERROR(WORKDAY((DATE(YEAR($B345), MONTH($B345)+INDEX(Settings!$AM$19:$AM$33, MATCH(M$10, Settings!$Y$19:$Y$33, 0)), IF(INDEX(Settings!$AQ$19:$AQ$33, MATCH(M$10, Settings!$Y$19:$Y$33, 0))=0, DAY($B345), INDEX(Settings!$AQ$19:$AQ$33, MATCH(M$10, Settings!$Y$19:$Y$33, 0))))-1), 1, Settings!$AY$23:$AY$38), ""))</f>
        <v/>
      </c>
      <c r="BM345" s="119" t="str">
        <f>IF(OR(N$10="", $B345="", N345="", BM$9=""), "", IFERROR(WORKDAY((DATE(YEAR($B345), MONTH($B345)+INDEX(Settings!$AM$19:$AM$33, MATCH(N$10, Settings!$Y$19:$Y$33, 0)), IF(INDEX(Settings!$AQ$19:$AQ$33, MATCH(N$10, Settings!$Y$19:$Y$33, 0))=0, DAY($B345), INDEX(Settings!$AQ$19:$AQ$33, MATCH(N$10, Settings!$Y$19:$Y$33, 0))))-1), 1, Settings!$AY$23:$AY$38), ""))</f>
        <v/>
      </c>
      <c r="BN345" s="119" t="str">
        <f>IF(OR(O$10="", $B345="", O345="", BN$9=""), "", IFERROR(WORKDAY((DATE(YEAR($B345), MONTH($B345)+INDEX(Settings!$AM$19:$AM$33, MATCH(O$10, Settings!$Y$19:$Y$33, 0)), IF(INDEX(Settings!$AQ$19:$AQ$33, MATCH(O$10, Settings!$Y$19:$Y$33, 0))=0, DAY($B345), INDEX(Settings!$AQ$19:$AQ$33, MATCH(O$10, Settings!$Y$19:$Y$33, 0))))-1), 1, Settings!$AY$23:$AY$38), ""))</f>
        <v/>
      </c>
      <c r="BO345" s="119" t="str">
        <f>IF(OR(P$10="", $B345="", P345="", BO$9=""), "", IFERROR(WORKDAY((DATE(YEAR($B345), MONTH($B345)+INDEX(Settings!$AM$19:$AM$33, MATCH(P$10, Settings!$Y$19:$Y$33, 0)), IF(INDEX(Settings!$AQ$19:$AQ$33, MATCH(P$10, Settings!$Y$19:$Y$33, 0))=0, DAY($B345), INDEX(Settings!$AQ$19:$AQ$33, MATCH(P$10, Settings!$Y$19:$Y$33, 0))))-1), 1, Settings!$AY$23:$AY$38), ""))</f>
        <v/>
      </c>
      <c r="BP345" s="120" t="str">
        <f>IF(OR(Q$10="", $B345="", Q345="", BP$9=""), "", IFERROR(WORKDAY((DATE(YEAR($B345), MONTH($B345)+INDEX(Settings!$AM$19:$AM$33, MATCH(Q$10, Settings!$Y$19:$Y$33, 0)), IF(INDEX(Settings!$AQ$19:$AQ$33, MATCH(Q$10, Settings!$Y$19:$Y$33, 0))=0, DAY($B345), INDEX(Settings!$AQ$19:$AQ$33, MATCH(Q$10, Settings!$Y$19:$Y$33, 0))))-1), 1, Settings!$AY$23:$AY$38), ""))</f>
        <v/>
      </c>
      <c r="BR345" s="118" t="str">
        <f>IF(BB345="", "", IF(BB345&lt;=$B345, WORKDAY(DATE(YEAR($BB345), MONTH(BB345)+1, DAY(BB345)-1), 1, Settings!$AY$23:$AY$38), BB345))</f>
        <v/>
      </c>
      <c r="BS345" s="119" t="str">
        <f>IF(BC345="", "", IF(BC345&lt;=$B345, WORKDAY(DATE(YEAR($BB345), MONTH(BC345)+1, DAY(BC345)-1), 1, Settings!$AY$23:$AY$38), BC345))</f>
        <v/>
      </c>
      <c r="BT345" s="119" t="str">
        <f>IF(BD345="", "", IF(BD345&lt;=$B345, WORKDAY(DATE(YEAR($BB345), MONTH(BD345)+1, DAY(BD345)-1), 1, Settings!$AY$23:$AY$38), BD345))</f>
        <v/>
      </c>
      <c r="BU345" s="119" t="str">
        <f>IF(BE345="", "", IF(BE345&lt;=$B345, WORKDAY(DATE(YEAR($BB345), MONTH(BE345)+1, DAY(BE345)-1), 1, Settings!$AY$23:$AY$38), BE345))</f>
        <v/>
      </c>
      <c r="BV345" s="119" t="str">
        <f>IF(BF345="", "", IF(BF345&lt;=$B345, WORKDAY(DATE(YEAR($BB345), MONTH(BF345)+1, DAY(BF345)-1), 1, Settings!$AY$23:$AY$38), BF345))</f>
        <v/>
      </c>
      <c r="BW345" s="119" t="str">
        <f>IF(BG345="", "", IF(BG345&lt;=$B345, WORKDAY(DATE(YEAR($BB345), MONTH(BG345)+1, DAY(BG345)-1), 1, Settings!$AY$23:$AY$38), BG345))</f>
        <v/>
      </c>
      <c r="BX345" s="119" t="str">
        <f>IF(BH345="", "", IF(BH345&lt;=$B345, WORKDAY(DATE(YEAR($BB345), MONTH(BH345)+1, DAY(BH345)-1), 1, Settings!$AY$23:$AY$38), BH345))</f>
        <v/>
      </c>
      <c r="BY345" s="119" t="str">
        <f>IF(BI345="", "", IF(BI345&lt;=$B345, WORKDAY(DATE(YEAR($BB345), MONTH(BI345)+1, DAY(BI345)-1), 1, Settings!$AY$23:$AY$38), BI345))</f>
        <v/>
      </c>
      <c r="BZ345" s="119" t="str">
        <f>IF(BJ345="", "", IF(BJ345&lt;=$B345, WORKDAY(DATE(YEAR($BB345), MONTH(BJ345)+1, DAY(BJ345)-1), 1, Settings!$AY$23:$AY$38), BJ345))</f>
        <v/>
      </c>
      <c r="CA345" s="119" t="str">
        <f>IF(BK345="", "", IF(BK345&lt;=$B345, WORKDAY(DATE(YEAR($BB345), MONTH(BK345)+1, DAY(BK345)-1), 1, Settings!$AY$23:$AY$38), BK345))</f>
        <v/>
      </c>
      <c r="CB345" s="119" t="str">
        <f>IF(BL345="", "", IF(BL345&lt;=$B345, WORKDAY(DATE(YEAR($BB345), MONTH(BL345)+1, DAY(BL345)-1), 1, Settings!$AY$23:$AY$38), BL345))</f>
        <v/>
      </c>
      <c r="CC345" s="119" t="str">
        <f>IF(BM345="", "", IF(BM345&lt;=$B345, WORKDAY(DATE(YEAR($BB345), MONTH(BM345)+1, DAY(BM345)-1), 1, Settings!$AY$23:$AY$38), BM345))</f>
        <v/>
      </c>
      <c r="CD345" s="119" t="str">
        <f>IF(BN345="", "", IF(BN345&lt;=$B345, WORKDAY(DATE(YEAR($BB345), MONTH(BN345)+1, DAY(BN345)-1), 1, Settings!$AY$23:$AY$38), BN345))</f>
        <v/>
      </c>
      <c r="CE345" s="119" t="str">
        <f>IF(BO345="", "", IF(BO345&lt;=$B345, WORKDAY(DATE(YEAR($BB345), MONTH(BO345)+1, DAY(BO345)-1), 1, Settings!$AY$23:$AY$38), BO345))</f>
        <v/>
      </c>
      <c r="CF345" s="120" t="str">
        <f>IF(BP345="", "", IF(BP345&lt;=$B345, WORKDAY(DATE(YEAR($BB345), MONTH(BP345)+1, DAY(BP345)-1), 1, Settings!$AY$23:$AY$38), BP345))</f>
        <v/>
      </c>
      <c r="CH345" s="48" t="str">
        <f t="shared" si="159"/>
        <v/>
      </c>
      <c r="CI345" s="49" t="str">
        <f t="shared" si="160"/>
        <v/>
      </c>
      <c r="CJ345" s="49" t="str">
        <f t="shared" si="161"/>
        <v/>
      </c>
      <c r="CK345" s="49" t="str">
        <f t="shared" si="162"/>
        <v/>
      </c>
      <c r="CL345" s="49" t="str">
        <f t="shared" si="163"/>
        <v/>
      </c>
      <c r="CM345" s="49" t="str">
        <f t="shared" si="164"/>
        <v/>
      </c>
      <c r="CN345" s="49" t="str">
        <f t="shared" si="165"/>
        <v/>
      </c>
      <c r="CO345" s="49" t="str">
        <f t="shared" si="166"/>
        <v/>
      </c>
      <c r="CP345" s="49" t="str">
        <f t="shared" si="167"/>
        <v/>
      </c>
      <c r="CQ345" s="49" t="str">
        <f t="shared" si="168"/>
        <v/>
      </c>
      <c r="CR345" s="49" t="str">
        <f t="shared" si="169"/>
        <v/>
      </c>
      <c r="CS345" s="49" t="str">
        <f t="shared" si="170"/>
        <v/>
      </c>
      <c r="CT345" s="49" t="str">
        <f t="shared" si="171"/>
        <v/>
      </c>
      <c r="CU345" s="49" t="str">
        <f t="shared" si="172"/>
        <v/>
      </c>
      <c r="CV345" s="16" t="str">
        <f t="shared" si="173"/>
        <v/>
      </c>
      <c r="CX345" s="48" t="str">
        <f t="shared" si="174"/>
        <v/>
      </c>
      <c r="CY345" s="49" t="str">
        <f t="shared" si="175"/>
        <v/>
      </c>
      <c r="CZ345" s="49" t="str">
        <f t="shared" si="176"/>
        <v/>
      </c>
      <c r="DA345" s="49" t="str">
        <f t="shared" si="177"/>
        <v/>
      </c>
      <c r="DB345" s="49" t="str">
        <f t="shared" si="178"/>
        <v/>
      </c>
      <c r="DC345" s="49" t="str">
        <f t="shared" si="179"/>
        <v/>
      </c>
      <c r="DD345" s="49" t="str">
        <f t="shared" si="180"/>
        <v/>
      </c>
      <c r="DE345" s="49" t="str">
        <f t="shared" si="181"/>
        <v/>
      </c>
      <c r="DF345" s="49" t="str">
        <f t="shared" si="182"/>
        <v/>
      </c>
      <c r="DG345" s="49" t="str">
        <f t="shared" si="183"/>
        <v/>
      </c>
      <c r="DH345" s="49" t="str">
        <f t="shared" si="184"/>
        <v/>
      </c>
      <c r="DI345" s="49" t="str">
        <f t="shared" si="185"/>
        <v/>
      </c>
      <c r="DJ345" s="49" t="str">
        <f t="shared" si="186"/>
        <v/>
      </c>
      <c r="DK345" s="49" t="str">
        <f t="shared" si="187"/>
        <v/>
      </c>
      <c r="DL345" s="16" t="str">
        <f t="shared" si="188"/>
        <v/>
      </c>
      <c r="DN345" s="17" t="str">
        <f t="shared" si="189"/>
        <v>May 2020</v>
      </c>
    </row>
    <row r="346" spans="1:118" x14ac:dyDescent="0.25">
      <c r="A346" s="30"/>
      <c r="B346" s="102">
        <f>IF(B345="", "", IFERROR(IF(B345+1&gt;Settings!$G$25, "", B345+1), ""))</f>
        <v>43982</v>
      </c>
      <c r="C346" s="294"/>
      <c r="D346" s="295"/>
      <c r="E346" s="295"/>
      <c r="F346" s="295"/>
      <c r="G346" s="295"/>
      <c r="H346" s="295"/>
      <c r="I346" s="295"/>
      <c r="J346" s="295"/>
      <c r="K346" s="295"/>
      <c r="L346" s="295"/>
      <c r="M346" s="295"/>
      <c r="N346" s="295"/>
      <c r="O346" s="295"/>
      <c r="P346" s="295"/>
      <c r="Q346" s="296"/>
      <c r="R346" s="30"/>
      <c r="T346" s="17" t="str">
        <f>IF($B346="", "", IF($B346&lt;Settings!$G$23, "Old", "New"))</f>
        <v>New</v>
      </c>
      <c r="AL346" s="118" t="str">
        <f>IF(OR($B346="", C346="", C$10="", AL$9), "", IFERROR($B346+INDEX(Settings!$AF$19:$AF$33, MATCH(C$10, Settings!$Y$19:$Y$33, 0))+IF(INDEX(Settings!$AI$19:$AI$33, MATCH(C$10, Settings!$Y$19:$Y$33, 0))="", 0, INDEX($AO$2:$AU$8, MATCH(TEXT($B346, "ddd"), $AN$2:$AN$8, 0), MATCH(INDEX(Settings!$AI$19:$AI$33, MATCH(C$10, Settings!$Y$19:$Y$33, 0)), $AO$1:$AU$1, 0))), 0))</f>
        <v/>
      </c>
      <c r="AM346" s="119" t="str">
        <f>IF(OR($B346="", D346="", D$10="", AM$9), "", IFERROR($B346+INDEX(Settings!$AF$19:$AF$33, MATCH(D$10, Settings!$Y$19:$Y$33, 0))+IF(INDEX(Settings!$AI$19:$AI$33, MATCH(D$10, Settings!$Y$19:$Y$33, 0))="", 0, INDEX($AO$2:$AU$8, MATCH(TEXT($B346, "ddd"), $AN$2:$AN$8, 0), MATCH(INDEX(Settings!$AI$19:$AI$33, MATCH(D$10, Settings!$Y$19:$Y$33, 0)), $AO$1:$AU$1, 0))), 0))</f>
        <v/>
      </c>
      <c r="AN346" s="119" t="str">
        <f>IF(OR($B346="", E346="", E$10="", AN$9), "", IFERROR($B346+INDEX(Settings!$AF$19:$AF$33, MATCH(E$10, Settings!$Y$19:$Y$33, 0))+IF(INDEX(Settings!$AI$19:$AI$33, MATCH(E$10, Settings!$Y$19:$Y$33, 0))="", 0, INDEX($AO$2:$AU$8, MATCH(TEXT($B346, "ddd"), $AN$2:$AN$8, 0), MATCH(INDEX(Settings!$AI$19:$AI$33, MATCH(E$10, Settings!$Y$19:$Y$33, 0)), $AO$1:$AU$1, 0))), 0))</f>
        <v/>
      </c>
      <c r="AO346" s="119" t="str">
        <f>IF(OR($B346="", F346="", F$10="", AO$9), "", IFERROR($B346+INDEX(Settings!$AF$19:$AF$33, MATCH(F$10, Settings!$Y$19:$Y$33, 0))+IF(INDEX(Settings!$AI$19:$AI$33, MATCH(F$10, Settings!$Y$19:$Y$33, 0))="", 0, INDEX($AO$2:$AU$8, MATCH(TEXT($B346, "ddd"), $AN$2:$AN$8, 0), MATCH(INDEX(Settings!$AI$19:$AI$33, MATCH(F$10, Settings!$Y$19:$Y$33, 0)), $AO$1:$AU$1, 0))), 0))</f>
        <v/>
      </c>
      <c r="AP346" s="119" t="str">
        <f>IF(OR($B346="", G346="", G$10="", AP$9), "", IFERROR($B346+INDEX(Settings!$AF$19:$AF$33, MATCH(G$10, Settings!$Y$19:$Y$33, 0))+IF(INDEX(Settings!$AI$19:$AI$33, MATCH(G$10, Settings!$Y$19:$Y$33, 0))="", 0, INDEX($AO$2:$AU$8, MATCH(TEXT($B346, "ddd"), $AN$2:$AN$8, 0), MATCH(INDEX(Settings!$AI$19:$AI$33, MATCH(G$10, Settings!$Y$19:$Y$33, 0)), $AO$1:$AU$1, 0))), 0))</f>
        <v/>
      </c>
      <c r="AQ346" s="119" t="str">
        <f>IF(OR($B346="", H346="", H$10="", AQ$9), "", IFERROR($B346+INDEX(Settings!$AF$19:$AF$33, MATCH(H$10, Settings!$Y$19:$Y$33, 0))+IF(INDEX(Settings!$AI$19:$AI$33, MATCH(H$10, Settings!$Y$19:$Y$33, 0))="", 0, INDEX($AO$2:$AU$8, MATCH(TEXT($B346, "ddd"), $AN$2:$AN$8, 0), MATCH(INDEX(Settings!$AI$19:$AI$33, MATCH(H$10, Settings!$Y$19:$Y$33, 0)), $AO$1:$AU$1, 0))), 0))</f>
        <v/>
      </c>
      <c r="AR346" s="119" t="str">
        <f>IF(OR($B346="", I346="", I$10="", AR$9), "", IFERROR($B346+INDEX(Settings!$AF$19:$AF$33, MATCH(I$10, Settings!$Y$19:$Y$33, 0))+IF(INDEX(Settings!$AI$19:$AI$33, MATCH(I$10, Settings!$Y$19:$Y$33, 0))="", 0, INDEX($AO$2:$AU$8, MATCH(TEXT($B346, "ddd"), $AN$2:$AN$8, 0), MATCH(INDEX(Settings!$AI$19:$AI$33, MATCH(I$10, Settings!$Y$19:$Y$33, 0)), $AO$1:$AU$1, 0))), 0))</f>
        <v/>
      </c>
      <c r="AS346" s="119" t="str">
        <f>IF(OR($B346="", J346="", J$10="", AS$9), "", IFERROR($B346+INDEX(Settings!$AF$19:$AF$33, MATCH(J$10, Settings!$Y$19:$Y$33, 0))+IF(INDEX(Settings!$AI$19:$AI$33, MATCH(J$10, Settings!$Y$19:$Y$33, 0))="", 0, INDEX($AO$2:$AU$8, MATCH(TEXT($B346, "ddd"), $AN$2:$AN$8, 0), MATCH(INDEX(Settings!$AI$19:$AI$33, MATCH(J$10, Settings!$Y$19:$Y$33, 0)), $AO$1:$AU$1, 0))), 0))</f>
        <v/>
      </c>
      <c r="AT346" s="119" t="str">
        <f>IF(OR($B346="", K346="", K$10="", AT$9), "", IFERROR($B346+INDEX(Settings!$AF$19:$AF$33, MATCH(K$10, Settings!$Y$19:$Y$33, 0))+IF(INDEX(Settings!$AI$19:$AI$33, MATCH(K$10, Settings!$Y$19:$Y$33, 0))="", 0, INDEX($AO$2:$AU$8, MATCH(TEXT($B346, "ddd"), $AN$2:$AN$8, 0), MATCH(INDEX(Settings!$AI$19:$AI$33, MATCH(K$10, Settings!$Y$19:$Y$33, 0)), $AO$1:$AU$1, 0))), 0))</f>
        <v/>
      </c>
      <c r="AU346" s="119" t="str">
        <f>IF(OR($B346="", L346="", L$10="", AU$9), "", IFERROR($B346+INDEX(Settings!$AF$19:$AF$33, MATCH(L$10, Settings!$Y$19:$Y$33, 0))+IF(INDEX(Settings!$AI$19:$AI$33, MATCH(L$10, Settings!$Y$19:$Y$33, 0))="", 0, INDEX($AO$2:$AU$8, MATCH(TEXT($B346, "ddd"), $AN$2:$AN$8, 0), MATCH(INDEX(Settings!$AI$19:$AI$33, MATCH(L$10, Settings!$Y$19:$Y$33, 0)), $AO$1:$AU$1, 0))), 0))</f>
        <v/>
      </c>
      <c r="AV346" s="119" t="str">
        <f>IF(OR($B346="", M346="", M$10="", AV$9), "", IFERROR($B346+INDEX(Settings!$AF$19:$AF$33, MATCH(M$10, Settings!$Y$19:$Y$33, 0))+IF(INDEX(Settings!$AI$19:$AI$33, MATCH(M$10, Settings!$Y$19:$Y$33, 0))="", 0, INDEX($AO$2:$AU$8, MATCH(TEXT($B346, "ddd"), $AN$2:$AN$8, 0), MATCH(INDEX(Settings!$AI$19:$AI$33, MATCH(M$10, Settings!$Y$19:$Y$33, 0)), $AO$1:$AU$1, 0))), 0))</f>
        <v/>
      </c>
      <c r="AW346" s="119" t="str">
        <f>IF(OR($B346="", N346="", N$10="", AW$9), "", IFERROR($B346+INDEX(Settings!$AF$19:$AF$33, MATCH(N$10, Settings!$Y$19:$Y$33, 0))+IF(INDEX(Settings!$AI$19:$AI$33, MATCH(N$10, Settings!$Y$19:$Y$33, 0))="", 0, INDEX($AO$2:$AU$8, MATCH(TEXT($B346, "ddd"), $AN$2:$AN$8, 0), MATCH(INDEX(Settings!$AI$19:$AI$33, MATCH(N$10, Settings!$Y$19:$Y$33, 0)), $AO$1:$AU$1, 0))), 0))</f>
        <v/>
      </c>
      <c r="AX346" s="119" t="str">
        <f>IF(OR($B346="", O346="", O$10="", AX$9), "", IFERROR($B346+INDEX(Settings!$AF$19:$AF$33, MATCH(O$10, Settings!$Y$19:$Y$33, 0))+IF(INDEX(Settings!$AI$19:$AI$33, MATCH(O$10, Settings!$Y$19:$Y$33, 0))="", 0, INDEX($AO$2:$AU$8, MATCH(TEXT($B346, "ddd"), $AN$2:$AN$8, 0), MATCH(INDEX(Settings!$AI$19:$AI$33, MATCH(O$10, Settings!$Y$19:$Y$33, 0)), $AO$1:$AU$1, 0))), 0))</f>
        <v/>
      </c>
      <c r="AY346" s="119" t="str">
        <f>IF(OR($B346="", P346="", P$10="", AY$9), "", IFERROR($B346+INDEX(Settings!$AF$19:$AF$33, MATCH(P$10, Settings!$Y$19:$Y$33, 0))+IF(INDEX(Settings!$AI$19:$AI$33, MATCH(P$10, Settings!$Y$19:$Y$33, 0))="", 0, INDEX($AO$2:$AU$8, MATCH(TEXT($B346, "ddd"), $AN$2:$AN$8, 0), MATCH(INDEX(Settings!$AI$19:$AI$33, MATCH(P$10, Settings!$Y$19:$Y$33, 0)), $AO$1:$AU$1, 0))), 0))</f>
        <v/>
      </c>
      <c r="AZ346" s="120" t="str">
        <f>IF(OR($B346="", Q346="", Q$10="", AZ$9), "", IFERROR($B346+INDEX(Settings!$AF$19:$AF$33, MATCH(Q$10, Settings!$Y$19:$Y$33, 0))+IF(INDEX(Settings!$AI$19:$AI$33, MATCH(Q$10, Settings!$Y$19:$Y$33, 0))="", 0, INDEX($AO$2:$AU$8, MATCH(TEXT($B346, "ddd"), $AN$2:$AN$8, 0), MATCH(INDEX(Settings!$AI$19:$AI$33, MATCH(Q$10, Settings!$Y$19:$Y$33, 0)), $AO$1:$AU$1, 0))), 0))</f>
        <v/>
      </c>
      <c r="BB346" s="118" t="str">
        <f>IF(OR(C$10="", $B346="", C346="", BB$9=""), "", IFERROR(WORKDAY((DATE(YEAR($B346), MONTH($B346)+INDEX(Settings!$AM$19:$AM$33, MATCH(C$10, Settings!$Y$19:$Y$33, 0)), IF(INDEX(Settings!$AQ$19:$AQ$33, MATCH(C$10, Settings!$Y$19:$Y$33, 0))=0, DAY($B346), INDEX(Settings!$AQ$19:$AQ$33, MATCH(C$10, Settings!$Y$19:$Y$33, 0))))-1), 1, Settings!$AY$23:$AY$38), ""))</f>
        <v/>
      </c>
      <c r="BC346" s="119" t="str">
        <f>IF(OR(D$10="", $B346="", D346="", BC$9=""), "", IFERROR(WORKDAY((DATE(YEAR($B346), MONTH($B346)+INDEX(Settings!$AM$19:$AM$33, MATCH(D$10, Settings!$Y$19:$Y$33, 0)), IF(INDEX(Settings!$AQ$19:$AQ$33, MATCH(D$10, Settings!$Y$19:$Y$33, 0))=0, DAY($B346), INDEX(Settings!$AQ$19:$AQ$33, MATCH(D$10, Settings!$Y$19:$Y$33, 0))))-1), 1, Settings!$AY$23:$AY$38), ""))</f>
        <v/>
      </c>
      <c r="BD346" s="119" t="str">
        <f>IF(OR(E$10="", $B346="", E346="", BD$9=""), "", IFERROR(WORKDAY((DATE(YEAR($B346), MONTH($B346)+INDEX(Settings!$AM$19:$AM$33, MATCH(E$10, Settings!$Y$19:$Y$33, 0)), IF(INDEX(Settings!$AQ$19:$AQ$33, MATCH(E$10, Settings!$Y$19:$Y$33, 0))=0, DAY($B346), INDEX(Settings!$AQ$19:$AQ$33, MATCH(E$10, Settings!$Y$19:$Y$33, 0))))-1), 1, Settings!$AY$23:$AY$38), ""))</f>
        <v/>
      </c>
      <c r="BE346" s="119" t="str">
        <f>IF(OR(F$10="", $B346="", F346="", BE$9=""), "", IFERROR(WORKDAY((DATE(YEAR($B346), MONTH($B346)+INDEX(Settings!$AM$19:$AM$33, MATCH(F$10, Settings!$Y$19:$Y$33, 0)), IF(INDEX(Settings!$AQ$19:$AQ$33, MATCH(F$10, Settings!$Y$19:$Y$33, 0))=0, DAY($B346), INDEX(Settings!$AQ$19:$AQ$33, MATCH(F$10, Settings!$Y$19:$Y$33, 0))))-1), 1, Settings!$AY$23:$AY$38), ""))</f>
        <v/>
      </c>
      <c r="BF346" s="119" t="str">
        <f>IF(OR(G$10="", $B346="", G346="", BF$9=""), "", IFERROR(WORKDAY((DATE(YEAR($B346), MONTH($B346)+INDEX(Settings!$AM$19:$AM$33, MATCH(G$10, Settings!$Y$19:$Y$33, 0)), IF(INDEX(Settings!$AQ$19:$AQ$33, MATCH(G$10, Settings!$Y$19:$Y$33, 0))=0, DAY($B346), INDEX(Settings!$AQ$19:$AQ$33, MATCH(G$10, Settings!$Y$19:$Y$33, 0))))-1), 1, Settings!$AY$23:$AY$38), ""))</f>
        <v/>
      </c>
      <c r="BG346" s="119" t="str">
        <f>IF(OR(H$10="", $B346="", H346="", BG$9=""), "", IFERROR(WORKDAY((DATE(YEAR($B346), MONTH($B346)+INDEX(Settings!$AM$19:$AM$33, MATCH(H$10, Settings!$Y$19:$Y$33, 0)), IF(INDEX(Settings!$AQ$19:$AQ$33, MATCH(H$10, Settings!$Y$19:$Y$33, 0))=0, DAY($B346), INDEX(Settings!$AQ$19:$AQ$33, MATCH(H$10, Settings!$Y$19:$Y$33, 0))))-1), 1, Settings!$AY$23:$AY$38), ""))</f>
        <v/>
      </c>
      <c r="BH346" s="119" t="str">
        <f>IF(OR(I$10="", $B346="", I346="", BH$9=""), "", IFERROR(WORKDAY((DATE(YEAR($B346), MONTH($B346)+INDEX(Settings!$AM$19:$AM$33, MATCH(I$10, Settings!$Y$19:$Y$33, 0)), IF(INDEX(Settings!$AQ$19:$AQ$33, MATCH(I$10, Settings!$Y$19:$Y$33, 0))=0, DAY($B346), INDEX(Settings!$AQ$19:$AQ$33, MATCH(I$10, Settings!$Y$19:$Y$33, 0))))-1), 1, Settings!$AY$23:$AY$38), ""))</f>
        <v/>
      </c>
      <c r="BI346" s="119" t="str">
        <f>IF(OR(J$10="", $B346="", J346="", BI$9=""), "", IFERROR(WORKDAY((DATE(YEAR($B346), MONTH($B346)+INDEX(Settings!$AM$19:$AM$33, MATCH(J$10, Settings!$Y$19:$Y$33, 0)), IF(INDEX(Settings!$AQ$19:$AQ$33, MATCH(J$10, Settings!$Y$19:$Y$33, 0))=0, DAY($B346), INDEX(Settings!$AQ$19:$AQ$33, MATCH(J$10, Settings!$Y$19:$Y$33, 0))))-1), 1, Settings!$AY$23:$AY$38), ""))</f>
        <v/>
      </c>
      <c r="BJ346" s="119" t="str">
        <f>IF(OR(K$10="", $B346="", K346="", BJ$9=""), "", IFERROR(WORKDAY((DATE(YEAR($B346), MONTH($B346)+INDEX(Settings!$AM$19:$AM$33, MATCH(K$10, Settings!$Y$19:$Y$33, 0)), IF(INDEX(Settings!$AQ$19:$AQ$33, MATCH(K$10, Settings!$Y$19:$Y$33, 0))=0, DAY($B346), INDEX(Settings!$AQ$19:$AQ$33, MATCH(K$10, Settings!$Y$19:$Y$33, 0))))-1), 1, Settings!$AY$23:$AY$38), ""))</f>
        <v/>
      </c>
      <c r="BK346" s="119" t="str">
        <f>IF(OR(L$10="", $B346="", L346="", BK$9=""), "", IFERROR(WORKDAY((DATE(YEAR($B346), MONTH($B346)+INDEX(Settings!$AM$19:$AM$33, MATCH(L$10, Settings!$Y$19:$Y$33, 0)), IF(INDEX(Settings!$AQ$19:$AQ$33, MATCH(L$10, Settings!$Y$19:$Y$33, 0))=0, DAY($B346), INDEX(Settings!$AQ$19:$AQ$33, MATCH(L$10, Settings!$Y$19:$Y$33, 0))))-1), 1, Settings!$AY$23:$AY$38), ""))</f>
        <v/>
      </c>
      <c r="BL346" s="119" t="str">
        <f>IF(OR(M$10="", $B346="", M346="", BL$9=""), "", IFERROR(WORKDAY((DATE(YEAR($B346), MONTH($B346)+INDEX(Settings!$AM$19:$AM$33, MATCH(M$10, Settings!$Y$19:$Y$33, 0)), IF(INDEX(Settings!$AQ$19:$AQ$33, MATCH(M$10, Settings!$Y$19:$Y$33, 0))=0, DAY($B346), INDEX(Settings!$AQ$19:$AQ$33, MATCH(M$10, Settings!$Y$19:$Y$33, 0))))-1), 1, Settings!$AY$23:$AY$38), ""))</f>
        <v/>
      </c>
      <c r="BM346" s="119" t="str">
        <f>IF(OR(N$10="", $B346="", N346="", BM$9=""), "", IFERROR(WORKDAY((DATE(YEAR($B346), MONTH($B346)+INDEX(Settings!$AM$19:$AM$33, MATCH(N$10, Settings!$Y$19:$Y$33, 0)), IF(INDEX(Settings!$AQ$19:$AQ$33, MATCH(N$10, Settings!$Y$19:$Y$33, 0))=0, DAY($B346), INDEX(Settings!$AQ$19:$AQ$33, MATCH(N$10, Settings!$Y$19:$Y$33, 0))))-1), 1, Settings!$AY$23:$AY$38), ""))</f>
        <v/>
      </c>
      <c r="BN346" s="119" t="str">
        <f>IF(OR(O$10="", $B346="", O346="", BN$9=""), "", IFERROR(WORKDAY((DATE(YEAR($B346), MONTH($B346)+INDEX(Settings!$AM$19:$AM$33, MATCH(O$10, Settings!$Y$19:$Y$33, 0)), IF(INDEX(Settings!$AQ$19:$AQ$33, MATCH(O$10, Settings!$Y$19:$Y$33, 0))=0, DAY($B346), INDEX(Settings!$AQ$19:$AQ$33, MATCH(O$10, Settings!$Y$19:$Y$33, 0))))-1), 1, Settings!$AY$23:$AY$38), ""))</f>
        <v/>
      </c>
      <c r="BO346" s="119" t="str">
        <f>IF(OR(P$10="", $B346="", P346="", BO$9=""), "", IFERROR(WORKDAY((DATE(YEAR($B346), MONTH($B346)+INDEX(Settings!$AM$19:$AM$33, MATCH(P$10, Settings!$Y$19:$Y$33, 0)), IF(INDEX(Settings!$AQ$19:$AQ$33, MATCH(P$10, Settings!$Y$19:$Y$33, 0))=0, DAY($B346), INDEX(Settings!$AQ$19:$AQ$33, MATCH(P$10, Settings!$Y$19:$Y$33, 0))))-1), 1, Settings!$AY$23:$AY$38), ""))</f>
        <v/>
      </c>
      <c r="BP346" s="120" t="str">
        <f>IF(OR(Q$10="", $B346="", Q346="", BP$9=""), "", IFERROR(WORKDAY((DATE(YEAR($B346), MONTH($B346)+INDEX(Settings!$AM$19:$AM$33, MATCH(Q$10, Settings!$Y$19:$Y$33, 0)), IF(INDEX(Settings!$AQ$19:$AQ$33, MATCH(Q$10, Settings!$Y$19:$Y$33, 0))=0, DAY($B346), INDEX(Settings!$AQ$19:$AQ$33, MATCH(Q$10, Settings!$Y$19:$Y$33, 0))))-1), 1, Settings!$AY$23:$AY$38), ""))</f>
        <v/>
      </c>
      <c r="BR346" s="118" t="str">
        <f>IF(BB346="", "", IF(BB346&lt;=$B346, WORKDAY(DATE(YEAR($BB346), MONTH(BB346)+1, DAY(BB346)-1), 1, Settings!$AY$23:$AY$38), BB346))</f>
        <v/>
      </c>
      <c r="BS346" s="119" t="str">
        <f>IF(BC346="", "", IF(BC346&lt;=$B346, WORKDAY(DATE(YEAR($BB346), MONTH(BC346)+1, DAY(BC346)-1), 1, Settings!$AY$23:$AY$38), BC346))</f>
        <v/>
      </c>
      <c r="BT346" s="119" t="str">
        <f>IF(BD346="", "", IF(BD346&lt;=$B346, WORKDAY(DATE(YEAR($BB346), MONTH(BD346)+1, DAY(BD346)-1), 1, Settings!$AY$23:$AY$38), BD346))</f>
        <v/>
      </c>
      <c r="BU346" s="119" t="str">
        <f>IF(BE346="", "", IF(BE346&lt;=$B346, WORKDAY(DATE(YEAR($BB346), MONTH(BE346)+1, DAY(BE346)-1), 1, Settings!$AY$23:$AY$38), BE346))</f>
        <v/>
      </c>
      <c r="BV346" s="119" t="str">
        <f>IF(BF346="", "", IF(BF346&lt;=$B346, WORKDAY(DATE(YEAR($BB346), MONTH(BF346)+1, DAY(BF346)-1), 1, Settings!$AY$23:$AY$38), BF346))</f>
        <v/>
      </c>
      <c r="BW346" s="119" t="str">
        <f>IF(BG346="", "", IF(BG346&lt;=$B346, WORKDAY(DATE(YEAR($BB346), MONTH(BG346)+1, DAY(BG346)-1), 1, Settings!$AY$23:$AY$38), BG346))</f>
        <v/>
      </c>
      <c r="BX346" s="119" t="str">
        <f>IF(BH346="", "", IF(BH346&lt;=$B346, WORKDAY(DATE(YEAR($BB346), MONTH(BH346)+1, DAY(BH346)-1), 1, Settings!$AY$23:$AY$38), BH346))</f>
        <v/>
      </c>
      <c r="BY346" s="119" t="str">
        <f>IF(BI346="", "", IF(BI346&lt;=$B346, WORKDAY(DATE(YEAR($BB346), MONTH(BI346)+1, DAY(BI346)-1), 1, Settings!$AY$23:$AY$38), BI346))</f>
        <v/>
      </c>
      <c r="BZ346" s="119" t="str">
        <f>IF(BJ346="", "", IF(BJ346&lt;=$B346, WORKDAY(DATE(YEAR($BB346), MONTH(BJ346)+1, DAY(BJ346)-1), 1, Settings!$AY$23:$AY$38), BJ346))</f>
        <v/>
      </c>
      <c r="CA346" s="119" t="str">
        <f>IF(BK346="", "", IF(BK346&lt;=$B346, WORKDAY(DATE(YEAR($BB346), MONTH(BK346)+1, DAY(BK346)-1), 1, Settings!$AY$23:$AY$38), BK346))</f>
        <v/>
      </c>
      <c r="CB346" s="119" t="str">
        <f>IF(BL346="", "", IF(BL346&lt;=$B346, WORKDAY(DATE(YEAR($BB346), MONTH(BL346)+1, DAY(BL346)-1), 1, Settings!$AY$23:$AY$38), BL346))</f>
        <v/>
      </c>
      <c r="CC346" s="119" t="str">
        <f>IF(BM346="", "", IF(BM346&lt;=$B346, WORKDAY(DATE(YEAR($BB346), MONTH(BM346)+1, DAY(BM346)-1), 1, Settings!$AY$23:$AY$38), BM346))</f>
        <v/>
      </c>
      <c r="CD346" s="119" t="str">
        <f>IF(BN346="", "", IF(BN346&lt;=$B346, WORKDAY(DATE(YEAR($BB346), MONTH(BN346)+1, DAY(BN346)-1), 1, Settings!$AY$23:$AY$38), BN346))</f>
        <v/>
      </c>
      <c r="CE346" s="119" t="str">
        <f>IF(BO346="", "", IF(BO346&lt;=$B346, WORKDAY(DATE(YEAR($BB346), MONTH(BO346)+1, DAY(BO346)-1), 1, Settings!$AY$23:$AY$38), BO346))</f>
        <v/>
      </c>
      <c r="CF346" s="120" t="str">
        <f>IF(BP346="", "", IF(BP346&lt;=$B346, WORKDAY(DATE(YEAR($BB346), MONTH(BP346)+1, DAY(BP346)-1), 1, Settings!$AY$23:$AY$38), BP346))</f>
        <v/>
      </c>
      <c r="CH346" s="48" t="str">
        <f t="shared" si="159"/>
        <v/>
      </c>
      <c r="CI346" s="49" t="str">
        <f t="shared" si="160"/>
        <v/>
      </c>
      <c r="CJ346" s="49" t="str">
        <f t="shared" si="161"/>
        <v/>
      </c>
      <c r="CK346" s="49" t="str">
        <f t="shared" si="162"/>
        <v/>
      </c>
      <c r="CL346" s="49" t="str">
        <f t="shared" si="163"/>
        <v/>
      </c>
      <c r="CM346" s="49" t="str">
        <f t="shared" si="164"/>
        <v/>
      </c>
      <c r="CN346" s="49" t="str">
        <f t="shared" si="165"/>
        <v/>
      </c>
      <c r="CO346" s="49" t="str">
        <f t="shared" si="166"/>
        <v/>
      </c>
      <c r="CP346" s="49" t="str">
        <f t="shared" si="167"/>
        <v/>
      </c>
      <c r="CQ346" s="49" t="str">
        <f t="shared" si="168"/>
        <v/>
      </c>
      <c r="CR346" s="49" t="str">
        <f t="shared" si="169"/>
        <v/>
      </c>
      <c r="CS346" s="49" t="str">
        <f t="shared" si="170"/>
        <v/>
      </c>
      <c r="CT346" s="49" t="str">
        <f t="shared" si="171"/>
        <v/>
      </c>
      <c r="CU346" s="49" t="str">
        <f t="shared" si="172"/>
        <v/>
      </c>
      <c r="CV346" s="16" t="str">
        <f t="shared" si="173"/>
        <v/>
      </c>
      <c r="CX346" s="48" t="str">
        <f t="shared" si="174"/>
        <v/>
      </c>
      <c r="CY346" s="49" t="str">
        <f t="shared" si="175"/>
        <v/>
      </c>
      <c r="CZ346" s="49" t="str">
        <f t="shared" si="176"/>
        <v/>
      </c>
      <c r="DA346" s="49" t="str">
        <f t="shared" si="177"/>
        <v/>
      </c>
      <c r="DB346" s="49" t="str">
        <f t="shared" si="178"/>
        <v/>
      </c>
      <c r="DC346" s="49" t="str">
        <f t="shared" si="179"/>
        <v/>
      </c>
      <c r="DD346" s="49" t="str">
        <f t="shared" si="180"/>
        <v/>
      </c>
      <c r="DE346" s="49" t="str">
        <f t="shared" si="181"/>
        <v/>
      </c>
      <c r="DF346" s="49" t="str">
        <f t="shared" si="182"/>
        <v/>
      </c>
      <c r="DG346" s="49" t="str">
        <f t="shared" si="183"/>
        <v/>
      </c>
      <c r="DH346" s="49" t="str">
        <f t="shared" si="184"/>
        <v/>
      </c>
      <c r="DI346" s="49" t="str">
        <f t="shared" si="185"/>
        <v/>
      </c>
      <c r="DJ346" s="49" t="str">
        <f t="shared" si="186"/>
        <v/>
      </c>
      <c r="DK346" s="49" t="str">
        <f t="shared" si="187"/>
        <v/>
      </c>
      <c r="DL346" s="16" t="str">
        <f t="shared" si="188"/>
        <v/>
      </c>
      <c r="DN346" s="17" t="str">
        <f t="shared" si="189"/>
        <v>May 2020</v>
      </c>
    </row>
    <row r="347" spans="1:118" x14ac:dyDescent="0.25">
      <c r="A347" s="30"/>
      <c r="B347" s="102">
        <f>IF(B346="", "", IFERROR(IF(B346+1&gt;Settings!$G$25, "", B346+1), ""))</f>
        <v>43983</v>
      </c>
      <c r="C347" s="294"/>
      <c r="D347" s="295"/>
      <c r="E347" s="295"/>
      <c r="F347" s="295"/>
      <c r="G347" s="295"/>
      <c r="H347" s="295"/>
      <c r="I347" s="295"/>
      <c r="J347" s="295"/>
      <c r="K347" s="295"/>
      <c r="L347" s="295"/>
      <c r="M347" s="295"/>
      <c r="N347" s="295"/>
      <c r="O347" s="295"/>
      <c r="P347" s="295"/>
      <c r="Q347" s="296"/>
      <c r="R347" s="30"/>
      <c r="T347" s="17" t="str">
        <f>IF($B347="", "", IF($B347&lt;Settings!$G$23, "Old", "New"))</f>
        <v>New</v>
      </c>
      <c r="AL347" s="118" t="str">
        <f>IF(OR($B347="", C347="", C$10="", AL$9), "", IFERROR($B347+INDEX(Settings!$AF$19:$AF$33, MATCH(C$10, Settings!$Y$19:$Y$33, 0))+IF(INDEX(Settings!$AI$19:$AI$33, MATCH(C$10, Settings!$Y$19:$Y$33, 0))="", 0, INDEX($AO$2:$AU$8, MATCH(TEXT($B347, "ddd"), $AN$2:$AN$8, 0), MATCH(INDEX(Settings!$AI$19:$AI$33, MATCH(C$10, Settings!$Y$19:$Y$33, 0)), $AO$1:$AU$1, 0))), 0))</f>
        <v/>
      </c>
      <c r="AM347" s="119" t="str">
        <f>IF(OR($B347="", D347="", D$10="", AM$9), "", IFERROR($B347+INDEX(Settings!$AF$19:$AF$33, MATCH(D$10, Settings!$Y$19:$Y$33, 0))+IF(INDEX(Settings!$AI$19:$AI$33, MATCH(D$10, Settings!$Y$19:$Y$33, 0))="", 0, INDEX($AO$2:$AU$8, MATCH(TEXT($B347, "ddd"), $AN$2:$AN$8, 0), MATCH(INDEX(Settings!$AI$19:$AI$33, MATCH(D$10, Settings!$Y$19:$Y$33, 0)), $AO$1:$AU$1, 0))), 0))</f>
        <v/>
      </c>
      <c r="AN347" s="119" t="str">
        <f>IF(OR($B347="", E347="", E$10="", AN$9), "", IFERROR($B347+INDEX(Settings!$AF$19:$AF$33, MATCH(E$10, Settings!$Y$19:$Y$33, 0))+IF(INDEX(Settings!$AI$19:$AI$33, MATCH(E$10, Settings!$Y$19:$Y$33, 0))="", 0, INDEX($AO$2:$AU$8, MATCH(TEXT($B347, "ddd"), $AN$2:$AN$8, 0), MATCH(INDEX(Settings!$AI$19:$AI$33, MATCH(E$10, Settings!$Y$19:$Y$33, 0)), $AO$1:$AU$1, 0))), 0))</f>
        <v/>
      </c>
      <c r="AO347" s="119" t="str">
        <f>IF(OR($B347="", F347="", F$10="", AO$9), "", IFERROR($B347+INDEX(Settings!$AF$19:$AF$33, MATCH(F$10, Settings!$Y$19:$Y$33, 0))+IF(INDEX(Settings!$AI$19:$AI$33, MATCH(F$10, Settings!$Y$19:$Y$33, 0))="", 0, INDEX($AO$2:$AU$8, MATCH(TEXT($B347, "ddd"), $AN$2:$AN$8, 0), MATCH(INDEX(Settings!$AI$19:$AI$33, MATCH(F$10, Settings!$Y$19:$Y$33, 0)), $AO$1:$AU$1, 0))), 0))</f>
        <v/>
      </c>
      <c r="AP347" s="119" t="str">
        <f>IF(OR($B347="", G347="", G$10="", AP$9), "", IFERROR($B347+INDEX(Settings!$AF$19:$AF$33, MATCH(G$10, Settings!$Y$19:$Y$33, 0))+IF(INDEX(Settings!$AI$19:$AI$33, MATCH(G$10, Settings!$Y$19:$Y$33, 0))="", 0, INDEX($AO$2:$AU$8, MATCH(TEXT($B347, "ddd"), $AN$2:$AN$8, 0), MATCH(INDEX(Settings!$AI$19:$AI$33, MATCH(G$10, Settings!$Y$19:$Y$33, 0)), $AO$1:$AU$1, 0))), 0))</f>
        <v/>
      </c>
      <c r="AQ347" s="119" t="str">
        <f>IF(OR($B347="", H347="", H$10="", AQ$9), "", IFERROR($B347+INDEX(Settings!$AF$19:$AF$33, MATCH(H$10, Settings!$Y$19:$Y$33, 0))+IF(INDEX(Settings!$AI$19:$AI$33, MATCH(H$10, Settings!$Y$19:$Y$33, 0))="", 0, INDEX($AO$2:$AU$8, MATCH(TEXT($B347, "ddd"), $AN$2:$AN$8, 0), MATCH(INDEX(Settings!$AI$19:$AI$33, MATCH(H$10, Settings!$Y$19:$Y$33, 0)), $AO$1:$AU$1, 0))), 0))</f>
        <v/>
      </c>
      <c r="AR347" s="119" t="str">
        <f>IF(OR($B347="", I347="", I$10="", AR$9), "", IFERROR($B347+INDEX(Settings!$AF$19:$AF$33, MATCH(I$10, Settings!$Y$19:$Y$33, 0))+IF(INDEX(Settings!$AI$19:$AI$33, MATCH(I$10, Settings!$Y$19:$Y$33, 0))="", 0, INDEX($AO$2:$AU$8, MATCH(TEXT($B347, "ddd"), $AN$2:$AN$8, 0), MATCH(INDEX(Settings!$AI$19:$AI$33, MATCH(I$10, Settings!$Y$19:$Y$33, 0)), $AO$1:$AU$1, 0))), 0))</f>
        <v/>
      </c>
      <c r="AS347" s="119" t="str">
        <f>IF(OR($B347="", J347="", J$10="", AS$9), "", IFERROR($B347+INDEX(Settings!$AF$19:$AF$33, MATCH(J$10, Settings!$Y$19:$Y$33, 0))+IF(INDEX(Settings!$AI$19:$AI$33, MATCH(J$10, Settings!$Y$19:$Y$33, 0))="", 0, INDEX($AO$2:$AU$8, MATCH(TEXT($B347, "ddd"), $AN$2:$AN$8, 0), MATCH(INDEX(Settings!$AI$19:$AI$33, MATCH(J$10, Settings!$Y$19:$Y$33, 0)), $AO$1:$AU$1, 0))), 0))</f>
        <v/>
      </c>
      <c r="AT347" s="119" t="str">
        <f>IF(OR($B347="", K347="", K$10="", AT$9), "", IFERROR($B347+INDEX(Settings!$AF$19:$AF$33, MATCH(K$10, Settings!$Y$19:$Y$33, 0))+IF(INDEX(Settings!$AI$19:$AI$33, MATCH(K$10, Settings!$Y$19:$Y$33, 0))="", 0, INDEX($AO$2:$AU$8, MATCH(TEXT($B347, "ddd"), $AN$2:$AN$8, 0), MATCH(INDEX(Settings!$AI$19:$AI$33, MATCH(K$10, Settings!$Y$19:$Y$33, 0)), $AO$1:$AU$1, 0))), 0))</f>
        <v/>
      </c>
      <c r="AU347" s="119" t="str">
        <f>IF(OR($B347="", L347="", L$10="", AU$9), "", IFERROR($B347+INDEX(Settings!$AF$19:$AF$33, MATCH(L$10, Settings!$Y$19:$Y$33, 0))+IF(INDEX(Settings!$AI$19:$AI$33, MATCH(L$10, Settings!$Y$19:$Y$33, 0))="", 0, INDEX($AO$2:$AU$8, MATCH(TEXT($B347, "ddd"), $AN$2:$AN$8, 0), MATCH(INDEX(Settings!$AI$19:$AI$33, MATCH(L$10, Settings!$Y$19:$Y$33, 0)), $AO$1:$AU$1, 0))), 0))</f>
        <v/>
      </c>
      <c r="AV347" s="119" t="str">
        <f>IF(OR($B347="", M347="", M$10="", AV$9), "", IFERROR($B347+INDEX(Settings!$AF$19:$AF$33, MATCH(M$10, Settings!$Y$19:$Y$33, 0))+IF(INDEX(Settings!$AI$19:$AI$33, MATCH(M$10, Settings!$Y$19:$Y$33, 0))="", 0, INDEX($AO$2:$AU$8, MATCH(TEXT($B347, "ddd"), $AN$2:$AN$8, 0), MATCH(INDEX(Settings!$AI$19:$AI$33, MATCH(M$10, Settings!$Y$19:$Y$33, 0)), $AO$1:$AU$1, 0))), 0))</f>
        <v/>
      </c>
      <c r="AW347" s="119" t="str">
        <f>IF(OR($B347="", N347="", N$10="", AW$9), "", IFERROR($B347+INDEX(Settings!$AF$19:$AF$33, MATCH(N$10, Settings!$Y$19:$Y$33, 0))+IF(INDEX(Settings!$AI$19:$AI$33, MATCH(N$10, Settings!$Y$19:$Y$33, 0))="", 0, INDEX($AO$2:$AU$8, MATCH(TEXT($B347, "ddd"), $AN$2:$AN$8, 0), MATCH(INDEX(Settings!$AI$19:$AI$33, MATCH(N$10, Settings!$Y$19:$Y$33, 0)), $AO$1:$AU$1, 0))), 0))</f>
        <v/>
      </c>
      <c r="AX347" s="119" t="str">
        <f>IF(OR($B347="", O347="", O$10="", AX$9), "", IFERROR($B347+INDEX(Settings!$AF$19:$AF$33, MATCH(O$10, Settings!$Y$19:$Y$33, 0))+IF(INDEX(Settings!$AI$19:$AI$33, MATCH(O$10, Settings!$Y$19:$Y$33, 0))="", 0, INDEX($AO$2:$AU$8, MATCH(TEXT($B347, "ddd"), $AN$2:$AN$8, 0), MATCH(INDEX(Settings!$AI$19:$AI$33, MATCH(O$10, Settings!$Y$19:$Y$33, 0)), $AO$1:$AU$1, 0))), 0))</f>
        <v/>
      </c>
      <c r="AY347" s="119" t="str">
        <f>IF(OR($B347="", P347="", P$10="", AY$9), "", IFERROR($B347+INDEX(Settings!$AF$19:$AF$33, MATCH(P$10, Settings!$Y$19:$Y$33, 0))+IF(INDEX(Settings!$AI$19:$AI$33, MATCH(P$10, Settings!$Y$19:$Y$33, 0))="", 0, INDEX($AO$2:$AU$8, MATCH(TEXT($B347, "ddd"), $AN$2:$AN$8, 0), MATCH(INDEX(Settings!$AI$19:$AI$33, MATCH(P$10, Settings!$Y$19:$Y$33, 0)), $AO$1:$AU$1, 0))), 0))</f>
        <v/>
      </c>
      <c r="AZ347" s="120" t="str">
        <f>IF(OR($B347="", Q347="", Q$10="", AZ$9), "", IFERROR($B347+INDEX(Settings!$AF$19:$AF$33, MATCH(Q$10, Settings!$Y$19:$Y$33, 0))+IF(INDEX(Settings!$AI$19:$AI$33, MATCH(Q$10, Settings!$Y$19:$Y$33, 0))="", 0, INDEX($AO$2:$AU$8, MATCH(TEXT($B347, "ddd"), $AN$2:$AN$8, 0), MATCH(INDEX(Settings!$AI$19:$AI$33, MATCH(Q$10, Settings!$Y$19:$Y$33, 0)), $AO$1:$AU$1, 0))), 0))</f>
        <v/>
      </c>
      <c r="BB347" s="118" t="str">
        <f>IF(OR(C$10="", $B347="", C347="", BB$9=""), "", IFERROR(WORKDAY((DATE(YEAR($B347), MONTH($B347)+INDEX(Settings!$AM$19:$AM$33, MATCH(C$10, Settings!$Y$19:$Y$33, 0)), IF(INDEX(Settings!$AQ$19:$AQ$33, MATCH(C$10, Settings!$Y$19:$Y$33, 0))=0, DAY($B347), INDEX(Settings!$AQ$19:$AQ$33, MATCH(C$10, Settings!$Y$19:$Y$33, 0))))-1), 1, Settings!$AY$23:$AY$38), ""))</f>
        <v/>
      </c>
      <c r="BC347" s="119" t="str">
        <f>IF(OR(D$10="", $B347="", D347="", BC$9=""), "", IFERROR(WORKDAY((DATE(YEAR($B347), MONTH($B347)+INDEX(Settings!$AM$19:$AM$33, MATCH(D$10, Settings!$Y$19:$Y$33, 0)), IF(INDEX(Settings!$AQ$19:$AQ$33, MATCH(D$10, Settings!$Y$19:$Y$33, 0))=0, DAY($B347), INDEX(Settings!$AQ$19:$AQ$33, MATCH(D$10, Settings!$Y$19:$Y$33, 0))))-1), 1, Settings!$AY$23:$AY$38), ""))</f>
        <v/>
      </c>
      <c r="BD347" s="119" t="str">
        <f>IF(OR(E$10="", $B347="", E347="", BD$9=""), "", IFERROR(WORKDAY((DATE(YEAR($B347), MONTH($B347)+INDEX(Settings!$AM$19:$AM$33, MATCH(E$10, Settings!$Y$19:$Y$33, 0)), IF(INDEX(Settings!$AQ$19:$AQ$33, MATCH(E$10, Settings!$Y$19:$Y$33, 0))=0, DAY($B347), INDEX(Settings!$AQ$19:$AQ$33, MATCH(E$10, Settings!$Y$19:$Y$33, 0))))-1), 1, Settings!$AY$23:$AY$38), ""))</f>
        <v/>
      </c>
      <c r="BE347" s="119" t="str">
        <f>IF(OR(F$10="", $B347="", F347="", BE$9=""), "", IFERROR(WORKDAY((DATE(YEAR($B347), MONTH($B347)+INDEX(Settings!$AM$19:$AM$33, MATCH(F$10, Settings!$Y$19:$Y$33, 0)), IF(INDEX(Settings!$AQ$19:$AQ$33, MATCH(F$10, Settings!$Y$19:$Y$33, 0))=0, DAY($B347), INDEX(Settings!$AQ$19:$AQ$33, MATCH(F$10, Settings!$Y$19:$Y$33, 0))))-1), 1, Settings!$AY$23:$AY$38), ""))</f>
        <v/>
      </c>
      <c r="BF347" s="119" t="str">
        <f>IF(OR(G$10="", $B347="", G347="", BF$9=""), "", IFERROR(WORKDAY((DATE(YEAR($B347), MONTH($B347)+INDEX(Settings!$AM$19:$AM$33, MATCH(G$10, Settings!$Y$19:$Y$33, 0)), IF(INDEX(Settings!$AQ$19:$AQ$33, MATCH(G$10, Settings!$Y$19:$Y$33, 0))=0, DAY($B347), INDEX(Settings!$AQ$19:$AQ$33, MATCH(G$10, Settings!$Y$19:$Y$33, 0))))-1), 1, Settings!$AY$23:$AY$38), ""))</f>
        <v/>
      </c>
      <c r="BG347" s="119" t="str">
        <f>IF(OR(H$10="", $B347="", H347="", BG$9=""), "", IFERROR(WORKDAY((DATE(YEAR($B347), MONTH($B347)+INDEX(Settings!$AM$19:$AM$33, MATCH(H$10, Settings!$Y$19:$Y$33, 0)), IF(INDEX(Settings!$AQ$19:$AQ$33, MATCH(H$10, Settings!$Y$19:$Y$33, 0))=0, DAY($B347), INDEX(Settings!$AQ$19:$AQ$33, MATCH(H$10, Settings!$Y$19:$Y$33, 0))))-1), 1, Settings!$AY$23:$AY$38), ""))</f>
        <v/>
      </c>
      <c r="BH347" s="119" t="str">
        <f>IF(OR(I$10="", $B347="", I347="", BH$9=""), "", IFERROR(WORKDAY((DATE(YEAR($B347), MONTH($B347)+INDEX(Settings!$AM$19:$AM$33, MATCH(I$10, Settings!$Y$19:$Y$33, 0)), IF(INDEX(Settings!$AQ$19:$AQ$33, MATCH(I$10, Settings!$Y$19:$Y$33, 0))=0, DAY($B347), INDEX(Settings!$AQ$19:$AQ$33, MATCH(I$10, Settings!$Y$19:$Y$33, 0))))-1), 1, Settings!$AY$23:$AY$38), ""))</f>
        <v/>
      </c>
      <c r="BI347" s="119" t="str">
        <f>IF(OR(J$10="", $B347="", J347="", BI$9=""), "", IFERROR(WORKDAY((DATE(YEAR($B347), MONTH($B347)+INDEX(Settings!$AM$19:$AM$33, MATCH(J$10, Settings!$Y$19:$Y$33, 0)), IF(INDEX(Settings!$AQ$19:$AQ$33, MATCH(J$10, Settings!$Y$19:$Y$33, 0))=0, DAY($B347), INDEX(Settings!$AQ$19:$AQ$33, MATCH(J$10, Settings!$Y$19:$Y$33, 0))))-1), 1, Settings!$AY$23:$AY$38), ""))</f>
        <v/>
      </c>
      <c r="BJ347" s="119" t="str">
        <f>IF(OR(K$10="", $B347="", K347="", BJ$9=""), "", IFERROR(WORKDAY((DATE(YEAR($B347), MONTH($B347)+INDEX(Settings!$AM$19:$AM$33, MATCH(K$10, Settings!$Y$19:$Y$33, 0)), IF(INDEX(Settings!$AQ$19:$AQ$33, MATCH(K$10, Settings!$Y$19:$Y$33, 0))=0, DAY($B347), INDEX(Settings!$AQ$19:$AQ$33, MATCH(K$10, Settings!$Y$19:$Y$33, 0))))-1), 1, Settings!$AY$23:$AY$38), ""))</f>
        <v/>
      </c>
      <c r="BK347" s="119" t="str">
        <f>IF(OR(L$10="", $B347="", L347="", BK$9=""), "", IFERROR(WORKDAY((DATE(YEAR($B347), MONTH($B347)+INDEX(Settings!$AM$19:$AM$33, MATCH(L$10, Settings!$Y$19:$Y$33, 0)), IF(INDEX(Settings!$AQ$19:$AQ$33, MATCH(L$10, Settings!$Y$19:$Y$33, 0))=0, DAY($B347), INDEX(Settings!$AQ$19:$AQ$33, MATCH(L$10, Settings!$Y$19:$Y$33, 0))))-1), 1, Settings!$AY$23:$AY$38), ""))</f>
        <v/>
      </c>
      <c r="BL347" s="119" t="str">
        <f>IF(OR(M$10="", $B347="", M347="", BL$9=""), "", IFERROR(WORKDAY((DATE(YEAR($B347), MONTH($B347)+INDEX(Settings!$AM$19:$AM$33, MATCH(M$10, Settings!$Y$19:$Y$33, 0)), IF(INDEX(Settings!$AQ$19:$AQ$33, MATCH(M$10, Settings!$Y$19:$Y$33, 0))=0, DAY($B347), INDEX(Settings!$AQ$19:$AQ$33, MATCH(M$10, Settings!$Y$19:$Y$33, 0))))-1), 1, Settings!$AY$23:$AY$38), ""))</f>
        <v/>
      </c>
      <c r="BM347" s="119" t="str">
        <f>IF(OR(N$10="", $B347="", N347="", BM$9=""), "", IFERROR(WORKDAY((DATE(YEAR($B347), MONTH($B347)+INDEX(Settings!$AM$19:$AM$33, MATCH(N$10, Settings!$Y$19:$Y$33, 0)), IF(INDEX(Settings!$AQ$19:$AQ$33, MATCH(N$10, Settings!$Y$19:$Y$33, 0))=0, DAY($B347), INDEX(Settings!$AQ$19:$AQ$33, MATCH(N$10, Settings!$Y$19:$Y$33, 0))))-1), 1, Settings!$AY$23:$AY$38), ""))</f>
        <v/>
      </c>
      <c r="BN347" s="119" t="str">
        <f>IF(OR(O$10="", $B347="", O347="", BN$9=""), "", IFERROR(WORKDAY((DATE(YEAR($B347), MONTH($B347)+INDEX(Settings!$AM$19:$AM$33, MATCH(O$10, Settings!$Y$19:$Y$33, 0)), IF(INDEX(Settings!$AQ$19:$AQ$33, MATCH(O$10, Settings!$Y$19:$Y$33, 0))=0, DAY($B347), INDEX(Settings!$AQ$19:$AQ$33, MATCH(O$10, Settings!$Y$19:$Y$33, 0))))-1), 1, Settings!$AY$23:$AY$38), ""))</f>
        <v/>
      </c>
      <c r="BO347" s="119" t="str">
        <f>IF(OR(P$10="", $B347="", P347="", BO$9=""), "", IFERROR(WORKDAY((DATE(YEAR($B347), MONTH($B347)+INDEX(Settings!$AM$19:$AM$33, MATCH(P$10, Settings!$Y$19:$Y$33, 0)), IF(INDEX(Settings!$AQ$19:$AQ$33, MATCH(P$10, Settings!$Y$19:$Y$33, 0))=0, DAY($B347), INDEX(Settings!$AQ$19:$AQ$33, MATCH(P$10, Settings!$Y$19:$Y$33, 0))))-1), 1, Settings!$AY$23:$AY$38), ""))</f>
        <v/>
      </c>
      <c r="BP347" s="120" t="str">
        <f>IF(OR(Q$10="", $B347="", Q347="", BP$9=""), "", IFERROR(WORKDAY((DATE(YEAR($B347), MONTH($B347)+INDEX(Settings!$AM$19:$AM$33, MATCH(Q$10, Settings!$Y$19:$Y$33, 0)), IF(INDEX(Settings!$AQ$19:$AQ$33, MATCH(Q$10, Settings!$Y$19:$Y$33, 0))=0, DAY($B347), INDEX(Settings!$AQ$19:$AQ$33, MATCH(Q$10, Settings!$Y$19:$Y$33, 0))))-1), 1, Settings!$AY$23:$AY$38), ""))</f>
        <v/>
      </c>
      <c r="BR347" s="118" t="str">
        <f>IF(BB347="", "", IF(BB347&lt;=$B347, WORKDAY(DATE(YEAR($BB347), MONTH(BB347)+1, DAY(BB347)-1), 1, Settings!$AY$23:$AY$38), BB347))</f>
        <v/>
      </c>
      <c r="BS347" s="119" t="str">
        <f>IF(BC347="", "", IF(BC347&lt;=$B347, WORKDAY(DATE(YEAR($BB347), MONTH(BC347)+1, DAY(BC347)-1), 1, Settings!$AY$23:$AY$38), BC347))</f>
        <v/>
      </c>
      <c r="BT347" s="119" t="str">
        <f>IF(BD347="", "", IF(BD347&lt;=$B347, WORKDAY(DATE(YEAR($BB347), MONTH(BD347)+1, DAY(BD347)-1), 1, Settings!$AY$23:$AY$38), BD347))</f>
        <v/>
      </c>
      <c r="BU347" s="119" t="str">
        <f>IF(BE347="", "", IF(BE347&lt;=$B347, WORKDAY(DATE(YEAR($BB347), MONTH(BE347)+1, DAY(BE347)-1), 1, Settings!$AY$23:$AY$38), BE347))</f>
        <v/>
      </c>
      <c r="BV347" s="119" t="str">
        <f>IF(BF347="", "", IF(BF347&lt;=$B347, WORKDAY(DATE(YEAR($BB347), MONTH(BF347)+1, DAY(BF347)-1), 1, Settings!$AY$23:$AY$38), BF347))</f>
        <v/>
      </c>
      <c r="BW347" s="119" t="str">
        <f>IF(BG347="", "", IF(BG347&lt;=$B347, WORKDAY(DATE(YEAR($BB347), MONTH(BG347)+1, DAY(BG347)-1), 1, Settings!$AY$23:$AY$38), BG347))</f>
        <v/>
      </c>
      <c r="BX347" s="119" t="str">
        <f>IF(BH347="", "", IF(BH347&lt;=$B347, WORKDAY(DATE(YEAR($BB347), MONTH(BH347)+1, DAY(BH347)-1), 1, Settings!$AY$23:$AY$38), BH347))</f>
        <v/>
      </c>
      <c r="BY347" s="119" t="str">
        <f>IF(BI347="", "", IF(BI347&lt;=$B347, WORKDAY(DATE(YEAR($BB347), MONTH(BI347)+1, DAY(BI347)-1), 1, Settings!$AY$23:$AY$38), BI347))</f>
        <v/>
      </c>
      <c r="BZ347" s="119" t="str">
        <f>IF(BJ347="", "", IF(BJ347&lt;=$B347, WORKDAY(DATE(YEAR($BB347), MONTH(BJ347)+1, DAY(BJ347)-1), 1, Settings!$AY$23:$AY$38), BJ347))</f>
        <v/>
      </c>
      <c r="CA347" s="119" t="str">
        <f>IF(BK347="", "", IF(BK347&lt;=$B347, WORKDAY(DATE(YEAR($BB347), MONTH(BK347)+1, DAY(BK347)-1), 1, Settings!$AY$23:$AY$38), BK347))</f>
        <v/>
      </c>
      <c r="CB347" s="119" t="str">
        <f>IF(BL347="", "", IF(BL347&lt;=$B347, WORKDAY(DATE(YEAR($BB347), MONTH(BL347)+1, DAY(BL347)-1), 1, Settings!$AY$23:$AY$38), BL347))</f>
        <v/>
      </c>
      <c r="CC347" s="119" t="str">
        <f>IF(BM347="", "", IF(BM347&lt;=$B347, WORKDAY(DATE(YEAR($BB347), MONTH(BM347)+1, DAY(BM347)-1), 1, Settings!$AY$23:$AY$38), BM347))</f>
        <v/>
      </c>
      <c r="CD347" s="119" t="str">
        <f>IF(BN347="", "", IF(BN347&lt;=$B347, WORKDAY(DATE(YEAR($BB347), MONTH(BN347)+1, DAY(BN347)-1), 1, Settings!$AY$23:$AY$38), BN347))</f>
        <v/>
      </c>
      <c r="CE347" s="119" t="str">
        <f>IF(BO347="", "", IF(BO347&lt;=$B347, WORKDAY(DATE(YEAR($BB347), MONTH(BO347)+1, DAY(BO347)-1), 1, Settings!$AY$23:$AY$38), BO347))</f>
        <v/>
      </c>
      <c r="CF347" s="120" t="str">
        <f>IF(BP347="", "", IF(BP347&lt;=$B347, WORKDAY(DATE(YEAR($BB347), MONTH(BP347)+1, DAY(BP347)-1), 1, Settings!$AY$23:$AY$38), BP347))</f>
        <v/>
      </c>
      <c r="CH347" s="48" t="str">
        <f t="shared" si="159"/>
        <v/>
      </c>
      <c r="CI347" s="49" t="str">
        <f t="shared" si="160"/>
        <v/>
      </c>
      <c r="CJ347" s="49" t="str">
        <f t="shared" si="161"/>
        <v/>
      </c>
      <c r="CK347" s="49" t="str">
        <f t="shared" si="162"/>
        <v/>
      </c>
      <c r="CL347" s="49" t="str">
        <f t="shared" si="163"/>
        <v/>
      </c>
      <c r="CM347" s="49" t="str">
        <f t="shared" si="164"/>
        <v/>
      </c>
      <c r="CN347" s="49" t="str">
        <f t="shared" si="165"/>
        <v/>
      </c>
      <c r="CO347" s="49" t="str">
        <f t="shared" si="166"/>
        <v/>
      </c>
      <c r="CP347" s="49" t="str">
        <f t="shared" si="167"/>
        <v/>
      </c>
      <c r="CQ347" s="49" t="str">
        <f t="shared" si="168"/>
        <v/>
      </c>
      <c r="CR347" s="49" t="str">
        <f t="shared" si="169"/>
        <v/>
      </c>
      <c r="CS347" s="49" t="str">
        <f t="shared" si="170"/>
        <v/>
      </c>
      <c r="CT347" s="49" t="str">
        <f t="shared" si="171"/>
        <v/>
      </c>
      <c r="CU347" s="49" t="str">
        <f t="shared" si="172"/>
        <v/>
      </c>
      <c r="CV347" s="16" t="str">
        <f t="shared" si="173"/>
        <v/>
      </c>
      <c r="CX347" s="48" t="str">
        <f t="shared" si="174"/>
        <v/>
      </c>
      <c r="CY347" s="49" t="str">
        <f t="shared" si="175"/>
        <v/>
      </c>
      <c r="CZ347" s="49" t="str">
        <f t="shared" si="176"/>
        <v/>
      </c>
      <c r="DA347" s="49" t="str">
        <f t="shared" si="177"/>
        <v/>
      </c>
      <c r="DB347" s="49" t="str">
        <f t="shared" si="178"/>
        <v/>
      </c>
      <c r="DC347" s="49" t="str">
        <f t="shared" si="179"/>
        <v/>
      </c>
      <c r="DD347" s="49" t="str">
        <f t="shared" si="180"/>
        <v/>
      </c>
      <c r="DE347" s="49" t="str">
        <f t="shared" si="181"/>
        <v/>
      </c>
      <c r="DF347" s="49" t="str">
        <f t="shared" si="182"/>
        <v/>
      </c>
      <c r="DG347" s="49" t="str">
        <f t="shared" si="183"/>
        <v/>
      </c>
      <c r="DH347" s="49" t="str">
        <f t="shared" si="184"/>
        <v/>
      </c>
      <c r="DI347" s="49" t="str">
        <f t="shared" si="185"/>
        <v/>
      </c>
      <c r="DJ347" s="49" t="str">
        <f t="shared" si="186"/>
        <v/>
      </c>
      <c r="DK347" s="49" t="str">
        <f t="shared" si="187"/>
        <v/>
      </c>
      <c r="DL347" s="16" t="str">
        <f t="shared" si="188"/>
        <v/>
      </c>
      <c r="DN347" s="17" t="str">
        <f t="shared" si="189"/>
        <v>Jun 2020</v>
      </c>
    </row>
    <row r="348" spans="1:118" x14ac:dyDescent="0.25">
      <c r="A348" s="30"/>
      <c r="B348" s="102">
        <f>IF(B347="", "", IFERROR(IF(B347+1&gt;Settings!$G$25, "", B347+1), ""))</f>
        <v>43984</v>
      </c>
      <c r="C348" s="294"/>
      <c r="D348" s="295"/>
      <c r="E348" s="295"/>
      <c r="F348" s="295"/>
      <c r="G348" s="295"/>
      <c r="H348" s="295"/>
      <c r="I348" s="295"/>
      <c r="J348" s="295"/>
      <c r="K348" s="295"/>
      <c r="L348" s="295"/>
      <c r="M348" s="295"/>
      <c r="N348" s="295"/>
      <c r="O348" s="295"/>
      <c r="P348" s="295"/>
      <c r="Q348" s="296"/>
      <c r="R348" s="30"/>
      <c r="T348" s="17" t="str">
        <f>IF($B348="", "", IF($B348&lt;Settings!$G$23, "Old", "New"))</f>
        <v>New</v>
      </c>
      <c r="AL348" s="118" t="str">
        <f>IF(OR($B348="", C348="", C$10="", AL$9), "", IFERROR($B348+INDEX(Settings!$AF$19:$AF$33, MATCH(C$10, Settings!$Y$19:$Y$33, 0))+IF(INDEX(Settings!$AI$19:$AI$33, MATCH(C$10, Settings!$Y$19:$Y$33, 0))="", 0, INDEX($AO$2:$AU$8, MATCH(TEXT($B348, "ddd"), $AN$2:$AN$8, 0), MATCH(INDEX(Settings!$AI$19:$AI$33, MATCH(C$10, Settings!$Y$19:$Y$33, 0)), $AO$1:$AU$1, 0))), 0))</f>
        <v/>
      </c>
      <c r="AM348" s="119" t="str">
        <f>IF(OR($B348="", D348="", D$10="", AM$9), "", IFERROR($B348+INDEX(Settings!$AF$19:$AF$33, MATCH(D$10, Settings!$Y$19:$Y$33, 0))+IF(INDEX(Settings!$AI$19:$AI$33, MATCH(D$10, Settings!$Y$19:$Y$33, 0))="", 0, INDEX($AO$2:$AU$8, MATCH(TEXT($B348, "ddd"), $AN$2:$AN$8, 0), MATCH(INDEX(Settings!$AI$19:$AI$33, MATCH(D$10, Settings!$Y$19:$Y$33, 0)), $AO$1:$AU$1, 0))), 0))</f>
        <v/>
      </c>
      <c r="AN348" s="119" t="str">
        <f>IF(OR($B348="", E348="", E$10="", AN$9), "", IFERROR($B348+INDEX(Settings!$AF$19:$AF$33, MATCH(E$10, Settings!$Y$19:$Y$33, 0))+IF(INDEX(Settings!$AI$19:$AI$33, MATCH(E$10, Settings!$Y$19:$Y$33, 0))="", 0, INDEX($AO$2:$AU$8, MATCH(TEXT($B348, "ddd"), $AN$2:$AN$8, 0), MATCH(INDEX(Settings!$AI$19:$AI$33, MATCH(E$10, Settings!$Y$19:$Y$33, 0)), $AO$1:$AU$1, 0))), 0))</f>
        <v/>
      </c>
      <c r="AO348" s="119" t="str">
        <f>IF(OR($B348="", F348="", F$10="", AO$9), "", IFERROR($B348+INDEX(Settings!$AF$19:$AF$33, MATCH(F$10, Settings!$Y$19:$Y$33, 0))+IF(INDEX(Settings!$AI$19:$AI$33, MATCH(F$10, Settings!$Y$19:$Y$33, 0))="", 0, INDEX($AO$2:$AU$8, MATCH(TEXT($B348, "ddd"), $AN$2:$AN$8, 0), MATCH(INDEX(Settings!$AI$19:$AI$33, MATCH(F$10, Settings!$Y$19:$Y$33, 0)), $AO$1:$AU$1, 0))), 0))</f>
        <v/>
      </c>
      <c r="AP348" s="119" t="str">
        <f>IF(OR($B348="", G348="", G$10="", AP$9), "", IFERROR($B348+INDEX(Settings!$AF$19:$AF$33, MATCH(G$10, Settings!$Y$19:$Y$33, 0))+IF(INDEX(Settings!$AI$19:$AI$33, MATCH(G$10, Settings!$Y$19:$Y$33, 0))="", 0, INDEX($AO$2:$AU$8, MATCH(TEXT($B348, "ddd"), $AN$2:$AN$8, 0), MATCH(INDEX(Settings!$AI$19:$AI$33, MATCH(G$10, Settings!$Y$19:$Y$33, 0)), $AO$1:$AU$1, 0))), 0))</f>
        <v/>
      </c>
      <c r="AQ348" s="119" t="str">
        <f>IF(OR($B348="", H348="", H$10="", AQ$9), "", IFERROR($B348+INDEX(Settings!$AF$19:$AF$33, MATCH(H$10, Settings!$Y$19:$Y$33, 0))+IF(INDEX(Settings!$AI$19:$AI$33, MATCH(H$10, Settings!$Y$19:$Y$33, 0))="", 0, INDEX($AO$2:$AU$8, MATCH(TEXT($B348, "ddd"), $AN$2:$AN$8, 0), MATCH(INDEX(Settings!$AI$19:$AI$33, MATCH(H$10, Settings!$Y$19:$Y$33, 0)), $AO$1:$AU$1, 0))), 0))</f>
        <v/>
      </c>
      <c r="AR348" s="119" t="str">
        <f>IF(OR($B348="", I348="", I$10="", AR$9), "", IFERROR($B348+INDEX(Settings!$AF$19:$AF$33, MATCH(I$10, Settings!$Y$19:$Y$33, 0))+IF(INDEX(Settings!$AI$19:$AI$33, MATCH(I$10, Settings!$Y$19:$Y$33, 0))="", 0, INDEX($AO$2:$AU$8, MATCH(TEXT($B348, "ddd"), $AN$2:$AN$8, 0), MATCH(INDEX(Settings!$AI$19:$AI$33, MATCH(I$10, Settings!$Y$19:$Y$33, 0)), $AO$1:$AU$1, 0))), 0))</f>
        <v/>
      </c>
      <c r="AS348" s="119" t="str">
        <f>IF(OR($B348="", J348="", J$10="", AS$9), "", IFERROR($B348+INDEX(Settings!$AF$19:$AF$33, MATCH(J$10, Settings!$Y$19:$Y$33, 0))+IF(INDEX(Settings!$AI$19:$AI$33, MATCH(J$10, Settings!$Y$19:$Y$33, 0))="", 0, INDEX($AO$2:$AU$8, MATCH(TEXT($B348, "ddd"), $AN$2:$AN$8, 0), MATCH(INDEX(Settings!$AI$19:$AI$33, MATCH(J$10, Settings!$Y$19:$Y$33, 0)), $AO$1:$AU$1, 0))), 0))</f>
        <v/>
      </c>
      <c r="AT348" s="119" t="str">
        <f>IF(OR($B348="", K348="", K$10="", AT$9), "", IFERROR($B348+INDEX(Settings!$AF$19:$AF$33, MATCH(K$10, Settings!$Y$19:$Y$33, 0))+IF(INDEX(Settings!$AI$19:$AI$33, MATCH(K$10, Settings!$Y$19:$Y$33, 0))="", 0, INDEX($AO$2:$AU$8, MATCH(TEXT($B348, "ddd"), $AN$2:$AN$8, 0), MATCH(INDEX(Settings!$AI$19:$AI$33, MATCH(K$10, Settings!$Y$19:$Y$33, 0)), $AO$1:$AU$1, 0))), 0))</f>
        <v/>
      </c>
      <c r="AU348" s="119" t="str">
        <f>IF(OR($B348="", L348="", L$10="", AU$9), "", IFERROR($B348+INDEX(Settings!$AF$19:$AF$33, MATCH(L$10, Settings!$Y$19:$Y$33, 0))+IF(INDEX(Settings!$AI$19:$AI$33, MATCH(L$10, Settings!$Y$19:$Y$33, 0))="", 0, INDEX($AO$2:$AU$8, MATCH(TEXT($B348, "ddd"), $AN$2:$AN$8, 0), MATCH(INDEX(Settings!$AI$19:$AI$33, MATCH(L$10, Settings!$Y$19:$Y$33, 0)), $AO$1:$AU$1, 0))), 0))</f>
        <v/>
      </c>
      <c r="AV348" s="119" t="str">
        <f>IF(OR($B348="", M348="", M$10="", AV$9), "", IFERROR($B348+INDEX(Settings!$AF$19:$AF$33, MATCH(M$10, Settings!$Y$19:$Y$33, 0))+IF(INDEX(Settings!$AI$19:$AI$33, MATCH(M$10, Settings!$Y$19:$Y$33, 0))="", 0, INDEX($AO$2:$AU$8, MATCH(TEXT($B348, "ddd"), $AN$2:$AN$8, 0), MATCH(INDEX(Settings!$AI$19:$AI$33, MATCH(M$10, Settings!$Y$19:$Y$33, 0)), $AO$1:$AU$1, 0))), 0))</f>
        <v/>
      </c>
      <c r="AW348" s="119" t="str">
        <f>IF(OR($B348="", N348="", N$10="", AW$9), "", IFERROR($B348+INDEX(Settings!$AF$19:$AF$33, MATCH(N$10, Settings!$Y$19:$Y$33, 0))+IF(INDEX(Settings!$AI$19:$AI$33, MATCH(N$10, Settings!$Y$19:$Y$33, 0))="", 0, INDEX($AO$2:$AU$8, MATCH(TEXT($B348, "ddd"), $AN$2:$AN$8, 0), MATCH(INDEX(Settings!$AI$19:$AI$33, MATCH(N$10, Settings!$Y$19:$Y$33, 0)), $AO$1:$AU$1, 0))), 0))</f>
        <v/>
      </c>
      <c r="AX348" s="119" t="str">
        <f>IF(OR($B348="", O348="", O$10="", AX$9), "", IFERROR($B348+INDEX(Settings!$AF$19:$AF$33, MATCH(O$10, Settings!$Y$19:$Y$33, 0))+IF(INDEX(Settings!$AI$19:$AI$33, MATCH(O$10, Settings!$Y$19:$Y$33, 0))="", 0, INDEX($AO$2:$AU$8, MATCH(TEXT($B348, "ddd"), $AN$2:$AN$8, 0), MATCH(INDEX(Settings!$AI$19:$AI$33, MATCH(O$10, Settings!$Y$19:$Y$33, 0)), $AO$1:$AU$1, 0))), 0))</f>
        <v/>
      </c>
      <c r="AY348" s="119" t="str">
        <f>IF(OR($B348="", P348="", P$10="", AY$9), "", IFERROR($B348+INDEX(Settings!$AF$19:$AF$33, MATCH(P$10, Settings!$Y$19:$Y$33, 0))+IF(INDEX(Settings!$AI$19:$AI$33, MATCH(P$10, Settings!$Y$19:$Y$33, 0))="", 0, INDEX($AO$2:$AU$8, MATCH(TEXT($B348, "ddd"), $AN$2:$AN$8, 0), MATCH(INDEX(Settings!$AI$19:$AI$33, MATCH(P$10, Settings!$Y$19:$Y$33, 0)), $AO$1:$AU$1, 0))), 0))</f>
        <v/>
      </c>
      <c r="AZ348" s="120" t="str">
        <f>IF(OR($B348="", Q348="", Q$10="", AZ$9), "", IFERROR($B348+INDEX(Settings!$AF$19:$AF$33, MATCH(Q$10, Settings!$Y$19:$Y$33, 0))+IF(INDEX(Settings!$AI$19:$AI$33, MATCH(Q$10, Settings!$Y$19:$Y$33, 0))="", 0, INDEX($AO$2:$AU$8, MATCH(TEXT($B348, "ddd"), $AN$2:$AN$8, 0), MATCH(INDEX(Settings!$AI$19:$AI$33, MATCH(Q$10, Settings!$Y$19:$Y$33, 0)), $AO$1:$AU$1, 0))), 0))</f>
        <v/>
      </c>
      <c r="BB348" s="118" t="str">
        <f>IF(OR(C$10="", $B348="", C348="", BB$9=""), "", IFERROR(WORKDAY((DATE(YEAR($B348), MONTH($B348)+INDEX(Settings!$AM$19:$AM$33, MATCH(C$10, Settings!$Y$19:$Y$33, 0)), IF(INDEX(Settings!$AQ$19:$AQ$33, MATCH(C$10, Settings!$Y$19:$Y$33, 0))=0, DAY($B348), INDEX(Settings!$AQ$19:$AQ$33, MATCH(C$10, Settings!$Y$19:$Y$33, 0))))-1), 1, Settings!$AY$23:$AY$38), ""))</f>
        <v/>
      </c>
      <c r="BC348" s="119" t="str">
        <f>IF(OR(D$10="", $B348="", D348="", BC$9=""), "", IFERROR(WORKDAY((DATE(YEAR($B348), MONTH($B348)+INDEX(Settings!$AM$19:$AM$33, MATCH(D$10, Settings!$Y$19:$Y$33, 0)), IF(INDEX(Settings!$AQ$19:$AQ$33, MATCH(D$10, Settings!$Y$19:$Y$33, 0))=0, DAY($B348), INDEX(Settings!$AQ$19:$AQ$33, MATCH(D$10, Settings!$Y$19:$Y$33, 0))))-1), 1, Settings!$AY$23:$AY$38), ""))</f>
        <v/>
      </c>
      <c r="BD348" s="119" t="str">
        <f>IF(OR(E$10="", $B348="", E348="", BD$9=""), "", IFERROR(WORKDAY((DATE(YEAR($B348), MONTH($B348)+INDEX(Settings!$AM$19:$AM$33, MATCH(E$10, Settings!$Y$19:$Y$33, 0)), IF(INDEX(Settings!$AQ$19:$AQ$33, MATCH(E$10, Settings!$Y$19:$Y$33, 0))=0, DAY($B348), INDEX(Settings!$AQ$19:$AQ$33, MATCH(E$10, Settings!$Y$19:$Y$33, 0))))-1), 1, Settings!$AY$23:$AY$38), ""))</f>
        <v/>
      </c>
      <c r="BE348" s="119" t="str">
        <f>IF(OR(F$10="", $B348="", F348="", BE$9=""), "", IFERROR(WORKDAY((DATE(YEAR($B348), MONTH($B348)+INDEX(Settings!$AM$19:$AM$33, MATCH(F$10, Settings!$Y$19:$Y$33, 0)), IF(INDEX(Settings!$AQ$19:$AQ$33, MATCH(F$10, Settings!$Y$19:$Y$33, 0))=0, DAY($B348), INDEX(Settings!$AQ$19:$AQ$33, MATCH(F$10, Settings!$Y$19:$Y$33, 0))))-1), 1, Settings!$AY$23:$AY$38), ""))</f>
        <v/>
      </c>
      <c r="BF348" s="119" t="str">
        <f>IF(OR(G$10="", $B348="", G348="", BF$9=""), "", IFERROR(WORKDAY((DATE(YEAR($B348), MONTH($B348)+INDEX(Settings!$AM$19:$AM$33, MATCH(G$10, Settings!$Y$19:$Y$33, 0)), IF(INDEX(Settings!$AQ$19:$AQ$33, MATCH(G$10, Settings!$Y$19:$Y$33, 0))=0, DAY($B348), INDEX(Settings!$AQ$19:$AQ$33, MATCH(G$10, Settings!$Y$19:$Y$33, 0))))-1), 1, Settings!$AY$23:$AY$38), ""))</f>
        <v/>
      </c>
      <c r="BG348" s="119" t="str">
        <f>IF(OR(H$10="", $B348="", H348="", BG$9=""), "", IFERROR(WORKDAY((DATE(YEAR($B348), MONTH($B348)+INDEX(Settings!$AM$19:$AM$33, MATCH(H$10, Settings!$Y$19:$Y$33, 0)), IF(INDEX(Settings!$AQ$19:$AQ$33, MATCH(H$10, Settings!$Y$19:$Y$33, 0))=0, DAY($B348), INDEX(Settings!$AQ$19:$AQ$33, MATCH(H$10, Settings!$Y$19:$Y$33, 0))))-1), 1, Settings!$AY$23:$AY$38), ""))</f>
        <v/>
      </c>
      <c r="BH348" s="119" t="str">
        <f>IF(OR(I$10="", $B348="", I348="", BH$9=""), "", IFERROR(WORKDAY((DATE(YEAR($B348), MONTH($B348)+INDEX(Settings!$AM$19:$AM$33, MATCH(I$10, Settings!$Y$19:$Y$33, 0)), IF(INDEX(Settings!$AQ$19:$AQ$33, MATCH(I$10, Settings!$Y$19:$Y$33, 0))=0, DAY($B348), INDEX(Settings!$AQ$19:$AQ$33, MATCH(I$10, Settings!$Y$19:$Y$33, 0))))-1), 1, Settings!$AY$23:$AY$38), ""))</f>
        <v/>
      </c>
      <c r="BI348" s="119" t="str">
        <f>IF(OR(J$10="", $B348="", J348="", BI$9=""), "", IFERROR(WORKDAY((DATE(YEAR($B348), MONTH($B348)+INDEX(Settings!$AM$19:$AM$33, MATCH(J$10, Settings!$Y$19:$Y$33, 0)), IF(INDEX(Settings!$AQ$19:$AQ$33, MATCH(J$10, Settings!$Y$19:$Y$33, 0))=0, DAY($B348), INDEX(Settings!$AQ$19:$AQ$33, MATCH(J$10, Settings!$Y$19:$Y$33, 0))))-1), 1, Settings!$AY$23:$AY$38), ""))</f>
        <v/>
      </c>
      <c r="BJ348" s="119" t="str">
        <f>IF(OR(K$10="", $B348="", K348="", BJ$9=""), "", IFERROR(WORKDAY((DATE(YEAR($B348), MONTH($B348)+INDEX(Settings!$AM$19:$AM$33, MATCH(K$10, Settings!$Y$19:$Y$33, 0)), IF(INDEX(Settings!$AQ$19:$AQ$33, MATCH(K$10, Settings!$Y$19:$Y$33, 0))=0, DAY($B348), INDEX(Settings!$AQ$19:$AQ$33, MATCH(K$10, Settings!$Y$19:$Y$33, 0))))-1), 1, Settings!$AY$23:$AY$38), ""))</f>
        <v/>
      </c>
      <c r="BK348" s="119" t="str">
        <f>IF(OR(L$10="", $B348="", L348="", BK$9=""), "", IFERROR(WORKDAY((DATE(YEAR($B348), MONTH($B348)+INDEX(Settings!$AM$19:$AM$33, MATCH(L$10, Settings!$Y$19:$Y$33, 0)), IF(INDEX(Settings!$AQ$19:$AQ$33, MATCH(L$10, Settings!$Y$19:$Y$33, 0))=0, DAY($B348), INDEX(Settings!$AQ$19:$AQ$33, MATCH(L$10, Settings!$Y$19:$Y$33, 0))))-1), 1, Settings!$AY$23:$AY$38), ""))</f>
        <v/>
      </c>
      <c r="BL348" s="119" t="str">
        <f>IF(OR(M$10="", $B348="", M348="", BL$9=""), "", IFERROR(WORKDAY((DATE(YEAR($B348), MONTH($B348)+INDEX(Settings!$AM$19:$AM$33, MATCH(M$10, Settings!$Y$19:$Y$33, 0)), IF(INDEX(Settings!$AQ$19:$AQ$33, MATCH(M$10, Settings!$Y$19:$Y$33, 0))=0, DAY($B348), INDEX(Settings!$AQ$19:$AQ$33, MATCH(M$10, Settings!$Y$19:$Y$33, 0))))-1), 1, Settings!$AY$23:$AY$38), ""))</f>
        <v/>
      </c>
      <c r="BM348" s="119" t="str">
        <f>IF(OR(N$10="", $B348="", N348="", BM$9=""), "", IFERROR(WORKDAY((DATE(YEAR($B348), MONTH($B348)+INDEX(Settings!$AM$19:$AM$33, MATCH(N$10, Settings!$Y$19:$Y$33, 0)), IF(INDEX(Settings!$AQ$19:$AQ$33, MATCH(N$10, Settings!$Y$19:$Y$33, 0))=0, DAY($B348), INDEX(Settings!$AQ$19:$AQ$33, MATCH(N$10, Settings!$Y$19:$Y$33, 0))))-1), 1, Settings!$AY$23:$AY$38), ""))</f>
        <v/>
      </c>
      <c r="BN348" s="119" t="str">
        <f>IF(OR(O$10="", $B348="", O348="", BN$9=""), "", IFERROR(WORKDAY((DATE(YEAR($B348), MONTH($B348)+INDEX(Settings!$AM$19:$AM$33, MATCH(O$10, Settings!$Y$19:$Y$33, 0)), IF(INDEX(Settings!$AQ$19:$AQ$33, MATCH(O$10, Settings!$Y$19:$Y$33, 0))=0, DAY($B348), INDEX(Settings!$AQ$19:$AQ$33, MATCH(O$10, Settings!$Y$19:$Y$33, 0))))-1), 1, Settings!$AY$23:$AY$38), ""))</f>
        <v/>
      </c>
      <c r="BO348" s="119" t="str">
        <f>IF(OR(P$10="", $B348="", P348="", BO$9=""), "", IFERROR(WORKDAY((DATE(YEAR($B348), MONTH($B348)+INDEX(Settings!$AM$19:$AM$33, MATCH(P$10, Settings!$Y$19:$Y$33, 0)), IF(INDEX(Settings!$AQ$19:$AQ$33, MATCH(P$10, Settings!$Y$19:$Y$33, 0))=0, DAY($B348), INDEX(Settings!$AQ$19:$AQ$33, MATCH(P$10, Settings!$Y$19:$Y$33, 0))))-1), 1, Settings!$AY$23:$AY$38), ""))</f>
        <v/>
      </c>
      <c r="BP348" s="120" t="str">
        <f>IF(OR(Q$10="", $B348="", Q348="", BP$9=""), "", IFERROR(WORKDAY((DATE(YEAR($B348), MONTH($B348)+INDEX(Settings!$AM$19:$AM$33, MATCH(Q$10, Settings!$Y$19:$Y$33, 0)), IF(INDEX(Settings!$AQ$19:$AQ$33, MATCH(Q$10, Settings!$Y$19:$Y$33, 0))=0, DAY($B348), INDEX(Settings!$AQ$19:$AQ$33, MATCH(Q$10, Settings!$Y$19:$Y$33, 0))))-1), 1, Settings!$AY$23:$AY$38), ""))</f>
        <v/>
      </c>
      <c r="BR348" s="118" t="str">
        <f>IF(BB348="", "", IF(BB348&lt;=$B348, WORKDAY(DATE(YEAR($BB348), MONTH(BB348)+1, DAY(BB348)-1), 1, Settings!$AY$23:$AY$38), BB348))</f>
        <v/>
      </c>
      <c r="BS348" s="119" t="str">
        <f>IF(BC348="", "", IF(BC348&lt;=$B348, WORKDAY(DATE(YEAR($BB348), MONTH(BC348)+1, DAY(BC348)-1), 1, Settings!$AY$23:$AY$38), BC348))</f>
        <v/>
      </c>
      <c r="BT348" s="119" t="str">
        <f>IF(BD348="", "", IF(BD348&lt;=$B348, WORKDAY(DATE(YEAR($BB348), MONTH(BD348)+1, DAY(BD348)-1), 1, Settings!$AY$23:$AY$38), BD348))</f>
        <v/>
      </c>
      <c r="BU348" s="119" t="str">
        <f>IF(BE348="", "", IF(BE348&lt;=$B348, WORKDAY(DATE(YEAR($BB348), MONTH(BE348)+1, DAY(BE348)-1), 1, Settings!$AY$23:$AY$38), BE348))</f>
        <v/>
      </c>
      <c r="BV348" s="119" t="str">
        <f>IF(BF348="", "", IF(BF348&lt;=$B348, WORKDAY(DATE(YEAR($BB348), MONTH(BF348)+1, DAY(BF348)-1), 1, Settings!$AY$23:$AY$38), BF348))</f>
        <v/>
      </c>
      <c r="BW348" s="119" t="str">
        <f>IF(BG348="", "", IF(BG348&lt;=$B348, WORKDAY(DATE(YEAR($BB348), MONTH(BG348)+1, DAY(BG348)-1), 1, Settings!$AY$23:$AY$38), BG348))</f>
        <v/>
      </c>
      <c r="BX348" s="119" t="str">
        <f>IF(BH348="", "", IF(BH348&lt;=$B348, WORKDAY(DATE(YEAR($BB348), MONTH(BH348)+1, DAY(BH348)-1), 1, Settings!$AY$23:$AY$38), BH348))</f>
        <v/>
      </c>
      <c r="BY348" s="119" t="str">
        <f>IF(BI348="", "", IF(BI348&lt;=$B348, WORKDAY(DATE(YEAR($BB348), MONTH(BI348)+1, DAY(BI348)-1), 1, Settings!$AY$23:$AY$38), BI348))</f>
        <v/>
      </c>
      <c r="BZ348" s="119" t="str">
        <f>IF(BJ348="", "", IF(BJ348&lt;=$B348, WORKDAY(DATE(YEAR($BB348), MONTH(BJ348)+1, DAY(BJ348)-1), 1, Settings!$AY$23:$AY$38), BJ348))</f>
        <v/>
      </c>
      <c r="CA348" s="119" t="str">
        <f>IF(BK348="", "", IF(BK348&lt;=$B348, WORKDAY(DATE(YEAR($BB348), MONTH(BK348)+1, DAY(BK348)-1), 1, Settings!$AY$23:$AY$38), BK348))</f>
        <v/>
      </c>
      <c r="CB348" s="119" t="str">
        <f>IF(BL348="", "", IF(BL348&lt;=$B348, WORKDAY(DATE(YEAR($BB348), MONTH(BL348)+1, DAY(BL348)-1), 1, Settings!$AY$23:$AY$38), BL348))</f>
        <v/>
      </c>
      <c r="CC348" s="119" t="str">
        <f>IF(BM348="", "", IF(BM348&lt;=$B348, WORKDAY(DATE(YEAR($BB348), MONTH(BM348)+1, DAY(BM348)-1), 1, Settings!$AY$23:$AY$38), BM348))</f>
        <v/>
      </c>
      <c r="CD348" s="119" t="str">
        <f>IF(BN348="", "", IF(BN348&lt;=$B348, WORKDAY(DATE(YEAR($BB348), MONTH(BN348)+1, DAY(BN348)-1), 1, Settings!$AY$23:$AY$38), BN348))</f>
        <v/>
      </c>
      <c r="CE348" s="119" t="str">
        <f>IF(BO348="", "", IF(BO348&lt;=$B348, WORKDAY(DATE(YEAR($BB348), MONTH(BO348)+1, DAY(BO348)-1), 1, Settings!$AY$23:$AY$38), BO348))</f>
        <v/>
      </c>
      <c r="CF348" s="120" t="str">
        <f>IF(BP348="", "", IF(BP348&lt;=$B348, WORKDAY(DATE(YEAR($BB348), MONTH(BP348)+1, DAY(BP348)-1), 1, Settings!$AY$23:$AY$38), BP348))</f>
        <v/>
      </c>
      <c r="CH348" s="48" t="str">
        <f t="shared" si="159"/>
        <v/>
      </c>
      <c r="CI348" s="49" t="str">
        <f t="shared" si="160"/>
        <v/>
      </c>
      <c r="CJ348" s="49" t="str">
        <f t="shared" si="161"/>
        <v/>
      </c>
      <c r="CK348" s="49" t="str">
        <f t="shared" si="162"/>
        <v/>
      </c>
      <c r="CL348" s="49" t="str">
        <f t="shared" si="163"/>
        <v/>
      </c>
      <c r="CM348" s="49" t="str">
        <f t="shared" si="164"/>
        <v/>
      </c>
      <c r="CN348" s="49" t="str">
        <f t="shared" si="165"/>
        <v/>
      </c>
      <c r="CO348" s="49" t="str">
        <f t="shared" si="166"/>
        <v/>
      </c>
      <c r="CP348" s="49" t="str">
        <f t="shared" si="167"/>
        <v/>
      </c>
      <c r="CQ348" s="49" t="str">
        <f t="shared" si="168"/>
        <v/>
      </c>
      <c r="CR348" s="49" t="str">
        <f t="shared" si="169"/>
        <v/>
      </c>
      <c r="CS348" s="49" t="str">
        <f t="shared" si="170"/>
        <v/>
      </c>
      <c r="CT348" s="49" t="str">
        <f t="shared" si="171"/>
        <v/>
      </c>
      <c r="CU348" s="49" t="str">
        <f t="shared" si="172"/>
        <v/>
      </c>
      <c r="CV348" s="16" t="str">
        <f t="shared" si="173"/>
        <v/>
      </c>
      <c r="CX348" s="48" t="str">
        <f t="shared" si="174"/>
        <v/>
      </c>
      <c r="CY348" s="49" t="str">
        <f t="shared" si="175"/>
        <v/>
      </c>
      <c r="CZ348" s="49" t="str">
        <f t="shared" si="176"/>
        <v/>
      </c>
      <c r="DA348" s="49" t="str">
        <f t="shared" si="177"/>
        <v/>
      </c>
      <c r="DB348" s="49" t="str">
        <f t="shared" si="178"/>
        <v/>
      </c>
      <c r="DC348" s="49" t="str">
        <f t="shared" si="179"/>
        <v/>
      </c>
      <c r="DD348" s="49" t="str">
        <f t="shared" si="180"/>
        <v/>
      </c>
      <c r="DE348" s="49" t="str">
        <f t="shared" si="181"/>
        <v/>
      </c>
      <c r="DF348" s="49" t="str">
        <f t="shared" si="182"/>
        <v/>
      </c>
      <c r="DG348" s="49" t="str">
        <f t="shared" si="183"/>
        <v/>
      </c>
      <c r="DH348" s="49" t="str">
        <f t="shared" si="184"/>
        <v/>
      </c>
      <c r="DI348" s="49" t="str">
        <f t="shared" si="185"/>
        <v/>
      </c>
      <c r="DJ348" s="49" t="str">
        <f t="shared" si="186"/>
        <v/>
      </c>
      <c r="DK348" s="49" t="str">
        <f t="shared" si="187"/>
        <v/>
      </c>
      <c r="DL348" s="16" t="str">
        <f t="shared" si="188"/>
        <v/>
      </c>
      <c r="DN348" s="17" t="str">
        <f t="shared" si="189"/>
        <v>Jun 2020</v>
      </c>
    </row>
    <row r="349" spans="1:118" x14ac:dyDescent="0.25">
      <c r="A349" s="30"/>
      <c r="B349" s="102">
        <f>IF(B348="", "", IFERROR(IF(B348+1&gt;Settings!$G$25, "", B348+1), ""))</f>
        <v>43985</v>
      </c>
      <c r="C349" s="294"/>
      <c r="D349" s="295"/>
      <c r="E349" s="295"/>
      <c r="F349" s="295"/>
      <c r="G349" s="295"/>
      <c r="H349" s="295"/>
      <c r="I349" s="295"/>
      <c r="J349" s="295"/>
      <c r="K349" s="295"/>
      <c r="L349" s="295"/>
      <c r="M349" s="295"/>
      <c r="N349" s="295"/>
      <c r="O349" s="295"/>
      <c r="P349" s="295"/>
      <c r="Q349" s="296"/>
      <c r="R349" s="30"/>
      <c r="T349" s="17" t="str">
        <f>IF($B349="", "", IF($B349&lt;Settings!$G$23, "Old", "New"))</f>
        <v>New</v>
      </c>
      <c r="AL349" s="118" t="str">
        <f>IF(OR($B349="", C349="", C$10="", AL$9), "", IFERROR($B349+INDEX(Settings!$AF$19:$AF$33, MATCH(C$10, Settings!$Y$19:$Y$33, 0))+IF(INDEX(Settings!$AI$19:$AI$33, MATCH(C$10, Settings!$Y$19:$Y$33, 0))="", 0, INDEX($AO$2:$AU$8, MATCH(TEXT($B349, "ddd"), $AN$2:$AN$8, 0), MATCH(INDEX(Settings!$AI$19:$AI$33, MATCH(C$10, Settings!$Y$19:$Y$33, 0)), $AO$1:$AU$1, 0))), 0))</f>
        <v/>
      </c>
      <c r="AM349" s="119" t="str">
        <f>IF(OR($B349="", D349="", D$10="", AM$9), "", IFERROR($B349+INDEX(Settings!$AF$19:$AF$33, MATCH(D$10, Settings!$Y$19:$Y$33, 0))+IF(INDEX(Settings!$AI$19:$AI$33, MATCH(D$10, Settings!$Y$19:$Y$33, 0))="", 0, INDEX($AO$2:$AU$8, MATCH(TEXT($B349, "ddd"), $AN$2:$AN$8, 0), MATCH(INDEX(Settings!$AI$19:$AI$33, MATCH(D$10, Settings!$Y$19:$Y$33, 0)), $AO$1:$AU$1, 0))), 0))</f>
        <v/>
      </c>
      <c r="AN349" s="119" t="str">
        <f>IF(OR($B349="", E349="", E$10="", AN$9), "", IFERROR($B349+INDEX(Settings!$AF$19:$AF$33, MATCH(E$10, Settings!$Y$19:$Y$33, 0))+IF(INDEX(Settings!$AI$19:$AI$33, MATCH(E$10, Settings!$Y$19:$Y$33, 0))="", 0, INDEX($AO$2:$AU$8, MATCH(TEXT($B349, "ddd"), $AN$2:$AN$8, 0), MATCH(INDEX(Settings!$AI$19:$AI$33, MATCH(E$10, Settings!$Y$19:$Y$33, 0)), $AO$1:$AU$1, 0))), 0))</f>
        <v/>
      </c>
      <c r="AO349" s="119" t="str">
        <f>IF(OR($B349="", F349="", F$10="", AO$9), "", IFERROR($B349+INDEX(Settings!$AF$19:$AF$33, MATCH(F$10, Settings!$Y$19:$Y$33, 0))+IF(INDEX(Settings!$AI$19:$AI$33, MATCH(F$10, Settings!$Y$19:$Y$33, 0))="", 0, INDEX($AO$2:$AU$8, MATCH(TEXT($B349, "ddd"), $AN$2:$AN$8, 0), MATCH(INDEX(Settings!$AI$19:$AI$33, MATCH(F$10, Settings!$Y$19:$Y$33, 0)), $AO$1:$AU$1, 0))), 0))</f>
        <v/>
      </c>
      <c r="AP349" s="119" t="str">
        <f>IF(OR($B349="", G349="", G$10="", AP$9), "", IFERROR($B349+INDEX(Settings!$AF$19:$AF$33, MATCH(G$10, Settings!$Y$19:$Y$33, 0))+IF(INDEX(Settings!$AI$19:$AI$33, MATCH(G$10, Settings!$Y$19:$Y$33, 0))="", 0, INDEX($AO$2:$AU$8, MATCH(TEXT($B349, "ddd"), $AN$2:$AN$8, 0), MATCH(INDEX(Settings!$AI$19:$AI$33, MATCH(G$10, Settings!$Y$19:$Y$33, 0)), $AO$1:$AU$1, 0))), 0))</f>
        <v/>
      </c>
      <c r="AQ349" s="119" t="str">
        <f>IF(OR($B349="", H349="", H$10="", AQ$9), "", IFERROR($B349+INDEX(Settings!$AF$19:$AF$33, MATCH(H$10, Settings!$Y$19:$Y$33, 0))+IF(INDEX(Settings!$AI$19:$AI$33, MATCH(H$10, Settings!$Y$19:$Y$33, 0))="", 0, INDEX($AO$2:$AU$8, MATCH(TEXT($B349, "ddd"), $AN$2:$AN$8, 0), MATCH(INDEX(Settings!$AI$19:$AI$33, MATCH(H$10, Settings!$Y$19:$Y$33, 0)), $AO$1:$AU$1, 0))), 0))</f>
        <v/>
      </c>
      <c r="AR349" s="119" t="str">
        <f>IF(OR($B349="", I349="", I$10="", AR$9), "", IFERROR($B349+INDEX(Settings!$AF$19:$AF$33, MATCH(I$10, Settings!$Y$19:$Y$33, 0))+IF(INDEX(Settings!$AI$19:$AI$33, MATCH(I$10, Settings!$Y$19:$Y$33, 0))="", 0, INDEX($AO$2:$AU$8, MATCH(TEXT($B349, "ddd"), $AN$2:$AN$8, 0), MATCH(INDEX(Settings!$AI$19:$AI$33, MATCH(I$10, Settings!$Y$19:$Y$33, 0)), $AO$1:$AU$1, 0))), 0))</f>
        <v/>
      </c>
      <c r="AS349" s="119" t="str">
        <f>IF(OR($B349="", J349="", J$10="", AS$9), "", IFERROR($B349+INDEX(Settings!$AF$19:$AF$33, MATCH(J$10, Settings!$Y$19:$Y$33, 0))+IF(INDEX(Settings!$AI$19:$AI$33, MATCH(J$10, Settings!$Y$19:$Y$33, 0))="", 0, INDEX($AO$2:$AU$8, MATCH(TEXT($B349, "ddd"), $AN$2:$AN$8, 0), MATCH(INDEX(Settings!$AI$19:$AI$33, MATCH(J$10, Settings!$Y$19:$Y$33, 0)), $AO$1:$AU$1, 0))), 0))</f>
        <v/>
      </c>
      <c r="AT349" s="119" t="str">
        <f>IF(OR($B349="", K349="", K$10="", AT$9), "", IFERROR($B349+INDEX(Settings!$AF$19:$AF$33, MATCH(K$10, Settings!$Y$19:$Y$33, 0))+IF(INDEX(Settings!$AI$19:$AI$33, MATCH(K$10, Settings!$Y$19:$Y$33, 0))="", 0, INDEX($AO$2:$AU$8, MATCH(TEXT($B349, "ddd"), $AN$2:$AN$8, 0), MATCH(INDEX(Settings!$AI$19:$AI$33, MATCH(K$10, Settings!$Y$19:$Y$33, 0)), $AO$1:$AU$1, 0))), 0))</f>
        <v/>
      </c>
      <c r="AU349" s="119" t="str">
        <f>IF(OR($B349="", L349="", L$10="", AU$9), "", IFERROR($B349+INDEX(Settings!$AF$19:$AF$33, MATCH(L$10, Settings!$Y$19:$Y$33, 0))+IF(INDEX(Settings!$AI$19:$AI$33, MATCH(L$10, Settings!$Y$19:$Y$33, 0))="", 0, INDEX($AO$2:$AU$8, MATCH(TEXT($B349, "ddd"), $AN$2:$AN$8, 0), MATCH(INDEX(Settings!$AI$19:$AI$33, MATCH(L$10, Settings!$Y$19:$Y$33, 0)), $AO$1:$AU$1, 0))), 0))</f>
        <v/>
      </c>
      <c r="AV349" s="119" t="str">
        <f>IF(OR($B349="", M349="", M$10="", AV$9), "", IFERROR($B349+INDEX(Settings!$AF$19:$AF$33, MATCH(M$10, Settings!$Y$19:$Y$33, 0))+IF(INDEX(Settings!$AI$19:$AI$33, MATCH(M$10, Settings!$Y$19:$Y$33, 0))="", 0, INDEX($AO$2:$AU$8, MATCH(TEXT($B349, "ddd"), $AN$2:$AN$8, 0), MATCH(INDEX(Settings!$AI$19:$AI$33, MATCH(M$10, Settings!$Y$19:$Y$33, 0)), $AO$1:$AU$1, 0))), 0))</f>
        <v/>
      </c>
      <c r="AW349" s="119" t="str">
        <f>IF(OR($B349="", N349="", N$10="", AW$9), "", IFERROR($B349+INDEX(Settings!$AF$19:$AF$33, MATCH(N$10, Settings!$Y$19:$Y$33, 0))+IF(INDEX(Settings!$AI$19:$AI$33, MATCH(N$10, Settings!$Y$19:$Y$33, 0))="", 0, INDEX($AO$2:$AU$8, MATCH(TEXT($B349, "ddd"), $AN$2:$AN$8, 0), MATCH(INDEX(Settings!$AI$19:$AI$33, MATCH(N$10, Settings!$Y$19:$Y$33, 0)), $AO$1:$AU$1, 0))), 0))</f>
        <v/>
      </c>
      <c r="AX349" s="119" t="str">
        <f>IF(OR($B349="", O349="", O$10="", AX$9), "", IFERROR($B349+INDEX(Settings!$AF$19:$AF$33, MATCH(O$10, Settings!$Y$19:$Y$33, 0))+IF(INDEX(Settings!$AI$19:$AI$33, MATCH(O$10, Settings!$Y$19:$Y$33, 0))="", 0, INDEX($AO$2:$AU$8, MATCH(TEXT($B349, "ddd"), $AN$2:$AN$8, 0), MATCH(INDEX(Settings!$AI$19:$AI$33, MATCH(O$10, Settings!$Y$19:$Y$33, 0)), $AO$1:$AU$1, 0))), 0))</f>
        <v/>
      </c>
      <c r="AY349" s="119" t="str">
        <f>IF(OR($B349="", P349="", P$10="", AY$9), "", IFERROR($B349+INDEX(Settings!$AF$19:$AF$33, MATCH(P$10, Settings!$Y$19:$Y$33, 0))+IF(INDEX(Settings!$AI$19:$AI$33, MATCH(P$10, Settings!$Y$19:$Y$33, 0))="", 0, INDEX($AO$2:$AU$8, MATCH(TEXT($B349, "ddd"), $AN$2:$AN$8, 0), MATCH(INDEX(Settings!$AI$19:$AI$33, MATCH(P$10, Settings!$Y$19:$Y$33, 0)), $AO$1:$AU$1, 0))), 0))</f>
        <v/>
      </c>
      <c r="AZ349" s="120" t="str">
        <f>IF(OR($B349="", Q349="", Q$10="", AZ$9), "", IFERROR($B349+INDEX(Settings!$AF$19:$AF$33, MATCH(Q$10, Settings!$Y$19:$Y$33, 0))+IF(INDEX(Settings!$AI$19:$AI$33, MATCH(Q$10, Settings!$Y$19:$Y$33, 0))="", 0, INDEX($AO$2:$AU$8, MATCH(TEXT($B349, "ddd"), $AN$2:$AN$8, 0), MATCH(INDEX(Settings!$AI$19:$AI$33, MATCH(Q$10, Settings!$Y$19:$Y$33, 0)), $AO$1:$AU$1, 0))), 0))</f>
        <v/>
      </c>
      <c r="BB349" s="118" t="str">
        <f>IF(OR(C$10="", $B349="", C349="", BB$9=""), "", IFERROR(WORKDAY((DATE(YEAR($B349), MONTH($B349)+INDEX(Settings!$AM$19:$AM$33, MATCH(C$10, Settings!$Y$19:$Y$33, 0)), IF(INDEX(Settings!$AQ$19:$AQ$33, MATCH(C$10, Settings!$Y$19:$Y$33, 0))=0, DAY($B349), INDEX(Settings!$AQ$19:$AQ$33, MATCH(C$10, Settings!$Y$19:$Y$33, 0))))-1), 1, Settings!$AY$23:$AY$38), ""))</f>
        <v/>
      </c>
      <c r="BC349" s="119" t="str">
        <f>IF(OR(D$10="", $B349="", D349="", BC$9=""), "", IFERROR(WORKDAY((DATE(YEAR($B349), MONTH($B349)+INDEX(Settings!$AM$19:$AM$33, MATCH(D$10, Settings!$Y$19:$Y$33, 0)), IF(INDEX(Settings!$AQ$19:$AQ$33, MATCH(D$10, Settings!$Y$19:$Y$33, 0))=0, DAY($B349), INDEX(Settings!$AQ$19:$AQ$33, MATCH(D$10, Settings!$Y$19:$Y$33, 0))))-1), 1, Settings!$AY$23:$AY$38), ""))</f>
        <v/>
      </c>
      <c r="BD349" s="119" t="str">
        <f>IF(OR(E$10="", $B349="", E349="", BD$9=""), "", IFERROR(WORKDAY((DATE(YEAR($B349), MONTH($B349)+INDEX(Settings!$AM$19:$AM$33, MATCH(E$10, Settings!$Y$19:$Y$33, 0)), IF(INDEX(Settings!$AQ$19:$AQ$33, MATCH(E$10, Settings!$Y$19:$Y$33, 0))=0, DAY($B349), INDEX(Settings!$AQ$19:$AQ$33, MATCH(E$10, Settings!$Y$19:$Y$33, 0))))-1), 1, Settings!$AY$23:$AY$38), ""))</f>
        <v/>
      </c>
      <c r="BE349" s="119" t="str">
        <f>IF(OR(F$10="", $B349="", F349="", BE$9=""), "", IFERROR(WORKDAY((DATE(YEAR($B349), MONTH($B349)+INDEX(Settings!$AM$19:$AM$33, MATCH(F$10, Settings!$Y$19:$Y$33, 0)), IF(INDEX(Settings!$AQ$19:$AQ$33, MATCH(F$10, Settings!$Y$19:$Y$33, 0))=0, DAY($B349), INDEX(Settings!$AQ$19:$AQ$33, MATCH(F$10, Settings!$Y$19:$Y$33, 0))))-1), 1, Settings!$AY$23:$AY$38), ""))</f>
        <v/>
      </c>
      <c r="BF349" s="119" t="str">
        <f>IF(OR(G$10="", $B349="", G349="", BF$9=""), "", IFERROR(WORKDAY((DATE(YEAR($B349), MONTH($B349)+INDEX(Settings!$AM$19:$AM$33, MATCH(G$10, Settings!$Y$19:$Y$33, 0)), IF(INDEX(Settings!$AQ$19:$AQ$33, MATCH(G$10, Settings!$Y$19:$Y$33, 0))=0, DAY($B349), INDEX(Settings!$AQ$19:$AQ$33, MATCH(G$10, Settings!$Y$19:$Y$33, 0))))-1), 1, Settings!$AY$23:$AY$38), ""))</f>
        <v/>
      </c>
      <c r="BG349" s="119" t="str">
        <f>IF(OR(H$10="", $B349="", H349="", BG$9=""), "", IFERROR(WORKDAY((DATE(YEAR($B349), MONTH($B349)+INDEX(Settings!$AM$19:$AM$33, MATCH(H$10, Settings!$Y$19:$Y$33, 0)), IF(INDEX(Settings!$AQ$19:$AQ$33, MATCH(H$10, Settings!$Y$19:$Y$33, 0))=0, DAY($B349), INDEX(Settings!$AQ$19:$AQ$33, MATCH(H$10, Settings!$Y$19:$Y$33, 0))))-1), 1, Settings!$AY$23:$AY$38), ""))</f>
        <v/>
      </c>
      <c r="BH349" s="119" t="str">
        <f>IF(OR(I$10="", $B349="", I349="", BH$9=""), "", IFERROR(WORKDAY((DATE(YEAR($B349), MONTH($B349)+INDEX(Settings!$AM$19:$AM$33, MATCH(I$10, Settings!$Y$19:$Y$33, 0)), IF(INDEX(Settings!$AQ$19:$AQ$33, MATCH(I$10, Settings!$Y$19:$Y$33, 0))=0, DAY($B349), INDEX(Settings!$AQ$19:$AQ$33, MATCH(I$10, Settings!$Y$19:$Y$33, 0))))-1), 1, Settings!$AY$23:$AY$38), ""))</f>
        <v/>
      </c>
      <c r="BI349" s="119" t="str">
        <f>IF(OR(J$10="", $B349="", J349="", BI$9=""), "", IFERROR(WORKDAY((DATE(YEAR($B349), MONTH($B349)+INDEX(Settings!$AM$19:$AM$33, MATCH(J$10, Settings!$Y$19:$Y$33, 0)), IF(INDEX(Settings!$AQ$19:$AQ$33, MATCH(J$10, Settings!$Y$19:$Y$33, 0))=0, DAY($B349), INDEX(Settings!$AQ$19:$AQ$33, MATCH(J$10, Settings!$Y$19:$Y$33, 0))))-1), 1, Settings!$AY$23:$AY$38), ""))</f>
        <v/>
      </c>
      <c r="BJ349" s="119" t="str">
        <f>IF(OR(K$10="", $B349="", K349="", BJ$9=""), "", IFERROR(WORKDAY((DATE(YEAR($B349), MONTH($B349)+INDEX(Settings!$AM$19:$AM$33, MATCH(K$10, Settings!$Y$19:$Y$33, 0)), IF(INDEX(Settings!$AQ$19:$AQ$33, MATCH(K$10, Settings!$Y$19:$Y$33, 0))=0, DAY($B349), INDEX(Settings!$AQ$19:$AQ$33, MATCH(K$10, Settings!$Y$19:$Y$33, 0))))-1), 1, Settings!$AY$23:$AY$38), ""))</f>
        <v/>
      </c>
      <c r="BK349" s="119" t="str">
        <f>IF(OR(L$10="", $B349="", L349="", BK$9=""), "", IFERROR(WORKDAY((DATE(YEAR($B349), MONTH($B349)+INDEX(Settings!$AM$19:$AM$33, MATCH(L$10, Settings!$Y$19:$Y$33, 0)), IF(INDEX(Settings!$AQ$19:$AQ$33, MATCH(L$10, Settings!$Y$19:$Y$33, 0))=0, DAY($B349), INDEX(Settings!$AQ$19:$AQ$33, MATCH(L$10, Settings!$Y$19:$Y$33, 0))))-1), 1, Settings!$AY$23:$AY$38), ""))</f>
        <v/>
      </c>
      <c r="BL349" s="119" t="str">
        <f>IF(OR(M$10="", $B349="", M349="", BL$9=""), "", IFERROR(WORKDAY((DATE(YEAR($B349), MONTH($B349)+INDEX(Settings!$AM$19:$AM$33, MATCH(M$10, Settings!$Y$19:$Y$33, 0)), IF(INDEX(Settings!$AQ$19:$AQ$33, MATCH(M$10, Settings!$Y$19:$Y$33, 0))=0, DAY($B349), INDEX(Settings!$AQ$19:$AQ$33, MATCH(M$10, Settings!$Y$19:$Y$33, 0))))-1), 1, Settings!$AY$23:$AY$38), ""))</f>
        <v/>
      </c>
      <c r="BM349" s="119" t="str">
        <f>IF(OR(N$10="", $B349="", N349="", BM$9=""), "", IFERROR(WORKDAY((DATE(YEAR($B349), MONTH($B349)+INDEX(Settings!$AM$19:$AM$33, MATCH(N$10, Settings!$Y$19:$Y$33, 0)), IF(INDEX(Settings!$AQ$19:$AQ$33, MATCH(N$10, Settings!$Y$19:$Y$33, 0))=0, DAY($B349), INDEX(Settings!$AQ$19:$AQ$33, MATCH(N$10, Settings!$Y$19:$Y$33, 0))))-1), 1, Settings!$AY$23:$AY$38), ""))</f>
        <v/>
      </c>
      <c r="BN349" s="119" t="str">
        <f>IF(OR(O$10="", $B349="", O349="", BN$9=""), "", IFERROR(WORKDAY((DATE(YEAR($B349), MONTH($B349)+INDEX(Settings!$AM$19:$AM$33, MATCH(O$10, Settings!$Y$19:$Y$33, 0)), IF(INDEX(Settings!$AQ$19:$AQ$33, MATCH(O$10, Settings!$Y$19:$Y$33, 0))=0, DAY($B349), INDEX(Settings!$AQ$19:$AQ$33, MATCH(O$10, Settings!$Y$19:$Y$33, 0))))-1), 1, Settings!$AY$23:$AY$38), ""))</f>
        <v/>
      </c>
      <c r="BO349" s="119" t="str">
        <f>IF(OR(P$10="", $B349="", P349="", BO$9=""), "", IFERROR(WORKDAY((DATE(YEAR($B349), MONTH($B349)+INDEX(Settings!$AM$19:$AM$33, MATCH(P$10, Settings!$Y$19:$Y$33, 0)), IF(INDEX(Settings!$AQ$19:$AQ$33, MATCH(P$10, Settings!$Y$19:$Y$33, 0))=0, DAY($B349), INDEX(Settings!$AQ$19:$AQ$33, MATCH(P$10, Settings!$Y$19:$Y$33, 0))))-1), 1, Settings!$AY$23:$AY$38), ""))</f>
        <v/>
      </c>
      <c r="BP349" s="120" t="str">
        <f>IF(OR(Q$10="", $B349="", Q349="", BP$9=""), "", IFERROR(WORKDAY((DATE(YEAR($B349), MONTH($B349)+INDEX(Settings!$AM$19:$AM$33, MATCH(Q$10, Settings!$Y$19:$Y$33, 0)), IF(INDEX(Settings!$AQ$19:$AQ$33, MATCH(Q$10, Settings!$Y$19:$Y$33, 0))=0, DAY($B349), INDEX(Settings!$AQ$19:$AQ$33, MATCH(Q$10, Settings!$Y$19:$Y$33, 0))))-1), 1, Settings!$AY$23:$AY$38), ""))</f>
        <v/>
      </c>
      <c r="BR349" s="118" t="str">
        <f>IF(BB349="", "", IF(BB349&lt;=$B349, WORKDAY(DATE(YEAR($BB349), MONTH(BB349)+1, DAY(BB349)-1), 1, Settings!$AY$23:$AY$38), BB349))</f>
        <v/>
      </c>
      <c r="BS349" s="119" t="str">
        <f>IF(BC349="", "", IF(BC349&lt;=$B349, WORKDAY(DATE(YEAR($BB349), MONTH(BC349)+1, DAY(BC349)-1), 1, Settings!$AY$23:$AY$38), BC349))</f>
        <v/>
      </c>
      <c r="BT349" s="119" t="str">
        <f>IF(BD349="", "", IF(BD349&lt;=$B349, WORKDAY(DATE(YEAR($BB349), MONTH(BD349)+1, DAY(BD349)-1), 1, Settings!$AY$23:$AY$38), BD349))</f>
        <v/>
      </c>
      <c r="BU349" s="119" t="str">
        <f>IF(BE349="", "", IF(BE349&lt;=$B349, WORKDAY(DATE(YEAR($BB349), MONTH(BE349)+1, DAY(BE349)-1), 1, Settings!$AY$23:$AY$38), BE349))</f>
        <v/>
      </c>
      <c r="BV349" s="119" t="str">
        <f>IF(BF349="", "", IF(BF349&lt;=$B349, WORKDAY(DATE(YEAR($BB349), MONTH(BF349)+1, DAY(BF349)-1), 1, Settings!$AY$23:$AY$38), BF349))</f>
        <v/>
      </c>
      <c r="BW349" s="119" t="str">
        <f>IF(BG349="", "", IF(BG349&lt;=$B349, WORKDAY(DATE(YEAR($BB349), MONTH(BG349)+1, DAY(BG349)-1), 1, Settings!$AY$23:$AY$38), BG349))</f>
        <v/>
      </c>
      <c r="BX349" s="119" t="str">
        <f>IF(BH349="", "", IF(BH349&lt;=$B349, WORKDAY(DATE(YEAR($BB349), MONTH(BH349)+1, DAY(BH349)-1), 1, Settings!$AY$23:$AY$38), BH349))</f>
        <v/>
      </c>
      <c r="BY349" s="119" t="str">
        <f>IF(BI349="", "", IF(BI349&lt;=$B349, WORKDAY(DATE(YEAR($BB349), MONTH(BI349)+1, DAY(BI349)-1), 1, Settings!$AY$23:$AY$38), BI349))</f>
        <v/>
      </c>
      <c r="BZ349" s="119" t="str">
        <f>IF(BJ349="", "", IF(BJ349&lt;=$B349, WORKDAY(DATE(YEAR($BB349), MONTH(BJ349)+1, DAY(BJ349)-1), 1, Settings!$AY$23:$AY$38), BJ349))</f>
        <v/>
      </c>
      <c r="CA349" s="119" t="str">
        <f>IF(BK349="", "", IF(BK349&lt;=$B349, WORKDAY(DATE(YEAR($BB349), MONTH(BK349)+1, DAY(BK349)-1), 1, Settings!$AY$23:$AY$38), BK349))</f>
        <v/>
      </c>
      <c r="CB349" s="119" t="str">
        <f>IF(BL349="", "", IF(BL349&lt;=$B349, WORKDAY(DATE(YEAR($BB349), MONTH(BL349)+1, DAY(BL349)-1), 1, Settings!$AY$23:$AY$38), BL349))</f>
        <v/>
      </c>
      <c r="CC349" s="119" t="str">
        <f>IF(BM349="", "", IF(BM349&lt;=$B349, WORKDAY(DATE(YEAR($BB349), MONTH(BM349)+1, DAY(BM349)-1), 1, Settings!$AY$23:$AY$38), BM349))</f>
        <v/>
      </c>
      <c r="CD349" s="119" t="str">
        <f>IF(BN349="", "", IF(BN349&lt;=$B349, WORKDAY(DATE(YEAR($BB349), MONTH(BN349)+1, DAY(BN349)-1), 1, Settings!$AY$23:$AY$38), BN349))</f>
        <v/>
      </c>
      <c r="CE349" s="119" t="str">
        <f>IF(BO349="", "", IF(BO349&lt;=$B349, WORKDAY(DATE(YEAR($BB349), MONTH(BO349)+1, DAY(BO349)-1), 1, Settings!$AY$23:$AY$38), BO349))</f>
        <v/>
      </c>
      <c r="CF349" s="120" t="str">
        <f>IF(BP349="", "", IF(BP349&lt;=$B349, WORKDAY(DATE(YEAR($BB349), MONTH(BP349)+1, DAY(BP349)-1), 1, Settings!$AY$23:$AY$38), BP349))</f>
        <v/>
      </c>
      <c r="CH349" s="48" t="str">
        <f t="shared" si="159"/>
        <v/>
      </c>
      <c r="CI349" s="49" t="str">
        <f t="shared" si="160"/>
        <v/>
      </c>
      <c r="CJ349" s="49" t="str">
        <f t="shared" si="161"/>
        <v/>
      </c>
      <c r="CK349" s="49" t="str">
        <f t="shared" si="162"/>
        <v/>
      </c>
      <c r="CL349" s="49" t="str">
        <f t="shared" si="163"/>
        <v/>
      </c>
      <c r="CM349" s="49" t="str">
        <f t="shared" si="164"/>
        <v/>
      </c>
      <c r="CN349" s="49" t="str">
        <f t="shared" si="165"/>
        <v/>
      </c>
      <c r="CO349" s="49" t="str">
        <f t="shared" si="166"/>
        <v/>
      </c>
      <c r="CP349" s="49" t="str">
        <f t="shared" si="167"/>
        <v/>
      </c>
      <c r="CQ349" s="49" t="str">
        <f t="shared" si="168"/>
        <v/>
      </c>
      <c r="CR349" s="49" t="str">
        <f t="shared" si="169"/>
        <v/>
      </c>
      <c r="CS349" s="49" t="str">
        <f t="shared" si="170"/>
        <v/>
      </c>
      <c r="CT349" s="49" t="str">
        <f t="shared" si="171"/>
        <v/>
      </c>
      <c r="CU349" s="49" t="str">
        <f t="shared" si="172"/>
        <v/>
      </c>
      <c r="CV349" s="16" t="str">
        <f t="shared" si="173"/>
        <v/>
      </c>
      <c r="CX349" s="48" t="str">
        <f t="shared" si="174"/>
        <v/>
      </c>
      <c r="CY349" s="49" t="str">
        <f t="shared" si="175"/>
        <v/>
      </c>
      <c r="CZ349" s="49" t="str">
        <f t="shared" si="176"/>
        <v/>
      </c>
      <c r="DA349" s="49" t="str">
        <f t="shared" si="177"/>
        <v/>
      </c>
      <c r="DB349" s="49" t="str">
        <f t="shared" si="178"/>
        <v/>
      </c>
      <c r="DC349" s="49" t="str">
        <f t="shared" si="179"/>
        <v/>
      </c>
      <c r="DD349" s="49" t="str">
        <f t="shared" si="180"/>
        <v/>
      </c>
      <c r="DE349" s="49" t="str">
        <f t="shared" si="181"/>
        <v/>
      </c>
      <c r="DF349" s="49" t="str">
        <f t="shared" si="182"/>
        <v/>
      </c>
      <c r="DG349" s="49" t="str">
        <f t="shared" si="183"/>
        <v/>
      </c>
      <c r="DH349" s="49" t="str">
        <f t="shared" si="184"/>
        <v/>
      </c>
      <c r="DI349" s="49" t="str">
        <f t="shared" si="185"/>
        <v/>
      </c>
      <c r="DJ349" s="49" t="str">
        <f t="shared" si="186"/>
        <v/>
      </c>
      <c r="DK349" s="49" t="str">
        <f t="shared" si="187"/>
        <v/>
      </c>
      <c r="DL349" s="16" t="str">
        <f t="shared" si="188"/>
        <v/>
      </c>
      <c r="DN349" s="17" t="str">
        <f t="shared" si="189"/>
        <v>Jun 2020</v>
      </c>
    </row>
    <row r="350" spans="1:118" x14ac:dyDescent="0.25">
      <c r="A350" s="30"/>
      <c r="B350" s="102">
        <f>IF(B349="", "", IFERROR(IF(B349+1&gt;Settings!$G$25, "", B349+1), ""))</f>
        <v>43986</v>
      </c>
      <c r="C350" s="294"/>
      <c r="D350" s="295"/>
      <c r="E350" s="295"/>
      <c r="F350" s="295"/>
      <c r="G350" s="295"/>
      <c r="H350" s="295"/>
      <c r="I350" s="295"/>
      <c r="J350" s="295"/>
      <c r="K350" s="295"/>
      <c r="L350" s="295"/>
      <c r="M350" s="295"/>
      <c r="N350" s="295"/>
      <c r="O350" s="295"/>
      <c r="P350" s="295"/>
      <c r="Q350" s="296"/>
      <c r="R350" s="30"/>
      <c r="T350" s="17" t="str">
        <f>IF($B350="", "", IF($B350&lt;Settings!$G$23, "Old", "New"))</f>
        <v>New</v>
      </c>
      <c r="AL350" s="118" t="str">
        <f>IF(OR($B350="", C350="", C$10="", AL$9), "", IFERROR($B350+INDEX(Settings!$AF$19:$AF$33, MATCH(C$10, Settings!$Y$19:$Y$33, 0))+IF(INDEX(Settings!$AI$19:$AI$33, MATCH(C$10, Settings!$Y$19:$Y$33, 0))="", 0, INDEX($AO$2:$AU$8, MATCH(TEXT($B350, "ddd"), $AN$2:$AN$8, 0), MATCH(INDEX(Settings!$AI$19:$AI$33, MATCH(C$10, Settings!$Y$19:$Y$33, 0)), $AO$1:$AU$1, 0))), 0))</f>
        <v/>
      </c>
      <c r="AM350" s="119" t="str">
        <f>IF(OR($B350="", D350="", D$10="", AM$9), "", IFERROR($B350+INDEX(Settings!$AF$19:$AF$33, MATCH(D$10, Settings!$Y$19:$Y$33, 0))+IF(INDEX(Settings!$AI$19:$AI$33, MATCH(D$10, Settings!$Y$19:$Y$33, 0))="", 0, INDEX($AO$2:$AU$8, MATCH(TEXT($B350, "ddd"), $AN$2:$AN$8, 0), MATCH(INDEX(Settings!$AI$19:$AI$33, MATCH(D$10, Settings!$Y$19:$Y$33, 0)), $AO$1:$AU$1, 0))), 0))</f>
        <v/>
      </c>
      <c r="AN350" s="119" t="str">
        <f>IF(OR($B350="", E350="", E$10="", AN$9), "", IFERROR($B350+INDEX(Settings!$AF$19:$AF$33, MATCH(E$10, Settings!$Y$19:$Y$33, 0))+IF(INDEX(Settings!$AI$19:$AI$33, MATCH(E$10, Settings!$Y$19:$Y$33, 0))="", 0, INDEX($AO$2:$AU$8, MATCH(TEXT($B350, "ddd"), $AN$2:$AN$8, 0), MATCH(INDEX(Settings!$AI$19:$AI$33, MATCH(E$10, Settings!$Y$19:$Y$33, 0)), $AO$1:$AU$1, 0))), 0))</f>
        <v/>
      </c>
      <c r="AO350" s="119" t="str">
        <f>IF(OR($B350="", F350="", F$10="", AO$9), "", IFERROR($B350+INDEX(Settings!$AF$19:$AF$33, MATCH(F$10, Settings!$Y$19:$Y$33, 0))+IF(INDEX(Settings!$AI$19:$AI$33, MATCH(F$10, Settings!$Y$19:$Y$33, 0))="", 0, INDEX($AO$2:$AU$8, MATCH(TEXT($B350, "ddd"), $AN$2:$AN$8, 0), MATCH(INDEX(Settings!$AI$19:$AI$33, MATCH(F$10, Settings!$Y$19:$Y$33, 0)), $AO$1:$AU$1, 0))), 0))</f>
        <v/>
      </c>
      <c r="AP350" s="119" t="str">
        <f>IF(OR($B350="", G350="", G$10="", AP$9), "", IFERROR($B350+INDEX(Settings!$AF$19:$AF$33, MATCH(G$10, Settings!$Y$19:$Y$33, 0))+IF(INDEX(Settings!$AI$19:$AI$33, MATCH(G$10, Settings!$Y$19:$Y$33, 0))="", 0, INDEX($AO$2:$AU$8, MATCH(TEXT($B350, "ddd"), $AN$2:$AN$8, 0), MATCH(INDEX(Settings!$AI$19:$AI$33, MATCH(G$10, Settings!$Y$19:$Y$33, 0)), $AO$1:$AU$1, 0))), 0))</f>
        <v/>
      </c>
      <c r="AQ350" s="119" t="str">
        <f>IF(OR($B350="", H350="", H$10="", AQ$9), "", IFERROR($B350+INDEX(Settings!$AF$19:$AF$33, MATCH(H$10, Settings!$Y$19:$Y$33, 0))+IF(INDEX(Settings!$AI$19:$AI$33, MATCH(H$10, Settings!$Y$19:$Y$33, 0))="", 0, INDEX($AO$2:$AU$8, MATCH(TEXT($B350, "ddd"), $AN$2:$AN$8, 0), MATCH(INDEX(Settings!$AI$19:$AI$33, MATCH(H$10, Settings!$Y$19:$Y$33, 0)), $AO$1:$AU$1, 0))), 0))</f>
        <v/>
      </c>
      <c r="AR350" s="119" t="str">
        <f>IF(OR($B350="", I350="", I$10="", AR$9), "", IFERROR($B350+INDEX(Settings!$AF$19:$AF$33, MATCH(I$10, Settings!$Y$19:$Y$33, 0))+IF(INDEX(Settings!$AI$19:$AI$33, MATCH(I$10, Settings!$Y$19:$Y$33, 0))="", 0, INDEX($AO$2:$AU$8, MATCH(TEXT($B350, "ddd"), $AN$2:$AN$8, 0), MATCH(INDEX(Settings!$AI$19:$AI$33, MATCH(I$10, Settings!$Y$19:$Y$33, 0)), $AO$1:$AU$1, 0))), 0))</f>
        <v/>
      </c>
      <c r="AS350" s="119" t="str">
        <f>IF(OR($B350="", J350="", J$10="", AS$9), "", IFERROR($B350+INDEX(Settings!$AF$19:$AF$33, MATCH(J$10, Settings!$Y$19:$Y$33, 0))+IF(INDEX(Settings!$AI$19:$AI$33, MATCH(J$10, Settings!$Y$19:$Y$33, 0))="", 0, INDEX($AO$2:$AU$8, MATCH(TEXT($B350, "ddd"), $AN$2:$AN$8, 0), MATCH(INDEX(Settings!$AI$19:$AI$33, MATCH(J$10, Settings!$Y$19:$Y$33, 0)), $AO$1:$AU$1, 0))), 0))</f>
        <v/>
      </c>
      <c r="AT350" s="119" t="str">
        <f>IF(OR($B350="", K350="", K$10="", AT$9), "", IFERROR($B350+INDEX(Settings!$AF$19:$AF$33, MATCH(K$10, Settings!$Y$19:$Y$33, 0))+IF(INDEX(Settings!$AI$19:$AI$33, MATCH(K$10, Settings!$Y$19:$Y$33, 0))="", 0, INDEX($AO$2:$AU$8, MATCH(TEXT($B350, "ddd"), $AN$2:$AN$8, 0), MATCH(INDEX(Settings!$AI$19:$AI$33, MATCH(K$10, Settings!$Y$19:$Y$33, 0)), $AO$1:$AU$1, 0))), 0))</f>
        <v/>
      </c>
      <c r="AU350" s="119" t="str">
        <f>IF(OR($B350="", L350="", L$10="", AU$9), "", IFERROR($B350+INDEX(Settings!$AF$19:$AF$33, MATCH(L$10, Settings!$Y$19:$Y$33, 0))+IF(INDEX(Settings!$AI$19:$AI$33, MATCH(L$10, Settings!$Y$19:$Y$33, 0))="", 0, INDEX($AO$2:$AU$8, MATCH(TEXT($B350, "ddd"), $AN$2:$AN$8, 0), MATCH(INDEX(Settings!$AI$19:$AI$33, MATCH(L$10, Settings!$Y$19:$Y$33, 0)), $AO$1:$AU$1, 0))), 0))</f>
        <v/>
      </c>
      <c r="AV350" s="119" t="str">
        <f>IF(OR($B350="", M350="", M$10="", AV$9), "", IFERROR($B350+INDEX(Settings!$AF$19:$AF$33, MATCH(M$10, Settings!$Y$19:$Y$33, 0))+IF(INDEX(Settings!$AI$19:$AI$33, MATCH(M$10, Settings!$Y$19:$Y$33, 0))="", 0, INDEX($AO$2:$AU$8, MATCH(TEXT($B350, "ddd"), $AN$2:$AN$8, 0), MATCH(INDEX(Settings!$AI$19:$AI$33, MATCH(M$10, Settings!$Y$19:$Y$33, 0)), $AO$1:$AU$1, 0))), 0))</f>
        <v/>
      </c>
      <c r="AW350" s="119" t="str">
        <f>IF(OR($B350="", N350="", N$10="", AW$9), "", IFERROR($B350+INDEX(Settings!$AF$19:$AF$33, MATCH(N$10, Settings!$Y$19:$Y$33, 0))+IF(INDEX(Settings!$AI$19:$AI$33, MATCH(N$10, Settings!$Y$19:$Y$33, 0))="", 0, INDEX($AO$2:$AU$8, MATCH(TEXT($B350, "ddd"), $AN$2:$AN$8, 0), MATCH(INDEX(Settings!$AI$19:$AI$33, MATCH(N$10, Settings!$Y$19:$Y$33, 0)), $AO$1:$AU$1, 0))), 0))</f>
        <v/>
      </c>
      <c r="AX350" s="119" t="str">
        <f>IF(OR($B350="", O350="", O$10="", AX$9), "", IFERROR($B350+INDEX(Settings!$AF$19:$AF$33, MATCH(O$10, Settings!$Y$19:$Y$33, 0))+IF(INDEX(Settings!$AI$19:$AI$33, MATCH(O$10, Settings!$Y$19:$Y$33, 0))="", 0, INDEX($AO$2:$AU$8, MATCH(TEXT($B350, "ddd"), $AN$2:$AN$8, 0), MATCH(INDEX(Settings!$AI$19:$AI$33, MATCH(O$10, Settings!$Y$19:$Y$33, 0)), $AO$1:$AU$1, 0))), 0))</f>
        <v/>
      </c>
      <c r="AY350" s="119" t="str">
        <f>IF(OR($B350="", P350="", P$10="", AY$9), "", IFERROR($B350+INDEX(Settings!$AF$19:$AF$33, MATCH(P$10, Settings!$Y$19:$Y$33, 0))+IF(INDEX(Settings!$AI$19:$AI$33, MATCH(P$10, Settings!$Y$19:$Y$33, 0))="", 0, INDEX($AO$2:$AU$8, MATCH(TEXT($B350, "ddd"), $AN$2:$AN$8, 0), MATCH(INDEX(Settings!$AI$19:$AI$33, MATCH(P$10, Settings!$Y$19:$Y$33, 0)), $AO$1:$AU$1, 0))), 0))</f>
        <v/>
      </c>
      <c r="AZ350" s="120" t="str">
        <f>IF(OR($B350="", Q350="", Q$10="", AZ$9), "", IFERROR($B350+INDEX(Settings!$AF$19:$AF$33, MATCH(Q$10, Settings!$Y$19:$Y$33, 0))+IF(INDEX(Settings!$AI$19:$AI$33, MATCH(Q$10, Settings!$Y$19:$Y$33, 0))="", 0, INDEX($AO$2:$AU$8, MATCH(TEXT($B350, "ddd"), $AN$2:$AN$8, 0), MATCH(INDEX(Settings!$AI$19:$AI$33, MATCH(Q$10, Settings!$Y$19:$Y$33, 0)), $AO$1:$AU$1, 0))), 0))</f>
        <v/>
      </c>
      <c r="BB350" s="118" t="str">
        <f>IF(OR(C$10="", $B350="", C350="", BB$9=""), "", IFERROR(WORKDAY((DATE(YEAR($B350), MONTH($B350)+INDEX(Settings!$AM$19:$AM$33, MATCH(C$10, Settings!$Y$19:$Y$33, 0)), IF(INDEX(Settings!$AQ$19:$AQ$33, MATCH(C$10, Settings!$Y$19:$Y$33, 0))=0, DAY($B350), INDEX(Settings!$AQ$19:$AQ$33, MATCH(C$10, Settings!$Y$19:$Y$33, 0))))-1), 1, Settings!$AY$23:$AY$38), ""))</f>
        <v/>
      </c>
      <c r="BC350" s="119" t="str">
        <f>IF(OR(D$10="", $B350="", D350="", BC$9=""), "", IFERROR(WORKDAY((DATE(YEAR($B350), MONTH($B350)+INDEX(Settings!$AM$19:$AM$33, MATCH(D$10, Settings!$Y$19:$Y$33, 0)), IF(INDEX(Settings!$AQ$19:$AQ$33, MATCH(D$10, Settings!$Y$19:$Y$33, 0))=0, DAY($B350), INDEX(Settings!$AQ$19:$AQ$33, MATCH(D$10, Settings!$Y$19:$Y$33, 0))))-1), 1, Settings!$AY$23:$AY$38), ""))</f>
        <v/>
      </c>
      <c r="BD350" s="119" t="str">
        <f>IF(OR(E$10="", $B350="", E350="", BD$9=""), "", IFERROR(WORKDAY((DATE(YEAR($B350), MONTH($B350)+INDEX(Settings!$AM$19:$AM$33, MATCH(E$10, Settings!$Y$19:$Y$33, 0)), IF(INDEX(Settings!$AQ$19:$AQ$33, MATCH(E$10, Settings!$Y$19:$Y$33, 0))=0, DAY($B350), INDEX(Settings!$AQ$19:$AQ$33, MATCH(E$10, Settings!$Y$19:$Y$33, 0))))-1), 1, Settings!$AY$23:$AY$38), ""))</f>
        <v/>
      </c>
      <c r="BE350" s="119" t="str">
        <f>IF(OR(F$10="", $B350="", F350="", BE$9=""), "", IFERROR(WORKDAY((DATE(YEAR($B350), MONTH($B350)+INDEX(Settings!$AM$19:$AM$33, MATCH(F$10, Settings!$Y$19:$Y$33, 0)), IF(INDEX(Settings!$AQ$19:$AQ$33, MATCH(F$10, Settings!$Y$19:$Y$33, 0))=0, DAY($B350), INDEX(Settings!$AQ$19:$AQ$33, MATCH(F$10, Settings!$Y$19:$Y$33, 0))))-1), 1, Settings!$AY$23:$AY$38), ""))</f>
        <v/>
      </c>
      <c r="BF350" s="119" t="str">
        <f>IF(OR(G$10="", $B350="", G350="", BF$9=""), "", IFERROR(WORKDAY((DATE(YEAR($B350), MONTH($B350)+INDEX(Settings!$AM$19:$AM$33, MATCH(G$10, Settings!$Y$19:$Y$33, 0)), IF(INDEX(Settings!$AQ$19:$AQ$33, MATCH(G$10, Settings!$Y$19:$Y$33, 0))=0, DAY($B350), INDEX(Settings!$AQ$19:$AQ$33, MATCH(G$10, Settings!$Y$19:$Y$33, 0))))-1), 1, Settings!$AY$23:$AY$38), ""))</f>
        <v/>
      </c>
      <c r="BG350" s="119" t="str">
        <f>IF(OR(H$10="", $B350="", H350="", BG$9=""), "", IFERROR(WORKDAY((DATE(YEAR($B350), MONTH($B350)+INDEX(Settings!$AM$19:$AM$33, MATCH(H$10, Settings!$Y$19:$Y$33, 0)), IF(INDEX(Settings!$AQ$19:$AQ$33, MATCH(H$10, Settings!$Y$19:$Y$33, 0))=0, DAY($B350), INDEX(Settings!$AQ$19:$AQ$33, MATCH(H$10, Settings!$Y$19:$Y$33, 0))))-1), 1, Settings!$AY$23:$AY$38), ""))</f>
        <v/>
      </c>
      <c r="BH350" s="119" t="str">
        <f>IF(OR(I$10="", $B350="", I350="", BH$9=""), "", IFERROR(WORKDAY((DATE(YEAR($B350), MONTH($B350)+INDEX(Settings!$AM$19:$AM$33, MATCH(I$10, Settings!$Y$19:$Y$33, 0)), IF(INDEX(Settings!$AQ$19:$AQ$33, MATCH(I$10, Settings!$Y$19:$Y$33, 0))=0, DAY($B350), INDEX(Settings!$AQ$19:$AQ$33, MATCH(I$10, Settings!$Y$19:$Y$33, 0))))-1), 1, Settings!$AY$23:$AY$38), ""))</f>
        <v/>
      </c>
      <c r="BI350" s="119" t="str">
        <f>IF(OR(J$10="", $B350="", J350="", BI$9=""), "", IFERROR(WORKDAY((DATE(YEAR($B350), MONTH($B350)+INDEX(Settings!$AM$19:$AM$33, MATCH(J$10, Settings!$Y$19:$Y$33, 0)), IF(INDEX(Settings!$AQ$19:$AQ$33, MATCH(J$10, Settings!$Y$19:$Y$33, 0))=0, DAY($B350), INDEX(Settings!$AQ$19:$AQ$33, MATCH(J$10, Settings!$Y$19:$Y$33, 0))))-1), 1, Settings!$AY$23:$AY$38), ""))</f>
        <v/>
      </c>
      <c r="BJ350" s="119" t="str">
        <f>IF(OR(K$10="", $B350="", K350="", BJ$9=""), "", IFERROR(WORKDAY((DATE(YEAR($B350), MONTH($B350)+INDEX(Settings!$AM$19:$AM$33, MATCH(K$10, Settings!$Y$19:$Y$33, 0)), IF(INDEX(Settings!$AQ$19:$AQ$33, MATCH(K$10, Settings!$Y$19:$Y$33, 0))=0, DAY($B350), INDEX(Settings!$AQ$19:$AQ$33, MATCH(K$10, Settings!$Y$19:$Y$33, 0))))-1), 1, Settings!$AY$23:$AY$38), ""))</f>
        <v/>
      </c>
      <c r="BK350" s="119" t="str">
        <f>IF(OR(L$10="", $B350="", L350="", BK$9=""), "", IFERROR(WORKDAY((DATE(YEAR($B350), MONTH($B350)+INDEX(Settings!$AM$19:$AM$33, MATCH(L$10, Settings!$Y$19:$Y$33, 0)), IF(INDEX(Settings!$AQ$19:$AQ$33, MATCH(L$10, Settings!$Y$19:$Y$33, 0))=0, DAY($B350), INDEX(Settings!$AQ$19:$AQ$33, MATCH(L$10, Settings!$Y$19:$Y$33, 0))))-1), 1, Settings!$AY$23:$AY$38), ""))</f>
        <v/>
      </c>
      <c r="BL350" s="119" t="str">
        <f>IF(OR(M$10="", $B350="", M350="", BL$9=""), "", IFERROR(WORKDAY((DATE(YEAR($B350), MONTH($B350)+INDEX(Settings!$AM$19:$AM$33, MATCH(M$10, Settings!$Y$19:$Y$33, 0)), IF(INDEX(Settings!$AQ$19:$AQ$33, MATCH(M$10, Settings!$Y$19:$Y$33, 0))=0, DAY($B350), INDEX(Settings!$AQ$19:$AQ$33, MATCH(M$10, Settings!$Y$19:$Y$33, 0))))-1), 1, Settings!$AY$23:$AY$38), ""))</f>
        <v/>
      </c>
      <c r="BM350" s="119" t="str">
        <f>IF(OR(N$10="", $B350="", N350="", BM$9=""), "", IFERROR(WORKDAY((DATE(YEAR($B350), MONTH($B350)+INDEX(Settings!$AM$19:$AM$33, MATCH(N$10, Settings!$Y$19:$Y$33, 0)), IF(INDEX(Settings!$AQ$19:$AQ$33, MATCH(N$10, Settings!$Y$19:$Y$33, 0))=0, DAY($B350), INDEX(Settings!$AQ$19:$AQ$33, MATCH(N$10, Settings!$Y$19:$Y$33, 0))))-1), 1, Settings!$AY$23:$AY$38), ""))</f>
        <v/>
      </c>
      <c r="BN350" s="119" t="str">
        <f>IF(OR(O$10="", $B350="", O350="", BN$9=""), "", IFERROR(WORKDAY((DATE(YEAR($B350), MONTH($B350)+INDEX(Settings!$AM$19:$AM$33, MATCH(O$10, Settings!$Y$19:$Y$33, 0)), IF(INDEX(Settings!$AQ$19:$AQ$33, MATCH(O$10, Settings!$Y$19:$Y$33, 0))=0, DAY($B350), INDEX(Settings!$AQ$19:$AQ$33, MATCH(O$10, Settings!$Y$19:$Y$33, 0))))-1), 1, Settings!$AY$23:$AY$38), ""))</f>
        <v/>
      </c>
      <c r="BO350" s="119" t="str">
        <f>IF(OR(P$10="", $B350="", P350="", BO$9=""), "", IFERROR(WORKDAY((DATE(YEAR($B350), MONTH($B350)+INDEX(Settings!$AM$19:$AM$33, MATCH(P$10, Settings!$Y$19:$Y$33, 0)), IF(INDEX(Settings!$AQ$19:$AQ$33, MATCH(P$10, Settings!$Y$19:$Y$33, 0))=0, DAY($B350), INDEX(Settings!$AQ$19:$AQ$33, MATCH(P$10, Settings!$Y$19:$Y$33, 0))))-1), 1, Settings!$AY$23:$AY$38), ""))</f>
        <v/>
      </c>
      <c r="BP350" s="120" t="str">
        <f>IF(OR(Q$10="", $B350="", Q350="", BP$9=""), "", IFERROR(WORKDAY((DATE(YEAR($B350), MONTH($B350)+INDEX(Settings!$AM$19:$AM$33, MATCH(Q$10, Settings!$Y$19:$Y$33, 0)), IF(INDEX(Settings!$AQ$19:$AQ$33, MATCH(Q$10, Settings!$Y$19:$Y$33, 0))=0, DAY($B350), INDEX(Settings!$AQ$19:$AQ$33, MATCH(Q$10, Settings!$Y$19:$Y$33, 0))))-1), 1, Settings!$AY$23:$AY$38), ""))</f>
        <v/>
      </c>
      <c r="BR350" s="118" t="str">
        <f>IF(BB350="", "", IF(BB350&lt;=$B350, WORKDAY(DATE(YEAR($BB350), MONTH(BB350)+1, DAY(BB350)-1), 1, Settings!$AY$23:$AY$38), BB350))</f>
        <v/>
      </c>
      <c r="BS350" s="119" t="str">
        <f>IF(BC350="", "", IF(BC350&lt;=$B350, WORKDAY(DATE(YEAR($BB350), MONTH(BC350)+1, DAY(BC350)-1), 1, Settings!$AY$23:$AY$38), BC350))</f>
        <v/>
      </c>
      <c r="BT350" s="119" t="str">
        <f>IF(BD350="", "", IF(BD350&lt;=$B350, WORKDAY(DATE(YEAR($BB350), MONTH(BD350)+1, DAY(BD350)-1), 1, Settings!$AY$23:$AY$38), BD350))</f>
        <v/>
      </c>
      <c r="BU350" s="119" t="str">
        <f>IF(BE350="", "", IF(BE350&lt;=$B350, WORKDAY(DATE(YEAR($BB350), MONTH(BE350)+1, DAY(BE350)-1), 1, Settings!$AY$23:$AY$38), BE350))</f>
        <v/>
      </c>
      <c r="BV350" s="119" t="str">
        <f>IF(BF350="", "", IF(BF350&lt;=$B350, WORKDAY(DATE(YEAR($BB350), MONTH(BF350)+1, DAY(BF350)-1), 1, Settings!$AY$23:$AY$38), BF350))</f>
        <v/>
      </c>
      <c r="BW350" s="119" t="str">
        <f>IF(BG350="", "", IF(BG350&lt;=$B350, WORKDAY(DATE(YEAR($BB350), MONTH(BG350)+1, DAY(BG350)-1), 1, Settings!$AY$23:$AY$38), BG350))</f>
        <v/>
      </c>
      <c r="BX350" s="119" t="str">
        <f>IF(BH350="", "", IF(BH350&lt;=$B350, WORKDAY(DATE(YEAR($BB350), MONTH(BH350)+1, DAY(BH350)-1), 1, Settings!$AY$23:$AY$38), BH350))</f>
        <v/>
      </c>
      <c r="BY350" s="119" t="str">
        <f>IF(BI350="", "", IF(BI350&lt;=$B350, WORKDAY(DATE(YEAR($BB350), MONTH(BI350)+1, DAY(BI350)-1), 1, Settings!$AY$23:$AY$38), BI350))</f>
        <v/>
      </c>
      <c r="BZ350" s="119" t="str">
        <f>IF(BJ350="", "", IF(BJ350&lt;=$B350, WORKDAY(DATE(YEAR($BB350), MONTH(BJ350)+1, DAY(BJ350)-1), 1, Settings!$AY$23:$AY$38), BJ350))</f>
        <v/>
      </c>
      <c r="CA350" s="119" t="str">
        <f>IF(BK350="", "", IF(BK350&lt;=$B350, WORKDAY(DATE(YEAR($BB350), MONTH(BK350)+1, DAY(BK350)-1), 1, Settings!$AY$23:$AY$38), BK350))</f>
        <v/>
      </c>
      <c r="CB350" s="119" t="str">
        <f>IF(BL350="", "", IF(BL350&lt;=$B350, WORKDAY(DATE(YEAR($BB350), MONTH(BL350)+1, DAY(BL350)-1), 1, Settings!$AY$23:$AY$38), BL350))</f>
        <v/>
      </c>
      <c r="CC350" s="119" t="str">
        <f>IF(BM350="", "", IF(BM350&lt;=$B350, WORKDAY(DATE(YEAR($BB350), MONTH(BM350)+1, DAY(BM350)-1), 1, Settings!$AY$23:$AY$38), BM350))</f>
        <v/>
      </c>
      <c r="CD350" s="119" t="str">
        <f>IF(BN350="", "", IF(BN350&lt;=$B350, WORKDAY(DATE(YEAR($BB350), MONTH(BN350)+1, DAY(BN350)-1), 1, Settings!$AY$23:$AY$38), BN350))</f>
        <v/>
      </c>
      <c r="CE350" s="119" t="str">
        <f>IF(BO350="", "", IF(BO350&lt;=$B350, WORKDAY(DATE(YEAR($BB350), MONTH(BO350)+1, DAY(BO350)-1), 1, Settings!$AY$23:$AY$38), BO350))</f>
        <v/>
      </c>
      <c r="CF350" s="120" t="str">
        <f>IF(BP350="", "", IF(BP350&lt;=$B350, WORKDAY(DATE(YEAR($BB350), MONTH(BP350)+1, DAY(BP350)-1), 1, Settings!$AY$23:$AY$38), BP350))</f>
        <v/>
      </c>
      <c r="CH350" s="48" t="str">
        <f t="shared" si="159"/>
        <v/>
      </c>
      <c r="CI350" s="49" t="str">
        <f t="shared" si="160"/>
        <v/>
      </c>
      <c r="CJ350" s="49" t="str">
        <f t="shared" si="161"/>
        <v/>
      </c>
      <c r="CK350" s="49" t="str">
        <f t="shared" si="162"/>
        <v/>
      </c>
      <c r="CL350" s="49" t="str">
        <f t="shared" si="163"/>
        <v/>
      </c>
      <c r="CM350" s="49" t="str">
        <f t="shared" si="164"/>
        <v/>
      </c>
      <c r="CN350" s="49" t="str">
        <f t="shared" si="165"/>
        <v/>
      </c>
      <c r="CO350" s="49" t="str">
        <f t="shared" si="166"/>
        <v/>
      </c>
      <c r="CP350" s="49" t="str">
        <f t="shared" si="167"/>
        <v/>
      </c>
      <c r="CQ350" s="49" t="str">
        <f t="shared" si="168"/>
        <v/>
      </c>
      <c r="CR350" s="49" t="str">
        <f t="shared" si="169"/>
        <v/>
      </c>
      <c r="CS350" s="49" t="str">
        <f t="shared" si="170"/>
        <v/>
      </c>
      <c r="CT350" s="49" t="str">
        <f t="shared" si="171"/>
        <v/>
      </c>
      <c r="CU350" s="49" t="str">
        <f t="shared" si="172"/>
        <v/>
      </c>
      <c r="CV350" s="16" t="str">
        <f t="shared" si="173"/>
        <v/>
      </c>
      <c r="CX350" s="48" t="str">
        <f t="shared" si="174"/>
        <v/>
      </c>
      <c r="CY350" s="49" t="str">
        <f t="shared" si="175"/>
        <v/>
      </c>
      <c r="CZ350" s="49" t="str">
        <f t="shared" si="176"/>
        <v/>
      </c>
      <c r="DA350" s="49" t="str">
        <f t="shared" si="177"/>
        <v/>
      </c>
      <c r="DB350" s="49" t="str">
        <f t="shared" si="178"/>
        <v/>
      </c>
      <c r="DC350" s="49" t="str">
        <f t="shared" si="179"/>
        <v/>
      </c>
      <c r="DD350" s="49" t="str">
        <f t="shared" si="180"/>
        <v/>
      </c>
      <c r="DE350" s="49" t="str">
        <f t="shared" si="181"/>
        <v/>
      </c>
      <c r="DF350" s="49" t="str">
        <f t="shared" si="182"/>
        <v/>
      </c>
      <c r="DG350" s="49" t="str">
        <f t="shared" si="183"/>
        <v/>
      </c>
      <c r="DH350" s="49" t="str">
        <f t="shared" si="184"/>
        <v/>
      </c>
      <c r="DI350" s="49" t="str">
        <f t="shared" si="185"/>
        <v/>
      </c>
      <c r="DJ350" s="49" t="str">
        <f t="shared" si="186"/>
        <v/>
      </c>
      <c r="DK350" s="49" t="str">
        <f t="shared" si="187"/>
        <v/>
      </c>
      <c r="DL350" s="16" t="str">
        <f t="shared" si="188"/>
        <v/>
      </c>
      <c r="DN350" s="17" t="str">
        <f t="shared" si="189"/>
        <v>Jun 2020</v>
      </c>
    </row>
    <row r="351" spans="1:118" x14ac:dyDescent="0.25">
      <c r="A351" s="30"/>
      <c r="B351" s="102">
        <f>IF(B350="", "", IFERROR(IF(B350+1&gt;Settings!$G$25, "", B350+1), ""))</f>
        <v>43987</v>
      </c>
      <c r="C351" s="294"/>
      <c r="D351" s="295"/>
      <c r="E351" s="295"/>
      <c r="F351" s="295"/>
      <c r="G351" s="295"/>
      <c r="H351" s="295"/>
      <c r="I351" s="295"/>
      <c r="J351" s="295"/>
      <c r="K351" s="295"/>
      <c r="L351" s="295"/>
      <c r="M351" s="295"/>
      <c r="N351" s="295"/>
      <c r="O351" s="295"/>
      <c r="P351" s="295"/>
      <c r="Q351" s="296"/>
      <c r="R351" s="30"/>
      <c r="T351" s="17" t="str">
        <f>IF($B351="", "", IF($B351&lt;Settings!$G$23, "Old", "New"))</f>
        <v>New</v>
      </c>
      <c r="AL351" s="118" t="str">
        <f>IF(OR($B351="", C351="", C$10="", AL$9), "", IFERROR($B351+INDEX(Settings!$AF$19:$AF$33, MATCH(C$10, Settings!$Y$19:$Y$33, 0))+IF(INDEX(Settings!$AI$19:$AI$33, MATCH(C$10, Settings!$Y$19:$Y$33, 0))="", 0, INDEX($AO$2:$AU$8, MATCH(TEXT($B351, "ddd"), $AN$2:$AN$8, 0), MATCH(INDEX(Settings!$AI$19:$AI$33, MATCH(C$10, Settings!$Y$19:$Y$33, 0)), $AO$1:$AU$1, 0))), 0))</f>
        <v/>
      </c>
      <c r="AM351" s="119" t="str">
        <f>IF(OR($B351="", D351="", D$10="", AM$9), "", IFERROR($B351+INDEX(Settings!$AF$19:$AF$33, MATCH(D$10, Settings!$Y$19:$Y$33, 0))+IF(INDEX(Settings!$AI$19:$AI$33, MATCH(D$10, Settings!$Y$19:$Y$33, 0))="", 0, INDEX($AO$2:$AU$8, MATCH(TEXT($B351, "ddd"), $AN$2:$AN$8, 0), MATCH(INDEX(Settings!$AI$19:$AI$33, MATCH(D$10, Settings!$Y$19:$Y$33, 0)), $AO$1:$AU$1, 0))), 0))</f>
        <v/>
      </c>
      <c r="AN351" s="119" t="str">
        <f>IF(OR($B351="", E351="", E$10="", AN$9), "", IFERROR($B351+INDEX(Settings!$AF$19:$AF$33, MATCH(E$10, Settings!$Y$19:$Y$33, 0))+IF(INDEX(Settings!$AI$19:$AI$33, MATCH(E$10, Settings!$Y$19:$Y$33, 0))="", 0, INDEX($AO$2:$AU$8, MATCH(TEXT($B351, "ddd"), $AN$2:$AN$8, 0), MATCH(INDEX(Settings!$AI$19:$AI$33, MATCH(E$10, Settings!$Y$19:$Y$33, 0)), $AO$1:$AU$1, 0))), 0))</f>
        <v/>
      </c>
      <c r="AO351" s="119" t="str">
        <f>IF(OR($B351="", F351="", F$10="", AO$9), "", IFERROR($B351+INDEX(Settings!$AF$19:$AF$33, MATCH(F$10, Settings!$Y$19:$Y$33, 0))+IF(INDEX(Settings!$AI$19:$AI$33, MATCH(F$10, Settings!$Y$19:$Y$33, 0))="", 0, INDEX($AO$2:$AU$8, MATCH(TEXT($B351, "ddd"), $AN$2:$AN$8, 0), MATCH(INDEX(Settings!$AI$19:$AI$33, MATCH(F$10, Settings!$Y$19:$Y$33, 0)), $AO$1:$AU$1, 0))), 0))</f>
        <v/>
      </c>
      <c r="AP351" s="119" t="str">
        <f>IF(OR($B351="", G351="", G$10="", AP$9), "", IFERROR($B351+INDEX(Settings!$AF$19:$AF$33, MATCH(G$10, Settings!$Y$19:$Y$33, 0))+IF(INDEX(Settings!$AI$19:$AI$33, MATCH(G$10, Settings!$Y$19:$Y$33, 0))="", 0, INDEX($AO$2:$AU$8, MATCH(TEXT($B351, "ddd"), $AN$2:$AN$8, 0), MATCH(INDEX(Settings!$AI$19:$AI$33, MATCH(G$10, Settings!$Y$19:$Y$33, 0)), $AO$1:$AU$1, 0))), 0))</f>
        <v/>
      </c>
      <c r="AQ351" s="119" t="str">
        <f>IF(OR($B351="", H351="", H$10="", AQ$9), "", IFERROR($B351+INDEX(Settings!$AF$19:$AF$33, MATCH(H$10, Settings!$Y$19:$Y$33, 0))+IF(INDEX(Settings!$AI$19:$AI$33, MATCH(H$10, Settings!$Y$19:$Y$33, 0))="", 0, INDEX($AO$2:$AU$8, MATCH(TEXT($B351, "ddd"), $AN$2:$AN$8, 0), MATCH(INDEX(Settings!$AI$19:$AI$33, MATCH(H$10, Settings!$Y$19:$Y$33, 0)), $AO$1:$AU$1, 0))), 0))</f>
        <v/>
      </c>
      <c r="AR351" s="119" t="str">
        <f>IF(OR($B351="", I351="", I$10="", AR$9), "", IFERROR($B351+INDEX(Settings!$AF$19:$AF$33, MATCH(I$10, Settings!$Y$19:$Y$33, 0))+IF(INDEX(Settings!$AI$19:$AI$33, MATCH(I$10, Settings!$Y$19:$Y$33, 0))="", 0, INDEX($AO$2:$AU$8, MATCH(TEXT($B351, "ddd"), $AN$2:$AN$8, 0), MATCH(INDEX(Settings!$AI$19:$AI$33, MATCH(I$10, Settings!$Y$19:$Y$33, 0)), $AO$1:$AU$1, 0))), 0))</f>
        <v/>
      </c>
      <c r="AS351" s="119" t="str">
        <f>IF(OR($B351="", J351="", J$10="", AS$9), "", IFERROR($B351+INDEX(Settings!$AF$19:$AF$33, MATCH(J$10, Settings!$Y$19:$Y$33, 0))+IF(INDEX(Settings!$AI$19:$AI$33, MATCH(J$10, Settings!$Y$19:$Y$33, 0))="", 0, INDEX($AO$2:$AU$8, MATCH(TEXT($B351, "ddd"), $AN$2:$AN$8, 0), MATCH(INDEX(Settings!$AI$19:$AI$33, MATCH(J$10, Settings!$Y$19:$Y$33, 0)), $AO$1:$AU$1, 0))), 0))</f>
        <v/>
      </c>
      <c r="AT351" s="119" t="str">
        <f>IF(OR($B351="", K351="", K$10="", AT$9), "", IFERROR($B351+INDEX(Settings!$AF$19:$AF$33, MATCH(K$10, Settings!$Y$19:$Y$33, 0))+IF(INDEX(Settings!$AI$19:$AI$33, MATCH(K$10, Settings!$Y$19:$Y$33, 0))="", 0, INDEX($AO$2:$AU$8, MATCH(TEXT($B351, "ddd"), $AN$2:$AN$8, 0), MATCH(INDEX(Settings!$AI$19:$AI$33, MATCH(K$10, Settings!$Y$19:$Y$33, 0)), $AO$1:$AU$1, 0))), 0))</f>
        <v/>
      </c>
      <c r="AU351" s="119" t="str">
        <f>IF(OR($B351="", L351="", L$10="", AU$9), "", IFERROR($B351+INDEX(Settings!$AF$19:$AF$33, MATCH(L$10, Settings!$Y$19:$Y$33, 0))+IF(INDEX(Settings!$AI$19:$AI$33, MATCH(L$10, Settings!$Y$19:$Y$33, 0))="", 0, INDEX($AO$2:$AU$8, MATCH(TEXT($B351, "ddd"), $AN$2:$AN$8, 0), MATCH(INDEX(Settings!$AI$19:$AI$33, MATCH(L$10, Settings!$Y$19:$Y$33, 0)), $AO$1:$AU$1, 0))), 0))</f>
        <v/>
      </c>
      <c r="AV351" s="119" t="str">
        <f>IF(OR($B351="", M351="", M$10="", AV$9), "", IFERROR($B351+INDEX(Settings!$AF$19:$AF$33, MATCH(M$10, Settings!$Y$19:$Y$33, 0))+IF(INDEX(Settings!$AI$19:$AI$33, MATCH(M$10, Settings!$Y$19:$Y$33, 0))="", 0, INDEX($AO$2:$AU$8, MATCH(TEXT($B351, "ddd"), $AN$2:$AN$8, 0), MATCH(INDEX(Settings!$AI$19:$AI$33, MATCH(M$10, Settings!$Y$19:$Y$33, 0)), $AO$1:$AU$1, 0))), 0))</f>
        <v/>
      </c>
      <c r="AW351" s="119" t="str">
        <f>IF(OR($B351="", N351="", N$10="", AW$9), "", IFERROR($B351+INDEX(Settings!$AF$19:$AF$33, MATCH(N$10, Settings!$Y$19:$Y$33, 0))+IF(INDEX(Settings!$AI$19:$AI$33, MATCH(N$10, Settings!$Y$19:$Y$33, 0))="", 0, INDEX($AO$2:$AU$8, MATCH(TEXT($B351, "ddd"), $AN$2:$AN$8, 0), MATCH(INDEX(Settings!$AI$19:$AI$33, MATCH(N$10, Settings!$Y$19:$Y$33, 0)), $AO$1:$AU$1, 0))), 0))</f>
        <v/>
      </c>
      <c r="AX351" s="119" t="str">
        <f>IF(OR($B351="", O351="", O$10="", AX$9), "", IFERROR($B351+INDEX(Settings!$AF$19:$AF$33, MATCH(O$10, Settings!$Y$19:$Y$33, 0))+IF(INDEX(Settings!$AI$19:$AI$33, MATCH(O$10, Settings!$Y$19:$Y$33, 0))="", 0, INDEX($AO$2:$AU$8, MATCH(TEXT($B351, "ddd"), $AN$2:$AN$8, 0), MATCH(INDEX(Settings!$AI$19:$AI$33, MATCH(O$10, Settings!$Y$19:$Y$33, 0)), $AO$1:$AU$1, 0))), 0))</f>
        <v/>
      </c>
      <c r="AY351" s="119" t="str">
        <f>IF(OR($B351="", P351="", P$10="", AY$9), "", IFERROR($B351+INDEX(Settings!$AF$19:$AF$33, MATCH(P$10, Settings!$Y$19:$Y$33, 0))+IF(INDEX(Settings!$AI$19:$AI$33, MATCH(P$10, Settings!$Y$19:$Y$33, 0))="", 0, INDEX($AO$2:$AU$8, MATCH(TEXT($B351, "ddd"), $AN$2:$AN$8, 0), MATCH(INDEX(Settings!$AI$19:$AI$33, MATCH(P$10, Settings!$Y$19:$Y$33, 0)), $AO$1:$AU$1, 0))), 0))</f>
        <v/>
      </c>
      <c r="AZ351" s="120" t="str">
        <f>IF(OR($B351="", Q351="", Q$10="", AZ$9), "", IFERROR($B351+INDEX(Settings!$AF$19:$AF$33, MATCH(Q$10, Settings!$Y$19:$Y$33, 0))+IF(INDEX(Settings!$AI$19:$AI$33, MATCH(Q$10, Settings!$Y$19:$Y$33, 0))="", 0, INDEX($AO$2:$AU$8, MATCH(TEXT($B351, "ddd"), $AN$2:$AN$8, 0), MATCH(INDEX(Settings!$AI$19:$AI$33, MATCH(Q$10, Settings!$Y$19:$Y$33, 0)), $AO$1:$AU$1, 0))), 0))</f>
        <v/>
      </c>
      <c r="BB351" s="118" t="str">
        <f>IF(OR(C$10="", $B351="", C351="", BB$9=""), "", IFERROR(WORKDAY((DATE(YEAR($B351), MONTH($B351)+INDEX(Settings!$AM$19:$AM$33, MATCH(C$10, Settings!$Y$19:$Y$33, 0)), IF(INDEX(Settings!$AQ$19:$AQ$33, MATCH(C$10, Settings!$Y$19:$Y$33, 0))=0, DAY($B351), INDEX(Settings!$AQ$19:$AQ$33, MATCH(C$10, Settings!$Y$19:$Y$33, 0))))-1), 1, Settings!$AY$23:$AY$38), ""))</f>
        <v/>
      </c>
      <c r="BC351" s="119" t="str">
        <f>IF(OR(D$10="", $B351="", D351="", BC$9=""), "", IFERROR(WORKDAY((DATE(YEAR($B351), MONTH($B351)+INDEX(Settings!$AM$19:$AM$33, MATCH(D$10, Settings!$Y$19:$Y$33, 0)), IF(INDEX(Settings!$AQ$19:$AQ$33, MATCH(D$10, Settings!$Y$19:$Y$33, 0))=0, DAY($B351), INDEX(Settings!$AQ$19:$AQ$33, MATCH(D$10, Settings!$Y$19:$Y$33, 0))))-1), 1, Settings!$AY$23:$AY$38), ""))</f>
        <v/>
      </c>
      <c r="BD351" s="119" t="str">
        <f>IF(OR(E$10="", $B351="", E351="", BD$9=""), "", IFERROR(WORKDAY((DATE(YEAR($B351), MONTH($B351)+INDEX(Settings!$AM$19:$AM$33, MATCH(E$10, Settings!$Y$19:$Y$33, 0)), IF(INDEX(Settings!$AQ$19:$AQ$33, MATCH(E$10, Settings!$Y$19:$Y$33, 0))=0, DAY($B351), INDEX(Settings!$AQ$19:$AQ$33, MATCH(E$10, Settings!$Y$19:$Y$33, 0))))-1), 1, Settings!$AY$23:$AY$38), ""))</f>
        <v/>
      </c>
      <c r="BE351" s="119" t="str">
        <f>IF(OR(F$10="", $B351="", F351="", BE$9=""), "", IFERROR(WORKDAY((DATE(YEAR($B351), MONTH($B351)+INDEX(Settings!$AM$19:$AM$33, MATCH(F$10, Settings!$Y$19:$Y$33, 0)), IF(INDEX(Settings!$AQ$19:$AQ$33, MATCH(F$10, Settings!$Y$19:$Y$33, 0))=0, DAY($B351), INDEX(Settings!$AQ$19:$AQ$33, MATCH(F$10, Settings!$Y$19:$Y$33, 0))))-1), 1, Settings!$AY$23:$AY$38), ""))</f>
        <v/>
      </c>
      <c r="BF351" s="119" t="str">
        <f>IF(OR(G$10="", $B351="", G351="", BF$9=""), "", IFERROR(WORKDAY((DATE(YEAR($B351), MONTH($B351)+INDEX(Settings!$AM$19:$AM$33, MATCH(G$10, Settings!$Y$19:$Y$33, 0)), IF(INDEX(Settings!$AQ$19:$AQ$33, MATCH(G$10, Settings!$Y$19:$Y$33, 0))=0, DAY($B351), INDEX(Settings!$AQ$19:$AQ$33, MATCH(G$10, Settings!$Y$19:$Y$33, 0))))-1), 1, Settings!$AY$23:$AY$38), ""))</f>
        <v/>
      </c>
      <c r="BG351" s="119" t="str">
        <f>IF(OR(H$10="", $B351="", H351="", BG$9=""), "", IFERROR(WORKDAY((DATE(YEAR($B351), MONTH($B351)+INDEX(Settings!$AM$19:$AM$33, MATCH(H$10, Settings!$Y$19:$Y$33, 0)), IF(INDEX(Settings!$AQ$19:$AQ$33, MATCH(H$10, Settings!$Y$19:$Y$33, 0))=0, DAY($B351), INDEX(Settings!$AQ$19:$AQ$33, MATCH(H$10, Settings!$Y$19:$Y$33, 0))))-1), 1, Settings!$AY$23:$AY$38), ""))</f>
        <v/>
      </c>
      <c r="BH351" s="119" t="str">
        <f>IF(OR(I$10="", $B351="", I351="", BH$9=""), "", IFERROR(WORKDAY((DATE(YEAR($B351), MONTH($B351)+INDEX(Settings!$AM$19:$AM$33, MATCH(I$10, Settings!$Y$19:$Y$33, 0)), IF(INDEX(Settings!$AQ$19:$AQ$33, MATCH(I$10, Settings!$Y$19:$Y$33, 0))=0, DAY($B351), INDEX(Settings!$AQ$19:$AQ$33, MATCH(I$10, Settings!$Y$19:$Y$33, 0))))-1), 1, Settings!$AY$23:$AY$38), ""))</f>
        <v/>
      </c>
      <c r="BI351" s="119" t="str">
        <f>IF(OR(J$10="", $B351="", J351="", BI$9=""), "", IFERROR(WORKDAY((DATE(YEAR($B351), MONTH($B351)+INDEX(Settings!$AM$19:$AM$33, MATCH(J$10, Settings!$Y$19:$Y$33, 0)), IF(INDEX(Settings!$AQ$19:$AQ$33, MATCH(J$10, Settings!$Y$19:$Y$33, 0))=0, DAY($B351), INDEX(Settings!$AQ$19:$AQ$33, MATCH(J$10, Settings!$Y$19:$Y$33, 0))))-1), 1, Settings!$AY$23:$AY$38), ""))</f>
        <v/>
      </c>
      <c r="BJ351" s="119" t="str">
        <f>IF(OR(K$10="", $B351="", K351="", BJ$9=""), "", IFERROR(WORKDAY((DATE(YEAR($B351), MONTH($B351)+INDEX(Settings!$AM$19:$AM$33, MATCH(K$10, Settings!$Y$19:$Y$33, 0)), IF(INDEX(Settings!$AQ$19:$AQ$33, MATCH(K$10, Settings!$Y$19:$Y$33, 0))=0, DAY($B351), INDEX(Settings!$AQ$19:$AQ$33, MATCH(K$10, Settings!$Y$19:$Y$33, 0))))-1), 1, Settings!$AY$23:$AY$38), ""))</f>
        <v/>
      </c>
      <c r="BK351" s="119" t="str">
        <f>IF(OR(L$10="", $B351="", L351="", BK$9=""), "", IFERROR(WORKDAY((DATE(YEAR($B351), MONTH($B351)+INDEX(Settings!$AM$19:$AM$33, MATCH(L$10, Settings!$Y$19:$Y$33, 0)), IF(INDEX(Settings!$AQ$19:$AQ$33, MATCH(L$10, Settings!$Y$19:$Y$33, 0))=0, DAY($B351), INDEX(Settings!$AQ$19:$AQ$33, MATCH(L$10, Settings!$Y$19:$Y$33, 0))))-1), 1, Settings!$AY$23:$AY$38), ""))</f>
        <v/>
      </c>
      <c r="BL351" s="119" t="str">
        <f>IF(OR(M$10="", $B351="", M351="", BL$9=""), "", IFERROR(WORKDAY((DATE(YEAR($B351), MONTH($B351)+INDEX(Settings!$AM$19:$AM$33, MATCH(M$10, Settings!$Y$19:$Y$33, 0)), IF(INDEX(Settings!$AQ$19:$AQ$33, MATCH(M$10, Settings!$Y$19:$Y$33, 0))=0, DAY($B351), INDEX(Settings!$AQ$19:$AQ$33, MATCH(M$10, Settings!$Y$19:$Y$33, 0))))-1), 1, Settings!$AY$23:$AY$38), ""))</f>
        <v/>
      </c>
      <c r="BM351" s="119" t="str">
        <f>IF(OR(N$10="", $B351="", N351="", BM$9=""), "", IFERROR(WORKDAY((DATE(YEAR($B351), MONTH($B351)+INDEX(Settings!$AM$19:$AM$33, MATCH(N$10, Settings!$Y$19:$Y$33, 0)), IF(INDEX(Settings!$AQ$19:$AQ$33, MATCH(N$10, Settings!$Y$19:$Y$33, 0))=0, DAY($B351), INDEX(Settings!$AQ$19:$AQ$33, MATCH(N$10, Settings!$Y$19:$Y$33, 0))))-1), 1, Settings!$AY$23:$AY$38), ""))</f>
        <v/>
      </c>
      <c r="BN351" s="119" t="str">
        <f>IF(OR(O$10="", $B351="", O351="", BN$9=""), "", IFERROR(WORKDAY((DATE(YEAR($B351), MONTH($B351)+INDEX(Settings!$AM$19:$AM$33, MATCH(O$10, Settings!$Y$19:$Y$33, 0)), IF(INDEX(Settings!$AQ$19:$AQ$33, MATCH(O$10, Settings!$Y$19:$Y$33, 0))=0, DAY($B351), INDEX(Settings!$AQ$19:$AQ$33, MATCH(O$10, Settings!$Y$19:$Y$33, 0))))-1), 1, Settings!$AY$23:$AY$38), ""))</f>
        <v/>
      </c>
      <c r="BO351" s="119" t="str">
        <f>IF(OR(P$10="", $B351="", P351="", BO$9=""), "", IFERROR(WORKDAY((DATE(YEAR($B351), MONTH($B351)+INDEX(Settings!$AM$19:$AM$33, MATCH(P$10, Settings!$Y$19:$Y$33, 0)), IF(INDEX(Settings!$AQ$19:$AQ$33, MATCH(P$10, Settings!$Y$19:$Y$33, 0))=0, DAY($B351), INDEX(Settings!$AQ$19:$AQ$33, MATCH(P$10, Settings!$Y$19:$Y$33, 0))))-1), 1, Settings!$AY$23:$AY$38), ""))</f>
        <v/>
      </c>
      <c r="BP351" s="120" t="str">
        <f>IF(OR(Q$10="", $B351="", Q351="", BP$9=""), "", IFERROR(WORKDAY((DATE(YEAR($B351), MONTH($B351)+INDEX(Settings!$AM$19:$AM$33, MATCH(Q$10, Settings!$Y$19:$Y$33, 0)), IF(INDEX(Settings!$AQ$19:$AQ$33, MATCH(Q$10, Settings!$Y$19:$Y$33, 0))=0, DAY($B351), INDEX(Settings!$AQ$19:$AQ$33, MATCH(Q$10, Settings!$Y$19:$Y$33, 0))))-1), 1, Settings!$AY$23:$AY$38), ""))</f>
        <v/>
      </c>
      <c r="BR351" s="118" t="str">
        <f>IF(BB351="", "", IF(BB351&lt;=$B351, WORKDAY(DATE(YEAR($BB351), MONTH(BB351)+1, DAY(BB351)-1), 1, Settings!$AY$23:$AY$38), BB351))</f>
        <v/>
      </c>
      <c r="BS351" s="119" t="str">
        <f>IF(BC351="", "", IF(BC351&lt;=$B351, WORKDAY(DATE(YEAR($BB351), MONTH(BC351)+1, DAY(BC351)-1), 1, Settings!$AY$23:$AY$38), BC351))</f>
        <v/>
      </c>
      <c r="BT351" s="119" t="str">
        <f>IF(BD351="", "", IF(BD351&lt;=$B351, WORKDAY(DATE(YEAR($BB351), MONTH(BD351)+1, DAY(BD351)-1), 1, Settings!$AY$23:$AY$38), BD351))</f>
        <v/>
      </c>
      <c r="BU351" s="119" t="str">
        <f>IF(BE351="", "", IF(BE351&lt;=$B351, WORKDAY(DATE(YEAR($BB351), MONTH(BE351)+1, DAY(BE351)-1), 1, Settings!$AY$23:$AY$38), BE351))</f>
        <v/>
      </c>
      <c r="BV351" s="119" t="str">
        <f>IF(BF351="", "", IF(BF351&lt;=$B351, WORKDAY(DATE(YEAR($BB351), MONTH(BF351)+1, DAY(BF351)-1), 1, Settings!$AY$23:$AY$38), BF351))</f>
        <v/>
      </c>
      <c r="BW351" s="119" t="str">
        <f>IF(BG351="", "", IF(BG351&lt;=$B351, WORKDAY(DATE(YEAR($BB351), MONTH(BG351)+1, DAY(BG351)-1), 1, Settings!$AY$23:$AY$38), BG351))</f>
        <v/>
      </c>
      <c r="BX351" s="119" t="str">
        <f>IF(BH351="", "", IF(BH351&lt;=$B351, WORKDAY(DATE(YEAR($BB351), MONTH(BH351)+1, DAY(BH351)-1), 1, Settings!$AY$23:$AY$38), BH351))</f>
        <v/>
      </c>
      <c r="BY351" s="119" t="str">
        <f>IF(BI351="", "", IF(BI351&lt;=$B351, WORKDAY(DATE(YEAR($BB351), MONTH(BI351)+1, DAY(BI351)-1), 1, Settings!$AY$23:$AY$38), BI351))</f>
        <v/>
      </c>
      <c r="BZ351" s="119" t="str">
        <f>IF(BJ351="", "", IF(BJ351&lt;=$B351, WORKDAY(DATE(YEAR($BB351), MONTH(BJ351)+1, DAY(BJ351)-1), 1, Settings!$AY$23:$AY$38), BJ351))</f>
        <v/>
      </c>
      <c r="CA351" s="119" t="str">
        <f>IF(BK351="", "", IF(BK351&lt;=$B351, WORKDAY(DATE(YEAR($BB351), MONTH(BK351)+1, DAY(BK351)-1), 1, Settings!$AY$23:$AY$38), BK351))</f>
        <v/>
      </c>
      <c r="CB351" s="119" t="str">
        <f>IF(BL351="", "", IF(BL351&lt;=$B351, WORKDAY(DATE(YEAR($BB351), MONTH(BL351)+1, DAY(BL351)-1), 1, Settings!$AY$23:$AY$38), BL351))</f>
        <v/>
      </c>
      <c r="CC351" s="119" t="str">
        <f>IF(BM351="", "", IF(BM351&lt;=$B351, WORKDAY(DATE(YEAR($BB351), MONTH(BM351)+1, DAY(BM351)-1), 1, Settings!$AY$23:$AY$38), BM351))</f>
        <v/>
      </c>
      <c r="CD351" s="119" t="str">
        <f>IF(BN351="", "", IF(BN351&lt;=$B351, WORKDAY(DATE(YEAR($BB351), MONTH(BN351)+1, DAY(BN351)-1), 1, Settings!$AY$23:$AY$38), BN351))</f>
        <v/>
      </c>
      <c r="CE351" s="119" t="str">
        <f>IF(BO351="", "", IF(BO351&lt;=$B351, WORKDAY(DATE(YEAR($BB351), MONTH(BO351)+1, DAY(BO351)-1), 1, Settings!$AY$23:$AY$38), BO351))</f>
        <v/>
      </c>
      <c r="CF351" s="120" t="str">
        <f>IF(BP351="", "", IF(BP351&lt;=$B351, WORKDAY(DATE(YEAR($BB351), MONTH(BP351)+1, DAY(BP351)-1), 1, Settings!$AY$23:$AY$38), BP351))</f>
        <v/>
      </c>
      <c r="CH351" s="48" t="str">
        <f t="shared" si="159"/>
        <v/>
      </c>
      <c r="CI351" s="49" t="str">
        <f t="shared" si="160"/>
        <v/>
      </c>
      <c r="CJ351" s="49" t="str">
        <f t="shared" si="161"/>
        <v/>
      </c>
      <c r="CK351" s="49" t="str">
        <f t="shared" si="162"/>
        <v/>
      </c>
      <c r="CL351" s="49" t="str">
        <f t="shared" si="163"/>
        <v/>
      </c>
      <c r="CM351" s="49" t="str">
        <f t="shared" si="164"/>
        <v/>
      </c>
      <c r="CN351" s="49" t="str">
        <f t="shared" si="165"/>
        <v/>
      </c>
      <c r="CO351" s="49" t="str">
        <f t="shared" si="166"/>
        <v/>
      </c>
      <c r="CP351" s="49" t="str">
        <f t="shared" si="167"/>
        <v/>
      </c>
      <c r="CQ351" s="49" t="str">
        <f t="shared" si="168"/>
        <v/>
      </c>
      <c r="CR351" s="49" t="str">
        <f t="shared" si="169"/>
        <v/>
      </c>
      <c r="CS351" s="49" t="str">
        <f t="shared" si="170"/>
        <v/>
      </c>
      <c r="CT351" s="49" t="str">
        <f t="shared" si="171"/>
        <v/>
      </c>
      <c r="CU351" s="49" t="str">
        <f t="shared" si="172"/>
        <v/>
      </c>
      <c r="CV351" s="16" t="str">
        <f t="shared" si="173"/>
        <v/>
      </c>
      <c r="CX351" s="48" t="str">
        <f t="shared" si="174"/>
        <v/>
      </c>
      <c r="CY351" s="49" t="str">
        <f t="shared" si="175"/>
        <v/>
      </c>
      <c r="CZ351" s="49" t="str">
        <f t="shared" si="176"/>
        <v/>
      </c>
      <c r="DA351" s="49" t="str">
        <f t="shared" si="177"/>
        <v/>
      </c>
      <c r="DB351" s="49" t="str">
        <f t="shared" si="178"/>
        <v/>
      </c>
      <c r="DC351" s="49" t="str">
        <f t="shared" si="179"/>
        <v/>
      </c>
      <c r="DD351" s="49" t="str">
        <f t="shared" si="180"/>
        <v/>
      </c>
      <c r="DE351" s="49" t="str">
        <f t="shared" si="181"/>
        <v/>
      </c>
      <c r="DF351" s="49" t="str">
        <f t="shared" si="182"/>
        <v/>
      </c>
      <c r="DG351" s="49" t="str">
        <f t="shared" si="183"/>
        <v/>
      </c>
      <c r="DH351" s="49" t="str">
        <f t="shared" si="184"/>
        <v/>
      </c>
      <c r="DI351" s="49" t="str">
        <f t="shared" si="185"/>
        <v/>
      </c>
      <c r="DJ351" s="49" t="str">
        <f t="shared" si="186"/>
        <v/>
      </c>
      <c r="DK351" s="49" t="str">
        <f t="shared" si="187"/>
        <v/>
      </c>
      <c r="DL351" s="16" t="str">
        <f t="shared" si="188"/>
        <v/>
      </c>
      <c r="DN351" s="17" t="str">
        <f t="shared" si="189"/>
        <v>Jun 2020</v>
      </c>
    </row>
    <row r="352" spans="1:118" x14ac:dyDescent="0.25">
      <c r="A352" s="30"/>
      <c r="B352" s="102">
        <f>IF(B351="", "", IFERROR(IF(B351+1&gt;Settings!$G$25, "", B351+1), ""))</f>
        <v>43988</v>
      </c>
      <c r="C352" s="294"/>
      <c r="D352" s="295"/>
      <c r="E352" s="295"/>
      <c r="F352" s="295"/>
      <c r="G352" s="295"/>
      <c r="H352" s="295"/>
      <c r="I352" s="295"/>
      <c r="J352" s="295"/>
      <c r="K352" s="295"/>
      <c r="L352" s="295"/>
      <c r="M352" s="295"/>
      <c r="N352" s="295"/>
      <c r="O352" s="295"/>
      <c r="P352" s="295"/>
      <c r="Q352" s="296"/>
      <c r="R352" s="30"/>
      <c r="T352" s="17" t="str">
        <f>IF($B352="", "", IF($B352&lt;Settings!$G$23, "Old", "New"))</f>
        <v>New</v>
      </c>
      <c r="AL352" s="118" t="str">
        <f>IF(OR($B352="", C352="", C$10="", AL$9), "", IFERROR($B352+INDEX(Settings!$AF$19:$AF$33, MATCH(C$10, Settings!$Y$19:$Y$33, 0))+IF(INDEX(Settings!$AI$19:$AI$33, MATCH(C$10, Settings!$Y$19:$Y$33, 0))="", 0, INDEX($AO$2:$AU$8, MATCH(TEXT($B352, "ddd"), $AN$2:$AN$8, 0), MATCH(INDEX(Settings!$AI$19:$AI$33, MATCH(C$10, Settings!$Y$19:$Y$33, 0)), $AO$1:$AU$1, 0))), 0))</f>
        <v/>
      </c>
      <c r="AM352" s="119" t="str">
        <f>IF(OR($B352="", D352="", D$10="", AM$9), "", IFERROR($B352+INDEX(Settings!$AF$19:$AF$33, MATCH(D$10, Settings!$Y$19:$Y$33, 0))+IF(INDEX(Settings!$AI$19:$AI$33, MATCH(D$10, Settings!$Y$19:$Y$33, 0))="", 0, INDEX($AO$2:$AU$8, MATCH(TEXT($B352, "ddd"), $AN$2:$AN$8, 0), MATCH(INDEX(Settings!$AI$19:$AI$33, MATCH(D$10, Settings!$Y$19:$Y$33, 0)), $AO$1:$AU$1, 0))), 0))</f>
        <v/>
      </c>
      <c r="AN352" s="119" t="str">
        <f>IF(OR($B352="", E352="", E$10="", AN$9), "", IFERROR($B352+INDEX(Settings!$AF$19:$AF$33, MATCH(E$10, Settings!$Y$19:$Y$33, 0))+IF(INDEX(Settings!$AI$19:$AI$33, MATCH(E$10, Settings!$Y$19:$Y$33, 0))="", 0, INDEX($AO$2:$AU$8, MATCH(TEXT($B352, "ddd"), $AN$2:$AN$8, 0), MATCH(INDEX(Settings!$AI$19:$AI$33, MATCH(E$10, Settings!$Y$19:$Y$33, 0)), $AO$1:$AU$1, 0))), 0))</f>
        <v/>
      </c>
      <c r="AO352" s="119" t="str">
        <f>IF(OR($B352="", F352="", F$10="", AO$9), "", IFERROR($B352+INDEX(Settings!$AF$19:$AF$33, MATCH(F$10, Settings!$Y$19:$Y$33, 0))+IF(INDEX(Settings!$AI$19:$AI$33, MATCH(F$10, Settings!$Y$19:$Y$33, 0))="", 0, INDEX($AO$2:$AU$8, MATCH(TEXT($B352, "ddd"), $AN$2:$AN$8, 0), MATCH(INDEX(Settings!$AI$19:$AI$33, MATCH(F$10, Settings!$Y$19:$Y$33, 0)), $AO$1:$AU$1, 0))), 0))</f>
        <v/>
      </c>
      <c r="AP352" s="119" t="str">
        <f>IF(OR($B352="", G352="", G$10="", AP$9), "", IFERROR($B352+INDEX(Settings!$AF$19:$AF$33, MATCH(G$10, Settings!$Y$19:$Y$33, 0))+IF(INDEX(Settings!$AI$19:$AI$33, MATCH(G$10, Settings!$Y$19:$Y$33, 0))="", 0, INDEX($AO$2:$AU$8, MATCH(TEXT($B352, "ddd"), $AN$2:$AN$8, 0), MATCH(INDEX(Settings!$AI$19:$AI$33, MATCH(G$10, Settings!$Y$19:$Y$33, 0)), $AO$1:$AU$1, 0))), 0))</f>
        <v/>
      </c>
      <c r="AQ352" s="119" t="str">
        <f>IF(OR($B352="", H352="", H$10="", AQ$9), "", IFERROR($B352+INDEX(Settings!$AF$19:$AF$33, MATCH(H$10, Settings!$Y$19:$Y$33, 0))+IF(INDEX(Settings!$AI$19:$AI$33, MATCH(H$10, Settings!$Y$19:$Y$33, 0))="", 0, INDEX($AO$2:$AU$8, MATCH(TEXT($B352, "ddd"), $AN$2:$AN$8, 0), MATCH(INDEX(Settings!$AI$19:$AI$33, MATCH(H$10, Settings!$Y$19:$Y$33, 0)), $AO$1:$AU$1, 0))), 0))</f>
        <v/>
      </c>
      <c r="AR352" s="119" t="str">
        <f>IF(OR($B352="", I352="", I$10="", AR$9), "", IFERROR($B352+INDEX(Settings!$AF$19:$AF$33, MATCH(I$10, Settings!$Y$19:$Y$33, 0))+IF(INDEX(Settings!$AI$19:$AI$33, MATCH(I$10, Settings!$Y$19:$Y$33, 0))="", 0, INDEX($AO$2:$AU$8, MATCH(TEXT($B352, "ddd"), $AN$2:$AN$8, 0), MATCH(INDEX(Settings!$AI$19:$AI$33, MATCH(I$10, Settings!$Y$19:$Y$33, 0)), $AO$1:$AU$1, 0))), 0))</f>
        <v/>
      </c>
      <c r="AS352" s="119" t="str">
        <f>IF(OR($B352="", J352="", J$10="", AS$9), "", IFERROR($B352+INDEX(Settings!$AF$19:$AF$33, MATCH(J$10, Settings!$Y$19:$Y$33, 0))+IF(INDEX(Settings!$AI$19:$AI$33, MATCH(J$10, Settings!$Y$19:$Y$33, 0))="", 0, INDEX($AO$2:$AU$8, MATCH(TEXT($B352, "ddd"), $AN$2:$AN$8, 0), MATCH(INDEX(Settings!$AI$19:$AI$33, MATCH(J$10, Settings!$Y$19:$Y$33, 0)), $AO$1:$AU$1, 0))), 0))</f>
        <v/>
      </c>
      <c r="AT352" s="119" t="str">
        <f>IF(OR($B352="", K352="", K$10="", AT$9), "", IFERROR($B352+INDEX(Settings!$AF$19:$AF$33, MATCH(K$10, Settings!$Y$19:$Y$33, 0))+IF(INDEX(Settings!$AI$19:$AI$33, MATCH(K$10, Settings!$Y$19:$Y$33, 0))="", 0, INDEX($AO$2:$AU$8, MATCH(TEXT($B352, "ddd"), $AN$2:$AN$8, 0), MATCH(INDEX(Settings!$AI$19:$AI$33, MATCH(K$10, Settings!$Y$19:$Y$33, 0)), $AO$1:$AU$1, 0))), 0))</f>
        <v/>
      </c>
      <c r="AU352" s="119" t="str">
        <f>IF(OR($B352="", L352="", L$10="", AU$9), "", IFERROR($B352+INDEX(Settings!$AF$19:$AF$33, MATCH(L$10, Settings!$Y$19:$Y$33, 0))+IF(INDEX(Settings!$AI$19:$AI$33, MATCH(L$10, Settings!$Y$19:$Y$33, 0))="", 0, INDEX($AO$2:$AU$8, MATCH(TEXT($B352, "ddd"), $AN$2:$AN$8, 0), MATCH(INDEX(Settings!$AI$19:$AI$33, MATCH(L$10, Settings!$Y$19:$Y$33, 0)), $AO$1:$AU$1, 0))), 0))</f>
        <v/>
      </c>
      <c r="AV352" s="119" t="str">
        <f>IF(OR($B352="", M352="", M$10="", AV$9), "", IFERROR($B352+INDEX(Settings!$AF$19:$AF$33, MATCH(M$10, Settings!$Y$19:$Y$33, 0))+IF(INDEX(Settings!$AI$19:$AI$33, MATCH(M$10, Settings!$Y$19:$Y$33, 0))="", 0, INDEX($AO$2:$AU$8, MATCH(TEXT($B352, "ddd"), $AN$2:$AN$8, 0), MATCH(INDEX(Settings!$AI$19:$AI$33, MATCH(M$10, Settings!$Y$19:$Y$33, 0)), $AO$1:$AU$1, 0))), 0))</f>
        <v/>
      </c>
      <c r="AW352" s="119" t="str">
        <f>IF(OR($B352="", N352="", N$10="", AW$9), "", IFERROR($B352+INDEX(Settings!$AF$19:$AF$33, MATCH(N$10, Settings!$Y$19:$Y$33, 0))+IF(INDEX(Settings!$AI$19:$AI$33, MATCH(N$10, Settings!$Y$19:$Y$33, 0))="", 0, INDEX($AO$2:$AU$8, MATCH(TEXT($B352, "ddd"), $AN$2:$AN$8, 0), MATCH(INDEX(Settings!$AI$19:$AI$33, MATCH(N$10, Settings!$Y$19:$Y$33, 0)), $AO$1:$AU$1, 0))), 0))</f>
        <v/>
      </c>
      <c r="AX352" s="119" t="str">
        <f>IF(OR($B352="", O352="", O$10="", AX$9), "", IFERROR($B352+INDEX(Settings!$AF$19:$AF$33, MATCH(O$10, Settings!$Y$19:$Y$33, 0))+IF(INDEX(Settings!$AI$19:$AI$33, MATCH(O$10, Settings!$Y$19:$Y$33, 0))="", 0, INDEX($AO$2:$AU$8, MATCH(TEXT($B352, "ddd"), $AN$2:$AN$8, 0), MATCH(INDEX(Settings!$AI$19:$AI$33, MATCH(O$10, Settings!$Y$19:$Y$33, 0)), $AO$1:$AU$1, 0))), 0))</f>
        <v/>
      </c>
      <c r="AY352" s="119" t="str">
        <f>IF(OR($B352="", P352="", P$10="", AY$9), "", IFERROR($B352+INDEX(Settings!$AF$19:$AF$33, MATCH(P$10, Settings!$Y$19:$Y$33, 0))+IF(INDEX(Settings!$AI$19:$AI$33, MATCH(P$10, Settings!$Y$19:$Y$33, 0))="", 0, INDEX($AO$2:$AU$8, MATCH(TEXT($B352, "ddd"), $AN$2:$AN$8, 0), MATCH(INDEX(Settings!$AI$19:$AI$33, MATCH(P$10, Settings!$Y$19:$Y$33, 0)), $AO$1:$AU$1, 0))), 0))</f>
        <v/>
      </c>
      <c r="AZ352" s="120" t="str">
        <f>IF(OR($B352="", Q352="", Q$10="", AZ$9), "", IFERROR($B352+INDEX(Settings!$AF$19:$AF$33, MATCH(Q$10, Settings!$Y$19:$Y$33, 0))+IF(INDEX(Settings!$AI$19:$AI$33, MATCH(Q$10, Settings!$Y$19:$Y$33, 0))="", 0, INDEX($AO$2:$AU$8, MATCH(TEXT($B352, "ddd"), $AN$2:$AN$8, 0), MATCH(INDEX(Settings!$AI$19:$AI$33, MATCH(Q$10, Settings!$Y$19:$Y$33, 0)), $AO$1:$AU$1, 0))), 0))</f>
        <v/>
      </c>
      <c r="BB352" s="118" t="str">
        <f>IF(OR(C$10="", $B352="", C352="", BB$9=""), "", IFERROR(WORKDAY((DATE(YEAR($B352), MONTH($B352)+INDEX(Settings!$AM$19:$AM$33, MATCH(C$10, Settings!$Y$19:$Y$33, 0)), IF(INDEX(Settings!$AQ$19:$AQ$33, MATCH(C$10, Settings!$Y$19:$Y$33, 0))=0, DAY($B352), INDEX(Settings!$AQ$19:$AQ$33, MATCH(C$10, Settings!$Y$19:$Y$33, 0))))-1), 1, Settings!$AY$23:$AY$38), ""))</f>
        <v/>
      </c>
      <c r="BC352" s="119" t="str">
        <f>IF(OR(D$10="", $B352="", D352="", BC$9=""), "", IFERROR(WORKDAY((DATE(YEAR($B352), MONTH($B352)+INDEX(Settings!$AM$19:$AM$33, MATCH(D$10, Settings!$Y$19:$Y$33, 0)), IF(INDEX(Settings!$AQ$19:$AQ$33, MATCH(D$10, Settings!$Y$19:$Y$33, 0))=0, DAY($B352), INDEX(Settings!$AQ$19:$AQ$33, MATCH(D$10, Settings!$Y$19:$Y$33, 0))))-1), 1, Settings!$AY$23:$AY$38), ""))</f>
        <v/>
      </c>
      <c r="BD352" s="119" t="str">
        <f>IF(OR(E$10="", $B352="", E352="", BD$9=""), "", IFERROR(WORKDAY((DATE(YEAR($B352), MONTH($B352)+INDEX(Settings!$AM$19:$AM$33, MATCH(E$10, Settings!$Y$19:$Y$33, 0)), IF(INDEX(Settings!$AQ$19:$AQ$33, MATCH(E$10, Settings!$Y$19:$Y$33, 0))=0, DAY($B352), INDEX(Settings!$AQ$19:$AQ$33, MATCH(E$10, Settings!$Y$19:$Y$33, 0))))-1), 1, Settings!$AY$23:$AY$38), ""))</f>
        <v/>
      </c>
      <c r="BE352" s="119" t="str">
        <f>IF(OR(F$10="", $B352="", F352="", BE$9=""), "", IFERROR(WORKDAY((DATE(YEAR($B352), MONTH($B352)+INDEX(Settings!$AM$19:$AM$33, MATCH(F$10, Settings!$Y$19:$Y$33, 0)), IF(INDEX(Settings!$AQ$19:$AQ$33, MATCH(F$10, Settings!$Y$19:$Y$33, 0))=0, DAY($B352), INDEX(Settings!$AQ$19:$AQ$33, MATCH(F$10, Settings!$Y$19:$Y$33, 0))))-1), 1, Settings!$AY$23:$AY$38), ""))</f>
        <v/>
      </c>
      <c r="BF352" s="119" t="str">
        <f>IF(OR(G$10="", $B352="", G352="", BF$9=""), "", IFERROR(WORKDAY((DATE(YEAR($B352), MONTH($B352)+INDEX(Settings!$AM$19:$AM$33, MATCH(G$10, Settings!$Y$19:$Y$33, 0)), IF(INDEX(Settings!$AQ$19:$AQ$33, MATCH(G$10, Settings!$Y$19:$Y$33, 0))=0, DAY($B352), INDEX(Settings!$AQ$19:$AQ$33, MATCH(G$10, Settings!$Y$19:$Y$33, 0))))-1), 1, Settings!$AY$23:$AY$38), ""))</f>
        <v/>
      </c>
      <c r="BG352" s="119" t="str">
        <f>IF(OR(H$10="", $B352="", H352="", BG$9=""), "", IFERROR(WORKDAY((DATE(YEAR($B352), MONTH($B352)+INDEX(Settings!$AM$19:$AM$33, MATCH(H$10, Settings!$Y$19:$Y$33, 0)), IF(INDEX(Settings!$AQ$19:$AQ$33, MATCH(H$10, Settings!$Y$19:$Y$33, 0))=0, DAY($B352), INDEX(Settings!$AQ$19:$AQ$33, MATCH(H$10, Settings!$Y$19:$Y$33, 0))))-1), 1, Settings!$AY$23:$AY$38), ""))</f>
        <v/>
      </c>
      <c r="BH352" s="119" t="str">
        <f>IF(OR(I$10="", $B352="", I352="", BH$9=""), "", IFERROR(WORKDAY((DATE(YEAR($B352), MONTH($B352)+INDEX(Settings!$AM$19:$AM$33, MATCH(I$10, Settings!$Y$19:$Y$33, 0)), IF(INDEX(Settings!$AQ$19:$AQ$33, MATCH(I$10, Settings!$Y$19:$Y$33, 0))=0, DAY($B352), INDEX(Settings!$AQ$19:$AQ$33, MATCH(I$10, Settings!$Y$19:$Y$33, 0))))-1), 1, Settings!$AY$23:$AY$38), ""))</f>
        <v/>
      </c>
      <c r="BI352" s="119" t="str">
        <f>IF(OR(J$10="", $B352="", J352="", BI$9=""), "", IFERROR(WORKDAY((DATE(YEAR($B352), MONTH($B352)+INDEX(Settings!$AM$19:$AM$33, MATCH(J$10, Settings!$Y$19:$Y$33, 0)), IF(INDEX(Settings!$AQ$19:$AQ$33, MATCH(J$10, Settings!$Y$19:$Y$33, 0))=0, DAY($B352), INDEX(Settings!$AQ$19:$AQ$33, MATCH(J$10, Settings!$Y$19:$Y$33, 0))))-1), 1, Settings!$AY$23:$AY$38), ""))</f>
        <v/>
      </c>
      <c r="BJ352" s="119" t="str">
        <f>IF(OR(K$10="", $B352="", K352="", BJ$9=""), "", IFERROR(WORKDAY((DATE(YEAR($B352), MONTH($B352)+INDEX(Settings!$AM$19:$AM$33, MATCH(K$10, Settings!$Y$19:$Y$33, 0)), IF(INDEX(Settings!$AQ$19:$AQ$33, MATCH(K$10, Settings!$Y$19:$Y$33, 0))=0, DAY($B352), INDEX(Settings!$AQ$19:$AQ$33, MATCH(K$10, Settings!$Y$19:$Y$33, 0))))-1), 1, Settings!$AY$23:$AY$38), ""))</f>
        <v/>
      </c>
      <c r="BK352" s="119" t="str">
        <f>IF(OR(L$10="", $B352="", L352="", BK$9=""), "", IFERROR(WORKDAY((DATE(YEAR($B352), MONTH($B352)+INDEX(Settings!$AM$19:$AM$33, MATCH(L$10, Settings!$Y$19:$Y$33, 0)), IF(INDEX(Settings!$AQ$19:$AQ$33, MATCH(L$10, Settings!$Y$19:$Y$33, 0))=0, DAY($B352), INDEX(Settings!$AQ$19:$AQ$33, MATCH(L$10, Settings!$Y$19:$Y$33, 0))))-1), 1, Settings!$AY$23:$AY$38), ""))</f>
        <v/>
      </c>
      <c r="BL352" s="119" t="str">
        <f>IF(OR(M$10="", $B352="", M352="", BL$9=""), "", IFERROR(WORKDAY((DATE(YEAR($B352), MONTH($B352)+INDEX(Settings!$AM$19:$AM$33, MATCH(M$10, Settings!$Y$19:$Y$33, 0)), IF(INDEX(Settings!$AQ$19:$AQ$33, MATCH(M$10, Settings!$Y$19:$Y$33, 0))=0, DAY($B352), INDEX(Settings!$AQ$19:$AQ$33, MATCH(M$10, Settings!$Y$19:$Y$33, 0))))-1), 1, Settings!$AY$23:$AY$38), ""))</f>
        <v/>
      </c>
      <c r="BM352" s="119" t="str">
        <f>IF(OR(N$10="", $B352="", N352="", BM$9=""), "", IFERROR(WORKDAY((DATE(YEAR($B352), MONTH($B352)+INDEX(Settings!$AM$19:$AM$33, MATCH(N$10, Settings!$Y$19:$Y$33, 0)), IF(INDEX(Settings!$AQ$19:$AQ$33, MATCH(N$10, Settings!$Y$19:$Y$33, 0))=0, DAY($B352), INDEX(Settings!$AQ$19:$AQ$33, MATCH(N$10, Settings!$Y$19:$Y$33, 0))))-1), 1, Settings!$AY$23:$AY$38), ""))</f>
        <v/>
      </c>
      <c r="BN352" s="119" t="str">
        <f>IF(OR(O$10="", $B352="", O352="", BN$9=""), "", IFERROR(WORKDAY((DATE(YEAR($B352), MONTH($B352)+INDEX(Settings!$AM$19:$AM$33, MATCH(O$10, Settings!$Y$19:$Y$33, 0)), IF(INDEX(Settings!$AQ$19:$AQ$33, MATCH(O$10, Settings!$Y$19:$Y$33, 0))=0, DAY($B352), INDEX(Settings!$AQ$19:$AQ$33, MATCH(O$10, Settings!$Y$19:$Y$33, 0))))-1), 1, Settings!$AY$23:$AY$38), ""))</f>
        <v/>
      </c>
      <c r="BO352" s="119" t="str">
        <f>IF(OR(P$10="", $B352="", P352="", BO$9=""), "", IFERROR(WORKDAY((DATE(YEAR($B352), MONTH($B352)+INDEX(Settings!$AM$19:$AM$33, MATCH(P$10, Settings!$Y$19:$Y$33, 0)), IF(INDEX(Settings!$AQ$19:$AQ$33, MATCH(P$10, Settings!$Y$19:$Y$33, 0))=0, DAY($B352), INDEX(Settings!$AQ$19:$AQ$33, MATCH(P$10, Settings!$Y$19:$Y$33, 0))))-1), 1, Settings!$AY$23:$AY$38), ""))</f>
        <v/>
      </c>
      <c r="BP352" s="120" t="str">
        <f>IF(OR(Q$10="", $B352="", Q352="", BP$9=""), "", IFERROR(WORKDAY((DATE(YEAR($B352), MONTH($B352)+INDEX(Settings!$AM$19:$AM$33, MATCH(Q$10, Settings!$Y$19:$Y$33, 0)), IF(INDEX(Settings!$AQ$19:$AQ$33, MATCH(Q$10, Settings!$Y$19:$Y$33, 0))=0, DAY($B352), INDEX(Settings!$AQ$19:$AQ$33, MATCH(Q$10, Settings!$Y$19:$Y$33, 0))))-1), 1, Settings!$AY$23:$AY$38), ""))</f>
        <v/>
      </c>
      <c r="BR352" s="118" t="str">
        <f>IF(BB352="", "", IF(BB352&lt;=$B352, WORKDAY(DATE(YEAR($BB352), MONTH(BB352)+1, DAY(BB352)-1), 1, Settings!$AY$23:$AY$38), BB352))</f>
        <v/>
      </c>
      <c r="BS352" s="119" t="str">
        <f>IF(BC352="", "", IF(BC352&lt;=$B352, WORKDAY(DATE(YEAR($BB352), MONTH(BC352)+1, DAY(BC352)-1), 1, Settings!$AY$23:$AY$38), BC352))</f>
        <v/>
      </c>
      <c r="BT352" s="119" t="str">
        <f>IF(BD352="", "", IF(BD352&lt;=$B352, WORKDAY(DATE(YEAR($BB352), MONTH(BD352)+1, DAY(BD352)-1), 1, Settings!$AY$23:$AY$38), BD352))</f>
        <v/>
      </c>
      <c r="BU352" s="119" t="str">
        <f>IF(BE352="", "", IF(BE352&lt;=$B352, WORKDAY(DATE(YEAR($BB352), MONTH(BE352)+1, DAY(BE352)-1), 1, Settings!$AY$23:$AY$38), BE352))</f>
        <v/>
      </c>
      <c r="BV352" s="119" t="str">
        <f>IF(BF352="", "", IF(BF352&lt;=$B352, WORKDAY(DATE(YEAR($BB352), MONTH(BF352)+1, DAY(BF352)-1), 1, Settings!$AY$23:$AY$38), BF352))</f>
        <v/>
      </c>
      <c r="BW352" s="119" t="str">
        <f>IF(BG352="", "", IF(BG352&lt;=$B352, WORKDAY(DATE(YEAR($BB352), MONTH(BG352)+1, DAY(BG352)-1), 1, Settings!$AY$23:$AY$38), BG352))</f>
        <v/>
      </c>
      <c r="BX352" s="119" t="str">
        <f>IF(BH352="", "", IF(BH352&lt;=$B352, WORKDAY(DATE(YEAR($BB352), MONTH(BH352)+1, DAY(BH352)-1), 1, Settings!$AY$23:$AY$38), BH352))</f>
        <v/>
      </c>
      <c r="BY352" s="119" t="str">
        <f>IF(BI352="", "", IF(BI352&lt;=$B352, WORKDAY(DATE(YEAR($BB352), MONTH(BI352)+1, DAY(BI352)-1), 1, Settings!$AY$23:$AY$38), BI352))</f>
        <v/>
      </c>
      <c r="BZ352" s="119" t="str">
        <f>IF(BJ352="", "", IF(BJ352&lt;=$B352, WORKDAY(DATE(YEAR($BB352), MONTH(BJ352)+1, DAY(BJ352)-1), 1, Settings!$AY$23:$AY$38), BJ352))</f>
        <v/>
      </c>
      <c r="CA352" s="119" t="str">
        <f>IF(BK352="", "", IF(BK352&lt;=$B352, WORKDAY(DATE(YEAR($BB352), MONTH(BK352)+1, DAY(BK352)-1), 1, Settings!$AY$23:$AY$38), BK352))</f>
        <v/>
      </c>
      <c r="CB352" s="119" t="str">
        <f>IF(BL352="", "", IF(BL352&lt;=$B352, WORKDAY(DATE(YEAR($BB352), MONTH(BL352)+1, DAY(BL352)-1), 1, Settings!$AY$23:$AY$38), BL352))</f>
        <v/>
      </c>
      <c r="CC352" s="119" t="str">
        <f>IF(BM352="", "", IF(BM352&lt;=$B352, WORKDAY(DATE(YEAR($BB352), MONTH(BM352)+1, DAY(BM352)-1), 1, Settings!$AY$23:$AY$38), BM352))</f>
        <v/>
      </c>
      <c r="CD352" s="119" t="str">
        <f>IF(BN352="", "", IF(BN352&lt;=$B352, WORKDAY(DATE(YEAR($BB352), MONTH(BN352)+1, DAY(BN352)-1), 1, Settings!$AY$23:$AY$38), BN352))</f>
        <v/>
      </c>
      <c r="CE352" s="119" t="str">
        <f>IF(BO352="", "", IF(BO352&lt;=$B352, WORKDAY(DATE(YEAR($BB352), MONTH(BO352)+1, DAY(BO352)-1), 1, Settings!$AY$23:$AY$38), BO352))</f>
        <v/>
      </c>
      <c r="CF352" s="120" t="str">
        <f>IF(BP352="", "", IF(BP352&lt;=$B352, WORKDAY(DATE(YEAR($BB352), MONTH(BP352)+1, DAY(BP352)-1), 1, Settings!$AY$23:$AY$38), BP352))</f>
        <v/>
      </c>
      <c r="CH352" s="48" t="str">
        <f t="shared" si="159"/>
        <v/>
      </c>
      <c r="CI352" s="49" t="str">
        <f t="shared" si="160"/>
        <v/>
      </c>
      <c r="CJ352" s="49" t="str">
        <f t="shared" si="161"/>
        <v/>
      </c>
      <c r="CK352" s="49" t="str">
        <f t="shared" si="162"/>
        <v/>
      </c>
      <c r="CL352" s="49" t="str">
        <f t="shared" si="163"/>
        <v/>
      </c>
      <c r="CM352" s="49" t="str">
        <f t="shared" si="164"/>
        <v/>
      </c>
      <c r="CN352" s="49" t="str">
        <f t="shared" si="165"/>
        <v/>
      </c>
      <c r="CO352" s="49" t="str">
        <f t="shared" si="166"/>
        <v/>
      </c>
      <c r="CP352" s="49" t="str">
        <f t="shared" si="167"/>
        <v/>
      </c>
      <c r="CQ352" s="49" t="str">
        <f t="shared" si="168"/>
        <v/>
      </c>
      <c r="CR352" s="49" t="str">
        <f t="shared" si="169"/>
        <v/>
      </c>
      <c r="CS352" s="49" t="str">
        <f t="shared" si="170"/>
        <v/>
      </c>
      <c r="CT352" s="49" t="str">
        <f t="shared" si="171"/>
        <v/>
      </c>
      <c r="CU352" s="49" t="str">
        <f t="shared" si="172"/>
        <v/>
      </c>
      <c r="CV352" s="16" t="str">
        <f t="shared" si="173"/>
        <v/>
      </c>
      <c r="CX352" s="48" t="str">
        <f t="shared" si="174"/>
        <v/>
      </c>
      <c r="CY352" s="49" t="str">
        <f t="shared" si="175"/>
        <v/>
      </c>
      <c r="CZ352" s="49" t="str">
        <f t="shared" si="176"/>
        <v/>
      </c>
      <c r="DA352" s="49" t="str">
        <f t="shared" si="177"/>
        <v/>
      </c>
      <c r="DB352" s="49" t="str">
        <f t="shared" si="178"/>
        <v/>
      </c>
      <c r="DC352" s="49" t="str">
        <f t="shared" si="179"/>
        <v/>
      </c>
      <c r="DD352" s="49" t="str">
        <f t="shared" si="180"/>
        <v/>
      </c>
      <c r="DE352" s="49" t="str">
        <f t="shared" si="181"/>
        <v/>
      </c>
      <c r="DF352" s="49" t="str">
        <f t="shared" si="182"/>
        <v/>
      </c>
      <c r="DG352" s="49" t="str">
        <f t="shared" si="183"/>
        <v/>
      </c>
      <c r="DH352" s="49" t="str">
        <f t="shared" si="184"/>
        <v/>
      </c>
      <c r="DI352" s="49" t="str">
        <f t="shared" si="185"/>
        <v/>
      </c>
      <c r="DJ352" s="49" t="str">
        <f t="shared" si="186"/>
        <v/>
      </c>
      <c r="DK352" s="49" t="str">
        <f t="shared" si="187"/>
        <v/>
      </c>
      <c r="DL352" s="16" t="str">
        <f t="shared" si="188"/>
        <v/>
      </c>
      <c r="DN352" s="17" t="str">
        <f t="shared" si="189"/>
        <v>Jun 2020</v>
      </c>
    </row>
    <row r="353" spans="1:118" x14ac:dyDescent="0.25">
      <c r="A353" s="30"/>
      <c r="B353" s="102">
        <f>IF(B352="", "", IFERROR(IF(B352+1&gt;Settings!$G$25, "", B352+1), ""))</f>
        <v>43989</v>
      </c>
      <c r="C353" s="294"/>
      <c r="D353" s="295"/>
      <c r="E353" s="295"/>
      <c r="F353" s="295"/>
      <c r="G353" s="295"/>
      <c r="H353" s="295"/>
      <c r="I353" s="295"/>
      <c r="J353" s="295"/>
      <c r="K353" s="295"/>
      <c r="L353" s="295"/>
      <c r="M353" s="295"/>
      <c r="N353" s="295"/>
      <c r="O353" s="295"/>
      <c r="P353" s="295"/>
      <c r="Q353" s="296"/>
      <c r="R353" s="30"/>
      <c r="T353" s="17" t="str">
        <f>IF($B353="", "", IF($B353&lt;Settings!$G$23, "Old", "New"))</f>
        <v>New</v>
      </c>
      <c r="AL353" s="118" t="str">
        <f>IF(OR($B353="", C353="", C$10="", AL$9), "", IFERROR($B353+INDEX(Settings!$AF$19:$AF$33, MATCH(C$10, Settings!$Y$19:$Y$33, 0))+IF(INDEX(Settings!$AI$19:$AI$33, MATCH(C$10, Settings!$Y$19:$Y$33, 0))="", 0, INDEX($AO$2:$AU$8, MATCH(TEXT($B353, "ddd"), $AN$2:$AN$8, 0), MATCH(INDEX(Settings!$AI$19:$AI$33, MATCH(C$10, Settings!$Y$19:$Y$33, 0)), $AO$1:$AU$1, 0))), 0))</f>
        <v/>
      </c>
      <c r="AM353" s="119" t="str">
        <f>IF(OR($B353="", D353="", D$10="", AM$9), "", IFERROR($B353+INDEX(Settings!$AF$19:$AF$33, MATCH(D$10, Settings!$Y$19:$Y$33, 0))+IF(INDEX(Settings!$AI$19:$AI$33, MATCH(D$10, Settings!$Y$19:$Y$33, 0))="", 0, INDEX($AO$2:$AU$8, MATCH(TEXT($B353, "ddd"), $AN$2:$AN$8, 0), MATCH(INDEX(Settings!$AI$19:$AI$33, MATCH(D$10, Settings!$Y$19:$Y$33, 0)), $AO$1:$AU$1, 0))), 0))</f>
        <v/>
      </c>
      <c r="AN353" s="119" t="str">
        <f>IF(OR($B353="", E353="", E$10="", AN$9), "", IFERROR($B353+INDEX(Settings!$AF$19:$AF$33, MATCH(E$10, Settings!$Y$19:$Y$33, 0))+IF(INDEX(Settings!$AI$19:$AI$33, MATCH(E$10, Settings!$Y$19:$Y$33, 0))="", 0, INDEX($AO$2:$AU$8, MATCH(TEXT($B353, "ddd"), $AN$2:$AN$8, 0), MATCH(INDEX(Settings!$AI$19:$AI$33, MATCH(E$10, Settings!$Y$19:$Y$33, 0)), $AO$1:$AU$1, 0))), 0))</f>
        <v/>
      </c>
      <c r="AO353" s="119" t="str">
        <f>IF(OR($B353="", F353="", F$10="", AO$9), "", IFERROR($B353+INDEX(Settings!$AF$19:$AF$33, MATCH(F$10, Settings!$Y$19:$Y$33, 0))+IF(INDEX(Settings!$AI$19:$AI$33, MATCH(F$10, Settings!$Y$19:$Y$33, 0))="", 0, INDEX($AO$2:$AU$8, MATCH(TEXT($B353, "ddd"), $AN$2:$AN$8, 0), MATCH(INDEX(Settings!$AI$19:$AI$33, MATCH(F$10, Settings!$Y$19:$Y$33, 0)), $AO$1:$AU$1, 0))), 0))</f>
        <v/>
      </c>
      <c r="AP353" s="119" t="str">
        <f>IF(OR($B353="", G353="", G$10="", AP$9), "", IFERROR($B353+INDEX(Settings!$AF$19:$AF$33, MATCH(G$10, Settings!$Y$19:$Y$33, 0))+IF(INDEX(Settings!$AI$19:$AI$33, MATCH(G$10, Settings!$Y$19:$Y$33, 0))="", 0, INDEX($AO$2:$AU$8, MATCH(TEXT($B353, "ddd"), $AN$2:$AN$8, 0), MATCH(INDEX(Settings!$AI$19:$AI$33, MATCH(G$10, Settings!$Y$19:$Y$33, 0)), $AO$1:$AU$1, 0))), 0))</f>
        <v/>
      </c>
      <c r="AQ353" s="119" t="str">
        <f>IF(OR($B353="", H353="", H$10="", AQ$9), "", IFERROR($B353+INDEX(Settings!$AF$19:$AF$33, MATCH(H$10, Settings!$Y$19:$Y$33, 0))+IF(INDEX(Settings!$AI$19:$AI$33, MATCH(H$10, Settings!$Y$19:$Y$33, 0))="", 0, INDEX($AO$2:$AU$8, MATCH(TEXT($B353, "ddd"), $AN$2:$AN$8, 0), MATCH(INDEX(Settings!$AI$19:$AI$33, MATCH(H$10, Settings!$Y$19:$Y$33, 0)), $AO$1:$AU$1, 0))), 0))</f>
        <v/>
      </c>
      <c r="AR353" s="119" t="str">
        <f>IF(OR($B353="", I353="", I$10="", AR$9), "", IFERROR($B353+INDEX(Settings!$AF$19:$AF$33, MATCH(I$10, Settings!$Y$19:$Y$33, 0))+IF(INDEX(Settings!$AI$19:$AI$33, MATCH(I$10, Settings!$Y$19:$Y$33, 0))="", 0, INDEX($AO$2:$AU$8, MATCH(TEXT($B353, "ddd"), $AN$2:$AN$8, 0), MATCH(INDEX(Settings!$AI$19:$AI$33, MATCH(I$10, Settings!$Y$19:$Y$33, 0)), $AO$1:$AU$1, 0))), 0))</f>
        <v/>
      </c>
      <c r="AS353" s="119" t="str">
        <f>IF(OR($B353="", J353="", J$10="", AS$9), "", IFERROR($B353+INDEX(Settings!$AF$19:$AF$33, MATCH(J$10, Settings!$Y$19:$Y$33, 0))+IF(INDEX(Settings!$AI$19:$AI$33, MATCH(J$10, Settings!$Y$19:$Y$33, 0))="", 0, INDEX($AO$2:$AU$8, MATCH(TEXT($B353, "ddd"), $AN$2:$AN$8, 0), MATCH(INDEX(Settings!$AI$19:$AI$33, MATCH(J$10, Settings!$Y$19:$Y$33, 0)), $AO$1:$AU$1, 0))), 0))</f>
        <v/>
      </c>
      <c r="AT353" s="119" t="str">
        <f>IF(OR($B353="", K353="", K$10="", AT$9), "", IFERROR($B353+INDEX(Settings!$AF$19:$AF$33, MATCH(K$10, Settings!$Y$19:$Y$33, 0))+IF(INDEX(Settings!$AI$19:$AI$33, MATCH(K$10, Settings!$Y$19:$Y$33, 0))="", 0, INDEX($AO$2:$AU$8, MATCH(TEXT($B353, "ddd"), $AN$2:$AN$8, 0), MATCH(INDEX(Settings!$AI$19:$AI$33, MATCH(K$10, Settings!$Y$19:$Y$33, 0)), $AO$1:$AU$1, 0))), 0))</f>
        <v/>
      </c>
      <c r="AU353" s="119" t="str">
        <f>IF(OR($B353="", L353="", L$10="", AU$9), "", IFERROR($B353+INDEX(Settings!$AF$19:$AF$33, MATCH(L$10, Settings!$Y$19:$Y$33, 0))+IF(INDEX(Settings!$AI$19:$AI$33, MATCH(L$10, Settings!$Y$19:$Y$33, 0))="", 0, INDEX($AO$2:$AU$8, MATCH(TEXT($B353, "ddd"), $AN$2:$AN$8, 0), MATCH(INDEX(Settings!$AI$19:$AI$33, MATCH(L$10, Settings!$Y$19:$Y$33, 0)), $AO$1:$AU$1, 0))), 0))</f>
        <v/>
      </c>
      <c r="AV353" s="119" t="str">
        <f>IF(OR($B353="", M353="", M$10="", AV$9), "", IFERROR($B353+INDEX(Settings!$AF$19:$AF$33, MATCH(M$10, Settings!$Y$19:$Y$33, 0))+IF(INDEX(Settings!$AI$19:$AI$33, MATCH(M$10, Settings!$Y$19:$Y$33, 0))="", 0, INDEX($AO$2:$AU$8, MATCH(TEXT($B353, "ddd"), $AN$2:$AN$8, 0), MATCH(INDEX(Settings!$AI$19:$AI$33, MATCH(M$10, Settings!$Y$19:$Y$33, 0)), $AO$1:$AU$1, 0))), 0))</f>
        <v/>
      </c>
      <c r="AW353" s="119" t="str">
        <f>IF(OR($B353="", N353="", N$10="", AW$9), "", IFERROR($B353+INDEX(Settings!$AF$19:$AF$33, MATCH(N$10, Settings!$Y$19:$Y$33, 0))+IF(INDEX(Settings!$AI$19:$AI$33, MATCH(N$10, Settings!$Y$19:$Y$33, 0))="", 0, INDEX($AO$2:$AU$8, MATCH(TEXT($B353, "ddd"), $AN$2:$AN$8, 0), MATCH(INDEX(Settings!$AI$19:$AI$33, MATCH(N$10, Settings!$Y$19:$Y$33, 0)), $AO$1:$AU$1, 0))), 0))</f>
        <v/>
      </c>
      <c r="AX353" s="119" t="str">
        <f>IF(OR($B353="", O353="", O$10="", AX$9), "", IFERROR($B353+INDEX(Settings!$AF$19:$AF$33, MATCH(O$10, Settings!$Y$19:$Y$33, 0))+IF(INDEX(Settings!$AI$19:$AI$33, MATCH(O$10, Settings!$Y$19:$Y$33, 0))="", 0, INDEX($AO$2:$AU$8, MATCH(TEXT($B353, "ddd"), $AN$2:$AN$8, 0), MATCH(INDEX(Settings!$AI$19:$AI$33, MATCH(O$10, Settings!$Y$19:$Y$33, 0)), $AO$1:$AU$1, 0))), 0))</f>
        <v/>
      </c>
      <c r="AY353" s="119" t="str">
        <f>IF(OR($B353="", P353="", P$10="", AY$9), "", IFERROR($B353+INDEX(Settings!$AF$19:$AF$33, MATCH(P$10, Settings!$Y$19:$Y$33, 0))+IF(INDEX(Settings!$AI$19:$AI$33, MATCH(P$10, Settings!$Y$19:$Y$33, 0))="", 0, INDEX($AO$2:$AU$8, MATCH(TEXT($B353, "ddd"), $AN$2:$AN$8, 0), MATCH(INDEX(Settings!$AI$19:$AI$33, MATCH(P$10, Settings!$Y$19:$Y$33, 0)), $AO$1:$AU$1, 0))), 0))</f>
        <v/>
      </c>
      <c r="AZ353" s="120" t="str">
        <f>IF(OR($B353="", Q353="", Q$10="", AZ$9), "", IFERROR($B353+INDEX(Settings!$AF$19:$AF$33, MATCH(Q$10, Settings!$Y$19:$Y$33, 0))+IF(INDEX(Settings!$AI$19:$AI$33, MATCH(Q$10, Settings!$Y$19:$Y$33, 0))="", 0, INDEX($AO$2:$AU$8, MATCH(TEXT($B353, "ddd"), $AN$2:$AN$8, 0), MATCH(INDEX(Settings!$AI$19:$AI$33, MATCH(Q$10, Settings!$Y$19:$Y$33, 0)), $AO$1:$AU$1, 0))), 0))</f>
        <v/>
      </c>
      <c r="BB353" s="118" t="str">
        <f>IF(OR(C$10="", $B353="", C353="", BB$9=""), "", IFERROR(WORKDAY((DATE(YEAR($B353), MONTH($B353)+INDEX(Settings!$AM$19:$AM$33, MATCH(C$10, Settings!$Y$19:$Y$33, 0)), IF(INDEX(Settings!$AQ$19:$AQ$33, MATCH(C$10, Settings!$Y$19:$Y$33, 0))=0, DAY($B353), INDEX(Settings!$AQ$19:$AQ$33, MATCH(C$10, Settings!$Y$19:$Y$33, 0))))-1), 1, Settings!$AY$23:$AY$38), ""))</f>
        <v/>
      </c>
      <c r="BC353" s="119" t="str">
        <f>IF(OR(D$10="", $B353="", D353="", BC$9=""), "", IFERROR(WORKDAY((DATE(YEAR($B353), MONTH($B353)+INDEX(Settings!$AM$19:$AM$33, MATCH(D$10, Settings!$Y$19:$Y$33, 0)), IF(INDEX(Settings!$AQ$19:$AQ$33, MATCH(D$10, Settings!$Y$19:$Y$33, 0))=0, DAY($B353), INDEX(Settings!$AQ$19:$AQ$33, MATCH(D$10, Settings!$Y$19:$Y$33, 0))))-1), 1, Settings!$AY$23:$AY$38), ""))</f>
        <v/>
      </c>
      <c r="BD353" s="119" t="str">
        <f>IF(OR(E$10="", $B353="", E353="", BD$9=""), "", IFERROR(WORKDAY((DATE(YEAR($B353), MONTH($B353)+INDEX(Settings!$AM$19:$AM$33, MATCH(E$10, Settings!$Y$19:$Y$33, 0)), IF(INDEX(Settings!$AQ$19:$AQ$33, MATCH(E$10, Settings!$Y$19:$Y$33, 0))=0, DAY($B353), INDEX(Settings!$AQ$19:$AQ$33, MATCH(E$10, Settings!$Y$19:$Y$33, 0))))-1), 1, Settings!$AY$23:$AY$38), ""))</f>
        <v/>
      </c>
      <c r="BE353" s="119" t="str">
        <f>IF(OR(F$10="", $B353="", F353="", BE$9=""), "", IFERROR(WORKDAY((DATE(YEAR($B353), MONTH($B353)+INDEX(Settings!$AM$19:$AM$33, MATCH(F$10, Settings!$Y$19:$Y$33, 0)), IF(INDEX(Settings!$AQ$19:$AQ$33, MATCH(F$10, Settings!$Y$19:$Y$33, 0))=0, DAY($B353), INDEX(Settings!$AQ$19:$AQ$33, MATCH(F$10, Settings!$Y$19:$Y$33, 0))))-1), 1, Settings!$AY$23:$AY$38), ""))</f>
        <v/>
      </c>
      <c r="BF353" s="119" t="str">
        <f>IF(OR(G$10="", $B353="", G353="", BF$9=""), "", IFERROR(WORKDAY((DATE(YEAR($B353), MONTH($B353)+INDEX(Settings!$AM$19:$AM$33, MATCH(G$10, Settings!$Y$19:$Y$33, 0)), IF(INDEX(Settings!$AQ$19:$AQ$33, MATCH(G$10, Settings!$Y$19:$Y$33, 0))=0, DAY($B353), INDEX(Settings!$AQ$19:$AQ$33, MATCH(G$10, Settings!$Y$19:$Y$33, 0))))-1), 1, Settings!$AY$23:$AY$38), ""))</f>
        <v/>
      </c>
      <c r="BG353" s="119" t="str">
        <f>IF(OR(H$10="", $B353="", H353="", BG$9=""), "", IFERROR(WORKDAY((DATE(YEAR($B353), MONTH($B353)+INDEX(Settings!$AM$19:$AM$33, MATCH(H$10, Settings!$Y$19:$Y$33, 0)), IF(INDEX(Settings!$AQ$19:$AQ$33, MATCH(H$10, Settings!$Y$19:$Y$33, 0))=0, DAY($B353), INDEX(Settings!$AQ$19:$AQ$33, MATCH(H$10, Settings!$Y$19:$Y$33, 0))))-1), 1, Settings!$AY$23:$AY$38), ""))</f>
        <v/>
      </c>
      <c r="BH353" s="119" t="str">
        <f>IF(OR(I$10="", $B353="", I353="", BH$9=""), "", IFERROR(WORKDAY((DATE(YEAR($B353), MONTH($B353)+INDEX(Settings!$AM$19:$AM$33, MATCH(I$10, Settings!$Y$19:$Y$33, 0)), IF(INDEX(Settings!$AQ$19:$AQ$33, MATCH(I$10, Settings!$Y$19:$Y$33, 0))=0, DAY($B353), INDEX(Settings!$AQ$19:$AQ$33, MATCH(I$10, Settings!$Y$19:$Y$33, 0))))-1), 1, Settings!$AY$23:$AY$38), ""))</f>
        <v/>
      </c>
      <c r="BI353" s="119" t="str">
        <f>IF(OR(J$10="", $B353="", J353="", BI$9=""), "", IFERROR(WORKDAY((DATE(YEAR($B353), MONTH($B353)+INDEX(Settings!$AM$19:$AM$33, MATCH(J$10, Settings!$Y$19:$Y$33, 0)), IF(INDEX(Settings!$AQ$19:$AQ$33, MATCH(J$10, Settings!$Y$19:$Y$33, 0))=0, DAY($B353), INDEX(Settings!$AQ$19:$AQ$33, MATCH(J$10, Settings!$Y$19:$Y$33, 0))))-1), 1, Settings!$AY$23:$AY$38), ""))</f>
        <v/>
      </c>
      <c r="BJ353" s="119" t="str">
        <f>IF(OR(K$10="", $B353="", K353="", BJ$9=""), "", IFERROR(WORKDAY((DATE(YEAR($B353), MONTH($B353)+INDEX(Settings!$AM$19:$AM$33, MATCH(K$10, Settings!$Y$19:$Y$33, 0)), IF(INDEX(Settings!$AQ$19:$AQ$33, MATCH(K$10, Settings!$Y$19:$Y$33, 0))=0, DAY($B353), INDEX(Settings!$AQ$19:$AQ$33, MATCH(K$10, Settings!$Y$19:$Y$33, 0))))-1), 1, Settings!$AY$23:$AY$38), ""))</f>
        <v/>
      </c>
      <c r="BK353" s="119" t="str">
        <f>IF(OR(L$10="", $B353="", L353="", BK$9=""), "", IFERROR(WORKDAY((DATE(YEAR($B353), MONTH($B353)+INDEX(Settings!$AM$19:$AM$33, MATCH(L$10, Settings!$Y$19:$Y$33, 0)), IF(INDEX(Settings!$AQ$19:$AQ$33, MATCH(L$10, Settings!$Y$19:$Y$33, 0))=0, DAY($B353), INDEX(Settings!$AQ$19:$AQ$33, MATCH(L$10, Settings!$Y$19:$Y$33, 0))))-1), 1, Settings!$AY$23:$AY$38), ""))</f>
        <v/>
      </c>
      <c r="BL353" s="119" t="str">
        <f>IF(OR(M$10="", $B353="", M353="", BL$9=""), "", IFERROR(WORKDAY((DATE(YEAR($B353), MONTH($B353)+INDEX(Settings!$AM$19:$AM$33, MATCH(M$10, Settings!$Y$19:$Y$33, 0)), IF(INDEX(Settings!$AQ$19:$AQ$33, MATCH(M$10, Settings!$Y$19:$Y$33, 0))=0, DAY($B353), INDEX(Settings!$AQ$19:$AQ$33, MATCH(M$10, Settings!$Y$19:$Y$33, 0))))-1), 1, Settings!$AY$23:$AY$38), ""))</f>
        <v/>
      </c>
      <c r="BM353" s="119" t="str">
        <f>IF(OR(N$10="", $B353="", N353="", BM$9=""), "", IFERROR(WORKDAY((DATE(YEAR($B353), MONTH($B353)+INDEX(Settings!$AM$19:$AM$33, MATCH(N$10, Settings!$Y$19:$Y$33, 0)), IF(INDEX(Settings!$AQ$19:$AQ$33, MATCH(N$10, Settings!$Y$19:$Y$33, 0))=0, DAY($B353), INDEX(Settings!$AQ$19:$AQ$33, MATCH(N$10, Settings!$Y$19:$Y$33, 0))))-1), 1, Settings!$AY$23:$AY$38), ""))</f>
        <v/>
      </c>
      <c r="BN353" s="119" t="str">
        <f>IF(OR(O$10="", $B353="", O353="", BN$9=""), "", IFERROR(WORKDAY((DATE(YEAR($B353), MONTH($B353)+INDEX(Settings!$AM$19:$AM$33, MATCH(O$10, Settings!$Y$19:$Y$33, 0)), IF(INDEX(Settings!$AQ$19:$AQ$33, MATCH(O$10, Settings!$Y$19:$Y$33, 0))=0, DAY($B353), INDEX(Settings!$AQ$19:$AQ$33, MATCH(O$10, Settings!$Y$19:$Y$33, 0))))-1), 1, Settings!$AY$23:$AY$38), ""))</f>
        <v/>
      </c>
      <c r="BO353" s="119" t="str">
        <f>IF(OR(P$10="", $B353="", P353="", BO$9=""), "", IFERROR(WORKDAY((DATE(YEAR($B353), MONTH($B353)+INDEX(Settings!$AM$19:$AM$33, MATCH(P$10, Settings!$Y$19:$Y$33, 0)), IF(INDEX(Settings!$AQ$19:$AQ$33, MATCH(P$10, Settings!$Y$19:$Y$33, 0))=0, DAY($B353), INDEX(Settings!$AQ$19:$AQ$33, MATCH(P$10, Settings!$Y$19:$Y$33, 0))))-1), 1, Settings!$AY$23:$AY$38), ""))</f>
        <v/>
      </c>
      <c r="BP353" s="120" t="str">
        <f>IF(OR(Q$10="", $B353="", Q353="", BP$9=""), "", IFERROR(WORKDAY((DATE(YEAR($B353), MONTH($B353)+INDEX(Settings!$AM$19:$AM$33, MATCH(Q$10, Settings!$Y$19:$Y$33, 0)), IF(INDEX(Settings!$AQ$19:$AQ$33, MATCH(Q$10, Settings!$Y$19:$Y$33, 0))=0, DAY($B353), INDEX(Settings!$AQ$19:$AQ$33, MATCH(Q$10, Settings!$Y$19:$Y$33, 0))))-1), 1, Settings!$AY$23:$AY$38), ""))</f>
        <v/>
      </c>
      <c r="BR353" s="118" t="str">
        <f>IF(BB353="", "", IF(BB353&lt;=$B353, WORKDAY(DATE(YEAR($BB353), MONTH(BB353)+1, DAY(BB353)-1), 1, Settings!$AY$23:$AY$38), BB353))</f>
        <v/>
      </c>
      <c r="BS353" s="119" t="str">
        <f>IF(BC353="", "", IF(BC353&lt;=$B353, WORKDAY(DATE(YEAR($BB353), MONTH(BC353)+1, DAY(BC353)-1), 1, Settings!$AY$23:$AY$38), BC353))</f>
        <v/>
      </c>
      <c r="BT353" s="119" t="str">
        <f>IF(BD353="", "", IF(BD353&lt;=$B353, WORKDAY(DATE(YEAR($BB353), MONTH(BD353)+1, DAY(BD353)-1), 1, Settings!$AY$23:$AY$38), BD353))</f>
        <v/>
      </c>
      <c r="BU353" s="119" t="str">
        <f>IF(BE353="", "", IF(BE353&lt;=$B353, WORKDAY(DATE(YEAR($BB353), MONTH(BE353)+1, DAY(BE353)-1), 1, Settings!$AY$23:$AY$38), BE353))</f>
        <v/>
      </c>
      <c r="BV353" s="119" t="str">
        <f>IF(BF353="", "", IF(BF353&lt;=$B353, WORKDAY(DATE(YEAR($BB353), MONTH(BF353)+1, DAY(BF353)-1), 1, Settings!$AY$23:$AY$38), BF353))</f>
        <v/>
      </c>
      <c r="BW353" s="119" t="str">
        <f>IF(BG353="", "", IF(BG353&lt;=$B353, WORKDAY(DATE(YEAR($BB353), MONTH(BG353)+1, DAY(BG353)-1), 1, Settings!$AY$23:$AY$38), BG353))</f>
        <v/>
      </c>
      <c r="BX353" s="119" t="str">
        <f>IF(BH353="", "", IF(BH353&lt;=$B353, WORKDAY(DATE(YEAR($BB353), MONTH(BH353)+1, DAY(BH353)-1), 1, Settings!$AY$23:$AY$38), BH353))</f>
        <v/>
      </c>
      <c r="BY353" s="119" t="str">
        <f>IF(BI353="", "", IF(BI353&lt;=$B353, WORKDAY(DATE(YEAR($BB353), MONTH(BI353)+1, DAY(BI353)-1), 1, Settings!$AY$23:$AY$38), BI353))</f>
        <v/>
      </c>
      <c r="BZ353" s="119" t="str">
        <f>IF(BJ353="", "", IF(BJ353&lt;=$B353, WORKDAY(DATE(YEAR($BB353), MONTH(BJ353)+1, DAY(BJ353)-1), 1, Settings!$AY$23:$AY$38), BJ353))</f>
        <v/>
      </c>
      <c r="CA353" s="119" t="str">
        <f>IF(BK353="", "", IF(BK353&lt;=$B353, WORKDAY(DATE(YEAR($BB353), MONTH(BK353)+1, DAY(BK353)-1), 1, Settings!$AY$23:$AY$38), BK353))</f>
        <v/>
      </c>
      <c r="CB353" s="119" t="str">
        <f>IF(BL353="", "", IF(BL353&lt;=$B353, WORKDAY(DATE(YEAR($BB353), MONTH(BL353)+1, DAY(BL353)-1), 1, Settings!$AY$23:$AY$38), BL353))</f>
        <v/>
      </c>
      <c r="CC353" s="119" t="str">
        <f>IF(BM353="", "", IF(BM353&lt;=$B353, WORKDAY(DATE(YEAR($BB353), MONTH(BM353)+1, DAY(BM353)-1), 1, Settings!$AY$23:$AY$38), BM353))</f>
        <v/>
      </c>
      <c r="CD353" s="119" t="str">
        <f>IF(BN353="", "", IF(BN353&lt;=$B353, WORKDAY(DATE(YEAR($BB353), MONTH(BN353)+1, DAY(BN353)-1), 1, Settings!$AY$23:$AY$38), BN353))</f>
        <v/>
      </c>
      <c r="CE353" s="119" t="str">
        <f>IF(BO353="", "", IF(BO353&lt;=$B353, WORKDAY(DATE(YEAR($BB353), MONTH(BO353)+1, DAY(BO353)-1), 1, Settings!$AY$23:$AY$38), BO353))</f>
        <v/>
      </c>
      <c r="CF353" s="120" t="str">
        <f>IF(BP353="", "", IF(BP353&lt;=$B353, WORKDAY(DATE(YEAR($BB353), MONTH(BP353)+1, DAY(BP353)-1), 1, Settings!$AY$23:$AY$38), BP353))</f>
        <v/>
      </c>
      <c r="CH353" s="48" t="str">
        <f t="shared" si="159"/>
        <v/>
      </c>
      <c r="CI353" s="49" t="str">
        <f t="shared" si="160"/>
        <v/>
      </c>
      <c r="CJ353" s="49" t="str">
        <f t="shared" si="161"/>
        <v/>
      </c>
      <c r="CK353" s="49" t="str">
        <f t="shared" si="162"/>
        <v/>
      </c>
      <c r="CL353" s="49" t="str">
        <f t="shared" si="163"/>
        <v/>
      </c>
      <c r="CM353" s="49" t="str">
        <f t="shared" si="164"/>
        <v/>
      </c>
      <c r="CN353" s="49" t="str">
        <f t="shared" si="165"/>
        <v/>
      </c>
      <c r="CO353" s="49" t="str">
        <f t="shared" si="166"/>
        <v/>
      </c>
      <c r="CP353" s="49" t="str">
        <f t="shared" si="167"/>
        <v/>
      </c>
      <c r="CQ353" s="49" t="str">
        <f t="shared" si="168"/>
        <v/>
      </c>
      <c r="CR353" s="49" t="str">
        <f t="shared" si="169"/>
        <v/>
      </c>
      <c r="CS353" s="49" t="str">
        <f t="shared" si="170"/>
        <v/>
      </c>
      <c r="CT353" s="49" t="str">
        <f t="shared" si="171"/>
        <v/>
      </c>
      <c r="CU353" s="49" t="str">
        <f t="shared" si="172"/>
        <v/>
      </c>
      <c r="CV353" s="16" t="str">
        <f t="shared" si="173"/>
        <v/>
      </c>
      <c r="CX353" s="48" t="str">
        <f t="shared" si="174"/>
        <v/>
      </c>
      <c r="CY353" s="49" t="str">
        <f t="shared" si="175"/>
        <v/>
      </c>
      <c r="CZ353" s="49" t="str">
        <f t="shared" si="176"/>
        <v/>
      </c>
      <c r="DA353" s="49" t="str">
        <f t="shared" si="177"/>
        <v/>
      </c>
      <c r="DB353" s="49" t="str">
        <f t="shared" si="178"/>
        <v/>
      </c>
      <c r="DC353" s="49" t="str">
        <f t="shared" si="179"/>
        <v/>
      </c>
      <c r="DD353" s="49" t="str">
        <f t="shared" si="180"/>
        <v/>
      </c>
      <c r="DE353" s="49" t="str">
        <f t="shared" si="181"/>
        <v/>
      </c>
      <c r="DF353" s="49" t="str">
        <f t="shared" si="182"/>
        <v/>
      </c>
      <c r="DG353" s="49" t="str">
        <f t="shared" si="183"/>
        <v/>
      </c>
      <c r="DH353" s="49" t="str">
        <f t="shared" si="184"/>
        <v/>
      </c>
      <c r="DI353" s="49" t="str">
        <f t="shared" si="185"/>
        <v/>
      </c>
      <c r="DJ353" s="49" t="str">
        <f t="shared" si="186"/>
        <v/>
      </c>
      <c r="DK353" s="49" t="str">
        <f t="shared" si="187"/>
        <v/>
      </c>
      <c r="DL353" s="16" t="str">
        <f t="shared" si="188"/>
        <v/>
      </c>
      <c r="DN353" s="17" t="str">
        <f t="shared" si="189"/>
        <v>Jun 2020</v>
      </c>
    </row>
    <row r="354" spans="1:118" x14ac:dyDescent="0.25">
      <c r="A354" s="30"/>
      <c r="B354" s="102">
        <f>IF(B353="", "", IFERROR(IF(B353+1&gt;Settings!$G$25, "", B353+1), ""))</f>
        <v>43990</v>
      </c>
      <c r="C354" s="294"/>
      <c r="D354" s="295"/>
      <c r="E354" s="295"/>
      <c r="F354" s="295"/>
      <c r="G354" s="295"/>
      <c r="H354" s="295"/>
      <c r="I354" s="295"/>
      <c r="J354" s="295"/>
      <c r="K354" s="295"/>
      <c r="L354" s="295"/>
      <c r="M354" s="295"/>
      <c r="N354" s="295"/>
      <c r="O354" s="295"/>
      <c r="P354" s="295"/>
      <c r="Q354" s="296"/>
      <c r="R354" s="30"/>
      <c r="T354" s="17" t="str">
        <f>IF($B354="", "", IF($B354&lt;Settings!$G$23, "Old", "New"))</f>
        <v>New</v>
      </c>
      <c r="AL354" s="118" t="str">
        <f>IF(OR($B354="", C354="", C$10="", AL$9), "", IFERROR($B354+INDEX(Settings!$AF$19:$AF$33, MATCH(C$10, Settings!$Y$19:$Y$33, 0))+IF(INDEX(Settings!$AI$19:$AI$33, MATCH(C$10, Settings!$Y$19:$Y$33, 0))="", 0, INDEX($AO$2:$AU$8, MATCH(TEXT($B354, "ddd"), $AN$2:$AN$8, 0), MATCH(INDEX(Settings!$AI$19:$AI$33, MATCH(C$10, Settings!$Y$19:$Y$33, 0)), $AO$1:$AU$1, 0))), 0))</f>
        <v/>
      </c>
      <c r="AM354" s="119" t="str">
        <f>IF(OR($B354="", D354="", D$10="", AM$9), "", IFERROR($B354+INDEX(Settings!$AF$19:$AF$33, MATCH(D$10, Settings!$Y$19:$Y$33, 0))+IF(INDEX(Settings!$AI$19:$AI$33, MATCH(D$10, Settings!$Y$19:$Y$33, 0))="", 0, INDEX($AO$2:$AU$8, MATCH(TEXT($B354, "ddd"), $AN$2:$AN$8, 0), MATCH(INDEX(Settings!$AI$19:$AI$33, MATCH(D$10, Settings!$Y$19:$Y$33, 0)), $AO$1:$AU$1, 0))), 0))</f>
        <v/>
      </c>
      <c r="AN354" s="119" t="str">
        <f>IF(OR($B354="", E354="", E$10="", AN$9), "", IFERROR($B354+INDEX(Settings!$AF$19:$AF$33, MATCH(E$10, Settings!$Y$19:$Y$33, 0))+IF(INDEX(Settings!$AI$19:$AI$33, MATCH(E$10, Settings!$Y$19:$Y$33, 0))="", 0, INDEX($AO$2:$AU$8, MATCH(TEXT($B354, "ddd"), $AN$2:$AN$8, 0), MATCH(INDEX(Settings!$AI$19:$AI$33, MATCH(E$10, Settings!$Y$19:$Y$33, 0)), $AO$1:$AU$1, 0))), 0))</f>
        <v/>
      </c>
      <c r="AO354" s="119" t="str">
        <f>IF(OR($B354="", F354="", F$10="", AO$9), "", IFERROR($B354+INDEX(Settings!$AF$19:$AF$33, MATCH(F$10, Settings!$Y$19:$Y$33, 0))+IF(INDEX(Settings!$AI$19:$AI$33, MATCH(F$10, Settings!$Y$19:$Y$33, 0))="", 0, INDEX($AO$2:$AU$8, MATCH(TEXT($B354, "ddd"), $AN$2:$AN$8, 0), MATCH(INDEX(Settings!$AI$19:$AI$33, MATCH(F$10, Settings!$Y$19:$Y$33, 0)), $AO$1:$AU$1, 0))), 0))</f>
        <v/>
      </c>
      <c r="AP354" s="119" t="str">
        <f>IF(OR($B354="", G354="", G$10="", AP$9), "", IFERROR($B354+INDEX(Settings!$AF$19:$AF$33, MATCH(G$10, Settings!$Y$19:$Y$33, 0))+IF(INDEX(Settings!$AI$19:$AI$33, MATCH(G$10, Settings!$Y$19:$Y$33, 0))="", 0, INDEX($AO$2:$AU$8, MATCH(TEXT($B354, "ddd"), $AN$2:$AN$8, 0), MATCH(INDEX(Settings!$AI$19:$AI$33, MATCH(G$10, Settings!$Y$19:$Y$33, 0)), $AO$1:$AU$1, 0))), 0))</f>
        <v/>
      </c>
      <c r="AQ354" s="119" t="str">
        <f>IF(OR($B354="", H354="", H$10="", AQ$9), "", IFERROR($B354+INDEX(Settings!$AF$19:$AF$33, MATCH(H$10, Settings!$Y$19:$Y$33, 0))+IF(INDEX(Settings!$AI$19:$AI$33, MATCH(H$10, Settings!$Y$19:$Y$33, 0))="", 0, INDEX($AO$2:$AU$8, MATCH(TEXT($B354, "ddd"), $AN$2:$AN$8, 0), MATCH(INDEX(Settings!$AI$19:$AI$33, MATCH(H$10, Settings!$Y$19:$Y$33, 0)), $AO$1:$AU$1, 0))), 0))</f>
        <v/>
      </c>
      <c r="AR354" s="119" t="str">
        <f>IF(OR($B354="", I354="", I$10="", AR$9), "", IFERROR($B354+INDEX(Settings!$AF$19:$AF$33, MATCH(I$10, Settings!$Y$19:$Y$33, 0))+IF(INDEX(Settings!$AI$19:$AI$33, MATCH(I$10, Settings!$Y$19:$Y$33, 0))="", 0, INDEX($AO$2:$AU$8, MATCH(TEXT($B354, "ddd"), $AN$2:$AN$8, 0), MATCH(INDEX(Settings!$AI$19:$AI$33, MATCH(I$10, Settings!$Y$19:$Y$33, 0)), $AO$1:$AU$1, 0))), 0))</f>
        <v/>
      </c>
      <c r="AS354" s="119" t="str">
        <f>IF(OR($B354="", J354="", J$10="", AS$9), "", IFERROR($B354+INDEX(Settings!$AF$19:$AF$33, MATCH(J$10, Settings!$Y$19:$Y$33, 0))+IF(INDEX(Settings!$AI$19:$AI$33, MATCH(J$10, Settings!$Y$19:$Y$33, 0))="", 0, INDEX($AO$2:$AU$8, MATCH(TEXT($B354, "ddd"), $AN$2:$AN$8, 0), MATCH(INDEX(Settings!$AI$19:$AI$33, MATCH(J$10, Settings!$Y$19:$Y$33, 0)), $AO$1:$AU$1, 0))), 0))</f>
        <v/>
      </c>
      <c r="AT354" s="119" t="str">
        <f>IF(OR($B354="", K354="", K$10="", AT$9), "", IFERROR($B354+INDEX(Settings!$AF$19:$AF$33, MATCH(K$10, Settings!$Y$19:$Y$33, 0))+IF(INDEX(Settings!$AI$19:$AI$33, MATCH(K$10, Settings!$Y$19:$Y$33, 0))="", 0, INDEX($AO$2:$AU$8, MATCH(TEXT($B354, "ddd"), $AN$2:$AN$8, 0), MATCH(INDEX(Settings!$AI$19:$AI$33, MATCH(K$10, Settings!$Y$19:$Y$33, 0)), $AO$1:$AU$1, 0))), 0))</f>
        <v/>
      </c>
      <c r="AU354" s="119" t="str">
        <f>IF(OR($B354="", L354="", L$10="", AU$9), "", IFERROR($B354+INDEX(Settings!$AF$19:$AF$33, MATCH(L$10, Settings!$Y$19:$Y$33, 0))+IF(INDEX(Settings!$AI$19:$AI$33, MATCH(L$10, Settings!$Y$19:$Y$33, 0))="", 0, INDEX($AO$2:$AU$8, MATCH(TEXT($B354, "ddd"), $AN$2:$AN$8, 0), MATCH(INDEX(Settings!$AI$19:$AI$33, MATCH(L$10, Settings!$Y$19:$Y$33, 0)), $AO$1:$AU$1, 0))), 0))</f>
        <v/>
      </c>
      <c r="AV354" s="119" t="str">
        <f>IF(OR($B354="", M354="", M$10="", AV$9), "", IFERROR($B354+INDEX(Settings!$AF$19:$AF$33, MATCH(M$10, Settings!$Y$19:$Y$33, 0))+IF(INDEX(Settings!$AI$19:$AI$33, MATCH(M$10, Settings!$Y$19:$Y$33, 0))="", 0, INDEX($AO$2:$AU$8, MATCH(TEXT($B354, "ddd"), $AN$2:$AN$8, 0), MATCH(INDEX(Settings!$AI$19:$AI$33, MATCH(M$10, Settings!$Y$19:$Y$33, 0)), $AO$1:$AU$1, 0))), 0))</f>
        <v/>
      </c>
      <c r="AW354" s="119" t="str">
        <f>IF(OR($B354="", N354="", N$10="", AW$9), "", IFERROR($B354+INDEX(Settings!$AF$19:$AF$33, MATCH(N$10, Settings!$Y$19:$Y$33, 0))+IF(INDEX(Settings!$AI$19:$AI$33, MATCH(N$10, Settings!$Y$19:$Y$33, 0))="", 0, INDEX($AO$2:$AU$8, MATCH(TEXT($B354, "ddd"), $AN$2:$AN$8, 0), MATCH(INDEX(Settings!$AI$19:$AI$33, MATCH(N$10, Settings!$Y$19:$Y$33, 0)), $AO$1:$AU$1, 0))), 0))</f>
        <v/>
      </c>
      <c r="AX354" s="119" t="str">
        <f>IF(OR($B354="", O354="", O$10="", AX$9), "", IFERROR($B354+INDEX(Settings!$AF$19:$AF$33, MATCH(O$10, Settings!$Y$19:$Y$33, 0))+IF(INDEX(Settings!$AI$19:$AI$33, MATCH(O$10, Settings!$Y$19:$Y$33, 0))="", 0, INDEX($AO$2:$AU$8, MATCH(TEXT($B354, "ddd"), $AN$2:$AN$8, 0), MATCH(INDEX(Settings!$AI$19:$AI$33, MATCH(O$10, Settings!$Y$19:$Y$33, 0)), $AO$1:$AU$1, 0))), 0))</f>
        <v/>
      </c>
      <c r="AY354" s="119" t="str">
        <f>IF(OR($B354="", P354="", P$10="", AY$9), "", IFERROR($B354+INDEX(Settings!$AF$19:$AF$33, MATCH(P$10, Settings!$Y$19:$Y$33, 0))+IF(INDEX(Settings!$AI$19:$AI$33, MATCH(P$10, Settings!$Y$19:$Y$33, 0))="", 0, INDEX($AO$2:$AU$8, MATCH(TEXT($B354, "ddd"), $AN$2:$AN$8, 0), MATCH(INDEX(Settings!$AI$19:$AI$33, MATCH(P$10, Settings!$Y$19:$Y$33, 0)), $AO$1:$AU$1, 0))), 0))</f>
        <v/>
      </c>
      <c r="AZ354" s="120" t="str">
        <f>IF(OR($B354="", Q354="", Q$10="", AZ$9), "", IFERROR($B354+INDEX(Settings!$AF$19:$AF$33, MATCH(Q$10, Settings!$Y$19:$Y$33, 0))+IF(INDEX(Settings!$AI$19:$AI$33, MATCH(Q$10, Settings!$Y$19:$Y$33, 0))="", 0, INDEX($AO$2:$AU$8, MATCH(TEXT($B354, "ddd"), $AN$2:$AN$8, 0), MATCH(INDEX(Settings!$AI$19:$AI$33, MATCH(Q$10, Settings!$Y$19:$Y$33, 0)), $AO$1:$AU$1, 0))), 0))</f>
        <v/>
      </c>
      <c r="BB354" s="118" t="str">
        <f>IF(OR(C$10="", $B354="", C354="", BB$9=""), "", IFERROR(WORKDAY((DATE(YEAR($B354), MONTH($B354)+INDEX(Settings!$AM$19:$AM$33, MATCH(C$10, Settings!$Y$19:$Y$33, 0)), IF(INDEX(Settings!$AQ$19:$AQ$33, MATCH(C$10, Settings!$Y$19:$Y$33, 0))=0, DAY($B354), INDEX(Settings!$AQ$19:$AQ$33, MATCH(C$10, Settings!$Y$19:$Y$33, 0))))-1), 1, Settings!$AY$23:$AY$38), ""))</f>
        <v/>
      </c>
      <c r="BC354" s="119" t="str">
        <f>IF(OR(D$10="", $B354="", D354="", BC$9=""), "", IFERROR(WORKDAY((DATE(YEAR($B354), MONTH($B354)+INDEX(Settings!$AM$19:$AM$33, MATCH(D$10, Settings!$Y$19:$Y$33, 0)), IF(INDEX(Settings!$AQ$19:$AQ$33, MATCH(D$10, Settings!$Y$19:$Y$33, 0))=0, DAY($B354), INDEX(Settings!$AQ$19:$AQ$33, MATCH(D$10, Settings!$Y$19:$Y$33, 0))))-1), 1, Settings!$AY$23:$AY$38), ""))</f>
        <v/>
      </c>
      <c r="BD354" s="119" t="str">
        <f>IF(OR(E$10="", $B354="", E354="", BD$9=""), "", IFERROR(WORKDAY((DATE(YEAR($B354), MONTH($B354)+INDEX(Settings!$AM$19:$AM$33, MATCH(E$10, Settings!$Y$19:$Y$33, 0)), IF(INDEX(Settings!$AQ$19:$AQ$33, MATCH(E$10, Settings!$Y$19:$Y$33, 0))=0, DAY($B354), INDEX(Settings!$AQ$19:$AQ$33, MATCH(E$10, Settings!$Y$19:$Y$33, 0))))-1), 1, Settings!$AY$23:$AY$38), ""))</f>
        <v/>
      </c>
      <c r="BE354" s="119" t="str">
        <f>IF(OR(F$10="", $B354="", F354="", BE$9=""), "", IFERROR(WORKDAY((DATE(YEAR($B354), MONTH($B354)+INDEX(Settings!$AM$19:$AM$33, MATCH(F$10, Settings!$Y$19:$Y$33, 0)), IF(INDEX(Settings!$AQ$19:$AQ$33, MATCH(F$10, Settings!$Y$19:$Y$33, 0))=0, DAY($B354), INDEX(Settings!$AQ$19:$AQ$33, MATCH(F$10, Settings!$Y$19:$Y$33, 0))))-1), 1, Settings!$AY$23:$AY$38), ""))</f>
        <v/>
      </c>
      <c r="BF354" s="119" t="str">
        <f>IF(OR(G$10="", $B354="", G354="", BF$9=""), "", IFERROR(WORKDAY((DATE(YEAR($B354), MONTH($B354)+INDEX(Settings!$AM$19:$AM$33, MATCH(G$10, Settings!$Y$19:$Y$33, 0)), IF(INDEX(Settings!$AQ$19:$AQ$33, MATCH(G$10, Settings!$Y$19:$Y$33, 0))=0, DAY($B354), INDEX(Settings!$AQ$19:$AQ$33, MATCH(G$10, Settings!$Y$19:$Y$33, 0))))-1), 1, Settings!$AY$23:$AY$38), ""))</f>
        <v/>
      </c>
      <c r="BG354" s="119" t="str">
        <f>IF(OR(H$10="", $B354="", H354="", BG$9=""), "", IFERROR(WORKDAY((DATE(YEAR($B354), MONTH($B354)+INDEX(Settings!$AM$19:$AM$33, MATCH(H$10, Settings!$Y$19:$Y$33, 0)), IF(INDEX(Settings!$AQ$19:$AQ$33, MATCH(H$10, Settings!$Y$19:$Y$33, 0))=0, DAY($B354), INDEX(Settings!$AQ$19:$AQ$33, MATCH(H$10, Settings!$Y$19:$Y$33, 0))))-1), 1, Settings!$AY$23:$AY$38), ""))</f>
        <v/>
      </c>
      <c r="BH354" s="119" t="str">
        <f>IF(OR(I$10="", $B354="", I354="", BH$9=""), "", IFERROR(WORKDAY((DATE(YEAR($B354), MONTH($B354)+INDEX(Settings!$AM$19:$AM$33, MATCH(I$10, Settings!$Y$19:$Y$33, 0)), IF(INDEX(Settings!$AQ$19:$AQ$33, MATCH(I$10, Settings!$Y$19:$Y$33, 0))=0, DAY($B354), INDEX(Settings!$AQ$19:$AQ$33, MATCH(I$10, Settings!$Y$19:$Y$33, 0))))-1), 1, Settings!$AY$23:$AY$38), ""))</f>
        <v/>
      </c>
      <c r="BI354" s="119" t="str">
        <f>IF(OR(J$10="", $B354="", J354="", BI$9=""), "", IFERROR(WORKDAY((DATE(YEAR($B354), MONTH($B354)+INDEX(Settings!$AM$19:$AM$33, MATCH(J$10, Settings!$Y$19:$Y$33, 0)), IF(INDEX(Settings!$AQ$19:$AQ$33, MATCH(J$10, Settings!$Y$19:$Y$33, 0))=0, DAY($B354), INDEX(Settings!$AQ$19:$AQ$33, MATCH(J$10, Settings!$Y$19:$Y$33, 0))))-1), 1, Settings!$AY$23:$AY$38), ""))</f>
        <v/>
      </c>
      <c r="BJ354" s="119" t="str">
        <f>IF(OR(K$10="", $B354="", K354="", BJ$9=""), "", IFERROR(WORKDAY((DATE(YEAR($B354), MONTH($B354)+INDEX(Settings!$AM$19:$AM$33, MATCH(K$10, Settings!$Y$19:$Y$33, 0)), IF(INDEX(Settings!$AQ$19:$AQ$33, MATCH(K$10, Settings!$Y$19:$Y$33, 0))=0, DAY($B354), INDEX(Settings!$AQ$19:$AQ$33, MATCH(K$10, Settings!$Y$19:$Y$33, 0))))-1), 1, Settings!$AY$23:$AY$38), ""))</f>
        <v/>
      </c>
      <c r="BK354" s="119" t="str">
        <f>IF(OR(L$10="", $B354="", L354="", BK$9=""), "", IFERROR(WORKDAY((DATE(YEAR($B354), MONTH($B354)+INDEX(Settings!$AM$19:$AM$33, MATCH(L$10, Settings!$Y$19:$Y$33, 0)), IF(INDEX(Settings!$AQ$19:$AQ$33, MATCH(L$10, Settings!$Y$19:$Y$33, 0))=0, DAY($B354), INDEX(Settings!$AQ$19:$AQ$33, MATCH(L$10, Settings!$Y$19:$Y$33, 0))))-1), 1, Settings!$AY$23:$AY$38), ""))</f>
        <v/>
      </c>
      <c r="BL354" s="119" t="str">
        <f>IF(OR(M$10="", $B354="", M354="", BL$9=""), "", IFERROR(WORKDAY((DATE(YEAR($B354), MONTH($B354)+INDEX(Settings!$AM$19:$AM$33, MATCH(M$10, Settings!$Y$19:$Y$33, 0)), IF(INDEX(Settings!$AQ$19:$AQ$33, MATCH(M$10, Settings!$Y$19:$Y$33, 0))=0, DAY($B354), INDEX(Settings!$AQ$19:$AQ$33, MATCH(M$10, Settings!$Y$19:$Y$33, 0))))-1), 1, Settings!$AY$23:$AY$38), ""))</f>
        <v/>
      </c>
      <c r="BM354" s="119" t="str">
        <f>IF(OR(N$10="", $B354="", N354="", BM$9=""), "", IFERROR(WORKDAY((DATE(YEAR($B354), MONTH($B354)+INDEX(Settings!$AM$19:$AM$33, MATCH(N$10, Settings!$Y$19:$Y$33, 0)), IF(INDEX(Settings!$AQ$19:$AQ$33, MATCH(N$10, Settings!$Y$19:$Y$33, 0))=0, DAY($B354), INDEX(Settings!$AQ$19:$AQ$33, MATCH(N$10, Settings!$Y$19:$Y$33, 0))))-1), 1, Settings!$AY$23:$AY$38), ""))</f>
        <v/>
      </c>
      <c r="BN354" s="119" t="str">
        <f>IF(OR(O$10="", $B354="", O354="", BN$9=""), "", IFERROR(WORKDAY((DATE(YEAR($B354), MONTH($B354)+INDEX(Settings!$AM$19:$AM$33, MATCH(O$10, Settings!$Y$19:$Y$33, 0)), IF(INDEX(Settings!$AQ$19:$AQ$33, MATCH(O$10, Settings!$Y$19:$Y$33, 0))=0, DAY($B354), INDEX(Settings!$AQ$19:$AQ$33, MATCH(O$10, Settings!$Y$19:$Y$33, 0))))-1), 1, Settings!$AY$23:$AY$38), ""))</f>
        <v/>
      </c>
      <c r="BO354" s="119" t="str">
        <f>IF(OR(P$10="", $B354="", P354="", BO$9=""), "", IFERROR(WORKDAY((DATE(YEAR($B354), MONTH($B354)+INDEX(Settings!$AM$19:$AM$33, MATCH(P$10, Settings!$Y$19:$Y$33, 0)), IF(INDEX(Settings!$AQ$19:$AQ$33, MATCH(P$10, Settings!$Y$19:$Y$33, 0))=0, DAY($B354), INDEX(Settings!$AQ$19:$AQ$33, MATCH(P$10, Settings!$Y$19:$Y$33, 0))))-1), 1, Settings!$AY$23:$AY$38), ""))</f>
        <v/>
      </c>
      <c r="BP354" s="120" t="str">
        <f>IF(OR(Q$10="", $B354="", Q354="", BP$9=""), "", IFERROR(WORKDAY((DATE(YEAR($B354), MONTH($B354)+INDEX(Settings!$AM$19:$AM$33, MATCH(Q$10, Settings!$Y$19:$Y$33, 0)), IF(INDEX(Settings!$AQ$19:$AQ$33, MATCH(Q$10, Settings!$Y$19:$Y$33, 0))=0, DAY($B354), INDEX(Settings!$AQ$19:$AQ$33, MATCH(Q$10, Settings!$Y$19:$Y$33, 0))))-1), 1, Settings!$AY$23:$AY$38), ""))</f>
        <v/>
      </c>
      <c r="BR354" s="118" t="str">
        <f>IF(BB354="", "", IF(BB354&lt;=$B354, WORKDAY(DATE(YEAR($BB354), MONTH(BB354)+1, DAY(BB354)-1), 1, Settings!$AY$23:$AY$38), BB354))</f>
        <v/>
      </c>
      <c r="BS354" s="119" t="str">
        <f>IF(BC354="", "", IF(BC354&lt;=$B354, WORKDAY(DATE(YEAR($BB354), MONTH(BC354)+1, DAY(BC354)-1), 1, Settings!$AY$23:$AY$38), BC354))</f>
        <v/>
      </c>
      <c r="BT354" s="119" t="str">
        <f>IF(BD354="", "", IF(BD354&lt;=$B354, WORKDAY(DATE(YEAR($BB354), MONTH(BD354)+1, DAY(BD354)-1), 1, Settings!$AY$23:$AY$38), BD354))</f>
        <v/>
      </c>
      <c r="BU354" s="119" t="str">
        <f>IF(BE354="", "", IF(BE354&lt;=$B354, WORKDAY(DATE(YEAR($BB354), MONTH(BE354)+1, DAY(BE354)-1), 1, Settings!$AY$23:$AY$38), BE354))</f>
        <v/>
      </c>
      <c r="BV354" s="119" t="str">
        <f>IF(BF354="", "", IF(BF354&lt;=$B354, WORKDAY(DATE(YEAR($BB354), MONTH(BF354)+1, DAY(BF354)-1), 1, Settings!$AY$23:$AY$38), BF354))</f>
        <v/>
      </c>
      <c r="BW354" s="119" t="str">
        <f>IF(BG354="", "", IF(BG354&lt;=$B354, WORKDAY(DATE(YEAR($BB354), MONTH(BG354)+1, DAY(BG354)-1), 1, Settings!$AY$23:$AY$38), BG354))</f>
        <v/>
      </c>
      <c r="BX354" s="119" t="str">
        <f>IF(BH354="", "", IF(BH354&lt;=$B354, WORKDAY(DATE(YEAR($BB354), MONTH(BH354)+1, DAY(BH354)-1), 1, Settings!$AY$23:$AY$38), BH354))</f>
        <v/>
      </c>
      <c r="BY354" s="119" t="str">
        <f>IF(BI354="", "", IF(BI354&lt;=$B354, WORKDAY(DATE(YEAR($BB354), MONTH(BI354)+1, DAY(BI354)-1), 1, Settings!$AY$23:$AY$38), BI354))</f>
        <v/>
      </c>
      <c r="BZ354" s="119" t="str">
        <f>IF(BJ354="", "", IF(BJ354&lt;=$B354, WORKDAY(DATE(YEAR($BB354), MONTH(BJ354)+1, DAY(BJ354)-1), 1, Settings!$AY$23:$AY$38), BJ354))</f>
        <v/>
      </c>
      <c r="CA354" s="119" t="str">
        <f>IF(BK354="", "", IF(BK354&lt;=$B354, WORKDAY(DATE(YEAR($BB354), MONTH(BK354)+1, DAY(BK354)-1), 1, Settings!$AY$23:$AY$38), BK354))</f>
        <v/>
      </c>
      <c r="CB354" s="119" t="str">
        <f>IF(BL354="", "", IF(BL354&lt;=$B354, WORKDAY(DATE(YEAR($BB354), MONTH(BL354)+1, DAY(BL354)-1), 1, Settings!$AY$23:$AY$38), BL354))</f>
        <v/>
      </c>
      <c r="CC354" s="119" t="str">
        <f>IF(BM354="", "", IF(BM354&lt;=$B354, WORKDAY(DATE(YEAR($BB354), MONTH(BM354)+1, DAY(BM354)-1), 1, Settings!$AY$23:$AY$38), BM354))</f>
        <v/>
      </c>
      <c r="CD354" s="119" t="str">
        <f>IF(BN354="", "", IF(BN354&lt;=$B354, WORKDAY(DATE(YEAR($BB354), MONTH(BN354)+1, DAY(BN354)-1), 1, Settings!$AY$23:$AY$38), BN354))</f>
        <v/>
      </c>
      <c r="CE354" s="119" t="str">
        <f>IF(BO354="", "", IF(BO354&lt;=$B354, WORKDAY(DATE(YEAR($BB354), MONTH(BO354)+1, DAY(BO354)-1), 1, Settings!$AY$23:$AY$38), BO354))</f>
        <v/>
      </c>
      <c r="CF354" s="120" t="str">
        <f>IF(BP354="", "", IF(BP354&lt;=$B354, WORKDAY(DATE(YEAR($BB354), MONTH(BP354)+1, DAY(BP354)-1), 1, Settings!$AY$23:$AY$38), BP354))</f>
        <v/>
      </c>
      <c r="CH354" s="48" t="str">
        <f t="shared" si="159"/>
        <v/>
      </c>
      <c r="CI354" s="49" t="str">
        <f t="shared" si="160"/>
        <v/>
      </c>
      <c r="CJ354" s="49" t="str">
        <f t="shared" si="161"/>
        <v/>
      </c>
      <c r="CK354" s="49" t="str">
        <f t="shared" si="162"/>
        <v/>
      </c>
      <c r="CL354" s="49" t="str">
        <f t="shared" si="163"/>
        <v/>
      </c>
      <c r="CM354" s="49" t="str">
        <f t="shared" si="164"/>
        <v/>
      </c>
      <c r="CN354" s="49" t="str">
        <f t="shared" si="165"/>
        <v/>
      </c>
      <c r="CO354" s="49" t="str">
        <f t="shared" si="166"/>
        <v/>
      </c>
      <c r="CP354" s="49" t="str">
        <f t="shared" si="167"/>
        <v/>
      </c>
      <c r="CQ354" s="49" t="str">
        <f t="shared" si="168"/>
        <v/>
      </c>
      <c r="CR354" s="49" t="str">
        <f t="shared" si="169"/>
        <v/>
      </c>
      <c r="CS354" s="49" t="str">
        <f t="shared" si="170"/>
        <v/>
      </c>
      <c r="CT354" s="49" t="str">
        <f t="shared" si="171"/>
        <v/>
      </c>
      <c r="CU354" s="49" t="str">
        <f t="shared" si="172"/>
        <v/>
      </c>
      <c r="CV354" s="16" t="str">
        <f t="shared" si="173"/>
        <v/>
      </c>
      <c r="CX354" s="48" t="str">
        <f t="shared" si="174"/>
        <v/>
      </c>
      <c r="CY354" s="49" t="str">
        <f t="shared" si="175"/>
        <v/>
      </c>
      <c r="CZ354" s="49" t="str">
        <f t="shared" si="176"/>
        <v/>
      </c>
      <c r="DA354" s="49" t="str">
        <f t="shared" si="177"/>
        <v/>
      </c>
      <c r="DB354" s="49" t="str">
        <f t="shared" si="178"/>
        <v/>
      </c>
      <c r="DC354" s="49" t="str">
        <f t="shared" si="179"/>
        <v/>
      </c>
      <c r="DD354" s="49" t="str">
        <f t="shared" si="180"/>
        <v/>
      </c>
      <c r="DE354" s="49" t="str">
        <f t="shared" si="181"/>
        <v/>
      </c>
      <c r="DF354" s="49" t="str">
        <f t="shared" si="182"/>
        <v/>
      </c>
      <c r="DG354" s="49" t="str">
        <f t="shared" si="183"/>
        <v/>
      </c>
      <c r="DH354" s="49" t="str">
        <f t="shared" si="184"/>
        <v/>
      </c>
      <c r="DI354" s="49" t="str">
        <f t="shared" si="185"/>
        <v/>
      </c>
      <c r="DJ354" s="49" t="str">
        <f t="shared" si="186"/>
        <v/>
      </c>
      <c r="DK354" s="49" t="str">
        <f t="shared" si="187"/>
        <v/>
      </c>
      <c r="DL354" s="16" t="str">
        <f t="shared" si="188"/>
        <v/>
      </c>
      <c r="DN354" s="17" t="str">
        <f t="shared" si="189"/>
        <v>Jun 2020</v>
      </c>
    </row>
    <row r="355" spans="1:118" x14ac:dyDescent="0.25">
      <c r="A355" s="30"/>
      <c r="B355" s="102">
        <f>IF(B354="", "", IFERROR(IF(B354+1&gt;Settings!$G$25, "", B354+1), ""))</f>
        <v>43991</v>
      </c>
      <c r="C355" s="294"/>
      <c r="D355" s="295"/>
      <c r="E355" s="295"/>
      <c r="F355" s="295"/>
      <c r="G355" s="295"/>
      <c r="H355" s="295"/>
      <c r="I355" s="295"/>
      <c r="J355" s="295"/>
      <c r="K355" s="295"/>
      <c r="L355" s="295"/>
      <c r="M355" s="295"/>
      <c r="N355" s="295"/>
      <c r="O355" s="295"/>
      <c r="P355" s="295"/>
      <c r="Q355" s="296"/>
      <c r="R355" s="30"/>
      <c r="T355" s="17" t="str">
        <f>IF($B355="", "", IF($B355&lt;Settings!$G$23, "Old", "New"))</f>
        <v>New</v>
      </c>
      <c r="AL355" s="118" t="str">
        <f>IF(OR($B355="", C355="", C$10="", AL$9), "", IFERROR($B355+INDEX(Settings!$AF$19:$AF$33, MATCH(C$10, Settings!$Y$19:$Y$33, 0))+IF(INDEX(Settings!$AI$19:$AI$33, MATCH(C$10, Settings!$Y$19:$Y$33, 0))="", 0, INDEX($AO$2:$AU$8, MATCH(TEXT($B355, "ddd"), $AN$2:$AN$8, 0), MATCH(INDEX(Settings!$AI$19:$AI$33, MATCH(C$10, Settings!$Y$19:$Y$33, 0)), $AO$1:$AU$1, 0))), 0))</f>
        <v/>
      </c>
      <c r="AM355" s="119" t="str">
        <f>IF(OR($B355="", D355="", D$10="", AM$9), "", IFERROR($B355+INDEX(Settings!$AF$19:$AF$33, MATCH(D$10, Settings!$Y$19:$Y$33, 0))+IF(INDEX(Settings!$AI$19:$AI$33, MATCH(D$10, Settings!$Y$19:$Y$33, 0))="", 0, INDEX($AO$2:$AU$8, MATCH(TEXT($B355, "ddd"), $AN$2:$AN$8, 0), MATCH(INDEX(Settings!$AI$19:$AI$33, MATCH(D$10, Settings!$Y$19:$Y$33, 0)), $AO$1:$AU$1, 0))), 0))</f>
        <v/>
      </c>
      <c r="AN355" s="119" t="str">
        <f>IF(OR($B355="", E355="", E$10="", AN$9), "", IFERROR($B355+INDEX(Settings!$AF$19:$AF$33, MATCH(E$10, Settings!$Y$19:$Y$33, 0))+IF(INDEX(Settings!$AI$19:$AI$33, MATCH(E$10, Settings!$Y$19:$Y$33, 0))="", 0, INDEX($AO$2:$AU$8, MATCH(TEXT($B355, "ddd"), $AN$2:$AN$8, 0), MATCH(INDEX(Settings!$AI$19:$AI$33, MATCH(E$10, Settings!$Y$19:$Y$33, 0)), $AO$1:$AU$1, 0))), 0))</f>
        <v/>
      </c>
      <c r="AO355" s="119" t="str">
        <f>IF(OR($B355="", F355="", F$10="", AO$9), "", IFERROR($B355+INDEX(Settings!$AF$19:$AF$33, MATCH(F$10, Settings!$Y$19:$Y$33, 0))+IF(INDEX(Settings!$AI$19:$AI$33, MATCH(F$10, Settings!$Y$19:$Y$33, 0))="", 0, INDEX($AO$2:$AU$8, MATCH(TEXT($B355, "ddd"), $AN$2:$AN$8, 0), MATCH(INDEX(Settings!$AI$19:$AI$33, MATCH(F$10, Settings!$Y$19:$Y$33, 0)), $AO$1:$AU$1, 0))), 0))</f>
        <v/>
      </c>
      <c r="AP355" s="119" t="str">
        <f>IF(OR($B355="", G355="", G$10="", AP$9), "", IFERROR($B355+INDEX(Settings!$AF$19:$AF$33, MATCH(G$10, Settings!$Y$19:$Y$33, 0))+IF(INDEX(Settings!$AI$19:$AI$33, MATCH(G$10, Settings!$Y$19:$Y$33, 0))="", 0, INDEX($AO$2:$AU$8, MATCH(TEXT($B355, "ddd"), $AN$2:$AN$8, 0), MATCH(INDEX(Settings!$AI$19:$AI$33, MATCH(G$10, Settings!$Y$19:$Y$33, 0)), $AO$1:$AU$1, 0))), 0))</f>
        <v/>
      </c>
      <c r="AQ355" s="119" t="str">
        <f>IF(OR($B355="", H355="", H$10="", AQ$9), "", IFERROR($B355+INDEX(Settings!$AF$19:$AF$33, MATCH(H$10, Settings!$Y$19:$Y$33, 0))+IF(INDEX(Settings!$AI$19:$AI$33, MATCH(H$10, Settings!$Y$19:$Y$33, 0))="", 0, INDEX($AO$2:$AU$8, MATCH(TEXT($B355, "ddd"), $AN$2:$AN$8, 0), MATCH(INDEX(Settings!$AI$19:$AI$33, MATCH(H$10, Settings!$Y$19:$Y$33, 0)), $AO$1:$AU$1, 0))), 0))</f>
        <v/>
      </c>
      <c r="AR355" s="119" t="str">
        <f>IF(OR($B355="", I355="", I$10="", AR$9), "", IFERROR($B355+INDEX(Settings!$AF$19:$AF$33, MATCH(I$10, Settings!$Y$19:$Y$33, 0))+IF(INDEX(Settings!$AI$19:$AI$33, MATCH(I$10, Settings!$Y$19:$Y$33, 0))="", 0, INDEX($AO$2:$AU$8, MATCH(TEXT($B355, "ddd"), $AN$2:$AN$8, 0), MATCH(INDEX(Settings!$AI$19:$AI$33, MATCH(I$10, Settings!$Y$19:$Y$33, 0)), $AO$1:$AU$1, 0))), 0))</f>
        <v/>
      </c>
      <c r="AS355" s="119" t="str">
        <f>IF(OR($B355="", J355="", J$10="", AS$9), "", IFERROR($B355+INDEX(Settings!$AF$19:$AF$33, MATCH(J$10, Settings!$Y$19:$Y$33, 0))+IF(INDEX(Settings!$AI$19:$AI$33, MATCH(J$10, Settings!$Y$19:$Y$33, 0))="", 0, INDEX($AO$2:$AU$8, MATCH(TEXT($B355, "ddd"), $AN$2:$AN$8, 0), MATCH(INDEX(Settings!$AI$19:$AI$33, MATCH(J$10, Settings!$Y$19:$Y$33, 0)), $AO$1:$AU$1, 0))), 0))</f>
        <v/>
      </c>
      <c r="AT355" s="119" t="str">
        <f>IF(OR($B355="", K355="", K$10="", AT$9), "", IFERROR($B355+INDEX(Settings!$AF$19:$AF$33, MATCH(K$10, Settings!$Y$19:$Y$33, 0))+IF(INDEX(Settings!$AI$19:$AI$33, MATCH(K$10, Settings!$Y$19:$Y$33, 0))="", 0, INDEX($AO$2:$AU$8, MATCH(TEXT($B355, "ddd"), $AN$2:$AN$8, 0), MATCH(INDEX(Settings!$AI$19:$AI$33, MATCH(K$10, Settings!$Y$19:$Y$33, 0)), $AO$1:$AU$1, 0))), 0))</f>
        <v/>
      </c>
      <c r="AU355" s="119" t="str">
        <f>IF(OR($B355="", L355="", L$10="", AU$9), "", IFERROR($B355+INDEX(Settings!$AF$19:$AF$33, MATCH(L$10, Settings!$Y$19:$Y$33, 0))+IF(INDEX(Settings!$AI$19:$AI$33, MATCH(L$10, Settings!$Y$19:$Y$33, 0))="", 0, INDEX($AO$2:$AU$8, MATCH(TEXT($B355, "ddd"), $AN$2:$AN$8, 0), MATCH(INDEX(Settings!$AI$19:$AI$33, MATCH(L$10, Settings!$Y$19:$Y$33, 0)), $AO$1:$AU$1, 0))), 0))</f>
        <v/>
      </c>
      <c r="AV355" s="119" t="str">
        <f>IF(OR($B355="", M355="", M$10="", AV$9), "", IFERROR($B355+INDEX(Settings!$AF$19:$AF$33, MATCH(M$10, Settings!$Y$19:$Y$33, 0))+IF(INDEX(Settings!$AI$19:$AI$33, MATCH(M$10, Settings!$Y$19:$Y$33, 0))="", 0, INDEX($AO$2:$AU$8, MATCH(TEXT($B355, "ddd"), $AN$2:$AN$8, 0), MATCH(INDEX(Settings!$AI$19:$AI$33, MATCH(M$10, Settings!$Y$19:$Y$33, 0)), $AO$1:$AU$1, 0))), 0))</f>
        <v/>
      </c>
      <c r="AW355" s="119" t="str">
        <f>IF(OR($B355="", N355="", N$10="", AW$9), "", IFERROR($B355+INDEX(Settings!$AF$19:$AF$33, MATCH(N$10, Settings!$Y$19:$Y$33, 0))+IF(INDEX(Settings!$AI$19:$AI$33, MATCH(N$10, Settings!$Y$19:$Y$33, 0))="", 0, INDEX($AO$2:$AU$8, MATCH(TEXT($B355, "ddd"), $AN$2:$AN$8, 0), MATCH(INDEX(Settings!$AI$19:$AI$33, MATCH(N$10, Settings!$Y$19:$Y$33, 0)), $AO$1:$AU$1, 0))), 0))</f>
        <v/>
      </c>
      <c r="AX355" s="119" t="str">
        <f>IF(OR($B355="", O355="", O$10="", AX$9), "", IFERROR($B355+INDEX(Settings!$AF$19:$AF$33, MATCH(O$10, Settings!$Y$19:$Y$33, 0))+IF(INDEX(Settings!$AI$19:$AI$33, MATCH(O$10, Settings!$Y$19:$Y$33, 0))="", 0, INDEX($AO$2:$AU$8, MATCH(TEXT($B355, "ddd"), $AN$2:$AN$8, 0), MATCH(INDEX(Settings!$AI$19:$AI$33, MATCH(O$10, Settings!$Y$19:$Y$33, 0)), $AO$1:$AU$1, 0))), 0))</f>
        <v/>
      </c>
      <c r="AY355" s="119" t="str">
        <f>IF(OR($B355="", P355="", P$10="", AY$9), "", IFERROR($B355+INDEX(Settings!$AF$19:$AF$33, MATCH(P$10, Settings!$Y$19:$Y$33, 0))+IF(INDEX(Settings!$AI$19:$AI$33, MATCH(P$10, Settings!$Y$19:$Y$33, 0))="", 0, INDEX($AO$2:$AU$8, MATCH(TEXT($B355, "ddd"), $AN$2:$AN$8, 0), MATCH(INDEX(Settings!$AI$19:$AI$33, MATCH(P$10, Settings!$Y$19:$Y$33, 0)), $AO$1:$AU$1, 0))), 0))</f>
        <v/>
      </c>
      <c r="AZ355" s="120" t="str">
        <f>IF(OR($B355="", Q355="", Q$10="", AZ$9), "", IFERROR($B355+INDEX(Settings!$AF$19:$AF$33, MATCH(Q$10, Settings!$Y$19:$Y$33, 0))+IF(INDEX(Settings!$AI$19:$AI$33, MATCH(Q$10, Settings!$Y$19:$Y$33, 0))="", 0, INDEX($AO$2:$AU$8, MATCH(TEXT($B355, "ddd"), $AN$2:$AN$8, 0), MATCH(INDEX(Settings!$AI$19:$AI$33, MATCH(Q$10, Settings!$Y$19:$Y$33, 0)), $AO$1:$AU$1, 0))), 0))</f>
        <v/>
      </c>
      <c r="BB355" s="118" t="str">
        <f>IF(OR(C$10="", $B355="", C355="", BB$9=""), "", IFERROR(WORKDAY((DATE(YEAR($B355), MONTH($B355)+INDEX(Settings!$AM$19:$AM$33, MATCH(C$10, Settings!$Y$19:$Y$33, 0)), IF(INDEX(Settings!$AQ$19:$AQ$33, MATCH(C$10, Settings!$Y$19:$Y$33, 0))=0, DAY($B355), INDEX(Settings!$AQ$19:$AQ$33, MATCH(C$10, Settings!$Y$19:$Y$33, 0))))-1), 1, Settings!$AY$23:$AY$38), ""))</f>
        <v/>
      </c>
      <c r="BC355" s="119" t="str">
        <f>IF(OR(D$10="", $B355="", D355="", BC$9=""), "", IFERROR(WORKDAY((DATE(YEAR($B355), MONTH($B355)+INDEX(Settings!$AM$19:$AM$33, MATCH(D$10, Settings!$Y$19:$Y$33, 0)), IF(INDEX(Settings!$AQ$19:$AQ$33, MATCH(D$10, Settings!$Y$19:$Y$33, 0))=0, DAY($B355), INDEX(Settings!$AQ$19:$AQ$33, MATCH(D$10, Settings!$Y$19:$Y$33, 0))))-1), 1, Settings!$AY$23:$AY$38), ""))</f>
        <v/>
      </c>
      <c r="BD355" s="119" t="str">
        <f>IF(OR(E$10="", $B355="", E355="", BD$9=""), "", IFERROR(WORKDAY((DATE(YEAR($B355), MONTH($B355)+INDEX(Settings!$AM$19:$AM$33, MATCH(E$10, Settings!$Y$19:$Y$33, 0)), IF(INDEX(Settings!$AQ$19:$AQ$33, MATCH(E$10, Settings!$Y$19:$Y$33, 0))=0, DAY($B355), INDEX(Settings!$AQ$19:$AQ$33, MATCH(E$10, Settings!$Y$19:$Y$33, 0))))-1), 1, Settings!$AY$23:$AY$38), ""))</f>
        <v/>
      </c>
      <c r="BE355" s="119" t="str">
        <f>IF(OR(F$10="", $B355="", F355="", BE$9=""), "", IFERROR(WORKDAY((DATE(YEAR($B355), MONTH($B355)+INDEX(Settings!$AM$19:$AM$33, MATCH(F$10, Settings!$Y$19:$Y$33, 0)), IF(INDEX(Settings!$AQ$19:$AQ$33, MATCH(F$10, Settings!$Y$19:$Y$33, 0))=0, DAY($B355), INDEX(Settings!$AQ$19:$AQ$33, MATCH(F$10, Settings!$Y$19:$Y$33, 0))))-1), 1, Settings!$AY$23:$AY$38), ""))</f>
        <v/>
      </c>
      <c r="BF355" s="119" t="str">
        <f>IF(OR(G$10="", $B355="", G355="", BF$9=""), "", IFERROR(WORKDAY((DATE(YEAR($B355), MONTH($B355)+INDEX(Settings!$AM$19:$AM$33, MATCH(G$10, Settings!$Y$19:$Y$33, 0)), IF(INDEX(Settings!$AQ$19:$AQ$33, MATCH(G$10, Settings!$Y$19:$Y$33, 0))=0, DAY($B355), INDEX(Settings!$AQ$19:$AQ$33, MATCH(G$10, Settings!$Y$19:$Y$33, 0))))-1), 1, Settings!$AY$23:$AY$38), ""))</f>
        <v/>
      </c>
      <c r="BG355" s="119" t="str">
        <f>IF(OR(H$10="", $B355="", H355="", BG$9=""), "", IFERROR(WORKDAY((DATE(YEAR($B355), MONTH($B355)+INDEX(Settings!$AM$19:$AM$33, MATCH(H$10, Settings!$Y$19:$Y$33, 0)), IF(INDEX(Settings!$AQ$19:$AQ$33, MATCH(H$10, Settings!$Y$19:$Y$33, 0))=0, DAY($B355), INDEX(Settings!$AQ$19:$AQ$33, MATCH(H$10, Settings!$Y$19:$Y$33, 0))))-1), 1, Settings!$AY$23:$AY$38), ""))</f>
        <v/>
      </c>
      <c r="BH355" s="119" t="str">
        <f>IF(OR(I$10="", $B355="", I355="", BH$9=""), "", IFERROR(WORKDAY((DATE(YEAR($B355), MONTH($B355)+INDEX(Settings!$AM$19:$AM$33, MATCH(I$10, Settings!$Y$19:$Y$33, 0)), IF(INDEX(Settings!$AQ$19:$AQ$33, MATCH(I$10, Settings!$Y$19:$Y$33, 0))=0, DAY($B355), INDEX(Settings!$AQ$19:$AQ$33, MATCH(I$10, Settings!$Y$19:$Y$33, 0))))-1), 1, Settings!$AY$23:$AY$38), ""))</f>
        <v/>
      </c>
      <c r="BI355" s="119" t="str">
        <f>IF(OR(J$10="", $B355="", J355="", BI$9=""), "", IFERROR(WORKDAY((DATE(YEAR($B355), MONTH($B355)+INDEX(Settings!$AM$19:$AM$33, MATCH(J$10, Settings!$Y$19:$Y$33, 0)), IF(INDEX(Settings!$AQ$19:$AQ$33, MATCH(J$10, Settings!$Y$19:$Y$33, 0))=0, DAY($B355), INDEX(Settings!$AQ$19:$AQ$33, MATCH(J$10, Settings!$Y$19:$Y$33, 0))))-1), 1, Settings!$AY$23:$AY$38), ""))</f>
        <v/>
      </c>
      <c r="BJ355" s="119" t="str">
        <f>IF(OR(K$10="", $B355="", K355="", BJ$9=""), "", IFERROR(WORKDAY((DATE(YEAR($B355), MONTH($B355)+INDEX(Settings!$AM$19:$AM$33, MATCH(K$10, Settings!$Y$19:$Y$33, 0)), IF(INDEX(Settings!$AQ$19:$AQ$33, MATCH(K$10, Settings!$Y$19:$Y$33, 0))=0, DAY($B355), INDEX(Settings!$AQ$19:$AQ$33, MATCH(K$10, Settings!$Y$19:$Y$33, 0))))-1), 1, Settings!$AY$23:$AY$38), ""))</f>
        <v/>
      </c>
      <c r="BK355" s="119" t="str">
        <f>IF(OR(L$10="", $B355="", L355="", BK$9=""), "", IFERROR(WORKDAY((DATE(YEAR($B355), MONTH($B355)+INDEX(Settings!$AM$19:$AM$33, MATCH(L$10, Settings!$Y$19:$Y$33, 0)), IF(INDEX(Settings!$AQ$19:$AQ$33, MATCH(L$10, Settings!$Y$19:$Y$33, 0))=0, DAY($B355), INDEX(Settings!$AQ$19:$AQ$33, MATCH(L$10, Settings!$Y$19:$Y$33, 0))))-1), 1, Settings!$AY$23:$AY$38), ""))</f>
        <v/>
      </c>
      <c r="BL355" s="119" t="str">
        <f>IF(OR(M$10="", $B355="", M355="", BL$9=""), "", IFERROR(WORKDAY((DATE(YEAR($B355), MONTH($B355)+INDEX(Settings!$AM$19:$AM$33, MATCH(M$10, Settings!$Y$19:$Y$33, 0)), IF(INDEX(Settings!$AQ$19:$AQ$33, MATCH(M$10, Settings!$Y$19:$Y$33, 0))=0, DAY($B355), INDEX(Settings!$AQ$19:$AQ$33, MATCH(M$10, Settings!$Y$19:$Y$33, 0))))-1), 1, Settings!$AY$23:$AY$38), ""))</f>
        <v/>
      </c>
      <c r="BM355" s="119" t="str">
        <f>IF(OR(N$10="", $B355="", N355="", BM$9=""), "", IFERROR(WORKDAY((DATE(YEAR($B355), MONTH($B355)+INDEX(Settings!$AM$19:$AM$33, MATCH(N$10, Settings!$Y$19:$Y$33, 0)), IF(INDEX(Settings!$AQ$19:$AQ$33, MATCH(N$10, Settings!$Y$19:$Y$33, 0))=0, DAY($B355), INDEX(Settings!$AQ$19:$AQ$33, MATCH(N$10, Settings!$Y$19:$Y$33, 0))))-1), 1, Settings!$AY$23:$AY$38), ""))</f>
        <v/>
      </c>
      <c r="BN355" s="119" t="str">
        <f>IF(OR(O$10="", $B355="", O355="", BN$9=""), "", IFERROR(WORKDAY((DATE(YEAR($B355), MONTH($B355)+INDEX(Settings!$AM$19:$AM$33, MATCH(O$10, Settings!$Y$19:$Y$33, 0)), IF(INDEX(Settings!$AQ$19:$AQ$33, MATCH(O$10, Settings!$Y$19:$Y$33, 0))=0, DAY($B355), INDEX(Settings!$AQ$19:$AQ$33, MATCH(O$10, Settings!$Y$19:$Y$33, 0))))-1), 1, Settings!$AY$23:$AY$38), ""))</f>
        <v/>
      </c>
      <c r="BO355" s="119" t="str">
        <f>IF(OR(P$10="", $B355="", P355="", BO$9=""), "", IFERROR(WORKDAY((DATE(YEAR($B355), MONTH($B355)+INDEX(Settings!$AM$19:$AM$33, MATCH(P$10, Settings!$Y$19:$Y$33, 0)), IF(INDEX(Settings!$AQ$19:$AQ$33, MATCH(P$10, Settings!$Y$19:$Y$33, 0))=0, DAY($B355), INDEX(Settings!$AQ$19:$AQ$33, MATCH(P$10, Settings!$Y$19:$Y$33, 0))))-1), 1, Settings!$AY$23:$AY$38), ""))</f>
        <v/>
      </c>
      <c r="BP355" s="120" t="str">
        <f>IF(OR(Q$10="", $B355="", Q355="", BP$9=""), "", IFERROR(WORKDAY((DATE(YEAR($B355), MONTH($B355)+INDEX(Settings!$AM$19:$AM$33, MATCH(Q$10, Settings!$Y$19:$Y$33, 0)), IF(INDEX(Settings!$AQ$19:$AQ$33, MATCH(Q$10, Settings!$Y$19:$Y$33, 0))=0, DAY($B355), INDEX(Settings!$AQ$19:$AQ$33, MATCH(Q$10, Settings!$Y$19:$Y$33, 0))))-1), 1, Settings!$AY$23:$AY$38), ""))</f>
        <v/>
      </c>
      <c r="BR355" s="118" t="str">
        <f>IF(BB355="", "", IF(BB355&lt;=$B355, WORKDAY(DATE(YEAR($BB355), MONTH(BB355)+1, DAY(BB355)-1), 1, Settings!$AY$23:$AY$38), BB355))</f>
        <v/>
      </c>
      <c r="BS355" s="119" t="str">
        <f>IF(BC355="", "", IF(BC355&lt;=$B355, WORKDAY(DATE(YEAR($BB355), MONTH(BC355)+1, DAY(BC355)-1), 1, Settings!$AY$23:$AY$38), BC355))</f>
        <v/>
      </c>
      <c r="BT355" s="119" t="str">
        <f>IF(BD355="", "", IF(BD355&lt;=$B355, WORKDAY(DATE(YEAR($BB355), MONTH(BD355)+1, DAY(BD355)-1), 1, Settings!$AY$23:$AY$38), BD355))</f>
        <v/>
      </c>
      <c r="BU355" s="119" t="str">
        <f>IF(BE355="", "", IF(BE355&lt;=$B355, WORKDAY(DATE(YEAR($BB355), MONTH(BE355)+1, DAY(BE355)-1), 1, Settings!$AY$23:$AY$38), BE355))</f>
        <v/>
      </c>
      <c r="BV355" s="119" t="str">
        <f>IF(BF355="", "", IF(BF355&lt;=$B355, WORKDAY(DATE(YEAR($BB355), MONTH(BF355)+1, DAY(BF355)-1), 1, Settings!$AY$23:$AY$38), BF355))</f>
        <v/>
      </c>
      <c r="BW355" s="119" t="str">
        <f>IF(BG355="", "", IF(BG355&lt;=$B355, WORKDAY(DATE(YEAR($BB355), MONTH(BG355)+1, DAY(BG355)-1), 1, Settings!$AY$23:$AY$38), BG355))</f>
        <v/>
      </c>
      <c r="BX355" s="119" t="str">
        <f>IF(BH355="", "", IF(BH355&lt;=$B355, WORKDAY(DATE(YEAR($BB355), MONTH(BH355)+1, DAY(BH355)-1), 1, Settings!$AY$23:$AY$38), BH355))</f>
        <v/>
      </c>
      <c r="BY355" s="119" t="str">
        <f>IF(BI355="", "", IF(BI355&lt;=$B355, WORKDAY(DATE(YEAR($BB355), MONTH(BI355)+1, DAY(BI355)-1), 1, Settings!$AY$23:$AY$38), BI355))</f>
        <v/>
      </c>
      <c r="BZ355" s="119" t="str">
        <f>IF(BJ355="", "", IF(BJ355&lt;=$B355, WORKDAY(DATE(YEAR($BB355), MONTH(BJ355)+1, DAY(BJ355)-1), 1, Settings!$AY$23:$AY$38), BJ355))</f>
        <v/>
      </c>
      <c r="CA355" s="119" t="str">
        <f>IF(BK355="", "", IF(BK355&lt;=$B355, WORKDAY(DATE(YEAR($BB355), MONTH(BK355)+1, DAY(BK355)-1), 1, Settings!$AY$23:$AY$38), BK355))</f>
        <v/>
      </c>
      <c r="CB355" s="119" t="str">
        <f>IF(BL355="", "", IF(BL355&lt;=$B355, WORKDAY(DATE(YEAR($BB355), MONTH(BL355)+1, DAY(BL355)-1), 1, Settings!$AY$23:$AY$38), BL355))</f>
        <v/>
      </c>
      <c r="CC355" s="119" t="str">
        <f>IF(BM355="", "", IF(BM355&lt;=$B355, WORKDAY(DATE(YEAR($BB355), MONTH(BM355)+1, DAY(BM355)-1), 1, Settings!$AY$23:$AY$38), BM355))</f>
        <v/>
      </c>
      <c r="CD355" s="119" t="str">
        <f>IF(BN355="", "", IF(BN355&lt;=$B355, WORKDAY(DATE(YEAR($BB355), MONTH(BN355)+1, DAY(BN355)-1), 1, Settings!$AY$23:$AY$38), BN355))</f>
        <v/>
      </c>
      <c r="CE355" s="119" t="str">
        <f>IF(BO355="", "", IF(BO355&lt;=$B355, WORKDAY(DATE(YEAR($BB355), MONTH(BO355)+1, DAY(BO355)-1), 1, Settings!$AY$23:$AY$38), BO355))</f>
        <v/>
      </c>
      <c r="CF355" s="120" t="str">
        <f>IF(BP355="", "", IF(BP355&lt;=$B355, WORKDAY(DATE(YEAR($BB355), MONTH(BP355)+1, DAY(BP355)-1), 1, Settings!$AY$23:$AY$38), BP355))</f>
        <v/>
      </c>
      <c r="CH355" s="48" t="str">
        <f t="shared" si="159"/>
        <v/>
      </c>
      <c r="CI355" s="49" t="str">
        <f t="shared" si="160"/>
        <v/>
      </c>
      <c r="CJ355" s="49" t="str">
        <f t="shared" si="161"/>
        <v/>
      </c>
      <c r="CK355" s="49" t="str">
        <f t="shared" si="162"/>
        <v/>
      </c>
      <c r="CL355" s="49" t="str">
        <f t="shared" si="163"/>
        <v/>
      </c>
      <c r="CM355" s="49" t="str">
        <f t="shared" si="164"/>
        <v/>
      </c>
      <c r="CN355" s="49" t="str">
        <f t="shared" si="165"/>
        <v/>
      </c>
      <c r="CO355" s="49" t="str">
        <f t="shared" si="166"/>
        <v/>
      </c>
      <c r="CP355" s="49" t="str">
        <f t="shared" si="167"/>
        <v/>
      </c>
      <c r="CQ355" s="49" t="str">
        <f t="shared" si="168"/>
        <v/>
      </c>
      <c r="CR355" s="49" t="str">
        <f t="shared" si="169"/>
        <v/>
      </c>
      <c r="CS355" s="49" t="str">
        <f t="shared" si="170"/>
        <v/>
      </c>
      <c r="CT355" s="49" t="str">
        <f t="shared" si="171"/>
        <v/>
      </c>
      <c r="CU355" s="49" t="str">
        <f t="shared" si="172"/>
        <v/>
      </c>
      <c r="CV355" s="16" t="str">
        <f t="shared" si="173"/>
        <v/>
      </c>
      <c r="CX355" s="48" t="str">
        <f t="shared" si="174"/>
        <v/>
      </c>
      <c r="CY355" s="49" t="str">
        <f t="shared" si="175"/>
        <v/>
      </c>
      <c r="CZ355" s="49" t="str">
        <f t="shared" si="176"/>
        <v/>
      </c>
      <c r="DA355" s="49" t="str">
        <f t="shared" si="177"/>
        <v/>
      </c>
      <c r="DB355" s="49" t="str">
        <f t="shared" si="178"/>
        <v/>
      </c>
      <c r="DC355" s="49" t="str">
        <f t="shared" si="179"/>
        <v/>
      </c>
      <c r="DD355" s="49" t="str">
        <f t="shared" si="180"/>
        <v/>
      </c>
      <c r="DE355" s="49" t="str">
        <f t="shared" si="181"/>
        <v/>
      </c>
      <c r="DF355" s="49" t="str">
        <f t="shared" si="182"/>
        <v/>
      </c>
      <c r="DG355" s="49" t="str">
        <f t="shared" si="183"/>
        <v/>
      </c>
      <c r="DH355" s="49" t="str">
        <f t="shared" si="184"/>
        <v/>
      </c>
      <c r="DI355" s="49" t="str">
        <f t="shared" si="185"/>
        <v/>
      </c>
      <c r="DJ355" s="49" t="str">
        <f t="shared" si="186"/>
        <v/>
      </c>
      <c r="DK355" s="49" t="str">
        <f t="shared" si="187"/>
        <v/>
      </c>
      <c r="DL355" s="16" t="str">
        <f t="shared" si="188"/>
        <v/>
      </c>
      <c r="DN355" s="17" t="str">
        <f t="shared" si="189"/>
        <v>Jun 2020</v>
      </c>
    </row>
    <row r="356" spans="1:118" x14ac:dyDescent="0.25">
      <c r="A356" s="30"/>
      <c r="B356" s="102">
        <f>IF(B355="", "", IFERROR(IF(B355+1&gt;Settings!$G$25, "", B355+1), ""))</f>
        <v>43992</v>
      </c>
      <c r="C356" s="294"/>
      <c r="D356" s="295"/>
      <c r="E356" s="295"/>
      <c r="F356" s="295"/>
      <c r="G356" s="295"/>
      <c r="H356" s="295"/>
      <c r="I356" s="295"/>
      <c r="J356" s="295"/>
      <c r="K356" s="295"/>
      <c r="L356" s="295"/>
      <c r="M356" s="295"/>
      <c r="N356" s="295"/>
      <c r="O356" s="295"/>
      <c r="P356" s="295"/>
      <c r="Q356" s="296"/>
      <c r="R356" s="30"/>
      <c r="T356" s="17" t="str">
        <f>IF($B356="", "", IF($B356&lt;Settings!$G$23, "Old", "New"))</f>
        <v>New</v>
      </c>
      <c r="AL356" s="118" t="str">
        <f>IF(OR($B356="", C356="", C$10="", AL$9), "", IFERROR($B356+INDEX(Settings!$AF$19:$AF$33, MATCH(C$10, Settings!$Y$19:$Y$33, 0))+IF(INDEX(Settings!$AI$19:$AI$33, MATCH(C$10, Settings!$Y$19:$Y$33, 0))="", 0, INDEX($AO$2:$AU$8, MATCH(TEXT($B356, "ddd"), $AN$2:$AN$8, 0), MATCH(INDEX(Settings!$AI$19:$AI$33, MATCH(C$10, Settings!$Y$19:$Y$33, 0)), $AO$1:$AU$1, 0))), 0))</f>
        <v/>
      </c>
      <c r="AM356" s="119" t="str">
        <f>IF(OR($B356="", D356="", D$10="", AM$9), "", IFERROR($B356+INDEX(Settings!$AF$19:$AF$33, MATCH(D$10, Settings!$Y$19:$Y$33, 0))+IF(INDEX(Settings!$AI$19:$AI$33, MATCH(D$10, Settings!$Y$19:$Y$33, 0))="", 0, INDEX($AO$2:$AU$8, MATCH(TEXT($B356, "ddd"), $AN$2:$AN$8, 0), MATCH(INDEX(Settings!$AI$19:$AI$33, MATCH(D$10, Settings!$Y$19:$Y$33, 0)), $AO$1:$AU$1, 0))), 0))</f>
        <v/>
      </c>
      <c r="AN356" s="119" t="str">
        <f>IF(OR($B356="", E356="", E$10="", AN$9), "", IFERROR($B356+INDEX(Settings!$AF$19:$AF$33, MATCH(E$10, Settings!$Y$19:$Y$33, 0))+IF(INDEX(Settings!$AI$19:$AI$33, MATCH(E$10, Settings!$Y$19:$Y$33, 0))="", 0, INDEX($AO$2:$AU$8, MATCH(TEXT($B356, "ddd"), $AN$2:$AN$8, 0), MATCH(INDEX(Settings!$AI$19:$AI$33, MATCH(E$10, Settings!$Y$19:$Y$33, 0)), $AO$1:$AU$1, 0))), 0))</f>
        <v/>
      </c>
      <c r="AO356" s="119" t="str">
        <f>IF(OR($B356="", F356="", F$10="", AO$9), "", IFERROR($B356+INDEX(Settings!$AF$19:$AF$33, MATCH(F$10, Settings!$Y$19:$Y$33, 0))+IF(INDEX(Settings!$AI$19:$AI$33, MATCH(F$10, Settings!$Y$19:$Y$33, 0))="", 0, INDEX($AO$2:$AU$8, MATCH(TEXT($B356, "ddd"), $AN$2:$AN$8, 0), MATCH(INDEX(Settings!$AI$19:$AI$33, MATCH(F$10, Settings!$Y$19:$Y$33, 0)), $AO$1:$AU$1, 0))), 0))</f>
        <v/>
      </c>
      <c r="AP356" s="119" t="str">
        <f>IF(OR($B356="", G356="", G$10="", AP$9), "", IFERROR($B356+INDEX(Settings!$AF$19:$AF$33, MATCH(G$10, Settings!$Y$19:$Y$33, 0))+IF(INDEX(Settings!$AI$19:$AI$33, MATCH(G$10, Settings!$Y$19:$Y$33, 0))="", 0, INDEX($AO$2:$AU$8, MATCH(TEXT($B356, "ddd"), $AN$2:$AN$8, 0), MATCH(INDEX(Settings!$AI$19:$AI$33, MATCH(G$10, Settings!$Y$19:$Y$33, 0)), $AO$1:$AU$1, 0))), 0))</f>
        <v/>
      </c>
      <c r="AQ356" s="119" t="str">
        <f>IF(OR($B356="", H356="", H$10="", AQ$9), "", IFERROR($B356+INDEX(Settings!$AF$19:$AF$33, MATCH(H$10, Settings!$Y$19:$Y$33, 0))+IF(INDEX(Settings!$AI$19:$AI$33, MATCH(H$10, Settings!$Y$19:$Y$33, 0))="", 0, INDEX($AO$2:$AU$8, MATCH(TEXT($B356, "ddd"), $AN$2:$AN$8, 0), MATCH(INDEX(Settings!$AI$19:$AI$33, MATCH(H$10, Settings!$Y$19:$Y$33, 0)), $AO$1:$AU$1, 0))), 0))</f>
        <v/>
      </c>
      <c r="AR356" s="119" t="str">
        <f>IF(OR($B356="", I356="", I$10="", AR$9), "", IFERROR($B356+INDEX(Settings!$AF$19:$AF$33, MATCH(I$10, Settings!$Y$19:$Y$33, 0))+IF(INDEX(Settings!$AI$19:$AI$33, MATCH(I$10, Settings!$Y$19:$Y$33, 0))="", 0, INDEX($AO$2:$AU$8, MATCH(TEXT($B356, "ddd"), $AN$2:$AN$8, 0), MATCH(INDEX(Settings!$AI$19:$AI$33, MATCH(I$10, Settings!$Y$19:$Y$33, 0)), $AO$1:$AU$1, 0))), 0))</f>
        <v/>
      </c>
      <c r="AS356" s="119" t="str">
        <f>IF(OR($B356="", J356="", J$10="", AS$9), "", IFERROR($B356+INDEX(Settings!$AF$19:$AF$33, MATCH(J$10, Settings!$Y$19:$Y$33, 0))+IF(INDEX(Settings!$AI$19:$AI$33, MATCH(J$10, Settings!$Y$19:$Y$33, 0))="", 0, INDEX($AO$2:$AU$8, MATCH(TEXT($B356, "ddd"), $AN$2:$AN$8, 0), MATCH(INDEX(Settings!$AI$19:$AI$33, MATCH(J$10, Settings!$Y$19:$Y$33, 0)), $AO$1:$AU$1, 0))), 0))</f>
        <v/>
      </c>
      <c r="AT356" s="119" t="str">
        <f>IF(OR($B356="", K356="", K$10="", AT$9), "", IFERROR($B356+INDEX(Settings!$AF$19:$AF$33, MATCH(K$10, Settings!$Y$19:$Y$33, 0))+IF(INDEX(Settings!$AI$19:$AI$33, MATCH(K$10, Settings!$Y$19:$Y$33, 0))="", 0, INDEX($AO$2:$AU$8, MATCH(TEXT($B356, "ddd"), $AN$2:$AN$8, 0), MATCH(INDEX(Settings!$AI$19:$AI$33, MATCH(K$10, Settings!$Y$19:$Y$33, 0)), $AO$1:$AU$1, 0))), 0))</f>
        <v/>
      </c>
      <c r="AU356" s="119" t="str">
        <f>IF(OR($B356="", L356="", L$10="", AU$9), "", IFERROR($B356+INDEX(Settings!$AF$19:$AF$33, MATCH(L$10, Settings!$Y$19:$Y$33, 0))+IF(INDEX(Settings!$AI$19:$AI$33, MATCH(L$10, Settings!$Y$19:$Y$33, 0))="", 0, INDEX($AO$2:$AU$8, MATCH(TEXT($B356, "ddd"), $AN$2:$AN$8, 0), MATCH(INDEX(Settings!$AI$19:$AI$33, MATCH(L$10, Settings!$Y$19:$Y$33, 0)), $AO$1:$AU$1, 0))), 0))</f>
        <v/>
      </c>
      <c r="AV356" s="119" t="str">
        <f>IF(OR($B356="", M356="", M$10="", AV$9), "", IFERROR($B356+INDEX(Settings!$AF$19:$AF$33, MATCH(M$10, Settings!$Y$19:$Y$33, 0))+IF(INDEX(Settings!$AI$19:$AI$33, MATCH(M$10, Settings!$Y$19:$Y$33, 0))="", 0, INDEX($AO$2:$AU$8, MATCH(TEXT($B356, "ddd"), $AN$2:$AN$8, 0), MATCH(INDEX(Settings!$AI$19:$AI$33, MATCH(M$10, Settings!$Y$19:$Y$33, 0)), $AO$1:$AU$1, 0))), 0))</f>
        <v/>
      </c>
      <c r="AW356" s="119" t="str">
        <f>IF(OR($B356="", N356="", N$10="", AW$9), "", IFERROR($B356+INDEX(Settings!$AF$19:$AF$33, MATCH(N$10, Settings!$Y$19:$Y$33, 0))+IF(INDEX(Settings!$AI$19:$AI$33, MATCH(N$10, Settings!$Y$19:$Y$33, 0))="", 0, INDEX($AO$2:$AU$8, MATCH(TEXT($B356, "ddd"), $AN$2:$AN$8, 0), MATCH(INDEX(Settings!$AI$19:$AI$33, MATCH(N$10, Settings!$Y$19:$Y$33, 0)), $AO$1:$AU$1, 0))), 0))</f>
        <v/>
      </c>
      <c r="AX356" s="119" t="str">
        <f>IF(OR($B356="", O356="", O$10="", AX$9), "", IFERROR($B356+INDEX(Settings!$AF$19:$AF$33, MATCH(O$10, Settings!$Y$19:$Y$33, 0))+IF(INDEX(Settings!$AI$19:$AI$33, MATCH(O$10, Settings!$Y$19:$Y$33, 0))="", 0, INDEX($AO$2:$AU$8, MATCH(TEXT($B356, "ddd"), $AN$2:$AN$8, 0), MATCH(INDEX(Settings!$AI$19:$AI$33, MATCH(O$10, Settings!$Y$19:$Y$33, 0)), $AO$1:$AU$1, 0))), 0))</f>
        <v/>
      </c>
      <c r="AY356" s="119" t="str">
        <f>IF(OR($B356="", P356="", P$10="", AY$9), "", IFERROR($B356+INDEX(Settings!$AF$19:$AF$33, MATCH(P$10, Settings!$Y$19:$Y$33, 0))+IF(INDEX(Settings!$AI$19:$AI$33, MATCH(P$10, Settings!$Y$19:$Y$33, 0))="", 0, INDEX($AO$2:$AU$8, MATCH(TEXT($B356, "ddd"), $AN$2:$AN$8, 0), MATCH(INDEX(Settings!$AI$19:$AI$33, MATCH(P$10, Settings!$Y$19:$Y$33, 0)), $AO$1:$AU$1, 0))), 0))</f>
        <v/>
      </c>
      <c r="AZ356" s="120" t="str">
        <f>IF(OR($B356="", Q356="", Q$10="", AZ$9), "", IFERROR($B356+INDEX(Settings!$AF$19:$AF$33, MATCH(Q$10, Settings!$Y$19:$Y$33, 0))+IF(INDEX(Settings!$AI$19:$AI$33, MATCH(Q$10, Settings!$Y$19:$Y$33, 0))="", 0, INDEX($AO$2:$AU$8, MATCH(TEXT($B356, "ddd"), $AN$2:$AN$8, 0), MATCH(INDEX(Settings!$AI$19:$AI$33, MATCH(Q$10, Settings!$Y$19:$Y$33, 0)), $AO$1:$AU$1, 0))), 0))</f>
        <v/>
      </c>
      <c r="BB356" s="118" t="str">
        <f>IF(OR(C$10="", $B356="", C356="", BB$9=""), "", IFERROR(WORKDAY((DATE(YEAR($B356), MONTH($B356)+INDEX(Settings!$AM$19:$AM$33, MATCH(C$10, Settings!$Y$19:$Y$33, 0)), IF(INDEX(Settings!$AQ$19:$AQ$33, MATCH(C$10, Settings!$Y$19:$Y$33, 0))=0, DAY($B356), INDEX(Settings!$AQ$19:$AQ$33, MATCH(C$10, Settings!$Y$19:$Y$33, 0))))-1), 1, Settings!$AY$23:$AY$38), ""))</f>
        <v/>
      </c>
      <c r="BC356" s="119" t="str">
        <f>IF(OR(D$10="", $B356="", D356="", BC$9=""), "", IFERROR(WORKDAY((DATE(YEAR($B356), MONTH($B356)+INDEX(Settings!$AM$19:$AM$33, MATCH(D$10, Settings!$Y$19:$Y$33, 0)), IF(INDEX(Settings!$AQ$19:$AQ$33, MATCH(D$10, Settings!$Y$19:$Y$33, 0))=0, DAY($B356), INDEX(Settings!$AQ$19:$AQ$33, MATCH(D$10, Settings!$Y$19:$Y$33, 0))))-1), 1, Settings!$AY$23:$AY$38), ""))</f>
        <v/>
      </c>
      <c r="BD356" s="119" t="str">
        <f>IF(OR(E$10="", $B356="", E356="", BD$9=""), "", IFERROR(WORKDAY((DATE(YEAR($B356), MONTH($B356)+INDEX(Settings!$AM$19:$AM$33, MATCH(E$10, Settings!$Y$19:$Y$33, 0)), IF(INDEX(Settings!$AQ$19:$AQ$33, MATCH(E$10, Settings!$Y$19:$Y$33, 0))=0, DAY($B356), INDEX(Settings!$AQ$19:$AQ$33, MATCH(E$10, Settings!$Y$19:$Y$33, 0))))-1), 1, Settings!$AY$23:$AY$38), ""))</f>
        <v/>
      </c>
      <c r="BE356" s="119" t="str">
        <f>IF(OR(F$10="", $B356="", F356="", BE$9=""), "", IFERROR(WORKDAY((DATE(YEAR($B356), MONTH($B356)+INDEX(Settings!$AM$19:$AM$33, MATCH(F$10, Settings!$Y$19:$Y$33, 0)), IF(INDEX(Settings!$AQ$19:$AQ$33, MATCH(F$10, Settings!$Y$19:$Y$33, 0))=0, DAY($B356), INDEX(Settings!$AQ$19:$AQ$33, MATCH(F$10, Settings!$Y$19:$Y$33, 0))))-1), 1, Settings!$AY$23:$AY$38), ""))</f>
        <v/>
      </c>
      <c r="BF356" s="119" t="str">
        <f>IF(OR(G$10="", $B356="", G356="", BF$9=""), "", IFERROR(WORKDAY((DATE(YEAR($B356), MONTH($B356)+INDEX(Settings!$AM$19:$AM$33, MATCH(G$10, Settings!$Y$19:$Y$33, 0)), IF(INDEX(Settings!$AQ$19:$AQ$33, MATCH(G$10, Settings!$Y$19:$Y$33, 0))=0, DAY($B356), INDEX(Settings!$AQ$19:$AQ$33, MATCH(G$10, Settings!$Y$19:$Y$33, 0))))-1), 1, Settings!$AY$23:$AY$38), ""))</f>
        <v/>
      </c>
      <c r="BG356" s="119" t="str">
        <f>IF(OR(H$10="", $B356="", H356="", BG$9=""), "", IFERROR(WORKDAY((DATE(YEAR($B356), MONTH($B356)+INDEX(Settings!$AM$19:$AM$33, MATCH(H$10, Settings!$Y$19:$Y$33, 0)), IF(INDEX(Settings!$AQ$19:$AQ$33, MATCH(H$10, Settings!$Y$19:$Y$33, 0))=0, DAY($B356), INDEX(Settings!$AQ$19:$AQ$33, MATCH(H$10, Settings!$Y$19:$Y$33, 0))))-1), 1, Settings!$AY$23:$AY$38), ""))</f>
        <v/>
      </c>
      <c r="BH356" s="119" t="str">
        <f>IF(OR(I$10="", $B356="", I356="", BH$9=""), "", IFERROR(WORKDAY((DATE(YEAR($B356), MONTH($B356)+INDEX(Settings!$AM$19:$AM$33, MATCH(I$10, Settings!$Y$19:$Y$33, 0)), IF(INDEX(Settings!$AQ$19:$AQ$33, MATCH(I$10, Settings!$Y$19:$Y$33, 0))=0, DAY($B356), INDEX(Settings!$AQ$19:$AQ$33, MATCH(I$10, Settings!$Y$19:$Y$33, 0))))-1), 1, Settings!$AY$23:$AY$38), ""))</f>
        <v/>
      </c>
      <c r="BI356" s="119" t="str">
        <f>IF(OR(J$10="", $B356="", J356="", BI$9=""), "", IFERROR(WORKDAY((DATE(YEAR($B356), MONTH($B356)+INDEX(Settings!$AM$19:$AM$33, MATCH(J$10, Settings!$Y$19:$Y$33, 0)), IF(INDEX(Settings!$AQ$19:$AQ$33, MATCH(J$10, Settings!$Y$19:$Y$33, 0))=0, DAY($B356), INDEX(Settings!$AQ$19:$AQ$33, MATCH(J$10, Settings!$Y$19:$Y$33, 0))))-1), 1, Settings!$AY$23:$AY$38), ""))</f>
        <v/>
      </c>
      <c r="BJ356" s="119" t="str">
        <f>IF(OR(K$10="", $B356="", K356="", BJ$9=""), "", IFERROR(WORKDAY((DATE(YEAR($B356), MONTH($B356)+INDEX(Settings!$AM$19:$AM$33, MATCH(K$10, Settings!$Y$19:$Y$33, 0)), IF(INDEX(Settings!$AQ$19:$AQ$33, MATCH(K$10, Settings!$Y$19:$Y$33, 0))=0, DAY($B356), INDEX(Settings!$AQ$19:$AQ$33, MATCH(K$10, Settings!$Y$19:$Y$33, 0))))-1), 1, Settings!$AY$23:$AY$38), ""))</f>
        <v/>
      </c>
      <c r="BK356" s="119" t="str">
        <f>IF(OR(L$10="", $B356="", L356="", BK$9=""), "", IFERROR(WORKDAY((DATE(YEAR($B356), MONTH($B356)+INDEX(Settings!$AM$19:$AM$33, MATCH(L$10, Settings!$Y$19:$Y$33, 0)), IF(INDEX(Settings!$AQ$19:$AQ$33, MATCH(L$10, Settings!$Y$19:$Y$33, 0))=0, DAY($B356), INDEX(Settings!$AQ$19:$AQ$33, MATCH(L$10, Settings!$Y$19:$Y$33, 0))))-1), 1, Settings!$AY$23:$AY$38), ""))</f>
        <v/>
      </c>
      <c r="BL356" s="119" t="str">
        <f>IF(OR(M$10="", $B356="", M356="", BL$9=""), "", IFERROR(WORKDAY((DATE(YEAR($B356), MONTH($B356)+INDEX(Settings!$AM$19:$AM$33, MATCH(M$10, Settings!$Y$19:$Y$33, 0)), IF(INDEX(Settings!$AQ$19:$AQ$33, MATCH(M$10, Settings!$Y$19:$Y$33, 0))=0, DAY($B356), INDEX(Settings!$AQ$19:$AQ$33, MATCH(M$10, Settings!$Y$19:$Y$33, 0))))-1), 1, Settings!$AY$23:$AY$38), ""))</f>
        <v/>
      </c>
      <c r="BM356" s="119" t="str">
        <f>IF(OR(N$10="", $B356="", N356="", BM$9=""), "", IFERROR(WORKDAY((DATE(YEAR($B356), MONTH($B356)+INDEX(Settings!$AM$19:$AM$33, MATCH(N$10, Settings!$Y$19:$Y$33, 0)), IF(INDEX(Settings!$AQ$19:$AQ$33, MATCH(N$10, Settings!$Y$19:$Y$33, 0))=0, DAY($B356), INDEX(Settings!$AQ$19:$AQ$33, MATCH(N$10, Settings!$Y$19:$Y$33, 0))))-1), 1, Settings!$AY$23:$AY$38), ""))</f>
        <v/>
      </c>
      <c r="BN356" s="119" t="str">
        <f>IF(OR(O$10="", $B356="", O356="", BN$9=""), "", IFERROR(WORKDAY((DATE(YEAR($B356), MONTH($B356)+INDEX(Settings!$AM$19:$AM$33, MATCH(O$10, Settings!$Y$19:$Y$33, 0)), IF(INDEX(Settings!$AQ$19:$AQ$33, MATCH(O$10, Settings!$Y$19:$Y$33, 0))=0, DAY($B356), INDEX(Settings!$AQ$19:$AQ$33, MATCH(O$10, Settings!$Y$19:$Y$33, 0))))-1), 1, Settings!$AY$23:$AY$38), ""))</f>
        <v/>
      </c>
      <c r="BO356" s="119" t="str">
        <f>IF(OR(P$10="", $B356="", P356="", BO$9=""), "", IFERROR(WORKDAY((DATE(YEAR($B356), MONTH($B356)+INDEX(Settings!$AM$19:$AM$33, MATCH(P$10, Settings!$Y$19:$Y$33, 0)), IF(INDEX(Settings!$AQ$19:$AQ$33, MATCH(P$10, Settings!$Y$19:$Y$33, 0))=0, DAY($B356), INDEX(Settings!$AQ$19:$AQ$33, MATCH(P$10, Settings!$Y$19:$Y$33, 0))))-1), 1, Settings!$AY$23:$AY$38), ""))</f>
        <v/>
      </c>
      <c r="BP356" s="120" t="str">
        <f>IF(OR(Q$10="", $B356="", Q356="", BP$9=""), "", IFERROR(WORKDAY((DATE(YEAR($B356), MONTH($B356)+INDEX(Settings!$AM$19:$AM$33, MATCH(Q$10, Settings!$Y$19:$Y$33, 0)), IF(INDEX(Settings!$AQ$19:$AQ$33, MATCH(Q$10, Settings!$Y$19:$Y$33, 0))=0, DAY($B356), INDEX(Settings!$AQ$19:$AQ$33, MATCH(Q$10, Settings!$Y$19:$Y$33, 0))))-1), 1, Settings!$AY$23:$AY$38), ""))</f>
        <v/>
      </c>
      <c r="BR356" s="118" t="str">
        <f>IF(BB356="", "", IF(BB356&lt;=$B356, WORKDAY(DATE(YEAR($BB356), MONTH(BB356)+1, DAY(BB356)-1), 1, Settings!$AY$23:$AY$38), BB356))</f>
        <v/>
      </c>
      <c r="BS356" s="119" t="str">
        <f>IF(BC356="", "", IF(BC356&lt;=$B356, WORKDAY(DATE(YEAR($BB356), MONTH(BC356)+1, DAY(BC356)-1), 1, Settings!$AY$23:$AY$38), BC356))</f>
        <v/>
      </c>
      <c r="BT356" s="119" t="str">
        <f>IF(BD356="", "", IF(BD356&lt;=$B356, WORKDAY(DATE(YEAR($BB356), MONTH(BD356)+1, DAY(BD356)-1), 1, Settings!$AY$23:$AY$38), BD356))</f>
        <v/>
      </c>
      <c r="BU356" s="119" t="str">
        <f>IF(BE356="", "", IF(BE356&lt;=$B356, WORKDAY(DATE(YEAR($BB356), MONTH(BE356)+1, DAY(BE356)-1), 1, Settings!$AY$23:$AY$38), BE356))</f>
        <v/>
      </c>
      <c r="BV356" s="119" t="str">
        <f>IF(BF356="", "", IF(BF356&lt;=$B356, WORKDAY(DATE(YEAR($BB356), MONTH(BF356)+1, DAY(BF356)-1), 1, Settings!$AY$23:$AY$38), BF356))</f>
        <v/>
      </c>
      <c r="BW356" s="119" t="str">
        <f>IF(BG356="", "", IF(BG356&lt;=$B356, WORKDAY(DATE(YEAR($BB356), MONTH(BG356)+1, DAY(BG356)-1), 1, Settings!$AY$23:$AY$38), BG356))</f>
        <v/>
      </c>
      <c r="BX356" s="119" t="str">
        <f>IF(BH356="", "", IF(BH356&lt;=$B356, WORKDAY(DATE(YEAR($BB356), MONTH(BH356)+1, DAY(BH356)-1), 1, Settings!$AY$23:$AY$38), BH356))</f>
        <v/>
      </c>
      <c r="BY356" s="119" t="str">
        <f>IF(BI356="", "", IF(BI356&lt;=$B356, WORKDAY(DATE(YEAR($BB356), MONTH(BI356)+1, DAY(BI356)-1), 1, Settings!$AY$23:$AY$38), BI356))</f>
        <v/>
      </c>
      <c r="BZ356" s="119" t="str">
        <f>IF(BJ356="", "", IF(BJ356&lt;=$B356, WORKDAY(DATE(YEAR($BB356), MONTH(BJ356)+1, DAY(BJ356)-1), 1, Settings!$AY$23:$AY$38), BJ356))</f>
        <v/>
      </c>
      <c r="CA356" s="119" t="str">
        <f>IF(BK356="", "", IF(BK356&lt;=$B356, WORKDAY(DATE(YEAR($BB356), MONTH(BK356)+1, DAY(BK356)-1), 1, Settings!$AY$23:$AY$38), BK356))</f>
        <v/>
      </c>
      <c r="CB356" s="119" t="str">
        <f>IF(BL356="", "", IF(BL356&lt;=$B356, WORKDAY(DATE(YEAR($BB356), MONTH(BL356)+1, DAY(BL356)-1), 1, Settings!$AY$23:$AY$38), BL356))</f>
        <v/>
      </c>
      <c r="CC356" s="119" t="str">
        <f>IF(BM356="", "", IF(BM356&lt;=$B356, WORKDAY(DATE(YEAR($BB356), MONTH(BM356)+1, DAY(BM356)-1), 1, Settings!$AY$23:$AY$38), BM356))</f>
        <v/>
      </c>
      <c r="CD356" s="119" t="str">
        <f>IF(BN356="", "", IF(BN356&lt;=$B356, WORKDAY(DATE(YEAR($BB356), MONTH(BN356)+1, DAY(BN356)-1), 1, Settings!$AY$23:$AY$38), BN356))</f>
        <v/>
      </c>
      <c r="CE356" s="119" t="str">
        <f>IF(BO356="", "", IF(BO356&lt;=$B356, WORKDAY(DATE(YEAR($BB356), MONTH(BO356)+1, DAY(BO356)-1), 1, Settings!$AY$23:$AY$38), BO356))</f>
        <v/>
      </c>
      <c r="CF356" s="120" t="str">
        <f>IF(BP356="", "", IF(BP356&lt;=$B356, WORKDAY(DATE(YEAR($BB356), MONTH(BP356)+1, DAY(BP356)-1), 1, Settings!$AY$23:$AY$38), BP356))</f>
        <v/>
      </c>
      <c r="CH356" s="48" t="str">
        <f t="shared" si="159"/>
        <v/>
      </c>
      <c r="CI356" s="49" t="str">
        <f t="shared" si="160"/>
        <v/>
      </c>
      <c r="CJ356" s="49" t="str">
        <f t="shared" si="161"/>
        <v/>
      </c>
      <c r="CK356" s="49" t="str">
        <f t="shared" si="162"/>
        <v/>
      </c>
      <c r="CL356" s="49" t="str">
        <f t="shared" si="163"/>
        <v/>
      </c>
      <c r="CM356" s="49" t="str">
        <f t="shared" si="164"/>
        <v/>
      </c>
      <c r="CN356" s="49" t="str">
        <f t="shared" si="165"/>
        <v/>
      </c>
      <c r="CO356" s="49" t="str">
        <f t="shared" si="166"/>
        <v/>
      </c>
      <c r="CP356" s="49" t="str">
        <f t="shared" si="167"/>
        <v/>
      </c>
      <c r="CQ356" s="49" t="str">
        <f t="shared" si="168"/>
        <v/>
      </c>
      <c r="CR356" s="49" t="str">
        <f t="shared" si="169"/>
        <v/>
      </c>
      <c r="CS356" s="49" t="str">
        <f t="shared" si="170"/>
        <v/>
      </c>
      <c r="CT356" s="49" t="str">
        <f t="shared" si="171"/>
        <v/>
      </c>
      <c r="CU356" s="49" t="str">
        <f t="shared" si="172"/>
        <v/>
      </c>
      <c r="CV356" s="16" t="str">
        <f t="shared" si="173"/>
        <v/>
      </c>
      <c r="CX356" s="48" t="str">
        <f t="shared" si="174"/>
        <v/>
      </c>
      <c r="CY356" s="49" t="str">
        <f t="shared" si="175"/>
        <v/>
      </c>
      <c r="CZ356" s="49" t="str">
        <f t="shared" si="176"/>
        <v/>
      </c>
      <c r="DA356" s="49" t="str">
        <f t="shared" si="177"/>
        <v/>
      </c>
      <c r="DB356" s="49" t="str">
        <f t="shared" si="178"/>
        <v/>
      </c>
      <c r="DC356" s="49" t="str">
        <f t="shared" si="179"/>
        <v/>
      </c>
      <c r="DD356" s="49" t="str">
        <f t="shared" si="180"/>
        <v/>
      </c>
      <c r="DE356" s="49" t="str">
        <f t="shared" si="181"/>
        <v/>
      </c>
      <c r="DF356" s="49" t="str">
        <f t="shared" si="182"/>
        <v/>
      </c>
      <c r="DG356" s="49" t="str">
        <f t="shared" si="183"/>
        <v/>
      </c>
      <c r="DH356" s="49" t="str">
        <f t="shared" si="184"/>
        <v/>
      </c>
      <c r="DI356" s="49" t="str">
        <f t="shared" si="185"/>
        <v/>
      </c>
      <c r="DJ356" s="49" t="str">
        <f t="shared" si="186"/>
        <v/>
      </c>
      <c r="DK356" s="49" t="str">
        <f t="shared" si="187"/>
        <v/>
      </c>
      <c r="DL356" s="16" t="str">
        <f t="shared" si="188"/>
        <v/>
      </c>
      <c r="DN356" s="17" t="str">
        <f t="shared" si="189"/>
        <v>Jun 2020</v>
      </c>
    </row>
    <row r="357" spans="1:118" x14ac:dyDescent="0.25">
      <c r="A357" s="30"/>
      <c r="B357" s="102">
        <f>IF(B356="", "", IFERROR(IF(B356+1&gt;Settings!$G$25, "", B356+1), ""))</f>
        <v>43993</v>
      </c>
      <c r="C357" s="294"/>
      <c r="D357" s="295"/>
      <c r="E357" s="295"/>
      <c r="F357" s="295"/>
      <c r="G357" s="295"/>
      <c r="H357" s="295"/>
      <c r="I357" s="295"/>
      <c r="J357" s="295"/>
      <c r="K357" s="295"/>
      <c r="L357" s="295"/>
      <c r="M357" s="295"/>
      <c r="N357" s="295"/>
      <c r="O357" s="295"/>
      <c r="P357" s="295"/>
      <c r="Q357" s="296"/>
      <c r="R357" s="30"/>
      <c r="T357" s="17" t="str">
        <f>IF($B357="", "", IF($B357&lt;Settings!$G$23, "Old", "New"))</f>
        <v>New</v>
      </c>
      <c r="AL357" s="118" t="str">
        <f>IF(OR($B357="", C357="", C$10="", AL$9), "", IFERROR($B357+INDEX(Settings!$AF$19:$AF$33, MATCH(C$10, Settings!$Y$19:$Y$33, 0))+IF(INDEX(Settings!$AI$19:$AI$33, MATCH(C$10, Settings!$Y$19:$Y$33, 0))="", 0, INDEX($AO$2:$AU$8, MATCH(TEXT($B357, "ddd"), $AN$2:$AN$8, 0), MATCH(INDEX(Settings!$AI$19:$AI$33, MATCH(C$10, Settings!$Y$19:$Y$33, 0)), $AO$1:$AU$1, 0))), 0))</f>
        <v/>
      </c>
      <c r="AM357" s="119" t="str">
        <f>IF(OR($B357="", D357="", D$10="", AM$9), "", IFERROR($B357+INDEX(Settings!$AF$19:$AF$33, MATCH(D$10, Settings!$Y$19:$Y$33, 0))+IF(INDEX(Settings!$AI$19:$AI$33, MATCH(D$10, Settings!$Y$19:$Y$33, 0))="", 0, INDEX($AO$2:$AU$8, MATCH(TEXT($B357, "ddd"), $AN$2:$AN$8, 0), MATCH(INDEX(Settings!$AI$19:$AI$33, MATCH(D$10, Settings!$Y$19:$Y$33, 0)), $AO$1:$AU$1, 0))), 0))</f>
        <v/>
      </c>
      <c r="AN357" s="119" t="str">
        <f>IF(OR($B357="", E357="", E$10="", AN$9), "", IFERROR($B357+INDEX(Settings!$AF$19:$AF$33, MATCH(E$10, Settings!$Y$19:$Y$33, 0))+IF(INDEX(Settings!$AI$19:$AI$33, MATCH(E$10, Settings!$Y$19:$Y$33, 0))="", 0, INDEX($AO$2:$AU$8, MATCH(TEXT($B357, "ddd"), $AN$2:$AN$8, 0), MATCH(INDEX(Settings!$AI$19:$AI$33, MATCH(E$10, Settings!$Y$19:$Y$33, 0)), $AO$1:$AU$1, 0))), 0))</f>
        <v/>
      </c>
      <c r="AO357" s="119" t="str">
        <f>IF(OR($B357="", F357="", F$10="", AO$9), "", IFERROR($B357+INDEX(Settings!$AF$19:$AF$33, MATCH(F$10, Settings!$Y$19:$Y$33, 0))+IF(INDEX(Settings!$AI$19:$AI$33, MATCH(F$10, Settings!$Y$19:$Y$33, 0))="", 0, INDEX($AO$2:$AU$8, MATCH(TEXT($B357, "ddd"), $AN$2:$AN$8, 0), MATCH(INDEX(Settings!$AI$19:$AI$33, MATCH(F$10, Settings!$Y$19:$Y$33, 0)), $AO$1:$AU$1, 0))), 0))</f>
        <v/>
      </c>
      <c r="AP357" s="119" t="str">
        <f>IF(OR($B357="", G357="", G$10="", AP$9), "", IFERROR($B357+INDEX(Settings!$AF$19:$AF$33, MATCH(G$10, Settings!$Y$19:$Y$33, 0))+IF(INDEX(Settings!$AI$19:$AI$33, MATCH(G$10, Settings!$Y$19:$Y$33, 0))="", 0, INDEX($AO$2:$AU$8, MATCH(TEXT($B357, "ddd"), $AN$2:$AN$8, 0), MATCH(INDEX(Settings!$AI$19:$AI$33, MATCH(G$10, Settings!$Y$19:$Y$33, 0)), $AO$1:$AU$1, 0))), 0))</f>
        <v/>
      </c>
      <c r="AQ357" s="119" t="str">
        <f>IF(OR($B357="", H357="", H$10="", AQ$9), "", IFERROR($B357+INDEX(Settings!$AF$19:$AF$33, MATCH(H$10, Settings!$Y$19:$Y$33, 0))+IF(INDEX(Settings!$AI$19:$AI$33, MATCH(H$10, Settings!$Y$19:$Y$33, 0))="", 0, INDEX($AO$2:$AU$8, MATCH(TEXT($B357, "ddd"), $AN$2:$AN$8, 0), MATCH(INDEX(Settings!$AI$19:$AI$33, MATCH(H$10, Settings!$Y$19:$Y$33, 0)), $AO$1:$AU$1, 0))), 0))</f>
        <v/>
      </c>
      <c r="AR357" s="119" t="str">
        <f>IF(OR($B357="", I357="", I$10="", AR$9), "", IFERROR($B357+INDEX(Settings!$AF$19:$AF$33, MATCH(I$10, Settings!$Y$19:$Y$33, 0))+IF(INDEX(Settings!$AI$19:$AI$33, MATCH(I$10, Settings!$Y$19:$Y$33, 0))="", 0, INDEX($AO$2:$AU$8, MATCH(TEXT($B357, "ddd"), $AN$2:$AN$8, 0), MATCH(INDEX(Settings!$AI$19:$AI$33, MATCH(I$10, Settings!$Y$19:$Y$33, 0)), $AO$1:$AU$1, 0))), 0))</f>
        <v/>
      </c>
      <c r="AS357" s="119" t="str">
        <f>IF(OR($B357="", J357="", J$10="", AS$9), "", IFERROR($B357+INDEX(Settings!$AF$19:$AF$33, MATCH(J$10, Settings!$Y$19:$Y$33, 0))+IF(INDEX(Settings!$AI$19:$AI$33, MATCH(J$10, Settings!$Y$19:$Y$33, 0))="", 0, INDEX($AO$2:$AU$8, MATCH(TEXT($B357, "ddd"), $AN$2:$AN$8, 0), MATCH(INDEX(Settings!$AI$19:$AI$33, MATCH(J$10, Settings!$Y$19:$Y$33, 0)), $AO$1:$AU$1, 0))), 0))</f>
        <v/>
      </c>
      <c r="AT357" s="119" t="str">
        <f>IF(OR($B357="", K357="", K$10="", AT$9), "", IFERROR($B357+INDEX(Settings!$AF$19:$AF$33, MATCH(K$10, Settings!$Y$19:$Y$33, 0))+IF(INDEX(Settings!$AI$19:$AI$33, MATCH(K$10, Settings!$Y$19:$Y$33, 0))="", 0, INDEX($AO$2:$AU$8, MATCH(TEXT($B357, "ddd"), $AN$2:$AN$8, 0), MATCH(INDEX(Settings!$AI$19:$AI$33, MATCH(K$10, Settings!$Y$19:$Y$33, 0)), $AO$1:$AU$1, 0))), 0))</f>
        <v/>
      </c>
      <c r="AU357" s="119" t="str">
        <f>IF(OR($B357="", L357="", L$10="", AU$9), "", IFERROR($B357+INDEX(Settings!$AF$19:$AF$33, MATCH(L$10, Settings!$Y$19:$Y$33, 0))+IF(INDEX(Settings!$AI$19:$AI$33, MATCH(L$10, Settings!$Y$19:$Y$33, 0))="", 0, INDEX($AO$2:$AU$8, MATCH(TEXT($B357, "ddd"), $AN$2:$AN$8, 0), MATCH(INDEX(Settings!$AI$19:$AI$33, MATCH(L$10, Settings!$Y$19:$Y$33, 0)), $AO$1:$AU$1, 0))), 0))</f>
        <v/>
      </c>
      <c r="AV357" s="119" t="str">
        <f>IF(OR($B357="", M357="", M$10="", AV$9), "", IFERROR($B357+INDEX(Settings!$AF$19:$AF$33, MATCH(M$10, Settings!$Y$19:$Y$33, 0))+IF(INDEX(Settings!$AI$19:$AI$33, MATCH(M$10, Settings!$Y$19:$Y$33, 0))="", 0, INDEX($AO$2:$AU$8, MATCH(TEXT($B357, "ddd"), $AN$2:$AN$8, 0), MATCH(INDEX(Settings!$AI$19:$AI$33, MATCH(M$10, Settings!$Y$19:$Y$33, 0)), $AO$1:$AU$1, 0))), 0))</f>
        <v/>
      </c>
      <c r="AW357" s="119" t="str">
        <f>IF(OR($B357="", N357="", N$10="", AW$9), "", IFERROR($B357+INDEX(Settings!$AF$19:$AF$33, MATCH(N$10, Settings!$Y$19:$Y$33, 0))+IF(INDEX(Settings!$AI$19:$AI$33, MATCH(N$10, Settings!$Y$19:$Y$33, 0))="", 0, INDEX($AO$2:$AU$8, MATCH(TEXT($B357, "ddd"), $AN$2:$AN$8, 0), MATCH(INDEX(Settings!$AI$19:$AI$33, MATCH(N$10, Settings!$Y$19:$Y$33, 0)), $AO$1:$AU$1, 0))), 0))</f>
        <v/>
      </c>
      <c r="AX357" s="119" t="str">
        <f>IF(OR($B357="", O357="", O$10="", AX$9), "", IFERROR($B357+INDEX(Settings!$AF$19:$AF$33, MATCH(O$10, Settings!$Y$19:$Y$33, 0))+IF(INDEX(Settings!$AI$19:$AI$33, MATCH(O$10, Settings!$Y$19:$Y$33, 0))="", 0, INDEX($AO$2:$AU$8, MATCH(TEXT($B357, "ddd"), $AN$2:$AN$8, 0), MATCH(INDEX(Settings!$AI$19:$AI$33, MATCH(O$10, Settings!$Y$19:$Y$33, 0)), $AO$1:$AU$1, 0))), 0))</f>
        <v/>
      </c>
      <c r="AY357" s="119" t="str">
        <f>IF(OR($B357="", P357="", P$10="", AY$9), "", IFERROR($B357+INDEX(Settings!$AF$19:$AF$33, MATCH(P$10, Settings!$Y$19:$Y$33, 0))+IF(INDEX(Settings!$AI$19:$AI$33, MATCH(P$10, Settings!$Y$19:$Y$33, 0))="", 0, INDEX($AO$2:$AU$8, MATCH(TEXT($B357, "ddd"), $AN$2:$AN$8, 0), MATCH(INDEX(Settings!$AI$19:$AI$33, MATCH(P$10, Settings!$Y$19:$Y$33, 0)), $AO$1:$AU$1, 0))), 0))</f>
        <v/>
      </c>
      <c r="AZ357" s="120" t="str">
        <f>IF(OR($B357="", Q357="", Q$10="", AZ$9), "", IFERROR($B357+INDEX(Settings!$AF$19:$AF$33, MATCH(Q$10, Settings!$Y$19:$Y$33, 0))+IF(INDEX(Settings!$AI$19:$AI$33, MATCH(Q$10, Settings!$Y$19:$Y$33, 0))="", 0, INDEX($AO$2:$AU$8, MATCH(TEXT($B357, "ddd"), $AN$2:$AN$8, 0), MATCH(INDEX(Settings!$AI$19:$AI$33, MATCH(Q$10, Settings!$Y$19:$Y$33, 0)), $AO$1:$AU$1, 0))), 0))</f>
        <v/>
      </c>
      <c r="BB357" s="118" t="str">
        <f>IF(OR(C$10="", $B357="", C357="", BB$9=""), "", IFERROR(WORKDAY((DATE(YEAR($B357), MONTH($B357)+INDEX(Settings!$AM$19:$AM$33, MATCH(C$10, Settings!$Y$19:$Y$33, 0)), IF(INDEX(Settings!$AQ$19:$AQ$33, MATCH(C$10, Settings!$Y$19:$Y$33, 0))=0, DAY($B357), INDEX(Settings!$AQ$19:$AQ$33, MATCH(C$10, Settings!$Y$19:$Y$33, 0))))-1), 1, Settings!$AY$23:$AY$38), ""))</f>
        <v/>
      </c>
      <c r="BC357" s="119" t="str">
        <f>IF(OR(D$10="", $B357="", D357="", BC$9=""), "", IFERROR(WORKDAY((DATE(YEAR($B357), MONTH($B357)+INDEX(Settings!$AM$19:$AM$33, MATCH(D$10, Settings!$Y$19:$Y$33, 0)), IF(INDEX(Settings!$AQ$19:$AQ$33, MATCH(D$10, Settings!$Y$19:$Y$33, 0))=0, DAY($B357), INDEX(Settings!$AQ$19:$AQ$33, MATCH(D$10, Settings!$Y$19:$Y$33, 0))))-1), 1, Settings!$AY$23:$AY$38), ""))</f>
        <v/>
      </c>
      <c r="BD357" s="119" t="str">
        <f>IF(OR(E$10="", $B357="", E357="", BD$9=""), "", IFERROR(WORKDAY((DATE(YEAR($B357), MONTH($B357)+INDEX(Settings!$AM$19:$AM$33, MATCH(E$10, Settings!$Y$19:$Y$33, 0)), IF(INDEX(Settings!$AQ$19:$AQ$33, MATCH(E$10, Settings!$Y$19:$Y$33, 0))=0, DAY($B357), INDEX(Settings!$AQ$19:$AQ$33, MATCH(E$10, Settings!$Y$19:$Y$33, 0))))-1), 1, Settings!$AY$23:$AY$38), ""))</f>
        <v/>
      </c>
      <c r="BE357" s="119" t="str">
        <f>IF(OR(F$10="", $B357="", F357="", BE$9=""), "", IFERROR(WORKDAY((DATE(YEAR($B357), MONTH($B357)+INDEX(Settings!$AM$19:$AM$33, MATCH(F$10, Settings!$Y$19:$Y$33, 0)), IF(INDEX(Settings!$AQ$19:$AQ$33, MATCH(F$10, Settings!$Y$19:$Y$33, 0))=0, DAY($B357), INDEX(Settings!$AQ$19:$AQ$33, MATCH(F$10, Settings!$Y$19:$Y$33, 0))))-1), 1, Settings!$AY$23:$AY$38), ""))</f>
        <v/>
      </c>
      <c r="BF357" s="119" t="str">
        <f>IF(OR(G$10="", $B357="", G357="", BF$9=""), "", IFERROR(WORKDAY((DATE(YEAR($B357), MONTH($B357)+INDEX(Settings!$AM$19:$AM$33, MATCH(G$10, Settings!$Y$19:$Y$33, 0)), IF(INDEX(Settings!$AQ$19:$AQ$33, MATCH(G$10, Settings!$Y$19:$Y$33, 0))=0, DAY($B357), INDEX(Settings!$AQ$19:$AQ$33, MATCH(G$10, Settings!$Y$19:$Y$33, 0))))-1), 1, Settings!$AY$23:$AY$38), ""))</f>
        <v/>
      </c>
      <c r="BG357" s="119" t="str">
        <f>IF(OR(H$10="", $B357="", H357="", BG$9=""), "", IFERROR(WORKDAY((DATE(YEAR($B357), MONTH($B357)+INDEX(Settings!$AM$19:$AM$33, MATCH(H$10, Settings!$Y$19:$Y$33, 0)), IF(INDEX(Settings!$AQ$19:$AQ$33, MATCH(H$10, Settings!$Y$19:$Y$33, 0))=0, DAY($B357), INDEX(Settings!$AQ$19:$AQ$33, MATCH(H$10, Settings!$Y$19:$Y$33, 0))))-1), 1, Settings!$AY$23:$AY$38), ""))</f>
        <v/>
      </c>
      <c r="BH357" s="119" t="str">
        <f>IF(OR(I$10="", $B357="", I357="", BH$9=""), "", IFERROR(WORKDAY((DATE(YEAR($B357), MONTH($B357)+INDEX(Settings!$AM$19:$AM$33, MATCH(I$10, Settings!$Y$19:$Y$33, 0)), IF(INDEX(Settings!$AQ$19:$AQ$33, MATCH(I$10, Settings!$Y$19:$Y$33, 0))=0, DAY($B357), INDEX(Settings!$AQ$19:$AQ$33, MATCH(I$10, Settings!$Y$19:$Y$33, 0))))-1), 1, Settings!$AY$23:$AY$38), ""))</f>
        <v/>
      </c>
      <c r="BI357" s="119" t="str">
        <f>IF(OR(J$10="", $B357="", J357="", BI$9=""), "", IFERROR(WORKDAY((DATE(YEAR($B357), MONTH($B357)+INDEX(Settings!$AM$19:$AM$33, MATCH(J$10, Settings!$Y$19:$Y$33, 0)), IF(INDEX(Settings!$AQ$19:$AQ$33, MATCH(J$10, Settings!$Y$19:$Y$33, 0))=0, DAY($B357), INDEX(Settings!$AQ$19:$AQ$33, MATCH(J$10, Settings!$Y$19:$Y$33, 0))))-1), 1, Settings!$AY$23:$AY$38), ""))</f>
        <v/>
      </c>
      <c r="BJ357" s="119" t="str">
        <f>IF(OR(K$10="", $B357="", K357="", BJ$9=""), "", IFERROR(WORKDAY((DATE(YEAR($B357), MONTH($B357)+INDEX(Settings!$AM$19:$AM$33, MATCH(K$10, Settings!$Y$19:$Y$33, 0)), IF(INDEX(Settings!$AQ$19:$AQ$33, MATCH(K$10, Settings!$Y$19:$Y$33, 0))=0, DAY($B357), INDEX(Settings!$AQ$19:$AQ$33, MATCH(K$10, Settings!$Y$19:$Y$33, 0))))-1), 1, Settings!$AY$23:$AY$38), ""))</f>
        <v/>
      </c>
      <c r="BK357" s="119" t="str">
        <f>IF(OR(L$10="", $B357="", L357="", BK$9=""), "", IFERROR(WORKDAY((DATE(YEAR($B357), MONTH($B357)+INDEX(Settings!$AM$19:$AM$33, MATCH(L$10, Settings!$Y$19:$Y$33, 0)), IF(INDEX(Settings!$AQ$19:$AQ$33, MATCH(L$10, Settings!$Y$19:$Y$33, 0))=0, DAY($B357), INDEX(Settings!$AQ$19:$AQ$33, MATCH(L$10, Settings!$Y$19:$Y$33, 0))))-1), 1, Settings!$AY$23:$AY$38), ""))</f>
        <v/>
      </c>
      <c r="BL357" s="119" t="str">
        <f>IF(OR(M$10="", $B357="", M357="", BL$9=""), "", IFERROR(WORKDAY((DATE(YEAR($B357), MONTH($B357)+INDEX(Settings!$AM$19:$AM$33, MATCH(M$10, Settings!$Y$19:$Y$33, 0)), IF(INDEX(Settings!$AQ$19:$AQ$33, MATCH(M$10, Settings!$Y$19:$Y$33, 0))=0, DAY($B357), INDEX(Settings!$AQ$19:$AQ$33, MATCH(M$10, Settings!$Y$19:$Y$33, 0))))-1), 1, Settings!$AY$23:$AY$38), ""))</f>
        <v/>
      </c>
      <c r="BM357" s="119" t="str">
        <f>IF(OR(N$10="", $B357="", N357="", BM$9=""), "", IFERROR(WORKDAY((DATE(YEAR($B357), MONTH($B357)+INDEX(Settings!$AM$19:$AM$33, MATCH(N$10, Settings!$Y$19:$Y$33, 0)), IF(INDEX(Settings!$AQ$19:$AQ$33, MATCH(N$10, Settings!$Y$19:$Y$33, 0))=0, DAY($B357), INDEX(Settings!$AQ$19:$AQ$33, MATCH(N$10, Settings!$Y$19:$Y$33, 0))))-1), 1, Settings!$AY$23:$AY$38), ""))</f>
        <v/>
      </c>
      <c r="BN357" s="119" t="str">
        <f>IF(OR(O$10="", $B357="", O357="", BN$9=""), "", IFERROR(WORKDAY((DATE(YEAR($B357), MONTH($B357)+INDEX(Settings!$AM$19:$AM$33, MATCH(O$10, Settings!$Y$19:$Y$33, 0)), IF(INDEX(Settings!$AQ$19:$AQ$33, MATCH(O$10, Settings!$Y$19:$Y$33, 0))=0, DAY($B357), INDEX(Settings!$AQ$19:$AQ$33, MATCH(O$10, Settings!$Y$19:$Y$33, 0))))-1), 1, Settings!$AY$23:$AY$38), ""))</f>
        <v/>
      </c>
      <c r="BO357" s="119" t="str">
        <f>IF(OR(P$10="", $B357="", P357="", BO$9=""), "", IFERROR(WORKDAY((DATE(YEAR($B357), MONTH($B357)+INDEX(Settings!$AM$19:$AM$33, MATCH(P$10, Settings!$Y$19:$Y$33, 0)), IF(INDEX(Settings!$AQ$19:$AQ$33, MATCH(P$10, Settings!$Y$19:$Y$33, 0))=0, DAY($B357), INDEX(Settings!$AQ$19:$AQ$33, MATCH(P$10, Settings!$Y$19:$Y$33, 0))))-1), 1, Settings!$AY$23:$AY$38), ""))</f>
        <v/>
      </c>
      <c r="BP357" s="120" t="str">
        <f>IF(OR(Q$10="", $B357="", Q357="", BP$9=""), "", IFERROR(WORKDAY((DATE(YEAR($B357), MONTH($B357)+INDEX(Settings!$AM$19:$AM$33, MATCH(Q$10, Settings!$Y$19:$Y$33, 0)), IF(INDEX(Settings!$AQ$19:$AQ$33, MATCH(Q$10, Settings!$Y$19:$Y$33, 0))=0, DAY($B357), INDEX(Settings!$AQ$19:$AQ$33, MATCH(Q$10, Settings!$Y$19:$Y$33, 0))))-1), 1, Settings!$AY$23:$AY$38), ""))</f>
        <v/>
      </c>
      <c r="BR357" s="118" t="str">
        <f>IF(BB357="", "", IF(BB357&lt;=$B357, WORKDAY(DATE(YEAR($BB357), MONTH(BB357)+1, DAY(BB357)-1), 1, Settings!$AY$23:$AY$38), BB357))</f>
        <v/>
      </c>
      <c r="BS357" s="119" t="str">
        <f>IF(BC357="", "", IF(BC357&lt;=$B357, WORKDAY(DATE(YEAR($BB357), MONTH(BC357)+1, DAY(BC357)-1), 1, Settings!$AY$23:$AY$38), BC357))</f>
        <v/>
      </c>
      <c r="BT357" s="119" t="str">
        <f>IF(BD357="", "", IF(BD357&lt;=$B357, WORKDAY(DATE(YEAR($BB357), MONTH(BD357)+1, DAY(BD357)-1), 1, Settings!$AY$23:$AY$38), BD357))</f>
        <v/>
      </c>
      <c r="BU357" s="119" t="str">
        <f>IF(BE357="", "", IF(BE357&lt;=$B357, WORKDAY(DATE(YEAR($BB357), MONTH(BE357)+1, DAY(BE357)-1), 1, Settings!$AY$23:$AY$38), BE357))</f>
        <v/>
      </c>
      <c r="BV357" s="119" t="str">
        <f>IF(BF357="", "", IF(BF357&lt;=$B357, WORKDAY(DATE(YEAR($BB357), MONTH(BF357)+1, DAY(BF357)-1), 1, Settings!$AY$23:$AY$38), BF357))</f>
        <v/>
      </c>
      <c r="BW357" s="119" t="str">
        <f>IF(BG357="", "", IF(BG357&lt;=$B357, WORKDAY(DATE(YEAR($BB357), MONTH(BG357)+1, DAY(BG357)-1), 1, Settings!$AY$23:$AY$38), BG357))</f>
        <v/>
      </c>
      <c r="BX357" s="119" t="str">
        <f>IF(BH357="", "", IF(BH357&lt;=$B357, WORKDAY(DATE(YEAR($BB357), MONTH(BH357)+1, DAY(BH357)-1), 1, Settings!$AY$23:$AY$38), BH357))</f>
        <v/>
      </c>
      <c r="BY357" s="119" t="str">
        <f>IF(BI357="", "", IF(BI357&lt;=$B357, WORKDAY(DATE(YEAR($BB357), MONTH(BI357)+1, DAY(BI357)-1), 1, Settings!$AY$23:$AY$38), BI357))</f>
        <v/>
      </c>
      <c r="BZ357" s="119" t="str">
        <f>IF(BJ357="", "", IF(BJ357&lt;=$B357, WORKDAY(DATE(YEAR($BB357), MONTH(BJ357)+1, DAY(BJ357)-1), 1, Settings!$AY$23:$AY$38), BJ357))</f>
        <v/>
      </c>
      <c r="CA357" s="119" t="str">
        <f>IF(BK357="", "", IF(BK357&lt;=$B357, WORKDAY(DATE(YEAR($BB357), MONTH(BK357)+1, DAY(BK357)-1), 1, Settings!$AY$23:$AY$38), BK357))</f>
        <v/>
      </c>
      <c r="CB357" s="119" t="str">
        <f>IF(BL357="", "", IF(BL357&lt;=$B357, WORKDAY(DATE(YEAR($BB357), MONTH(BL357)+1, DAY(BL357)-1), 1, Settings!$AY$23:$AY$38), BL357))</f>
        <v/>
      </c>
      <c r="CC357" s="119" t="str">
        <f>IF(BM357="", "", IF(BM357&lt;=$B357, WORKDAY(DATE(YEAR($BB357), MONTH(BM357)+1, DAY(BM357)-1), 1, Settings!$AY$23:$AY$38), BM357))</f>
        <v/>
      </c>
      <c r="CD357" s="119" t="str">
        <f>IF(BN357="", "", IF(BN357&lt;=$B357, WORKDAY(DATE(YEAR($BB357), MONTH(BN357)+1, DAY(BN357)-1), 1, Settings!$AY$23:$AY$38), BN357))</f>
        <v/>
      </c>
      <c r="CE357" s="119" t="str">
        <f>IF(BO357="", "", IF(BO357&lt;=$B357, WORKDAY(DATE(YEAR($BB357), MONTH(BO357)+1, DAY(BO357)-1), 1, Settings!$AY$23:$AY$38), BO357))</f>
        <v/>
      </c>
      <c r="CF357" s="120" t="str">
        <f>IF(BP357="", "", IF(BP357&lt;=$B357, WORKDAY(DATE(YEAR($BB357), MONTH(BP357)+1, DAY(BP357)-1), 1, Settings!$AY$23:$AY$38), BP357))</f>
        <v/>
      </c>
      <c r="CH357" s="48" t="str">
        <f t="shared" si="159"/>
        <v/>
      </c>
      <c r="CI357" s="49" t="str">
        <f t="shared" si="160"/>
        <v/>
      </c>
      <c r="CJ357" s="49" t="str">
        <f t="shared" si="161"/>
        <v/>
      </c>
      <c r="CK357" s="49" t="str">
        <f t="shared" si="162"/>
        <v/>
      </c>
      <c r="CL357" s="49" t="str">
        <f t="shared" si="163"/>
        <v/>
      </c>
      <c r="CM357" s="49" t="str">
        <f t="shared" si="164"/>
        <v/>
      </c>
      <c r="CN357" s="49" t="str">
        <f t="shared" si="165"/>
        <v/>
      </c>
      <c r="CO357" s="49" t="str">
        <f t="shared" si="166"/>
        <v/>
      </c>
      <c r="CP357" s="49" t="str">
        <f t="shared" si="167"/>
        <v/>
      </c>
      <c r="CQ357" s="49" t="str">
        <f t="shared" si="168"/>
        <v/>
      </c>
      <c r="CR357" s="49" t="str">
        <f t="shared" si="169"/>
        <v/>
      </c>
      <c r="CS357" s="49" t="str">
        <f t="shared" si="170"/>
        <v/>
      </c>
      <c r="CT357" s="49" t="str">
        <f t="shared" si="171"/>
        <v/>
      </c>
      <c r="CU357" s="49" t="str">
        <f t="shared" si="172"/>
        <v/>
      </c>
      <c r="CV357" s="16" t="str">
        <f t="shared" si="173"/>
        <v/>
      </c>
      <c r="CX357" s="48" t="str">
        <f t="shared" si="174"/>
        <v/>
      </c>
      <c r="CY357" s="49" t="str">
        <f t="shared" si="175"/>
        <v/>
      </c>
      <c r="CZ357" s="49" t="str">
        <f t="shared" si="176"/>
        <v/>
      </c>
      <c r="DA357" s="49" t="str">
        <f t="shared" si="177"/>
        <v/>
      </c>
      <c r="DB357" s="49" t="str">
        <f t="shared" si="178"/>
        <v/>
      </c>
      <c r="DC357" s="49" t="str">
        <f t="shared" si="179"/>
        <v/>
      </c>
      <c r="DD357" s="49" t="str">
        <f t="shared" si="180"/>
        <v/>
      </c>
      <c r="DE357" s="49" t="str">
        <f t="shared" si="181"/>
        <v/>
      </c>
      <c r="DF357" s="49" t="str">
        <f t="shared" si="182"/>
        <v/>
      </c>
      <c r="DG357" s="49" t="str">
        <f t="shared" si="183"/>
        <v/>
      </c>
      <c r="DH357" s="49" t="str">
        <f t="shared" si="184"/>
        <v/>
      </c>
      <c r="DI357" s="49" t="str">
        <f t="shared" si="185"/>
        <v/>
      </c>
      <c r="DJ357" s="49" t="str">
        <f t="shared" si="186"/>
        <v/>
      </c>
      <c r="DK357" s="49" t="str">
        <f t="shared" si="187"/>
        <v/>
      </c>
      <c r="DL357" s="16" t="str">
        <f t="shared" si="188"/>
        <v/>
      </c>
      <c r="DN357" s="17" t="str">
        <f t="shared" si="189"/>
        <v>Jun 2020</v>
      </c>
    </row>
    <row r="358" spans="1:118" x14ac:dyDescent="0.25">
      <c r="A358" s="30"/>
      <c r="B358" s="102">
        <f>IF(B357="", "", IFERROR(IF(B357+1&gt;Settings!$G$25, "", B357+1), ""))</f>
        <v>43994</v>
      </c>
      <c r="C358" s="294"/>
      <c r="D358" s="295"/>
      <c r="E358" s="295"/>
      <c r="F358" s="295"/>
      <c r="G358" s="295"/>
      <c r="H358" s="295"/>
      <c r="I358" s="295"/>
      <c r="J358" s="295"/>
      <c r="K358" s="295"/>
      <c r="L358" s="295"/>
      <c r="M358" s="295"/>
      <c r="N358" s="295"/>
      <c r="O358" s="295"/>
      <c r="P358" s="295"/>
      <c r="Q358" s="296"/>
      <c r="R358" s="30"/>
      <c r="T358" s="17" t="str">
        <f>IF($B358="", "", IF($B358&lt;Settings!$G$23, "Old", "New"))</f>
        <v>New</v>
      </c>
      <c r="AL358" s="118" t="str">
        <f>IF(OR($B358="", C358="", C$10="", AL$9), "", IFERROR($B358+INDEX(Settings!$AF$19:$AF$33, MATCH(C$10, Settings!$Y$19:$Y$33, 0))+IF(INDEX(Settings!$AI$19:$AI$33, MATCH(C$10, Settings!$Y$19:$Y$33, 0))="", 0, INDEX($AO$2:$AU$8, MATCH(TEXT($B358, "ddd"), $AN$2:$AN$8, 0), MATCH(INDEX(Settings!$AI$19:$AI$33, MATCH(C$10, Settings!$Y$19:$Y$33, 0)), $AO$1:$AU$1, 0))), 0))</f>
        <v/>
      </c>
      <c r="AM358" s="119" t="str">
        <f>IF(OR($B358="", D358="", D$10="", AM$9), "", IFERROR($B358+INDEX(Settings!$AF$19:$AF$33, MATCH(D$10, Settings!$Y$19:$Y$33, 0))+IF(INDEX(Settings!$AI$19:$AI$33, MATCH(D$10, Settings!$Y$19:$Y$33, 0))="", 0, INDEX($AO$2:$AU$8, MATCH(TEXT($B358, "ddd"), $AN$2:$AN$8, 0), MATCH(INDEX(Settings!$AI$19:$AI$33, MATCH(D$10, Settings!$Y$19:$Y$33, 0)), $AO$1:$AU$1, 0))), 0))</f>
        <v/>
      </c>
      <c r="AN358" s="119" t="str">
        <f>IF(OR($B358="", E358="", E$10="", AN$9), "", IFERROR($B358+INDEX(Settings!$AF$19:$AF$33, MATCH(E$10, Settings!$Y$19:$Y$33, 0))+IF(INDEX(Settings!$AI$19:$AI$33, MATCH(E$10, Settings!$Y$19:$Y$33, 0))="", 0, INDEX($AO$2:$AU$8, MATCH(TEXT($B358, "ddd"), $AN$2:$AN$8, 0), MATCH(INDEX(Settings!$AI$19:$AI$33, MATCH(E$10, Settings!$Y$19:$Y$33, 0)), $AO$1:$AU$1, 0))), 0))</f>
        <v/>
      </c>
      <c r="AO358" s="119" t="str">
        <f>IF(OR($B358="", F358="", F$10="", AO$9), "", IFERROR($B358+INDEX(Settings!$AF$19:$AF$33, MATCH(F$10, Settings!$Y$19:$Y$33, 0))+IF(INDEX(Settings!$AI$19:$AI$33, MATCH(F$10, Settings!$Y$19:$Y$33, 0))="", 0, INDEX($AO$2:$AU$8, MATCH(TEXT($B358, "ddd"), $AN$2:$AN$8, 0), MATCH(INDEX(Settings!$AI$19:$AI$33, MATCH(F$10, Settings!$Y$19:$Y$33, 0)), $AO$1:$AU$1, 0))), 0))</f>
        <v/>
      </c>
      <c r="AP358" s="119" t="str">
        <f>IF(OR($B358="", G358="", G$10="", AP$9), "", IFERROR($B358+INDEX(Settings!$AF$19:$AF$33, MATCH(G$10, Settings!$Y$19:$Y$33, 0))+IF(INDEX(Settings!$AI$19:$AI$33, MATCH(G$10, Settings!$Y$19:$Y$33, 0))="", 0, INDEX($AO$2:$AU$8, MATCH(TEXT($B358, "ddd"), $AN$2:$AN$8, 0), MATCH(INDEX(Settings!$AI$19:$AI$33, MATCH(G$10, Settings!$Y$19:$Y$33, 0)), $AO$1:$AU$1, 0))), 0))</f>
        <v/>
      </c>
      <c r="AQ358" s="119" t="str">
        <f>IF(OR($B358="", H358="", H$10="", AQ$9), "", IFERROR($B358+INDEX(Settings!$AF$19:$AF$33, MATCH(H$10, Settings!$Y$19:$Y$33, 0))+IF(INDEX(Settings!$AI$19:$AI$33, MATCH(H$10, Settings!$Y$19:$Y$33, 0))="", 0, INDEX($AO$2:$AU$8, MATCH(TEXT($B358, "ddd"), $AN$2:$AN$8, 0), MATCH(INDEX(Settings!$AI$19:$AI$33, MATCH(H$10, Settings!$Y$19:$Y$33, 0)), $AO$1:$AU$1, 0))), 0))</f>
        <v/>
      </c>
      <c r="AR358" s="119" t="str">
        <f>IF(OR($B358="", I358="", I$10="", AR$9), "", IFERROR($B358+INDEX(Settings!$AF$19:$AF$33, MATCH(I$10, Settings!$Y$19:$Y$33, 0))+IF(INDEX(Settings!$AI$19:$AI$33, MATCH(I$10, Settings!$Y$19:$Y$33, 0))="", 0, INDEX($AO$2:$AU$8, MATCH(TEXT($B358, "ddd"), $AN$2:$AN$8, 0), MATCH(INDEX(Settings!$AI$19:$AI$33, MATCH(I$10, Settings!$Y$19:$Y$33, 0)), $AO$1:$AU$1, 0))), 0))</f>
        <v/>
      </c>
      <c r="AS358" s="119" t="str">
        <f>IF(OR($B358="", J358="", J$10="", AS$9), "", IFERROR($B358+INDEX(Settings!$AF$19:$AF$33, MATCH(J$10, Settings!$Y$19:$Y$33, 0))+IF(INDEX(Settings!$AI$19:$AI$33, MATCH(J$10, Settings!$Y$19:$Y$33, 0))="", 0, INDEX($AO$2:$AU$8, MATCH(TEXT($B358, "ddd"), $AN$2:$AN$8, 0), MATCH(INDEX(Settings!$AI$19:$AI$33, MATCH(J$10, Settings!$Y$19:$Y$33, 0)), $AO$1:$AU$1, 0))), 0))</f>
        <v/>
      </c>
      <c r="AT358" s="119" t="str">
        <f>IF(OR($B358="", K358="", K$10="", AT$9), "", IFERROR($B358+INDEX(Settings!$AF$19:$AF$33, MATCH(K$10, Settings!$Y$19:$Y$33, 0))+IF(INDEX(Settings!$AI$19:$AI$33, MATCH(K$10, Settings!$Y$19:$Y$33, 0))="", 0, INDEX($AO$2:$AU$8, MATCH(TEXT($B358, "ddd"), $AN$2:$AN$8, 0), MATCH(INDEX(Settings!$AI$19:$AI$33, MATCH(K$10, Settings!$Y$19:$Y$33, 0)), $AO$1:$AU$1, 0))), 0))</f>
        <v/>
      </c>
      <c r="AU358" s="119" t="str">
        <f>IF(OR($B358="", L358="", L$10="", AU$9), "", IFERROR($B358+INDEX(Settings!$AF$19:$AF$33, MATCH(L$10, Settings!$Y$19:$Y$33, 0))+IF(INDEX(Settings!$AI$19:$AI$33, MATCH(L$10, Settings!$Y$19:$Y$33, 0))="", 0, INDEX($AO$2:$AU$8, MATCH(TEXT($B358, "ddd"), $AN$2:$AN$8, 0), MATCH(INDEX(Settings!$AI$19:$AI$33, MATCH(L$10, Settings!$Y$19:$Y$33, 0)), $AO$1:$AU$1, 0))), 0))</f>
        <v/>
      </c>
      <c r="AV358" s="119" t="str">
        <f>IF(OR($B358="", M358="", M$10="", AV$9), "", IFERROR($B358+INDEX(Settings!$AF$19:$AF$33, MATCH(M$10, Settings!$Y$19:$Y$33, 0))+IF(INDEX(Settings!$AI$19:$AI$33, MATCH(M$10, Settings!$Y$19:$Y$33, 0))="", 0, INDEX($AO$2:$AU$8, MATCH(TEXT($B358, "ddd"), $AN$2:$AN$8, 0), MATCH(INDEX(Settings!$AI$19:$AI$33, MATCH(M$10, Settings!$Y$19:$Y$33, 0)), $AO$1:$AU$1, 0))), 0))</f>
        <v/>
      </c>
      <c r="AW358" s="119" t="str">
        <f>IF(OR($B358="", N358="", N$10="", AW$9), "", IFERROR($B358+INDEX(Settings!$AF$19:$AF$33, MATCH(N$10, Settings!$Y$19:$Y$33, 0))+IF(INDEX(Settings!$AI$19:$AI$33, MATCH(N$10, Settings!$Y$19:$Y$33, 0))="", 0, INDEX($AO$2:$AU$8, MATCH(TEXT($B358, "ddd"), $AN$2:$AN$8, 0), MATCH(INDEX(Settings!$AI$19:$AI$33, MATCH(N$10, Settings!$Y$19:$Y$33, 0)), $AO$1:$AU$1, 0))), 0))</f>
        <v/>
      </c>
      <c r="AX358" s="119" t="str">
        <f>IF(OR($B358="", O358="", O$10="", AX$9), "", IFERROR($B358+INDEX(Settings!$AF$19:$AF$33, MATCH(O$10, Settings!$Y$19:$Y$33, 0))+IF(INDEX(Settings!$AI$19:$AI$33, MATCH(O$10, Settings!$Y$19:$Y$33, 0))="", 0, INDEX($AO$2:$AU$8, MATCH(TEXT($B358, "ddd"), $AN$2:$AN$8, 0), MATCH(INDEX(Settings!$AI$19:$AI$33, MATCH(O$10, Settings!$Y$19:$Y$33, 0)), $AO$1:$AU$1, 0))), 0))</f>
        <v/>
      </c>
      <c r="AY358" s="119" t="str">
        <f>IF(OR($B358="", P358="", P$10="", AY$9), "", IFERROR($B358+INDEX(Settings!$AF$19:$AF$33, MATCH(P$10, Settings!$Y$19:$Y$33, 0))+IF(INDEX(Settings!$AI$19:$AI$33, MATCH(P$10, Settings!$Y$19:$Y$33, 0))="", 0, INDEX($AO$2:$AU$8, MATCH(TEXT($B358, "ddd"), $AN$2:$AN$8, 0), MATCH(INDEX(Settings!$AI$19:$AI$33, MATCH(P$10, Settings!$Y$19:$Y$33, 0)), $AO$1:$AU$1, 0))), 0))</f>
        <v/>
      </c>
      <c r="AZ358" s="120" t="str">
        <f>IF(OR($B358="", Q358="", Q$10="", AZ$9), "", IFERROR($B358+INDEX(Settings!$AF$19:$AF$33, MATCH(Q$10, Settings!$Y$19:$Y$33, 0))+IF(INDEX(Settings!$AI$19:$AI$33, MATCH(Q$10, Settings!$Y$19:$Y$33, 0))="", 0, INDEX($AO$2:$AU$8, MATCH(TEXT($B358, "ddd"), $AN$2:$AN$8, 0), MATCH(INDEX(Settings!$AI$19:$AI$33, MATCH(Q$10, Settings!$Y$19:$Y$33, 0)), $AO$1:$AU$1, 0))), 0))</f>
        <v/>
      </c>
      <c r="BB358" s="118" t="str">
        <f>IF(OR(C$10="", $B358="", C358="", BB$9=""), "", IFERROR(WORKDAY((DATE(YEAR($B358), MONTH($B358)+INDEX(Settings!$AM$19:$AM$33, MATCH(C$10, Settings!$Y$19:$Y$33, 0)), IF(INDEX(Settings!$AQ$19:$AQ$33, MATCH(C$10, Settings!$Y$19:$Y$33, 0))=0, DAY($B358), INDEX(Settings!$AQ$19:$AQ$33, MATCH(C$10, Settings!$Y$19:$Y$33, 0))))-1), 1, Settings!$AY$23:$AY$38), ""))</f>
        <v/>
      </c>
      <c r="BC358" s="119" t="str">
        <f>IF(OR(D$10="", $B358="", D358="", BC$9=""), "", IFERROR(WORKDAY((DATE(YEAR($B358), MONTH($B358)+INDEX(Settings!$AM$19:$AM$33, MATCH(D$10, Settings!$Y$19:$Y$33, 0)), IF(INDEX(Settings!$AQ$19:$AQ$33, MATCH(D$10, Settings!$Y$19:$Y$33, 0))=0, DAY($B358), INDEX(Settings!$AQ$19:$AQ$33, MATCH(D$10, Settings!$Y$19:$Y$33, 0))))-1), 1, Settings!$AY$23:$AY$38), ""))</f>
        <v/>
      </c>
      <c r="BD358" s="119" t="str">
        <f>IF(OR(E$10="", $B358="", E358="", BD$9=""), "", IFERROR(WORKDAY((DATE(YEAR($B358), MONTH($B358)+INDEX(Settings!$AM$19:$AM$33, MATCH(E$10, Settings!$Y$19:$Y$33, 0)), IF(INDEX(Settings!$AQ$19:$AQ$33, MATCH(E$10, Settings!$Y$19:$Y$33, 0))=0, DAY($B358), INDEX(Settings!$AQ$19:$AQ$33, MATCH(E$10, Settings!$Y$19:$Y$33, 0))))-1), 1, Settings!$AY$23:$AY$38), ""))</f>
        <v/>
      </c>
      <c r="BE358" s="119" t="str">
        <f>IF(OR(F$10="", $B358="", F358="", BE$9=""), "", IFERROR(WORKDAY((DATE(YEAR($B358), MONTH($B358)+INDEX(Settings!$AM$19:$AM$33, MATCH(F$10, Settings!$Y$19:$Y$33, 0)), IF(INDEX(Settings!$AQ$19:$AQ$33, MATCH(F$10, Settings!$Y$19:$Y$33, 0))=0, DAY($B358), INDEX(Settings!$AQ$19:$AQ$33, MATCH(F$10, Settings!$Y$19:$Y$33, 0))))-1), 1, Settings!$AY$23:$AY$38), ""))</f>
        <v/>
      </c>
      <c r="BF358" s="119" t="str">
        <f>IF(OR(G$10="", $B358="", G358="", BF$9=""), "", IFERROR(WORKDAY((DATE(YEAR($B358), MONTH($B358)+INDEX(Settings!$AM$19:$AM$33, MATCH(G$10, Settings!$Y$19:$Y$33, 0)), IF(INDEX(Settings!$AQ$19:$AQ$33, MATCH(G$10, Settings!$Y$19:$Y$33, 0))=0, DAY($B358), INDEX(Settings!$AQ$19:$AQ$33, MATCH(G$10, Settings!$Y$19:$Y$33, 0))))-1), 1, Settings!$AY$23:$AY$38), ""))</f>
        <v/>
      </c>
      <c r="BG358" s="119" t="str">
        <f>IF(OR(H$10="", $B358="", H358="", BG$9=""), "", IFERROR(WORKDAY((DATE(YEAR($B358), MONTH($B358)+INDEX(Settings!$AM$19:$AM$33, MATCH(H$10, Settings!$Y$19:$Y$33, 0)), IF(INDEX(Settings!$AQ$19:$AQ$33, MATCH(H$10, Settings!$Y$19:$Y$33, 0))=0, DAY($B358), INDEX(Settings!$AQ$19:$AQ$33, MATCH(H$10, Settings!$Y$19:$Y$33, 0))))-1), 1, Settings!$AY$23:$AY$38), ""))</f>
        <v/>
      </c>
      <c r="BH358" s="119" t="str">
        <f>IF(OR(I$10="", $B358="", I358="", BH$9=""), "", IFERROR(WORKDAY((DATE(YEAR($B358), MONTH($B358)+INDEX(Settings!$AM$19:$AM$33, MATCH(I$10, Settings!$Y$19:$Y$33, 0)), IF(INDEX(Settings!$AQ$19:$AQ$33, MATCH(I$10, Settings!$Y$19:$Y$33, 0))=0, DAY($B358), INDEX(Settings!$AQ$19:$AQ$33, MATCH(I$10, Settings!$Y$19:$Y$33, 0))))-1), 1, Settings!$AY$23:$AY$38), ""))</f>
        <v/>
      </c>
      <c r="BI358" s="119" t="str">
        <f>IF(OR(J$10="", $B358="", J358="", BI$9=""), "", IFERROR(WORKDAY((DATE(YEAR($B358), MONTH($B358)+INDEX(Settings!$AM$19:$AM$33, MATCH(J$10, Settings!$Y$19:$Y$33, 0)), IF(INDEX(Settings!$AQ$19:$AQ$33, MATCH(J$10, Settings!$Y$19:$Y$33, 0))=0, DAY($B358), INDEX(Settings!$AQ$19:$AQ$33, MATCH(J$10, Settings!$Y$19:$Y$33, 0))))-1), 1, Settings!$AY$23:$AY$38), ""))</f>
        <v/>
      </c>
      <c r="BJ358" s="119" t="str">
        <f>IF(OR(K$10="", $B358="", K358="", BJ$9=""), "", IFERROR(WORKDAY((DATE(YEAR($B358), MONTH($B358)+INDEX(Settings!$AM$19:$AM$33, MATCH(K$10, Settings!$Y$19:$Y$33, 0)), IF(INDEX(Settings!$AQ$19:$AQ$33, MATCH(K$10, Settings!$Y$19:$Y$33, 0))=0, DAY($B358), INDEX(Settings!$AQ$19:$AQ$33, MATCH(K$10, Settings!$Y$19:$Y$33, 0))))-1), 1, Settings!$AY$23:$AY$38), ""))</f>
        <v/>
      </c>
      <c r="BK358" s="119" t="str">
        <f>IF(OR(L$10="", $B358="", L358="", BK$9=""), "", IFERROR(WORKDAY((DATE(YEAR($B358), MONTH($B358)+INDEX(Settings!$AM$19:$AM$33, MATCH(L$10, Settings!$Y$19:$Y$33, 0)), IF(INDEX(Settings!$AQ$19:$AQ$33, MATCH(L$10, Settings!$Y$19:$Y$33, 0))=0, DAY($B358), INDEX(Settings!$AQ$19:$AQ$33, MATCH(L$10, Settings!$Y$19:$Y$33, 0))))-1), 1, Settings!$AY$23:$AY$38), ""))</f>
        <v/>
      </c>
      <c r="BL358" s="119" t="str">
        <f>IF(OR(M$10="", $B358="", M358="", BL$9=""), "", IFERROR(WORKDAY((DATE(YEAR($B358), MONTH($B358)+INDEX(Settings!$AM$19:$AM$33, MATCH(M$10, Settings!$Y$19:$Y$33, 0)), IF(INDEX(Settings!$AQ$19:$AQ$33, MATCH(M$10, Settings!$Y$19:$Y$33, 0))=0, DAY($B358), INDEX(Settings!$AQ$19:$AQ$33, MATCH(M$10, Settings!$Y$19:$Y$33, 0))))-1), 1, Settings!$AY$23:$AY$38), ""))</f>
        <v/>
      </c>
      <c r="BM358" s="119" t="str">
        <f>IF(OR(N$10="", $B358="", N358="", BM$9=""), "", IFERROR(WORKDAY((DATE(YEAR($B358), MONTH($B358)+INDEX(Settings!$AM$19:$AM$33, MATCH(N$10, Settings!$Y$19:$Y$33, 0)), IF(INDEX(Settings!$AQ$19:$AQ$33, MATCH(N$10, Settings!$Y$19:$Y$33, 0))=0, DAY($B358), INDEX(Settings!$AQ$19:$AQ$33, MATCH(N$10, Settings!$Y$19:$Y$33, 0))))-1), 1, Settings!$AY$23:$AY$38), ""))</f>
        <v/>
      </c>
      <c r="BN358" s="119" t="str">
        <f>IF(OR(O$10="", $B358="", O358="", BN$9=""), "", IFERROR(WORKDAY((DATE(YEAR($B358), MONTH($B358)+INDEX(Settings!$AM$19:$AM$33, MATCH(O$10, Settings!$Y$19:$Y$33, 0)), IF(INDEX(Settings!$AQ$19:$AQ$33, MATCH(O$10, Settings!$Y$19:$Y$33, 0))=0, DAY($B358), INDEX(Settings!$AQ$19:$AQ$33, MATCH(O$10, Settings!$Y$19:$Y$33, 0))))-1), 1, Settings!$AY$23:$AY$38), ""))</f>
        <v/>
      </c>
      <c r="BO358" s="119" t="str">
        <f>IF(OR(P$10="", $B358="", P358="", BO$9=""), "", IFERROR(WORKDAY((DATE(YEAR($B358), MONTH($B358)+INDEX(Settings!$AM$19:$AM$33, MATCH(P$10, Settings!$Y$19:$Y$33, 0)), IF(INDEX(Settings!$AQ$19:$AQ$33, MATCH(P$10, Settings!$Y$19:$Y$33, 0))=0, DAY($B358), INDEX(Settings!$AQ$19:$AQ$33, MATCH(P$10, Settings!$Y$19:$Y$33, 0))))-1), 1, Settings!$AY$23:$AY$38), ""))</f>
        <v/>
      </c>
      <c r="BP358" s="120" t="str">
        <f>IF(OR(Q$10="", $B358="", Q358="", BP$9=""), "", IFERROR(WORKDAY((DATE(YEAR($B358), MONTH($B358)+INDEX(Settings!$AM$19:$AM$33, MATCH(Q$10, Settings!$Y$19:$Y$33, 0)), IF(INDEX(Settings!$AQ$19:$AQ$33, MATCH(Q$10, Settings!$Y$19:$Y$33, 0))=0, DAY($B358), INDEX(Settings!$AQ$19:$AQ$33, MATCH(Q$10, Settings!$Y$19:$Y$33, 0))))-1), 1, Settings!$AY$23:$AY$38), ""))</f>
        <v/>
      </c>
      <c r="BR358" s="118" t="str">
        <f>IF(BB358="", "", IF(BB358&lt;=$B358, WORKDAY(DATE(YEAR($BB358), MONTH(BB358)+1, DAY(BB358)-1), 1, Settings!$AY$23:$AY$38), BB358))</f>
        <v/>
      </c>
      <c r="BS358" s="119" t="str">
        <f>IF(BC358="", "", IF(BC358&lt;=$B358, WORKDAY(DATE(YEAR($BB358), MONTH(BC358)+1, DAY(BC358)-1), 1, Settings!$AY$23:$AY$38), BC358))</f>
        <v/>
      </c>
      <c r="BT358" s="119" t="str">
        <f>IF(BD358="", "", IF(BD358&lt;=$B358, WORKDAY(DATE(YEAR($BB358), MONTH(BD358)+1, DAY(BD358)-1), 1, Settings!$AY$23:$AY$38), BD358))</f>
        <v/>
      </c>
      <c r="BU358" s="119" t="str">
        <f>IF(BE358="", "", IF(BE358&lt;=$B358, WORKDAY(DATE(YEAR($BB358), MONTH(BE358)+1, DAY(BE358)-1), 1, Settings!$AY$23:$AY$38), BE358))</f>
        <v/>
      </c>
      <c r="BV358" s="119" t="str">
        <f>IF(BF358="", "", IF(BF358&lt;=$B358, WORKDAY(DATE(YEAR($BB358), MONTH(BF358)+1, DAY(BF358)-1), 1, Settings!$AY$23:$AY$38), BF358))</f>
        <v/>
      </c>
      <c r="BW358" s="119" t="str">
        <f>IF(BG358="", "", IF(BG358&lt;=$B358, WORKDAY(DATE(YEAR($BB358), MONTH(BG358)+1, DAY(BG358)-1), 1, Settings!$AY$23:$AY$38), BG358))</f>
        <v/>
      </c>
      <c r="BX358" s="119" t="str">
        <f>IF(BH358="", "", IF(BH358&lt;=$B358, WORKDAY(DATE(YEAR($BB358), MONTH(BH358)+1, DAY(BH358)-1), 1, Settings!$AY$23:$AY$38), BH358))</f>
        <v/>
      </c>
      <c r="BY358" s="119" t="str">
        <f>IF(BI358="", "", IF(BI358&lt;=$B358, WORKDAY(DATE(YEAR($BB358), MONTH(BI358)+1, DAY(BI358)-1), 1, Settings!$AY$23:$AY$38), BI358))</f>
        <v/>
      </c>
      <c r="BZ358" s="119" t="str">
        <f>IF(BJ358="", "", IF(BJ358&lt;=$B358, WORKDAY(DATE(YEAR($BB358), MONTH(BJ358)+1, DAY(BJ358)-1), 1, Settings!$AY$23:$AY$38), BJ358))</f>
        <v/>
      </c>
      <c r="CA358" s="119" t="str">
        <f>IF(BK358="", "", IF(BK358&lt;=$B358, WORKDAY(DATE(YEAR($BB358), MONTH(BK358)+1, DAY(BK358)-1), 1, Settings!$AY$23:$AY$38), BK358))</f>
        <v/>
      </c>
      <c r="CB358" s="119" t="str">
        <f>IF(BL358="", "", IF(BL358&lt;=$B358, WORKDAY(DATE(YEAR($BB358), MONTH(BL358)+1, DAY(BL358)-1), 1, Settings!$AY$23:$AY$38), BL358))</f>
        <v/>
      </c>
      <c r="CC358" s="119" t="str">
        <f>IF(BM358="", "", IF(BM358&lt;=$B358, WORKDAY(DATE(YEAR($BB358), MONTH(BM358)+1, DAY(BM358)-1), 1, Settings!$AY$23:$AY$38), BM358))</f>
        <v/>
      </c>
      <c r="CD358" s="119" t="str">
        <f>IF(BN358="", "", IF(BN358&lt;=$B358, WORKDAY(DATE(YEAR($BB358), MONTH(BN358)+1, DAY(BN358)-1), 1, Settings!$AY$23:$AY$38), BN358))</f>
        <v/>
      </c>
      <c r="CE358" s="119" t="str">
        <f>IF(BO358="", "", IF(BO358&lt;=$B358, WORKDAY(DATE(YEAR($BB358), MONTH(BO358)+1, DAY(BO358)-1), 1, Settings!$AY$23:$AY$38), BO358))</f>
        <v/>
      </c>
      <c r="CF358" s="120" t="str">
        <f>IF(BP358="", "", IF(BP358&lt;=$B358, WORKDAY(DATE(YEAR($BB358), MONTH(BP358)+1, DAY(BP358)-1), 1, Settings!$AY$23:$AY$38), BP358))</f>
        <v/>
      </c>
      <c r="CH358" s="48" t="str">
        <f t="shared" si="159"/>
        <v/>
      </c>
      <c r="CI358" s="49" t="str">
        <f t="shared" si="160"/>
        <v/>
      </c>
      <c r="CJ358" s="49" t="str">
        <f t="shared" si="161"/>
        <v/>
      </c>
      <c r="CK358" s="49" t="str">
        <f t="shared" si="162"/>
        <v/>
      </c>
      <c r="CL358" s="49" t="str">
        <f t="shared" si="163"/>
        <v/>
      </c>
      <c r="CM358" s="49" t="str">
        <f t="shared" si="164"/>
        <v/>
      </c>
      <c r="CN358" s="49" t="str">
        <f t="shared" si="165"/>
        <v/>
      </c>
      <c r="CO358" s="49" t="str">
        <f t="shared" si="166"/>
        <v/>
      </c>
      <c r="CP358" s="49" t="str">
        <f t="shared" si="167"/>
        <v/>
      </c>
      <c r="CQ358" s="49" t="str">
        <f t="shared" si="168"/>
        <v/>
      </c>
      <c r="CR358" s="49" t="str">
        <f t="shared" si="169"/>
        <v/>
      </c>
      <c r="CS358" s="49" t="str">
        <f t="shared" si="170"/>
        <v/>
      </c>
      <c r="CT358" s="49" t="str">
        <f t="shared" si="171"/>
        <v/>
      </c>
      <c r="CU358" s="49" t="str">
        <f t="shared" si="172"/>
        <v/>
      </c>
      <c r="CV358" s="16" t="str">
        <f t="shared" si="173"/>
        <v/>
      </c>
      <c r="CX358" s="48" t="str">
        <f t="shared" si="174"/>
        <v/>
      </c>
      <c r="CY358" s="49" t="str">
        <f t="shared" si="175"/>
        <v/>
      </c>
      <c r="CZ358" s="49" t="str">
        <f t="shared" si="176"/>
        <v/>
      </c>
      <c r="DA358" s="49" t="str">
        <f t="shared" si="177"/>
        <v/>
      </c>
      <c r="DB358" s="49" t="str">
        <f t="shared" si="178"/>
        <v/>
      </c>
      <c r="DC358" s="49" t="str">
        <f t="shared" si="179"/>
        <v/>
      </c>
      <c r="DD358" s="49" t="str">
        <f t="shared" si="180"/>
        <v/>
      </c>
      <c r="DE358" s="49" t="str">
        <f t="shared" si="181"/>
        <v/>
      </c>
      <c r="DF358" s="49" t="str">
        <f t="shared" si="182"/>
        <v/>
      </c>
      <c r="DG358" s="49" t="str">
        <f t="shared" si="183"/>
        <v/>
      </c>
      <c r="DH358" s="49" t="str">
        <f t="shared" si="184"/>
        <v/>
      </c>
      <c r="DI358" s="49" t="str">
        <f t="shared" si="185"/>
        <v/>
      </c>
      <c r="DJ358" s="49" t="str">
        <f t="shared" si="186"/>
        <v/>
      </c>
      <c r="DK358" s="49" t="str">
        <f t="shared" si="187"/>
        <v/>
      </c>
      <c r="DL358" s="16" t="str">
        <f t="shared" si="188"/>
        <v/>
      </c>
      <c r="DN358" s="17" t="str">
        <f t="shared" si="189"/>
        <v>Jun 2020</v>
      </c>
    </row>
    <row r="359" spans="1:118" x14ac:dyDescent="0.25">
      <c r="A359" s="30"/>
      <c r="B359" s="102">
        <f>IF(B358="", "", IFERROR(IF(B358+1&gt;Settings!$G$25, "", B358+1), ""))</f>
        <v>43995</v>
      </c>
      <c r="C359" s="294"/>
      <c r="D359" s="295"/>
      <c r="E359" s="295"/>
      <c r="F359" s="295"/>
      <c r="G359" s="295"/>
      <c r="H359" s="295"/>
      <c r="I359" s="295"/>
      <c r="J359" s="295"/>
      <c r="K359" s="295"/>
      <c r="L359" s="295"/>
      <c r="M359" s="295"/>
      <c r="N359" s="295"/>
      <c r="O359" s="295"/>
      <c r="P359" s="295"/>
      <c r="Q359" s="296"/>
      <c r="R359" s="30"/>
      <c r="T359" s="17" t="str">
        <f>IF($B359="", "", IF($B359&lt;Settings!$G$23, "Old", "New"))</f>
        <v>New</v>
      </c>
      <c r="AL359" s="118" t="str">
        <f>IF(OR($B359="", C359="", C$10="", AL$9), "", IFERROR($B359+INDEX(Settings!$AF$19:$AF$33, MATCH(C$10, Settings!$Y$19:$Y$33, 0))+IF(INDEX(Settings!$AI$19:$AI$33, MATCH(C$10, Settings!$Y$19:$Y$33, 0))="", 0, INDEX($AO$2:$AU$8, MATCH(TEXT($B359, "ddd"), $AN$2:$AN$8, 0), MATCH(INDEX(Settings!$AI$19:$AI$33, MATCH(C$10, Settings!$Y$19:$Y$33, 0)), $AO$1:$AU$1, 0))), 0))</f>
        <v/>
      </c>
      <c r="AM359" s="119" t="str">
        <f>IF(OR($B359="", D359="", D$10="", AM$9), "", IFERROR($B359+INDEX(Settings!$AF$19:$AF$33, MATCH(D$10, Settings!$Y$19:$Y$33, 0))+IF(INDEX(Settings!$AI$19:$AI$33, MATCH(D$10, Settings!$Y$19:$Y$33, 0))="", 0, INDEX($AO$2:$AU$8, MATCH(TEXT($B359, "ddd"), $AN$2:$AN$8, 0), MATCH(INDEX(Settings!$AI$19:$AI$33, MATCH(D$10, Settings!$Y$19:$Y$33, 0)), $AO$1:$AU$1, 0))), 0))</f>
        <v/>
      </c>
      <c r="AN359" s="119" t="str">
        <f>IF(OR($B359="", E359="", E$10="", AN$9), "", IFERROR($B359+INDEX(Settings!$AF$19:$AF$33, MATCH(E$10, Settings!$Y$19:$Y$33, 0))+IF(INDEX(Settings!$AI$19:$AI$33, MATCH(E$10, Settings!$Y$19:$Y$33, 0))="", 0, INDEX($AO$2:$AU$8, MATCH(TEXT($B359, "ddd"), $AN$2:$AN$8, 0), MATCH(INDEX(Settings!$AI$19:$AI$33, MATCH(E$10, Settings!$Y$19:$Y$33, 0)), $AO$1:$AU$1, 0))), 0))</f>
        <v/>
      </c>
      <c r="AO359" s="119" t="str">
        <f>IF(OR($B359="", F359="", F$10="", AO$9), "", IFERROR($B359+INDEX(Settings!$AF$19:$AF$33, MATCH(F$10, Settings!$Y$19:$Y$33, 0))+IF(INDEX(Settings!$AI$19:$AI$33, MATCH(F$10, Settings!$Y$19:$Y$33, 0))="", 0, INDEX($AO$2:$AU$8, MATCH(TEXT($B359, "ddd"), $AN$2:$AN$8, 0), MATCH(INDEX(Settings!$AI$19:$AI$33, MATCH(F$10, Settings!$Y$19:$Y$33, 0)), $AO$1:$AU$1, 0))), 0))</f>
        <v/>
      </c>
      <c r="AP359" s="119" t="str">
        <f>IF(OR($B359="", G359="", G$10="", AP$9), "", IFERROR($B359+INDEX(Settings!$AF$19:$AF$33, MATCH(G$10, Settings!$Y$19:$Y$33, 0))+IF(INDEX(Settings!$AI$19:$AI$33, MATCH(G$10, Settings!$Y$19:$Y$33, 0))="", 0, INDEX($AO$2:$AU$8, MATCH(TEXT($B359, "ddd"), $AN$2:$AN$8, 0), MATCH(INDEX(Settings!$AI$19:$AI$33, MATCH(G$10, Settings!$Y$19:$Y$33, 0)), $AO$1:$AU$1, 0))), 0))</f>
        <v/>
      </c>
      <c r="AQ359" s="119" t="str">
        <f>IF(OR($B359="", H359="", H$10="", AQ$9), "", IFERROR($B359+INDEX(Settings!$AF$19:$AF$33, MATCH(H$10, Settings!$Y$19:$Y$33, 0))+IF(INDEX(Settings!$AI$19:$AI$33, MATCH(H$10, Settings!$Y$19:$Y$33, 0))="", 0, INDEX($AO$2:$AU$8, MATCH(TEXT($B359, "ddd"), $AN$2:$AN$8, 0), MATCH(INDEX(Settings!$AI$19:$AI$33, MATCH(H$10, Settings!$Y$19:$Y$33, 0)), $AO$1:$AU$1, 0))), 0))</f>
        <v/>
      </c>
      <c r="AR359" s="119" t="str">
        <f>IF(OR($B359="", I359="", I$10="", AR$9), "", IFERROR($B359+INDEX(Settings!$AF$19:$AF$33, MATCH(I$10, Settings!$Y$19:$Y$33, 0))+IF(INDEX(Settings!$AI$19:$AI$33, MATCH(I$10, Settings!$Y$19:$Y$33, 0))="", 0, INDEX($AO$2:$AU$8, MATCH(TEXT($B359, "ddd"), $AN$2:$AN$8, 0), MATCH(INDEX(Settings!$AI$19:$AI$33, MATCH(I$10, Settings!$Y$19:$Y$33, 0)), $AO$1:$AU$1, 0))), 0))</f>
        <v/>
      </c>
      <c r="AS359" s="119" t="str">
        <f>IF(OR($B359="", J359="", J$10="", AS$9), "", IFERROR($B359+INDEX(Settings!$AF$19:$AF$33, MATCH(J$10, Settings!$Y$19:$Y$33, 0))+IF(INDEX(Settings!$AI$19:$AI$33, MATCH(J$10, Settings!$Y$19:$Y$33, 0))="", 0, INDEX($AO$2:$AU$8, MATCH(TEXT($B359, "ddd"), $AN$2:$AN$8, 0), MATCH(INDEX(Settings!$AI$19:$AI$33, MATCH(J$10, Settings!$Y$19:$Y$33, 0)), $AO$1:$AU$1, 0))), 0))</f>
        <v/>
      </c>
      <c r="AT359" s="119" t="str">
        <f>IF(OR($B359="", K359="", K$10="", AT$9), "", IFERROR($B359+INDEX(Settings!$AF$19:$AF$33, MATCH(K$10, Settings!$Y$19:$Y$33, 0))+IF(INDEX(Settings!$AI$19:$AI$33, MATCH(K$10, Settings!$Y$19:$Y$33, 0))="", 0, INDEX($AO$2:$AU$8, MATCH(TEXT($B359, "ddd"), $AN$2:$AN$8, 0), MATCH(INDEX(Settings!$AI$19:$AI$33, MATCH(K$10, Settings!$Y$19:$Y$33, 0)), $AO$1:$AU$1, 0))), 0))</f>
        <v/>
      </c>
      <c r="AU359" s="119" t="str">
        <f>IF(OR($B359="", L359="", L$10="", AU$9), "", IFERROR($B359+INDEX(Settings!$AF$19:$AF$33, MATCH(L$10, Settings!$Y$19:$Y$33, 0))+IF(INDEX(Settings!$AI$19:$AI$33, MATCH(L$10, Settings!$Y$19:$Y$33, 0))="", 0, INDEX($AO$2:$AU$8, MATCH(TEXT($B359, "ddd"), $AN$2:$AN$8, 0), MATCH(INDEX(Settings!$AI$19:$AI$33, MATCH(L$10, Settings!$Y$19:$Y$33, 0)), $AO$1:$AU$1, 0))), 0))</f>
        <v/>
      </c>
      <c r="AV359" s="119" t="str">
        <f>IF(OR($B359="", M359="", M$10="", AV$9), "", IFERROR($B359+INDEX(Settings!$AF$19:$AF$33, MATCH(M$10, Settings!$Y$19:$Y$33, 0))+IF(INDEX(Settings!$AI$19:$AI$33, MATCH(M$10, Settings!$Y$19:$Y$33, 0))="", 0, INDEX($AO$2:$AU$8, MATCH(TEXT($B359, "ddd"), $AN$2:$AN$8, 0), MATCH(INDEX(Settings!$AI$19:$AI$33, MATCH(M$10, Settings!$Y$19:$Y$33, 0)), $AO$1:$AU$1, 0))), 0))</f>
        <v/>
      </c>
      <c r="AW359" s="119" t="str">
        <f>IF(OR($B359="", N359="", N$10="", AW$9), "", IFERROR($B359+INDEX(Settings!$AF$19:$AF$33, MATCH(N$10, Settings!$Y$19:$Y$33, 0))+IF(INDEX(Settings!$AI$19:$AI$33, MATCH(N$10, Settings!$Y$19:$Y$33, 0))="", 0, INDEX($AO$2:$AU$8, MATCH(TEXT($B359, "ddd"), $AN$2:$AN$8, 0), MATCH(INDEX(Settings!$AI$19:$AI$33, MATCH(N$10, Settings!$Y$19:$Y$33, 0)), $AO$1:$AU$1, 0))), 0))</f>
        <v/>
      </c>
      <c r="AX359" s="119" t="str">
        <f>IF(OR($B359="", O359="", O$10="", AX$9), "", IFERROR($B359+INDEX(Settings!$AF$19:$AF$33, MATCH(O$10, Settings!$Y$19:$Y$33, 0))+IF(INDEX(Settings!$AI$19:$AI$33, MATCH(O$10, Settings!$Y$19:$Y$33, 0))="", 0, INDEX($AO$2:$AU$8, MATCH(TEXT($B359, "ddd"), $AN$2:$AN$8, 0), MATCH(INDEX(Settings!$AI$19:$AI$33, MATCH(O$10, Settings!$Y$19:$Y$33, 0)), $AO$1:$AU$1, 0))), 0))</f>
        <v/>
      </c>
      <c r="AY359" s="119" t="str">
        <f>IF(OR($B359="", P359="", P$10="", AY$9), "", IFERROR($B359+INDEX(Settings!$AF$19:$AF$33, MATCH(P$10, Settings!$Y$19:$Y$33, 0))+IF(INDEX(Settings!$AI$19:$AI$33, MATCH(P$10, Settings!$Y$19:$Y$33, 0))="", 0, INDEX($AO$2:$AU$8, MATCH(TEXT($B359, "ddd"), $AN$2:$AN$8, 0), MATCH(INDEX(Settings!$AI$19:$AI$33, MATCH(P$10, Settings!$Y$19:$Y$33, 0)), $AO$1:$AU$1, 0))), 0))</f>
        <v/>
      </c>
      <c r="AZ359" s="120" t="str">
        <f>IF(OR($B359="", Q359="", Q$10="", AZ$9), "", IFERROR($B359+INDEX(Settings!$AF$19:$AF$33, MATCH(Q$10, Settings!$Y$19:$Y$33, 0))+IF(INDEX(Settings!$AI$19:$AI$33, MATCH(Q$10, Settings!$Y$19:$Y$33, 0))="", 0, INDEX($AO$2:$AU$8, MATCH(TEXT($B359, "ddd"), $AN$2:$AN$8, 0), MATCH(INDEX(Settings!$AI$19:$AI$33, MATCH(Q$10, Settings!$Y$19:$Y$33, 0)), $AO$1:$AU$1, 0))), 0))</f>
        <v/>
      </c>
      <c r="BB359" s="118" t="str">
        <f>IF(OR(C$10="", $B359="", C359="", BB$9=""), "", IFERROR(WORKDAY((DATE(YEAR($B359), MONTH($B359)+INDEX(Settings!$AM$19:$AM$33, MATCH(C$10, Settings!$Y$19:$Y$33, 0)), IF(INDEX(Settings!$AQ$19:$AQ$33, MATCH(C$10, Settings!$Y$19:$Y$33, 0))=0, DAY($B359), INDEX(Settings!$AQ$19:$AQ$33, MATCH(C$10, Settings!$Y$19:$Y$33, 0))))-1), 1, Settings!$AY$23:$AY$38), ""))</f>
        <v/>
      </c>
      <c r="BC359" s="119" t="str">
        <f>IF(OR(D$10="", $B359="", D359="", BC$9=""), "", IFERROR(WORKDAY((DATE(YEAR($B359), MONTH($B359)+INDEX(Settings!$AM$19:$AM$33, MATCH(D$10, Settings!$Y$19:$Y$33, 0)), IF(INDEX(Settings!$AQ$19:$AQ$33, MATCH(D$10, Settings!$Y$19:$Y$33, 0))=0, DAY($B359), INDEX(Settings!$AQ$19:$AQ$33, MATCH(D$10, Settings!$Y$19:$Y$33, 0))))-1), 1, Settings!$AY$23:$AY$38), ""))</f>
        <v/>
      </c>
      <c r="BD359" s="119" t="str">
        <f>IF(OR(E$10="", $B359="", E359="", BD$9=""), "", IFERROR(WORKDAY((DATE(YEAR($B359), MONTH($B359)+INDEX(Settings!$AM$19:$AM$33, MATCH(E$10, Settings!$Y$19:$Y$33, 0)), IF(INDEX(Settings!$AQ$19:$AQ$33, MATCH(E$10, Settings!$Y$19:$Y$33, 0))=0, DAY($B359), INDEX(Settings!$AQ$19:$AQ$33, MATCH(E$10, Settings!$Y$19:$Y$33, 0))))-1), 1, Settings!$AY$23:$AY$38), ""))</f>
        <v/>
      </c>
      <c r="BE359" s="119" t="str">
        <f>IF(OR(F$10="", $B359="", F359="", BE$9=""), "", IFERROR(WORKDAY((DATE(YEAR($B359), MONTH($B359)+INDEX(Settings!$AM$19:$AM$33, MATCH(F$10, Settings!$Y$19:$Y$33, 0)), IF(INDEX(Settings!$AQ$19:$AQ$33, MATCH(F$10, Settings!$Y$19:$Y$33, 0))=0, DAY($B359), INDEX(Settings!$AQ$19:$AQ$33, MATCH(F$10, Settings!$Y$19:$Y$33, 0))))-1), 1, Settings!$AY$23:$AY$38), ""))</f>
        <v/>
      </c>
      <c r="BF359" s="119" t="str">
        <f>IF(OR(G$10="", $B359="", G359="", BF$9=""), "", IFERROR(WORKDAY((DATE(YEAR($B359), MONTH($B359)+INDEX(Settings!$AM$19:$AM$33, MATCH(G$10, Settings!$Y$19:$Y$33, 0)), IF(INDEX(Settings!$AQ$19:$AQ$33, MATCH(G$10, Settings!$Y$19:$Y$33, 0))=0, DAY($B359), INDEX(Settings!$AQ$19:$AQ$33, MATCH(G$10, Settings!$Y$19:$Y$33, 0))))-1), 1, Settings!$AY$23:$AY$38), ""))</f>
        <v/>
      </c>
      <c r="BG359" s="119" t="str">
        <f>IF(OR(H$10="", $B359="", H359="", BG$9=""), "", IFERROR(WORKDAY((DATE(YEAR($B359), MONTH($B359)+INDEX(Settings!$AM$19:$AM$33, MATCH(H$10, Settings!$Y$19:$Y$33, 0)), IF(INDEX(Settings!$AQ$19:$AQ$33, MATCH(H$10, Settings!$Y$19:$Y$33, 0))=0, DAY($B359), INDEX(Settings!$AQ$19:$AQ$33, MATCH(H$10, Settings!$Y$19:$Y$33, 0))))-1), 1, Settings!$AY$23:$AY$38), ""))</f>
        <v/>
      </c>
      <c r="BH359" s="119" t="str">
        <f>IF(OR(I$10="", $B359="", I359="", BH$9=""), "", IFERROR(WORKDAY((DATE(YEAR($B359), MONTH($B359)+INDEX(Settings!$AM$19:$AM$33, MATCH(I$10, Settings!$Y$19:$Y$33, 0)), IF(INDEX(Settings!$AQ$19:$AQ$33, MATCH(I$10, Settings!$Y$19:$Y$33, 0))=0, DAY($B359), INDEX(Settings!$AQ$19:$AQ$33, MATCH(I$10, Settings!$Y$19:$Y$33, 0))))-1), 1, Settings!$AY$23:$AY$38), ""))</f>
        <v/>
      </c>
      <c r="BI359" s="119" t="str">
        <f>IF(OR(J$10="", $B359="", J359="", BI$9=""), "", IFERROR(WORKDAY((DATE(YEAR($B359), MONTH($B359)+INDEX(Settings!$AM$19:$AM$33, MATCH(J$10, Settings!$Y$19:$Y$33, 0)), IF(INDEX(Settings!$AQ$19:$AQ$33, MATCH(J$10, Settings!$Y$19:$Y$33, 0))=0, DAY($B359), INDEX(Settings!$AQ$19:$AQ$33, MATCH(J$10, Settings!$Y$19:$Y$33, 0))))-1), 1, Settings!$AY$23:$AY$38), ""))</f>
        <v/>
      </c>
      <c r="BJ359" s="119" t="str">
        <f>IF(OR(K$10="", $B359="", K359="", BJ$9=""), "", IFERROR(WORKDAY((DATE(YEAR($B359), MONTH($B359)+INDEX(Settings!$AM$19:$AM$33, MATCH(K$10, Settings!$Y$19:$Y$33, 0)), IF(INDEX(Settings!$AQ$19:$AQ$33, MATCH(K$10, Settings!$Y$19:$Y$33, 0))=0, DAY($B359), INDEX(Settings!$AQ$19:$AQ$33, MATCH(K$10, Settings!$Y$19:$Y$33, 0))))-1), 1, Settings!$AY$23:$AY$38), ""))</f>
        <v/>
      </c>
      <c r="BK359" s="119" t="str">
        <f>IF(OR(L$10="", $B359="", L359="", BK$9=""), "", IFERROR(WORKDAY((DATE(YEAR($B359), MONTH($B359)+INDEX(Settings!$AM$19:$AM$33, MATCH(L$10, Settings!$Y$19:$Y$33, 0)), IF(INDEX(Settings!$AQ$19:$AQ$33, MATCH(L$10, Settings!$Y$19:$Y$33, 0))=0, DAY($B359), INDEX(Settings!$AQ$19:$AQ$33, MATCH(L$10, Settings!$Y$19:$Y$33, 0))))-1), 1, Settings!$AY$23:$AY$38), ""))</f>
        <v/>
      </c>
      <c r="BL359" s="119" t="str">
        <f>IF(OR(M$10="", $B359="", M359="", BL$9=""), "", IFERROR(WORKDAY((DATE(YEAR($B359), MONTH($B359)+INDEX(Settings!$AM$19:$AM$33, MATCH(M$10, Settings!$Y$19:$Y$33, 0)), IF(INDEX(Settings!$AQ$19:$AQ$33, MATCH(M$10, Settings!$Y$19:$Y$33, 0))=0, DAY($B359), INDEX(Settings!$AQ$19:$AQ$33, MATCH(M$10, Settings!$Y$19:$Y$33, 0))))-1), 1, Settings!$AY$23:$AY$38), ""))</f>
        <v/>
      </c>
      <c r="BM359" s="119" t="str">
        <f>IF(OR(N$10="", $B359="", N359="", BM$9=""), "", IFERROR(WORKDAY((DATE(YEAR($B359), MONTH($B359)+INDEX(Settings!$AM$19:$AM$33, MATCH(N$10, Settings!$Y$19:$Y$33, 0)), IF(INDEX(Settings!$AQ$19:$AQ$33, MATCH(N$10, Settings!$Y$19:$Y$33, 0))=0, DAY($B359), INDEX(Settings!$AQ$19:$AQ$33, MATCH(N$10, Settings!$Y$19:$Y$33, 0))))-1), 1, Settings!$AY$23:$AY$38), ""))</f>
        <v/>
      </c>
      <c r="BN359" s="119" t="str">
        <f>IF(OR(O$10="", $B359="", O359="", BN$9=""), "", IFERROR(WORKDAY((DATE(YEAR($B359), MONTH($B359)+INDEX(Settings!$AM$19:$AM$33, MATCH(O$10, Settings!$Y$19:$Y$33, 0)), IF(INDEX(Settings!$AQ$19:$AQ$33, MATCH(O$10, Settings!$Y$19:$Y$33, 0))=0, DAY($B359), INDEX(Settings!$AQ$19:$AQ$33, MATCH(O$10, Settings!$Y$19:$Y$33, 0))))-1), 1, Settings!$AY$23:$AY$38), ""))</f>
        <v/>
      </c>
      <c r="BO359" s="119" t="str">
        <f>IF(OR(P$10="", $B359="", P359="", BO$9=""), "", IFERROR(WORKDAY((DATE(YEAR($B359), MONTH($B359)+INDEX(Settings!$AM$19:$AM$33, MATCH(P$10, Settings!$Y$19:$Y$33, 0)), IF(INDEX(Settings!$AQ$19:$AQ$33, MATCH(P$10, Settings!$Y$19:$Y$33, 0))=0, DAY($B359), INDEX(Settings!$AQ$19:$AQ$33, MATCH(P$10, Settings!$Y$19:$Y$33, 0))))-1), 1, Settings!$AY$23:$AY$38), ""))</f>
        <v/>
      </c>
      <c r="BP359" s="120" t="str">
        <f>IF(OR(Q$10="", $B359="", Q359="", BP$9=""), "", IFERROR(WORKDAY((DATE(YEAR($B359), MONTH($B359)+INDEX(Settings!$AM$19:$AM$33, MATCH(Q$10, Settings!$Y$19:$Y$33, 0)), IF(INDEX(Settings!$AQ$19:$AQ$33, MATCH(Q$10, Settings!$Y$19:$Y$33, 0))=0, DAY($B359), INDEX(Settings!$AQ$19:$AQ$33, MATCH(Q$10, Settings!$Y$19:$Y$33, 0))))-1), 1, Settings!$AY$23:$AY$38), ""))</f>
        <v/>
      </c>
      <c r="BR359" s="118" t="str">
        <f>IF(BB359="", "", IF(BB359&lt;=$B359, WORKDAY(DATE(YEAR($BB359), MONTH(BB359)+1, DAY(BB359)-1), 1, Settings!$AY$23:$AY$38), BB359))</f>
        <v/>
      </c>
      <c r="BS359" s="119" t="str">
        <f>IF(BC359="", "", IF(BC359&lt;=$B359, WORKDAY(DATE(YEAR($BB359), MONTH(BC359)+1, DAY(BC359)-1), 1, Settings!$AY$23:$AY$38), BC359))</f>
        <v/>
      </c>
      <c r="BT359" s="119" t="str">
        <f>IF(BD359="", "", IF(BD359&lt;=$B359, WORKDAY(DATE(YEAR($BB359), MONTH(BD359)+1, DAY(BD359)-1), 1, Settings!$AY$23:$AY$38), BD359))</f>
        <v/>
      </c>
      <c r="BU359" s="119" t="str">
        <f>IF(BE359="", "", IF(BE359&lt;=$B359, WORKDAY(DATE(YEAR($BB359), MONTH(BE359)+1, DAY(BE359)-1), 1, Settings!$AY$23:$AY$38), BE359))</f>
        <v/>
      </c>
      <c r="BV359" s="119" t="str">
        <f>IF(BF359="", "", IF(BF359&lt;=$B359, WORKDAY(DATE(YEAR($BB359), MONTH(BF359)+1, DAY(BF359)-1), 1, Settings!$AY$23:$AY$38), BF359))</f>
        <v/>
      </c>
      <c r="BW359" s="119" t="str">
        <f>IF(BG359="", "", IF(BG359&lt;=$B359, WORKDAY(DATE(YEAR($BB359), MONTH(BG359)+1, DAY(BG359)-1), 1, Settings!$AY$23:$AY$38), BG359))</f>
        <v/>
      </c>
      <c r="BX359" s="119" t="str">
        <f>IF(BH359="", "", IF(BH359&lt;=$B359, WORKDAY(DATE(YEAR($BB359), MONTH(BH359)+1, DAY(BH359)-1), 1, Settings!$AY$23:$AY$38), BH359))</f>
        <v/>
      </c>
      <c r="BY359" s="119" t="str">
        <f>IF(BI359="", "", IF(BI359&lt;=$B359, WORKDAY(DATE(YEAR($BB359), MONTH(BI359)+1, DAY(BI359)-1), 1, Settings!$AY$23:$AY$38), BI359))</f>
        <v/>
      </c>
      <c r="BZ359" s="119" t="str">
        <f>IF(BJ359="", "", IF(BJ359&lt;=$B359, WORKDAY(DATE(YEAR($BB359), MONTH(BJ359)+1, DAY(BJ359)-1), 1, Settings!$AY$23:$AY$38), BJ359))</f>
        <v/>
      </c>
      <c r="CA359" s="119" t="str">
        <f>IF(BK359="", "", IF(BK359&lt;=$B359, WORKDAY(DATE(YEAR($BB359), MONTH(BK359)+1, DAY(BK359)-1), 1, Settings!$AY$23:$AY$38), BK359))</f>
        <v/>
      </c>
      <c r="CB359" s="119" t="str">
        <f>IF(BL359="", "", IF(BL359&lt;=$B359, WORKDAY(DATE(YEAR($BB359), MONTH(BL359)+1, DAY(BL359)-1), 1, Settings!$AY$23:$AY$38), BL359))</f>
        <v/>
      </c>
      <c r="CC359" s="119" t="str">
        <f>IF(BM359="", "", IF(BM359&lt;=$B359, WORKDAY(DATE(YEAR($BB359), MONTH(BM359)+1, DAY(BM359)-1), 1, Settings!$AY$23:$AY$38), BM359))</f>
        <v/>
      </c>
      <c r="CD359" s="119" t="str">
        <f>IF(BN359="", "", IF(BN359&lt;=$B359, WORKDAY(DATE(YEAR($BB359), MONTH(BN359)+1, DAY(BN359)-1), 1, Settings!$AY$23:$AY$38), BN359))</f>
        <v/>
      </c>
      <c r="CE359" s="119" t="str">
        <f>IF(BO359="", "", IF(BO359&lt;=$B359, WORKDAY(DATE(YEAR($BB359), MONTH(BO359)+1, DAY(BO359)-1), 1, Settings!$AY$23:$AY$38), BO359))</f>
        <v/>
      </c>
      <c r="CF359" s="120" t="str">
        <f>IF(BP359="", "", IF(BP359&lt;=$B359, WORKDAY(DATE(YEAR($BB359), MONTH(BP359)+1, DAY(BP359)-1), 1, Settings!$AY$23:$AY$38), BP359))</f>
        <v/>
      </c>
      <c r="CH359" s="48" t="str">
        <f t="shared" si="159"/>
        <v/>
      </c>
      <c r="CI359" s="49" t="str">
        <f t="shared" si="160"/>
        <v/>
      </c>
      <c r="CJ359" s="49" t="str">
        <f t="shared" si="161"/>
        <v/>
      </c>
      <c r="CK359" s="49" t="str">
        <f t="shared" si="162"/>
        <v/>
      </c>
      <c r="CL359" s="49" t="str">
        <f t="shared" si="163"/>
        <v/>
      </c>
      <c r="CM359" s="49" t="str">
        <f t="shared" si="164"/>
        <v/>
      </c>
      <c r="CN359" s="49" t="str">
        <f t="shared" si="165"/>
        <v/>
      </c>
      <c r="CO359" s="49" t="str">
        <f t="shared" si="166"/>
        <v/>
      </c>
      <c r="CP359" s="49" t="str">
        <f t="shared" si="167"/>
        <v/>
      </c>
      <c r="CQ359" s="49" t="str">
        <f t="shared" si="168"/>
        <v/>
      </c>
      <c r="CR359" s="49" t="str">
        <f t="shared" si="169"/>
        <v/>
      </c>
      <c r="CS359" s="49" t="str">
        <f t="shared" si="170"/>
        <v/>
      </c>
      <c r="CT359" s="49" t="str">
        <f t="shared" si="171"/>
        <v/>
      </c>
      <c r="CU359" s="49" t="str">
        <f t="shared" si="172"/>
        <v/>
      </c>
      <c r="CV359" s="16" t="str">
        <f t="shared" si="173"/>
        <v/>
      </c>
      <c r="CX359" s="48" t="str">
        <f t="shared" si="174"/>
        <v/>
      </c>
      <c r="CY359" s="49" t="str">
        <f t="shared" si="175"/>
        <v/>
      </c>
      <c r="CZ359" s="49" t="str">
        <f t="shared" si="176"/>
        <v/>
      </c>
      <c r="DA359" s="49" t="str">
        <f t="shared" si="177"/>
        <v/>
      </c>
      <c r="DB359" s="49" t="str">
        <f t="shared" si="178"/>
        <v/>
      </c>
      <c r="DC359" s="49" t="str">
        <f t="shared" si="179"/>
        <v/>
      </c>
      <c r="DD359" s="49" t="str">
        <f t="shared" si="180"/>
        <v/>
      </c>
      <c r="DE359" s="49" t="str">
        <f t="shared" si="181"/>
        <v/>
      </c>
      <c r="DF359" s="49" t="str">
        <f t="shared" si="182"/>
        <v/>
      </c>
      <c r="DG359" s="49" t="str">
        <f t="shared" si="183"/>
        <v/>
      </c>
      <c r="DH359" s="49" t="str">
        <f t="shared" si="184"/>
        <v/>
      </c>
      <c r="DI359" s="49" t="str">
        <f t="shared" si="185"/>
        <v/>
      </c>
      <c r="DJ359" s="49" t="str">
        <f t="shared" si="186"/>
        <v/>
      </c>
      <c r="DK359" s="49" t="str">
        <f t="shared" si="187"/>
        <v/>
      </c>
      <c r="DL359" s="16" t="str">
        <f t="shared" si="188"/>
        <v/>
      </c>
      <c r="DN359" s="17" t="str">
        <f t="shared" si="189"/>
        <v>Jun 2020</v>
      </c>
    </row>
    <row r="360" spans="1:118" x14ac:dyDescent="0.25">
      <c r="A360" s="30"/>
      <c r="B360" s="102">
        <f>IF(B359="", "", IFERROR(IF(B359+1&gt;Settings!$G$25, "", B359+1), ""))</f>
        <v>43996</v>
      </c>
      <c r="C360" s="294"/>
      <c r="D360" s="295"/>
      <c r="E360" s="295"/>
      <c r="F360" s="295"/>
      <c r="G360" s="295"/>
      <c r="H360" s="295"/>
      <c r="I360" s="295"/>
      <c r="J360" s="295"/>
      <c r="K360" s="295"/>
      <c r="L360" s="295"/>
      <c r="M360" s="295"/>
      <c r="N360" s="295"/>
      <c r="O360" s="295"/>
      <c r="P360" s="295"/>
      <c r="Q360" s="296"/>
      <c r="R360" s="30"/>
      <c r="T360" s="17" t="str">
        <f>IF($B360="", "", IF($B360&lt;Settings!$G$23, "Old", "New"))</f>
        <v>New</v>
      </c>
      <c r="AL360" s="118" t="str">
        <f>IF(OR($B360="", C360="", C$10="", AL$9), "", IFERROR($B360+INDEX(Settings!$AF$19:$AF$33, MATCH(C$10, Settings!$Y$19:$Y$33, 0))+IF(INDEX(Settings!$AI$19:$AI$33, MATCH(C$10, Settings!$Y$19:$Y$33, 0))="", 0, INDEX($AO$2:$AU$8, MATCH(TEXT($B360, "ddd"), $AN$2:$AN$8, 0), MATCH(INDEX(Settings!$AI$19:$AI$33, MATCH(C$10, Settings!$Y$19:$Y$33, 0)), $AO$1:$AU$1, 0))), 0))</f>
        <v/>
      </c>
      <c r="AM360" s="119" t="str">
        <f>IF(OR($B360="", D360="", D$10="", AM$9), "", IFERROR($B360+INDEX(Settings!$AF$19:$AF$33, MATCH(D$10, Settings!$Y$19:$Y$33, 0))+IF(INDEX(Settings!$AI$19:$AI$33, MATCH(D$10, Settings!$Y$19:$Y$33, 0))="", 0, INDEX($AO$2:$AU$8, MATCH(TEXT($B360, "ddd"), $AN$2:$AN$8, 0), MATCH(INDEX(Settings!$AI$19:$AI$33, MATCH(D$10, Settings!$Y$19:$Y$33, 0)), $AO$1:$AU$1, 0))), 0))</f>
        <v/>
      </c>
      <c r="AN360" s="119" t="str">
        <f>IF(OR($B360="", E360="", E$10="", AN$9), "", IFERROR($B360+INDEX(Settings!$AF$19:$AF$33, MATCH(E$10, Settings!$Y$19:$Y$33, 0))+IF(INDEX(Settings!$AI$19:$AI$33, MATCH(E$10, Settings!$Y$19:$Y$33, 0))="", 0, INDEX($AO$2:$AU$8, MATCH(TEXT($B360, "ddd"), $AN$2:$AN$8, 0), MATCH(INDEX(Settings!$AI$19:$AI$33, MATCH(E$10, Settings!$Y$19:$Y$33, 0)), $AO$1:$AU$1, 0))), 0))</f>
        <v/>
      </c>
      <c r="AO360" s="119" t="str">
        <f>IF(OR($B360="", F360="", F$10="", AO$9), "", IFERROR($B360+INDEX(Settings!$AF$19:$AF$33, MATCH(F$10, Settings!$Y$19:$Y$33, 0))+IF(INDEX(Settings!$AI$19:$AI$33, MATCH(F$10, Settings!$Y$19:$Y$33, 0))="", 0, INDEX($AO$2:$AU$8, MATCH(TEXT($B360, "ddd"), $AN$2:$AN$8, 0), MATCH(INDEX(Settings!$AI$19:$AI$33, MATCH(F$10, Settings!$Y$19:$Y$33, 0)), $AO$1:$AU$1, 0))), 0))</f>
        <v/>
      </c>
      <c r="AP360" s="119" t="str">
        <f>IF(OR($B360="", G360="", G$10="", AP$9), "", IFERROR($B360+INDEX(Settings!$AF$19:$AF$33, MATCH(G$10, Settings!$Y$19:$Y$33, 0))+IF(INDEX(Settings!$AI$19:$AI$33, MATCH(G$10, Settings!$Y$19:$Y$33, 0))="", 0, INDEX($AO$2:$AU$8, MATCH(TEXT($B360, "ddd"), $AN$2:$AN$8, 0), MATCH(INDEX(Settings!$AI$19:$AI$33, MATCH(G$10, Settings!$Y$19:$Y$33, 0)), $AO$1:$AU$1, 0))), 0))</f>
        <v/>
      </c>
      <c r="AQ360" s="119" t="str">
        <f>IF(OR($B360="", H360="", H$10="", AQ$9), "", IFERROR($B360+INDEX(Settings!$AF$19:$AF$33, MATCH(H$10, Settings!$Y$19:$Y$33, 0))+IF(INDEX(Settings!$AI$19:$AI$33, MATCH(H$10, Settings!$Y$19:$Y$33, 0))="", 0, INDEX($AO$2:$AU$8, MATCH(TEXT($B360, "ddd"), $AN$2:$AN$8, 0), MATCH(INDEX(Settings!$AI$19:$AI$33, MATCH(H$10, Settings!$Y$19:$Y$33, 0)), $AO$1:$AU$1, 0))), 0))</f>
        <v/>
      </c>
      <c r="AR360" s="119" t="str">
        <f>IF(OR($B360="", I360="", I$10="", AR$9), "", IFERROR($B360+INDEX(Settings!$AF$19:$AF$33, MATCH(I$10, Settings!$Y$19:$Y$33, 0))+IF(INDEX(Settings!$AI$19:$AI$33, MATCH(I$10, Settings!$Y$19:$Y$33, 0))="", 0, INDEX($AO$2:$AU$8, MATCH(TEXT($B360, "ddd"), $AN$2:$AN$8, 0), MATCH(INDEX(Settings!$AI$19:$AI$33, MATCH(I$10, Settings!$Y$19:$Y$33, 0)), $AO$1:$AU$1, 0))), 0))</f>
        <v/>
      </c>
      <c r="AS360" s="119" t="str">
        <f>IF(OR($B360="", J360="", J$10="", AS$9), "", IFERROR($B360+INDEX(Settings!$AF$19:$AF$33, MATCH(J$10, Settings!$Y$19:$Y$33, 0))+IF(INDEX(Settings!$AI$19:$AI$33, MATCH(J$10, Settings!$Y$19:$Y$33, 0))="", 0, INDEX($AO$2:$AU$8, MATCH(TEXT($B360, "ddd"), $AN$2:$AN$8, 0), MATCH(INDEX(Settings!$AI$19:$AI$33, MATCH(J$10, Settings!$Y$19:$Y$33, 0)), $AO$1:$AU$1, 0))), 0))</f>
        <v/>
      </c>
      <c r="AT360" s="119" t="str">
        <f>IF(OR($B360="", K360="", K$10="", AT$9), "", IFERROR($B360+INDEX(Settings!$AF$19:$AF$33, MATCH(K$10, Settings!$Y$19:$Y$33, 0))+IF(INDEX(Settings!$AI$19:$AI$33, MATCH(K$10, Settings!$Y$19:$Y$33, 0))="", 0, INDEX($AO$2:$AU$8, MATCH(TEXT($B360, "ddd"), $AN$2:$AN$8, 0), MATCH(INDEX(Settings!$AI$19:$AI$33, MATCH(K$10, Settings!$Y$19:$Y$33, 0)), $AO$1:$AU$1, 0))), 0))</f>
        <v/>
      </c>
      <c r="AU360" s="119" t="str">
        <f>IF(OR($B360="", L360="", L$10="", AU$9), "", IFERROR($B360+INDEX(Settings!$AF$19:$AF$33, MATCH(L$10, Settings!$Y$19:$Y$33, 0))+IF(INDEX(Settings!$AI$19:$AI$33, MATCH(L$10, Settings!$Y$19:$Y$33, 0))="", 0, INDEX($AO$2:$AU$8, MATCH(TEXT($B360, "ddd"), $AN$2:$AN$8, 0), MATCH(INDEX(Settings!$AI$19:$AI$33, MATCH(L$10, Settings!$Y$19:$Y$33, 0)), $AO$1:$AU$1, 0))), 0))</f>
        <v/>
      </c>
      <c r="AV360" s="119" t="str">
        <f>IF(OR($B360="", M360="", M$10="", AV$9), "", IFERROR($B360+INDEX(Settings!$AF$19:$AF$33, MATCH(M$10, Settings!$Y$19:$Y$33, 0))+IF(INDEX(Settings!$AI$19:$AI$33, MATCH(M$10, Settings!$Y$19:$Y$33, 0))="", 0, INDEX($AO$2:$AU$8, MATCH(TEXT($B360, "ddd"), $AN$2:$AN$8, 0), MATCH(INDEX(Settings!$AI$19:$AI$33, MATCH(M$10, Settings!$Y$19:$Y$33, 0)), $AO$1:$AU$1, 0))), 0))</f>
        <v/>
      </c>
      <c r="AW360" s="119" t="str">
        <f>IF(OR($B360="", N360="", N$10="", AW$9), "", IFERROR($B360+INDEX(Settings!$AF$19:$AF$33, MATCH(N$10, Settings!$Y$19:$Y$33, 0))+IF(INDEX(Settings!$AI$19:$AI$33, MATCH(N$10, Settings!$Y$19:$Y$33, 0))="", 0, INDEX($AO$2:$AU$8, MATCH(TEXT($B360, "ddd"), $AN$2:$AN$8, 0), MATCH(INDEX(Settings!$AI$19:$AI$33, MATCH(N$10, Settings!$Y$19:$Y$33, 0)), $AO$1:$AU$1, 0))), 0))</f>
        <v/>
      </c>
      <c r="AX360" s="119" t="str">
        <f>IF(OR($B360="", O360="", O$10="", AX$9), "", IFERROR($B360+INDEX(Settings!$AF$19:$AF$33, MATCH(O$10, Settings!$Y$19:$Y$33, 0))+IF(INDEX(Settings!$AI$19:$AI$33, MATCH(O$10, Settings!$Y$19:$Y$33, 0))="", 0, INDEX($AO$2:$AU$8, MATCH(TEXT($B360, "ddd"), $AN$2:$AN$8, 0), MATCH(INDEX(Settings!$AI$19:$AI$33, MATCH(O$10, Settings!$Y$19:$Y$33, 0)), $AO$1:$AU$1, 0))), 0))</f>
        <v/>
      </c>
      <c r="AY360" s="119" t="str">
        <f>IF(OR($B360="", P360="", P$10="", AY$9), "", IFERROR($B360+INDEX(Settings!$AF$19:$AF$33, MATCH(P$10, Settings!$Y$19:$Y$33, 0))+IF(INDEX(Settings!$AI$19:$AI$33, MATCH(P$10, Settings!$Y$19:$Y$33, 0))="", 0, INDEX($AO$2:$AU$8, MATCH(TEXT($B360, "ddd"), $AN$2:$AN$8, 0), MATCH(INDEX(Settings!$AI$19:$AI$33, MATCH(P$10, Settings!$Y$19:$Y$33, 0)), $AO$1:$AU$1, 0))), 0))</f>
        <v/>
      </c>
      <c r="AZ360" s="120" t="str">
        <f>IF(OR($B360="", Q360="", Q$10="", AZ$9), "", IFERROR($B360+INDEX(Settings!$AF$19:$AF$33, MATCH(Q$10, Settings!$Y$19:$Y$33, 0))+IF(INDEX(Settings!$AI$19:$AI$33, MATCH(Q$10, Settings!$Y$19:$Y$33, 0))="", 0, INDEX($AO$2:$AU$8, MATCH(TEXT($B360, "ddd"), $AN$2:$AN$8, 0), MATCH(INDEX(Settings!$AI$19:$AI$33, MATCH(Q$10, Settings!$Y$19:$Y$33, 0)), $AO$1:$AU$1, 0))), 0))</f>
        <v/>
      </c>
      <c r="BB360" s="118" t="str">
        <f>IF(OR(C$10="", $B360="", C360="", BB$9=""), "", IFERROR(WORKDAY((DATE(YEAR($B360), MONTH($B360)+INDEX(Settings!$AM$19:$AM$33, MATCH(C$10, Settings!$Y$19:$Y$33, 0)), IF(INDEX(Settings!$AQ$19:$AQ$33, MATCH(C$10, Settings!$Y$19:$Y$33, 0))=0, DAY($B360), INDEX(Settings!$AQ$19:$AQ$33, MATCH(C$10, Settings!$Y$19:$Y$33, 0))))-1), 1, Settings!$AY$23:$AY$38), ""))</f>
        <v/>
      </c>
      <c r="BC360" s="119" t="str">
        <f>IF(OR(D$10="", $B360="", D360="", BC$9=""), "", IFERROR(WORKDAY((DATE(YEAR($B360), MONTH($B360)+INDEX(Settings!$AM$19:$AM$33, MATCH(D$10, Settings!$Y$19:$Y$33, 0)), IF(INDEX(Settings!$AQ$19:$AQ$33, MATCH(D$10, Settings!$Y$19:$Y$33, 0))=0, DAY($B360), INDEX(Settings!$AQ$19:$AQ$33, MATCH(D$10, Settings!$Y$19:$Y$33, 0))))-1), 1, Settings!$AY$23:$AY$38), ""))</f>
        <v/>
      </c>
      <c r="BD360" s="119" t="str">
        <f>IF(OR(E$10="", $B360="", E360="", BD$9=""), "", IFERROR(WORKDAY((DATE(YEAR($B360), MONTH($B360)+INDEX(Settings!$AM$19:$AM$33, MATCH(E$10, Settings!$Y$19:$Y$33, 0)), IF(INDEX(Settings!$AQ$19:$AQ$33, MATCH(E$10, Settings!$Y$19:$Y$33, 0))=0, DAY($B360), INDEX(Settings!$AQ$19:$AQ$33, MATCH(E$10, Settings!$Y$19:$Y$33, 0))))-1), 1, Settings!$AY$23:$AY$38), ""))</f>
        <v/>
      </c>
      <c r="BE360" s="119" t="str">
        <f>IF(OR(F$10="", $B360="", F360="", BE$9=""), "", IFERROR(WORKDAY((DATE(YEAR($B360), MONTH($B360)+INDEX(Settings!$AM$19:$AM$33, MATCH(F$10, Settings!$Y$19:$Y$33, 0)), IF(INDEX(Settings!$AQ$19:$AQ$33, MATCH(F$10, Settings!$Y$19:$Y$33, 0))=0, DAY($B360), INDEX(Settings!$AQ$19:$AQ$33, MATCH(F$10, Settings!$Y$19:$Y$33, 0))))-1), 1, Settings!$AY$23:$AY$38), ""))</f>
        <v/>
      </c>
      <c r="BF360" s="119" t="str">
        <f>IF(OR(G$10="", $B360="", G360="", BF$9=""), "", IFERROR(WORKDAY((DATE(YEAR($B360), MONTH($B360)+INDEX(Settings!$AM$19:$AM$33, MATCH(G$10, Settings!$Y$19:$Y$33, 0)), IF(INDEX(Settings!$AQ$19:$AQ$33, MATCH(G$10, Settings!$Y$19:$Y$33, 0))=0, DAY($B360), INDEX(Settings!$AQ$19:$AQ$33, MATCH(G$10, Settings!$Y$19:$Y$33, 0))))-1), 1, Settings!$AY$23:$AY$38), ""))</f>
        <v/>
      </c>
      <c r="BG360" s="119" t="str">
        <f>IF(OR(H$10="", $B360="", H360="", BG$9=""), "", IFERROR(WORKDAY((DATE(YEAR($B360), MONTH($B360)+INDEX(Settings!$AM$19:$AM$33, MATCH(H$10, Settings!$Y$19:$Y$33, 0)), IF(INDEX(Settings!$AQ$19:$AQ$33, MATCH(H$10, Settings!$Y$19:$Y$33, 0))=0, DAY($B360), INDEX(Settings!$AQ$19:$AQ$33, MATCH(H$10, Settings!$Y$19:$Y$33, 0))))-1), 1, Settings!$AY$23:$AY$38), ""))</f>
        <v/>
      </c>
      <c r="BH360" s="119" t="str">
        <f>IF(OR(I$10="", $B360="", I360="", BH$9=""), "", IFERROR(WORKDAY((DATE(YEAR($B360), MONTH($B360)+INDEX(Settings!$AM$19:$AM$33, MATCH(I$10, Settings!$Y$19:$Y$33, 0)), IF(INDEX(Settings!$AQ$19:$AQ$33, MATCH(I$10, Settings!$Y$19:$Y$33, 0))=0, DAY($B360), INDEX(Settings!$AQ$19:$AQ$33, MATCH(I$10, Settings!$Y$19:$Y$33, 0))))-1), 1, Settings!$AY$23:$AY$38), ""))</f>
        <v/>
      </c>
      <c r="BI360" s="119" t="str">
        <f>IF(OR(J$10="", $B360="", J360="", BI$9=""), "", IFERROR(WORKDAY((DATE(YEAR($B360), MONTH($B360)+INDEX(Settings!$AM$19:$AM$33, MATCH(J$10, Settings!$Y$19:$Y$33, 0)), IF(INDEX(Settings!$AQ$19:$AQ$33, MATCH(J$10, Settings!$Y$19:$Y$33, 0))=0, DAY($B360), INDEX(Settings!$AQ$19:$AQ$33, MATCH(J$10, Settings!$Y$19:$Y$33, 0))))-1), 1, Settings!$AY$23:$AY$38), ""))</f>
        <v/>
      </c>
      <c r="BJ360" s="119" t="str">
        <f>IF(OR(K$10="", $B360="", K360="", BJ$9=""), "", IFERROR(WORKDAY((DATE(YEAR($B360), MONTH($B360)+INDEX(Settings!$AM$19:$AM$33, MATCH(K$10, Settings!$Y$19:$Y$33, 0)), IF(INDEX(Settings!$AQ$19:$AQ$33, MATCH(K$10, Settings!$Y$19:$Y$33, 0))=0, DAY($B360), INDEX(Settings!$AQ$19:$AQ$33, MATCH(K$10, Settings!$Y$19:$Y$33, 0))))-1), 1, Settings!$AY$23:$AY$38), ""))</f>
        <v/>
      </c>
      <c r="BK360" s="119" t="str">
        <f>IF(OR(L$10="", $B360="", L360="", BK$9=""), "", IFERROR(WORKDAY((DATE(YEAR($B360), MONTH($B360)+INDEX(Settings!$AM$19:$AM$33, MATCH(L$10, Settings!$Y$19:$Y$33, 0)), IF(INDEX(Settings!$AQ$19:$AQ$33, MATCH(L$10, Settings!$Y$19:$Y$33, 0))=0, DAY($B360), INDEX(Settings!$AQ$19:$AQ$33, MATCH(L$10, Settings!$Y$19:$Y$33, 0))))-1), 1, Settings!$AY$23:$AY$38), ""))</f>
        <v/>
      </c>
      <c r="BL360" s="119" t="str">
        <f>IF(OR(M$10="", $B360="", M360="", BL$9=""), "", IFERROR(WORKDAY((DATE(YEAR($B360), MONTH($B360)+INDEX(Settings!$AM$19:$AM$33, MATCH(M$10, Settings!$Y$19:$Y$33, 0)), IF(INDEX(Settings!$AQ$19:$AQ$33, MATCH(M$10, Settings!$Y$19:$Y$33, 0))=0, DAY($B360), INDEX(Settings!$AQ$19:$AQ$33, MATCH(M$10, Settings!$Y$19:$Y$33, 0))))-1), 1, Settings!$AY$23:$AY$38), ""))</f>
        <v/>
      </c>
      <c r="BM360" s="119" t="str">
        <f>IF(OR(N$10="", $B360="", N360="", BM$9=""), "", IFERROR(WORKDAY((DATE(YEAR($B360), MONTH($B360)+INDEX(Settings!$AM$19:$AM$33, MATCH(N$10, Settings!$Y$19:$Y$33, 0)), IF(INDEX(Settings!$AQ$19:$AQ$33, MATCH(N$10, Settings!$Y$19:$Y$33, 0))=0, DAY($B360), INDEX(Settings!$AQ$19:$AQ$33, MATCH(N$10, Settings!$Y$19:$Y$33, 0))))-1), 1, Settings!$AY$23:$AY$38), ""))</f>
        <v/>
      </c>
      <c r="BN360" s="119" t="str">
        <f>IF(OR(O$10="", $B360="", O360="", BN$9=""), "", IFERROR(WORKDAY((DATE(YEAR($B360), MONTH($B360)+INDEX(Settings!$AM$19:$AM$33, MATCH(O$10, Settings!$Y$19:$Y$33, 0)), IF(INDEX(Settings!$AQ$19:$AQ$33, MATCH(O$10, Settings!$Y$19:$Y$33, 0))=0, DAY($B360), INDEX(Settings!$AQ$19:$AQ$33, MATCH(O$10, Settings!$Y$19:$Y$33, 0))))-1), 1, Settings!$AY$23:$AY$38), ""))</f>
        <v/>
      </c>
      <c r="BO360" s="119" t="str">
        <f>IF(OR(P$10="", $B360="", P360="", BO$9=""), "", IFERROR(WORKDAY((DATE(YEAR($B360), MONTH($B360)+INDEX(Settings!$AM$19:$AM$33, MATCH(P$10, Settings!$Y$19:$Y$33, 0)), IF(INDEX(Settings!$AQ$19:$AQ$33, MATCH(P$10, Settings!$Y$19:$Y$33, 0))=0, DAY($B360), INDEX(Settings!$AQ$19:$AQ$33, MATCH(P$10, Settings!$Y$19:$Y$33, 0))))-1), 1, Settings!$AY$23:$AY$38), ""))</f>
        <v/>
      </c>
      <c r="BP360" s="120" t="str">
        <f>IF(OR(Q$10="", $B360="", Q360="", BP$9=""), "", IFERROR(WORKDAY((DATE(YEAR($B360), MONTH($B360)+INDEX(Settings!$AM$19:$AM$33, MATCH(Q$10, Settings!$Y$19:$Y$33, 0)), IF(INDEX(Settings!$AQ$19:$AQ$33, MATCH(Q$10, Settings!$Y$19:$Y$33, 0))=0, DAY($B360), INDEX(Settings!$AQ$19:$AQ$33, MATCH(Q$10, Settings!$Y$19:$Y$33, 0))))-1), 1, Settings!$AY$23:$AY$38), ""))</f>
        <v/>
      </c>
      <c r="BR360" s="118" t="str">
        <f>IF(BB360="", "", IF(BB360&lt;=$B360, WORKDAY(DATE(YEAR($BB360), MONTH(BB360)+1, DAY(BB360)-1), 1, Settings!$AY$23:$AY$38), BB360))</f>
        <v/>
      </c>
      <c r="BS360" s="119" t="str">
        <f>IF(BC360="", "", IF(BC360&lt;=$B360, WORKDAY(DATE(YEAR($BB360), MONTH(BC360)+1, DAY(BC360)-1), 1, Settings!$AY$23:$AY$38), BC360))</f>
        <v/>
      </c>
      <c r="BT360" s="119" t="str">
        <f>IF(BD360="", "", IF(BD360&lt;=$B360, WORKDAY(DATE(YEAR($BB360), MONTH(BD360)+1, DAY(BD360)-1), 1, Settings!$AY$23:$AY$38), BD360))</f>
        <v/>
      </c>
      <c r="BU360" s="119" t="str">
        <f>IF(BE360="", "", IF(BE360&lt;=$B360, WORKDAY(DATE(YEAR($BB360), MONTH(BE360)+1, DAY(BE360)-1), 1, Settings!$AY$23:$AY$38), BE360))</f>
        <v/>
      </c>
      <c r="BV360" s="119" t="str">
        <f>IF(BF360="", "", IF(BF360&lt;=$B360, WORKDAY(DATE(YEAR($BB360), MONTH(BF360)+1, DAY(BF360)-1), 1, Settings!$AY$23:$AY$38), BF360))</f>
        <v/>
      </c>
      <c r="BW360" s="119" t="str">
        <f>IF(BG360="", "", IF(BG360&lt;=$B360, WORKDAY(DATE(YEAR($BB360), MONTH(BG360)+1, DAY(BG360)-1), 1, Settings!$AY$23:$AY$38), BG360))</f>
        <v/>
      </c>
      <c r="BX360" s="119" t="str">
        <f>IF(BH360="", "", IF(BH360&lt;=$B360, WORKDAY(DATE(YEAR($BB360), MONTH(BH360)+1, DAY(BH360)-1), 1, Settings!$AY$23:$AY$38), BH360))</f>
        <v/>
      </c>
      <c r="BY360" s="119" t="str">
        <f>IF(BI360="", "", IF(BI360&lt;=$B360, WORKDAY(DATE(YEAR($BB360), MONTH(BI360)+1, DAY(BI360)-1), 1, Settings!$AY$23:$AY$38), BI360))</f>
        <v/>
      </c>
      <c r="BZ360" s="119" t="str">
        <f>IF(BJ360="", "", IF(BJ360&lt;=$B360, WORKDAY(DATE(YEAR($BB360), MONTH(BJ360)+1, DAY(BJ360)-1), 1, Settings!$AY$23:$AY$38), BJ360))</f>
        <v/>
      </c>
      <c r="CA360" s="119" t="str">
        <f>IF(BK360="", "", IF(BK360&lt;=$B360, WORKDAY(DATE(YEAR($BB360), MONTH(BK360)+1, DAY(BK360)-1), 1, Settings!$AY$23:$AY$38), BK360))</f>
        <v/>
      </c>
      <c r="CB360" s="119" t="str">
        <f>IF(BL360="", "", IF(BL360&lt;=$B360, WORKDAY(DATE(YEAR($BB360), MONTH(BL360)+1, DAY(BL360)-1), 1, Settings!$AY$23:$AY$38), BL360))</f>
        <v/>
      </c>
      <c r="CC360" s="119" t="str">
        <f>IF(BM360="", "", IF(BM360&lt;=$B360, WORKDAY(DATE(YEAR($BB360), MONTH(BM360)+1, DAY(BM360)-1), 1, Settings!$AY$23:$AY$38), BM360))</f>
        <v/>
      </c>
      <c r="CD360" s="119" t="str">
        <f>IF(BN360="", "", IF(BN360&lt;=$B360, WORKDAY(DATE(YEAR($BB360), MONTH(BN360)+1, DAY(BN360)-1), 1, Settings!$AY$23:$AY$38), BN360))</f>
        <v/>
      </c>
      <c r="CE360" s="119" t="str">
        <f>IF(BO360="", "", IF(BO360&lt;=$B360, WORKDAY(DATE(YEAR($BB360), MONTH(BO360)+1, DAY(BO360)-1), 1, Settings!$AY$23:$AY$38), BO360))</f>
        <v/>
      </c>
      <c r="CF360" s="120" t="str">
        <f>IF(BP360="", "", IF(BP360&lt;=$B360, WORKDAY(DATE(YEAR($BB360), MONTH(BP360)+1, DAY(BP360)-1), 1, Settings!$AY$23:$AY$38), BP360))</f>
        <v/>
      </c>
      <c r="CH360" s="48" t="str">
        <f t="shared" si="159"/>
        <v/>
      </c>
      <c r="CI360" s="49" t="str">
        <f t="shared" si="160"/>
        <v/>
      </c>
      <c r="CJ360" s="49" t="str">
        <f t="shared" si="161"/>
        <v/>
      </c>
      <c r="CK360" s="49" t="str">
        <f t="shared" si="162"/>
        <v/>
      </c>
      <c r="CL360" s="49" t="str">
        <f t="shared" si="163"/>
        <v/>
      </c>
      <c r="CM360" s="49" t="str">
        <f t="shared" si="164"/>
        <v/>
      </c>
      <c r="CN360" s="49" t="str">
        <f t="shared" si="165"/>
        <v/>
      </c>
      <c r="CO360" s="49" t="str">
        <f t="shared" si="166"/>
        <v/>
      </c>
      <c r="CP360" s="49" t="str">
        <f t="shared" si="167"/>
        <v/>
      </c>
      <c r="CQ360" s="49" t="str">
        <f t="shared" si="168"/>
        <v/>
      </c>
      <c r="CR360" s="49" t="str">
        <f t="shared" si="169"/>
        <v/>
      </c>
      <c r="CS360" s="49" t="str">
        <f t="shared" si="170"/>
        <v/>
      </c>
      <c r="CT360" s="49" t="str">
        <f t="shared" si="171"/>
        <v/>
      </c>
      <c r="CU360" s="49" t="str">
        <f t="shared" si="172"/>
        <v/>
      </c>
      <c r="CV360" s="16" t="str">
        <f t="shared" si="173"/>
        <v/>
      </c>
      <c r="CX360" s="48" t="str">
        <f t="shared" si="174"/>
        <v/>
      </c>
      <c r="CY360" s="49" t="str">
        <f t="shared" si="175"/>
        <v/>
      </c>
      <c r="CZ360" s="49" t="str">
        <f t="shared" si="176"/>
        <v/>
      </c>
      <c r="DA360" s="49" t="str">
        <f t="shared" si="177"/>
        <v/>
      </c>
      <c r="DB360" s="49" t="str">
        <f t="shared" si="178"/>
        <v/>
      </c>
      <c r="DC360" s="49" t="str">
        <f t="shared" si="179"/>
        <v/>
      </c>
      <c r="DD360" s="49" t="str">
        <f t="shared" si="180"/>
        <v/>
      </c>
      <c r="DE360" s="49" t="str">
        <f t="shared" si="181"/>
        <v/>
      </c>
      <c r="DF360" s="49" t="str">
        <f t="shared" si="182"/>
        <v/>
      </c>
      <c r="DG360" s="49" t="str">
        <f t="shared" si="183"/>
        <v/>
      </c>
      <c r="DH360" s="49" t="str">
        <f t="shared" si="184"/>
        <v/>
      </c>
      <c r="DI360" s="49" t="str">
        <f t="shared" si="185"/>
        <v/>
      </c>
      <c r="DJ360" s="49" t="str">
        <f t="shared" si="186"/>
        <v/>
      </c>
      <c r="DK360" s="49" t="str">
        <f t="shared" si="187"/>
        <v/>
      </c>
      <c r="DL360" s="16" t="str">
        <f t="shared" si="188"/>
        <v/>
      </c>
      <c r="DN360" s="17" t="str">
        <f t="shared" si="189"/>
        <v>Jun 2020</v>
      </c>
    </row>
    <row r="361" spans="1:118" x14ac:dyDescent="0.25">
      <c r="A361" s="30"/>
      <c r="B361" s="102">
        <f>IF(B360="", "", IFERROR(IF(B360+1&gt;Settings!$G$25, "", B360+1), ""))</f>
        <v>43997</v>
      </c>
      <c r="C361" s="294"/>
      <c r="D361" s="295"/>
      <c r="E361" s="295"/>
      <c r="F361" s="295"/>
      <c r="G361" s="295"/>
      <c r="H361" s="295"/>
      <c r="I361" s="295"/>
      <c r="J361" s="295"/>
      <c r="K361" s="295"/>
      <c r="L361" s="295"/>
      <c r="M361" s="295"/>
      <c r="N361" s="295"/>
      <c r="O361" s="295"/>
      <c r="P361" s="295"/>
      <c r="Q361" s="296"/>
      <c r="R361" s="30"/>
      <c r="T361" s="17" t="str">
        <f>IF($B361="", "", IF($B361&lt;Settings!$G$23, "Old", "New"))</f>
        <v>New</v>
      </c>
      <c r="AL361" s="118" t="str">
        <f>IF(OR($B361="", C361="", C$10="", AL$9), "", IFERROR($B361+INDEX(Settings!$AF$19:$AF$33, MATCH(C$10, Settings!$Y$19:$Y$33, 0))+IF(INDEX(Settings!$AI$19:$AI$33, MATCH(C$10, Settings!$Y$19:$Y$33, 0))="", 0, INDEX($AO$2:$AU$8, MATCH(TEXT($B361, "ddd"), $AN$2:$AN$8, 0), MATCH(INDEX(Settings!$AI$19:$AI$33, MATCH(C$10, Settings!$Y$19:$Y$33, 0)), $AO$1:$AU$1, 0))), 0))</f>
        <v/>
      </c>
      <c r="AM361" s="119" t="str">
        <f>IF(OR($B361="", D361="", D$10="", AM$9), "", IFERROR($B361+INDEX(Settings!$AF$19:$AF$33, MATCH(D$10, Settings!$Y$19:$Y$33, 0))+IF(INDEX(Settings!$AI$19:$AI$33, MATCH(D$10, Settings!$Y$19:$Y$33, 0))="", 0, INDEX($AO$2:$AU$8, MATCH(TEXT($B361, "ddd"), $AN$2:$AN$8, 0), MATCH(INDEX(Settings!$AI$19:$AI$33, MATCH(D$10, Settings!$Y$19:$Y$33, 0)), $AO$1:$AU$1, 0))), 0))</f>
        <v/>
      </c>
      <c r="AN361" s="119" t="str">
        <f>IF(OR($B361="", E361="", E$10="", AN$9), "", IFERROR($B361+INDEX(Settings!$AF$19:$AF$33, MATCH(E$10, Settings!$Y$19:$Y$33, 0))+IF(INDEX(Settings!$AI$19:$AI$33, MATCH(E$10, Settings!$Y$19:$Y$33, 0))="", 0, INDEX($AO$2:$AU$8, MATCH(TEXT($B361, "ddd"), $AN$2:$AN$8, 0), MATCH(INDEX(Settings!$AI$19:$AI$33, MATCH(E$10, Settings!$Y$19:$Y$33, 0)), $AO$1:$AU$1, 0))), 0))</f>
        <v/>
      </c>
      <c r="AO361" s="119" t="str">
        <f>IF(OR($B361="", F361="", F$10="", AO$9), "", IFERROR($B361+INDEX(Settings!$AF$19:$AF$33, MATCH(F$10, Settings!$Y$19:$Y$33, 0))+IF(INDEX(Settings!$AI$19:$AI$33, MATCH(F$10, Settings!$Y$19:$Y$33, 0))="", 0, INDEX($AO$2:$AU$8, MATCH(TEXT($B361, "ddd"), $AN$2:$AN$8, 0), MATCH(INDEX(Settings!$AI$19:$AI$33, MATCH(F$10, Settings!$Y$19:$Y$33, 0)), $AO$1:$AU$1, 0))), 0))</f>
        <v/>
      </c>
      <c r="AP361" s="119" t="str">
        <f>IF(OR($B361="", G361="", G$10="", AP$9), "", IFERROR($B361+INDEX(Settings!$AF$19:$AF$33, MATCH(G$10, Settings!$Y$19:$Y$33, 0))+IF(INDEX(Settings!$AI$19:$AI$33, MATCH(G$10, Settings!$Y$19:$Y$33, 0))="", 0, INDEX($AO$2:$AU$8, MATCH(TEXT($B361, "ddd"), $AN$2:$AN$8, 0), MATCH(INDEX(Settings!$AI$19:$AI$33, MATCH(G$10, Settings!$Y$19:$Y$33, 0)), $AO$1:$AU$1, 0))), 0))</f>
        <v/>
      </c>
      <c r="AQ361" s="119" t="str">
        <f>IF(OR($B361="", H361="", H$10="", AQ$9), "", IFERROR($B361+INDEX(Settings!$AF$19:$AF$33, MATCH(H$10, Settings!$Y$19:$Y$33, 0))+IF(INDEX(Settings!$AI$19:$AI$33, MATCH(H$10, Settings!$Y$19:$Y$33, 0))="", 0, INDEX($AO$2:$AU$8, MATCH(TEXT($B361, "ddd"), $AN$2:$AN$8, 0), MATCH(INDEX(Settings!$AI$19:$AI$33, MATCH(H$10, Settings!$Y$19:$Y$33, 0)), $AO$1:$AU$1, 0))), 0))</f>
        <v/>
      </c>
      <c r="AR361" s="119" t="str">
        <f>IF(OR($B361="", I361="", I$10="", AR$9), "", IFERROR($B361+INDEX(Settings!$AF$19:$AF$33, MATCH(I$10, Settings!$Y$19:$Y$33, 0))+IF(INDEX(Settings!$AI$19:$AI$33, MATCH(I$10, Settings!$Y$19:$Y$33, 0))="", 0, INDEX($AO$2:$AU$8, MATCH(TEXT($B361, "ddd"), $AN$2:$AN$8, 0), MATCH(INDEX(Settings!$AI$19:$AI$33, MATCH(I$10, Settings!$Y$19:$Y$33, 0)), $AO$1:$AU$1, 0))), 0))</f>
        <v/>
      </c>
      <c r="AS361" s="119" t="str">
        <f>IF(OR($B361="", J361="", J$10="", AS$9), "", IFERROR($B361+INDEX(Settings!$AF$19:$AF$33, MATCH(J$10, Settings!$Y$19:$Y$33, 0))+IF(INDEX(Settings!$AI$19:$AI$33, MATCH(J$10, Settings!$Y$19:$Y$33, 0))="", 0, INDEX($AO$2:$AU$8, MATCH(TEXT($B361, "ddd"), $AN$2:$AN$8, 0), MATCH(INDEX(Settings!$AI$19:$AI$33, MATCH(J$10, Settings!$Y$19:$Y$33, 0)), $AO$1:$AU$1, 0))), 0))</f>
        <v/>
      </c>
      <c r="AT361" s="119" t="str">
        <f>IF(OR($B361="", K361="", K$10="", AT$9), "", IFERROR($B361+INDEX(Settings!$AF$19:$AF$33, MATCH(K$10, Settings!$Y$19:$Y$33, 0))+IF(INDEX(Settings!$AI$19:$AI$33, MATCH(K$10, Settings!$Y$19:$Y$33, 0))="", 0, INDEX($AO$2:$AU$8, MATCH(TEXT($B361, "ddd"), $AN$2:$AN$8, 0), MATCH(INDEX(Settings!$AI$19:$AI$33, MATCH(K$10, Settings!$Y$19:$Y$33, 0)), $AO$1:$AU$1, 0))), 0))</f>
        <v/>
      </c>
      <c r="AU361" s="119" t="str">
        <f>IF(OR($B361="", L361="", L$10="", AU$9), "", IFERROR($B361+INDEX(Settings!$AF$19:$AF$33, MATCH(L$10, Settings!$Y$19:$Y$33, 0))+IF(INDEX(Settings!$AI$19:$AI$33, MATCH(L$10, Settings!$Y$19:$Y$33, 0))="", 0, INDEX($AO$2:$AU$8, MATCH(TEXT($B361, "ddd"), $AN$2:$AN$8, 0), MATCH(INDEX(Settings!$AI$19:$AI$33, MATCH(L$10, Settings!$Y$19:$Y$33, 0)), $AO$1:$AU$1, 0))), 0))</f>
        <v/>
      </c>
      <c r="AV361" s="119" t="str">
        <f>IF(OR($B361="", M361="", M$10="", AV$9), "", IFERROR($B361+INDEX(Settings!$AF$19:$AF$33, MATCH(M$10, Settings!$Y$19:$Y$33, 0))+IF(INDEX(Settings!$AI$19:$AI$33, MATCH(M$10, Settings!$Y$19:$Y$33, 0))="", 0, INDEX($AO$2:$AU$8, MATCH(TEXT($B361, "ddd"), $AN$2:$AN$8, 0), MATCH(INDEX(Settings!$AI$19:$AI$33, MATCH(M$10, Settings!$Y$19:$Y$33, 0)), $AO$1:$AU$1, 0))), 0))</f>
        <v/>
      </c>
      <c r="AW361" s="119" t="str">
        <f>IF(OR($B361="", N361="", N$10="", AW$9), "", IFERROR($B361+INDEX(Settings!$AF$19:$AF$33, MATCH(N$10, Settings!$Y$19:$Y$33, 0))+IF(INDEX(Settings!$AI$19:$AI$33, MATCH(N$10, Settings!$Y$19:$Y$33, 0))="", 0, INDEX($AO$2:$AU$8, MATCH(TEXT($B361, "ddd"), $AN$2:$AN$8, 0), MATCH(INDEX(Settings!$AI$19:$AI$33, MATCH(N$10, Settings!$Y$19:$Y$33, 0)), $AO$1:$AU$1, 0))), 0))</f>
        <v/>
      </c>
      <c r="AX361" s="119" t="str">
        <f>IF(OR($B361="", O361="", O$10="", AX$9), "", IFERROR($B361+INDEX(Settings!$AF$19:$AF$33, MATCH(O$10, Settings!$Y$19:$Y$33, 0))+IF(INDEX(Settings!$AI$19:$AI$33, MATCH(O$10, Settings!$Y$19:$Y$33, 0))="", 0, INDEX($AO$2:$AU$8, MATCH(TEXT($B361, "ddd"), $AN$2:$AN$8, 0), MATCH(INDEX(Settings!$AI$19:$AI$33, MATCH(O$10, Settings!$Y$19:$Y$33, 0)), $AO$1:$AU$1, 0))), 0))</f>
        <v/>
      </c>
      <c r="AY361" s="119" t="str">
        <f>IF(OR($B361="", P361="", P$10="", AY$9), "", IFERROR($B361+INDEX(Settings!$AF$19:$AF$33, MATCH(P$10, Settings!$Y$19:$Y$33, 0))+IF(INDEX(Settings!$AI$19:$AI$33, MATCH(P$10, Settings!$Y$19:$Y$33, 0))="", 0, INDEX($AO$2:$AU$8, MATCH(TEXT($B361, "ddd"), $AN$2:$AN$8, 0), MATCH(INDEX(Settings!$AI$19:$AI$33, MATCH(P$10, Settings!$Y$19:$Y$33, 0)), $AO$1:$AU$1, 0))), 0))</f>
        <v/>
      </c>
      <c r="AZ361" s="120" t="str">
        <f>IF(OR($B361="", Q361="", Q$10="", AZ$9), "", IFERROR($B361+INDEX(Settings!$AF$19:$AF$33, MATCH(Q$10, Settings!$Y$19:$Y$33, 0))+IF(INDEX(Settings!$AI$19:$AI$33, MATCH(Q$10, Settings!$Y$19:$Y$33, 0))="", 0, INDEX($AO$2:$AU$8, MATCH(TEXT($B361, "ddd"), $AN$2:$AN$8, 0), MATCH(INDEX(Settings!$AI$19:$AI$33, MATCH(Q$10, Settings!$Y$19:$Y$33, 0)), $AO$1:$AU$1, 0))), 0))</f>
        <v/>
      </c>
      <c r="BB361" s="118" t="str">
        <f>IF(OR(C$10="", $B361="", C361="", BB$9=""), "", IFERROR(WORKDAY((DATE(YEAR($B361), MONTH($B361)+INDEX(Settings!$AM$19:$AM$33, MATCH(C$10, Settings!$Y$19:$Y$33, 0)), IF(INDEX(Settings!$AQ$19:$AQ$33, MATCH(C$10, Settings!$Y$19:$Y$33, 0))=0, DAY($B361), INDEX(Settings!$AQ$19:$AQ$33, MATCH(C$10, Settings!$Y$19:$Y$33, 0))))-1), 1, Settings!$AY$23:$AY$38), ""))</f>
        <v/>
      </c>
      <c r="BC361" s="119" t="str">
        <f>IF(OR(D$10="", $B361="", D361="", BC$9=""), "", IFERROR(WORKDAY((DATE(YEAR($B361), MONTH($B361)+INDEX(Settings!$AM$19:$AM$33, MATCH(D$10, Settings!$Y$19:$Y$33, 0)), IF(INDEX(Settings!$AQ$19:$AQ$33, MATCH(D$10, Settings!$Y$19:$Y$33, 0))=0, DAY($B361), INDEX(Settings!$AQ$19:$AQ$33, MATCH(D$10, Settings!$Y$19:$Y$33, 0))))-1), 1, Settings!$AY$23:$AY$38), ""))</f>
        <v/>
      </c>
      <c r="BD361" s="119" t="str">
        <f>IF(OR(E$10="", $B361="", E361="", BD$9=""), "", IFERROR(WORKDAY((DATE(YEAR($B361), MONTH($B361)+INDEX(Settings!$AM$19:$AM$33, MATCH(E$10, Settings!$Y$19:$Y$33, 0)), IF(INDEX(Settings!$AQ$19:$AQ$33, MATCH(E$10, Settings!$Y$19:$Y$33, 0))=0, DAY($B361), INDEX(Settings!$AQ$19:$AQ$33, MATCH(E$10, Settings!$Y$19:$Y$33, 0))))-1), 1, Settings!$AY$23:$AY$38), ""))</f>
        <v/>
      </c>
      <c r="BE361" s="119" t="str">
        <f>IF(OR(F$10="", $B361="", F361="", BE$9=""), "", IFERROR(WORKDAY((DATE(YEAR($B361), MONTH($B361)+INDEX(Settings!$AM$19:$AM$33, MATCH(F$10, Settings!$Y$19:$Y$33, 0)), IF(INDEX(Settings!$AQ$19:$AQ$33, MATCH(F$10, Settings!$Y$19:$Y$33, 0))=0, DAY($B361), INDEX(Settings!$AQ$19:$AQ$33, MATCH(F$10, Settings!$Y$19:$Y$33, 0))))-1), 1, Settings!$AY$23:$AY$38), ""))</f>
        <v/>
      </c>
      <c r="BF361" s="119" t="str">
        <f>IF(OR(G$10="", $B361="", G361="", BF$9=""), "", IFERROR(WORKDAY((DATE(YEAR($B361), MONTH($B361)+INDEX(Settings!$AM$19:$AM$33, MATCH(G$10, Settings!$Y$19:$Y$33, 0)), IF(INDEX(Settings!$AQ$19:$AQ$33, MATCH(G$10, Settings!$Y$19:$Y$33, 0))=0, DAY($B361), INDEX(Settings!$AQ$19:$AQ$33, MATCH(G$10, Settings!$Y$19:$Y$33, 0))))-1), 1, Settings!$AY$23:$AY$38), ""))</f>
        <v/>
      </c>
      <c r="BG361" s="119" t="str">
        <f>IF(OR(H$10="", $B361="", H361="", BG$9=""), "", IFERROR(WORKDAY((DATE(YEAR($B361), MONTH($B361)+INDEX(Settings!$AM$19:$AM$33, MATCH(H$10, Settings!$Y$19:$Y$33, 0)), IF(INDEX(Settings!$AQ$19:$AQ$33, MATCH(H$10, Settings!$Y$19:$Y$33, 0))=0, DAY($B361), INDEX(Settings!$AQ$19:$AQ$33, MATCH(H$10, Settings!$Y$19:$Y$33, 0))))-1), 1, Settings!$AY$23:$AY$38), ""))</f>
        <v/>
      </c>
      <c r="BH361" s="119" t="str">
        <f>IF(OR(I$10="", $B361="", I361="", BH$9=""), "", IFERROR(WORKDAY((DATE(YEAR($B361), MONTH($B361)+INDEX(Settings!$AM$19:$AM$33, MATCH(I$10, Settings!$Y$19:$Y$33, 0)), IF(INDEX(Settings!$AQ$19:$AQ$33, MATCH(I$10, Settings!$Y$19:$Y$33, 0))=0, DAY($B361), INDEX(Settings!$AQ$19:$AQ$33, MATCH(I$10, Settings!$Y$19:$Y$33, 0))))-1), 1, Settings!$AY$23:$AY$38), ""))</f>
        <v/>
      </c>
      <c r="BI361" s="119" t="str">
        <f>IF(OR(J$10="", $B361="", J361="", BI$9=""), "", IFERROR(WORKDAY((DATE(YEAR($B361), MONTH($B361)+INDEX(Settings!$AM$19:$AM$33, MATCH(J$10, Settings!$Y$19:$Y$33, 0)), IF(INDEX(Settings!$AQ$19:$AQ$33, MATCH(J$10, Settings!$Y$19:$Y$33, 0))=0, DAY($B361), INDEX(Settings!$AQ$19:$AQ$33, MATCH(J$10, Settings!$Y$19:$Y$33, 0))))-1), 1, Settings!$AY$23:$AY$38), ""))</f>
        <v/>
      </c>
      <c r="BJ361" s="119" t="str">
        <f>IF(OR(K$10="", $B361="", K361="", BJ$9=""), "", IFERROR(WORKDAY((DATE(YEAR($B361), MONTH($B361)+INDEX(Settings!$AM$19:$AM$33, MATCH(K$10, Settings!$Y$19:$Y$33, 0)), IF(INDEX(Settings!$AQ$19:$AQ$33, MATCH(K$10, Settings!$Y$19:$Y$33, 0))=0, DAY($B361), INDEX(Settings!$AQ$19:$AQ$33, MATCH(K$10, Settings!$Y$19:$Y$33, 0))))-1), 1, Settings!$AY$23:$AY$38), ""))</f>
        <v/>
      </c>
      <c r="BK361" s="119" t="str">
        <f>IF(OR(L$10="", $B361="", L361="", BK$9=""), "", IFERROR(WORKDAY((DATE(YEAR($B361), MONTH($B361)+INDEX(Settings!$AM$19:$AM$33, MATCH(L$10, Settings!$Y$19:$Y$33, 0)), IF(INDEX(Settings!$AQ$19:$AQ$33, MATCH(L$10, Settings!$Y$19:$Y$33, 0))=0, DAY($B361), INDEX(Settings!$AQ$19:$AQ$33, MATCH(L$10, Settings!$Y$19:$Y$33, 0))))-1), 1, Settings!$AY$23:$AY$38), ""))</f>
        <v/>
      </c>
      <c r="BL361" s="119" t="str">
        <f>IF(OR(M$10="", $B361="", M361="", BL$9=""), "", IFERROR(WORKDAY((DATE(YEAR($B361), MONTH($B361)+INDEX(Settings!$AM$19:$AM$33, MATCH(M$10, Settings!$Y$19:$Y$33, 0)), IF(INDEX(Settings!$AQ$19:$AQ$33, MATCH(M$10, Settings!$Y$19:$Y$33, 0))=0, DAY($B361), INDEX(Settings!$AQ$19:$AQ$33, MATCH(M$10, Settings!$Y$19:$Y$33, 0))))-1), 1, Settings!$AY$23:$AY$38), ""))</f>
        <v/>
      </c>
      <c r="BM361" s="119" t="str">
        <f>IF(OR(N$10="", $B361="", N361="", BM$9=""), "", IFERROR(WORKDAY((DATE(YEAR($B361), MONTH($B361)+INDEX(Settings!$AM$19:$AM$33, MATCH(N$10, Settings!$Y$19:$Y$33, 0)), IF(INDEX(Settings!$AQ$19:$AQ$33, MATCH(N$10, Settings!$Y$19:$Y$33, 0))=0, DAY($B361), INDEX(Settings!$AQ$19:$AQ$33, MATCH(N$10, Settings!$Y$19:$Y$33, 0))))-1), 1, Settings!$AY$23:$AY$38), ""))</f>
        <v/>
      </c>
      <c r="BN361" s="119" t="str">
        <f>IF(OR(O$10="", $B361="", O361="", BN$9=""), "", IFERROR(WORKDAY((DATE(YEAR($B361), MONTH($B361)+INDEX(Settings!$AM$19:$AM$33, MATCH(O$10, Settings!$Y$19:$Y$33, 0)), IF(INDEX(Settings!$AQ$19:$AQ$33, MATCH(O$10, Settings!$Y$19:$Y$33, 0))=0, DAY($B361), INDEX(Settings!$AQ$19:$AQ$33, MATCH(O$10, Settings!$Y$19:$Y$33, 0))))-1), 1, Settings!$AY$23:$AY$38), ""))</f>
        <v/>
      </c>
      <c r="BO361" s="119" t="str">
        <f>IF(OR(P$10="", $B361="", P361="", BO$9=""), "", IFERROR(WORKDAY((DATE(YEAR($B361), MONTH($B361)+INDEX(Settings!$AM$19:$AM$33, MATCH(P$10, Settings!$Y$19:$Y$33, 0)), IF(INDEX(Settings!$AQ$19:$AQ$33, MATCH(P$10, Settings!$Y$19:$Y$33, 0))=0, DAY($B361), INDEX(Settings!$AQ$19:$AQ$33, MATCH(P$10, Settings!$Y$19:$Y$33, 0))))-1), 1, Settings!$AY$23:$AY$38), ""))</f>
        <v/>
      </c>
      <c r="BP361" s="120" t="str">
        <f>IF(OR(Q$10="", $B361="", Q361="", BP$9=""), "", IFERROR(WORKDAY((DATE(YEAR($B361), MONTH($B361)+INDEX(Settings!$AM$19:$AM$33, MATCH(Q$10, Settings!$Y$19:$Y$33, 0)), IF(INDEX(Settings!$AQ$19:$AQ$33, MATCH(Q$10, Settings!$Y$19:$Y$33, 0))=0, DAY($B361), INDEX(Settings!$AQ$19:$AQ$33, MATCH(Q$10, Settings!$Y$19:$Y$33, 0))))-1), 1, Settings!$AY$23:$AY$38), ""))</f>
        <v/>
      </c>
      <c r="BR361" s="118" t="str">
        <f>IF(BB361="", "", IF(BB361&lt;=$B361, WORKDAY(DATE(YEAR($BB361), MONTH(BB361)+1, DAY(BB361)-1), 1, Settings!$AY$23:$AY$38), BB361))</f>
        <v/>
      </c>
      <c r="BS361" s="119" t="str">
        <f>IF(BC361="", "", IF(BC361&lt;=$B361, WORKDAY(DATE(YEAR($BB361), MONTH(BC361)+1, DAY(BC361)-1), 1, Settings!$AY$23:$AY$38), BC361))</f>
        <v/>
      </c>
      <c r="BT361" s="119" t="str">
        <f>IF(BD361="", "", IF(BD361&lt;=$B361, WORKDAY(DATE(YEAR($BB361), MONTH(BD361)+1, DAY(BD361)-1), 1, Settings!$AY$23:$AY$38), BD361))</f>
        <v/>
      </c>
      <c r="BU361" s="119" t="str">
        <f>IF(BE361="", "", IF(BE361&lt;=$B361, WORKDAY(DATE(YEAR($BB361), MONTH(BE361)+1, DAY(BE361)-1), 1, Settings!$AY$23:$AY$38), BE361))</f>
        <v/>
      </c>
      <c r="BV361" s="119" t="str">
        <f>IF(BF361="", "", IF(BF361&lt;=$B361, WORKDAY(DATE(YEAR($BB361), MONTH(BF361)+1, DAY(BF361)-1), 1, Settings!$AY$23:$AY$38), BF361))</f>
        <v/>
      </c>
      <c r="BW361" s="119" t="str">
        <f>IF(BG361="", "", IF(BG361&lt;=$B361, WORKDAY(DATE(YEAR($BB361), MONTH(BG361)+1, DAY(BG361)-1), 1, Settings!$AY$23:$AY$38), BG361))</f>
        <v/>
      </c>
      <c r="BX361" s="119" t="str">
        <f>IF(BH361="", "", IF(BH361&lt;=$B361, WORKDAY(DATE(YEAR($BB361), MONTH(BH361)+1, DAY(BH361)-1), 1, Settings!$AY$23:$AY$38), BH361))</f>
        <v/>
      </c>
      <c r="BY361" s="119" t="str">
        <f>IF(BI361="", "", IF(BI361&lt;=$B361, WORKDAY(DATE(YEAR($BB361), MONTH(BI361)+1, DAY(BI361)-1), 1, Settings!$AY$23:$AY$38), BI361))</f>
        <v/>
      </c>
      <c r="BZ361" s="119" t="str">
        <f>IF(BJ361="", "", IF(BJ361&lt;=$B361, WORKDAY(DATE(YEAR($BB361), MONTH(BJ361)+1, DAY(BJ361)-1), 1, Settings!$AY$23:$AY$38), BJ361))</f>
        <v/>
      </c>
      <c r="CA361" s="119" t="str">
        <f>IF(BK361="", "", IF(BK361&lt;=$B361, WORKDAY(DATE(YEAR($BB361), MONTH(BK361)+1, DAY(BK361)-1), 1, Settings!$AY$23:$AY$38), BK361))</f>
        <v/>
      </c>
      <c r="CB361" s="119" t="str">
        <f>IF(BL361="", "", IF(BL361&lt;=$B361, WORKDAY(DATE(YEAR($BB361), MONTH(BL361)+1, DAY(BL361)-1), 1, Settings!$AY$23:$AY$38), BL361))</f>
        <v/>
      </c>
      <c r="CC361" s="119" t="str">
        <f>IF(BM361="", "", IF(BM361&lt;=$B361, WORKDAY(DATE(YEAR($BB361), MONTH(BM361)+1, DAY(BM361)-1), 1, Settings!$AY$23:$AY$38), BM361))</f>
        <v/>
      </c>
      <c r="CD361" s="119" t="str">
        <f>IF(BN361="", "", IF(BN361&lt;=$B361, WORKDAY(DATE(YEAR($BB361), MONTH(BN361)+1, DAY(BN361)-1), 1, Settings!$AY$23:$AY$38), BN361))</f>
        <v/>
      </c>
      <c r="CE361" s="119" t="str">
        <f>IF(BO361="", "", IF(BO361&lt;=$B361, WORKDAY(DATE(YEAR($BB361), MONTH(BO361)+1, DAY(BO361)-1), 1, Settings!$AY$23:$AY$38), BO361))</f>
        <v/>
      </c>
      <c r="CF361" s="120" t="str">
        <f>IF(BP361="", "", IF(BP361&lt;=$B361, WORKDAY(DATE(YEAR($BB361), MONTH(BP361)+1, DAY(BP361)-1), 1, Settings!$AY$23:$AY$38), BP361))</f>
        <v/>
      </c>
      <c r="CH361" s="48" t="str">
        <f t="shared" si="159"/>
        <v/>
      </c>
      <c r="CI361" s="49" t="str">
        <f t="shared" si="160"/>
        <v/>
      </c>
      <c r="CJ361" s="49" t="str">
        <f t="shared" si="161"/>
        <v/>
      </c>
      <c r="CK361" s="49" t="str">
        <f t="shared" si="162"/>
        <v/>
      </c>
      <c r="CL361" s="49" t="str">
        <f t="shared" si="163"/>
        <v/>
      </c>
      <c r="CM361" s="49" t="str">
        <f t="shared" si="164"/>
        <v/>
      </c>
      <c r="CN361" s="49" t="str">
        <f t="shared" si="165"/>
        <v/>
      </c>
      <c r="CO361" s="49" t="str">
        <f t="shared" si="166"/>
        <v/>
      </c>
      <c r="CP361" s="49" t="str">
        <f t="shared" si="167"/>
        <v/>
      </c>
      <c r="CQ361" s="49" t="str">
        <f t="shared" si="168"/>
        <v/>
      </c>
      <c r="CR361" s="49" t="str">
        <f t="shared" si="169"/>
        <v/>
      </c>
      <c r="CS361" s="49" t="str">
        <f t="shared" si="170"/>
        <v/>
      </c>
      <c r="CT361" s="49" t="str">
        <f t="shared" si="171"/>
        <v/>
      </c>
      <c r="CU361" s="49" t="str">
        <f t="shared" si="172"/>
        <v/>
      </c>
      <c r="CV361" s="16" t="str">
        <f t="shared" si="173"/>
        <v/>
      </c>
      <c r="CX361" s="48" t="str">
        <f t="shared" si="174"/>
        <v/>
      </c>
      <c r="CY361" s="49" t="str">
        <f t="shared" si="175"/>
        <v/>
      </c>
      <c r="CZ361" s="49" t="str">
        <f t="shared" si="176"/>
        <v/>
      </c>
      <c r="DA361" s="49" t="str">
        <f t="shared" si="177"/>
        <v/>
      </c>
      <c r="DB361" s="49" t="str">
        <f t="shared" si="178"/>
        <v/>
      </c>
      <c r="DC361" s="49" t="str">
        <f t="shared" si="179"/>
        <v/>
      </c>
      <c r="DD361" s="49" t="str">
        <f t="shared" si="180"/>
        <v/>
      </c>
      <c r="DE361" s="49" t="str">
        <f t="shared" si="181"/>
        <v/>
      </c>
      <c r="DF361" s="49" t="str">
        <f t="shared" si="182"/>
        <v/>
      </c>
      <c r="DG361" s="49" t="str">
        <f t="shared" si="183"/>
        <v/>
      </c>
      <c r="DH361" s="49" t="str">
        <f t="shared" si="184"/>
        <v/>
      </c>
      <c r="DI361" s="49" t="str">
        <f t="shared" si="185"/>
        <v/>
      </c>
      <c r="DJ361" s="49" t="str">
        <f t="shared" si="186"/>
        <v/>
      </c>
      <c r="DK361" s="49" t="str">
        <f t="shared" si="187"/>
        <v/>
      </c>
      <c r="DL361" s="16" t="str">
        <f t="shared" si="188"/>
        <v/>
      </c>
      <c r="DN361" s="17" t="str">
        <f t="shared" si="189"/>
        <v>Jun 2020</v>
      </c>
    </row>
    <row r="362" spans="1:118" x14ac:dyDescent="0.25">
      <c r="A362" s="30"/>
      <c r="B362" s="102">
        <f>IF(B361="", "", IFERROR(IF(B361+1&gt;Settings!$G$25, "", B361+1), ""))</f>
        <v>43998</v>
      </c>
      <c r="C362" s="294"/>
      <c r="D362" s="295"/>
      <c r="E362" s="295"/>
      <c r="F362" s="295"/>
      <c r="G362" s="295"/>
      <c r="H362" s="295"/>
      <c r="I362" s="295"/>
      <c r="J362" s="295"/>
      <c r="K362" s="295"/>
      <c r="L362" s="295"/>
      <c r="M362" s="295"/>
      <c r="N362" s="295"/>
      <c r="O362" s="295"/>
      <c r="P362" s="295"/>
      <c r="Q362" s="296"/>
      <c r="R362" s="30"/>
      <c r="T362" s="17" t="str">
        <f>IF($B362="", "", IF($B362&lt;Settings!$G$23, "Old", "New"))</f>
        <v>New</v>
      </c>
      <c r="AL362" s="118" t="str">
        <f>IF(OR($B362="", C362="", C$10="", AL$9), "", IFERROR($B362+INDEX(Settings!$AF$19:$AF$33, MATCH(C$10, Settings!$Y$19:$Y$33, 0))+IF(INDEX(Settings!$AI$19:$AI$33, MATCH(C$10, Settings!$Y$19:$Y$33, 0))="", 0, INDEX($AO$2:$AU$8, MATCH(TEXT($B362, "ddd"), $AN$2:$AN$8, 0), MATCH(INDEX(Settings!$AI$19:$AI$33, MATCH(C$10, Settings!$Y$19:$Y$33, 0)), $AO$1:$AU$1, 0))), 0))</f>
        <v/>
      </c>
      <c r="AM362" s="119" t="str">
        <f>IF(OR($B362="", D362="", D$10="", AM$9), "", IFERROR($B362+INDEX(Settings!$AF$19:$AF$33, MATCH(D$10, Settings!$Y$19:$Y$33, 0))+IF(INDEX(Settings!$AI$19:$AI$33, MATCH(D$10, Settings!$Y$19:$Y$33, 0))="", 0, INDEX($AO$2:$AU$8, MATCH(TEXT($B362, "ddd"), $AN$2:$AN$8, 0), MATCH(INDEX(Settings!$AI$19:$AI$33, MATCH(D$10, Settings!$Y$19:$Y$33, 0)), $AO$1:$AU$1, 0))), 0))</f>
        <v/>
      </c>
      <c r="AN362" s="119" t="str">
        <f>IF(OR($B362="", E362="", E$10="", AN$9), "", IFERROR($B362+INDEX(Settings!$AF$19:$AF$33, MATCH(E$10, Settings!$Y$19:$Y$33, 0))+IF(INDEX(Settings!$AI$19:$AI$33, MATCH(E$10, Settings!$Y$19:$Y$33, 0))="", 0, INDEX($AO$2:$AU$8, MATCH(TEXT($B362, "ddd"), $AN$2:$AN$8, 0), MATCH(INDEX(Settings!$AI$19:$AI$33, MATCH(E$10, Settings!$Y$19:$Y$33, 0)), $AO$1:$AU$1, 0))), 0))</f>
        <v/>
      </c>
      <c r="AO362" s="119" t="str">
        <f>IF(OR($B362="", F362="", F$10="", AO$9), "", IFERROR($B362+INDEX(Settings!$AF$19:$AF$33, MATCH(F$10, Settings!$Y$19:$Y$33, 0))+IF(INDEX(Settings!$AI$19:$AI$33, MATCH(F$10, Settings!$Y$19:$Y$33, 0))="", 0, INDEX($AO$2:$AU$8, MATCH(TEXT($B362, "ddd"), $AN$2:$AN$8, 0), MATCH(INDEX(Settings!$AI$19:$AI$33, MATCH(F$10, Settings!$Y$19:$Y$33, 0)), $AO$1:$AU$1, 0))), 0))</f>
        <v/>
      </c>
      <c r="AP362" s="119" t="str">
        <f>IF(OR($B362="", G362="", G$10="", AP$9), "", IFERROR($B362+INDEX(Settings!$AF$19:$AF$33, MATCH(G$10, Settings!$Y$19:$Y$33, 0))+IF(INDEX(Settings!$AI$19:$AI$33, MATCH(G$10, Settings!$Y$19:$Y$33, 0))="", 0, INDEX($AO$2:$AU$8, MATCH(TEXT($B362, "ddd"), $AN$2:$AN$8, 0), MATCH(INDEX(Settings!$AI$19:$AI$33, MATCH(G$10, Settings!$Y$19:$Y$33, 0)), $AO$1:$AU$1, 0))), 0))</f>
        <v/>
      </c>
      <c r="AQ362" s="119" t="str">
        <f>IF(OR($B362="", H362="", H$10="", AQ$9), "", IFERROR($B362+INDEX(Settings!$AF$19:$AF$33, MATCH(H$10, Settings!$Y$19:$Y$33, 0))+IF(INDEX(Settings!$AI$19:$AI$33, MATCH(H$10, Settings!$Y$19:$Y$33, 0))="", 0, INDEX($AO$2:$AU$8, MATCH(TEXT($B362, "ddd"), $AN$2:$AN$8, 0), MATCH(INDEX(Settings!$AI$19:$AI$33, MATCH(H$10, Settings!$Y$19:$Y$33, 0)), $AO$1:$AU$1, 0))), 0))</f>
        <v/>
      </c>
      <c r="AR362" s="119" t="str">
        <f>IF(OR($B362="", I362="", I$10="", AR$9), "", IFERROR($B362+INDEX(Settings!$AF$19:$AF$33, MATCH(I$10, Settings!$Y$19:$Y$33, 0))+IF(INDEX(Settings!$AI$19:$AI$33, MATCH(I$10, Settings!$Y$19:$Y$33, 0))="", 0, INDEX($AO$2:$AU$8, MATCH(TEXT($B362, "ddd"), $AN$2:$AN$8, 0), MATCH(INDEX(Settings!$AI$19:$AI$33, MATCH(I$10, Settings!$Y$19:$Y$33, 0)), $AO$1:$AU$1, 0))), 0))</f>
        <v/>
      </c>
      <c r="AS362" s="119" t="str">
        <f>IF(OR($B362="", J362="", J$10="", AS$9), "", IFERROR($B362+INDEX(Settings!$AF$19:$AF$33, MATCH(J$10, Settings!$Y$19:$Y$33, 0))+IF(INDEX(Settings!$AI$19:$AI$33, MATCH(J$10, Settings!$Y$19:$Y$33, 0))="", 0, INDEX($AO$2:$AU$8, MATCH(TEXT($B362, "ddd"), $AN$2:$AN$8, 0), MATCH(INDEX(Settings!$AI$19:$AI$33, MATCH(J$10, Settings!$Y$19:$Y$33, 0)), $AO$1:$AU$1, 0))), 0))</f>
        <v/>
      </c>
      <c r="AT362" s="119" t="str">
        <f>IF(OR($B362="", K362="", K$10="", AT$9), "", IFERROR($B362+INDEX(Settings!$AF$19:$AF$33, MATCH(K$10, Settings!$Y$19:$Y$33, 0))+IF(INDEX(Settings!$AI$19:$AI$33, MATCH(K$10, Settings!$Y$19:$Y$33, 0))="", 0, INDEX($AO$2:$AU$8, MATCH(TEXT($B362, "ddd"), $AN$2:$AN$8, 0), MATCH(INDEX(Settings!$AI$19:$AI$33, MATCH(K$10, Settings!$Y$19:$Y$33, 0)), $AO$1:$AU$1, 0))), 0))</f>
        <v/>
      </c>
      <c r="AU362" s="119" t="str">
        <f>IF(OR($B362="", L362="", L$10="", AU$9), "", IFERROR($B362+INDEX(Settings!$AF$19:$AF$33, MATCH(L$10, Settings!$Y$19:$Y$33, 0))+IF(INDEX(Settings!$AI$19:$AI$33, MATCH(L$10, Settings!$Y$19:$Y$33, 0))="", 0, INDEX($AO$2:$AU$8, MATCH(TEXT($B362, "ddd"), $AN$2:$AN$8, 0), MATCH(INDEX(Settings!$AI$19:$AI$33, MATCH(L$10, Settings!$Y$19:$Y$33, 0)), $AO$1:$AU$1, 0))), 0))</f>
        <v/>
      </c>
      <c r="AV362" s="119" t="str">
        <f>IF(OR($B362="", M362="", M$10="", AV$9), "", IFERROR($B362+INDEX(Settings!$AF$19:$AF$33, MATCH(M$10, Settings!$Y$19:$Y$33, 0))+IF(INDEX(Settings!$AI$19:$AI$33, MATCH(M$10, Settings!$Y$19:$Y$33, 0))="", 0, INDEX($AO$2:$AU$8, MATCH(TEXT($B362, "ddd"), $AN$2:$AN$8, 0), MATCH(INDEX(Settings!$AI$19:$AI$33, MATCH(M$10, Settings!$Y$19:$Y$33, 0)), $AO$1:$AU$1, 0))), 0))</f>
        <v/>
      </c>
      <c r="AW362" s="119" t="str">
        <f>IF(OR($B362="", N362="", N$10="", AW$9), "", IFERROR($B362+INDEX(Settings!$AF$19:$AF$33, MATCH(N$10, Settings!$Y$19:$Y$33, 0))+IF(INDEX(Settings!$AI$19:$AI$33, MATCH(N$10, Settings!$Y$19:$Y$33, 0))="", 0, INDEX($AO$2:$AU$8, MATCH(TEXT($B362, "ddd"), $AN$2:$AN$8, 0), MATCH(INDEX(Settings!$AI$19:$AI$33, MATCH(N$10, Settings!$Y$19:$Y$33, 0)), $AO$1:$AU$1, 0))), 0))</f>
        <v/>
      </c>
      <c r="AX362" s="119" t="str">
        <f>IF(OR($B362="", O362="", O$10="", AX$9), "", IFERROR($B362+INDEX(Settings!$AF$19:$AF$33, MATCH(O$10, Settings!$Y$19:$Y$33, 0))+IF(INDEX(Settings!$AI$19:$AI$33, MATCH(O$10, Settings!$Y$19:$Y$33, 0))="", 0, INDEX($AO$2:$AU$8, MATCH(TEXT($B362, "ddd"), $AN$2:$AN$8, 0), MATCH(INDEX(Settings!$AI$19:$AI$33, MATCH(O$10, Settings!$Y$19:$Y$33, 0)), $AO$1:$AU$1, 0))), 0))</f>
        <v/>
      </c>
      <c r="AY362" s="119" t="str">
        <f>IF(OR($B362="", P362="", P$10="", AY$9), "", IFERROR($B362+INDEX(Settings!$AF$19:$AF$33, MATCH(P$10, Settings!$Y$19:$Y$33, 0))+IF(INDEX(Settings!$AI$19:$AI$33, MATCH(P$10, Settings!$Y$19:$Y$33, 0))="", 0, INDEX($AO$2:$AU$8, MATCH(TEXT($B362, "ddd"), $AN$2:$AN$8, 0), MATCH(INDEX(Settings!$AI$19:$AI$33, MATCH(P$10, Settings!$Y$19:$Y$33, 0)), $AO$1:$AU$1, 0))), 0))</f>
        <v/>
      </c>
      <c r="AZ362" s="120" t="str">
        <f>IF(OR($B362="", Q362="", Q$10="", AZ$9), "", IFERROR($B362+INDEX(Settings!$AF$19:$AF$33, MATCH(Q$10, Settings!$Y$19:$Y$33, 0))+IF(INDEX(Settings!$AI$19:$AI$33, MATCH(Q$10, Settings!$Y$19:$Y$33, 0))="", 0, INDEX($AO$2:$AU$8, MATCH(TEXT($B362, "ddd"), $AN$2:$AN$8, 0), MATCH(INDEX(Settings!$AI$19:$AI$33, MATCH(Q$10, Settings!$Y$19:$Y$33, 0)), $AO$1:$AU$1, 0))), 0))</f>
        <v/>
      </c>
      <c r="BB362" s="118" t="str">
        <f>IF(OR(C$10="", $B362="", C362="", BB$9=""), "", IFERROR(WORKDAY((DATE(YEAR($B362), MONTH($B362)+INDEX(Settings!$AM$19:$AM$33, MATCH(C$10, Settings!$Y$19:$Y$33, 0)), IF(INDEX(Settings!$AQ$19:$AQ$33, MATCH(C$10, Settings!$Y$19:$Y$33, 0))=0, DAY($B362), INDEX(Settings!$AQ$19:$AQ$33, MATCH(C$10, Settings!$Y$19:$Y$33, 0))))-1), 1, Settings!$AY$23:$AY$38), ""))</f>
        <v/>
      </c>
      <c r="BC362" s="119" t="str">
        <f>IF(OR(D$10="", $B362="", D362="", BC$9=""), "", IFERROR(WORKDAY((DATE(YEAR($B362), MONTH($B362)+INDEX(Settings!$AM$19:$AM$33, MATCH(D$10, Settings!$Y$19:$Y$33, 0)), IF(INDEX(Settings!$AQ$19:$AQ$33, MATCH(D$10, Settings!$Y$19:$Y$33, 0))=0, DAY($B362), INDEX(Settings!$AQ$19:$AQ$33, MATCH(D$10, Settings!$Y$19:$Y$33, 0))))-1), 1, Settings!$AY$23:$AY$38), ""))</f>
        <v/>
      </c>
      <c r="BD362" s="119" t="str">
        <f>IF(OR(E$10="", $B362="", E362="", BD$9=""), "", IFERROR(WORKDAY((DATE(YEAR($B362), MONTH($B362)+INDEX(Settings!$AM$19:$AM$33, MATCH(E$10, Settings!$Y$19:$Y$33, 0)), IF(INDEX(Settings!$AQ$19:$AQ$33, MATCH(E$10, Settings!$Y$19:$Y$33, 0))=0, DAY($B362), INDEX(Settings!$AQ$19:$AQ$33, MATCH(E$10, Settings!$Y$19:$Y$33, 0))))-1), 1, Settings!$AY$23:$AY$38), ""))</f>
        <v/>
      </c>
      <c r="BE362" s="119" t="str">
        <f>IF(OR(F$10="", $B362="", F362="", BE$9=""), "", IFERROR(WORKDAY((DATE(YEAR($B362), MONTH($B362)+INDEX(Settings!$AM$19:$AM$33, MATCH(F$10, Settings!$Y$19:$Y$33, 0)), IF(INDEX(Settings!$AQ$19:$AQ$33, MATCH(F$10, Settings!$Y$19:$Y$33, 0))=0, DAY($B362), INDEX(Settings!$AQ$19:$AQ$33, MATCH(F$10, Settings!$Y$19:$Y$33, 0))))-1), 1, Settings!$AY$23:$AY$38), ""))</f>
        <v/>
      </c>
      <c r="BF362" s="119" t="str">
        <f>IF(OR(G$10="", $B362="", G362="", BF$9=""), "", IFERROR(WORKDAY((DATE(YEAR($B362), MONTH($B362)+INDEX(Settings!$AM$19:$AM$33, MATCH(G$10, Settings!$Y$19:$Y$33, 0)), IF(INDEX(Settings!$AQ$19:$AQ$33, MATCH(G$10, Settings!$Y$19:$Y$33, 0))=0, DAY($B362), INDEX(Settings!$AQ$19:$AQ$33, MATCH(G$10, Settings!$Y$19:$Y$33, 0))))-1), 1, Settings!$AY$23:$AY$38), ""))</f>
        <v/>
      </c>
      <c r="BG362" s="119" t="str">
        <f>IF(OR(H$10="", $B362="", H362="", BG$9=""), "", IFERROR(WORKDAY((DATE(YEAR($B362), MONTH($B362)+INDEX(Settings!$AM$19:$AM$33, MATCH(H$10, Settings!$Y$19:$Y$33, 0)), IF(INDEX(Settings!$AQ$19:$AQ$33, MATCH(H$10, Settings!$Y$19:$Y$33, 0))=0, DAY($B362), INDEX(Settings!$AQ$19:$AQ$33, MATCH(H$10, Settings!$Y$19:$Y$33, 0))))-1), 1, Settings!$AY$23:$AY$38), ""))</f>
        <v/>
      </c>
      <c r="BH362" s="119" t="str">
        <f>IF(OR(I$10="", $B362="", I362="", BH$9=""), "", IFERROR(WORKDAY((DATE(YEAR($B362), MONTH($B362)+INDEX(Settings!$AM$19:$AM$33, MATCH(I$10, Settings!$Y$19:$Y$33, 0)), IF(INDEX(Settings!$AQ$19:$AQ$33, MATCH(I$10, Settings!$Y$19:$Y$33, 0))=0, DAY($B362), INDEX(Settings!$AQ$19:$AQ$33, MATCH(I$10, Settings!$Y$19:$Y$33, 0))))-1), 1, Settings!$AY$23:$AY$38), ""))</f>
        <v/>
      </c>
      <c r="BI362" s="119" t="str">
        <f>IF(OR(J$10="", $B362="", J362="", BI$9=""), "", IFERROR(WORKDAY((DATE(YEAR($B362), MONTH($B362)+INDEX(Settings!$AM$19:$AM$33, MATCH(J$10, Settings!$Y$19:$Y$33, 0)), IF(INDEX(Settings!$AQ$19:$AQ$33, MATCH(J$10, Settings!$Y$19:$Y$33, 0))=0, DAY($B362), INDEX(Settings!$AQ$19:$AQ$33, MATCH(J$10, Settings!$Y$19:$Y$33, 0))))-1), 1, Settings!$AY$23:$AY$38), ""))</f>
        <v/>
      </c>
      <c r="BJ362" s="119" t="str">
        <f>IF(OR(K$10="", $B362="", K362="", BJ$9=""), "", IFERROR(WORKDAY((DATE(YEAR($B362), MONTH($B362)+INDEX(Settings!$AM$19:$AM$33, MATCH(K$10, Settings!$Y$19:$Y$33, 0)), IF(INDEX(Settings!$AQ$19:$AQ$33, MATCH(K$10, Settings!$Y$19:$Y$33, 0))=0, DAY($B362), INDEX(Settings!$AQ$19:$AQ$33, MATCH(K$10, Settings!$Y$19:$Y$33, 0))))-1), 1, Settings!$AY$23:$AY$38), ""))</f>
        <v/>
      </c>
      <c r="BK362" s="119" t="str">
        <f>IF(OR(L$10="", $B362="", L362="", BK$9=""), "", IFERROR(WORKDAY((DATE(YEAR($B362), MONTH($B362)+INDEX(Settings!$AM$19:$AM$33, MATCH(L$10, Settings!$Y$19:$Y$33, 0)), IF(INDEX(Settings!$AQ$19:$AQ$33, MATCH(L$10, Settings!$Y$19:$Y$33, 0))=0, DAY($B362), INDEX(Settings!$AQ$19:$AQ$33, MATCH(L$10, Settings!$Y$19:$Y$33, 0))))-1), 1, Settings!$AY$23:$AY$38), ""))</f>
        <v/>
      </c>
      <c r="BL362" s="119" t="str">
        <f>IF(OR(M$10="", $B362="", M362="", BL$9=""), "", IFERROR(WORKDAY((DATE(YEAR($B362), MONTH($B362)+INDEX(Settings!$AM$19:$AM$33, MATCH(M$10, Settings!$Y$19:$Y$33, 0)), IF(INDEX(Settings!$AQ$19:$AQ$33, MATCH(M$10, Settings!$Y$19:$Y$33, 0))=0, DAY($B362), INDEX(Settings!$AQ$19:$AQ$33, MATCH(M$10, Settings!$Y$19:$Y$33, 0))))-1), 1, Settings!$AY$23:$AY$38), ""))</f>
        <v/>
      </c>
      <c r="BM362" s="119" t="str">
        <f>IF(OR(N$10="", $B362="", N362="", BM$9=""), "", IFERROR(WORKDAY((DATE(YEAR($B362), MONTH($B362)+INDEX(Settings!$AM$19:$AM$33, MATCH(N$10, Settings!$Y$19:$Y$33, 0)), IF(INDEX(Settings!$AQ$19:$AQ$33, MATCH(N$10, Settings!$Y$19:$Y$33, 0))=0, DAY($B362), INDEX(Settings!$AQ$19:$AQ$33, MATCH(N$10, Settings!$Y$19:$Y$33, 0))))-1), 1, Settings!$AY$23:$AY$38), ""))</f>
        <v/>
      </c>
      <c r="BN362" s="119" t="str">
        <f>IF(OR(O$10="", $B362="", O362="", BN$9=""), "", IFERROR(WORKDAY((DATE(YEAR($B362), MONTH($B362)+INDEX(Settings!$AM$19:$AM$33, MATCH(O$10, Settings!$Y$19:$Y$33, 0)), IF(INDEX(Settings!$AQ$19:$AQ$33, MATCH(O$10, Settings!$Y$19:$Y$33, 0))=0, DAY($B362), INDEX(Settings!$AQ$19:$AQ$33, MATCH(O$10, Settings!$Y$19:$Y$33, 0))))-1), 1, Settings!$AY$23:$AY$38), ""))</f>
        <v/>
      </c>
      <c r="BO362" s="119" t="str">
        <f>IF(OR(P$10="", $B362="", P362="", BO$9=""), "", IFERROR(WORKDAY((DATE(YEAR($B362), MONTH($B362)+INDEX(Settings!$AM$19:$AM$33, MATCH(P$10, Settings!$Y$19:$Y$33, 0)), IF(INDEX(Settings!$AQ$19:$AQ$33, MATCH(P$10, Settings!$Y$19:$Y$33, 0))=0, DAY($B362), INDEX(Settings!$AQ$19:$AQ$33, MATCH(P$10, Settings!$Y$19:$Y$33, 0))))-1), 1, Settings!$AY$23:$AY$38), ""))</f>
        <v/>
      </c>
      <c r="BP362" s="120" t="str">
        <f>IF(OR(Q$10="", $B362="", Q362="", BP$9=""), "", IFERROR(WORKDAY((DATE(YEAR($B362), MONTH($B362)+INDEX(Settings!$AM$19:$AM$33, MATCH(Q$10, Settings!$Y$19:$Y$33, 0)), IF(INDEX(Settings!$AQ$19:$AQ$33, MATCH(Q$10, Settings!$Y$19:$Y$33, 0))=0, DAY($B362), INDEX(Settings!$AQ$19:$AQ$33, MATCH(Q$10, Settings!$Y$19:$Y$33, 0))))-1), 1, Settings!$AY$23:$AY$38), ""))</f>
        <v/>
      </c>
      <c r="BR362" s="118" t="str">
        <f>IF(BB362="", "", IF(BB362&lt;=$B362, WORKDAY(DATE(YEAR($BB362), MONTH(BB362)+1, DAY(BB362)-1), 1, Settings!$AY$23:$AY$38), BB362))</f>
        <v/>
      </c>
      <c r="BS362" s="119" t="str">
        <f>IF(BC362="", "", IF(BC362&lt;=$B362, WORKDAY(DATE(YEAR($BB362), MONTH(BC362)+1, DAY(BC362)-1), 1, Settings!$AY$23:$AY$38), BC362))</f>
        <v/>
      </c>
      <c r="BT362" s="119" t="str">
        <f>IF(BD362="", "", IF(BD362&lt;=$B362, WORKDAY(DATE(YEAR($BB362), MONTH(BD362)+1, DAY(BD362)-1), 1, Settings!$AY$23:$AY$38), BD362))</f>
        <v/>
      </c>
      <c r="BU362" s="119" t="str">
        <f>IF(BE362="", "", IF(BE362&lt;=$B362, WORKDAY(DATE(YEAR($BB362), MONTH(BE362)+1, DAY(BE362)-1), 1, Settings!$AY$23:$AY$38), BE362))</f>
        <v/>
      </c>
      <c r="BV362" s="119" t="str">
        <f>IF(BF362="", "", IF(BF362&lt;=$B362, WORKDAY(DATE(YEAR($BB362), MONTH(BF362)+1, DAY(BF362)-1), 1, Settings!$AY$23:$AY$38), BF362))</f>
        <v/>
      </c>
      <c r="BW362" s="119" t="str">
        <f>IF(BG362="", "", IF(BG362&lt;=$B362, WORKDAY(DATE(YEAR($BB362), MONTH(BG362)+1, DAY(BG362)-1), 1, Settings!$AY$23:$AY$38), BG362))</f>
        <v/>
      </c>
      <c r="BX362" s="119" t="str">
        <f>IF(BH362="", "", IF(BH362&lt;=$B362, WORKDAY(DATE(YEAR($BB362), MONTH(BH362)+1, DAY(BH362)-1), 1, Settings!$AY$23:$AY$38), BH362))</f>
        <v/>
      </c>
      <c r="BY362" s="119" t="str">
        <f>IF(BI362="", "", IF(BI362&lt;=$B362, WORKDAY(DATE(YEAR($BB362), MONTH(BI362)+1, DAY(BI362)-1), 1, Settings!$AY$23:$AY$38), BI362))</f>
        <v/>
      </c>
      <c r="BZ362" s="119" t="str">
        <f>IF(BJ362="", "", IF(BJ362&lt;=$B362, WORKDAY(DATE(YEAR($BB362), MONTH(BJ362)+1, DAY(BJ362)-1), 1, Settings!$AY$23:$AY$38), BJ362))</f>
        <v/>
      </c>
      <c r="CA362" s="119" t="str">
        <f>IF(BK362="", "", IF(BK362&lt;=$B362, WORKDAY(DATE(YEAR($BB362), MONTH(BK362)+1, DAY(BK362)-1), 1, Settings!$AY$23:$AY$38), BK362))</f>
        <v/>
      </c>
      <c r="CB362" s="119" t="str">
        <f>IF(BL362="", "", IF(BL362&lt;=$B362, WORKDAY(DATE(YEAR($BB362), MONTH(BL362)+1, DAY(BL362)-1), 1, Settings!$AY$23:$AY$38), BL362))</f>
        <v/>
      </c>
      <c r="CC362" s="119" t="str">
        <f>IF(BM362="", "", IF(BM362&lt;=$B362, WORKDAY(DATE(YEAR($BB362), MONTH(BM362)+1, DAY(BM362)-1), 1, Settings!$AY$23:$AY$38), BM362))</f>
        <v/>
      </c>
      <c r="CD362" s="119" t="str">
        <f>IF(BN362="", "", IF(BN362&lt;=$B362, WORKDAY(DATE(YEAR($BB362), MONTH(BN362)+1, DAY(BN362)-1), 1, Settings!$AY$23:$AY$38), BN362))</f>
        <v/>
      </c>
      <c r="CE362" s="119" t="str">
        <f>IF(BO362="", "", IF(BO362&lt;=$B362, WORKDAY(DATE(YEAR($BB362), MONTH(BO362)+1, DAY(BO362)-1), 1, Settings!$AY$23:$AY$38), BO362))</f>
        <v/>
      </c>
      <c r="CF362" s="120" t="str">
        <f>IF(BP362="", "", IF(BP362&lt;=$B362, WORKDAY(DATE(YEAR($BB362), MONTH(BP362)+1, DAY(BP362)-1), 1, Settings!$AY$23:$AY$38), BP362))</f>
        <v/>
      </c>
      <c r="CH362" s="48" t="str">
        <f t="shared" si="159"/>
        <v/>
      </c>
      <c r="CI362" s="49" t="str">
        <f t="shared" si="160"/>
        <v/>
      </c>
      <c r="CJ362" s="49" t="str">
        <f t="shared" si="161"/>
        <v/>
      </c>
      <c r="CK362" s="49" t="str">
        <f t="shared" si="162"/>
        <v/>
      </c>
      <c r="CL362" s="49" t="str">
        <f t="shared" si="163"/>
        <v/>
      </c>
      <c r="CM362" s="49" t="str">
        <f t="shared" si="164"/>
        <v/>
      </c>
      <c r="CN362" s="49" t="str">
        <f t="shared" si="165"/>
        <v/>
      </c>
      <c r="CO362" s="49" t="str">
        <f t="shared" si="166"/>
        <v/>
      </c>
      <c r="CP362" s="49" t="str">
        <f t="shared" si="167"/>
        <v/>
      </c>
      <c r="CQ362" s="49" t="str">
        <f t="shared" si="168"/>
        <v/>
      </c>
      <c r="CR362" s="49" t="str">
        <f t="shared" si="169"/>
        <v/>
      </c>
      <c r="CS362" s="49" t="str">
        <f t="shared" si="170"/>
        <v/>
      </c>
      <c r="CT362" s="49" t="str">
        <f t="shared" si="171"/>
        <v/>
      </c>
      <c r="CU362" s="49" t="str">
        <f t="shared" si="172"/>
        <v/>
      </c>
      <c r="CV362" s="16" t="str">
        <f t="shared" si="173"/>
        <v/>
      </c>
      <c r="CX362" s="48" t="str">
        <f t="shared" si="174"/>
        <v/>
      </c>
      <c r="CY362" s="49" t="str">
        <f t="shared" si="175"/>
        <v/>
      </c>
      <c r="CZ362" s="49" t="str">
        <f t="shared" si="176"/>
        <v/>
      </c>
      <c r="DA362" s="49" t="str">
        <f t="shared" si="177"/>
        <v/>
      </c>
      <c r="DB362" s="49" t="str">
        <f t="shared" si="178"/>
        <v/>
      </c>
      <c r="DC362" s="49" t="str">
        <f t="shared" si="179"/>
        <v/>
      </c>
      <c r="DD362" s="49" t="str">
        <f t="shared" si="180"/>
        <v/>
      </c>
      <c r="DE362" s="49" t="str">
        <f t="shared" si="181"/>
        <v/>
      </c>
      <c r="DF362" s="49" t="str">
        <f t="shared" si="182"/>
        <v/>
      </c>
      <c r="DG362" s="49" t="str">
        <f t="shared" si="183"/>
        <v/>
      </c>
      <c r="DH362" s="49" t="str">
        <f t="shared" si="184"/>
        <v/>
      </c>
      <c r="DI362" s="49" t="str">
        <f t="shared" si="185"/>
        <v/>
      </c>
      <c r="DJ362" s="49" t="str">
        <f t="shared" si="186"/>
        <v/>
      </c>
      <c r="DK362" s="49" t="str">
        <f t="shared" si="187"/>
        <v/>
      </c>
      <c r="DL362" s="16" t="str">
        <f t="shared" si="188"/>
        <v/>
      </c>
      <c r="DN362" s="17" t="str">
        <f t="shared" si="189"/>
        <v>Jun 2020</v>
      </c>
    </row>
    <row r="363" spans="1:118" x14ac:dyDescent="0.25">
      <c r="A363" s="30"/>
      <c r="B363" s="102">
        <f>IF(B362="", "", IFERROR(IF(B362+1&gt;Settings!$G$25, "", B362+1), ""))</f>
        <v>43999</v>
      </c>
      <c r="C363" s="294"/>
      <c r="D363" s="295"/>
      <c r="E363" s="295"/>
      <c r="F363" s="295"/>
      <c r="G363" s="295"/>
      <c r="H363" s="295"/>
      <c r="I363" s="295"/>
      <c r="J363" s="295"/>
      <c r="K363" s="295"/>
      <c r="L363" s="295"/>
      <c r="M363" s="295"/>
      <c r="N363" s="295"/>
      <c r="O363" s="295"/>
      <c r="P363" s="295"/>
      <c r="Q363" s="296"/>
      <c r="R363" s="30"/>
      <c r="T363" s="17" t="str">
        <f>IF($B363="", "", IF($B363&lt;Settings!$G$23, "Old", "New"))</f>
        <v>New</v>
      </c>
      <c r="AL363" s="118" t="str">
        <f>IF(OR($B363="", C363="", C$10="", AL$9), "", IFERROR($B363+INDEX(Settings!$AF$19:$AF$33, MATCH(C$10, Settings!$Y$19:$Y$33, 0))+IF(INDEX(Settings!$AI$19:$AI$33, MATCH(C$10, Settings!$Y$19:$Y$33, 0))="", 0, INDEX($AO$2:$AU$8, MATCH(TEXT($B363, "ddd"), $AN$2:$AN$8, 0), MATCH(INDEX(Settings!$AI$19:$AI$33, MATCH(C$10, Settings!$Y$19:$Y$33, 0)), $AO$1:$AU$1, 0))), 0))</f>
        <v/>
      </c>
      <c r="AM363" s="119" t="str">
        <f>IF(OR($B363="", D363="", D$10="", AM$9), "", IFERROR($B363+INDEX(Settings!$AF$19:$AF$33, MATCH(D$10, Settings!$Y$19:$Y$33, 0))+IF(INDEX(Settings!$AI$19:$AI$33, MATCH(D$10, Settings!$Y$19:$Y$33, 0))="", 0, INDEX($AO$2:$AU$8, MATCH(TEXT($B363, "ddd"), $AN$2:$AN$8, 0), MATCH(INDEX(Settings!$AI$19:$AI$33, MATCH(D$10, Settings!$Y$19:$Y$33, 0)), $AO$1:$AU$1, 0))), 0))</f>
        <v/>
      </c>
      <c r="AN363" s="119" t="str">
        <f>IF(OR($B363="", E363="", E$10="", AN$9), "", IFERROR($B363+INDEX(Settings!$AF$19:$AF$33, MATCH(E$10, Settings!$Y$19:$Y$33, 0))+IF(INDEX(Settings!$AI$19:$AI$33, MATCH(E$10, Settings!$Y$19:$Y$33, 0))="", 0, INDEX($AO$2:$AU$8, MATCH(TEXT($B363, "ddd"), $AN$2:$AN$8, 0), MATCH(INDEX(Settings!$AI$19:$AI$33, MATCH(E$10, Settings!$Y$19:$Y$33, 0)), $AO$1:$AU$1, 0))), 0))</f>
        <v/>
      </c>
      <c r="AO363" s="119" t="str">
        <f>IF(OR($B363="", F363="", F$10="", AO$9), "", IFERROR($B363+INDEX(Settings!$AF$19:$AF$33, MATCH(F$10, Settings!$Y$19:$Y$33, 0))+IF(INDEX(Settings!$AI$19:$AI$33, MATCH(F$10, Settings!$Y$19:$Y$33, 0))="", 0, INDEX($AO$2:$AU$8, MATCH(TEXT($B363, "ddd"), $AN$2:$AN$8, 0), MATCH(INDEX(Settings!$AI$19:$AI$33, MATCH(F$10, Settings!$Y$19:$Y$33, 0)), $AO$1:$AU$1, 0))), 0))</f>
        <v/>
      </c>
      <c r="AP363" s="119" t="str">
        <f>IF(OR($B363="", G363="", G$10="", AP$9), "", IFERROR($B363+INDEX(Settings!$AF$19:$AF$33, MATCH(G$10, Settings!$Y$19:$Y$33, 0))+IF(INDEX(Settings!$AI$19:$AI$33, MATCH(G$10, Settings!$Y$19:$Y$33, 0))="", 0, INDEX($AO$2:$AU$8, MATCH(TEXT($B363, "ddd"), $AN$2:$AN$8, 0), MATCH(INDEX(Settings!$AI$19:$AI$33, MATCH(G$10, Settings!$Y$19:$Y$33, 0)), $AO$1:$AU$1, 0))), 0))</f>
        <v/>
      </c>
      <c r="AQ363" s="119" t="str">
        <f>IF(OR($B363="", H363="", H$10="", AQ$9), "", IFERROR($B363+INDEX(Settings!$AF$19:$AF$33, MATCH(H$10, Settings!$Y$19:$Y$33, 0))+IF(INDEX(Settings!$AI$19:$AI$33, MATCH(H$10, Settings!$Y$19:$Y$33, 0))="", 0, INDEX($AO$2:$AU$8, MATCH(TEXT($B363, "ddd"), $AN$2:$AN$8, 0), MATCH(INDEX(Settings!$AI$19:$AI$33, MATCH(H$10, Settings!$Y$19:$Y$33, 0)), $AO$1:$AU$1, 0))), 0))</f>
        <v/>
      </c>
      <c r="AR363" s="119" t="str">
        <f>IF(OR($B363="", I363="", I$10="", AR$9), "", IFERROR($B363+INDEX(Settings!$AF$19:$AF$33, MATCH(I$10, Settings!$Y$19:$Y$33, 0))+IF(INDEX(Settings!$AI$19:$AI$33, MATCH(I$10, Settings!$Y$19:$Y$33, 0))="", 0, INDEX($AO$2:$AU$8, MATCH(TEXT($B363, "ddd"), $AN$2:$AN$8, 0), MATCH(INDEX(Settings!$AI$19:$AI$33, MATCH(I$10, Settings!$Y$19:$Y$33, 0)), $AO$1:$AU$1, 0))), 0))</f>
        <v/>
      </c>
      <c r="AS363" s="119" t="str">
        <f>IF(OR($B363="", J363="", J$10="", AS$9), "", IFERROR($B363+INDEX(Settings!$AF$19:$AF$33, MATCH(J$10, Settings!$Y$19:$Y$33, 0))+IF(INDEX(Settings!$AI$19:$AI$33, MATCH(J$10, Settings!$Y$19:$Y$33, 0))="", 0, INDEX($AO$2:$AU$8, MATCH(TEXT($B363, "ddd"), $AN$2:$AN$8, 0), MATCH(INDEX(Settings!$AI$19:$AI$33, MATCH(J$10, Settings!$Y$19:$Y$33, 0)), $AO$1:$AU$1, 0))), 0))</f>
        <v/>
      </c>
      <c r="AT363" s="119" t="str">
        <f>IF(OR($B363="", K363="", K$10="", AT$9), "", IFERROR($B363+INDEX(Settings!$AF$19:$AF$33, MATCH(K$10, Settings!$Y$19:$Y$33, 0))+IF(INDEX(Settings!$AI$19:$AI$33, MATCH(K$10, Settings!$Y$19:$Y$33, 0))="", 0, INDEX($AO$2:$AU$8, MATCH(TEXT($B363, "ddd"), $AN$2:$AN$8, 0), MATCH(INDEX(Settings!$AI$19:$AI$33, MATCH(K$10, Settings!$Y$19:$Y$33, 0)), $AO$1:$AU$1, 0))), 0))</f>
        <v/>
      </c>
      <c r="AU363" s="119" t="str">
        <f>IF(OR($B363="", L363="", L$10="", AU$9), "", IFERROR($B363+INDEX(Settings!$AF$19:$AF$33, MATCH(L$10, Settings!$Y$19:$Y$33, 0))+IF(INDEX(Settings!$AI$19:$AI$33, MATCH(L$10, Settings!$Y$19:$Y$33, 0))="", 0, INDEX($AO$2:$AU$8, MATCH(TEXT($B363, "ddd"), $AN$2:$AN$8, 0), MATCH(INDEX(Settings!$AI$19:$AI$33, MATCH(L$10, Settings!$Y$19:$Y$33, 0)), $AO$1:$AU$1, 0))), 0))</f>
        <v/>
      </c>
      <c r="AV363" s="119" t="str">
        <f>IF(OR($B363="", M363="", M$10="", AV$9), "", IFERROR($B363+INDEX(Settings!$AF$19:$AF$33, MATCH(M$10, Settings!$Y$19:$Y$33, 0))+IF(INDEX(Settings!$AI$19:$AI$33, MATCH(M$10, Settings!$Y$19:$Y$33, 0))="", 0, INDEX($AO$2:$AU$8, MATCH(TEXT($B363, "ddd"), $AN$2:$AN$8, 0), MATCH(INDEX(Settings!$AI$19:$AI$33, MATCH(M$10, Settings!$Y$19:$Y$33, 0)), $AO$1:$AU$1, 0))), 0))</f>
        <v/>
      </c>
      <c r="AW363" s="119" t="str">
        <f>IF(OR($B363="", N363="", N$10="", AW$9), "", IFERROR($B363+INDEX(Settings!$AF$19:$AF$33, MATCH(N$10, Settings!$Y$19:$Y$33, 0))+IF(INDEX(Settings!$AI$19:$AI$33, MATCH(N$10, Settings!$Y$19:$Y$33, 0))="", 0, INDEX($AO$2:$AU$8, MATCH(TEXT($B363, "ddd"), $AN$2:$AN$8, 0), MATCH(INDEX(Settings!$AI$19:$AI$33, MATCH(N$10, Settings!$Y$19:$Y$33, 0)), $AO$1:$AU$1, 0))), 0))</f>
        <v/>
      </c>
      <c r="AX363" s="119" t="str">
        <f>IF(OR($B363="", O363="", O$10="", AX$9), "", IFERROR($B363+INDEX(Settings!$AF$19:$AF$33, MATCH(O$10, Settings!$Y$19:$Y$33, 0))+IF(INDEX(Settings!$AI$19:$AI$33, MATCH(O$10, Settings!$Y$19:$Y$33, 0))="", 0, INDEX($AO$2:$AU$8, MATCH(TEXT($B363, "ddd"), $AN$2:$AN$8, 0), MATCH(INDEX(Settings!$AI$19:$AI$33, MATCH(O$10, Settings!$Y$19:$Y$33, 0)), $AO$1:$AU$1, 0))), 0))</f>
        <v/>
      </c>
      <c r="AY363" s="119" t="str">
        <f>IF(OR($B363="", P363="", P$10="", AY$9), "", IFERROR($B363+INDEX(Settings!$AF$19:$AF$33, MATCH(P$10, Settings!$Y$19:$Y$33, 0))+IF(INDEX(Settings!$AI$19:$AI$33, MATCH(P$10, Settings!$Y$19:$Y$33, 0))="", 0, INDEX($AO$2:$AU$8, MATCH(TEXT($B363, "ddd"), $AN$2:$AN$8, 0), MATCH(INDEX(Settings!$AI$19:$AI$33, MATCH(P$10, Settings!$Y$19:$Y$33, 0)), $AO$1:$AU$1, 0))), 0))</f>
        <v/>
      </c>
      <c r="AZ363" s="120" t="str">
        <f>IF(OR($B363="", Q363="", Q$10="", AZ$9), "", IFERROR($B363+INDEX(Settings!$AF$19:$AF$33, MATCH(Q$10, Settings!$Y$19:$Y$33, 0))+IF(INDEX(Settings!$AI$19:$AI$33, MATCH(Q$10, Settings!$Y$19:$Y$33, 0))="", 0, INDEX($AO$2:$AU$8, MATCH(TEXT($B363, "ddd"), $AN$2:$AN$8, 0), MATCH(INDEX(Settings!$AI$19:$AI$33, MATCH(Q$10, Settings!$Y$19:$Y$33, 0)), $AO$1:$AU$1, 0))), 0))</f>
        <v/>
      </c>
      <c r="BB363" s="118" t="str">
        <f>IF(OR(C$10="", $B363="", C363="", BB$9=""), "", IFERROR(WORKDAY((DATE(YEAR($B363), MONTH($B363)+INDEX(Settings!$AM$19:$AM$33, MATCH(C$10, Settings!$Y$19:$Y$33, 0)), IF(INDEX(Settings!$AQ$19:$AQ$33, MATCH(C$10, Settings!$Y$19:$Y$33, 0))=0, DAY($B363), INDEX(Settings!$AQ$19:$AQ$33, MATCH(C$10, Settings!$Y$19:$Y$33, 0))))-1), 1, Settings!$AY$23:$AY$38), ""))</f>
        <v/>
      </c>
      <c r="BC363" s="119" t="str">
        <f>IF(OR(D$10="", $B363="", D363="", BC$9=""), "", IFERROR(WORKDAY((DATE(YEAR($B363), MONTH($B363)+INDEX(Settings!$AM$19:$AM$33, MATCH(D$10, Settings!$Y$19:$Y$33, 0)), IF(INDEX(Settings!$AQ$19:$AQ$33, MATCH(D$10, Settings!$Y$19:$Y$33, 0))=0, DAY($B363), INDEX(Settings!$AQ$19:$AQ$33, MATCH(D$10, Settings!$Y$19:$Y$33, 0))))-1), 1, Settings!$AY$23:$AY$38), ""))</f>
        <v/>
      </c>
      <c r="BD363" s="119" t="str">
        <f>IF(OR(E$10="", $B363="", E363="", BD$9=""), "", IFERROR(WORKDAY((DATE(YEAR($B363), MONTH($B363)+INDEX(Settings!$AM$19:$AM$33, MATCH(E$10, Settings!$Y$19:$Y$33, 0)), IF(INDEX(Settings!$AQ$19:$AQ$33, MATCH(E$10, Settings!$Y$19:$Y$33, 0))=0, DAY($B363), INDEX(Settings!$AQ$19:$AQ$33, MATCH(E$10, Settings!$Y$19:$Y$33, 0))))-1), 1, Settings!$AY$23:$AY$38), ""))</f>
        <v/>
      </c>
      <c r="BE363" s="119" t="str">
        <f>IF(OR(F$10="", $B363="", F363="", BE$9=""), "", IFERROR(WORKDAY((DATE(YEAR($B363), MONTH($B363)+INDEX(Settings!$AM$19:$AM$33, MATCH(F$10, Settings!$Y$19:$Y$33, 0)), IF(INDEX(Settings!$AQ$19:$AQ$33, MATCH(F$10, Settings!$Y$19:$Y$33, 0))=0, DAY($B363), INDEX(Settings!$AQ$19:$AQ$33, MATCH(F$10, Settings!$Y$19:$Y$33, 0))))-1), 1, Settings!$AY$23:$AY$38), ""))</f>
        <v/>
      </c>
      <c r="BF363" s="119" t="str">
        <f>IF(OR(G$10="", $B363="", G363="", BF$9=""), "", IFERROR(WORKDAY((DATE(YEAR($B363), MONTH($B363)+INDEX(Settings!$AM$19:$AM$33, MATCH(G$10, Settings!$Y$19:$Y$33, 0)), IF(INDEX(Settings!$AQ$19:$AQ$33, MATCH(G$10, Settings!$Y$19:$Y$33, 0))=0, DAY($B363), INDEX(Settings!$AQ$19:$AQ$33, MATCH(G$10, Settings!$Y$19:$Y$33, 0))))-1), 1, Settings!$AY$23:$AY$38), ""))</f>
        <v/>
      </c>
      <c r="BG363" s="119" t="str">
        <f>IF(OR(H$10="", $B363="", H363="", BG$9=""), "", IFERROR(WORKDAY((DATE(YEAR($B363), MONTH($B363)+INDEX(Settings!$AM$19:$AM$33, MATCH(H$10, Settings!$Y$19:$Y$33, 0)), IF(INDEX(Settings!$AQ$19:$AQ$33, MATCH(H$10, Settings!$Y$19:$Y$33, 0))=0, DAY($B363), INDEX(Settings!$AQ$19:$AQ$33, MATCH(H$10, Settings!$Y$19:$Y$33, 0))))-1), 1, Settings!$AY$23:$AY$38), ""))</f>
        <v/>
      </c>
      <c r="BH363" s="119" t="str">
        <f>IF(OR(I$10="", $B363="", I363="", BH$9=""), "", IFERROR(WORKDAY((DATE(YEAR($B363), MONTH($B363)+INDEX(Settings!$AM$19:$AM$33, MATCH(I$10, Settings!$Y$19:$Y$33, 0)), IF(INDEX(Settings!$AQ$19:$AQ$33, MATCH(I$10, Settings!$Y$19:$Y$33, 0))=0, DAY($B363), INDEX(Settings!$AQ$19:$AQ$33, MATCH(I$10, Settings!$Y$19:$Y$33, 0))))-1), 1, Settings!$AY$23:$AY$38), ""))</f>
        <v/>
      </c>
      <c r="BI363" s="119" t="str">
        <f>IF(OR(J$10="", $B363="", J363="", BI$9=""), "", IFERROR(WORKDAY((DATE(YEAR($B363), MONTH($B363)+INDEX(Settings!$AM$19:$AM$33, MATCH(J$10, Settings!$Y$19:$Y$33, 0)), IF(INDEX(Settings!$AQ$19:$AQ$33, MATCH(J$10, Settings!$Y$19:$Y$33, 0))=0, DAY($B363), INDEX(Settings!$AQ$19:$AQ$33, MATCH(J$10, Settings!$Y$19:$Y$33, 0))))-1), 1, Settings!$AY$23:$AY$38), ""))</f>
        <v/>
      </c>
      <c r="BJ363" s="119" t="str">
        <f>IF(OR(K$10="", $B363="", K363="", BJ$9=""), "", IFERROR(WORKDAY((DATE(YEAR($B363), MONTH($B363)+INDEX(Settings!$AM$19:$AM$33, MATCH(K$10, Settings!$Y$19:$Y$33, 0)), IF(INDEX(Settings!$AQ$19:$AQ$33, MATCH(K$10, Settings!$Y$19:$Y$33, 0))=0, DAY($B363), INDEX(Settings!$AQ$19:$AQ$33, MATCH(K$10, Settings!$Y$19:$Y$33, 0))))-1), 1, Settings!$AY$23:$AY$38), ""))</f>
        <v/>
      </c>
      <c r="BK363" s="119" t="str">
        <f>IF(OR(L$10="", $B363="", L363="", BK$9=""), "", IFERROR(WORKDAY((DATE(YEAR($B363), MONTH($B363)+INDEX(Settings!$AM$19:$AM$33, MATCH(L$10, Settings!$Y$19:$Y$33, 0)), IF(INDEX(Settings!$AQ$19:$AQ$33, MATCH(L$10, Settings!$Y$19:$Y$33, 0))=0, DAY($B363), INDEX(Settings!$AQ$19:$AQ$33, MATCH(L$10, Settings!$Y$19:$Y$33, 0))))-1), 1, Settings!$AY$23:$AY$38), ""))</f>
        <v/>
      </c>
      <c r="BL363" s="119" t="str">
        <f>IF(OR(M$10="", $B363="", M363="", BL$9=""), "", IFERROR(WORKDAY((DATE(YEAR($B363), MONTH($B363)+INDEX(Settings!$AM$19:$AM$33, MATCH(M$10, Settings!$Y$19:$Y$33, 0)), IF(INDEX(Settings!$AQ$19:$AQ$33, MATCH(M$10, Settings!$Y$19:$Y$33, 0))=0, DAY($B363), INDEX(Settings!$AQ$19:$AQ$33, MATCH(M$10, Settings!$Y$19:$Y$33, 0))))-1), 1, Settings!$AY$23:$AY$38), ""))</f>
        <v/>
      </c>
      <c r="BM363" s="119" t="str">
        <f>IF(OR(N$10="", $B363="", N363="", BM$9=""), "", IFERROR(WORKDAY((DATE(YEAR($B363), MONTH($B363)+INDEX(Settings!$AM$19:$AM$33, MATCH(N$10, Settings!$Y$19:$Y$33, 0)), IF(INDEX(Settings!$AQ$19:$AQ$33, MATCH(N$10, Settings!$Y$19:$Y$33, 0))=0, DAY($B363), INDEX(Settings!$AQ$19:$AQ$33, MATCH(N$10, Settings!$Y$19:$Y$33, 0))))-1), 1, Settings!$AY$23:$AY$38), ""))</f>
        <v/>
      </c>
      <c r="BN363" s="119" t="str">
        <f>IF(OR(O$10="", $B363="", O363="", BN$9=""), "", IFERROR(WORKDAY((DATE(YEAR($B363), MONTH($B363)+INDEX(Settings!$AM$19:$AM$33, MATCH(O$10, Settings!$Y$19:$Y$33, 0)), IF(INDEX(Settings!$AQ$19:$AQ$33, MATCH(O$10, Settings!$Y$19:$Y$33, 0))=0, DAY($B363), INDEX(Settings!$AQ$19:$AQ$33, MATCH(O$10, Settings!$Y$19:$Y$33, 0))))-1), 1, Settings!$AY$23:$AY$38), ""))</f>
        <v/>
      </c>
      <c r="BO363" s="119" t="str">
        <f>IF(OR(P$10="", $B363="", P363="", BO$9=""), "", IFERROR(WORKDAY((DATE(YEAR($B363), MONTH($B363)+INDEX(Settings!$AM$19:$AM$33, MATCH(P$10, Settings!$Y$19:$Y$33, 0)), IF(INDEX(Settings!$AQ$19:$AQ$33, MATCH(P$10, Settings!$Y$19:$Y$33, 0))=0, DAY($B363), INDEX(Settings!$AQ$19:$AQ$33, MATCH(P$10, Settings!$Y$19:$Y$33, 0))))-1), 1, Settings!$AY$23:$AY$38), ""))</f>
        <v/>
      </c>
      <c r="BP363" s="120" t="str">
        <f>IF(OR(Q$10="", $B363="", Q363="", BP$9=""), "", IFERROR(WORKDAY((DATE(YEAR($B363), MONTH($B363)+INDEX(Settings!$AM$19:$AM$33, MATCH(Q$10, Settings!$Y$19:$Y$33, 0)), IF(INDEX(Settings!$AQ$19:$AQ$33, MATCH(Q$10, Settings!$Y$19:$Y$33, 0))=0, DAY($B363), INDEX(Settings!$AQ$19:$AQ$33, MATCH(Q$10, Settings!$Y$19:$Y$33, 0))))-1), 1, Settings!$AY$23:$AY$38), ""))</f>
        <v/>
      </c>
      <c r="BR363" s="118" t="str">
        <f>IF(BB363="", "", IF(BB363&lt;=$B363, WORKDAY(DATE(YEAR($BB363), MONTH(BB363)+1, DAY(BB363)-1), 1, Settings!$AY$23:$AY$38), BB363))</f>
        <v/>
      </c>
      <c r="BS363" s="119" t="str">
        <f>IF(BC363="", "", IF(BC363&lt;=$B363, WORKDAY(DATE(YEAR($BB363), MONTH(BC363)+1, DAY(BC363)-1), 1, Settings!$AY$23:$AY$38), BC363))</f>
        <v/>
      </c>
      <c r="BT363" s="119" t="str">
        <f>IF(BD363="", "", IF(BD363&lt;=$B363, WORKDAY(DATE(YEAR($BB363), MONTH(BD363)+1, DAY(BD363)-1), 1, Settings!$AY$23:$AY$38), BD363))</f>
        <v/>
      </c>
      <c r="BU363" s="119" t="str">
        <f>IF(BE363="", "", IF(BE363&lt;=$B363, WORKDAY(DATE(YEAR($BB363), MONTH(BE363)+1, DAY(BE363)-1), 1, Settings!$AY$23:$AY$38), BE363))</f>
        <v/>
      </c>
      <c r="BV363" s="119" t="str">
        <f>IF(BF363="", "", IF(BF363&lt;=$B363, WORKDAY(DATE(YEAR($BB363), MONTH(BF363)+1, DAY(BF363)-1), 1, Settings!$AY$23:$AY$38), BF363))</f>
        <v/>
      </c>
      <c r="BW363" s="119" t="str">
        <f>IF(BG363="", "", IF(BG363&lt;=$B363, WORKDAY(DATE(YEAR($BB363), MONTH(BG363)+1, DAY(BG363)-1), 1, Settings!$AY$23:$AY$38), BG363))</f>
        <v/>
      </c>
      <c r="BX363" s="119" t="str">
        <f>IF(BH363="", "", IF(BH363&lt;=$B363, WORKDAY(DATE(YEAR($BB363), MONTH(BH363)+1, DAY(BH363)-1), 1, Settings!$AY$23:$AY$38), BH363))</f>
        <v/>
      </c>
      <c r="BY363" s="119" t="str">
        <f>IF(BI363="", "", IF(BI363&lt;=$B363, WORKDAY(DATE(YEAR($BB363), MONTH(BI363)+1, DAY(BI363)-1), 1, Settings!$AY$23:$AY$38), BI363))</f>
        <v/>
      </c>
      <c r="BZ363" s="119" t="str">
        <f>IF(BJ363="", "", IF(BJ363&lt;=$B363, WORKDAY(DATE(YEAR($BB363), MONTH(BJ363)+1, DAY(BJ363)-1), 1, Settings!$AY$23:$AY$38), BJ363))</f>
        <v/>
      </c>
      <c r="CA363" s="119" t="str">
        <f>IF(BK363="", "", IF(BK363&lt;=$B363, WORKDAY(DATE(YEAR($BB363), MONTH(BK363)+1, DAY(BK363)-1), 1, Settings!$AY$23:$AY$38), BK363))</f>
        <v/>
      </c>
      <c r="CB363" s="119" t="str">
        <f>IF(BL363="", "", IF(BL363&lt;=$B363, WORKDAY(DATE(YEAR($BB363), MONTH(BL363)+1, DAY(BL363)-1), 1, Settings!$AY$23:$AY$38), BL363))</f>
        <v/>
      </c>
      <c r="CC363" s="119" t="str">
        <f>IF(BM363="", "", IF(BM363&lt;=$B363, WORKDAY(DATE(YEAR($BB363), MONTH(BM363)+1, DAY(BM363)-1), 1, Settings!$AY$23:$AY$38), BM363))</f>
        <v/>
      </c>
      <c r="CD363" s="119" t="str">
        <f>IF(BN363="", "", IF(BN363&lt;=$B363, WORKDAY(DATE(YEAR($BB363), MONTH(BN363)+1, DAY(BN363)-1), 1, Settings!$AY$23:$AY$38), BN363))</f>
        <v/>
      </c>
      <c r="CE363" s="119" t="str">
        <f>IF(BO363="", "", IF(BO363&lt;=$B363, WORKDAY(DATE(YEAR($BB363), MONTH(BO363)+1, DAY(BO363)-1), 1, Settings!$AY$23:$AY$38), BO363))</f>
        <v/>
      </c>
      <c r="CF363" s="120" t="str">
        <f>IF(BP363="", "", IF(BP363&lt;=$B363, WORKDAY(DATE(YEAR($BB363), MONTH(BP363)+1, DAY(BP363)-1), 1, Settings!$AY$23:$AY$38), BP363))</f>
        <v/>
      </c>
      <c r="CH363" s="48" t="str">
        <f t="shared" si="159"/>
        <v/>
      </c>
      <c r="CI363" s="49" t="str">
        <f t="shared" si="160"/>
        <v/>
      </c>
      <c r="CJ363" s="49" t="str">
        <f t="shared" si="161"/>
        <v/>
      </c>
      <c r="CK363" s="49" t="str">
        <f t="shared" si="162"/>
        <v/>
      </c>
      <c r="CL363" s="49" t="str">
        <f t="shared" si="163"/>
        <v/>
      </c>
      <c r="CM363" s="49" t="str">
        <f t="shared" si="164"/>
        <v/>
      </c>
      <c r="CN363" s="49" t="str">
        <f t="shared" si="165"/>
        <v/>
      </c>
      <c r="CO363" s="49" t="str">
        <f t="shared" si="166"/>
        <v/>
      </c>
      <c r="CP363" s="49" t="str">
        <f t="shared" si="167"/>
        <v/>
      </c>
      <c r="CQ363" s="49" t="str">
        <f t="shared" si="168"/>
        <v/>
      </c>
      <c r="CR363" s="49" t="str">
        <f t="shared" si="169"/>
        <v/>
      </c>
      <c r="CS363" s="49" t="str">
        <f t="shared" si="170"/>
        <v/>
      </c>
      <c r="CT363" s="49" t="str">
        <f t="shared" si="171"/>
        <v/>
      </c>
      <c r="CU363" s="49" t="str">
        <f t="shared" si="172"/>
        <v/>
      </c>
      <c r="CV363" s="16" t="str">
        <f t="shared" si="173"/>
        <v/>
      </c>
      <c r="CX363" s="48" t="str">
        <f t="shared" si="174"/>
        <v/>
      </c>
      <c r="CY363" s="49" t="str">
        <f t="shared" si="175"/>
        <v/>
      </c>
      <c r="CZ363" s="49" t="str">
        <f t="shared" si="176"/>
        <v/>
      </c>
      <c r="DA363" s="49" t="str">
        <f t="shared" si="177"/>
        <v/>
      </c>
      <c r="DB363" s="49" t="str">
        <f t="shared" si="178"/>
        <v/>
      </c>
      <c r="DC363" s="49" t="str">
        <f t="shared" si="179"/>
        <v/>
      </c>
      <c r="DD363" s="49" t="str">
        <f t="shared" si="180"/>
        <v/>
      </c>
      <c r="DE363" s="49" t="str">
        <f t="shared" si="181"/>
        <v/>
      </c>
      <c r="DF363" s="49" t="str">
        <f t="shared" si="182"/>
        <v/>
      </c>
      <c r="DG363" s="49" t="str">
        <f t="shared" si="183"/>
        <v/>
      </c>
      <c r="DH363" s="49" t="str">
        <f t="shared" si="184"/>
        <v/>
      </c>
      <c r="DI363" s="49" t="str">
        <f t="shared" si="185"/>
        <v/>
      </c>
      <c r="DJ363" s="49" t="str">
        <f t="shared" si="186"/>
        <v/>
      </c>
      <c r="DK363" s="49" t="str">
        <f t="shared" si="187"/>
        <v/>
      </c>
      <c r="DL363" s="16" t="str">
        <f t="shared" si="188"/>
        <v/>
      </c>
      <c r="DN363" s="17" t="str">
        <f t="shared" si="189"/>
        <v>Jun 2020</v>
      </c>
    </row>
    <row r="364" spans="1:118" x14ac:dyDescent="0.25">
      <c r="A364" s="30"/>
      <c r="B364" s="102">
        <f>IF(B363="", "", IFERROR(IF(B363+1&gt;Settings!$G$25, "", B363+1), ""))</f>
        <v>44000</v>
      </c>
      <c r="C364" s="294"/>
      <c r="D364" s="295"/>
      <c r="E364" s="295"/>
      <c r="F364" s="295"/>
      <c r="G364" s="295"/>
      <c r="H364" s="295"/>
      <c r="I364" s="295"/>
      <c r="J364" s="295"/>
      <c r="K364" s="295"/>
      <c r="L364" s="295"/>
      <c r="M364" s="295"/>
      <c r="N364" s="295"/>
      <c r="O364" s="295"/>
      <c r="P364" s="295"/>
      <c r="Q364" s="296"/>
      <c r="R364" s="30"/>
      <c r="T364" s="17" t="str">
        <f>IF($B364="", "", IF($B364&lt;Settings!$G$23, "Old", "New"))</f>
        <v>New</v>
      </c>
      <c r="AL364" s="118" t="str">
        <f>IF(OR($B364="", C364="", C$10="", AL$9), "", IFERROR($B364+INDEX(Settings!$AF$19:$AF$33, MATCH(C$10, Settings!$Y$19:$Y$33, 0))+IF(INDEX(Settings!$AI$19:$AI$33, MATCH(C$10, Settings!$Y$19:$Y$33, 0))="", 0, INDEX($AO$2:$AU$8, MATCH(TEXT($B364, "ddd"), $AN$2:$AN$8, 0), MATCH(INDEX(Settings!$AI$19:$AI$33, MATCH(C$10, Settings!$Y$19:$Y$33, 0)), $AO$1:$AU$1, 0))), 0))</f>
        <v/>
      </c>
      <c r="AM364" s="119" t="str">
        <f>IF(OR($B364="", D364="", D$10="", AM$9), "", IFERROR($B364+INDEX(Settings!$AF$19:$AF$33, MATCH(D$10, Settings!$Y$19:$Y$33, 0))+IF(INDEX(Settings!$AI$19:$AI$33, MATCH(D$10, Settings!$Y$19:$Y$33, 0))="", 0, INDEX($AO$2:$AU$8, MATCH(TEXT($B364, "ddd"), $AN$2:$AN$8, 0), MATCH(INDEX(Settings!$AI$19:$AI$33, MATCH(D$10, Settings!$Y$19:$Y$33, 0)), $AO$1:$AU$1, 0))), 0))</f>
        <v/>
      </c>
      <c r="AN364" s="119" t="str">
        <f>IF(OR($B364="", E364="", E$10="", AN$9), "", IFERROR($B364+INDEX(Settings!$AF$19:$AF$33, MATCH(E$10, Settings!$Y$19:$Y$33, 0))+IF(INDEX(Settings!$AI$19:$AI$33, MATCH(E$10, Settings!$Y$19:$Y$33, 0))="", 0, INDEX($AO$2:$AU$8, MATCH(TEXT($B364, "ddd"), $AN$2:$AN$8, 0), MATCH(INDEX(Settings!$AI$19:$AI$33, MATCH(E$10, Settings!$Y$19:$Y$33, 0)), $AO$1:$AU$1, 0))), 0))</f>
        <v/>
      </c>
      <c r="AO364" s="119" t="str">
        <f>IF(OR($B364="", F364="", F$10="", AO$9), "", IFERROR($B364+INDEX(Settings!$AF$19:$AF$33, MATCH(F$10, Settings!$Y$19:$Y$33, 0))+IF(INDEX(Settings!$AI$19:$AI$33, MATCH(F$10, Settings!$Y$19:$Y$33, 0))="", 0, INDEX($AO$2:$AU$8, MATCH(TEXT($B364, "ddd"), $AN$2:$AN$8, 0), MATCH(INDEX(Settings!$AI$19:$AI$33, MATCH(F$10, Settings!$Y$19:$Y$33, 0)), $AO$1:$AU$1, 0))), 0))</f>
        <v/>
      </c>
      <c r="AP364" s="119" t="str">
        <f>IF(OR($B364="", G364="", G$10="", AP$9), "", IFERROR($B364+INDEX(Settings!$AF$19:$AF$33, MATCH(G$10, Settings!$Y$19:$Y$33, 0))+IF(INDEX(Settings!$AI$19:$AI$33, MATCH(G$10, Settings!$Y$19:$Y$33, 0))="", 0, INDEX($AO$2:$AU$8, MATCH(TEXT($B364, "ddd"), $AN$2:$AN$8, 0), MATCH(INDEX(Settings!$AI$19:$AI$33, MATCH(G$10, Settings!$Y$19:$Y$33, 0)), $AO$1:$AU$1, 0))), 0))</f>
        <v/>
      </c>
      <c r="AQ364" s="119" t="str">
        <f>IF(OR($B364="", H364="", H$10="", AQ$9), "", IFERROR($B364+INDEX(Settings!$AF$19:$AF$33, MATCH(H$10, Settings!$Y$19:$Y$33, 0))+IF(INDEX(Settings!$AI$19:$AI$33, MATCH(H$10, Settings!$Y$19:$Y$33, 0))="", 0, INDEX($AO$2:$AU$8, MATCH(TEXT($B364, "ddd"), $AN$2:$AN$8, 0), MATCH(INDEX(Settings!$AI$19:$AI$33, MATCH(H$10, Settings!$Y$19:$Y$33, 0)), $AO$1:$AU$1, 0))), 0))</f>
        <v/>
      </c>
      <c r="AR364" s="119" t="str">
        <f>IF(OR($B364="", I364="", I$10="", AR$9), "", IFERROR($B364+INDEX(Settings!$AF$19:$AF$33, MATCH(I$10, Settings!$Y$19:$Y$33, 0))+IF(INDEX(Settings!$AI$19:$AI$33, MATCH(I$10, Settings!$Y$19:$Y$33, 0))="", 0, INDEX($AO$2:$AU$8, MATCH(TEXT($B364, "ddd"), $AN$2:$AN$8, 0), MATCH(INDEX(Settings!$AI$19:$AI$33, MATCH(I$10, Settings!$Y$19:$Y$33, 0)), $AO$1:$AU$1, 0))), 0))</f>
        <v/>
      </c>
      <c r="AS364" s="119" t="str">
        <f>IF(OR($B364="", J364="", J$10="", AS$9), "", IFERROR($B364+INDEX(Settings!$AF$19:$AF$33, MATCH(J$10, Settings!$Y$19:$Y$33, 0))+IF(INDEX(Settings!$AI$19:$AI$33, MATCH(J$10, Settings!$Y$19:$Y$33, 0))="", 0, INDEX($AO$2:$AU$8, MATCH(TEXT($B364, "ddd"), $AN$2:$AN$8, 0), MATCH(INDEX(Settings!$AI$19:$AI$33, MATCH(J$10, Settings!$Y$19:$Y$33, 0)), $AO$1:$AU$1, 0))), 0))</f>
        <v/>
      </c>
      <c r="AT364" s="119" t="str">
        <f>IF(OR($B364="", K364="", K$10="", AT$9), "", IFERROR($B364+INDEX(Settings!$AF$19:$AF$33, MATCH(K$10, Settings!$Y$19:$Y$33, 0))+IF(INDEX(Settings!$AI$19:$AI$33, MATCH(K$10, Settings!$Y$19:$Y$33, 0))="", 0, INDEX($AO$2:$AU$8, MATCH(TEXT($B364, "ddd"), $AN$2:$AN$8, 0), MATCH(INDEX(Settings!$AI$19:$AI$33, MATCH(K$10, Settings!$Y$19:$Y$33, 0)), $AO$1:$AU$1, 0))), 0))</f>
        <v/>
      </c>
      <c r="AU364" s="119" t="str">
        <f>IF(OR($B364="", L364="", L$10="", AU$9), "", IFERROR($B364+INDEX(Settings!$AF$19:$AF$33, MATCH(L$10, Settings!$Y$19:$Y$33, 0))+IF(INDEX(Settings!$AI$19:$AI$33, MATCH(L$10, Settings!$Y$19:$Y$33, 0))="", 0, INDEX($AO$2:$AU$8, MATCH(TEXT($B364, "ddd"), $AN$2:$AN$8, 0), MATCH(INDEX(Settings!$AI$19:$AI$33, MATCH(L$10, Settings!$Y$19:$Y$33, 0)), $AO$1:$AU$1, 0))), 0))</f>
        <v/>
      </c>
      <c r="AV364" s="119" t="str">
        <f>IF(OR($B364="", M364="", M$10="", AV$9), "", IFERROR($B364+INDEX(Settings!$AF$19:$AF$33, MATCH(M$10, Settings!$Y$19:$Y$33, 0))+IF(INDEX(Settings!$AI$19:$AI$33, MATCH(M$10, Settings!$Y$19:$Y$33, 0))="", 0, INDEX($AO$2:$AU$8, MATCH(TEXT($B364, "ddd"), $AN$2:$AN$8, 0), MATCH(INDEX(Settings!$AI$19:$AI$33, MATCH(M$10, Settings!$Y$19:$Y$33, 0)), $AO$1:$AU$1, 0))), 0))</f>
        <v/>
      </c>
      <c r="AW364" s="119" t="str">
        <f>IF(OR($B364="", N364="", N$10="", AW$9), "", IFERROR($B364+INDEX(Settings!$AF$19:$AF$33, MATCH(N$10, Settings!$Y$19:$Y$33, 0))+IF(INDEX(Settings!$AI$19:$AI$33, MATCH(N$10, Settings!$Y$19:$Y$33, 0))="", 0, INDEX($AO$2:$AU$8, MATCH(TEXT($B364, "ddd"), $AN$2:$AN$8, 0), MATCH(INDEX(Settings!$AI$19:$AI$33, MATCH(N$10, Settings!$Y$19:$Y$33, 0)), $AO$1:$AU$1, 0))), 0))</f>
        <v/>
      </c>
      <c r="AX364" s="119" t="str">
        <f>IF(OR($B364="", O364="", O$10="", AX$9), "", IFERROR($B364+INDEX(Settings!$AF$19:$AF$33, MATCH(O$10, Settings!$Y$19:$Y$33, 0))+IF(INDEX(Settings!$AI$19:$AI$33, MATCH(O$10, Settings!$Y$19:$Y$33, 0))="", 0, INDEX($AO$2:$AU$8, MATCH(TEXT($B364, "ddd"), $AN$2:$AN$8, 0), MATCH(INDEX(Settings!$AI$19:$AI$33, MATCH(O$10, Settings!$Y$19:$Y$33, 0)), $AO$1:$AU$1, 0))), 0))</f>
        <v/>
      </c>
      <c r="AY364" s="119" t="str">
        <f>IF(OR($B364="", P364="", P$10="", AY$9), "", IFERROR($B364+INDEX(Settings!$AF$19:$AF$33, MATCH(P$10, Settings!$Y$19:$Y$33, 0))+IF(INDEX(Settings!$AI$19:$AI$33, MATCH(P$10, Settings!$Y$19:$Y$33, 0))="", 0, INDEX($AO$2:$AU$8, MATCH(TEXT($B364, "ddd"), $AN$2:$AN$8, 0), MATCH(INDEX(Settings!$AI$19:$AI$33, MATCH(P$10, Settings!$Y$19:$Y$33, 0)), $AO$1:$AU$1, 0))), 0))</f>
        <v/>
      </c>
      <c r="AZ364" s="120" t="str">
        <f>IF(OR($B364="", Q364="", Q$10="", AZ$9), "", IFERROR($B364+INDEX(Settings!$AF$19:$AF$33, MATCH(Q$10, Settings!$Y$19:$Y$33, 0))+IF(INDEX(Settings!$AI$19:$AI$33, MATCH(Q$10, Settings!$Y$19:$Y$33, 0))="", 0, INDEX($AO$2:$AU$8, MATCH(TEXT($B364, "ddd"), $AN$2:$AN$8, 0), MATCH(INDEX(Settings!$AI$19:$AI$33, MATCH(Q$10, Settings!$Y$19:$Y$33, 0)), $AO$1:$AU$1, 0))), 0))</f>
        <v/>
      </c>
      <c r="BB364" s="118" t="str">
        <f>IF(OR(C$10="", $B364="", C364="", BB$9=""), "", IFERROR(WORKDAY((DATE(YEAR($B364), MONTH($B364)+INDEX(Settings!$AM$19:$AM$33, MATCH(C$10, Settings!$Y$19:$Y$33, 0)), IF(INDEX(Settings!$AQ$19:$AQ$33, MATCH(C$10, Settings!$Y$19:$Y$33, 0))=0, DAY($B364), INDEX(Settings!$AQ$19:$AQ$33, MATCH(C$10, Settings!$Y$19:$Y$33, 0))))-1), 1, Settings!$AY$23:$AY$38), ""))</f>
        <v/>
      </c>
      <c r="BC364" s="119" t="str">
        <f>IF(OR(D$10="", $B364="", D364="", BC$9=""), "", IFERROR(WORKDAY((DATE(YEAR($B364), MONTH($B364)+INDEX(Settings!$AM$19:$AM$33, MATCH(D$10, Settings!$Y$19:$Y$33, 0)), IF(INDEX(Settings!$AQ$19:$AQ$33, MATCH(D$10, Settings!$Y$19:$Y$33, 0))=0, DAY($B364), INDEX(Settings!$AQ$19:$AQ$33, MATCH(D$10, Settings!$Y$19:$Y$33, 0))))-1), 1, Settings!$AY$23:$AY$38), ""))</f>
        <v/>
      </c>
      <c r="BD364" s="119" t="str">
        <f>IF(OR(E$10="", $B364="", E364="", BD$9=""), "", IFERROR(WORKDAY((DATE(YEAR($B364), MONTH($B364)+INDEX(Settings!$AM$19:$AM$33, MATCH(E$10, Settings!$Y$19:$Y$33, 0)), IF(INDEX(Settings!$AQ$19:$AQ$33, MATCH(E$10, Settings!$Y$19:$Y$33, 0))=0, DAY($B364), INDEX(Settings!$AQ$19:$AQ$33, MATCH(E$10, Settings!$Y$19:$Y$33, 0))))-1), 1, Settings!$AY$23:$AY$38), ""))</f>
        <v/>
      </c>
      <c r="BE364" s="119" t="str">
        <f>IF(OR(F$10="", $B364="", F364="", BE$9=""), "", IFERROR(WORKDAY((DATE(YEAR($B364), MONTH($B364)+INDEX(Settings!$AM$19:$AM$33, MATCH(F$10, Settings!$Y$19:$Y$33, 0)), IF(INDEX(Settings!$AQ$19:$AQ$33, MATCH(F$10, Settings!$Y$19:$Y$33, 0))=0, DAY($B364), INDEX(Settings!$AQ$19:$AQ$33, MATCH(F$10, Settings!$Y$19:$Y$33, 0))))-1), 1, Settings!$AY$23:$AY$38), ""))</f>
        <v/>
      </c>
      <c r="BF364" s="119" t="str">
        <f>IF(OR(G$10="", $B364="", G364="", BF$9=""), "", IFERROR(WORKDAY((DATE(YEAR($B364), MONTH($B364)+INDEX(Settings!$AM$19:$AM$33, MATCH(G$10, Settings!$Y$19:$Y$33, 0)), IF(INDEX(Settings!$AQ$19:$AQ$33, MATCH(G$10, Settings!$Y$19:$Y$33, 0))=0, DAY($B364), INDEX(Settings!$AQ$19:$AQ$33, MATCH(G$10, Settings!$Y$19:$Y$33, 0))))-1), 1, Settings!$AY$23:$AY$38), ""))</f>
        <v/>
      </c>
      <c r="BG364" s="119" t="str">
        <f>IF(OR(H$10="", $B364="", H364="", BG$9=""), "", IFERROR(WORKDAY((DATE(YEAR($B364), MONTH($B364)+INDEX(Settings!$AM$19:$AM$33, MATCH(H$10, Settings!$Y$19:$Y$33, 0)), IF(INDEX(Settings!$AQ$19:$AQ$33, MATCH(H$10, Settings!$Y$19:$Y$33, 0))=0, DAY($B364), INDEX(Settings!$AQ$19:$AQ$33, MATCH(H$10, Settings!$Y$19:$Y$33, 0))))-1), 1, Settings!$AY$23:$AY$38), ""))</f>
        <v/>
      </c>
      <c r="BH364" s="119" t="str">
        <f>IF(OR(I$10="", $B364="", I364="", BH$9=""), "", IFERROR(WORKDAY((DATE(YEAR($B364), MONTH($B364)+INDEX(Settings!$AM$19:$AM$33, MATCH(I$10, Settings!$Y$19:$Y$33, 0)), IF(INDEX(Settings!$AQ$19:$AQ$33, MATCH(I$10, Settings!$Y$19:$Y$33, 0))=0, DAY($B364), INDEX(Settings!$AQ$19:$AQ$33, MATCH(I$10, Settings!$Y$19:$Y$33, 0))))-1), 1, Settings!$AY$23:$AY$38), ""))</f>
        <v/>
      </c>
      <c r="BI364" s="119" t="str">
        <f>IF(OR(J$10="", $B364="", J364="", BI$9=""), "", IFERROR(WORKDAY((DATE(YEAR($B364), MONTH($B364)+INDEX(Settings!$AM$19:$AM$33, MATCH(J$10, Settings!$Y$19:$Y$33, 0)), IF(INDEX(Settings!$AQ$19:$AQ$33, MATCH(J$10, Settings!$Y$19:$Y$33, 0))=0, DAY($B364), INDEX(Settings!$AQ$19:$AQ$33, MATCH(J$10, Settings!$Y$19:$Y$33, 0))))-1), 1, Settings!$AY$23:$AY$38), ""))</f>
        <v/>
      </c>
      <c r="BJ364" s="119" t="str">
        <f>IF(OR(K$10="", $B364="", K364="", BJ$9=""), "", IFERROR(WORKDAY((DATE(YEAR($B364), MONTH($B364)+INDEX(Settings!$AM$19:$AM$33, MATCH(K$10, Settings!$Y$19:$Y$33, 0)), IF(INDEX(Settings!$AQ$19:$AQ$33, MATCH(K$10, Settings!$Y$19:$Y$33, 0))=0, DAY($B364), INDEX(Settings!$AQ$19:$AQ$33, MATCH(K$10, Settings!$Y$19:$Y$33, 0))))-1), 1, Settings!$AY$23:$AY$38), ""))</f>
        <v/>
      </c>
      <c r="BK364" s="119" t="str">
        <f>IF(OR(L$10="", $B364="", L364="", BK$9=""), "", IFERROR(WORKDAY((DATE(YEAR($B364), MONTH($B364)+INDEX(Settings!$AM$19:$AM$33, MATCH(L$10, Settings!$Y$19:$Y$33, 0)), IF(INDEX(Settings!$AQ$19:$AQ$33, MATCH(L$10, Settings!$Y$19:$Y$33, 0))=0, DAY($B364), INDEX(Settings!$AQ$19:$AQ$33, MATCH(L$10, Settings!$Y$19:$Y$33, 0))))-1), 1, Settings!$AY$23:$AY$38), ""))</f>
        <v/>
      </c>
      <c r="BL364" s="119" t="str">
        <f>IF(OR(M$10="", $B364="", M364="", BL$9=""), "", IFERROR(WORKDAY((DATE(YEAR($B364), MONTH($B364)+INDEX(Settings!$AM$19:$AM$33, MATCH(M$10, Settings!$Y$19:$Y$33, 0)), IF(INDEX(Settings!$AQ$19:$AQ$33, MATCH(M$10, Settings!$Y$19:$Y$33, 0))=0, DAY($B364), INDEX(Settings!$AQ$19:$AQ$33, MATCH(M$10, Settings!$Y$19:$Y$33, 0))))-1), 1, Settings!$AY$23:$AY$38), ""))</f>
        <v/>
      </c>
      <c r="BM364" s="119" t="str">
        <f>IF(OR(N$10="", $B364="", N364="", BM$9=""), "", IFERROR(WORKDAY((DATE(YEAR($B364), MONTH($B364)+INDEX(Settings!$AM$19:$AM$33, MATCH(N$10, Settings!$Y$19:$Y$33, 0)), IF(INDEX(Settings!$AQ$19:$AQ$33, MATCH(N$10, Settings!$Y$19:$Y$33, 0))=0, DAY($B364), INDEX(Settings!$AQ$19:$AQ$33, MATCH(N$10, Settings!$Y$19:$Y$33, 0))))-1), 1, Settings!$AY$23:$AY$38), ""))</f>
        <v/>
      </c>
      <c r="BN364" s="119" t="str">
        <f>IF(OR(O$10="", $B364="", O364="", BN$9=""), "", IFERROR(WORKDAY((DATE(YEAR($B364), MONTH($B364)+INDEX(Settings!$AM$19:$AM$33, MATCH(O$10, Settings!$Y$19:$Y$33, 0)), IF(INDEX(Settings!$AQ$19:$AQ$33, MATCH(O$10, Settings!$Y$19:$Y$33, 0))=0, DAY($B364), INDEX(Settings!$AQ$19:$AQ$33, MATCH(O$10, Settings!$Y$19:$Y$33, 0))))-1), 1, Settings!$AY$23:$AY$38), ""))</f>
        <v/>
      </c>
      <c r="BO364" s="119" t="str">
        <f>IF(OR(P$10="", $B364="", P364="", BO$9=""), "", IFERROR(WORKDAY((DATE(YEAR($B364), MONTH($B364)+INDEX(Settings!$AM$19:$AM$33, MATCH(P$10, Settings!$Y$19:$Y$33, 0)), IF(INDEX(Settings!$AQ$19:$AQ$33, MATCH(P$10, Settings!$Y$19:$Y$33, 0))=0, DAY($B364), INDEX(Settings!$AQ$19:$AQ$33, MATCH(P$10, Settings!$Y$19:$Y$33, 0))))-1), 1, Settings!$AY$23:$AY$38), ""))</f>
        <v/>
      </c>
      <c r="BP364" s="120" t="str">
        <f>IF(OR(Q$10="", $B364="", Q364="", BP$9=""), "", IFERROR(WORKDAY((DATE(YEAR($B364), MONTH($B364)+INDEX(Settings!$AM$19:$AM$33, MATCH(Q$10, Settings!$Y$19:$Y$33, 0)), IF(INDEX(Settings!$AQ$19:$AQ$33, MATCH(Q$10, Settings!$Y$19:$Y$33, 0))=0, DAY($B364), INDEX(Settings!$AQ$19:$AQ$33, MATCH(Q$10, Settings!$Y$19:$Y$33, 0))))-1), 1, Settings!$AY$23:$AY$38), ""))</f>
        <v/>
      </c>
      <c r="BR364" s="118" t="str">
        <f>IF(BB364="", "", IF(BB364&lt;=$B364, WORKDAY(DATE(YEAR($BB364), MONTH(BB364)+1, DAY(BB364)-1), 1, Settings!$AY$23:$AY$38), BB364))</f>
        <v/>
      </c>
      <c r="BS364" s="119" t="str">
        <f>IF(BC364="", "", IF(BC364&lt;=$B364, WORKDAY(DATE(YEAR($BB364), MONTH(BC364)+1, DAY(BC364)-1), 1, Settings!$AY$23:$AY$38), BC364))</f>
        <v/>
      </c>
      <c r="BT364" s="119" t="str">
        <f>IF(BD364="", "", IF(BD364&lt;=$B364, WORKDAY(DATE(YEAR($BB364), MONTH(BD364)+1, DAY(BD364)-1), 1, Settings!$AY$23:$AY$38), BD364))</f>
        <v/>
      </c>
      <c r="BU364" s="119" t="str">
        <f>IF(BE364="", "", IF(BE364&lt;=$B364, WORKDAY(DATE(YEAR($BB364), MONTH(BE364)+1, DAY(BE364)-1), 1, Settings!$AY$23:$AY$38), BE364))</f>
        <v/>
      </c>
      <c r="BV364" s="119" t="str">
        <f>IF(BF364="", "", IF(BF364&lt;=$B364, WORKDAY(DATE(YEAR($BB364), MONTH(BF364)+1, DAY(BF364)-1), 1, Settings!$AY$23:$AY$38), BF364))</f>
        <v/>
      </c>
      <c r="BW364" s="119" t="str">
        <f>IF(BG364="", "", IF(BG364&lt;=$B364, WORKDAY(DATE(YEAR($BB364), MONTH(BG364)+1, DAY(BG364)-1), 1, Settings!$AY$23:$AY$38), BG364))</f>
        <v/>
      </c>
      <c r="BX364" s="119" t="str">
        <f>IF(BH364="", "", IF(BH364&lt;=$B364, WORKDAY(DATE(YEAR($BB364), MONTH(BH364)+1, DAY(BH364)-1), 1, Settings!$AY$23:$AY$38), BH364))</f>
        <v/>
      </c>
      <c r="BY364" s="119" t="str">
        <f>IF(BI364="", "", IF(BI364&lt;=$B364, WORKDAY(DATE(YEAR($BB364), MONTH(BI364)+1, DAY(BI364)-1), 1, Settings!$AY$23:$AY$38), BI364))</f>
        <v/>
      </c>
      <c r="BZ364" s="119" t="str">
        <f>IF(BJ364="", "", IF(BJ364&lt;=$B364, WORKDAY(DATE(YEAR($BB364), MONTH(BJ364)+1, DAY(BJ364)-1), 1, Settings!$AY$23:$AY$38), BJ364))</f>
        <v/>
      </c>
      <c r="CA364" s="119" t="str">
        <f>IF(BK364="", "", IF(BK364&lt;=$B364, WORKDAY(DATE(YEAR($BB364), MONTH(BK364)+1, DAY(BK364)-1), 1, Settings!$AY$23:$AY$38), BK364))</f>
        <v/>
      </c>
      <c r="CB364" s="119" t="str">
        <f>IF(BL364="", "", IF(BL364&lt;=$B364, WORKDAY(DATE(YEAR($BB364), MONTH(BL364)+1, DAY(BL364)-1), 1, Settings!$AY$23:$AY$38), BL364))</f>
        <v/>
      </c>
      <c r="CC364" s="119" t="str">
        <f>IF(BM364="", "", IF(BM364&lt;=$B364, WORKDAY(DATE(YEAR($BB364), MONTH(BM364)+1, DAY(BM364)-1), 1, Settings!$AY$23:$AY$38), BM364))</f>
        <v/>
      </c>
      <c r="CD364" s="119" t="str">
        <f>IF(BN364="", "", IF(BN364&lt;=$B364, WORKDAY(DATE(YEAR($BB364), MONTH(BN364)+1, DAY(BN364)-1), 1, Settings!$AY$23:$AY$38), BN364))</f>
        <v/>
      </c>
      <c r="CE364" s="119" t="str">
        <f>IF(BO364="", "", IF(BO364&lt;=$B364, WORKDAY(DATE(YEAR($BB364), MONTH(BO364)+1, DAY(BO364)-1), 1, Settings!$AY$23:$AY$38), BO364))</f>
        <v/>
      </c>
      <c r="CF364" s="120" t="str">
        <f>IF(BP364="", "", IF(BP364&lt;=$B364, WORKDAY(DATE(YEAR($BB364), MONTH(BP364)+1, DAY(BP364)-1), 1, Settings!$AY$23:$AY$38), BP364))</f>
        <v/>
      </c>
      <c r="CH364" s="48" t="str">
        <f t="shared" si="159"/>
        <v/>
      </c>
      <c r="CI364" s="49" t="str">
        <f t="shared" si="160"/>
        <v/>
      </c>
      <c r="CJ364" s="49" t="str">
        <f t="shared" si="161"/>
        <v/>
      </c>
      <c r="CK364" s="49" t="str">
        <f t="shared" si="162"/>
        <v/>
      </c>
      <c r="CL364" s="49" t="str">
        <f t="shared" si="163"/>
        <v/>
      </c>
      <c r="CM364" s="49" t="str">
        <f t="shared" si="164"/>
        <v/>
      </c>
      <c r="CN364" s="49" t="str">
        <f t="shared" si="165"/>
        <v/>
      </c>
      <c r="CO364" s="49" t="str">
        <f t="shared" si="166"/>
        <v/>
      </c>
      <c r="CP364" s="49" t="str">
        <f t="shared" si="167"/>
        <v/>
      </c>
      <c r="CQ364" s="49" t="str">
        <f t="shared" si="168"/>
        <v/>
      </c>
      <c r="CR364" s="49" t="str">
        <f t="shared" si="169"/>
        <v/>
      </c>
      <c r="CS364" s="49" t="str">
        <f t="shared" si="170"/>
        <v/>
      </c>
      <c r="CT364" s="49" t="str">
        <f t="shared" si="171"/>
        <v/>
      </c>
      <c r="CU364" s="49" t="str">
        <f t="shared" si="172"/>
        <v/>
      </c>
      <c r="CV364" s="16" t="str">
        <f t="shared" si="173"/>
        <v/>
      </c>
      <c r="CX364" s="48" t="str">
        <f t="shared" si="174"/>
        <v/>
      </c>
      <c r="CY364" s="49" t="str">
        <f t="shared" si="175"/>
        <v/>
      </c>
      <c r="CZ364" s="49" t="str">
        <f t="shared" si="176"/>
        <v/>
      </c>
      <c r="DA364" s="49" t="str">
        <f t="shared" si="177"/>
        <v/>
      </c>
      <c r="DB364" s="49" t="str">
        <f t="shared" si="178"/>
        <v/>
      </c>
      <c r="DC364" s="49" t="str">
        <f t="shared" si="179"/>
        <v/>
      </c>
      <c r="DD364" s="49" t="str">
        <f t="shared" si="180"/>
        <v/>
      </c>
      <c r="DE364" s="49" t="str">
        <f t="shared" si="181"/>
        <v/>
      </c>
      <c r="DF364" s="49" t="str">
        <f t="shared" si="182"/>
        <v/>
      </c>
      <c r="DG364" s="49" t="str">
        <f t="shared" si="183"/>
        <v/>
      </c>
      <c r="DH364" s="49" t="str">
        <f t="shared" si="184"/>
        <v/>
      </c>
      <c r="DI364" s="49" t="str">
        <f t="shared" si="185"/>
        <v/>
      </c>
      <c r="DJ364" s="49" t="str">
        <f t="shared" si="186"/>
        <v/>
      </c>
      <c r="DK364" s="49" t="str">
        <f t="shared" si="187"/>
        <v/>
      </c>
      <c r="DL364" s="16" t="str">
        <f t="shared" si="188"/>
        <v/>
      </c>
      <c r="DN364" s="17" t="str">
        <f t="shared" si="189"/>
        <v>Jun 2020</v>
      </c>
    </row>
    <row r="365" spans="1:118" x14ac:dyDescent="0.25">
      <c r="A365" s="30"/>
      <c r="B365" s="102">
        <f>IF(B364="", "", IFERROR(IF(B364+1&gt;Settings!$G$25, "", B364+1), ""))</f>
        <v>44001</v>
      </c>
      <c r="C365" s="294"/>
      <c r="D365" s="295"/>
      <c r="E365" s="295"/>
      <c r="F365" s="295"/>
      <c r="G365" s="295"/>
      <c r="H365" s="295"/>
      <c r="I365" s="295"/>
      <c r="J365" s="295"/>
      <c r="K365" s="295"/>
      <c r="L365" s="295"/>
      <c r="M365" s="295"/>
      <c r="N365" s="295"/>
      <c r="O365" s="295"/>
      <c r="P365" s="295"/>
      <c r="Q365" s="296"/>
      <c r="R365" s="30"/>
      <c r="T365" s="17" t="str">
        <f>IF($B365="", "", IF($B365&lt;Settings!$G$23, "Old", "New"))</f>
        <v>New</v>
      </c>
      <c r="AL365" s="118" t="str">
        <f>IF(OR($B365="", C365="", C$10="", AL$9), "", IFERROR($B365+INDEX(Settings!$AF$19:$AF$33, MATCH(C$10, Settings!$Y$19:$Y$33, 0))+IF(INDEX(Settings!$AI$19:$AI$33, MATCH(C$10, Settings!$Y$19:$Y$33, 0))="", 0, INDEX($AO$2:$AU$8, MATCH(TEXT($B365, "ddd"), $AN$2:$AN$8, 0), MATCH(INDEX(Settings!$AI$19:$AI$33, MATCH(C$10, Settings!$Y$19:$Y$33, 0)), $AO$1:$AU$1, 0))), 0))</f>
        <v/>
      </c>
      <c r="AM365" s="119" t="str">
        <f>IF(OR($B365="", D365="", D$10="", AM$9), "", IFERROR($B365+INDEX(Settings!$AF$19:$AF$33, MATCH(D$10, Settings!$Y$19:$Y$33, 0))+IF(INDEX(Settings!$AI$19:$AI$33, MATCH(D$10, Settings!$Y$19:$Y$33, 0))="", 0, INDEX($AO$2:$AU$8, MATCH(TEXT($B365, "ddd"), $AN$2:$AN$8, 0), MATCH(INDEX(Settings!$AI$19:$AI$33, MATCH(D$10, Settings!$Y$19:$Y$33, 0)), $AO$1:$AU$1, 0))), 0))</f>
        <v/>
      </c>
      <c r="AN365" s="119" t="str">
        <f>IF(OR($B365="", E365="", E$10="", AN$9), "", IFERROR($B365+INDEX(Settings!$AF$19:$AF$33, MATCH(E$10, Settings!$Y$19:$Y$33, 0))+IF(INDEX(Settings!$AI$19:$AI$33, MATCH(E$10, Settings!$Y$19:$Y$33, 0))="", 0, INDEX($AO$2:$AU$8, MATCH(TEXT($B365, "ddd"), $AN$2:$AN$8, 0), MATCH(INDEX(Settings!$AI$19:$AI$33, MATCH(E$10, Settings!$Y$19:$Y$33, 0)), $AO$1:$AU$1, 0))), 0))</f>
        <v/>
      </c>
      <c r="AO365" s="119" t="str">
        <f>IF(OR($B365="", F365="", F$10="", AO$9), "", IFERROR($B365+INDEX(Settings!$AF$19:$AF$33, MATCH(F$10, Settings!$Y$19:$Y$33, 0))+IF(INDEX(Settings!$AI$19:$AI$33, MATCH(F$10, Settings!$Y$19:$Y$33, 0))="", 0, INDEX($AO$2:$AU$8, MATCH(TEXT($B365, "ddd"), $AN$2:$AN$8, 0), MATCH(INDEX(Settings!$AI$19:$AI$33, MATCH(F$10, Settings!$Y$19:$Y$33, 0)), $AO$1:$AU$1, 0))), 0))</f>
        <v/>
      </c>
      <c r="AP365" s="119" t="str">
        <f>IF(OR($B365="", G365="", G$10="", AP$9), "", IFERROR($B365+INDEX(Settings!$AF$19:$AF$33, MATCH(G$10, Settings!$Y$19:$Y$33, 0))+IF(INDEX(Settings!$AI$19:$AI$33, MATCH(G$10, Settings!$Y$19:$Y$33, 0))="", 0, INDEX($AO$2:$AU$8, MATCH(TEXT($B365, "ddd"), $AN$2:$AN$8, 0), MATCH(INDEX(Settings!$AI$19:$AI$33, MATCH(G$10, Settings!$Y$19:$Y$33, 0)), $AO$1:$AU$1, 0))), 0))</f>
        <v/>
      </c>
      <c r="AQ365" s="119" t="str">
        <f>IF(OR($B365="", H365="", H$10="", AQ$9), "", IFERROR($B365+INDEX(Settings!$AF$19:$AF$33, MATCH(H$10, Settings!$Y$19:$Y$33, 0))+IF(INDEX(Settings!$AI$19:$AI$33, MATCH(H$10, Settings!$Y$19:$Y$33, 0))="", 0, INDEX($AO$2:$AU$8, MATCH(TEXT($B365, "ddd"), $AN$2:$AN$8, 0), MATCH(INDEX(Settings!$AI$19:$AI$33, MATCH(H$10, Settings!$Y$19:$Y$33, 0)), $AO$1:$AU$1, 0))), 0))</f>
        <v/>
      </c>
      <c r="AR365" s="119" t="str">
        <f>IF(OR($B365="", I365="", I$10="", AR$9), "", IFERROR($B365+INDEX(Settings!$AF$19:$AF$33, MATCH(I$10, Settings!$Y$19:$Y$33, 0))+IF(INDEX(Settings!$AI$19:$AI$33, MATCH(I$10, Settings!$Y$19:$Y$33, 0))="", 0, INDEX($AO$2:$AU$8, MATCH(TEXT($B365, "ddd"), $AN$2:$AN$8, 0), MATCH(INDEX(Settings!$AI$19:$AI$33, MATCH(I$10, Settings!$Y$19:$Y$33, 0)), $AO$1:$AU$1, 0))), 0))</f>
        <v/>
      </c>
      <c r="AS365" s="119" t="str">
        <f>IF(OR($B365="", J365="", J$10="", AS$9), "", IFERROR($B365+INDEX(Settings!$AF$19:$AF$33, MATCH(J$10, Settings!$Y$19:$Y$33, 0))+IF(INDEX(Settings!$AI$19:$AI$33, MATCH(J$10, Settings!$Y$19:$Y$33, 0))="", 0, INDEX($AO$2:$AU$8, MATCH(TEXT($B365, "ddd"), $AN$2:$AN$8, 0), MATCH(INDEX(Settings!$AI$19:$AI$33, MATCH(J$10, Settings!$Y$19:$Y$33, 0)), $AO$1:$AU$1, 0))), 0))</f>
        <v/>
      </c>
      <c r="AT365" s="119" t="str">
        <f>IF(OR($B365="", K365="", K$10="", AT$9), "", IFERROR($B365+INDEX(Settings!$AF$19:$AF$33, MATCH(K$10, Settings!$Y$19:$Y$33, 0))+IF(INDEX(Settings!$AI$19:$AI$33, MATCH(K$10, Settings!$Y$19:$Y$33, 0))="", 0, INDEX($AO$2:$AU$8, MATCH(TEXT($B365, "ddd"), $AN$2:$AN$8, 0), MATCH(INDEX(Settings!$AI$19:$AI$33, MATCH(K$10, Settings!$Y$19:$Y$33, 0)), $AO$1:$AU$1, 0))), 0))</f>
        <v/>
      </c>
      <c r="AU365" s="119" t="str">
        <f>IF(OR($B365="", L365="", L$10="", AU$9), "", IFERROR($B365+INDEX(Settings!$AF$19:$AF$33, MATCH(L$10, Settings!$Y$19:$Y$33, 0))+IF(INDEX(Settings!$AI$19:$AI$33, MATCH(L$10, Settings!$Y$19:$Y$33, 0))="", 0, INDEX($AO$2:$AU$8, MATCH(TEXT($B365, "ddd"), $AN$2:$AN$8, 0), MATCH(INDEX(Settings!$AI$19:$AI$33, MATCH(L$10, Settings!$Y$19:$Y$33, 0)), $AO$1:$AU$1, 0))), 0))</f>
        <v/>
      </c>
      <c r="AV365" s="119" t="str">
        <f>IF(OR($B365="", M365="", M$10="", AV$9), "", IFERROR($B365+INDEX(Settings!$AF$19:$AF$33, MATCH(M$10, Settings!$Y$19:$Y$33, 0))+IF(INDEX(Settings!$AI$19:$AI$33, MATCH(M$10, Settings!$Y$19:$Y$33, 0))="", 0, INDEX($AO$2:$AU$8, MATCH(TEXT($B365, "ddd"), $AN$2:$AN$8, 0), MATCH(INDEX(Settings!$AI$19:$AI$33, MATCH(M$10, Settings!$Y$19:$Y$33, 0)), $AO$1:$AU$1, 0))), 0))</f>
        <v/>
      </c>
      <c r="AW365" s="119" t="str">
        <f>IF(OR($B365="", N365="", N$10="", AW$9), "", IFERROR($B365+INDEX(Settings!$AF$19:$AF$33, MATCH(N$10, Settings!$Y$19:$Y$33, 0))+IF(INDEX(Settings!$AI$19:$AI$33, MATCH(N$10, Settings!$Y$19:$Y$33, 0))="", 0, INDEX($AO$2:$AU$8, MATCH(TEXT($B365, "ddd"), $AN$2:$AN$8, 0), MATCH(INDEX(Settings!$AI$19:$AI$33, MATCH(N$10, Settings!$Y$19:$Y$33, 0)), $AO$1:$AU$1, 0))), 0))</f>
        <v/>
      </c>
      <c r="AX365" s="119" t="str">
        <f>IF(OR($B365="", O365="", O$10="", AX$9), "", IFERROR($B365+INDEX(Settings!$AF$19:$AF$33, MATCH(O$10, Settings!$Y$19:$Y$33, 0))+IF(INDEX(Settings!$AI$19:$AI$33, MATCH(O$10, Settings!$Y$19:$Y$33, 0))="", 0, INDEX($AO$2:$AU$8, MATCH(TEXT($B365, "ddd"), $AN$2:$AN$8, 0), MATCH(INDEX(Settings!$AI$19:$AI$33, MATCH(O$10, Settings!$Y$19:$Y$33, 0)), $AO$1:$AU$1, 0))), 0))</f>
        <v/>
      </c>
      <c r="AY365" s="119" t="str">
        <f>IF(OR($B365="", P365="", P$10="", AY$9), "", IFERROR($B365+INDEX(Settings!$AF$19:$AF$33, MATCH(P$10, Settings!$Y$19:$Y$33, 0))+IF(INDEX(Settings!$AI$19:$AI$33, MATCH(P$10, Settings!$Y$19:$Y$33, 0))="", 0, INDEX($AO$2:$AU$8, MATCH(TEXT($B365, "ddd"), $AN$2:$AN$8, 0), MATCH(INDEX(Settings!$AI$19:$AI$33, MATCH(P$10, Settings!$Y$19:$Y$33, 0)), $AO$1:$AU$1, 0))), 0))</f>
        <v/>
      </c>
      <c r="AZ365" s="120" t="str">
        <f>IF(OR($B365="", Q365="", Q$10="", AZ$9), "", IFERROR($B365+INDEX(Settings!$AF$19:$AF$33, MATCH(Q$10, Settings!$Y$19:$Y$33, 0))+IF(INDEX(Settings!$AI$19:$AI$33, MATCH(Q$10, Settings!$Y$19:$Y$33, 0))="", 0, INDEX($AO$2:$AU$8, MATCH(TEXT($B365, "ddd"), $AN$2:$AN$8, 0), MATCH(INDEX(Settings!$AI$19:$AI$33, MATCH(Q$10, Settings!$Y$19:$Y$33, 0)), $AO$1:$AU$1, 0))), 0))</f>
        <v/>
      </c>
      <c r="BB365" s="118" t="str">
        <f>IF(OR(C$10="", $B365="", C365="", BB$9=""), "", IFERROR(WORKDAY((DATE(YEAR($B365), MONTH($B365)+INDEX(Settings!$AM$19:$AM$33, MATCH(C$10, Settings!$Y$19:$Y$33, 0)), IF(INDEX(Settings!$AQ$19:$AQ$33, MATCH(C$10, Settings!$Y$19:$Y$33, 0))=0, DAY($B365), INDEX(Settings!$AQ$19:$AQ$33, MATCH(C$10, Settings!$Y$19:$Y$33, 0))))-1), 1, Settings!$AY$23:$AY$38), ""))</f>
        <v/>
      </c>
      <c r="BC365" s="119" t="str">
        <f>IF(OR(D$10="", $B365="", D365="", BC$9=""), "", IFERROR(WORKDAY((DATE(YEAR($B365), MONTH($B365)+INDEX(Settings!$AM$19:$AM$33, MATCH(D$10, Settings!$Y$19:$Y$33, 0)), IF(INDEX(Settings!$AQ$19:$AQ$33, MATCH(D$10, Settings!$Y$19:$Y$33, 0))=0, DAY($B365), INDEX(Settings!$AQ$19:$AQ$33, MATCH(D$10, Settings!$Y$19:$Y$33, 0))))-1), 1, Settings!$AY$23:$AY$38), ""))</f>
        <v/>
      </c>
      <c r="BD365" s="119" t="str">
        <f>IF(OR(E$10="", $B365="", E365="", BD$9=""), "", IFERROR(WORKDAY((DATE(YEAR($B365), MONTH($B365)+INDEX(Settings!$AM$19:$AM$33, MATCH(E$10, Settings!$Y$19:$Y$33, 0)), IF(INDEX(Settings!$AQ$19:$AQ$33, MATCH(E$10, Settings!$Y$19:$Y$33, 0))=0, DAY($B365), INDEX(Settings!$AQ$19:$AQ$33, MATCH(E$10, Settings!$Y$19:$Y$33, 0))))-1), 1, Settings!$AY$23:$AY$38), ""))</f>
        <v/>
      </c>
      <c r="BE365" s="119" t="str">
        <f>IF(OR(F$10="", $B365="", F365="", BE$9=""), "", IFERROR(WORKDAY((DATE(YEAR($B365), MONTH($B365)+INDEX(Settings!$AM$19:$AM$33, MATCH(F$10, Settings!$Y$19:$Y$33, 0)), IF(INDEX(Settings!$AQ$19:$AQ$33, MATCH(F$10, Settings!$Y$19:$Y$33, 0))=0, DAY($B365), INDEX(Settings!$AQ$19:$AQ$33, MATCH(F$10, Settings!$Y$19:$Y$33, 0))))-1), 1, Settings!$AY$23:$AY$38), ""))</f>
        <v/>
      </c>
      <c r="BF365" s="119" t="str">
        <f>IF(OR(G$10="", $B365="", G365="", BF$9=""), "", IFERROR(WORKDAY((DATE(YEAR($B365), MONTH($B365)+INDEX(Settings!$AM$19:$AM$33, MATCH(G$10, Settings!$Y$19:$Y$33, 0)), IF(INDEX(Settings!$AQ$19:$AQ$33, MATCH(G$10, Settings!$Y$19:$Y$33, 0))=0, DAY($B365), INDEX(Settings!$AQ$19:$AQ$33, MATCH(G$10, Settings!$Y$19:$Y$33, 0))))-1), 1, Settings!$AY$23:$AY$38), ""))</f>
        <v/>
      </c>
      <c r="BG365" s="119" t="str">
        <f>IF(OR(H$10="", $B365="", H365="", BG$9=""), "", IFERROR(WORKDAY((DATE(YEAR($B365), MONTH($B365)+INDEX(Settings!$AM$19:$AM$33, MATCH(H$10, Settings!$Y$19:$Y$33, 0)), IF(INDEX(Settings!$AQ$19:$AQ$33, MATCH(H$10, Settings!$Y$19:$Y$33, 0))=0, DAY($B365), INDEX(Settings!$AQ$19:$AQ$33, MATCH(H$10, Settings!$Y$19:$Y$33, 0))))-1), 1, Settings!$AY$23:$AY$38), ""))</f>
        <v/>
      </c>
      <c r="BH365" s="119" t="str">
        <f>IF(OR(I$10="", $B365="", I365="", BH$9=""), "", IFERROR(WORKDAY((DATE(YEAR($B365), MONTH($B365)+INDEX(Settings!$AM$19:$AM$33, MATCH(I$10, Settings!$Y$19:$Y$33, 0)), IF(INDEX(Settings!$AQ$19:$AQ$33, MATCH(I$10, Settings!$Y$19:$Y$33, 0))=0, DAY($B365), INDEX(Settings!$AQ$19:$AQ$33, MATCH(I$10, Settings!$Y$19:$Y$33, 0))))-1), 1, Settings!$AY$23:$AY$38), ""))</f>
        <v/>
      </c>
      <c r="BI365" s="119" t="str">
        <f>IF(OR(J$10="", $B365="", J365="", BI$9=""), "", IFERROR(WORKDAY((DATE(YEAR($B365), MONTH($B365)+INDEX(Settings!$AM$19:$AM$33, MATCH(J$10, Settings!$Y$19:$Y$33, 0)), IF(INDEX(Settings!$AQ$19:$AQ$33, MATCH(J$10, Settings!$Y$19:$Y$33, 0))=0, DAY($B365), INDEX(Settings!$AQ$19:$AQ$33, MATCH(J$10, Settings!$Y$19:$Y$33, 0))))-1), 1, Settings!$AY$23:$AY$38), ""))</f>
        <v/>
      </c>
      <c r="BJ365" s="119" t="str">
        <f>IF(OR(K$10="", $B365="", K365="", BJ$9=""), "", IFERROR(WORKDAY((DATE(YEAR($B365), MONTH($B365)+INDEX(Settings!$AM$19:$AM$33, MATCH(K$10, Settings!$Y$19:$Y$33, 0)), IF(INDEX(Settings!$AQ$19:$AQ$33, MATCH(K$10, Settings!$Y$19:$Y$33, 0))=0, DAY($B365), INDEX(Settings!$AQ$19:$AQ$33, MATCH(K$10, Settings!$Y$19:$Y$33, 0))))-1), 1, Settings!$AY$23:$AY$38), ""))</f>
        <v/>
      </c>
      <c r="BK365" s="119" t="str">
        <f>IF(OR(L$10="", $B365="", L365="", BK$9=""), "", IFERROR(WORKDAY((DATE(YEAR($B365), MONTH($B365)+INDEX(Settings!$AM$19:$AM$33, MATCH(L$10, Settings!$Y$19:$Y$33, 0)), IF(INDEX(Settings!$AQ$19:$AQ$33, MATCH(L$10, Settings!$Y$19:$Y$33, 0))=0, DAY($B365), INDEX(Settings!$AQ$19:$AQ$33, MATCH(L$10, Settings!$Y$19:$Y$33, 0))))-1), 1, Settings!$AY$23:$AY$38), ""))</f>
        <v/>
      </c>
      <c r="BL365" s="119" t="str">
        <f>IF(OR(M$10="", $B365="", M365="", BL$9=""), "", IFERROR(WORKDAY((DATE(YEAR($B365), MONTH($B365)+INDEX(Settings!$AM$19:$AM$33, MATCH(M$10, Settings!$Y$19:$Y$33, 0)), IF(INDEX(Settings!$AQ$19:$AQ$33, MATCH(M$10, Settings!$Y$19:$Y$33, 0))=0, DAY($B365), INDEX(Settings!$AQ$19:$AQ$33, MATCH(M$10, Settings!$Y$19:$Y$33, 0))))-1), 1, Settings!$AY$23:$AY$38), ""))</f>
        <v/>
      </c>
      <c r="BM365" s="119" t="str">
        <f>IF(OR(N$10="", $B365="", N365="", BM$9=""), "", IFERROR(WORKDAY((DATE(YEAR($B365), MONTH($B365)+INDEX(Settings!$AM$19:$AM$33, MATCH(N$10, Settings!$Y$19:$Y$33, 0)), IF(INDEX(Settings!$AQ$19:$AQ$33, MATCH(N$10, Settings!$Y$19:$Y$33, 0))=0, DAY($B365), INDEX(Settings!$AQ$19:$AQ$33, MATCH(N$10, Settings!$Y$19:$Y$33, 0))))-1), 1, Settings!$AY$23:$AY$38), ""))</f>
        <v/>
      </c>
      <c r="BN365" s="119" t="str">
        <f>IF(OR(O$10="", $B365="", O365="", BN$9=""), "", IFERROR(WORKDAY((DATE(YEAR($B365), MONTH($B365)+INDEX(Settings!$AM$19:$AM$33, MATCH(O$10, Settings!$Y$19:$Y$33, 0)), IF(INDEX(Settings!$AQ$19:$AQ$33, MATCH(O$10, Settings!$Y$19:$Y$33, 0))=0, DAY($B365), INDEX(Settings!$AQ$19:$AQ$33, MATCH(O$10, Settings!$Y$19:$Y$33, 0))))-1), 1, Settings!$AY$23:$AY$38), ""))</f>
        <v/>
      </c>
      <c r="BO365" s="119" t="str">
        <f>IF(OR(P$10="", $B365="", P365="", BO$9=""), "", IFERROR(WORKDAY((DATE(YEAR($B365), MONTH($B365)+INDEX(Settings!$AM$19:$AM$33, MATCH(P$10, Settings!$Y$19:$Y$33, 0)), IF(INDEX(Settings!$AQ$19:$AQ$33, MATCH(P$10, Settings!$Y$19:$Y$33, 0))=0, DAY($B365), INDEX(Settings!$AQ$19:$AQ$33, MATCH(P$10, Settings!$Y$19:$Y$33, 0))))-1), 1, Settings!$AY$23:$AY$38), ""))</f>
        <v/>
      </c>
      <c r="BP365" s="120" t="str">
        <f>IF(OR(Q$10="", $B365="", Q365="", BP$9=""), "", IFERROR(WORKDAY((DATE(YEAR($B365), MONTH($B365)+INDEX(Settings!$AM$19:$AM$33, MATCH(Q$10, Settings!$Y$19:$Y$33, 0)), IF(INDEX(Settings!$AQ$19:$AQ$33, MATCH(Q$10, Settings!$Y$19:$Y$33, 0))=0, DAY($B365), INDEX(Settings!$AQ$19:$AQ$33, MATCH(Q$10, Settings!$Y$19:$Y$33, 0))))-1), 1, Settings!$AY$23:$AY$38), ""))</f>
        <v/>
      </c>
      <c r="BR365" s="118" t="str">
        <f>IF(BB365="", "", IF(BB365&lt;=$B365, WORKDAY(DATE(YEAR($BB365), MONTH(BB365)+1, DAY(BB365)-1), 1, Settings!$AY$23:$AY$38), BB365))</f>
        <v/>
      </c>
      <c r="BS365" s="119" t="str">
        <f>IF(BC365="", "", IF(BC365&lt;=$B365, WORKDAY(DATE(YEAR($BB365), MONTH(BC365)+1, DAY(BC365)-1), 1, Settings!$AY$23:$AY$38), BC365))</f>
        <v/>
      </c>
      <c r="BT365" s="119" t="str">
        <f>IF(BD365="", "", IF(BD365&lt;=$B365, WORKDAY(DATE(YEAR($BB365), MONTH(BD365)+1, DAY(BD365)-1), 1, Settings!$AY$23:$AY$38), BD365))</f>
        <v/>
      </c>
      <c r="BU365" s="119" t="str">
        <f>IF(BE365="", "", IF(BE365&lt;=$B365, WORKDAY(DATE(YEAR($BB365), MONTH(BE365)+1, DAY(BE365)-1), 1, Settings!$AY$23:$AY$38), BE365))</f>
        <v/>
      </c>
      <c r="BV365" s="119" t="str">
        <f>IF(BF365="", "", IF(BF365&lt;=$B365, WORKDAY(DATE(YEAR($BB365), MONTH(BF365)+1, DAY(BF365)-1), 1, Settings!$AY$23:$AY$38), BF365))</f>
        <v/>
      </c>
      <c r="BW365" s="119" t="str">
        <f>IF(BG365="", "", IF(BG365&lt;=$B365, WORKDAY(DATE(YEAR($BB365), MONTH(BG365)+1, DAY(BG365)-1), 1, Settings!$AY$23:$AY$38), BG365))</f>
        <v/>
      </c>
      <c r="BX365" s="119" t="str">
        <f>IF(BH365="", "", IF(BH365&lt;=$B365, WORKDAY(DATE(YEAR($BB365), MONTH(BH365)+1, DAY(BH365)-1), 1, Settings!$AY$23:$AY$38), BH365))</f>
        <v/>
      </c>
      <c r="BY365" s="119" t="str">
        <f>IF(BI365="", "", IF(BI365&lt;=$B365, WORKDAY(DATE(YEAR($BB365), MONTH(BI365)+1, DAY(BI365)-1), 1, Settings!$AY$23:$AY$38), BI365))</f>
        <v/>
      </c>
      <c r="BZ365" s="119" t="str">
        <f>IF(BJ365="", "", IF(BJ365&lt;=$B365, WORKDAY(DATE(YEAR($BB365), MONTH(BJ365)+1, DAY(BJ365)-1), 1, Settings!$AY$23:$AY$38), BJ365))</f>
        <v/>
      </c>
      <c r="CA365" s="119" t="str">
        <f>IF(BK365="", "", IF(BK365&lt;=$B365, WORKDAY(DATE(YEAR($BB365), MONTH(BK365)+1, DAY(BK365)-1), 1, Settings!$AY$23:$AY$38), BK365))</f>
        <v/>
      </c>
      <c r="CB365" s="119" t="str">
        <f>IF(BL365="", "", IF(BL365&lt;=$B365, WORKDAY(DATE(YEAR($BB365), MONTH(BL365)+1, DAY(BL365)-1), 1, Settings!$AY$23:$AY$38), BL365))</f>
        <v/>
      </c>
      <c r="CC365" s="119" t="str">
        <f>IF(BM365="", "", IF(BM365&lt;=$B365, WORKDAY(DATE(YEAR($BB365), MONTH(BM365)+1, DAY(BM365)-1), 1, Settings!$AY$23:$AY$38), BM365))</f>
        <v/>
      </c>
      <c r="CD365" s="119" t="str">
        <f>IF(BN365="", "", IF(BN365&lt;=$B365, WORKDAY(DATE(YEAR($BB365), MONTH(BN365)+1, DAY(BN365)-1), 1, Settings!$AY$23:$AY$38), BN365))</f>
        <v/>
      </c>
      <c r="CE365" s="119" t="str">
        <f>IF(BO365="", "", IF(BO365&lt;=$B365, WORKDAY(DATE(YEAR($BB365), MONTH(BO365)+1, DAY(BO365)-1), 1, Settings!$AY$23:$AY$38), BO365))</f>
        <v/>
      </c>
      <c r="CF365" s="120" t="str">
        <f>IF(BP365="", "", IF(BP365&lt;=$B365, WORKDAY(DATE(YEAR($BB365), MONTH(BP365)+1, DAY(BP365)-1), 1, Settings!$AY$23:$AY$38), BP365))</f>
        <v/>
      </c>
      <c r="CH365" s="48" t="str">
        <f t="shared" si="159"/>
        <v/>
      </c>
      <c r="CI365" s="49" t="str">
        <f t="shared" si="160"/>
        <v/>
      </c>
      <c r="CJ365" s="49" t="str">
        <f t="shared" si="161"/>
        <v/>
      </c>
      <c r="CK365" s="49" t="str">
        <f t="shared" si="162"/>
        <v/>
      </c>
      <c r="CL365" s="49" t="str">
        <f t="shared" si="163"/>
        <v/>
      </c>
      <c r="CM365" s="49" t="str">
        <f t="shared" si="164"/>
        <v/>
      </c>
      <c r="CN365" s="49" t="str">
        <f t="shared" si="165"/>
        <v/>
      </c>
      <c r="CO365" s="49" t="str">
        <f t="shared" si="166"/>
        <v/>
      </c>
      <c r="CP365" s="49" t="str">
        <f t="shared" si="167"/>
        <v/>
      </c>
      <c r="CQ365" s="49" t="str">
        <f t="shared" si="168"/>
        <v/>
      </c>
      <c r="CR365" s="49" t="str">
        <f t="shared" si="169"/>
        <v/>
      </c>
      <c r="CS365" s="49" t="str">
        <f t="shared" si="170"/>
        <v/>
      </c>
      <c r="CT365" s="49" t="str">
        <f t="shared" si="171"/>
        <v/>
      </c>
      <c r="CU365" s="49" t="str">
        <f t="shared" si="172"/>
        <v/>
      </c>
      <c r="CV365" s="16" t="str">
        <f t="shared" si="173"/>
        <v/>
      </c>
      <c r="CX365" s="48" t="str">
        <f t="shared" si="174"/>
        <v/>
      </c>
      <c r="CY365" s="49" t="str">
        <f t="shared" si="175"/>
        <v/>
      </c>
      <c r="CZ365" s="49" t="str">
        <f t="shared" si="176"/>
        <v/>
      </c>
      <c r="DA365" s="49" t="str">
        <f t="shared" si="177"/>
        <v/>
      </c>
      <c r="DB365" s="49" t="str">
        <f t="shared" si="178"/>
        <v/>
      </c>
      <c r="DC365" s="49" t="str">
        <f t="shared" si="179"/>
        <v/>
      </c>
      <c r="DD365" s="49" t="str">
        <f t="shared" si="180"/>
        <v/>
      </c>
      <c r="DE365" s="49" t="str">
        <f t="shared" si="181"/>
        <v/>
      </c>
      <c r="DF365" s="49" t="str">
        <f t="shared" si="182"/>
        <v/>
      </c>
      <c r="DG365" s="49" t="str">
        <f t="shared" si="183"/>
        <v/>
      </c>
      <c r="DH365" s="49" t="str">
        <f t="shared" si="184"/>
        <v/>
      </c>
      <c r="DI365" s="49" t="str">
        <f t="shared" si="185"/>
        <v/>
      </c>
      <c r="DJ365" s="49" t="str">
        <f t="shared" si="186"/>
        <v/>
      </c>
      <c r="DK365" s="49" t="str">
        <f t="shared" si="187"/>
        <v/>
      </c>
      <c r="DL365" s="16" t="str">
        <f t="shared" si="188"/>
        <v/>
      </c>
      <c r="DN365" s="17" t="str">
        <f t="shared" si="189"/>
        <v>Jun 2020</v>
      </c>
    </row>
    <row r="366" spans="1:118" x14ac:dyDescent="0.25">
      <c r="A366" s="30"/>
      <c r="B366" s="102">
        <f>IF(B365="", "", IFERROR(IF(B365+1&gt;Settings!$G$25, "", B365+1), ""))</f>
        <v>44002</v>
      </c>
      <c r="C366" s="294"/>
      <c r="D366" s="295"/>
      <c r="E366" s="295"/>
      <c r="F366" s="295"/>
      <c r="G366" s="295"/>
      <c r="H366" s="295"/>
      <c r="I366" s="295"/>
      <c r="J366" s="295"/>
      <c r="K366" s="295"/>
      <c r="L366" s="295"/>
      <c r="M366" s="295"/>
      <c r="N366" s="295"/>
      <c r="O366" s="295"/>
      <c r="P366" s="295"/>
      <c r="Q366" s="296"/>
      <c r="R366" s="30"/>
      <c r="T366" s="17" t="str">
        <f>IF($B366="", "", IF($B366&lt;Settings!$G$23, "Old", "New"))</f>
        <v>New</v>
      </c>
      <c r="AL366" s="118" t="str">
        <f>IF(OR($B366="", C366="", C$10="", AL$9), "", IFERROR($B366+INDEX(Settings!$AF$19:$AF$33, MATCH(C$10, Settings!$Y$19:$Y$33, 0))+IF(INDEX(Settings!$AI$19:$AI$33, MATCH(C$10, Settings!$Y$19:$Y$33, 0))="", 0, INDEX($AO$2:$AU$8, MATCH(TEXT($B366, "ddd"), $AN$2:$AN$8, 0), MATCH(INDEX(Settings!$AI$19:$AI$33, MATCH(C$10, Settings!$Y$19:$Y$33, 0)), $AO$1:$AU$1, 0))), 0))</f>
        <v/>
      </c>
      <c r="AM366" s="119" t="str">
        <f>IF(OR($B366="", D366="", D$10="", AM$9), "", IFERROR($B366+INDEX(Settings!$AF$19:$AF$33, MATCH(D$10, Settings!$Y$19:$Y$33, 0))+IF(INDEX(Settings!$AI$19:$AI$33, MATCH(D$10, Settings!$Y$19:$Y$33, 0))="", 0, INDEX($AO$2:$AU$8, MATCH(TEXT($B366, "ddd"), $AN$2:$AN$8, 0), MATCH(INDEX(Settings!$AI$19:$AI$33, MATCH(D$10, Settings!$Y$19:$Y$33, 0)), $AO$1:$AU$1, 0))), 0))</f>
        <v/>
      </c>
      <c r="AN366" s="119" t="str">
        <f>IF(OR($B366="", E366="", E$10="", AN$9), "", IFERROR($B366+INDEX(Settings!$AF$19:$AF$33, MATCH(E$10, Settings!$Y$19:$Y$33, 0))+IF(INDEX(Settings!$AI$19:$AI$33, MATCH(E$10, Settings!$Y$19:$Y$33, 0))="", 0, INDEX($AO$2:$AU$8, MATCH(TEXT($B366, "ddd"), $AN$2:$AN$8, 0), MATCH(INDEX(Settings!$AI$19:$AI$33, MATCH(E$10, Settings!$Y$19:$Y$33, 0)), $AO$1:$AU$1, 0))), 0))</f>
        <v/>
      </c>
      <c r="AO366" s="119" t="str">
        <f>IF(OR($B366="", F366="", F$10="", AO$9), "", IFERROR($B366+INDEX(Settings!$AF$19:$AF$33, MATCH(F$10, Settings!$Y$19:$Y$33, 0))+IF(INDEX(Settings!$AI$19:$AI$33, MATCH(F$10, Settings!$Y$19:$Y$33, 0))="", 0, INDEX($AO$2:$AU$8, MATCH(TEXT($B366, "ddd"), $AN$2:$AN$8, 0), MATCH(INDEX(Settings!$AI$19:$AI$33, MATCH(F$10, Settings!$Y$19:$Y$33, 0)), $AO$1:$AU$1, 0))), 0))</f>
        <v/>
      </c>
      <c r="AP366" s="119" t="str">
        <f>IF(OR($B366="", G366="", G$10="", AP$9), "", IFERROR($B366+INDEX(Settings!$AF$19:$AF$33, MATCH(G$10, Settings!$Y$19:$Y$33, 0))+IF(INDEX(Settings!$AI$19:$AI$33, MATCH(G$10, Settings!$Y$19:$Y$33, 0))="", 0, INDEX($AO$2:$AU$8, MATCH(TEXT($B366, "ddd"), $AN$2:$AN$8, 0), MATCH(INDEX(Settings!$AI$19:$AI$33, MATCH(G$10, Settings!$Y$19:$Y$33, 0)), $AO$1:$AU$1, 0))), 0))</f>
        <v/>
      </c>
      <c r="AQ366" s="119" t="str">
        <f>IF(OR($B366="", H366="", H$10="", AQ$9), "", IFERROR($B366+INDEX(Settings!$AF$19:$AF$33, MATCH(H$10, Settings!$Y$19:$Y$33, 0))+IF(INDEX(Settings!$AI$19:$AI$33, MATCH(H$10, Settings!$Y$19:$Y$33, 0))="", 0, INDEX($AO$2:$AU$8, MATCH(TEXT($B366, "ddd"), $AN$2:$AN$8, 0), MATCH(INDEX(Settings!$AI$19:$AI$33, MATCH(H$10, Settings!$Y$19:$Y$33, 0)), $AO$1:$AU$1, 0))), 0))</f>
        <v/>
      </c>
      <c r="AR366" s="119" t="str">
        <f>IF(OR($B366="", I366="", I$10="", AR$9), "", IFERROR($B366+INDEX(Settings!$AF$19:$AF$33, MATCH(I$10, Settings!$Y$19:$Y$33, 0))+IF(INDEX(Settings!$AI$19:$AI$33, MATCH(I$10, Settings!$Y$19:$Y$33, 0))="", 0, INDEX($AO$2:$AU$8, MATCH(TEXT($B366, "ddd"), $AN$2:$AN$8, 0), MATCH(INDEX(Settings!$AI$19:$AI$33, MATCH(I$10, Settings!$Y$19:$Y$33, 0)), $AO$1:$AU$1, 0))), 0))</f>
        <v/>
      </c>
      <c r="AS366" s="119" t="str">
        <f>IF(OR($B366="", J366="", J$10="", AS$9), "", IFERROR($B366+INDEX(Settings!$AF$19:$AF$33, MATCH(J$10, Settings!$Y$19:$Y$33, 0))+IF(INDEX(Settings!$AI$19:$AI$33, MATCH(J$10, Settings!$Y$19:$Y$33, 0))="", 0, INDEX($AO$2:$AU$8, MATCH(TEXT($B366, "ddd"), $AN$2:$AN$8, 0), MATCH(INDEX(Settings!$AI$19:$AI$33, MATCH(J$10, Settings!$Y$19:$Y$33, 0)), $AO$1:$AU$1, 0))), 0))</f>
        <v/>
      </c>
      <c r="AT366" s="119" t="str">
        <f>IF(OR($B366="", K366="", K$10="", AT$9), "", IFERROR($B366+INDEX(Settings!$AF$19:$AF$33, MATCH(K$10, Settings!$Y$19:$Y$33, 0))+IF(INDEX(Settings!$AI$19:$AI$33, MATCH(K$10, Settings!$Y$19:$Y$33, 0))="", 0, INDEX($AO$2:$AU$8, MATCH(TEXT($B366, "ddd"), $AN$2:$AN$8, 0), MATCH(INDEX(Settings!$AI$19:$AI$33, MATCH(K$10, Settings!$Y$19:$Y$33, 0)), $AO$1:$AU$1, 0))), 0))</f>
        <v/>
      </c>
      <c r="AU366" s="119" t="str">
        <f>IF(OR($B366="", L366="", L$10="", AU$9), "", IFERROR($B366+INDEX(Settings!$AF$19:$AF$33, MATCH(L$10, Settings!$Y$19:$Y$33, 0))+IF(INDEX(Settings!$AI$19:$AI$33, MATCH(L$10, Settings!$Y$19:$Y$33, 0))="", 0, INDEX($AO$2:$AU$8, MATCH(TEXT($B366, "ddd"), $AN$2:$AN$8, 0), MATCH(INDEX(Settings!$AI$19:$AI$33, MATCH(L$10, Settings!$Y$19:$Y$33, 0)), $AO$1:$AU$1, 0))), 0))</f>
        <v/>
      </c>
      <c r="AV366" s="119" t="str">
        <f>IF(OR($B366="", M366="", M$10="", AV$9), "", IFERROR($B366+INDEX(Settings!$AF$19:$AF$33, MATCH(M$10, Settings!$Y$19:$Y$33, 0))+IF(INDEX(Settings!$AI$19:$AI$33, MATCH(M$10, Settings!$Y$19:$Y$33, 0))="", 0, INDEX($AO$2:$AU$8, MATCH(TEXT($B366, "ddd"), $AN$2:$AN$8, 0), MATCH(INDEX(Settings!$AI$19:$AI$33, MATCH(M$10, Settings!$Y$19:$Y$33, 0)), $AO$1:$AU$1, 0))), 0))</f>
        <v/>
      </c>
      <c r="AW366" s="119" t="str">
        <f>IF(OR($B366="", N366="", N$10="", AW$9), "", IFERROR($B366+INDEX(Settings!$AF$19:$AF$33, MATCH(N$10, Settings!$Y$19:$Y$33, 0))+IF(INDEX(Settings!$AI$19:$AI$33, MATCH(N$10, Settings!$Y$19:$Y$33, 0))="", 0, INDEX($AO$2:$AU$8, MATCH(TEXT($B366, "ddd"), $AN$2:$AN$8, 0), MATCH(INDEX(Settings!$AI$19:$AI$33, MATCH(N$10, Settings!$Y$19:$Y$33, 0)), $AO$1:$AU$1, 0))), 0))</f>
        <v/>
      </c>
      <c r="AX366" s="119" t="str">
        <f>IF(OR($B366="", O366="", O$10="", AX$9), "", IFERROR($B366+INDEX(Settings!$AF$19:$AF$33, MATCH(O$10, Settings!$Y$19:$Y$33, 0))+IF(INDEX(Settings!$AI$19:$AI$33, MATCH(O$10, Settings!$Y$19:$Y$33, 0))="", 0, INDEX($AO$2:$AU$8, MATCH(TEXT($B366, "ddd"), $AN$2:$AN$8, 0), MATCH(INDEX(Settings!$AI$19:$AI$33, MATCH(O$10, Settings!$Y$19:$Y$33, 0)), $AO$1:$AU$1, 0))), 0))</f>
        <v/>
      </c>
      <c r="AY366" s="119" t="str">
        <f>IF(OR($B366="", P366="", P$10="", AY$9), "", IFERROR($B366+INDEX(Settings!$AF$19:$AF$33, MATCH(P$10, Settings!$Y$19:$Y$33, 0))+IF(INDEX(Settings!$AI$19:$AI$33, MATCH(P$10, Settings!$Y$19:$Y$33, 0))="", 0, INDEX($AO$2:$AU$8, MATCH(TEXT($B366, "ddd"), $AN$2:$AN$8, 0), MATCH(INDEX(Settings!$AI$19:$AI$33, MATCH(P$10, Settings!$Y$19:$Y$33, 0)), $AO$1:$AU$1, 0))), 0))</f>
        <v/>
      </c>
      <c r="AZ366" s="120" t="str">
        <f>IF(OR($B366="", Q366="", Q$10="", AZ$9), "", IFERROR($B366+INDEX(Settings!$AF$19:$AF$33, MATCH(Q$10, Settings!$Y$19:$Y$33, 0))+IF(INDEX(Settings!$AI$19:$AI$33, MATCH(Q$10, Settings!$Y$19:$Y$33, 0))="", 0, INDEX($AO$2:$AU$8, MATCH(TEXT($B366, "ddd"), $AN$2:$AN$8, 0), MATCH(INDEX(Settings!$AI$19:$AI$33, MATCH(Q$10, Settings!$Y$19:$Y$33, 0)), $AO$1:$AU$1, 0))), 0))</f>
        <v/>
      </c>
      <c r="BB366" s="118" t="str">
        <f>IF(OR(C$10="", $B366="", C366="", BB$9=""), "", IFERROR(WORKDAY((DATE(YEAR($B366), MONTH($B366)+INDEX(Settings!$AM$19:$AM$33, MATCH(C$10, Settings!$Y$19:$Y$33, 0)), IF(INDEX(Settings!$AQ$19:$AQ$33, MATCH(C$10, Settings!$Y$19:$Y$33, 0))=0, DAY($B366), INDEX(Settings!$AQ$19:$AQ$33, MATCH(C$10, Settings!$Y$19:$Y$33, 0))))-1), 1, Settings!$AY$23:$AY$38), ""))</f>
        <v/>
      </c>
      <c r="BC366" s="119" t="str">
        <f>IF(OR(D$10="", $B366="", D366="", BC$9=""), "", IFERROR(WORKDAY((DATE(YEAR($B366), MONTH($B366)+INDEX(Settings!$AM$19:$AM$33, MATCH(D$10, Settings!$Y$19:$Y$33, 0)), IF(INDEX(Settings!$AQ$19:$AQ$33, MATCH(D$10, Settings!$Y$19:$Y$33, 0))=0, DAY($B366), INDEX(Settings!$AQ$19:$AQ$33, MATCH(D$10, Settings!$Y$19:$Y$33, 0))))-1), 1, Settings!$AY$23:$AY$38), ""))</f>
        <v/>
      </c>
      <c r="BD366" s="119" t="str">
        <f>IF(OR(E$10="", $B366="", E366="", BD$9=""), "", IFERROR(WORKDAY((DATE(YEAR($B366), MONTH($B366)+INDEX(Settings!$AM$19:$AM$33, MATCH(E$10, Settings!$Y$19:$Y$33, 0)), IF(INDEX(Settings!$AQ$19:$AQ$33, MATCH(E$10, Settings!$Y$19:$Y$33, 0))=0, DAY($B366), INDEX(Settings!$AQ$19:$AQ$33, MATCH(E$10, Settings!$Y$19:$Y$33, 0))))-1), 1, Settings!$AY$23:$AY$38), ""))</f>
        <v/>
      </c>
      <c r="BE366" s="119" t="str">
        <f>IF(OR(F$10="", $B366="", F366="", BE$9=""), "", IFERROR(WORKDAY((DATE(YEAR($B366), MONTH($B366)+INDEX(Settings!$AM$19:$AM$33, MATCH(F$10, Settings!$Y$19:$Y$33, 0)), IF(INDEX(Settings!$AQ$19:$AQ$33, MATCH(F$10, Settings!$Y$19:$Y$33, 0))=0, DAY($B366), INDEX(Settings!$AQ$19:$AQ$33, MATCH(F$10, Settings!$Y$19:$Y$33, 0))))-1), 1, Settings!$AY$23:$AY$38), ""))</f>
        <v/>
      </c>
      <c r="BF366" s="119" t="str">
        <f>IF(OR(G$10="", $B366="", G366="", BF$9=""), "", IFERROR(WORKDAY((DATE(YEAR($B366), MONTH($B366)+INDEX(Settings!$AM$19:$AM$33, MATCH(G$10, Settings!$Y$19:$Y$33, 0)), IF(INDEX(Settings!$AQ$19:$AQ$33, MATCH(G$10, Settings!$Y$19:$Y$33, 0))=0, DAY($B366), INDEX(Settings!$AQ$19:$AQ$33, MATCH(G$10, Settings!$Y$19:$Y$33, 0))))-1), 1, Settings!$AY$23:$AY$38), ""))</f>
        <v/>
      </c>
      <c r="BG366" s="119" t="str">
        <f>IF(OR(H$10="", $B366="", H366="", BG$9=""), "", IFERROR(WORKDAY((DATE(YEAR($B366), MONTH($B366)+INDEX(Settings!$AM$19:$AM$33, MATCH(H$10, Settings!$Y$19:$Y$33, 0)), IF(INDEX(Settings!$AQ$19:$AQ$33, MATCH(H$10, Settings!$Y$19:$Y$33, 0))=0, DAY($B366), INDEX(Settings!$AQ$19:$AQ$33, MATCH(H$10, Settings!$Y$19:$Y$33, 0))))-1), 1, Settings!$AY$23:$AY$38), ""))</f>
        <v/>
      </c>
      <c r="BH366" s="119" t="str">
        <f>IF(OR(I$10="", $B366="", I366="", BH$9=""), "", IFERROR(WORKDAY((DATE(YEAR($B366), MONTH($B366)+INDEX(Settings!$AM$19:$AM$33, MATCH(I$10, Settings!$Y$19:$Y$33, 0)), IF(INDEX(Settings!$AQ$19:$AQ$33, MATCH(I$10, Settings!$Y$19:$Y$33, 0))=0, DAY($B366), INDEX(Settings!$AQ$19:$AQ$33, MATCH(I$10, Settings!$Y$19:$Y$33, 0))))-1), 1, Settings!$AY$23:$AY$38), ""))</f>
        <v/>
      </c>
      <c r="BI366" s="119" t="str">
        <f>IF(OR(J$10="", $B366="", J366="", BI$9=""), "", IFERROR(WORKDAY((DATE(YEAR($B366), MONTH($B366)+INDEX(Settings!$AM$19:$AM$33, MATCH(J$10, Settings!$Y$19:$Y$33, 0)), IF(INDEX(Settings!$AQ$19:$AQ$33, MATCH(J$10, Settings!$Y$19:$Y$33, 0))=0, DAY($B366), INDEX(Settings!$AQ$19:$AQ$33, MATCH(J$10, Settings!$Y$19:$Y$33, 0))))-1), 1, Settings!$AY$23:$AY$38), ""))</f>
        <v/>
      </c>
      <c r="BJ366" s="119" t="str">
        <f>IF(OR(K$10="", $B366="", K366="", BJ$9=""), "", IFERROR(WORKDAY((DATE(YEAR($B366), MONTH($B366)+INDEX(Settings!$AM$19:$AM$33, MATCH(K$10, Settings!$Y$19:$Y$33, 0)), IF(INDEX(Settings!$AQ$19:$AQ$33, MATCH(K$10, Settings!$Y$19:$Y$33, 0))=0, DAY($B366), INDEX(Settings!$AQ$19:$AQ$33, MATCH(K$10, Settings!$Y$19:$Y$33, 0))))-1), 1, Settings!$AY$23:$AY$38), ""))</f>
        <v/>
      </c>
      <c r="BK366" s="119" t="str">
        <f>IF(OR(L$10="", $B366="", L366="", BK$9=""), "", IFERROR(WORKDAY((DATE(YEAR($B366), MONTH($B366)+INDEX(Settings!$AM$19:$AM$33, MATCH(L$10, Settings!$Y$19:$Y$33, 0)), IF(INDEX(Settings!$AQ$19:$AQ$33, MATCH(L$10, Settings!$Y$19:$Y$33, 0))=0, DAY($B366), INDEX(Settings!$AQ$19:$AQ$33, MATCH(L$10, Settings!$Y$19:$Y$33, 0))))-1), 1, Settings!$AY$23:$AY$38), ""))</f>
        <v/>
      </c>
      <c r="BL366" s="119" t="str">
        <f>IF(OR(M$10="", $B366="", M366="", BL$9=""), "", IFERROR(WORKDAY((DATE(YEAR($B366), MONTH($B366)+INDEX(Settings!$AM$19:$AM$33, MATCH(M$10, Settings!$Y$19:$Y$33, 0)), IF(INDEX(Settings!$AQ$19:$AQ$33, MATCH(M$10, Settings!$Y$19:$Y$33, 0))=0, DAY($B366), INDEX(Settings!$AQ$19:$AQ$33, MATCH(M$10, Settings!$Y$19:$Y$33, 0))))-1), 1, Settings!$AY$23:$AY$38), ""))</f>
        <v/>
      </c>
      <c r="BM366" s="119" t="str">
        <f>IF(OR(N$10="", $B366="", N366="", BM$9=""), "", IFERROR(WORKDAY((DATE(YEAR($B366), MONTH($B366)+INDEX(Settings!$AM$19:$AM$33, MATCH(N$10, Settings!$Y$19:$Y$33, 0)), IF(INDEX(Settings!$AQ$19:$AQ$33, MATCH(N$10, Settings!$Y$19:$Y$33, 0))=0, DAY($B366), INDEX(Settings!$AQ$19:$AQ$33, MATCH(N$10, Settings!$Y$19:$Y$33, 0))))-1), 1, Settings!$AY$23:$AY$38), ""))</f>
        <v/>
      </c>
      <c r="BN366" s="119" t="str">
        <f>IF(OR(O$10="", $B366="", O366="", BN$9=""), "", IFERROR(WORKDAY((DATE(YEAR($B366), MONTH($B366)+INDEX(Settings!$AM$19:$AM$33, MATCH(O$10, Settings!$Y$19:$Y$33, 0)), IF(INDEX(Settings!$AQ$19:$AQ$33, MATCH(O$10, Settings!$Y$19:$Y$33, 0))=0, DAY($B366), INDEX(Settings!$AQ$19:$AQ$33, MATCH(O$10, Settings!$Y$19:$Y$33, 0))))-1), 1, Settings!$AY$23:$AY$38), ""))</f>
        <v/>
      </c>
      <c r="BO366" s="119" t="str">
        <f>IF(OR(P$10="", $B366="", P366="", BO$9=""), "", IFERROR(WORKDAY((DATE(YEAR($B366), MONTH($B366)+INDEX(Settings!$AM$19:$AM$33, MATCH(P$10, Settings!$Y$19:$Y$33, 0)), IF(INDEX(Settings!$AQ$19:$AQ$33, MATCH(P$10, Settings!$Y$19:$Y$33, 0))=0, DAY($B366), INDEX(Settings!$AQ$19:$AQ$33, MATCH(P$10, Settings!$Y$19:$Y$33, 0))))-1), 1, Settings!$AY$23:$AY$38), ""))</f>
        <v/>
      </c>
      <c r="BP366" s="120" t="str">
        <f>IF(OR(Q$10="", $B366="", Q366="", BP$9=""), "", IFERROR(WORKDAY((DATE(YEAR($B366), MONTH($B366)+INDEX(Settings!$AM$19:$AM$33, MATCH(Q$10, Settings!$Y$19:$Y$33, 0)), IF(INDEX(Settings!$AQ$19:$AQ$33, MATCH(Q$10, Settings!$Y$19:$Y$33, 0))=0, DAY($B366), INDEX(Settings!$AQ$19:$AQ$33, MATCH(Q$10, Settings!$Y$19:$Y$33, 0))))-1), 1, Settings!$AY$23:$AY$38), ""))</f>
        <v/>
      </c>
      <c r="BR366" s="118" t="str">
        <f>IF(BB366="", "", IF(BB366&lt;=$B366, WORKDAY(DATE(YEAR($BB366), MONTH(BB366)+1, DAY(BB366)-1), 1, Settings!$AY$23:$AY$38), BB366))</f>
        <v/>
      </c>
      <c r="BS366" s="119" t="str">
        <f>IF(BC366="", "", IF(BC366&lt;=$B366, WORKDAY(DATE(YEAR($BB366), MONTH(BC366)+1, DAY(BC366)-1), 1, Settings!$AY$23:$AY$38), BC366))</f>
        <v/>
      </c>
      <c r="BT366" s="119" t="str">
        <f>IF(BD366="", "", IF(BD366&lt;=$B366, WORKDAY(DATE(YEAR($BB366), MONTH(BD366)+1, DAY(BD366)-1), 1, Settings!$AY$23:$AY$38), BD366))</f>
        <v/>
      </c>
      <c r="BU366" s="119" t="str">
        <f>IF(BE366="", "", IF(BE366&lt;=$B366, WORKDAY(DATE(YEAR($BB366), MONTH(BE366)+1, DAY(BE366)-1), 1, Settings!$AY$23:$AY$38), BE366))</f>
        <v/>
      </c>
      <c r="BV366" s="119" t="str">
        <f>IF(BF366="", "", IF(BF366&lt;=$B366, WORKDAY(DATE(YEAR($BB366), MONTH(BF366)+1, DAY(BF366)-1), 1, Settings!$AY$23:$AY$38), BF366))</f>
        <v/>
      </c>
      <c r="BW366" s="119" t="str">
        <f>IF(BG366="", "", IF(BG366&lt;=$B366, WORKDAY(DATE(YEAR($BB366), MONTH(BG366)+1, DAY(BG366)-1), 1, Settings!$AY$23:$AY$38), BG366))</f>
        <v/>
      </c>
      <c r="BX366" s="119" t="str">
        <f>IF(BH366="", "", IF(BH366&lt;=$B366, WORKDAY(DATE(YEAR($BB366), MONTH(BH366)+1, DAY(BH366)-1), 1, Settings!$AY$23:$AY$38), BH366))</f>
        <v/>
      </c>
      <c r="BY366" s="119" t="str">
        <f>IF(BI366="", "", IF(BI366&lt;=$B366, WORKDAY(DATE(YEAR($BB366), MONTH(BI366)+1, DAY(BI366)-1), 1, Settings!$AY$23:$AY$38), BI366))</f>
        <v/>
      </c>
      <c r="BZ366" s="119" t="str">
        <f>IF(BJ366="", "", IF(BJ366&lt;=$B366, WORKDAY(DATE(YEAR($BB366), MONTH(BJ366)+1, DAY(BJ366)-1), 1, Settings!$AY$23:$AY$38), BJ366))</f>
        <v/>
      </c>
      <c r="CA366" s="119" t="str">
        <f>IF(BK366="", "", IF(BK366&lt;=$B366, WORKDAY(DATE(YEAR($BB366), MONTH(BK366)+1, DAY(BK366)-1), 1, Settings!$AY$23:$AY$38), BK366))</f>
        <v/>
      </c>
      <c r="CB366" s="119" t="str">
        <f>IF(BL366="", "", IF(BL366&lt;=$B366, WORKDAY(DATE(YEAR($BB366), MONTH(BL366)+1, DAY(BL366)-1), 1, Settings!$AY$23:$AY$38), BL366))</f>
        <v/>
      </c>
      <c r="CC366" s="119" t="str">
        <f>IF(BM366="", "", IF(BM366&lt;=$B366, WORKDAY(DATE(YEAR($BB366), MONTH(BM366)+1, DAY(BM366)-1), 1, Settings!$AY$23:$AY$38), BM366))</f>
        <v/>
      </c>
      <c r="CD366" s="119" t="str">
        <f>IF(BN366="", "", IF(BN366&lt;=$B366, WORKDAY(DATE(YEAR($BB366), MONTH(BN366)+1, DAY(BN366)-1), 1, Settings!$AY$23:$AY$38), BN366))</f>
        <v/>
      </c>
      <c r="CE366" s="119" t="str">
        <f>IF(BO366="", "", IF(BO366&lt;=$B366, WORKDAY(DATE(YEAR($BB366), MONTH(BO366)+1, DAY(BO366)-1), 1, Settings!$AY$23:$AY$38), BO366))</f>
        <v/>
      </c>
      <c r="CF366" s="120" t="str">
        <f>IF(BP366="", "", IF(BP366&lt;=$B366, WORKDAY(DATE(YEAR($BB366), MONTH(BP366)+1, DAY(BP366)-1), 1, Settings!$AY$23:$AY$38), BP366))</f>
        <v/>
      </c>
      <c r="CH366" s="48" t="str">
        <f t="shared" si="159"/>
        <v/>
      </c>
      <c r="CI366" s="49" t="str">
        <f t="shared" si="160"/>
        <v/>
      </c>
      <c r="CJ366" s="49" t="str">
        <f t="shared" si="161"/>
        <v/>
      </c>
      <c r="CK366" s="49" t="str">
        <f t="shared" si="162"/>
        <v/>
      </c>
      <c r="CL366" s="49" t="str">
        <f t="shared" si="163"/>
        <v/>
      </c>
      <c r="CM366" s="49" t="str">
        <f t="shared" si="164"/>
        <v/>
      </c>
      <c r="CN366" s="49" t="str">
        <f t="shared" si="165"/>
        <v/>
      </c>
      <c r="CO366" s="49" t="str">
        <f t="shared" si="166"/>
        <v/>
      </c>
      <c r="CP366" s="49" t="str">
        <f t="shared" si="167"/>
        <v/>
      </c>
      <c r="CQ366" s="49" t="str">
        <f t="shared" si="168"/>
        <v/>
      </c>
      <c r="CR366" s="49" t="str">
        <f t="shared" si="169"/>
        <v/>
      </c>
      <c r="CS366" s="49" t="str">
        <f t="shared" si="170"/>
        <v/>
      </c>
      <c r="CT366" s="49" t="str">
        <f t="shared" si="171"/>
        <v/>
      </c>
      <c r="CU366" s="49" t="str">
        <f t="shared" si="172"/>
        <v/>
      </c>
      <c r="CV366" s="16" t="str">
        <f t="shared" si="173"/>
        <v/>
      </c>
      <c r="CX366" s="48" t="str">
        <f t="shared" si="174"/>
        <v/>
      </c>
      <c r="CY366" s="49" t="str">
        <f t="shared" si="175"/>
        <v/>
      </c>
      <c r="CZ366" s="49" t="str">
        <f t="shared" si="176"/>
        <v/>
      </c>
      <c r="DA366" s="49" t="str">
        <f t="shared" si="177"/>
        <v/>
      </c>
      <c r="DB366" s="49" t="str">
        <f t="shared" si="178"/>
        <v/>
      </c>
      <c r="DC366" s="49" t="str">
        <f t="shared" si="179"/>
        <v/>
      </c>
      <c r="DD366" s="49" t="str">
        <f t="shared" si="180"/>
        <v/>
      </c>
      <c r="DE366" s="49" t="str">
        <f t="shared" si="181"/>
        <v/>
      </c>
      <c r="DF366" s="49" t="str">
        <f t="shared" si="182"/>
        <v/>
      </c>
      <c r="DG366" s="49" t="str">
        <f t="shared" si="183"/>
        <v/>
      </c>
      <c r="DH366" s="49" t="str">
        <f t="shared" si="184"/>
        <v/>
      </c>
      <c r="DI366" s="49" t="str">
        <f t="shared" si="185"/>
        <v/>
      </c>
      <c r="DJ366" s="49" t="str">
        <f t="shared" si="186"/>
        <v/>
      </c>
      <c r="DK366" s="49" t="str">
        <f t="shared" si="187"/>
        <v/>
      </c>
      <c r="DL366" s="16" t="str">
        <f t="shared" si="188"/>
        <v/>
      </c>
      <c r="DN366" s="17" t="str">
        <f t="shared" si="189"/>
        <v>Jun 2020</v>
      </c>
    </row>
    <row r="367" spans="1:118" x14ac:dyDescent="0.25">
      <c r="A367" s="30"/>
      <c r="B367" s="102">
        <f>IF(B366="", "", IFERROR(IF(B366+1&gt;Settings!$G$25, "", B366+1), ""))</f>
        <v>44003</v>
      </c>
      <c r="C367" s="294"/>
      <c r="D367" s="295"/>
      <c r="E367" s="295"/>
      <c r="F367" s="295"/>
      <c r="G367" s="295"/>
      <c r="H367" s="295"/>
      <c r="I367" s="295"/>
      <c r="J367" s="295"/>
      <c r="K367" s="295"/>
      <c r="L367" s="295"/>
      <c r="M367" s="295"/>
      <c r="N367" s="295"/>
      <c r="O367" s="295"/>
      <c r="P367" s="295"/>
      <c r="Q367" s="296"/>
      <c r="R367" s="30"/>
      <c r="T367" s="17" t="str">
        <f>IF($B367="", "", IF($B367&lt;Settings!$G$23, "Old", "New"))</f>
        <v>New</v>
      </c>
      <c r="AL367" s="118" t="str">
        <f>IF(OR($B367="", C367="", C$10="", AL$9), "", IFERROR($B367+INDEX(Settings!$AF$19:$AF$33, MATCH(C$10, Settings!$Y$19:$Y$33, 0))+IF(INDEX(Settings!$AI$19:$AI$33, MATCH(C$10, Settings!$Y$19:$Y$33, 0))="", 0, INDEX($AO$2:$AU$8, MATCH(TEXT($B367, "ddd"), $AN$2:$AN$8, 0), MATCH(INDEX(Settings!$AI$19:$AI$33, MATCH(C$10, Settings!$Y$19:$Y$33, 0)), $AO$1:$AU$1, 0))), 0))</f>
        <v/>
      </c>
      <c r="AM367" s="119" t="str">
        <f>IF(OR($B367="", D367="", D$10="", AM$9), "", IFERROR($B367+INDEX(Settings!$AF$19:$AF$33, MATCH(D$10, Settings!$Y$19:$Y$33, 0))+IF(INDEX(Settings!$AI$19:$AI$33, MATCH(D$10, Settings!$Y$19:$Y$33, 0))="", 0, INDEX($AO$2:$AU$8, MATCH(TEXT($B367, "ddd"), $AN$2:$AN$8, 0), MATCH(INDEX(Settings!$AI$19:$AI$33, MATCH(D$10, Settings!$Y$19:$Y$33, 0)), $AO$1:$AU$1, 0))), 0))</f>
        <v/>
      </c>
      <c r="AN367" s="119" t="str">
        <f>IF(OR($B367="", E367="", E$10="", AN$9), "", IFERROR($B367+INDEX(Settings!$AF$19:$AF$33, MATCH(E$10, Settings!$Y$19:$Y$33, 0))+IF(INDEX(Settings!$AI$19:$AI$33, MATCH(E$10, Settings!$Y$19:$Y$33, 0))="", 0, INDEX($AO$2:$AU$8, MATCH(TEXT($B367, "ddd"), $AN$2:$AN$8, 0), MATCH(INDEX(Settings!$AI$19:$AI$33, MATCH(E$10, Settings!$Y$19:$Y$33, 0)), $AO$1:$AU$1, 0))), 0))</f>
        <v/>
      </c>
      <c r="AO367" s="119" t="str">
        <f>IF(OR($B367="", F367="", F$10="", AO$9), "", IFERROR($B367+INDEX(Settings!$AF$19:$AF$33, MATCH(F$10, Settings!$Y$19:$Y$33, 0))+IF(INDEX(Settings!$AI$19:$AI$33, MATCH(F$10, Settings!$Y$19:$Y$33, 0))="", 0, INDEX($AO$2:$AU$8, MATCH(TEXT($B367, "ddd"), $AN$2:$AN$8, 0), MATCH(INDEX(Settings!$AI$19:$AI$33, MATCH(F$10, Settings!$Y$19:$Y$33, 0)), $AO$1:$AU$1, 0))), 0))</f>
        <v/>
      </c>
      <c r="AP367" s="119" t="str">
        <f>IF(OR($B367="", G367="", G$10="", AP$9), "", IFERROR($B367+INDEX(Settings!$AF$19:$AF$33, MATCH(G$10, Settings!$Y$19:$Y$33, 0))+IF(INDEX(Settings!$AI$19:$AI$33, MATCH(G$10, Settings!$Y$19:$Y$33, 0))="", 0, INDEX($AO$2:$AU$8, MATCH(TEXT($B367, "ddd"), $AN$2:$AN$8, 0), MATCH(INDEX(Settings!$AI$19:$AI$33, MATCH(G$10, Settings!$Y$19:$Y$33, 0)), $AO$1:$AU$1, 0))), 0))</f>
        <v/>
      </c>
      <c r="AQ367" s="119" t="str">
        <f>IF(OR($B367="", H367="", H$10="", AQ$9), "", IFERROR($B367+INDEX(Settings!$AF$19:$AF$33, MATCH(H$10, Settings!$Y$19:$Y$33, 0))+IF(INDEX(Settings!$AI$19:$AI$33, MATCH(H$10, Settings!$Y$19:$Y$33, 0))="", 0, INDEX($AO$2:$AU$8, MATCH(TEXT($B367, "ddd"), $AN$2:$AN$8, 0), MATCH(INDEX(Settings!$AI$19:$AI$33, MATCH(H$10, Settings!$Y$19:$Y$33, 0)), $AO$1:$AU$1, 0))), 0))</f>
        <v/>
      </c>
      <c r="AR367" s="119" t="str">
        <f>IF(OR($B367="", I367="", I$10="", AR$9), "", IFERROR($B367+INDEX(Settings!$AF$19:$AF$33, MATCH(I$10, Settings!$Y$19:$Y$33, 0))+IF(INDEX(Settings!$AI$19:$AI$33, MATCH(I$10, Settings!$Y$19:$Y$33, 0))="", 0, INDEX($AO$2:$AU$8, MATCH(TEXT($B367, "ddd"), $AN$2:$AN$8, 0), MATCH(INDEX(Settings!$AI$19:$AI$33, MATCH(I$10, Settings!$Y$19:$Y$33, 0)), $AO$1:$AU$1, 0))), 0))</f>
        <v/>
      </c>
      <c r="AS367" s="119" t="str">
        <f>IF(OR($B367="", J367="", J$10="", AS$9), "", IFERROR($B367+INDEX(Settings!$AF$19:$AF$33, MATCH(J$10, Settings!$Y$19:$Y$33, 0))+IF(INDEX(Settings!$AI$19:$AI$33, MATCH(J$10, Settings!$Y$19:$Y$33, 0))="", 0, INDEX($AO$2:$AU$8, MATCH(TEXT($B367, "ddd"), $AN$2:$AN$8, 0), MATCH(INDEX(Settings!$AI$19:$AI$33, MATCH(J$10, Settings!$Y$19:$Y$33, 0)), $AO$1:$AU$1, 0))), 0))</f>
        <v/>
      </c>
      <c r="AT367" s="119" t="str">
        <f>IF(OR($B367="", K367="", K$10="", AT$9), "", IFERROR($B367+INDEX(Settings!$AF$19:$AF$33, MATCH(K$10, Settings!$Y$19:$Y$33, 0))+IF(INDEX(Settings!$AI$19:$AI$33, MATCH(K$10, Settings!$Y$19:$Y$33, 0))="", 0, INDEX($AO$2:$AU$8, MATCH(TEXT($B367, "ddd"), $AN$2:$AN$8, 0), MATCH(INDEX(Settings!$AI$19:$AI$33, MATCH(K$10, Settings!$Y$19:$Y$33, 0)), $AO$1:$AU$1, 0))), 0))</f>
        <v/>
      </c>
      <c r="AU367" s="119" t="str">
        <f>IF(OR($B367="", L367="", L$10="", AU$9), "", IFERROR($B367+INDEX(Settings!$AF$19:$AF$33, MATCH(L$10, Settings!$Y$19:$Y$33, 0))+IF(INDEX(Settings!$AI$19:$AI$33, MATCH(L$10, Settings!$Y$19:$Y$33, 0))="", 0, INDEX($AO$2:$AU$8, MATCH(TEXT($B367, "ddd"), $AN$2:$AN$8, 0), MATCH(INDEX(Settings!$AI$19:$AI$33, MATCH(L$10, Settings!$Y$19:$Y$33, 0)), $AO$1:$AU$1, 0))), 0))</f>
        <v/>
      </c>
      <c r="AV367" s="119" t="str">
        <f>IF(OR($B367="", M367="", M$10="", AV$9), "", IFERROR($B367+INDEX(Settings!$AF$19:$AF$33, MATCH(M$10, Settings!$Y$19:$Y$33, 0))+IF(INDEX(Settings!$AI$19:$AI$33, MATCH(M$10, Settings!$Y$19:$Y$33, 0))="", 0, INDEX($AO$2:$AU$8, MATCH(TEXT($B367, "ddd"), $AN$2:$AN$8, 0), MATCH(INDEX(Settings!$AI$19:$AI$33, MATCH(M$10, Settings!$Y$19:$Y$33, 0)), $AO$1:$AU$1, 0))), 0))</f>
        <v/>
      </c>
      <c r="AW367" s="119" t="str">
        <f>IF(OR($B367="", N367="", N$10="", AW$9), "", IFERROR($B367+INDEX(Settings!$AF$19:$AF$33, MATCH(N$10, Settings!$Y$19:$Y$33, 0))+IF(INDEX(Settings!$AI$19:$AI$33, MATCH(N$10, Settings!$Y$19:$Y$33, 0))="", 0, INDEX($AO$2:$AU$8, MATCH(TEXT($B367, "ddd"), $AN$2:$AN$8, 0), MATCH(INDEX(Settings!$AI$19:$AI$33, MATCH(N$10, Settings!$Y$19:$Y$33, 0)), $AO$1:$AU$1, 0))), 0))</f>
        <v/>
      </c>
      <c r="AX367" s="119" t="str">
        <f>IF(OR($B367="", O367="", O$10="", AX$9), "", IFERROR($B367+INDEX(Settings!$AF$19:$AF$33, MATCH(O$10, Settings!$Y$19:$Y$33, 0))+IF(INDEX(Settings!$AI$19:$AI$33, MATCH(O$10, Settings!$Y$19:$Y$33, 0))="", 0, INDEX($AO$2:$AU$8, MATCH(TEXT($B367, "ddd"), $AN$2:$AN$8, 0), MATCH(INDEX(Settings!$AI$19:$AI$33, MATCH(O$10, Settings!$Y$19:$Y$33, 0)), $AO$1:$AU$1, 0))), 0))</f>
        <v/>
      </c>
      <c r="AY367" s="119" t="str">
        <f>IF(OR($B367="", P367="", P$10="", AY$9), "", IFERROR($B367+INDEX(Settings!$AF$19:$AF$33, MATCH(P$10, Settings!$Y$19:$Y$33, 0))+IF(INDEX(Settings!$AI$19:$AI$33, MATCH(P$10, Settings!$Y$19:$Y$33, 0))="", 0, INDEX($AO$2:$AU$8, MATCH(TEXT($B367, "ddd"), $AN$2:$AN$8, 0), MATCH(INDEX(Settings!$AI$19:$AI$33, MATCH(P$10, Settings!$Y$19:$Y$33, 0)), $AO$1:$AU$1, 0))), 0))</f>
        <v/>
      </c>
      <c r="AZ367" s="120" t="str">
        <f>IF(OR($B367="", Q367="", Q$10="", AZ$9), "", IFERROR($B367+INDEX(Settings!$AF$19:$AF$33, MATCH(Q$10, Settings!$Y$19:$Y$33, 0))+IF(INDEX(Settings!$AI$19:$AI$33, MATCH(Q$10, Settings!$Y$19:$Y$33, 0))="", 0, INDEX($AO$2:$AU$8, MATCH(TEXT($B367, "ddd"), $AN$2:$AN$8, 0), MATCH(INDEX(Settings!$AI$19:$AI$33, MATCH(Q$10, Settings!$Y$19:$Y$33, 0)), $AO$1:$AU$1, 0))), 0))</f>
        <v/>
      </c>
      <c r="BB367" s="118" t="str">
        <f>IF(OR(C$10="", $B367="", C367="", BB$9=""), "", IFERROR(WORKDAY((DATE(YEAR($B367), MONTH($B367)+INDEX(Settings!$AM$19:$AM$33, MATCH(C$10, Settings!$Y$19:$Y$33, 0)), IF(INDEX(Settings!$AQ$19:$AQ$33, MATCH(C$10, Settings!$Y$19:$Y$33, 0))=0, DAY($B367), INDEX(Settings!$AQ$19:$AQ$33, MATCH(C$10, Settings!$Y$19:$Y$33, 0))))-1), 1, Settings!$AY$23:$AY$38), ""))</f>
        <v/>
      </c>
      <c r="BC367" s="119" t="str">
        <f>IF(OR(D$10="", $B367="", D367="", BC$9=""), "", IFERROR(WORKDAY((DATE(YEAR($B367), MONTH($B367)+INDEX(Settings!$AM$19:$AM$33, MATCH(D$10, Settings!$Y$19:$Y$33, 0)), IF(INDEX(Settings!$AQ$19:$AQ$33, MATCH(D$10, Settings!$Y$19:$Y$33, 0))=0, DAY($B367), INDEX(Settings!$AQ$19:$AQ$33, MATCH(D$10, Settings!$Y$19:$Y$33, 0))))-1), 1, Settings!$AY$23:$AY$38), ""))</f>
        <v/>
      </c>
      <c r="BD367" s="119" t="str">
        <f>IF(OR(E$10="", $B367="", E367="", BD$9=""), "", IFERROR(WORKDAY((DATE(YEAR($B367), MONTH($B367)+INDEX(Settings!$AM$19:$AM$33, MATCH(E$10, Settings!$Y$19:$Y$33, 0)), IF(INDEX(Settings!$AQ$19:$AQ$33, MATCH(E$10, Settings!$Y$19:$Y$33, 0))=0, DAY($B367), INDEX(Settings!$AQ$19:$AQ$33, MATCH(E$10, Settings!$Y$19:$Y$33, 0))))-1), 1, Settings!$AY$23:$AY$38), ""))</f>
        <v/>
      </c>
      <c r="BE367" s="119" t="str">
        <f>IF(OR(F$10="", $B367="", F367="", BE$9=""), "", IFERROR(WORKDAY((DATE(YEAR($B367), MONTH($B367)+INDEX(Settings!$AM$19:$AM$33, MATCH(F$10, Settings!$Y$19:$Y$33, 0)), IF(INDEX(Settings!$AQ$19:$AQ$33, MATCH(F$10, Settings!$Y$19:$Y$33, 0))=0, DAY($B367), INDEX(Settings!$AQ$19:$AQ$33, MATCH(F$10, Settings!$Y$19:$Y$33, 0))))-1), 1, Settings!$AY$23:$AY$38), ""))</f>
        <v/>
      </c>
      <c r="BF367" s="119" t="str">
        <f>IF(OR(G$10="", $B367="", G367="", BF$9=""), "", IFERROR(WORKDAY((DATE(YEAR($B367), MONTH($B367)+INDEX(Settings!$AM$19:$AM$33, MATCH(G$10, Settings!$Y$19:$Y$33, 0)), IF(INDEX(Settings!$AQ$19:$AQ$33, MATCH(G$10, Settings!$Y$19:$Y$33, 0))=0, DAY($B367), INDEX(Settings!$AQ$19:$AQ$33, MATCH(G$10, Settings!$Y$19:$Y$33, 0))))-1), 1, Settings!$AY$23:$AY$38), ""))</f>
        <v/>
      </c>
      <c r="BG367" s="119" t="str">
        <f>IF(OR(H$10="", $B367="", H367="", BG$9=""), "", IFERROR(WORKDAY((DATE(YEAR($B367), MONTH($B367)+INDEX(Settings!$AM$19:$AM$33, MATCH(H$10, Settings!$Y$19:$Y$33, 0)), IF(INDEX(Settings!$AQ$19:$AQ$33, MATCH(H$10, Settings!$Y$19:$Y$33, 0))=0, DAY($B367), INDEX(Settings!$AQ$19:$AQ$33, MATCH(H$10, Settings!$Y$19:$Y$33, 0))))-1), 1, Settings!$AY$23:$AY$38), ""))</f>
        <v/>
      </c>
      <c r="BH367" s="119" t="str">
        <f>IF(OR(I$10="", $B367="", I367="", BH$9=""), "", IFERROR(WORKDAY((DATE(YEAR($B367), MONTH($B367)+INDEX(Settings!$AM$19:$AM$33, MATCH(I$10, Settings!$Y$19:$Y$33, 0)), IF(INDEX(Settings!$AQ$19:$AQ$33, MATCH(I$10, Settings!$Y$19:$Y$33, 0))=0, DAY($B367), INDEX(Settings!$AQ$19:$AQ$33, MATCH(I$10, Settings!$Y$19:$Y$33, 0))))-1), 1, Settings!$AY$23:$AY$38), ""))</f>
        <v/>
      </c>
      <c r="BI367" s="119" t="str">
        <f>IF(OR(J$10="", $B367="", J367="", BI$9=""), "", IFERROR(WORKDAY((DATE(YEAR($B367), MONTH($B367)+INDEX(Settings!$AM$19:$AM$33, MATCH(J$10, Settings!$Y$19:$Y$33, 0)), IF(INDEX(Settings!$AQ$19:$AQ$33, MATCH(J$10, Settings!$Y$19:$Y$33, 0))=0, DAY($B367), INDEX(Settings!$AQ$19:$AQ$33, MATCH(J$10, Settings!$Y$19:$Y$33, 0))))-1), 1, Settings!$AY$23:$AY$38), ""))</f>
        <v/>
      </c>
      <c r="BJ367" s="119" t="str">
        <f>IF(OR(K$10="", $B367="", K367="", BJ$9=""), "", IFERROR(WORKDAY((DATE(YEAR($B367), MONTH($B367)+INDEX(Settings!$AM$19:$AM$33, MATCH(K$10, Settings!$Y$19:$Y$33, 0)), IF(INDEX(Settings!$AQ$19:$AQ$33, MATCH(K$10, Settings!$Y$19:$Y$33, 0))=0, DAY($B367), INDEX(Settings!$AQ$19:$AQ$33, MATCH(K$10, Settings!$Y$19:$Y$33, 0))))-1), 1, Settings!$AY$23:$AY$38), ""))</f>
        <v/>
      </c>
      <c r="BK367" s="119" t="str">
        <f>IF(OR(L$10="", $B367="", L367="", BK$9=""), "", IFERROR(WORKDAY((DATE(YEAR($B367), MONTH($B367)+INDEX(Settings!$AM$19:$AM$33, MATCH(L$10, Settings!$Y$19:$Y$33, 0)), IF(INDEX(Settings!$AQ$19:$AQ$33, MATCH(L$10, Settings!$Y$19:$Y$33, 0))=0, DAY($B367), INDEX(Settings!$AQ$19:$AQ$33, MATCH(L$10, Settings!$Y$19:$Y$33, 0))))-1), 1, Settings!$AY$23:$AY$38), ""))</f>
        <v/>
      </c>
      <c r="BL367" s="119" t="str">
        <f>IF(OR(M$10="", $B367="", M367="", BL$9=""), "", IFERROR(WORKDAY((DATE(YEAR($B367), MONTH($B367)+INDEX(Settings!$AM$19:$AM$33, MATCH(M$10, Settings!$Y$19:$Y$33, 0)), IF(INDEX(Settings!$AQ$19:$AQ$33, MATCH(M$10, Settings!$Y$19:$Y$33, 0))=0, DAY($B367), INDEX(Settings!$AQ$19:$AQ$33, MATCH(M$10, Settings!$Y$19:$Y$33, 0))))-1), 1, Settings!$AY$23:$AY$38), ""))</f>
        <v/>
      </c>
      <c r="BM367" s="119" t="str">
        <f>IF(OR(N$10="", $B367="", N367="", BM$9=""), "", IFERROR(WORKDAY((DATE(YEAR($B367), MONTH($B367)+INDEX(Settings!$AM$19:$AM$33, MATCH(N$10, Settings!$Y$19:$Y$33, 0)), IF(INDEX(Settings!$AQ$19:$AQ$33, MATCH(N$10, Settings!$Y$19:$Y$33, 0))=0, DAY($B367), INDEX(Settings!$AQ$19:$AQ$33, MATCH(N$10, Settings!$Y$19:$Y$33, 0))))-1), 1, Settings!$AY$23:$AY$38), ""))</f>
        <v/>
      </c>
      <c r="BN367" s="119" t="str">
        <f>IF(OR(O$10="", $B367="", O367="", BN$9=""), "", IFERROR(WORKDAY((DATE(YEAR($B367), MONTH($B367)+INDEX(Settings!$AM$19:$AM$33, MATCH(O$10, Settings!$Y$19:$Y$33, 0)), IF(INDEX(Settings!$AQ$19:$AQ$33, MATCH(O$10, Settings!$Y$19:$Y$33, 0))=0, DAY($B367), INDEX(Settings!$AQ$19:$AQ$33, MATCH(O$10, Settings!$Y$19:$Y$33, 0))))-1), 1, Settings!$AY$23:$AY$38), ""))</f>
        <v/>
      </c>
      <c r="BO367" s="119" t="str">
        <f>IF(OR(P$10="", $B367="", P367="", BO$9=""), "", IFERROR(WORKDAY((DATE(YEAR($B367), MONTH($B367)+INDEX(Settings!$AM$19:$AM$33, MATCH(P$10, Settings!$Y$19:$Y$33, 0)), IF(INDEX(Settings!$AQ$19:$AQ$33, MATCH(P$10, Settings!$Y$19:$Y$33, 0))=0, DAY($B367), INDEX(Settings!$AQ$19:$AQ$33, MATCH(P$10, Settings!$Y$19:$Y$33, 0))))-1), 1, Settings!$AY$23:$AY$38), ""))</f>
        <v/>
      </c>
      <c r="BP367" s="120" t="str">
        <f>IF(OR(Q$10="", $B367="", Q367="", BP$9=""), "", IFERROR(WORKDAY((DATE(YEAR($B367), MONTH($B367)+INDEX(Settings!$AM$19:$AM$33, MATCH(Q$10, Settings!$Y$19:$Y$33, 0)), IF(INDEX(Settings!$AQ$19:$AQ$33, MATCH(Q$10, Settings!$Y$19:$Y$33, 0))=0, DAY($B367), INDEX(Settings!$AQ$19:$AQ$33, MATCH(Q$10, Settings!$Y$19:$Y$33, 0))))-1), 1, Settings!$AY$23:$AY$38), ""))</f>
        <v/>
      </c>
      <c r="BR367" s="118" t="str">
        <f>IF(BB367="", "", IF(BB367&lt;=$B367, WORKDAY(DATE(YEAR($BB367), MONTH(BB367)+1, DAY(BB367)-1), 1, Settings!$AY$23:$AY$38), BB367))</f>
        <v/>
      </c>
      <c r="BS367" s="119" t="str">
        <f>IF(BC367="", "", IF(BC367&lt;=$B367, WORKDAY(DATE(YEAR($BB367), MONTH(BC367)+1, DAY(BC367)-1), 1, Settings!$AY$23:$AY$38), BC367))</f>
        <v/>
      </c>
      <c r="BT367" s="119" t="str">
        <f>IF(BD367="", "", IF(BD367&lt;=$B367, WORKDAY(DATE(YEAR($BB367), MONTH(BD367)+1, DAY(BD367)-1), 1, Settings!$AY$23:$AY$38), BD367))</f>
        <v/>
      </c>
      <c r="BU367" s="119" t="str">
        <f>IF(BE367="", "", IF(BE367&lt;=$B367, WORKDAY(DATE(YEAR($BB367), MONTH(BE367)+1, DAY(BE367)-1), 1, Settings!$AY$23:$AY$38), BE367))</f>
        <v/>
      </c>
      <c r="BV367" s="119" t="str">
        <f>IF(BF367="", "", IF(BF367&lt;=$B367, WORKDAY(DATE(YEAR($BB367), MONTH(BF367)+1, DAY(BF367)-1), 1, Settings!$AY$23:$AY$38), BF367))</f>
        <v/>
      </c>
      <c r="BW367" s="119" t="str">
        <f>IF(BG367="", "", IF(BG367&lt;=$B367, WORKDAY(DATE(YEAR($BB367), MONTH(BG367)+1, DAY(BG367)-1), 1, Settings!$AY$23:$AY$38), BG367))</f>
        <v/>
      </c>
      <c r="BX367" s="119" t="str">
        <f>IF(BH367="", "", IF(BH367&lt;=$B367, WORKDAY(DATE(YEAR($BB367), MONTH(BH367)+1, DAY(BH367)-1), 1, Settings!$AY$23:$AY$38), BH367))</f>
        <v/>
      </c>
      <c r="BY367" s="119" t="str">
        <f>IF(BI367="", "", IF(BI367&lt;=$B367, WORKDAY(DATE(YEAR($BB367), MONTH(BI367)+1, DAY(BI367)-1), 1, Settings!$AY$23:$AY$38), BI367))</f>
        <v/>
      </c>
      <c r="BZ367" s="119" t="str">
        <f>IF(BJ367="", "", IF(BJ367&lt;=$B367, WORKDAY(DATE(YEAR($BB367), MONTH(BJ367)+1, DAY(BJ367)-1), 1, Settings!$AY$23:$AY$38), BJ367))</f>
        <v/>
      </c>
      <c r="CA367" s="119" t="str">
        <f>IF(BK367="", "", IF(BK367&lt;=$B367, WORKDAY(DATE(YEAR($BB367), MONTH(BK367)+1, DAY(BK367)-1), 1, Settings!$AY$23:$AY$38), BK367))</f>
        <v/>
      </c>
      <c r="CB367" s="119" t="str">
        <f>IF(BL367="", "", IF(BL367&lt;=$B367, WORKDAY(DATE(YEAR($BB367), MONTH(BL367)+1, DAY(BL367)-1), 1, Settings!$AY$23:$AY$38), BL367))</f>
        <v/>
      </c>
      <c r="CC367" s="119" t="str">
        <f>IF(BM367="", "", IF(BM367&lt;=$B367, WORKDAY(DATE(YEAR($BB367), MONTH(BM367)+1, DAY(BM367)-1), 1, Settings!$AY$23:$AY$38), BM367))</f>
        <v/>
      </c>
      <c r="CD367" s="119" t="str">
        <f>IF(BN367="", "", IF(BN367&lt;=$B367, WORKDAY(DATE(YEAR($BB367), MONTH(BN367)+1, DAY(BN367)-1), 1, Settings!$AY$23:$AY$38), BN367))</f>
        <v/>
      </c>
      <c r="CE367" s="119" t="str">
        <f>IF(BO367="", "", IF(BO367&lt;=$B367, WORKDAY(DATE(YEAR($BB367), MONTH(BO367)+1, DAY(BO367)-1), 1, Settings!$AY$23:$AY$38), BO367))</f>
        <v/>
      </c>
      <c r="CF367" s="120" t="str">
        <f>IF(BP367="", "", IF(BP367&lt;=$B367, WORKDAY(DATE(YEAR($BB367), MONTH(BP367)+1, DAY(BP367)-1), 1, Settings!$AY$23:$AY$38), BP367))</f>
        <v/>
      </c>
      <c r="CH367" s="48" t="str">
        <f t="shared" si="159"/>
        <v/>
      </c>
      <c r="CI367" s="49" t="str">
        <f t="shared" si="160"/>
        <v/>
      </c>
      <c r="CJ367" s="49" t="str">
        <f t="shared" si="161"/>
        <v/>
      </c>
      <c r="CK367" s="49" t="str">
        <f t="shared" si="162"/>
        <v/>
      </c>
      <c r="CL367" s="49" t="str">
        <f t="shared" si="163"/>
        <v/>
      </c>
      <c r="CM367" s="49" t="str">
        <f t="shared" si="164"/>
        <v/>
      </c>
      <c r="CN367" s="49" t="str">
        <f t="shared" si="165"/>
        <v/>
      </c>
      <c r="CO367" s="49" t="str">
        <f t="shared" si="166"/>
        <v/>
      </c>
      <c r="CP367" s="49" t="str">
        <f t="shared" si="167"/>
        <v/>
      </c>
      <c r="CQ367" s="49" t="str">
        <f t="shared" si="168"/>
        <v/>
      </c>
      <c r="CR367" s="49" t="str">
        <f t="shared" si="169"/>
        <v/>
      </c>
      <c r="CS367" s="49" t="str">
        <f t="shared" si="170"/>
        <v/>
      </c>
      <c r="CT367" s="49" t="str">
        <f t="shared" si="171"/>
        <v/>
      </c>
      <c r="CU367" s="49" t="str">
        <f t="shared" si="172"/>
        <v/>
      </c>
      <c r="CV367" s="16" t="str">
        <f t="shared" si="173"/>
        <v/>
      </c>
      <c r="CX367" s="48" t="str">
        <f t="shared" si="174"/>
        <v/>
      </c>
      <c r="CY367" s="49" t="str">
        <f t="shared" si="175"/>
        <v/>
      </c>
      <c r="CZ367" s="49" t="str">
        <f t="shared" si="176"/>
        <v/>
      </c>
      <c r="DA367" s="49" t="str">
        <f t="shared" si="177"/>
        <v/>
      </c>
      <c r="DB367" s="49" t="str">
        <f t="shared" si="178"/>
        <v/>
      </c>
      <c r="DC367" s="49" t="str">
        <f t="shared" si="179"/>
        <v/>
      </c>
      <c r="DD367" s="49" t="str">
        <f t="shared" si="180"/>
        <v/>
      </c>
      <c r="DE367" s="49" t="str">
        <f t="shared" si="181"/>
        <v/>
      </c>
      <c r="DF367" s="49" t="str">
        <f t="shared" si="182"/>
        <v/>
      </c>
      <c r="DG367" s="49" t="str">
        <f t="shared" si="183"/>
        <v/>
      </c>
      <c r="DH367" s="49" t="str">
        <f t="shared" si="184"/>
        <v/>
      </c>
      <c r="DI367" s="49" t="str">
        <f t="shared" si="185"/>
        <v/>
      </c>
      <c r="DJ367" s="49" t="str">
        <f t="shared" si="186"/>
        <v/>
      </c>
      <c r="DK367" s="49" t="str">
        <f t="shared" si="187"/>
        <v/>
      </c>
      <c r="DL367" s="16" t="str">
        <f t="shared" si="188"/>
        <v/>
      </c>
      <c r="DN367" s="17" t="str">
        <f t="shared" si="189"/>
        <v>Jun 2020</v>
      </c>
    </row>
    <row r="368" spans="1:118" x14ac:dyDescent="0.25">
      <c r="A368" s="30"/>
      <c r="B368" s="102">
        <f>IF(B367="", "", IFERROR(IF(B367+1&gt;Settings!$G$25, "", B367+1), ""))</f>
        <v>44004</v>
      </c>
      <c r="C368" s="294"/>
      <c r="D368" s="295"/>
      <c r="E368" s="295"/>
      <c r="F368" s="295"/>
      <c r="G368" s="295"/>
      <c r="H368" s="295"/>
      <c r="I368" s="295"/>
      <c r="J368" s="295"/>
      <c r="K368" s="295"/>
      <c r="L368" s="295"/>
      <c r="M368" s="295"/>
      <c r="N368" s="295"/>
      <c r="O368" s="295"/>
      <c r="P368" s="295"/>
      <c r="Q368" s="296"/>
      <c r="R368" s="30"/>
      <c r="T368" s="17" t="str">
        <f>IF($B368="", "", IF($B368&lt;Settings!$G$23, "Old", "New"))</f>
        <v>New</v>
      </c>
      <c r="AL368" s="118" t="str">
        <f>IF(OR($B368="", C368="", C$10="", AL$9), "", IFERROR($B368+INDEX(Settings!$AF$19:$AF$33, MATCH(C$10, Settings!$Y$19:$Y$33, 0))+IF(INDEX(Settings!$AI$19:$AI$33, MATCH(C$10, Settings!$Y$19:$Y$33, 0))="", 0, INDEX($AO$2:$AU$8, MATCH(TEXT($B368, "ddd"), $AN$2:$AN$8, 0), MATCH(INDEX(Settings!$AI$19:$AI$33, MATCH(C$10, Settings!$Y$19:$Y$33, 0)), $AO$1:$AU$1, 0))), 0))</f>
        <v/>
      </c>
      <c r="AM368" s="119" t="str">
        <f>IF(OR($B368="", D368="", D$10="", AM$9), "", IFERROR($B368+INDEX(Settings!$AF$19:$AF$33, MATCH(D$10, Settings!$Y$19:$Y$33, 0))+IF(INDEX(Settings!$AI$19:$AI$33, MATCH(D$10, Settings!$Y$19:$Y$33, 0))="", 0, INDEX($AO$2:$AU$8, MATCH(TEXT($B368, "ddd"), $AN$2:$AN$8, 0), MATCH(INDEX(Settings!$AI$19:$AI$33, MATCH(D$10, Settings!$Y$19:$Y$33, 0)), $AO$1:$AU$1, 0))), 0))</f>
        <v/>
      </c>
      <c r="AN368" s="119" t="str">
        <f>IF(OR($B368="", E368="", E$10="", AN$9), "", IFERROR($B368+INDEX(Settings!$AF$19:$AF$33, MATCH(E$10, Settings!$Y$19:$Y$33, 0))+IF(INDEX(Settings!$AI$19:$AI$33, MATCH(E$10, Settings!$Y$19:$Y$33, 0))="", 0, INDEX($AO$2:$AU$8, MATCH(TEXT($B368, "ddd"), $AN$2:$AN$8, 0), MATCH(INDEX(Settings!$AI$19:$AI$33, MATCH(E$10, Settings!$Y$19:$Y$33, 0)), $AO$1:$AU$1, 0))), 0))</f>
        <v/>
      </c>
      <c r="AO368" s="119" t="str">
        <f>IF(OR($B368="", F368="", F$10="", AO$9), "", IFERROR($B368+INDEX(Settings!$AF$19:$AF$33, MATCH(F$10, Settings!$Y$19:$Y$33, 0))+IF(INDEX(Settings!$AI$19:$AI$33, MATCH(F$10, Settings!$Y$19:$Y$33, 0))="", 0, INDEX($AO$2:$AU$8, MATCH(TEXT($B368, "ddd"), $AN$2:$AN$8, 0), MATCH(INDEX(Settings!$AI$19:$AI$33, MATCH(F$10, Settings!$Y$19:$Y$33, 0)), $AO$1:$AU$1, 0))), 0))</f>
        <v/>
      </c>
      <c r="AP368" s="119" t="str">
        <f>IF(OR($B368="", G368="", G$10="", AP$9), "", IFERROR($B368+INDEX(Settings!$AF$19:$AF$33, MATCH(G$10, Settings!$Y$19:$Y$33, 0))+IF(INDEX(Settings!$AI$19:$AI$33, MATCH(G$10, Settings!$Y$19:$Y$33, 0))="", 0, INDEX($AO$2:$AU$8, MATCH(TEXT($B368, "ddd"), $AN$2:$AN$8, 0), MATCH(INDEX(Settings!$AI$19:$AI$33, MATCH(G$10, Settings!$Y$19:$Y$33, 0)), $AO$1:$AU$1, 0))), 0))</f>
        <v/>
      </c>
      <c r="AQ368" s="119" t="str">
        <f>IF(OR($B368="", H368="", H$10="", AQ$9), "", IFERROR($B368+INDEX(Settings!$AF$19:$AF$33, MATCH(H$10, Settings!$Y$19:$Y$33, 0))+IF(INDEX(Settings!$AI$19:$AI$33, MATCH(H$10, Settings!$Y$19:$Y$33, 0))="", 0, INDEX($AO$2:$AU$8, MATCH(TEXT($B368, "ddd"), $AN$2:$AN$8, 0), MATCH(INDEX(Settings!$AI$19:$AI$33, MATCH(H$10, Settings!$Y$19:$Y$33, 0)), $AO$1:$AU$1, 0))), 0))</f>
        <v/>
      </c>
      <c r="AR368" s="119" t="str">
        <f>IF(OR($B368="", I368="", I$10="", AR$9), "", IFERROR($B368+INDEX(Settings!$AF$19:$AF$33, MATCH(I$10, Settings!$Y$19:$Y$33, 0))+IF(INDEX(Settings!$AI$19:$AI$33, MATCH(I$10, Settings!$Y$19:$Y$33, 0))="", 0, INDEX($AO$2:$AU$8, MATCH(TEXT($B368, "ddd"), $AN$2:$AN$8, 0), MATCH(INDEX(Settings!$AI$19:$AI$33, MATCH(I$10, Settings!$Y$19:$Y$33, 0)), $AO$1:$AU$1, 0))), 0))</f>
        <v/>
      </c>
      <c r="AS368" s="119" t="str">
        <f>IF(OR($B368="", J368="", J$10="", AS$9), "", IFERROR($B368+INDEX(Settings!$AF$19:$AF$33, MATCH(J$10, Settings!$Y$19:$Y$33, 0))+IF(INDEX(Settings!$AI$19:$AI$33, MATCH(J$10, Settings!$Y$19:$Y$33, 0))="", 0, INDEX($AO$2:$AU$8, MATCH(TEXT($B368, "ddd"), $AN$2:$AN$8, 0), MATCH(INDEX(Settings!$AI$19:$AI$33, MATCH(J$10, Settings!$Y$19:$Y$33, 0)), $AO$1:$AU$1, 0))), 0))</f>
        <v/>
      </c>
      <c r="AT368" s="119" t="str">
        <f>IF(OR($B368="", K368="", K$10="", AT$9), "", IFERROR($B368+INDEX(Settings!$AF$19:$AF$33, MATCH(K$10, Settings!$Y$19:$Y$33, 0))+IF(INDEX(Settings!$AI$19:$AI$33, MATCH(K$10, Settings!$Y$19:$Y$33, 0))="", 0, INDEX($AO$2:$AU$8, MATCH(TEXT($B368, "ddd"), $AN$2:$AN$8, 0), MATCH(INDEX(Settings!$AI$19:$AI$33, MATCH(K$10, Settings!$Y$19:$Y$33, 0)), $AO$1:$AU$1, 0))), 0))</f>
        <v/>
      </c>
      <c r="AU368" s="119" t="str">
        <f>IF(OR($B368="", L368="", L$10="", AU$9), "", IFERROR($B368+INDEX(Settings!$AF$19:$AF$33, MATCH(L$10, Settings!$Y$19:$Y$33, 0))+IF(INDEX(Settings!$AI$19:$AI$33, MATCH(L$10, Settings!$Y$19:$Y$33, 0))="", 0, INDEX($AO$2:$AU$8, MATCH(TEXT($B368, "ddd"), $AN$2:$AN$8, 0), MATCH(INDEX(Settings!$AI$19:$AI$33, MATCH(L$10, Settings!$Y$19:$Y$33, 0)), $AO$1:$AU$1, 0))), 0))</f>
        <v/>
      </c>
      <c r="AV368" s="119" t="str">
        <f>IF(OR($B368="", M368="", M$10="", AV$9), "", IFERROR($B368+INDEX(Settings!$AF$19:$AF$33, MATCH(M$10, Settings!$Y$19:$Y$33, 0))+IF(INDEX(Settings!$AI$19:$AI$33, MATCH(M$10, Settings!$Y$19:$Y$33, 0))="", 0, INDEX($AO$2:$AU$8, MATCH(TEXT($B368, "ddd"), $AN$2:$AN$8, 0), MATCH(INDEX(Settings!$AI$19:$AI$33, MATCH(M$10, Settings!$Y$19:$Y$33, 0)), $AO$1:$AU$1, 0))), 0))</f>
        <v/>
      </c>
      <c r="AW368" s="119" t="str">
        <f>IF(OR($B368="", N368="", N$10="", AW$9), "", IFERROR($B368+INDEX(Settings!$AF$19:$AF$33, MATCH(N$10, Settings!$Y$19:$Y$33, 0))+IF(INDEX(Settings!$AI$19:$AI$33, MATCH(N$10, Settings!$Y$19:$Y$33, 0))="", 0, INDEX($AO$2:$AU$8, MATCH(TEXT($B368, "ddd"), $AN$2:$AN$8, 0), MATCH(INDEX(Settings!$AI$19:$AI$33, MATCH(N$10, Settings!$Y$19:$Y$33, 0)), $AO$1:$AU$1, 0))), 0))</f>
        <v/>
      </c>
      <c r="AX368" s="119" t="str">
        <f>IF(OR($B368="", O368="", O$10="", AX$9), "", IFERROR($B368+INDEX(Settings!$AF$19:$AF$33, MATCH(O$10, Settings!$Y$19:$Y$33, 0))+IF(INDEX(Settings!$AI$19:$AI$33, MATCH(O$10, Settings!$Y$19:$Y$33, 0))="", 0, INDEX($AO$2:$AU$8, MATCH(TEXT($B368, "ddd"), $AN$2:$AN$8, 0), MATCH(INDEX(Settings!$AI$19:$AI$33, MATCH(O$10, Settings!$Y$19:$Y$33, 0)), $AO$1:$AU$1, 0))), 0))</f>
        <v/>
      </c>
      <c r="AY368" s="119" t="str">
        <f>IF(OR($B368="", P368="", P$10="", AY$9), "", IFERROR($B368+INDEX(Settings!$AF$19:$AF$33, MATCH(P$10, Settings!$Y$19:$Y$33, 0))+IF(INDEX(Settings!$AI$19:$AI$33, MATCH(P$10, Settings!$Y$19:$Y$33, 0))="", 0, INDEX($AO$2:$AU$8, MATCH(TEXT($B368, "ddd"), $AN$2:$AN$8, 0), MATCH(INDEX(Settings!$AI$19:$AI$33, MATCH(P$10, Settings!$Y$19:$Y$33, 0)), $AO$1:$AU$1, 0))), 0))</f>
        <v/>
      </c>
      <c r="AZ368" s="120" t="str">
        <f>IF(OR($B368="", Q368="", Q$10="", AZ$9), "", IFERROR($B368+INDEX(Settings!$AF$19:$AF$33, MATCH(Q$10, Settings!$Y$19:$Y$33, 0))+IF(INDEX(Settings!$AI$19:$AI$33, MATCH(Q$10, Settings!$Y$19:$Y$33, 0))="", 0, INDEX($AO$2:$AU$8, MATCH(TEXT($B368, "ddd"), $AN$2:$AN$8, 0), MATCH(INDEX(Settings!$AI$19:$AI$33, MATCH(Q$10, Settings!$Y$19:$Y$33, 0)), $AO$1:$AU$1, 0))), 0))</f>
        <v/>
      </c>
      <c r="BB368" s="118" t="str">
        <f>IF(OR(C$10="", $B368="", C368="", BB$9=""), "", IFERROR(WORKDAY((DATE(YEAR($B368), MONTH($B368)+INDEX(Settings!$AM$19:$AM$33, MATCH(C$10, Settings!$Y$19:$Y$33, 0)), IF(INDEX(Settings!$AQ$19:$AQ$33, MATCH(C$10, Settings!$Y$19:$Y$33, 0))=0, DAY($B368), INDEX(Settings!$AQ$19:$AQ$33, MATCH(C$10, Settings!$Y$19:$Y$33, 0))))-1), 1, Settings!$AY$23:$AY$38), ""))</f>
        <v/>
      </c>
      <c r="BC368" s="119" t="str">
        <f>IF(OR(D$10="", $B368="", D368="", BC$9=""), "", IFERROR(WORKDAY((DATE(YEAR($B368), MONTH($B368)+INDEX(Settings!$AM$19:$AM$33, MATCH(D$10, Settings!$Y$19:$Y$33, 0)), IF(INDEX(Settings!$AQ$19:$AQ$33, MATCH(D$10, Settings!$Y$19:$Y$33, 0))=0, DAY($B368), INDEX(Settings!$AQ$19:$AQ$33, MATCH(D$10, Settings!$Y$19:$Y$33, 0))))-1), 1, Settings!$AY$23:$AY$38), ""))</f>
        <v/>
      </c>
      <c r="BD368" s="119" t="str">
        <f>IF(OR(E$10="", $B368="", E368="", BD$9=""), "", IFERROR(WORKDAY((DATE(YEAR($B368), MONTH($B368)+INDEX(Settings!$AM$19:$AM$33, MATCH(E$10, Settings!$Y$19:$Y$33, 0)), IF(INDEX(Settings!$AQ$19:$AQ$33, MATCH(E$10, Settings!$Y$19:$Y$33, 0))=0, DAY($B368), INDEX(Settings!$AQ$19:$AQ$33, MATCH(E$10, Settings!$Y$19:$Y$33, 0))))-1), 1, Settings!$AY$23:$AY$38), ""))</f>
        <v/>
      </c>
      <c r="BE368" s="119" t="str">
        <f>IF(OR(F$10="", $B368="", F368="", BE$9=""), "", IFERROR(WORKDAY((DATE(YEAR($B368), MONTH($B368)+INDEX(Settings!$AM$19:$AM$33, MATCH(F$10, Settings!$Y$19:$Y$33, 0)), IF(INDEX(Settings!$AQ$19:$AQ$33, MATCH(F$10, Settings!$Y$19:$Y$33, 0))=0, DAY($B368), INDEX(Settings!$AQ$19:$AQ$33, MATCH(F$10, Settings!$Y$19:$Y$33, 0))))-1), 1, Settings!$AY$23:$AY$38), ""))</f>
        <v/>
      </c>
      <c r="BF368" s="119" t="str">
        <f>IF(OR(G$10="", $B368="", G368="", BF$9=""), "", IFERROR(WORKDAY((DATE(YEAR($B368), MONTH($B368)+INDEX(Settings!$AM$19:$AM$33, MATCH(G$10, Settings!$Y$19:$Y$33, 0)), IF(INDEX(Settings!$AQ$19:$AQ$33, MATCH(G$10, Settings!$Y$19:$Y$33, 0))=0, DAY($B368), INDEX(Settings!$AQ$19:$AQ$33, MATCH(G$10, Settings!$Y$19:$Y$33, 0))))-1), 1, Settings!$AY$23:$AY$38), ""))</f>
        <v/>
      </c>
      <c r="BG368" s="119" t="str">
        <f>IF(OR(H$10="", $B368="", H368="", BG$9=""), "", IFERROR(WORKDAY((DATE(YEAR($B368), MONTH($B368)+INDEX(Settings!$AM$19:$AM$33, MATCH(H$10, Settings!$Y$19:$Y$33, 0)), IF(INDEX(Settings!$AQ$19:$AQ$33, MATCH(H$10, Settings!$Y$19:$Y$33, 0))=0, DAY($B368), INDEX(Settings!$AQ$19:$AQ$33, MATCH(H$10, Settings!$Y$19:$Y$33, 0))))-1), 1, Settings!$AY$23:$AY$38), ""))</f>
        <v/>
      </c>
      <c r="BH368" s="119" t="str">
        <f>IF(OR(I$10="", $B368="", I368="", BH$9=""), "", IFERROR(WORKDAY((DATE(YEAR($B368), MONTH($B368)+INDEX(Settings!$AM$19:$AM$33, MATCH(I$10, Settings!$Y$19:$Y$33, 0)), IF(INDEX(Settings!$AQ$19:$AQ$33, MATCH(I$10, Settings!$Y$19:$Y$33, 0))=0, DAY($B368), INDEX(Settings!$AQ$19:$AQ$33, MATCH(I$10, Settings!$Y$19:$Y$33, 0))))-1), 1, Settings!$AY$23:$AY$38), ""))</f>
        <v/>
      </c>
      <c r="BI368" s="119" t="str">
        <f>IF(OR(J$10="", $B368="", J368="", BI$9=""), "", IFERROR(WORKDAY((DATE(YEAR($B368), MONTH($B368)+INDEX(Settings!$AM$19:$AM$33, MATCH(J$10, Settings!$Y$19:$Y$33, 0)), IF(INDEX(Settings!$AQ$19:$AQ$33, MATCH(J$10, Settings!$Y$19:$Y$33, 0))=0, DAY($B368), INDEX(Settings!$AQ$19:$AQ$33, MATCH(J$10, Settings!$Y$19:$Y$33, 0))))-1), 1, Settings!$AY$23:$AY$38), ""))</f>
        <v/>
      </c>
      <c r="BJ368" s="119" t="str">
        <f>IF(OR(K$10="", $B368="", K368="", BJ$9=""), "", IFERROR(WORKDAY((DATE(YEAR($B368), MONTH($B368)+INDEX(Settings!$AM$19:$AM$33, MATCH(K$10, Settings!$Y$19:$Y$33, 0)), IF(INDEX(Settings!$AQ$19:$AQ$33, MATCH(K$10, Settings!$Y$19:$Y$33, 0))=0, DAY($B368), INDEX(Settings!$AQ$19:$AQ$33, MATCH(K$10, Settings!$Y$19:$Y$33, 0))))-1), 1, Settings!$AY$23:$AY$38), ""))</f>
        <v/>
      </c>
      <c r="BK368" s="119" t="str">
        <f>IF(OR(L$10="", $B368="", L368="", BK$9=""), "", IFERROR(WORKDAY((DATE(YEAR($B368), MONTH($B368)+INDEX(Settings!$AM$19:$AM$33, MATCH(L$10, Settings!$Y$19:$Y$33, 0)), IF(INDEX(Settings!$AQ$19:$AQ$33, MATCH(L$10, Settings!$Y$19:$Y$33, 0))=0, DAY($B368), INDEX(Settings!$AQ$19:$AQ$33, MATCH(L$10, Settings!$Y$19:$Y$33, 0))))-1), 1, Settings!$AY$23:$AY$38), ""))</f>
        <v/>
      </c>
      <c r="BL368" s="119" t="str">
        <f>IF(OR(M$10="", $B368="", M368="", BL$9=""), "", IFERROR(WORKDAY((DATE(YEAR($B368), MONTH($B368)+INDEX(Settings!$AM$19:$AM$33, MATCH(M$10, Settings!$Y$19:$Y$33, 0)), IF(INDEX(Settings!$AQ$19:$AQ$33, MATCH(M$10, Settings!$Y$19:$Y$33, 0))=0, DAY($B368), INDEX(Settings!$AQ$19:$AQ$33, MATCH(M$10, Settings!$Y$19:$Y$33, 0))))-1), 1, Settings!$AY$23:$AY$38), ""))</f>
        <v/>
      </c>
      <c r="BM368" s="119" t="str">
        <f>IF(OR(N$10="", $B368="", N368="", BM$9=""), "", IFERROR(WORKDAY((DATE(YEAR($B368), MONTH($B368)+INDEX(Settings!$AM$19:$AM$33, MATCH(N$10, Settings!$Y$19:$Y$33, 0)), IF(INDEX(Settings!$AQ$19:$AQ$33, MATCH(N$10, Settings!$Y$19:$Y$33, 0))=0, DAY($B368), INDEX(Settings!$AQ$19:$AQ$33, MATCH(N$10, Settings!$Y$19:$Y$33, 0))))-1), 1, Settings!$AY$23:$AY$38), ""))</f>
        <v/>
      </c>
      <c r="BN368" s="119" t="str">
        <f>IF(OR(O$10="", $B368="", O368="", BN$9=""), "", IFERROR(WORKDAY((DATE(YEAR($B368), MONTH($B368)+INDEX(Settings!$AM$19:$AM$33, MATCH(O$10, Settings!$Y$19:$Y$33, 0)), IF(INDEX(Settings!$AQ$19:$AQ$33, MATCH(O$10, Settings!$Y$19:$Y$33, 0))=0, DAY($B368), INDEX(Settings!$AQ$19:$AQ$33, MATCH(O$10, Settings!$Y$19:$Y$33, 0))))-1), 1, Settings!$AY$23:$AY$38), ""))</f>
        <v/>
      </c>
      <c r="BO368" s="119" t="str">
        <f>IF(OR(P$10="", $B368="", P368="", BO$9=""), "", IFERROR(WORKDAY((DATE(YEAR($B368), MONTH($B368)+INDEX(Settings!$AM$19:$AM$33, MATCH(P$10, Settings!$Y$19:$Y$33, 0)), IF(INDEX(Settings!$AQ$19:$AQ$33, MATCH(P$10, Settings!$Y$19:$Y$33, 0))=0, DAY($B368), INDEX(Settings!$AQ$19:$AQ$33, MATCH(P$10, Settings!$Y$19:$Y$33, 0))))-1), 1, Settings!$AY$23:$AY$38), ""))</f>
        <v/>
      </c>
      <c r="BP368" s="120" t="str">
        <f>IF(OR(Q$10="", $B368="", Q368="", BP$9=""), "", IFERROR(WORKDAY((DATE(YEAR($B368), MONTH($B368)+INDEX(Settings!$AM$19:$AM$33, MATCH(Q$10, Settings!$Y$19:$Y$33, 0)), IF(INDEX(Settings!$AQ$19:$AQ$33, MATCH(Q$10, Settings!$Y$19:$Y$33, 0))=0, DAY($B368), INDEX(Settings!$AQ$19:$AQ$33, MATCH(Q$10, Settings!$Y$19:$Y$33, 0))))-1), 1, Settings!$AY$23:$AY$38), ""))</f>
        <v/>
      </c>
      <c r="BR368" s="118" t="str">
        <f>IF(BB368="", "", IF(BB368&lt;=$B368, WORKDAY(DATE(YEAR($BB368), MONTH(BB368)+1, DAY(BB368)-1), 1, Settings!$AY$23:$AY$38), BB368))</f>
        <v/>
      </c>
      <c r="BS368" s="119" t="str">
        <f>IF(BC368="", "", IF(BC368&lt;=$B368, WORKDAY(DATE(YEAR($BB368), MONTH(BC368)+1, DAY(BC368)-1), 1, Settings!$AY$23:$AY$38), BC368))</f>
        <v/>
      </c>
      <c r="BT368" s="119" t="str">
        <f>IF(BD368="", "", IF(BD368&lt;=$B368, WORKDAY(DATE(YEAR($BB368), MONTH(BD368)+1, DAY(BD368)-1), 1, Settings!$AY$23:$AY$38), BD368))</f>
        <v/>
      </c>
      <c r="BU368" s="119" t="str">
        <f>IF(BE368="", "", IF(BE368&lt;=$B368, WORKDAY(DATE(YEAR($BB368), MONTH(BE368)+1, DAY(BE368)-1), 1, Settings!$AY$23:$AY$38), BE368))</f>
        <v/>
      </c>
      <c r="BV368" s="119" t="str">
        <f>IF(BF368="", "", IF(BF368&lt;=$B368, WORKDAY(DATE(YEAR($BB368), MONTH(BF368)+1, DAY(BF368)-1), 1, Settings!$AY$23:$AY$38), BF368))</f>
        <v/>
      </c>
      <c r="BW368" s="119" t="str">
        <f>IF(BG368="", "", IF(BG368&lt;=$B368, WORKDAY(DATE(YEAR($BB368), MONTH(BG368)+1, DAY(BG368)-1), 1, Settings!$AY$23:$AY$38), BG368))</f>
        <v/>
      </c>
      <c r="BX368" s="119" t="str">
        <f>IF(BH368="", "", IF(BH368&lt;=$B368, WORKDAY(DATE(YEAR($BB368), MONTH(BH368)+1, DAY(BH368)-1), 1, Settings!$AY$23:$AY$38), BH368))</f>
        <v/>
      </c>
      <c r="BY368" s="119" t="str">
        <f>IF(BI368="", "", IF(BI368&lt;=$B368, WORKDAY(DATE(YEAR($BB368), MONTH(BI368)+1, DAY(BI368)-1), 1, Settings!$AY$23:$AY$38), BI368))</f>
        <v/>
      </c>
      <c r="BZ368" s="119" t="str">
        <f>IF(BJ368="", "", IF(BJ368&lt;=$B368, WORKDAY(DATE(YEAR($BB368), MONTH(BJ368)+1, DAY(BJ368)-1), 1, Settings!$AY$23:$AY$38), BJ368))</f>
        <v/>
      </c>
      <c r="CA368" s="119" t="str">
        <f>IF(BK368="", "", IF(BK368&lt;=$B368, WORKDAY(DATE(YEAR($BB368), MONTH(BK368)+1, DAY(BK368)-1), 1, Settings!$AY$23:$AY$38), BK368))</f>
        <v/>
      </c>
      <c r="CB368" s="119" t="str">
        <f>IF(BL368="", "", IF(BL368&lt;=$B368, WORKDAY(DATE(YEAR($BB368), MONTH(BL368)+1, DAY(BL368)-1), 1, Settings!$AY$23:$AY$38), BL368))</f>
        <v/>
      </c>
      <c r="CC368" s="119" t="str">
        <f>IF(BM368="", "", IF(BM368&lt;=$B368, WORKDAY(DATE(YEAR($BB368), MONTH(BM368)+1, DAY(BM368)-1), 1, Settings!$AY$23:$AY$38), BM368))</f>
        <v/>
      </c>
      <c r="CD368" s="119" t="str">
        <f>IF(BN368="", "", IF(BN368&lt;=$B368, WORKDAY(DATE(YEAR($BB368), MONTH(BN368)+1, DAY(BN368)-1), 1, Settings!$AY$23:$AY$38), BN368))</f>
        <v/>
      </c>
      <c r="CE368" s="119" t="str">
        <f>IF(BO368="", "", IF(BO368&lt;=$B368, WORKDAY(DATE(YEAR($BB368), MONTH(BO368)+1, DAY(BO368)-1), 1, Settings!$AY$23:$AY$38), BO368))</f>
        <v/>
      </c>
      <c r="CF368" s="120" t="str">
        <f>IF(BP368="", "", IF(BP368&lt;=$B368, WORKDAY(DATE(YEAR($BB368), MONTH(BP368)+1, DAY(BP368)-1), 1, Settings!$AY$23:$AY$38), BP368))</f>
        <v/>
      </c>
      <c r="CH368" s="48" t="str">
        <f t="shared" si="159"/>
        <v/>
      </c>
      <c r="CI368" s="49" t="str">
        <f t="shared" si="160"/>
        <v/>
      </c>
      <c r="CJ368" s="49" t="str">
        <f t="shared" si="161"/>
        <v/>
      </c>
      <c r="CK368" s="49" t="str">
        <f t="shared" si="162"/>
        <v/>
      </c>
      <c r="CL368" s="49" t="str">
        <f t="shared" si="163"/>
        <v/>
      </c>
      <c r="CM368" s="49" t="str">
        <f t="shared" si="164"/>
        <v/>
      </c>
      <c r="CN368" s="49" t="str">
        <f t="shared" si="165"/>
        <v/>
      </c>
      <c r="CO368" s="49" t="str">
        <f t="shared" si="166"/>
        <v/>
      </c>
      <c r="CP368" s="49" t="str">
        <f t="shared" si="167"/>
        <v/>
      </c>
      <c r="CQ368" s="49" t="str">
        <f t="shared" si="168"/>
        <v/>
      </c>
      <c r="CR368" s="49" t="str">
        <f t="shared" si="169"/>
        <v/>
      </c>
      <c r="CS368" s="49" t="str">
        <f t="shared" si="170"/>
        <v/>
      </c>
      <c r="CT368" s="49" t="str">
        <f t="shared" si="171"/>
        <v/>
      </c>
      <c r="CU368" s="49" t="str">
        <f t="shared" si="172"/>
        <v/>
      </c>
      <c r="CV368" s="16" t="str">
        <f t="shared" si="173"/>
        <v/>
      </c>
      <c r="CX368" s="48" t="str">
        <f t="shared" si="174"/>
        <v/>
      </c>
      <c r="CY368" s="49" t="str">
        <f t="shared" si="175"/>
        <v/>
      </c>
      <c r="CZ368" s="49" t="str">
        <f t="shared" si="176"/>
        <v/>
      </c>
      <c r="DA368" s="49" t="str">
        <f t="shared" si="177"/>
        <v/>
      </c>
      <c r="DB368" s="49" t="str">
        <f t="shared" si="178"/>
        <v/>
      </c>
      <c r="DC368" s="49" t="str">
        <f t="shared" si="179"/>
        <v/>
      </c>
      <c r="DD368" s="49" t="str">
        <f t="shared" si="180"/>
        <v/>
      </c>
      <c r="DE368" s="49" t="str">
        <f t="shared" si="181"/>
        <v/>
      </c>
      <c r="DF368" s="49" t="str">
        <f t="shared" si="182"/>
        <v/>
      </c>
      <c r="DG368" s="49" t="str">
        <f t="shared" si="183"/>
        <v/>
      </c>
      <c r="DH368" s="49" t="str">
        <f t="shared" si="184"/>
        <v/>
      </c>
      <c r="DI368" s="49" t="str">
        <f t="shared" si="185"/>
        <v/>
      </c>
      <c r="DJ368" s="49" t="str">
        <f t="shared" si="186"/>
        <v/>
      </c>
      <c r="DK368" s="49" t="str">
        <f t="shared" si="187"/>
        <v/>
      </c>
      <c r="DL368" s="16" t="str">
        <f t="shared" si="188"/>
        <v/>
      </c>
      <c r="DN368" s="17" t="str">
        <f t="shared" si="189"/>
        <v>Jun 2020</v>
      </c>
    </row>
    <row r="369" spans="1:118" x14ac:dyDescent="0.25">
      <c r="A369" s="30"/>
      <c r="B369" s="102">
        <f>IF(B368="", "", IFERROR(IF(B368+1&gt;Settings!$G$25, "", B368+1), ""))</f>
        <v>44005</v>
      </c>
      <c r="C369" s="294"/>
      <c r="D369" s="295"/>
      <c r="E369" s="295"/>
      <c r="F369" s="295"/>
      <c r="G369" s="295"/>
      <c r="H369" s="295"/>
      <c r="I369" s="295"/>
      <c r="J369" s="295"/>
      <c r="K369" s="295"/>
      <c r="L369" s="295"/>
      <c r="M369" s="295"/>
      <c r="N369" s="295"/>
      <c r="O369" s="295"/>
      <c r="P369" s="295"/>
      <c r="Q369" s="296"/>
      <c r="R369" s="30"/>
      <c r="T369" s="17" t="str">
        <f>IF($B369="", "", IF($B369&lt;Settings!$G$23, "Old", "New"))</f>
        <v>New</v>
      </c>
      <c r="AL369" s="118" t="str">
        <f>IF(OR($B369="", C369="", C$10="", AL$9), "", IFERROR($B369+INDEX(Settings!$AF$19:$AF$33, MATCH(C$10, Settings!$Y$19:$Y$33, 0))+IF(INDEX(Settings!$AI$19:$AI$33, MATCH(C$10, Settings!$Y$19:$Y$33, 0))="", 0, INDEX($AO$2:$AU$8, MATCH(TEXT($B369, "ddd"), $AN$2:$AN$8, 0), MATCH(INDEX(Settings!$AI$19:$AI$33, MATCH(C$10, Settings!$Y$19:$Y$33, 0)), $AO$1:$AU$1, 0))), 0))</f>
        <v/>
      </c>
      <c r="AM369" s="119" t="str">
        <f>IF(OR($B369="", D369="", D$10="", AM$9), "", IFERROR($B369+INDEX(Settings!$AF$19:$AF$33, MATCH(D$10, Settings!$Y$19:$Y$33, 0))+IF(INDEX(Settings!$AI$19:$AI$33, MATCH(D$10, Settings!$Y$19:$Y$33, 0))="", 0, INDEX($AO$2:$AU$8, MATCH(TEXT($B369, "ddd"), $AN$2:$AN$8, 0), MATCH(INDEX(Settings!$AI$19:$AI$33, MATCH(D$10, Settings!$Y$19:$Y$33, 0)), $AO$1:$AU$1, 0))), 0))</f>
        <v/>
      </c>
      <c r="AN369" s="119" t="str">
        <f>IF(OR($B369="", E369="", E$10="", AN$9), "", IFERROR($B369+INDEX(Settings!$AF$19:$AF$33, MATCH(E$10, Settings!$Y$19:$Y$33, 0))+IF(INDEX(Settings!$AI$19:$AI$33, MATCH(E$10, Settings!$Y$19:$Y$33, 0))="", 0, INDEX($AO$2:$AU$8, MATCH(TEXT($B369, "ddd"), $AN$2:$AN$8, 0), MATCH(INDEX(Settings!$AI$19:$AI$33, MATCH(E$10, Settings!$Y$19:$Y$33, 0)), $AO$1:$AU$1, 0))), 0))</f>
        <v/>
      </c>
      <c r="AO369" s="119" t="str">
        <f>IF(OR($B369="", F369="", F$10="", AO$9), "", IFERROR($B369+INDEX(Settings!$AF$19:$AF$33, MATCH(F$10, Settings!$Y$19:$Y$33, 0))+IF(INDEX(Settings!$AI$19:$AI$33, MATCH(F$10, Settings!$Y$19:$Y$33, 0))="", 0, INDEX($AO$2:$AU$8, MATCH(TEXT($B369, "ddd"), $AN$2:$AN$8, 0), MATCH(INDEX(Settings!$AI$19:$AI$33, MATCH(F$10, Settings!$Y$19:$Y$33, 0)), $AO$1:$AU$1, 0))), 0))</f>
        <v/>
      </c>
      <c r="AP369" s="119" t="str">
        <f>IF(OR($B369="", G369="", G$10="", AP$9), "", IFERROR($B369+INDEX(Settings!$AF$19:$AF$33, MATCH(G$10, Settings!$Y$19:$Y$33, 0))+IF(INDEX(Settings!$AI$19:$AI$33, MATCH(G$10, Settings!$Y$19:$Y$33, 0))="", 0, INDEX($AO$2:$AU$8, MATCH(TEXT($B369, "ddd"), $AN$2:$AN$8, 0), MATCH(INDEX(Settings!$AI$19:$AI$33, MATCH(G$10, Settings!$Y$19:$Y$33, 0)), $AO$1:$AU$1, 0))), 0))</f>
        <v/>
      </c>
      <c r="AQ369" s="119" t="str">
        <f>IF(OR($B369="", H369="", H$10="", AQ$9), "", IFERROR($B369+INDEX(Settings!$AF$19:$AF$33, MATCH(H$10, Settings!$Y$19:$Y$33, 0))+IF(INDEX(Settings!$AI$19:$AI$33, MATCH(H$10, Settings!$Y$19:$Y$33, 0))="", 0, INDEX($AO$2:$AU$8, MATCH(TEXT($B369, "ddd"), $AN$2:$AN$8, 0), MATCH(INDEX(Settings!$AI$19:$AI$33, MATCH(H$10, Settings!$Y$19:$Y$33, 0)), $AO$1:$AU$1, 0))), 0))</f>
        <v/>
      </c>
      <c r="AR369" s="119" t="str">
        <f>IF(OR($B369="", I369="", I$10="", AR$9), "", IFERROR($B369+INDEX(Settings!$AF$19:$AF$33, MATCH(I$10, Settings!$Y$19:$Y$33, 0))+IF(INDEX(Settings!$AI$19:$AI$33, MATCH(I$10, Settings!$Y$19:$Y$33, 0))="", 0, INDEX($AO$2:$AU$8, MATCH(TEXT($B369, "ddd"), $AN$2:$AN$8, 0), MATCH(INDEX(Settings!$AI$19:$AI$33, MATCH(I$10, Settings!$Y$19:$Y$33, 0)), $AO$1:$AU$1, 0))), 0))</f>
        <v/>
      </c>
      <c r="AS369" s="119" t="str">
        <f>IF(OR($B369="", J369="", J$10="", AS$9), "", IFERROR($B369+INDEX(Settings!$AF$19:$AF$33, MATCH(J$10, Settings!$Y$19:$Y$33, 0))+IF(INDEX(Settings!$AI$19:$AI$33, MATCH(J$10, Settings!$Y$19:$Y$33, 0))="", 0, INDEX($AO$2:$AU$8, MATCH(TEXT($B369, "ddd"), $AN$2:$AN$8, 0), MATCH(INDEX(Settings!$AI$19:$AI$33, MATCH(J$10, Settings!$Y$19:$Y$33, 0)), $AO$1:$AU$1, 0))), 0))</f>
        <v/>
      </c>
      <c r="AT369" s="119" t="str">
        <f>IF(OR($B369="", K369="", K$10="", AT$9), "", IFERROR($B369+INDEX(Settings!$AF$19:$AF$33, MATCH(K$10, Settings!$Y$19:$Y$33, 0))+IF(INDEX(Settings!$AI$19:$AI$33, MATCH(K$10, Settings!$Y$19:$Y$33, 0))="", 0, INDEX($AO$2:$AU$8, MATCH(TEXT($B369, "ddd"), $AN$2:$AN$8, 0), MATCH(INDEX(Settings!$AI$19:$AI$33, MATCH(K$10, Settings!$Y$19:$Y$33, 0)), $AO$1:$AU$1, 0))), 0))</f>
        <v/>
      </c>
      <c r="AU369" s="119" t="str">
        <f>IF(OR($B369="", L369="", L$10="", AU$9), "", IFERROR($B369+INDEX(Settings!$AF$19:$AF$33, MATCH(L$10, Settings!$Y$19:$Y$33, 0))+IF(INDEX(Settings!$AI$19:$AI$33, MATCH(L$10, Settings!$Y$19:$Y$33, 0))="", 0, INDEX($AO$2:$AU$8, MATCH(TEXT($B369, "ddd"), $AN$2:$AN$8, 0), MATCH(INDEX(Settings!$AI$19:$AI$33, MATCH(L$10, Settings!$Y$19:$Y$33, 0)), $AO$1:$AU$1, 0))), 0))</f>
        <v/>
      </c>
      <c r="AV369" s="119" t="str">
        <f>IF(OR($B369="", M369="", M$10="", AV$9), "", IFERROR($B369+INDEX(Settings!$AF$19:$AF$33, MATCH(M$10, Settings!$Y$19:$Y$33, 0))+IF(INDEX(Settings!$AI$19:$AI$33, MATCH(M$10, Settings!$Y$19:$Y$33, 0))="", 0, INDEX($AO$2:$AU$8, MATCH(TEXT($B369, "ddd"), $AN$2:$AN$8, 0), MATCH(INDEX(Settings!$AI$19:$AI$33, MATCH(M$10, Settings!$Y$19:$Y$33, 0)), $AO$1:$AU$1, 0))), 0))</f>
        <v/>
      </c>
      <c r="AW369" s="119" t="str">
        <f>IF(OR($B369="", N369="", N$10="", AW$9), "", IFERROR($B369+INDEX(Settings!$AF$19:$AF$33, MATCH(N$10, Settings!$Y$19:$Y$33, 0))+IF(INDEX(Settings!$AI$19:$AI$33, MATCH(N$10, Settings!$Y$19:$Y$33, 0))="", 0, INDEX($AO$2:$AU$8, MATCH(TEXT($B369, "ddd"), $AN$2:$AN$8, 0), MATCH(INDEX(Settings!$AI$19:$AI$33, MATCH(N$10, Settings!$Y$19:$Y$33, 0)), $AO$1:$AU$1, 0))), 0))</f>
        <v/>
      </c>
      <c r="AX369" s="119" t="str">
        <f>IF(OR($B369="", O369="", O$10="", AX$9), "", IFERROR($B369+INDEX(Settings!$AF$19:$AF$33, MATCH(O$10, Settings!$Y$19:$Y$33, 0))+IF(INDEX(Settings!$AI$19:$AI$33, MATCH(O$10, Settings!$Y$19:$Y$33, 0))="", 0, INDEX($AO$2:$AU$8, MATCH(TEXT($B369, "ddd"), $AN$2:$AN$8, 0), MATCH(INDEX(Settings!$AI$19:$AI$33, MATCH(O$10, Settings!$Y$19:$Y$33, 0)), $AO$1:$AU$1, 0))), 0))</f>
        <v/>
      </c>
      <c r="AY369" s="119" t="str">
        <f>IF(OR($B369="", P369="", P$10="", AY$9), "", IFERROR($B369+INDEX(Settings!$AF$19:$AF$33, MATCH(P$10, Settings!$Y$19:$Y$33, 0))+IF(INDEX(Settings!$AI$19:$AI$33, MATCH(P$10, Settings!$Y$19:$Y$33, 0))="", 0, INDEX($AO$2:$AU$8, MATCH(TEXT($B369, "ddd"), $AN$2:$AN$8, 0), MATCH(INDEX(Settings!$AI$19:$AI$33, MATCH(P$10, Settings!$Y$19:$Y$33, 0)), $AO$1:$AU$1, 0))), 0))</f>
        <v/>
      </c>
      <c r="AZ369" s="120" t="str">
        <f>IF(OR($B369="", Q369="", Q$10="", AZ$9), "", IFERROR($B369+INDEX(Settings!$AF$19:$AF$33, MATCH(Q$10, Settings!$Y$19:$Y$33, 0))+IF(INDEX(Settings!$AI$19:$AI$33, MATCH(Q$10, Settings!$Y$19:$Y$33, 0))="", 0, INDEX($AO$2:$AU$8, MATCH(TEXT($B369, "ddd"), $AN$2:$AN$8, 0), MATCH(INDEX(Settings!$AI$19:$AI$33, MATCH(Q$10, Settings!$Y$19:$Y$33, 0)), $AO$1:$AU$1, 0))), 0))</f>
        <v/>
      </c>
      <c r="BB369" s="118" t="str">
        <f>IF(OR(C$10="", $B369="", C369="", BB$9=""), "", IFERROR(WORKDAY((DATE(YEAR($B369), MONTH($B369)+INDEX(Settings!$AM$19:$AM$33, MATCH(C$10, Settings!$Y$19:$Y$33, 0)), IF(INDEX(Settings!$AQ$19:$AQ$33, MATCH(C$10, Settings!$Y$19:$Y$33, 0))=0, DAY($B369), INDEX(Settings!$AQ$19:$AQ$33, MATCH(C$10, Settings!$Y$19:$Y$33, 0))))-1), 1, Settings!$AY$23:$AY$38), ""))</f>
        <v/>
      </c>
      <c r="BC369" s="119" t="str">
        <f>IF(OR(D$10="", $B369="", D369="", BC$9=""), "", IFERROR(WORKDAY((DATE(YEAR($B369), MONTH($B369)+INDEX(Settings!$AM$19:$AM$33, MATCH(D$10, Settings!$Y$19:$Y$33, 0)), IF(INDEX(Settings!$AQ$19:$AQ$33, MATCH(D$10, Settings!$Y$19:$Y$33, 0))=0, DAY($B369), INDEX(Settings!$AQ$19:$AQ$33, MATCH(D$10, Settings!$Y$19:$Y$33, 0))))-1), 1, Settings!$AY$23:$AY$38), ""))</f>
        <v/>
      </c>
      <c r="BD369" s="119" t="str">
        <f>IF(OR(E$10="", $B369="", E369="", BD$9=""), "", IFERROR(WORKDAY((DATE(YEAR($B369), MONTH($B369)+INDEX(Settings!$AM$19:$AM$33, MATCH(E$10, Settings!$Y$19:$Y$33, 0)), IF(INDEX(Settings!$AQ$19:$AQ$33, MATCH(E$10, Settings!$Y$19:$Y$33, 0))=0, DAY($B369), INDEX(Settings!$AQ$19:$AQ$33, MATCH(E$10, Settings!$Y$19:$Y$33, 0))))-1), 1, Settings!$AY$23:$AY$38), ""))</f>
        <v/>
      </c>
      <c r="BE369" s="119" t="str">
        <f>IF(OR(F$10="", $B369="", F369="", BE$9=""), "", IFERROR(WORKDAY((DATE(YEAR($B369), MONTH($B369)+INDEX(Settings!$AM$19:$AM$33, MATCH(F$10, Settings!$Y$19:$Y$33, 0)), IF(INDEX(Settings!$AQ$19:$AQ$33, MATCH(F$10, Settings!$Y$19:$Y$33, 0))=0, DAY($B369), INDEX(Settings!$AQ$19:$AQ$33, MATCH(F$10, Settings!$Y$19:$Y$33, 0))))-1), 1, Settings!$AY$23:$AY$38), ""))</f>
        <v/>
      </c>
      <c r="BF369" s="119" t="str">
        <f>IF(OR(G$10="", $B369="", G369="", BF$9=""), "", IFERROR(WORKDAY((DATE(YEAR($B369), MONTH($B369)+INDEX(Settings!$AM$19:$AM$33, MATCH(G$10, Settings!$Y$19:$Y$33, 0)), IF(INDEX(Settings!$AQ$19:$AQ$33, MATCH(G$10, Settings!$Y$19:$Y$33, 0))=0, DAY($B369), INDEX(Settings!$AQ$19:$AQ$33, MATCH(G$10, Settings!$Y$19:$Y$33, 0))))-1), 1, Settings!$AY$23:$AY$38), ""))</f>
        <v/>
      </c>
      <c r="BG369" s="119" t="str">
        <f>IF(OR(H$10="", $B369="", H369="", BG$9=""), "", IFERROR(WORKDAY((DATE(YEAR($B369), MONTH($B369)+INDEX(Settings!$AM$19:$AM$33, MATCH(H$10, Settings!$Y$19:$Y$33, 0)), IF(INDEX(Settings!$AQ$19:$AQ$33, MATCH(H$10, Settings!$Y$19:$Y$33, 0))=0, DAY($B369), INDEX(Settings!$AQ$19:$AQ$33, MATCH(H$10, Settings!$Y$19:$Y$33, 0))))-1), 1, Settings!$AY$23:$AY$38), ""))</f>
        <v/>
      </c>
      <c r="BH369" s="119" t="str">
        <f>IF(OR(I$10="", $B369="", I369="", BH$9=""), "", IFERROR(WORKDAY((DATE(YEAR($B369), MONTH($B369)+INDEX(Settings!$AM$19:$AM$33, MATCH(I$10, Settings!$Y$19:$Y$33, 0)), IF(INDEX(Settings!$AQ$19:$AQ$33, MATCH(I$10, Settings!$Y$19:$Y$33, 0))=0, DAY($B369), INDEX(Settings!$AQ$19:$AQ$33, MATCH(I$10, Settings!$Y$19:$Y$33, 0))))-1), 1, Settings!$AY$23:$AY$38), ""))</f>
        <v/>
      </c>
      <c r="BI369" s="119" t="str">
        <f>IF(OR(J$10="", $B369="", J369="", BI$9=""), "", IFERROR(WORKDAY((DATE(YEAR($B369), MONTH($B369)+INDEX(Settings!$AM$19:$AM$33, MATCH(J$10, Settings!$Y$19:$Y$33, 0)), IF(INDEX(Settings!$AQ$19:$AQ$33, MATCH(J$10, Settings!$Y$19:$Y$33, 0))=0, DAY($B369), INDEX(Settings!$AQ$19:$AQ$33, MATCH(J$10, Settings!$Y$19:$Y$33, 0))))-1), 1, Settings!$AY$23:$AY$38), ""))</f>
        <v/>
      </c>
      <c r="BJ369" s="119" t="str">
        <f>IF(OR(K$10="", $B369="", K369="", BJ$9=""), "", IFERROR(WORKDAY((DATE(YEAR($B369), MONTH($B369)+INDEX(Settings!$AM$19:$AM$33, MATCH(K$10, Settings!$Y$19:$Y$33, 0)), IF(INDEX(Settings!$AQ$19:$AQ$33, MATCH(K$10, Settings!$Y$19:$Y$33, 0))=0, DAY($B369), INDEX(Settings!$AQ$19:$AQ$33, MATCH(K$10, Settings!$Y$19:$Y$33, 0))))-1), 1, Settings!$AY$23:$AY$38), ""))</f>
        <v/>
      </c>
      <c r="BK369" s="119" t="str">
        <f>IF(OR(L$10="", $B369="", L369="", BK$9=""), "", IFERROR(WORKDAY((DATE(YEAR($B369), MONTH($B369)+INDEX(Settings!$AM$19:$AM$33, MATCH(L$10, Settings!$Y$19:$Y$33, 0)), IF(INDEX(Settings!$AQ$19:$AQ$33, MATCH(L$10, Settings!$Y$19:$Y$33, 0))=0, DAY($B369), INDEX(Settings!$AQ$19:$AQ$33, MATCH(L$10, Settings!$Y$19:$Y$33, 0))))-1), 1, Settings!$AY$23:$AY$38), ""))</f>
        <v/>
      </c>
      <c r="BL369" s="119" t="str">
        <f>IF(OR(M$10="", $B369="", M369="", BL$9=""), "", IFERROR(WORKDAY((DATE(YEAR($B369), MONTH($B369)+INDEX(Settings!$AM$19:$AM$33, MATCH(M$10, Settings!$Y$19:$Y$33, 0)), IF(INDEX(Settings!$AQ$19:$AQ$33, MATCH(M$10, Settings!$Y$19:$Y$33, 0))=0, DAY($B369), INDEX(Settings!$AQ$19:$AQ$33, MATCH(M$10, Settings!$Y$19:$Y$33, 0))))-1), 1, Settings!$AY$23:$AY$38), ""))</f>
        <v/>
      </c>
      <c r="BM369" s="119" t="str">
        <f>IF(OR(N$10="", $B369="", N369="", BM$9=""), "", IFERROR(WORKDAY((DATE(YEAR($B369), MONTH($B369)+INDEX(Settings!$AM$19:$AM$33, MATCH(N$10, Settings!$Y$19:$Y$33, 0)), IF(INDEX(Settings!$AQ$19:$AQ$33, MATCH(N$10, Settings!$Y$19:$Y$33, 0))=0, DAY($B369), INDEX(Settings!$AQ$19:$AQ$33, MATCH(N$10, Settings!$Y$19:$Y$33, 0))))-1), 1, Settings!$AY$23:$AY$38), ""))</f>
        <v/>
      </c>
      <c r="BN369" s="119" t="str">
        <f>IF(OR(O$10="", $B369="", O369="", BN$9=""), "", IFERROR(WORKDAY((DATE(YEAR($B369), MONTH($B369)+INDEX(Settings!$AM$19:$AM$33, MATCH(O$10, Settings!$Y$19:$Y$33, 0)), IF(INDEX(Settings!$AQ$19:$AQ$33, MATCH(O$10, Settings!$Y$19:$Y$33, 0))=0, DAY($B369), INDEX(Settings!$AQ$19:$AQ$33, MATCH(O$10, Settings!$Y$19:$Y$33, 0))))-1), 1, Settings!$AY$23:$AY$38), ""))</f>
        <v/>
      </c>
      <c r="BO369" s="119" t="str">
        <f>IF(OR(P$10="", $B369="", P369="", BO$9=""), "", IFERROR(WORKDAY((DATE(YEAR($B369), MONTH($B369)+INDEX(Settings!$AM$19:$AM$33, MATCH(P$10, Settings!$Y$19:$Y$33, 0)), IF(INDEX(Settings!$AQ$19:$AQ$33, MATCH(P$10, Settings!$Y$19:$Y$33, 0))=0, DAY($B369), INDEX(Settings!$AQ$19:$AQ$33, MATCH(P$10, Settings!$Y$19:$Y$33, 0))))-1), 1, Settings!$AY$23:$AY$38), ""))</f>
        <v/>
      </c>
      <c r="BP369" s="120" t="str">
        <f>IF(OR(Q$10="", $B369="", Q369="", BP$9=""), "", IFERROR(WORKDAY((DATE(YEAR($B369), MONTH($B369)+INDEX(Settings!$AM$19:$AM$33, MATCH(Q$10, Settings!$Y$19:$Y$33, 0)), IF(INDEX(Settings!$AQ$19:$AQ$33, MATCH(Q$10, Settings!$Y$19:$Y$33, 0))=0, DAY($B369), INDEX(Settings!$AQ$19:$AQ$33, MATCH(Q$10, Settings!$Y$19:$Y$33, 0))))-1), 1, Settings!$AY$23:$AY$38), ""))</f>
        <v/>
      </c>
      <c r="BR369" s="118" t="str">
        <f>IF(BB369="", "", IF(BB369&lt;=$B369, WORKDAY(DATE(YEAR($BB369), MONTH(BB369)+1, DAY(BB369)-1), 1, Settings!$AY$23:$AY$38), BB369))</f>
        <v/>
      </c>
      <c r="BS369" s="119" t="str">
        <f>IF(BC369="", "", IF(BC369&lt;=$B369, WORKDAY(DATE(YEAR($BB369), MONTH(BC369)+1, DAY(BC369)-1), 1, Settings!$AY$23:$AY$38), BC369))</f>
        <v/>
      </c>
      <c r="BT369" s="119" t="str">
        <f>IF(BD369="", "", IF(BD369&lt;=$B369, WORKDAY(DATE(YEAR($BB369), MONTH(BD369)+1, DAY(BD369)-1), 1, Settings!$AY$23:$AY$38), BD369))</f>
        <v/>
      </c>
      <c r="BU369" s="119" t="str">
        <f>IF(BE369="", "", IF(BE369&lt;=$B369, WORKDAY(DATE(YEAR($BB369), MONTH(BE369)+1, DAY(BE369)-1), 1, Settings!$AY$23:$AY$38), BE369))</f>
        <v/>
      </c>
      <c r="BV369" s="119" t="str">
        <f>IF(BF369="", "", IF(BF369&lt;=$B369, WORKDAY(DATE(YEAR($BB369), MONTH(BF369)+1, DAY(BF369)-1), 1, Settings!$AY$23:$AY$38), BF369))</f>
        <v/>
      </c>
      <c r="BW369" s="119" t="str">
        <f>IF(BG369="", "", IF(BG369&lt;=$B369, WORKDAY(DATE(YEAR($BB369), MONTH(BG369)+1, DAY(BG369)-1), 1, Settings!$AY$23:$AY$38), BG369))</f>
        <v/>
      </c>
      <c r="BX369" s="119" t="str">
        <f>IF(BH369="", "", IF(BH369&lt;=$B369, WORKDAY(DATE(YEAR($BB369), MONTH(BH369)+1, DAY(BH369)-1), 1, Settings!$AY$23:$AY$38), BH369))</f>
        <v/>
      </c>
      <c r="BY369" s="119" t="str">
        <f>IF(BI369="", "", IF(BI369&lt;=$B369, WORKDAY(DATE(YEAR($BB369), MONTH(BI369)+1, DAY(BI369)-1), 1, Settings!$AY$23:$AY$38), BI369))</f>
        <v/>
      </c>
      <c r="BZ369" s="119" t="str">
        <f>IF(BJ369="", "", IF(BJ369&lt;=$B369, WORKDAY(DATE(YEAR($BB369), MONTH(BJ369)+1, DAY(BJ369)-1), 1, Settings!$AY$23:$AY$38), BJ369))</f>
        <v/>
      </c>
      <c r="CA369" s="119" t="str">
        <f>IF(BK369="", "", IF(BK369&lt;=$B369, WORKDAY(DATE(YEAR($BB369), MONTH(BK369)+1, DAY(BK369)-1), 1, Settings!$AY$23:$AY$38), BK369))</f>
        <v/>
      </c>
      <c r="CB369" s="119" t="str">
        <f>IF(BL369="", "", IF(BL369&lt;=$B369, WORKDAY(DATE(YEAR($BB369), MONTH(BL369)+1, DAY(BL369)-1), 1, Settings!$AY$23:$AY$38), BL369))</f>
        <v/>
      </c>
      <c r="CC369" s="119" t="str">
        <f>IF(BM369="", "", IF(BM369&lt;=$B369, WORKDAY(DATE(YEAR($BB369), MONTH(BM369)+1, DAY(BM369)-1), 1, Settings!$AY$23:$AY$38), BM369))</f>
        <v/>
      </c>
      <c r="CD369" s="119" t="str">
        <f>IF(BN369="", "", IF(BN369&lt;=$B369, WORKDAY(DATE(YEAR($BB369), MONTH(BN369)+1, DAY(BN369)-1), 1, Settings!$AY$23:$AY$38), BN369))</f>
        <v/>
      </c>
      <c r="CE369" s="119" t="str">
        <f>IF(BO369="", "", IF(BO369&lt;=$B369, WORKDAY(DATE(YEAR($BB369), MONTH(BO369)+1, DAY(BO369)-1), 1, Settings!$AY$23:$AY$38), BO369))</f>
        <v/>
      </c>
      <c r="CF369" s="120" t="str">
        <f>IF(BP369="", "", IF(BP369&lt;=$B369, WORKDAY(DATE(YEAR($BB369), MONTH(BP369)+1, DAY(BP369)-1), 1, Settings!$AY$23:$AY$38), BP369))</f>
        <v/>
      </c>
      <c r="CH369" s="48" t="str">
        <f t="shared" si="159"/>
        <v/>
      </c>
      <c r="CI369" s="49" t="str">
        <f t="shared" si="160"/>
        <v/>
      </c>
      <c r="CJ369" s="49" t="str">
        <f t="shared" si="161"/>
        <v/>
      </c>
      <c r="CK369" s="49" t="str">
        <f t="shared" si="162"/>
        <v/>
      </c>
      <c r="CL369" s="49" t="str">
        <f t="shared" si="163"/>
        <v/>
      </c>
      <c r="CM369" s="49" t="str">
        <f t="shared" si="164"/>
        <v/>
      </c>
      <c r="CN369" s="49" t="str">
        <f t="shared" si="165"/>
        <v/>
      </c>
      <c r="CO369" s="49" t="str">
        <f t="shared" si="166"/>
        <v/>
      </c>
      <c r="CP369" s="49" t="str">
        <f t="shared" si="167"/>
        <v/>
      </c>
      <c r="CQ369" s="49" t="str">
        <f t="shared" si="168"/>
        <v/>
      </c>
      <c r="CR369" s="49" t="str">
        <f t="shared" si="169"/>
        <v/>
      </c>
      <c r="CS369" s="49" t="str">
        <f t="shared" si="170"/>
        <v/>
      </c>
      <c r="CT369" s="49" t="str">
        <f t="shared" si="171"/>
        <v/>
      </c>
      <c r="CU369" s="49" t="str">
        <f t="shared" si="172"/>
        <v/>
      </c>
      <c r="CV369" s="16" t="str">
        <f t="shared" si="173"/>
        <v/>
      </c>
      <c r="CX369" s="48" t="str">
        <f t="shared" si="174"/>
        <v/>
      </c>
      <c r="CY369" s="49" t="str">
        <f t="shared" si="175"/>
        <v/>
      </c>
      <c r="CZ369" s="49" t="str">
        <f t="shared" si="176"/>
        <v/>
      </c>
      <c r="DA369" s="49" t="str">
        <f t="shared" si="177"/>
        <v/>
      </c>
      <c r="DB369" s="49" t="str">
        <f t="shared" si="178"/>
        <v/>
      </c>
      <c r="DC369" s="49" t="str">
        <f t="shared" si="179"/>
        <v/>
      </c>
      <c r="DD369" s="49" t="str">
        <f t="shared" si="180"/>
        <v/>
      </c>
      <c r="DE369" s="49" t="str">
        <f t="shared" si="181"/>
        <v/>
      </c>
      <c r="DF369" s="49" t="str">
        <f t="shared" si="182"/>
        <v/>
      </c>
      <c r="DG369" s="49" t="str">
        <f t="shared" si="183"/>
        <v/>
      </c>
      <c r="DH369" s="49" t="str">
        <f t="shared" si="184"/>
        <v/>
      </c>
      <c r="DI369" s="49" t="str">
        <f t="shared" si="185"/>
        <v/>
      </c>
      <c r="DJ369" s="49" t="str">
        <f t="shared" si="186"/>
        <v/>
      </c>
      <c r="DK369" s="49" t="str">
        <f t="shared" si="187"/>
        <v/>
      </c>
      <c r="DL369" s="16" t="str">
        <f t="shared" si="188"/>
        <v/>
      </c>
      <c r="DN369" s="17" t="str">
        <f t="shared" si="189"/>
        <v>Jun 2020</v>
      </c>
    </row>
    <row r="370" spans="1:118" x14ac:dyDescent="0.25">
      <c r="A370" s="30"/>
      <c r="B370" s="102">
        <f>IF(B369="", "", IFERROR(IF(B369+1&gt;Settings!$G$25, "", B369+1), ""))</f>
        <v>44006</v>
      </c>
      <c r="C370" s="294"/>
      <c r="D370" s="295"/>
      <c r="E370" s="295"/>
      <c r="F370" s="295"/>
      <c r="G370" s="295"/>
      <c r="H370" s="295"/>
      <c r="I370" s="295"/>
      <c r="J370" s="295"/>
      <c r="K370" s="295"/>
      <c r="L370" s="295"/>
      <c r="M370" s="295"/>
      <c r="N370" s="295"/>
      <c r="O370" s="295"/>
      <c r="P370" s="295"/>
      <c r="Q370" s="296"/>
      <c r="R370" s="30"/>
      <c r="T370" s="17" t="str">
        <f>IF($B370="", "", IF($B370&lt;Settings!$G$23, "Old", "New"))</f>
        <v>New</v>
      </c>
      <c r="AL370" s="118" t="str">
        <f>IF(OR($B370="", C370="", C$10="", AL$9), "", IFERROR($B370+INDEX(Settings!$AF$19:$AF$33, MATCH(C$10, Settings!$Y$19:$Y$33, 0))+IF(INDEX(Settings!$AI$19:$AI$33, MATCH(C$10, Settings!$Y$19:$Y$33, 0))="", 0, INDEX($AO$2:$AU$8, MATCH(TEXT($B370, "ddd"), $AN$2:$AN$8, 0), MATCH(INDEX(Settings!$AI$19:$AI$33, MATCH(C$10, Settings!$Y$19:$Y$33, 0)), $AO$1:$AU$1, 0))), 0))</f>
        <v/>
      </c>
      <c r="AM370" s="119" t="str">
        <f>IF(OR($B370="", D370="", D$10="", AM$9), "", IFERROR($B370+INDEX(Settings!$AF$19:$AF$33, MATCH(D$10, Settings!$Y$19:$Y$33, 0))+IF(INDEX(Settings!$AI$19:$AI$33, MATCH(D$10, Settings!$Y$19:$Y$33, 0))="", 0, INDEX($AO$2:$AU$8, MATCH(TEXT($B370, "ddd"), $AN$2:$AN$8, 0), MATCH(INDEX(Settings!$AI$19:$AI$33, MATCH(D$10, Settings!$Y$19:$Y$33, 0)), $AO$1:$AU$1, 0))), 0))</f>
        <v/>
      </c>
      <c r="AN370" s="119" t="str">
        <f>IF(OR($B370="", E370="", E$10="", AN$9), "", IFERROR($B370+INDEX(Settings!$AF$19:$AF$33, MATCH(E$10, Settings!$Y$19:$Y$33, 0))+IF(INDEX(Settings!$AI$19:$AI$33, MATCH(E$10, Settings!$Y$19:$Y$33, 0))="", 0, INDEX($AO$2:$AU$8, MATCH(TEXT($B370, "ddd"), $AN$2:$AN$8, 0), MATCH(INDEX(Settings!$AI$19:$AI$33, MATCH(E$10, Settings!$Y$19:$Y$33, 0)), $AO$1:$AU$1, 0))), 0))</f>
        <v/>
      </c>
      <c r="AO370" s="119" t="str">
        <f>IF(OR($B370="", F370="", F$10="", AO$9), "", IFERROR($B370+INDEX(Settings!$AF$19:$AF$33, MATCH(F$10, Settings!$Y$19:$Y$33, 0))+IF(INDEX(Settings!$AI$19:$AI$33, MATCH(F$10, Settings!$Y$19:$Y$33, 0))="", 0, INDEX($AO$2:$AU$8, MATCH(TEXT($B370, "ddd"), $AN$2:$AN$8, 0), MATCH(INDEX(Settings!$AI$19:$AI$33, MATCH(F$10, Settings!$Y$19:$Y$33, 0)), $AO$1:$AU$1, 0))), 0))</f>
        <v/>
      </c>
      <c r="AP370" s="119" t="str">
        <f>IF(OR($B370="", G370="", G$10="", AP$9), "", IFERROR($B370+INDEX(Settings!$AF$19:$AF$33, MATCH(G$10, Settings!$Y$19:$Y$33, 0))+IF(INDEX(Settings!$AI$19:$AI$33, MATCH(G$10, Settings!$Y$19:$Y$33, 0))="", 0, INDEX($AO$2:$AU$8, MATCH(TEXT($B370, "ddd"), $AN$2:$AN$8, 0), MATCH(INDEX(Settings!$AI$19:$AI$33, MATCH(G$10, Settings!$Y$19:$Y$33, 0)), $AO$1:$AU$1, 0))), 0))</f>
        <v/>
      </c>
      <c r="AQ370" s="119" t="str">
        <f>IF(OR($B370="", H370="", H$10="", AQ$9), "", IFERROR($B370+INDEX(Settings!$AF$19:$AF$33, MATCH(H$10, Settings!$Y$19:$Y$33, 0))+IF(INDEX(Settings!$AI$19:$AI$33, MATCH(H$10, Settings!$Y$19:$Y$33, 0))="", 0, INDEX($AO$2:$AU$8, MATCH(TEXT($B370, "ddd"), $AN$2:$AN$8, 0), MATCH(INDEX(Settings!$AI$19:$AI$33, MATCH(H$10, Settings!$Y$19:$Y$33, 0)), $AO$1:$AU$1, 0))), 0))</f>
        <v/>
      </c>
      <c r="AR370" s="119" t="str">
        <f>IF(OR($B370="", I370="", I$10="", AR$9), "", IFERROR($B370+INDEX(Settings!$AF$19:$AF$33, MATCH(I$10, Settings!$Y$19:$Y$33, 0))+IF(INDEX(Settings!$AI$19:$AI$33, MATCH(I$10, Settings!$Y$19:$Y$33, 0))="", 0, INDEX($AO$2:$AU$8, MATCH(TEXT($B370, "ddd"), $AN$2:$AN$8, 0), MATCH(INDEX(Settings!$AI$19:$AI$33, MATCH(I$10, Settings!$Y$19:$Y$33, 0)), $AO$1:$AU$1, 0))), 0))</f>
        <v/>
      </c>
      <c r="AS370" s="119" t="str">
        <f>IF(OR($B370="", J370="", J$10="", AS$9), "", IFERROR($B370+INDEX(Settings!$AF$19:$AF$33, MATCH(J$10, Settings!$Y$19:$Y$33, 0))+IF(INDEX(Settings!$AI$19:$AI$33, MATCH(J$10, Settings!$Y$19:$Y$33, 0))="", 0, INDEX($AO$2:$AU$8, MATCH(TEXT($B370, "ddd"), $AN$2:$AN$8, 0), MATCH(INDEX(Settings!$AI$19:$AI$33, MATCH(J$10, Settings!$Y$19:$Y$33, 0)), $AO$1:$AU$1, 0))), 0))</f>
        <v/>
      </c>
      <c r="AT370" s="119" t="str">
        <f>IF(OR($B370="", K370="", K$10="", AT$9), "", IFERROR($B370+INDEX(Settings!$AF$19:$AF$33, MATCH(K$10, Settings!$Y$19:$Y$33, 0))+IF(INDEX(Settings!$AI$19:$AI$33, MATCH(K$10, Settings!$Y$19:$Y$33, 0))="", 0, INDEX($AO$2:$AU$8, MATCH(TEXT($B370, "ddd"), $AN$2:$AN$8, 0), MATCH(INDEX(Settings!$AI$19:$AI$33, MATCH(K$10, Settings!$Y$19:$Y$33, 0)), $AO$1:$AU$1, 0))), 0))</f>
        <v/>
      </c>
      <c r="AU370" s="119" t="str">
        <f>IF(OR($B370="", L370="", L$10="", AU$9), "", IFERROR($B370+INDEX(Settings!$AF$19:$AF$33, MATCH(L$10, Settings!$Y$19:$Y$33, 0))+IF(INDEX(Settings!$AI$19:$AI$33, MATCH(L$10, Settings!$Y$19:$Y$33, 0))="", 0, INDEX($AO$2:$AU$8, MATCH(TEXT($B370, "ddd"), $AN$2:$AN$8, 0), MATCH(INDEX(Settings!$AI$19:$AI$33, MATCH(L$10, Settings!$Y$19:$Y$33, 0)), $AO$1:$AU$1, 0))), 0))</f>
        <v/>
      </c>
      <c r="AV370" s="119" t="str">
        <f>IF(OR($B370="", M370="", M$10="", AV$9), "", IFERROR($B370+INDEX(Settings!$AF$19:$AF$33, MATCH(M$10, Settings!$Y$19:$Y$33, 0))+IF(INDEX(Settings!$AI$19:$AI$33, MATCH(M$10, Settings!$Y$19:$Y$33, 0))="", 0, INDEX($AO$2:$AU$8, MATCH(TEXT($B370, "ddd"), $AN$2:$AN$8, 0), MATCH(INDEX(Settings!$AI$19:$AI$33, MATCH(M$10, Settings!$Y$19:$Y$33, 0)), $AO$1:$AU$1, 0))), 0))</f>
        <v/>
      </c>
      <c r="AW370" s="119" t="str">
        <f>IF(OR($B370="", N370="", N$10="", AW$9), "", IFERROR($B370+INDEX(Settings!$AF$19:$AF$33, MATCH(N$10, Settings!$Y$19:$Y$33, 0))+IF(INDEX(Settings!$AI$19:$AI$33, MATCH(N$10, Settings!$Y$19:$Y$33, 0))="", 0, INDEX($AO$2:$AU$8, MATCH(TEXT($B370, "ddd"), $AN$2:$AN$8, 0), MATCH(INDEX(Settings!$AI$19:$AI$33, MATCH(N$10, Settings!$Y$19:$Y$33, 0)), $AO$1:$AU$1, 0))), 0))</f>
        <v/>
      </c>
      <c r="AX370" s="119" t="str">
        <f>IF(OR($B370="", O370="", O$10="", AX$9), "", IFERROR($B370+INDEX(Settings!$AF$19:$AF$33, MATCH(O$10, Settings!$Y$19:$Y$33, 0))+IF(INDEX(Settings!$AI$19:$AI$33, MATCH(O$10, Settings!$Y$19:$Y$33, 0))="", 0, INDEX($AO$2:$AU$8, MATCH(TEXT($B370, "ddd"), $AN$2:$AN$8, 0), MATCH(INDEX(Settings!$AI$19:$AI$33, MATCH(O$10, Settings!$Y$19:$Y$33, 0)), $AO$1:$AU$1, 0))), 0))</f>
        <v/>
      </c>
      <c r="AY370" s="119" t="str">
        <f>IF(OR($B370="", P370="", P$10="", AY$9), "", IFERROR($B370+INDEX(Settings!$AF$19:$AF$33, MATCH(P$10, Settings!$Y$19:$Y$33, 0))+IF(INDEX(Settings!$AI$19:$AI$33, MATCH(P$10, Settings!$Y$19:$Y$33, 0))="", 0, INDEX($AO$2:$AU$8, MATCH(TEXT($B370, "ddd"), $AN$2:$AN$8, 0), MATCH(INDEX(Settings!$AI$19:$AI$33, MATCH(P$10, Settings!$Y$19:$Y$33, 0)), $AO$1:$AU$1, 0))), 0))</f>
        <v/>
      </c>
      <c r="AZ370" s="120" t="str">
        <f>IF(OR($B370="", Q370="", Q$10="", AZ$9), "", IFERROR($B370+INDEX(Settings!$AF$19:$AF$33, MATCH(Q$10, Settings!$Y$19:$Y$33, 0))+IF(INDEX(Settings!$AI$19:$AI$33, MATCH(Q$10, Settings!$Y$19:$Y$33, 0))="", 0, INDEX($AO$2:$AU$8, MATCH(TEXT($B370, "ddd"), $AN$2:$AN$8, 0), MATCH(INDEX(Settings!$AI$19:$AI$33, MATCH(Q$10, Settings!$Y$19:$Y$33, 0)), $AO$1:$AU$1, 0))), 0))</f>
        <v/>
      </c>
      <c r="BB370" s="118" t="str">
        <f>IF(OR(C$10="", $B370="", C370="", BB$9=""), "", IFERROR(WORKDAY((DATE(YEAR($B370), MONTH($B370)+INDEX(Settings!$AM$19:$AM$33, MATCH(C$10, Settings!$Y$19:$Y$33, 0)), IF(INDEX(Settings!$AQ$19:$AQ$33, MATCH(C$10, Settings!$Y$19:$Y$33, 0))=0, DAY($B370), INDEX(Settings!$AQ$19:$AQ$33, MATCH(C$10, Settings!$Y$19:$Y$33, 0))))-1), 1, Settings!$AY$23:$AY$38), ""))</f>
        <v/>
      </c>
      <c r="BC370" s="119" t="str">
        <f>IF(OR(D$10="", $B370="", D370="", BC$9=""), "", IFERROR(WORKDAY((DATE(YEAR($B370), MONTH($B370)+INDEX(Settings!$AM$19:$AM$33, MATCH(D$10, Settings!$Y$19:$Y$33, 0)), IF(INDEX(Settings!$AQ$19:$AQ$33, MATCH(D$10, Settings!$Y$19:$Y$33, 0))=0, DAY($B370), INDEX(Settings!$AQ$19:$AQ$33, MATCH(D$10, Settings!$Y$19:$Y$33, 0))))-1), 1, Settings!$AY$23:$AY$38), ""))</f>
        <v/>
      </c>
      <c r="BD370" s="119" t="str">
        <f>IF(OR(E$10="", $B370="", E370="", BD$9=""), "", IFERROR(WORKDAY((DATE(YEAR($B370), MONTH($B370)+INDEX(Settings!$AM$19:$AM$33, MATCH(E$10, Settings!$Y$19:$Y$33, 0)), IF(INDEX(Settings!$AQ$19:$AQ$33, MATCH(E$10, Settings!$Y$19:$Y$33, 0))=0, DAY($B370), INDEX(Settings!$AQ$19:$AQ$33, MATCH(E$10, Settings!$Y$19:$Y$33, 0))))-1), 1, Settings!$AY$23:$AY$38), ""))</f>
        <v/>
      </c>
      <c r="BE370" s="119" t="str">
        <f>IF(OR(F$10="", $B370="", F370="", BE$9=""), "", IFERROR(WORKDAY((DATE(YEAR($B370), MONTH($B370)+INDEX(Settings!$AM$19:$AM$33, MATCH(F$10, Settings!$Y$19:$Y$33, 0)), IF(INDEX(Settings!$AQ$19:$AQ$33, MATCH(F$10, Settings!$Y$19:$Y$33, 0))=0, DAY($B370), INDEX(Settings!$AQ$19:$AQ$33, MATCH(F$10, Settings!$Y$19:$Y$33, 0))))-1), 1, Settings!$AY$23:$AY$38), ""))</f>
        <v/>
      </c>
      <c r="BF370" s="119" t="str">
        <f>IF(OR(G$10="", $B370="", G370="", BF$9=""), "", IFERROR(WORKDAY((DATE(YEAR($B370), MONTH($B370)+INDEX(Settings!$AM$19:$AM$33, MATCH(G$10, Settings!$Y$19:$Y$33, 0)), IF(INDEX(Settings!$AQ$19:$AQ$33, MATCH(G$10, Settings!$Y$19:$Y$33, 0))=0, DAY($B370), INDEX(Settings!$AQ$19:$AQ$33, MATCH(G$10, Settings!$Y$19:$Y$33, 0))))-1), 1, Settings!$AY$23:$AY$38), ""))</f>
        <v/>
      </c>
      <c r="BG370" s="119" t="str">
        <f>IF(OR(H$10="", $B370="", H370="", BG$9=""), "", IFERROR(WORKDAY((DATE(YEAR($B370), MONTH($B370)+INDEX(Settings!$AM$19:$AM$33, MATCH(H$10, Settings!$Y$19:$Y$33, 0)), IF(INDEX(Settings!$AQ$19:$AQ$33, MATCH(H$10, Settings!$Y$19:$Y$33, 0))=0, DAY($B370), INDEX(Settings!$AQ$19:$AQ$33, MATCH(H$10, Settings!$Y$19:$Y$33, 0))))-1), 1, Settings!$AY$23:$AY$38), ""))</f>
        <v/>
      </c>
      <c r="BH370" s="119" t="str">
        <f>IF(OR(I$10="", $B370="", I370="", BH$9=""), "", IFERROR(WORKDAY((DATE(YEAR($B370), MONTH($B370)+INDEX(Settings!$AM$19:$AM$33, MATCH(I$10, Settings!$Y$19:$Y$33, 0)), IF(INDEX(Settings!$AQ$19:$AQ$33, MATCH(I$10, Settings!$Y$19:$Y$33, 0))=0, DAY($B370), INDEX(Settings!$AQ$19:$AQ$33, MATCH(I$10, Settings!$Y$19:$Y$33, 0))))-1), 1, Settings!$AY$23:$AY$38), ""))</f>
        <v/>
      </c>
      <c r="BI370" s="119" t="str">
        <f>IF(OR(J$10="", $B370="", J370="", BI$9=""), "", IFERROR(WORKDAY((DATE(YEAR($B370), MONTH($B370)+INDEX(Settings!$AM$19:$AM$33, MATCH(J$10, Settings!$Y$19:$Y$33, 0)), IF(INDEX(Settings!$AQ$19:$AQ$33, MATCH(J$10, Settings!$Y$19:$Y$33, 0))=0, DAY($B370), INDEX(Settings!$AQ$19:$AQ$33, MATCH(J$10, Settings!$Y$19:$Y$33, 0))))-1), 1, Settings!$AY$23:$AY$38), ""))</f>
        <v/>
      </c>
      <c r="BJ370" s="119" t="str">
        <f>IF(OR(K$10="", $B370="", K370="", BJ$9=""), "", IFERROR(WORKDAY((DATE(YEAR($B370), MONTH($B370)+INDEX(Settings!$AM$19:$AM$33, MATCH(K$10, Settings!$Y$19:$Y$33, 0)), IF(INDEX(Settings!$AQ$19:$AQ$33, MATCH(K$10, Settings!$Y$19:$Y$33, 0))=0, DAY($B370), INDEX(Settings!$AQ$19:$AQ$33, MATCH(K$10, Settings!$Y$19:$Y$33, 0))))-1), 1, Settings!$AY$23:$AY$38), ""))</f>
        <v/>
      </c>
      <c r="BK370" s="119" t="str">
        <f>IF(OR(L$10="", $B370="", L370="", BK$9=""), "", IFERROR(WORKDAY((DATE(YEAR($B370), MONTH($B370)+INDEX(Settings!$AM$19:$AM$33, MATCH(L$10, Settings!$Y$19:$Y$33, 0)), IF(INDEX(Settings!$AQ$19:$AQ$33, MATCH(L$10, Settings!$Y$19:$Y$33, 0))=0, DAY($B370), INDEX(Settings!$AQ$19:$AQ$33, MATCH(L$10, Settings!$Y$19:$Y$33, 0))))-1), 1, Settings!$AY$23:$AY$38), ""))</f>
        <v/>
      </c>
      <c r="BL370" s="119" t="str">
        <f>IF(OR(M$10="", $B370="", M370="", BL$9=""), "", IFERROR(WORKDAY((DATE(YEAR($B370), MONTH($B370)+INDEX(Settings!$AM$19:$AM$33, MATCH(M$10, Settings!$Y$19:$Y$33, 0)), IF(INDEX(Settings!$AQ$19:$AQ$33, MATCH(M$10, Settings!$Y$19:$Y$33, 0))=0, DAY($B370), INDEX(Settings!$AQ$19:$AQ$33, MATCH(M$10, Settings!$Y$19:$Y$33, 0))))-1), 1, Settings!$AY$23:$AY$38), ""))</f>
        <v/>
      </c>
      <c r="BM370" s="119" t="str">
        <f>IF(OR(N$10="", $B370="", N370="", BM$9=""), "", IFERROR(WORKDAY((DATE(YEAR($B370), MONTH($B370)+INDEX(Settings!$AM$19:$AM$33, MATCH(N$10, Settings!$Y$19:$Y$33, 0)), IF(INDEX(Settings!$AQ$19:$AQ$33, MATCH(N$10, Settings!$Y$19:$Y$33, 0))=0, DAY($B370), INDEX(Settings!$AQ$19:$AQ$33, MATCH(N$10, Settings!$Y$19:$Y$33, 0))))-1), 1, Settings!$AY$23:$AY$38), ""))</f>
        <v/>
      </c>
      <c r="BN370" s="119" t="str">
        <f>IF(OR(O$10="", $B370="", O370="", BN$9=""), "", IFERROR(WORKDAY((DATE(YEAR($B370), MONTH($B370)+INDEX(Settings!$AM$19:$AM$33, MATCH(O$10, Settings!$Y$19:$Y$33, 0)), IF(INDEX(Settings!$AQ$19:$AQ$33, MATCH(O$10, Settings!$Y$19:$Y$33, 0))=0, DAY($B370), INDEX(Settings!$AQ$19:$AQ$33, MATCH(O$10, Settings!$Y$19:$Y$33, 0))))-1), 1, Settings!$AY$23:$AY$38), ""))</f>
        <v/>
      </c>
      <c r="BO370" s="119" t="str">
        <f>IF(OR(P$10="", $B370="", P370="", BO$9=""), "", IFERROR(WORKDAY((DATE(YEAR($B370), MONTH($B370)+INDEX(Settings!$AM$19:$AM$33, MATCH(P$10, Settings!$Y$19:$Y$33, 0)), IF(INDEX(Settings!$AQ$19:$AQ$33, MATCH(P$10, Settings!$Y$19:$Y$33, 0))=0, DAY($B370), INDEX(Settings!$AQ$19:$AQ$33, MATCH(P$10, Settings!$Y$19:$Y$33, 0))))-1), 1, Settings!$AY$23:$AY$38), ""))</f>
        <v/>
      </c>
      <c r="BP370" s="120" t="str">
        <f>IF(OR(Q$10="", $B370="", Q370="", BP$9=""), "", IFERROR(WORKDAY((DATE(YEAR($B370), MONTH($B370)+INDEX(Settings!$AM$19:$AM$33, MATCH(Q$10, Settings!$Y$19:$Y$33, 0)), IF(INDEX(Settings!$AQ$19:$AQ$33, MATCH(Q$10, Settings!$Y$19:$Y$33, 0))=0, DAY($B370), INDEX(Settings!$AQ$19:$AQ$33, MATCH(Q$10, Settings!$Y$19:$Y$33, 0))))-1), 1, Settings!$AY$23:$AY$38), ""))</f>
        <v/>
      </c>
      <c r="BR370" s="118" t="str">
        <f>IF(BB370="", "", IF(BB370&lt;=$B370, WORKDAY(DATE(YEAR($BB370), MONTH(BB370)+1, DAY(BB370)-1), 1, Settings!$AY$23:$AY$38), BB370))</f>
        <v/>
      </c>
      <c r="BS370" s="119" t="str">
        <f>IF(BC370="", "", IF(BC370&lt;=$B370, WORKDAY(DATE(YEAR($BB370), MONTH(BC370)+1, DAY(BC370)-1), 1, Settings!$AY$23:$AY$38), BC370))</f>
        <v/>
      </c>
      <c r="BT370" s="119" t="str">
        <f>IF(BD370="", "", IF(BD370&lt;=$B370, WORKDAY(DATE(YEAR($BB370), MONTH(BD370)+1, DAY(BD370)-1), 1, Settings!$AY$23:$AY$38), BD370))</f>
        <v/>
      </c>
      <c r="BU370" s="119" t="str">
        <f>IF(BE370="", "", IF(BE370&lt;=$B370, WORKDAY(DATE(YEAR($BB370), MONTH(BE370)+1, DAY(BE370)-1), 1, Settings!$AY$23:$AY$38), BE370))</f>
        <v/>
      </c>
      <c r="BV370" s="119" t="str">
        <f>IF(BF370="", "", IF(BF370&lt;=$B370, WORKDAY(DATE(YEAR($BB370), MONTH(BF370)+1, DAY(BF370)-1), 1, Settings!$AY$23:$AY$38), BF370))</f>
        <v/>
      </c>
      <c r="BW370" s="119" t="str">
        <f>IF(BG370="", "", IF(BG370&lt;=$B370, WORKDAY(DATE(YEAR($BB370), MONTH(BG370)+1, DAY(BG370)-1), 1, Settings!$AY$23:$AY$38), BG370))</f>
        <v/>
      </c>
      <c r="BX370" s="119" t="str">
        <f>IF(BH370="", "", IF(BH370&lt;=$B370, WORKDAY(DATE(YEAR($BB370), MONTH(BH370)+1, DAY(BH370)-1), 1, Settings!$AY$23:$AY$38), BH370))</f>
        <v/>
      </c>
      <c r="BY370" s="119" t="str">
        <f>IF(BI370="", "", IF(BI370&lt;=$B370, WORKDAY(DATE(YEAR($BB370), MONTH(BI370)+1, DAY(BI370)-1), 1, Settings!$AY$23:$AY$38), BI370))</f>
        <v/>
      </c>
      <c r="BZ370" s="119" t="str">
        <f>IF(BJ370="", "", IF(BJ370&lt;=$B370, WORKDAY(DATE(YEAR($BB370), MONTH(BJ370)+1, DAY(BJ370)-1), 1, Settings!$AY$23:$AY$38), BJ370))</f>
        <v/>
      </c>
      <c r="CA370" s="119" t="str">
        <f>IF(BK370="", "", IF(BK370&lt;=$B370, WORKDAY(DATE(YEAR($BB370), MONTH(BK370)+1, DAY(BK370)-1), 1, Settings!$AY$23:$AY$38), BK370))</f>
        <v/>
      </c>
      <c r="CB370" s="119" t="str">
        <f>IF(BL370="", "", IF(BL370&lt;=$B370, WORKDAY(DATE(YEAR($BB370), MONTH(BL370)+1, DAY(BL370)-1), 1, Settings!$AY$23:$AY$38), BL370))</f>
        <v/>
      </c>
      <c r="CC370" s="119" t="str">
        <f>IF(BM370="", "", IF(BM370&lt;=$B370, WORKDAY(DATE(YEAR($BB370), MONTH(BM370)+1, DAY(BM370)-1), 1, Settings!$AY$23:$AY$38), BM370))</f>
        <v/>
      </c>
      <c r="CD370" s="119" t="str">
        <f>IF(BN370="", "", IF(BN370&lt;=$B370, WORKDAY(DATE(YEAR($BB370), MONTH(BN370)+1, DAY(BN370)-1), 1, Settings!$AY$23:$AY$38), BN370))</f>
        <v/>
      </c>
      <c r="CE370" s="119" t="str">
        <f>IF(BO370="", "", IF(BO370&lt;=$B370, WORKDAY(DATE(YEAR($BB370), MONTH(BO370)+1, DAY(BO370)-1), 1, Settings!$AY$23:$AY$38), BO370))</f>
        <v/>
      </c>
      <c r="CF370" s="120" t="str">
        <f>IF(BP370="", "", IF(BP370&lt;=$B370, WORKDAY(DATE(YEAR($BB370), MONTH(BP370)+1, DAY(BP370)-1), 1, Settings!$AY$23:$AY$38), BP370))</f>
        <v/>
      </c>
      <c r="CH370" s="48" t="str">
        <f t="shared" si="159"/>
        <v/>
      </c>
      <c r="CI370" s="49" t="str">
        <f t="shared" si="160"/>
        <v/>
      </c>
      <c r="CJ370" s="49" t="str">
        <f t="shared" si="161"/>
        <v/>
      </c>
      <c r="CK370" s="49" t="str">
        <f t="shared" si="162"/>
        <v/>
      </c>
      <c r="CL370" s="49" t="str">
        <f t="shared" si="163"/>
        <v/>
      </c>
      <c r="CM370" s="49" t="str">
        <f t="shared" si="164"/>
        <v/>
      </c>
      <c r="CN370" s="49" t="str">
        <f t="shared" si="165"/>
        <v/>
      </c>
      <c r="CO370" s="49" t="str">
        <f t="shared" si="166"/>
        <v/>
      </c>
      <c r="CP370" s="49" t="str">
        <f t="shared" si="167"/>
        <v/>
      </c>
      <c r="CQ370" s="49" t="str">
        <f t="shared" si="168"/>
        <v/>
      </c>
      <c r="CR370" s="49" t="str">
        <f t="shared" si="169"/>
        <v/>
      </c>
      <c r="CS370" s="49" t="str">
        <f t="shared" si="170"/>
        <v/>
      </c>
      <c r="CT370" s="49" t="str">
        <f t="shared" si="171"/>
        <v/>
      </c>
      <c r="CU370" s="49" t="str">
        <f t="shared" si="172"/>
        <v/>
      </c>
      <c r="CV370" s="16" t="str">
        <f t="shared" si="173"/>
        <v/>
      </c>
      <c r="CX370" s="48" t="str">
        <f t="shared" si="174"/>
        <v/>
      </c>
      <c r="CY370" s="49" t="str">
        <f t="shared" si="175"/>
        <v/>
      </c>
      <c r="CZ370" s="49" t="str">
        <f t="shared" si="176"/>
        <v/>
      </c>
      <c r="DA370" s="49" t="str">
        <f t="shared" si="177"/>
        <v/>
      </c>
      <c r="DB370" s="49" t="str">
        <f t="shared" si="178"/>
        <v/>
      </c>
      <c r="DC370" s="49" t="str">
        <f t="shared" si="179"/>
        <v/>
      </c>
      <c r="DD370" s="49" t="str">
        <f t="shared" si="180"/>
        <v/>
      </c>
      <c r="DE370" s="49" t="str">
        <f t="shared" si="181"/>
        <v/>
      </c>
      <c r="DF370" s="49" t="str">
        <f t="shared" si="182"/>
        <v/>
      </c>
      <c r="DG370" s="49" t="str">
        <f t="shared" si="183"/>
        <v/>
      </c>
      <c r="DH370" s="49" t="str">
        <f t="shared" si="184"/>
        <v/>
      </c>
      <c r="DI370" s="49" t="str">
        <f t="shared" si="185"/>
        <v/>
      </c>
      <c r="DJ370" s="49" t="str">
        <f t="shared" si="186"/>
        <v/>
      </c>
      <c r="DK370" s="49" t="str">
        <f t="shared" si="187"/>
        <v/>
      </c>
      <c r="DL370" s="16" t="str">
        <f t="shared" si="188"/>
        <v/>
      </c>
      <c r="DN370" s="17" t="str">
        <f t="shared" si="189"/>
        <v>Jun 2020</v>
      </c>
    </row>
    <row r="371" spans="1:118" x14ac:dyDescent="0.25">
      <c r="A371" s="30"/>
      <c r="B371" s="102">
        <f>IF(B370="", "", IFERROR(IF(B370+1&gt;Settings!$G$25, "", B370+1), ""))</f>
        <v>44007</v>
      </c>
      <c r="C371" s="294"/>
      <c r="D371" s="295"/>
      <c r="E371" s="295"/>
      <c r="F371" s="295"/>
      <c r="G371" s="295"/>
      <c r="H371" s="295"/>
      <c r="I371" s="295"/>
      <c r="J371" s="295"/>
      <c r="K371" s="295"/>
      <c r="L371" s="295"/>
      <c r="M371" s="295"/>
      <c r="N371" s="295"/>
      <c r="O371" s="295"/>
      <c r="P371" s="295"/>
      <c r="Q371" s="296"/>
      <c r="R371" s="30"/>
      <c r="T371" s="17" t="str">
        <f>IF($B371="", "", IF($B371&lt;Settings!$G$23, "Old", "New"))</f>
        <v>New</v>
      </c>
      <c r="AL371" s="118" t="str">
        <f>IF(OR($B371="", C371="", C$10="", AL$9), "", IFERROR($B371+INDEX(Settings!$AF$19:$AF$33, MATCH(C$10, Settings!$Y$19:$Y$33, 0))+IF(INDEX(Settings!$AI$19:$AI$33, MATCH(C$10, Settings!$Y$19:$Y$33, 0))="", 0, INDEX($AO$2:$AU$8, MATCH(TEXT($B371, "ddd"), $AN$2:$AN$8, 0), MATCH(INDEX(Settings!$AI$19:$AI$33, MATCH(C$10, Settings!$Y$19:$Y$33, 0)), $AO$1:$AU$1, 0))), 0))</f>
        <v/>
      </c>
      <c r="AM371" s="119" t="str">
        <f>IF(OR($B371="", D371="", D$10="", AM$9), "", IFERROR($B371+INDEX(Settings!$AF$19:$AF$33, MATCH(D$10, Settings!$Y$19:$Y$33, 0))+IF(INDEX(Settings!$AI$19:$AI$33, MATCH(D$10, Settings!$Y$19:$Y$33, 0))="", 0, INDEX($AO$2:$AU$8, MATCH(TEXT($B371, "ddd"), $AN$2:$AN$8, 0), MATCH(INDEX(Settings!$AI$19:$AI$33, MATCH(D$10, Settings!$Y$19:$Y$33, 0)), $AO$1:$AU$1, 0))), 0))</f>
        <v/>
      </c>
      <c r="AN371" s="119" t="str">
        <f>IF(OR($B371="", E371="", E$10="", AN$9), "", IFERROR($B371+INDEX(Settings!$AF$19:$AF$33, MATCH(E$10, Settings!$Y$19:$Y$33, 0))+IF(INDEX(Settings!$AI$19:$AI$33, MATCH(E$10, Settings!$Y$19:$Y$33, 0))="", 0, INDEX($AO$2:$AU$8, MATCH(TEXT($B371, "ddd"), $AN$2:$AN$8, 0), MATCH(INDEX(Settings!$AI$19:$AI$33, MATCH(E$10, Settings!$Y$19:$Y$33, 0)), $AO$1:$AU$1, 0))), 0))</f>
        <v/>
      </c>
      <c r="AO371" s="119" t="str">
        <f>IF(OR($B371="", F371="", F$10="", AO$9), "", IFERROR($B371+INDEX(Settings!$AF$19:$AF$33, MATCH(F$10, Settings!$Y$19:$Y$33, 0))+IF(INDEX(Settings!$AI$19:$AI$33, MATCH(F$10, Settings!$Y$19:$Y$33, 0))="", 0, INDEX($AO$2:$AU$8, MATCH(TEXT($B371, "ddd"), $AN$2:$AN$8, 0), MATCH(INDEX(Settings!$AI$19:$AI$33, MATCH(F$10, Settings!$Y$19:$Y$33, 0)), $AO$1:$AU$1, 0))), 0))</f>
        <v/>
      </c>
      <c r="AP371" s="119" t="str">
        <f>IF(OR($B371="", G371="", G$10="", AP$9), "", IFERROR($B371+INDEX(Settings!$AF$19:$AF$33, MATCH(G$10, Settings!$Y$19:$Y$33, 0))+IF(INDEX(Settings!$AI$19:$AI$33, MATCH(G$10, Settings!$Y$19:$Y$33, 0))="", 0, INDEX($AO$2:$AU$8, MATCH(TEXT($B371, "ddd"), $AN$2:$AN$8, 0), MATCH(INDEX(Settings!$AI$19:$AI$33, MATCH(G$10, Settings!$Y$19:$Y$33, 0)), $AO$1:$AU$1, 0))), 0))</f>
        <v/>
      </c>
      <c r="AQ371" s="119" t="str">
        <f>IF(OR($B371="", H371="", H$10="", AQ$9), "", IFERROR($B371+INDEX(Settings!$AF$19:$AF$33, MATCH(H$10, Settings!$Y$19:$Y$33, 0))+IF(INDEX(Settings!$AI$19:$AI$33, MATCH(H$10, Settings!$Y$19:$Y$33, 0))="", 0, INDEX($AO$2:$AU$8, MATCH(TEXT($B371, "ddd"), $AN$2:$AN$8, 0), MATCH(INDEX(Settings!$AI$19:$AI$33, MATCH(H$10, Settings!$Y$19:$Y$33, 0)), $AO$1:$AU$1, 0))), 0))</f>
        <v/>
      </c>
      <c r="AR371" s="119" t="str">
        <f>IF(OR($B371="", I371="", I$10="", AR$9), "", IFERROR($B371+INDEX(Settings!$AF$19:$AF$33, MATCH(I$10, Settings!$Y$19:$Y$33, 0))+IF(INDEX(Settings!$AI$19:$AI$33, MATCH(I$10, Settings!$Y$19:$Y$33, 0))="", 0, INDEX($AO$2:$AU$8, MATCH(TEXT($B371, "ddd"), $AN$2:$AN$8, 0), MATCH(INDEX(Settings!$AI$19:$AI$33, MATCH(I$10, Settings!$Y$19:$Y$33, 0)), $AO$1:$AU$1, 0))), 0))</f>
        <v/>
      </c>
      <c r="AS371" s="119" t="str">
        <f>IF(OR($B371="", J371="", J$10="", AS$9), "", IFERROR($B371+INDEX(Settings!$AF$19:$AF$33, MATCH(J$10, Settings!$Y$19:$Y$33, 0))+IF(INDEX(Settings!$AI$19:$AI$33, MATCH(J$10, Settings!$Y$19:$Y$33, 0))="", 0, INDEX($AO$2:$AU$8, MATCH(TEXT($B371, "ddd"), $AN$2:$AN$8, 0), MATCH(INDEX(Settings!$AI$19:$AI$33, MATCH(J$10, Settings!$Y$19:$Y$33, 0)), $AO$1:$AU$1, 0))), 0))</f>
        <v/>
      </c>
      <c r="AT371" s="119" t="str">
        <f>IF(OR($B371="", K371="", K$10="", AT$9), "", IFERROR($B371+INDEX(Settings!$AF$19:$AF$33, MATCH(K$10, Settings!$Y$19:$Y$33, 0))+IF(INDEX(Settings!$AI$19:$AI$33, MATCH(K$10, Settings!$Y$19:$Y$33, 0))="", 0, INDEX($AO$2:$AU$8, MATCH(TEXT($B371, "ddd"), $AN$2:$AN$8, 0), MATCH(INDEX(Settings!$AI$19:$AI$33, MATCH(K$10, Settings!$Y$19:$Y$33, 0)), $AO$1:$AU$1, 0))), 0))</f>
        <v/>
      </c>
      <c r="AU371" s="119" t="str">
        <f>IF(OR($B371="", L371="", L$10="", AU$9), "", IFERROR($B371+INDEX(Settings!$AF$19:$AF$33, MATCH(L$10, Settings!$Y$19:$Y$33, 0))+IF(INDEX(Settings!$AI$19:$AI$33, MATCH(L$10, Settings!$Y$19:$Y$33, 0))="", 0, INDEX($AO$2:$AU$8, MATCH(TEXT($B371, "ddd"), $AN$2:$AN$8, 0), MATCH(INDEX(Settings!$AI$19:$AI$33, MATCH(L$10, Settings!$Y$19:$Y$33, 0)), $AO$1:$AU$1, 0))), 0))</f>
        <v/>
      </c>
      <c r="AV371" s="119" t="str">
        <f>IF(OR($B371="", M371="", M$10="", AV$9), "", IFERROR($B371+INDEX(Settings!$AF$19:$AF$33, MATCH(M$10, Settings!$Y$19:$Y$33, 0))+IF(INDEX(Settings!$AI$19:$AI$33, MATCH(M$10, Settings!$Y$19:$Y$33, 0))="", 0, INDEX($AO$2:$AU$8, MATCH(TEXT($B371, "ddd"), $AN$2:$AN$8, 0), MATCH(INDEX(Settings!$AI$19:$AI$33, MATCH(M$10, Settings!$Y$19:$Y$33, 0)), $AO$1:$AU$1, 0))), 0))</f>
        <v/>
      </c>
      <c r="AW371" s="119" t="str">
        <f>IF(OR($B371="", N371="", N$10="", AW$9), "", IFERROR($B371+INDEX(Settings!$AF$19:$AF$33, MATCH(N$10, Settings!$Y$19:$Y$33, 0))+IF(INDEX(Settings!$AI$19:$AI$33, MATCH(N$10, Settings!$Y$19:$Y$33, 0))="", 0, INDEX($AO$2:$AU$8, MATCH(TEXT($B371, "ddd"), $AN$2:$AN$8, 0), MATCH(INDEX(Settings!$AI$19:$AI$33, MATCH(N$10, Settings!$Y$19:$Y$33, 0)), $AO$1:$AU$1, 0))), 0))</f>
        <v/>
      </c>
      <c r="AX371" s="119" t="str">
        <f>IF(OR($B371="", O371="", O$10="", AX$9), "", IFERROR($B371+INDEX(Settings!$AF$19:$AF$33, MATCH(O$10, Settings!$Y$19:$Y$33, 0))+IF(INDEX(Settings!$AI$19:$AI$33, MATCH(O$10, Settings!$Y$19:$Y$33, 0))="", 0, INDEX($AO$2:$AU$8, MATCH(TEXT($B371, "ddd"), $AN$2:$AN$8, 0), MATCH(INDEX(Settings!$AI$19:$AI$33, MATCH(O$10, Settings!$Y$19:$Y$33, 0)), $AO$1:$AU$1, 0))), 0))</f>
        <v/>
      </c>
      <c r="AY371" s="119" t="str">
        <f>IF(OR($B371="", P371="", P$10="", AY$9), "", IFERROR($B371+INDEX(Settings!$AF$19:$AF$33, MATCH(P$10, Settings!$Y$19:$Y$33, 0))+IF(INDEX(Settings!$AI$19:$AI$33, MATCH(P$10, Settings!$Y$19:$Y$33, 0))="", 0, INDEX($AO$2:$AU$8, MATCH(TEXT($B371, "ddd"), $AN$2:$AN$8, 0), MATCH(INDEX(Settings!$AI$19:$AI$33, MATCH(P$10, Settings!$Y$19:$Y$33, 0)), $AO$1:$AU$1, 0))), 0))</f>
        <v/>
      </c>
      <c r="AZ371" s="120" t="str">
        <f>IF(OR($B371="", Q371="", Q$10="", AZ$9), "", IFERROR($B371+INDEX(Settings!$AF$19:$AF$33, MATCH(Q$10, Settings!$Y$19:$Y$33, 0))+IF(INDEX(Settings!$AI$19:$AI$33, MATCH(Q$10, Settings!$Y$19:$Y$33, 0))="", 0, INDEX($AO$2:$AU$8, MATCH(TEXT($B371, "ddd"), $AN$2:$AN$8, 0), MATCH(INDEX(Settings!$AI$19:$AI$33, MATCH(Q$10, Settings!$Y$19:$Y$33, 0)), $AO$1:$AU$1, 0))), 0))</f>
        <v/>
      </c>
      <c r="BB371" s="118" t="str">
        <f>IF(OR(C$10="", $B371="", C371="", BB$9=""), "", IFERROR(WORKDAY((DATE(YEAR($B371), MONTH($B371)+INDEX(Settings!$AM$19:$AM$33, MATCH(C$10, Settings!$Y$19:$Y$33, 0)), IF(INDEX(Settings!$AQ$19:$AQ$33, MATCH(C$10, Settings!$Y$19:$Y$33, 0))=0, DAY($B371), INDEX(Settings!$AQ$19:$AQ$33, MATCH(C$10, Settings!$Y$19:$Y$33, 0))))-1), 1, Settings!$AY$23:$AY$38), ""))</f>
        <v/>
      </c>
      <c r="BC371" s="119" t="str">
        <f>IF(OR(D$10="", $B371="", D371="", BC$9=""), "", IFERROR(WORKDAY((DATE(YEAR($B371), MONTH($B371)+INDEX(Settings!$AM$19:$AM$33, MATCH(D$10, Settings!$Y$19:$Y$33, 0)), IF(INDEX(Settings!$AQ$19:$AQ$33, MATCH(D$10, Settings!$Y$19:$Y$33, 0))=0, DAY($B371), INDEX(Settings!$AQ$19:$AQ$33, MATCH(D$10, Settings!$Y$19:$Y$33, 0))))-1), 1, Settings!$AY$23:$AY$38), ""))</f>
        <v/>
      </c>
      <c r="BD371" s="119" t="str">
        <f>IF(OR(E$10="", $B371="", E371="", BD$9=""), "", IFERROR(WORKDAY((DATE(YEAR($B371), MONTH($B371)+INDEX(Settings!$AM$19:$AM$33, MATCH(E$10, Settings!$Y$19:$Y$33, 0)), IF(INDEX(Settings!$AQ$19:$AQ$33, MATCH(E$10, Settings!$Y$19:$Y$33, 0))=0, DAY($B371), INDEX(Settings!$AQ$19:$AQ$33, MATCH(E$10, Settings!$Y$19:$Y$33, 0))))-1), 1, Settings!$AY$23:$AY$38), ""))</f>
        <v/>
      </c>
      <c r="BE371" s="119" t="str">
        <f>IF(OR(F$10="", $B371="", F371="", BE$9=""), "", IFERROR(WORKDAY((DATE(YEAR($B371), MONTH($B371)+INDEX(Settings!$AM$19:$AM$33, MATCH(F$10, Settings!$Y$19:$Y$33, 0)), IF(INDEX(Settings!$AQ$19:$AQ$33, MATCH(F$10, Settings!$Y$19:$Y$33, 0))=0, DAY($B371), INDEX(Settings!$AQ$19:$AQ$33, MATCH(F$10, Settings!$Y$19:$Y$33, 0))))-1), 1, Settings!$AY$23:$AY$38), ""))</f>
        <v/>
      </c>
      <c r="BF371" s="119" t="str">
        <f>IF(OR(G$10="", $B371="", G371="", BF$9=""), "", IFERROR(WORKDAY((DATE(YEAR($B371), MONTH($B371)+INDEX(Settings!$AM$19:$AM$33, MATCH(G$10, Settings!$Y$19:$Y$33, 0)), IF(INDEX(Settings!$AQ$19:$AQ$33, MATCH(G$10, Settings!$Y$19:$Y$33, 0))=0, DAY($B371), INDEX(Settings!$AQ$19:$AQ$33, MATCH(G$10, Settings!$Y$19:$Y$33, 0))))-1), 1, Settings!$AY$23:$AY$38), ""))</f>
        <v/>
      </c>
      <c r="BG371" s="119" t="str">
        <f>IF(OR(H$10="", $B371="", H371="", BG$9=""), "", IFERROR(WORKDAY((DATE(YEAR($B371), MONTH($B371)+INDEX(Settings!$AM$19:$AM$33, MATCH(H$10, Settings!$Y$19:$Y$33, 0)), IF(INDEX(Settings!$AQ$19:$AQ$33, MATCH(H$10, Settings!$Y$19:$Y$33, 0))=0, DAY($B371), INDEX(Settings!$AQ$19:$AQ$33, MATCH(H$10, Settings!$Y$19:$Y$33, 0))))-1), 1, Settings!$AY$23:$AY$38), ""))</f>
        <v/>
      </c>
      <c r="BH371" s="119" t="str">
        <f>IF(OR(I$10="", $B371="", I371="", BH$9=""), "", IFERROR(WORKDAY((DATE(YEAR($B371), MONTH($B371)+INDEX(Settings!$AM$19:$AM$33, MATCH(I$10, Settings!$Y$19:$Y$33, 0)), IF(INDEX(Settings!$AQ$19:$AQ$33, MATCH(I$10, Settings!$Y$19:$Y$33, 0))=0, DAY($B371), INDEX(Settings!$AQ$19:$AQ$33, MATCH(I$10, Settings!$Y$19:$Y$33, 0))))-1), 1, Settings!$AY$23:$AY$38), ""))</f>
        <v/>
      </c>
      <c r="BI371" s="119" t="str">
        <f>IF(OR(J$10="", $B371="", J371="", BI$9=""), "", IFERROR(WORKDAY((DATE(YEAR($B371), MONTH($B371)+INDEX(Settings!$AM$19:$AM$33, MATCH(J$10, Settings!$Y$19:$Y$33, 0)), IF(INDEX(Settings!$AQ$19:$AQ$33, MATCH(J$10, Settings!$Y$19:$Y$33, 0))=0, DAY($B371), INDEX(Settings!$AQ$19:$AQ$33, MATCH(J$10, Settings!$Y$19:$Y$33, 0))))-1), 1, Settings!$AY$23:$AY$38), ""))</f>
        <v/>
      </c>
      <c r="BJ371" s="119" t="str">
        <f>IF(OR(K$10="", $B371="", K371="", BJ$9=""), "", IFERROR(WORKDAY((DATE(YEAR($B371), MONTH($B371)+INDEX(Settings!$AM$19:$AM$33, MATCH(K$10, Settings!$Y$19:$Y$33, 0)), IF(INDEX(Settings!$AQ$19:$AQ$33, MATCH(K$10, Settings!$Y$19:$Y$33, 0))=0, DAY($B371), INDEX(Settings!$AQ$19:$AQ$33, MATCH(K$10, Settings!$Y$19:$Y$33, 0))))-1), 1, Settings!$AY$23:$AY$38), ""))</f>
        <v/>
      </c>
      <c r="BK371" s="119" t="str">
        <f>IF(OR(L$10="", $B371="", L371="", BK$9=""), "", IFERROR(WORKDAY((DATE(YEAR($B371), MONTH($B371)+INDEX(Settings!$AM$19:$AM$33, MATCH(L$10, Settings!$Y$19:$Y$33, 0)), IF(INDEX(Settings!$AQ$19:$AQ$33, MATCH(L$10, Settings!$Y$19:$Y$33, 0))=0, DAY($B371), INDEX(Settings!$AQ$19:$AQ$33, MATCH(L$10, Settings!$Y$19:$Y$33, 0))))-1), 1, Settings!$AY$23:$AY$38), ""))</f>
        <v/>
      </c>
      <c r="BL371" s="119" t="str">
        <f>IF(OR(M$10="", $B371="", M371="", BL$9=""), "", IFERROR(WORKDAY((DATE(YEAR($B371), MONTH($B371)+INDEX(Settings!$AM$19:$AM$33, MATCH(M$10, Settings!$Y$19:$Y$33, 0)), IF(INDEX(Settings!$AQ$19:$AQ$33, MATCH(M$10, Settings!$Y$19:$Y$33, 0))=0, DAY($B371), INDEX(Settings!$AQ$19:$AQ$33, MATCH(M$10, Settings!$Y$19:$Y$33, 0))))-1), 1, Settings!$AY$23:$AY$38), ""))</f>
        <v/>
      </c>
      <c r="BM371" s="119" t="str">
        <f>IF(OR(N$10="", $B371="", N371="", BM$9=""), "", IFERROR(WORKDAY((DATE(YEAR($B371), MONTH($B371)+INDEX(Settings!$AM$19:$AM$33, MATCH(N$10, Settings!$Y$19:$Y$33, 0)), IF(INDEX(Settings!$AQ$19:$AQ$33, MATCH(N$10, Settings!$Y$19:$Y$33, 0))=0, DAY($B371), INDEX(Settings!$AQ$19:$AQ$33, MATCH(N$10, Settings!$Y$19:$Y$33, 0))))-1), 1, Settings!$AY$23:$AY$38), ""))</f>
        <v/>
      </c>
      <c r="BN371" s="119" t="str">
        <f>IF(OR(O$10="", $B371="", O371="", BN$9=""), "", IFERROR(WORKDAY((DATE(YEAR($B371), MONTH($B371)+INDEX(Settings!$AM$19:$AM$33, MATCH(O$10, Settings!$Y$19:$Y$33, 0)), IF(INDEX(Settings!$AQ$19:$AQ$33, MATCH(O$10, Settings!$Y$19:$Y$33, 0))=0, DAY($B371), INDEX(Settings!$AQ$19:$AQ$33, MATCH(O$10, Settings!$Y$19:$Y$33, 0))))-1), 1, Settings!$AY$23:$AY$38), ""))</f>
        <v/>
      </c>
      <c r="BO371" s="119" t="str">
        <f>IF(OR(P$10="", $B371="", P371="", BO$9=""), "", IFERROR(WORKDAY((DATE(YEAR($B371), MONTH($B371)+INDEX(Settings!$AM$19:$AM$33, MATCH(P$10, Settings!$Y$19:$Y$33, 0)), IF(INDEX(Settings!$AQ$19:$AQ$33, MATCH(P$10, Settings!$Y$19:$Y$33, 0))=0, DAY($B371), INDEX(Settings!$AQ$19:$AQ$33, MATCH(P$10, Settings!$Y$19:$Y$33, 0))))-1), 1, Settings!$AY$23:$AY$38), ""))</f>
        <v/>
      </c>
      <c r="BP371" s="120" t="str">
        <f>IF(OR(Q$10="", $B371="", Q371="", BP$9=""), "", IFERROR(WORKDAY((DATE(YEAR($B371), MONTH($B371)+INDEX(Settings!$AM$19:$AM$33, MATCH(Q$10, Settings!$Y$19:$Y$33, 0)), IF(INDEX(Settings!$AQ$19:$AQ$33, MATCH(Q$10, Settings!$Y$19:$Y$33, 0))=0, DAY($B371), INDEX(Settings!$AQ$19:$AQ$33, MATCH(Q$10, Settings!$Y$19:$Y$33, 0))))-1), 1, Settings!$AY$23:$AY$38), ""))</f>
        <v/>
      </c>
      <c r="BR371" s="118" t="str">
        <f>IF(BB371="", "", IF(BB371&lt;=$B371, WORKDAY(DATE(YEAR($BB371), MONTH(BB371)+1, DAY(BB371)-1), 1, Settings!$AY$23:$AY$38), BB371))</f>
        <v/>
      </c>
      <c r="BS371" s="119" t="str">
        <f>IF(BC371="", "", IF(BC371&lt;=$B371, WORKDAY(DATE(YEAR($BB371), MONTH(BC371)+1, DAY(BC371)-1), 1, Settings!$AY$23:$AY$38), BC371))</f>
        <v/>
      </c>
      <c r="BT371" s="119" t="str">
        <f>IF(BD371="", "", IF(BD371&lt;=$B371, WORKDAY(DATE(YEAR($BB371), MONTH(BD371)+1, DAY(BD371)-1), 1, Settings!$AY$23:$AY$38), BD371))</f>
        <v/>
      </c>
      <c r="BU371" s="119" t="str">
        <f>IF(BE371="", "", IF(BE371&lt;=$B371, WORKDAY(DATE(YEAR($BB371), MONTH(BE371)+1, DAY(BE371)-1), 1, Settings!$AY$23:$AY$38), BE371))</f>
        <v/>
      </c>
      <c r="BV371" s="119" t="str">
        <f>IF(BF371="", "", IF(BF371&lt;=$B371, WORKDAY(DATE(YEAR($BB371), MONTH(BF371)+1, DAY(BF371)-1), 1, Settings!$AY$23:$AY$38), BF371))</f>
        <v/>
      </c>
      <c r="BW371" s="119" t="str">
        <f>IF(BG371="", "", IF(BG371&lt;=$B371, WORKDAY(DATE(YEAR($BB371), MONTH(BG371)+1, DAY(BG371)-1), 1, Settings!$AY$23:$AY$38), BG371))</f>
        <v/>
      </c>
      <c r="BX371" s="119" t="str">
        <f>IF(BH371="", "", IF(BH371&lt;=$B371, WORKDAY(DATE(YEAR($BB371), MONTH(BH371)+1, DAY(BH371)-1), 1, Settings!$AY$23:$AY$38), BH371))</f>
        <v/>
      </c>
      <c r="BY371" s="119" t="str">
        <f>IF(BI371="", "", IF(BI371&lt;=$B371, WORKDAY(DATE(YEAR($BB371), MONTH(BI371)+1, DAY(BI371)-1), 1, Settings!$AY$23:$AY$38), BI371))</f>
        <v/>
      </c>
      <c r="BZ371" s="119" t="str">
        <f>IF(BJ371="", "", IF(BJ371&lt;=$B371, WORKDAY(DATE(YEAR($BB371), MONTH(BJ371)+1, DAY(BJ371)-1), 1, Settings!$AY$23:$AY$38), BJ371))</f>
        <v/>
      </c>
      <c r="CA371" s="119" t="str">
        <f>IF(BK371="", "", IF(BK371&lt;=$B371, WORKDAY(DATE(YEAR($BB371), MONTH(BK371)+1, DAY(BK371)-1), 1, Settings!$AY$23:$AY$38), BK371))</f>
        <v/>
      </c>
      <c r="CB371" s="119" t="str">
        <f>IF(BL371="", "", IF(BL371&lt;=$B371, WORKDAY(DATE(YEAR($BB371), MONTH(BL371)+1, DAY(BL371)-1), 1, Settings!$AY$23:$AY$38), BL371))</f>
        <v/>
      </c>
      <c r="CC371" s="119" t="str">
        <f>IF(BM371="", "", IF(BM371&lt;=$B371, WORKDAY(DATE(YEAR($BB371), MONTH(BM371)+1, DAY(BM371)-1), 1, Settings!$AY$23:$AY$38), BM371))</f>
        <v/>
      </c>
      <c r="CD371" s="119" t="str">
        <f>IF(BN371="", "", IF(BN371&lt;=$B371, WORKDAY(DATE(YEAR($BB371), MONTH(BN371)+1, DAY(BN371)-1), 1, Settings!$AY$23:$AY$38), BN371))</f>
        <v/>
      </c>
      <c r="CE371" s="119" t="str">
        <f>IF(BO371="", "", IF(BO371&lt;=$B371, WORKDAY(DATE(YEAR($BB371), MONTH(BO371)+1, DAY(BO371)-1), 1, Settings!$AY$23:$AY$38), BO371))</f>
        <v/>
      </c>
      <c r="CF371" s="120" t="str">
        <f>IF(BP371="", "", IF(BP371&lt;=$B371, WORKDAY(DATE(YEAR($BB371), MONTH(BP371)+1, DAY(BP371)-1), 1, Settings!$AY$23:$AY$38), BP371))</f>
        <v/>
      </c>
      <c r="CH371" s="48" t="str">
        <f t="shared" si="159"/>
        <v/>
      </c>
      <c r="CI371" s="49" t="str">
        <f t="shared" si="160"/>
        <v/>
      </c>
      <c r="CJ371" s="49" t="str">
        <f t="shared" si="161"/>
        <v/>
      </c>
      <c r="CK371" s="49" t="str">
        <f t="shared" si="162"/>
        <v/>
      </c>
      <c r="CL371" s="49" t="str">
        <f t="shared" si="163"/>
        <v/>
      </c>
      <c r="CM371" s="49" t="str">
        <f t="shared" si="164"/>
        <v/>
      </c>
      <c r="CN371" s="49" t="str">
        <f t="shared" si="165"/>
        <v/>
      </c>
      <c r="CO371" s="49" t="str">
        <f t="shared" si="166"/>
        <v/>
      </c>
      <c r="CP371" s="49" t="str">
        <f t="shared" si="167"/>
        <v/>
      </c>
      <c r="CQ371" s="49" t="str">
        <f t="shared" si="168"/>
        <v/>
      </c>
      <c r="CR371" s="49" t="str">
        <f t="shared" si="169"/>
        <v/>
      </c>
      <c r="CS371" s="49" t="str">
        <f t="shared" si="170"/>
        <v/>
      </c>
      <c r="CT371" s="49" t="str">
        <f t="shared" si="171"/>
        <v/>
      </c>
      <c r="CU371" s="49" t="str">
        <f t="shared" si="172"/>
        <v/>
      </c>
      <c r="CV371" s="16" t="str">
        <f t="shared" si="173"/>
        <v/>
      </c>
      <c r="CX371" s="48" t="str">
        <f t="shared" si="174"/>
        <v/>
      </c>
      <c r="CY371" s="49" t="str">
        <f t="shared" si="175"/>
        <v/>
      </c>
      <c r="CZ371" s="49" t="str">
        <f t="shared" si="176"/>
        <v/>
      </c>
      <c r="DA371" s="49" t="str">
        <f t="shared" si="177"/>
        <v/>
      </c>
      <c r="DB371" s="49" t="str">
        <f t="shared" si="178"/>
        <v/>
      </c>
      <c r="DC371" s="49" t="str">
        <f t="shared" si="179"/>
        <v/>
      </c>
      <c r="DD371" s="49" t="str">
        <f t="shared" si="180"/>
        <v/>
      </c>
      <c r="DE371" s="49" t="str">
        <f t="shared" si="181"/>
        <v/>
      </c>
      <c r="DF371" s="49" t="str">
        <f t="shared" si="182"/>
        <v/>
      </c>
      <c r="DG371" s="49" t="str">
        <f t="shared" si="183"/>
        <v/>
      </c>
      <c r="DH371" s="49" t="str">
        <f t="shared" si="184"/>
        <v/>
      </c>
      <c r="DI371" s="49" t="str">
        <f t="shared" si="185"/>
        <v/>
      </c>
      <c r="DJ371" s="49" t="str">
        <f t="shared" si="186"/>
        <v/>
      </c>
      <c r="DK371" s="49" t="str">
        <f t="shared" si="187"/>
        <v/>
      </c>
      <c r="DL371" s="16" t="str">
        <f t="shared" si="188"/>
        <v/>
      </c>
      <c r="DN371" s="17" t="str">
        <f t="shared" si="189"/>
        <v>Jun 2020</v>
      </c>
    </row>
    <row r="372" spans="1:118" x14ac:dyDescent="0.25">
      <c r="A372" s="30"/>
      <c r="B372" s="102">
        <f>IF(B371="", "", IFERROR(IF(B371+1&gt;Settings!$G$25, "", B371+1), ""))</f>
        <v>44008</v>
      </c>
      <c r="C372" s="294"/>
      <c r="D372" s="295"/>
      <c r="E372" s="295"/>
      <c r="F372" s="295"/>
      <c r="G372" s="295"/>
      <c r="H372" s="295"/>
      <c r="I372" s="295"/>
      <c r="J372" s="295"/>
      <c r="K372" s="295"/>
      <c r="L372" s="295"/>
      <c r="M372" s="295"/>
      <c r="N372" s="295"/>
      <c r="O372" s="295"/>
      <c r="P372" s="295"/>
      <c r="Q372" s="296"/>
      <c r="R372" s="30"/>
      <c r="T372" s="17" t="str">
        <f>IF($B372="", "", IF($B372&lt;Settings!$G$23, "Old", "New"))</f>
        <v>New</v>
      </c>
      <c r="AL372" s="118" t="str">
        <f>IF(OR($B372="", C372="", C$10="", AL$9), "", IFERROR($B372+INDEX(Settings!$AF$19:$AF$33, MATCH(C$10, Settings!$Y$19:$Y$33, 0))+IF(INDEX(Settings!$AI$19:$AI$33, MATCH(C$10, Settings!$Y$19:$Y$33, 0))="", 0, INDEX($AO$2:$AU$8, MATCH(TEXT($B372, "ddd"), $AN$2:$AN$8, 0), MATCH(INDEX(Settings!$AI$19:$AI$33, MATCH(C$10, Settings!$Y$19:$Y$33, 0)), $AO$1:$AU$1, 0))), 0))</f>
        <v/>
      </c>
      <c r="AM372" s="119" t="str">
        <f>IF(OR($B372="", D372="", D$10="", AM$9), "", IFERROR($B372+INDEX(Settings!$AF$19:$AF$33, MATCH(D$10, Settings!$Y$19:$Y$33, 0))+IF(INDEX(Settings!$AI$19:$AI$33, MATCH(D$10, Settings!$Y$19:$Y$33, 0))="", 0, INDEX($AO$2:$AU$8, MATCH(TEXT($B372, "ddd"), $AN$2:$AN$8, 0), MATCH(INDEX(Settings!$AI$19:$AI$33, MATCH(D$10, Settings!$Y$19:$Y$33, 0)), $AO$1:$AU$1, 0))), 0))</f>
        <v/>
      </c>
      <c r="AN372" s="119" t="str">
        <f>IF(OR($B372="", E372="", E$10="", AN$9), "", IFERROR($B372+INDEX(Settings!$AF$19:$AF$33, MATCH(E$10, Settings!$Y$19:$Y$33, 0))+IF(INDEX(Settings!$AI$19:$AI$33, MATCH(E$10, Settings!$Y$19:$Y$33, 0))="", 0, INDEX($AO$2:$AU$8, MATCH(TEXT($B372, "ddd"), $AN$2:$AN$8, 0), MATCH(INDEX(Settings!$AI$19:$AI$33, MATCH(E$10, Settings!$Y$19:$Y$33, 0)), $AO$1:$AU$1, 0))), 0))</f>
        <v/>
      </c>
      <c r="AO372" s="119" t="str">
        <f>IF(OR($B372="", F372="", F$10="", AO$9), "", IFERROR($B372+INDEX(Settings!$AF$19:$AF$33, MATCH(F$10, Settings!$Y$19:$Y$33, 0))+IF(INDEX(Settings!$AI$19:$AI$33, MATCH(F$10, Settings!$Y$19:$Y$33, 0))="", 0, INDEX($AO$2:$AU$8, MATCH(TEXT($B372, "ddd"), $AN$2:$AN$8, 0), MATCH(INDEX(Settings!$AI$19:$AI$33, MATCH(F$10, Settings!$Y$19:$Y$33, 0)), $AO$1:$AU$1, 0))), 0))</f>
        <v/>
      </c>
      <c r="AP372" s="119" t="str">
        <f>IF(OR($B372="", G372="", G$10="", AP$9), "", IFERROR($B372+INDEX(Settings!$AF$19:$AF$33, MATCH(G$10, Settings!$Y$19:$Y$33, 0))+IF(INDEX(Settings!$AI$19:$AI$33, MATCH(G$10, Settings!$Y$19:$Y$33, 0))="", 0, INDEX($AO$2:$AU$8, MATCH(TEXT($B372, "ddd"), $AN$2:$AN$8, 0), MATCH(INDEX(Settings!$AI$19:$AI$33, MATCH(G$10, Settings!$Y$19:$Y$33, 0)), $AO$1:$AU$1, 0))), 0))</f>
        <v/>
      </c>
      <c r="AQ372" s="119" t="str">
        <f>IF(OR($B372="", H372="", H$10="", AQ$9), "", IFERROR($B372+INDEX(Settings!$AF$19:$AF$33, MATCH(H$10, Settings!$Y$19:$Y$33, 0))+IF(INDEX(Settings!$AI$19:$AI$33, MATCH(H$10, Settings!$Y$19:$Y$33, 0))="", 0, INDEX($AO$2:$AU$8, MATCH(TEXT($B372, "ddd"), $AN$2:$AN$8, 0), MATCH(INDEX(Settings!$AI$19:$AI$33, MATCH(H$10, Settings!$Y$19:$Y$33, 0)), $AO$1:$AU$1, 0))), 0))</f>
        <v/>
      </c>
      <c r="AR372" s="119" t="str">
        <f>IF(OR($B372="", I372="", I$10="", AR$9), "", IFERROR($B372+INDEX(Settings!$AF$19:$AF$33, MATCH(I$10, Settings!$Y$19:$Y$33, 0))+IF(INDEX(Settings!$AI$19:$AI$33, MATCH(I$10, Settings!$Y$19:$Y$33, 0))="", 0, INDEX($AO$2:$AU$8, MATCH(TEXT($B372, "ddd"), $AN$2:$AN$8, 0), MATCH(INDEX(Settings!$AI$19:$AI$33, MATCH(I$10, Settings!$Y$19:$Y$33, 0)), $AO$1:$AU$1, 0))), 0))</f>
        <v/>
      </c>
      <c r="AS372" s="119" t="str">
        <f>IF(OR($B372="", J372="", J$10="", AS$9), "", IFERROR($B372+INDEX(Settings!$AF$19:$AF$33, MATCH(J$10, Settings!$Y$19:$Y$33, 0))+IF(INDEX(Settings!$AI$19:$AI$33, MATCH(J$10, Settings!$Y$19:$Y$33, 0))="", 0, INDEX($AO$2:$AU$8, MATCH(TEXT($B372, "ddd"), $AN$2:$AN$8, 0), MATCH(INDEX(Settings!$AI$19:$AI$33, MATCH(J$10, Settings!$Y$19:$Y$33, 0)), $AO$1:$AU$1, 0))), 0))</f>
        <v/>
      </c>
      <c r="AT372" s="119" t="str">
        <f>IF(OR($B372="", K372="", K$10="", AT$9), "", IFERROR($B372+INDEX(Settings!$AF$19:$AF$33, MATCH(K$10, Settings!$Y$19:$Y$33, 0))+IF(INDEX(Settings!$AI$19:$AI$33, MATCH(K$10, Settings!$Y$19:$Y$33, 0))="", 0, INDEX($AO$2:$AU$8, MATCH(TEXT($B372, "ddd"), $AN$2:$AN$8, 0), MATCH(INDEX(Settings!$AI$19:$AI$33, MATCH(K$10, Settings!$Y$19:$Y$33, 0)), $AO$1:$AU$1, 0))), 0))</f>
        <v/>
      </c>
      <c r="AU372" s="119" t="str">
        <f>IF(OR($B372="", L372="", L$10="", AU$9), "", IFERROR($B372+INDEX(Settings!$AF$19:$AF$33, MATCH(L$10, Settings!$Y$19:$Y$33, 0))+IF(INDEX(Settings!$AI$19:$AI$33, MATCH(L$10, Settings!$Y$19:$Y$33, 0))="", 0, INDEX($AO$2:$AU$8, MATCH(TEXT($B372, "ddd"), $AN$2:$AN$8, 0), MATCH(INDEX(Settings!$AI$19:$AI$33, MATCH(L$10, Settings!$Y$19:$Y$33, 0)), $AO$1:$AU$1, 0))), 0))</f>
        <v/>
      </c>
      <c r="AV372" s="119" t="str">
        <f>IF(OR($B372="", M372="", M$10="", AV$9), "", IFERROR($B372+INDEX(Settings!$AF$19:$AF$33, MATCH(M$10, Settings!$Y$19:$Y$33, 0))+IF(INDEX(Settings!$AI$19:$AI$33, MATCH(M$10, Settings!$Y$19:$Y$33, 0))="", 0, INDEX($AO$2:$AU$8, MATCH(TEXT($B372, "ddd"), $AN$2:$AN$8, 0), MATCH(INDEX(Settings!$AI$19:$AI$33, MATCH(M$10, Settings!$Y$19:$Y$33, 0)), $AO$1:$AU$1, 0))), 0))</f>
        <v/>
      </c>
      <c r="AW372" s="119" t="str">
        <f>IF(OR($B372="", N372="", N$10="", AW$9), "", IFERROR($B372+INDEX(Settings!$AF$19:$AF$33, MATCH(N$10, Settings!$Y$19:$Y$33, 0))+IF(INDEX(Settings!$AI$19:$AI$33, MATCH(N$10, Settings!$Y$19:$Y$33, 0))="", 0, INDEX($AO$2:$AU$8, MATCH(TEXT($B372, "ddd"), $AN$2:$AN$8, 0), MATCH(INDEX(Settings!$AI$19:$AI$33, MATCH(N$10, Settings!$Y$19:$Y$33, 0)), $AO$1:$AU$1, 0))), 0))</f>
        <v/>
      </c>
      <c r="AX372" s="119" t="str">
        <f>IF(OR($B372="", O372="", O$10="", AX$9), "", IFERROR($B372+INDEX(Settings!$AF$19:$AF$33, MATCH(O$10, Settings!$Y$19:$Y$33, 0))+IF(INDEX(Settings!$AI$19:$AI$33, MATCH(O$10, Settings!$Y$19:$Y$33, 0))="", 0, INDEX($AO$2:$AU$8, MATCH(TEXT($B372, "ddd"), $AN$2:$AN$8, 0), MATCH(INDEX(Settings!$AI$19:$AI$33, MATCH(O$10, Settings!$Y$19:$Y$33, 0)), $AO$1:$AU$1, 0))), 0))</f>
        <v/>
      </c>
      <c r="AY372" s="119" t="str">
        <f>IF(OR($B372="", P372="", P$10="", AY$9), "", IFERROR($B372+INDEX(Settings!$AF$19:$AF$33, MATCH(P$10, Settings!$Y$19:$Y$33, 0))+IF(INDEX(Settings!$AI$19:$AI$33, MATCH(P$10, Settings!$Y$19:$Y$33, 0))="", 0, INDEX($AO$2:$AU$8, MATCH(TEXT($B372, "ddd"), $AN$2:$AN$8, 0), MATCH(INDEX(Settings!$AI$19:$AI$33, MATCH(P$10, Settings!$Y$19:$Y$33, 0)), $AO$1:$AU$1, 0))), 0))</f>
        <v/>
      </c>
      <c r="AZ372" s="120" t="str">
        <f>IF(OR($B372="", Q372="", Q$10="", AZ$9), "", IFERROR($B372+INDEX(Settings!$AF$19:$AF$33, MATCH(Q$10, Settings!$Y$19:$Y$33, 0))+IF(INDEX(Settings!$AI$19:$AI$33, MATCH(Q$10, Settings!$Y$19:$Y$33, 0))="", 0, INDEX($AO$2:$AU$8, MATCH(TEXT($B372, "ddd"), $AN$2:$AN$8, 0), MATCH(INDEX(Settings!$AI$19:$AI$33, MATCH(Q$10, Settings!$Y$19:$Y$33, 0)), $AO$1:$AU$1, 0))), 0))</f>
        <v/>
      </c>
      <c r="BB372" s="118" t="str">
        <f>IF(OR(C$10="", $B372="", C372="", BB$9=""), "", IFERROR(WORKDAY((DATE(YEAR($B372), MONTH($B372)+INDEX(Settings!$AM$19:$AM$33, MATCH(C$10, Settings!$Y$19:$Y$33, 0)), IF(INDEX(Settings!$AQ$19:$AQ$33, MATCH(C$10, Settings!$Y$19:$Y$33, 0))=0, DAY($B372), INDEX(Settings!$AQ$19:$AQ$33, MATCH(C$10, Settings!$Y$19:$Y$33, 0))))-1), 1, Settings!$AY$23:$AY$38), ""))</f>
        <v/>
      </c>
      <c r="BC372" s="119" t="str">
        <f>IF(OR(D$10="", $B372="", D372="", BC$9=""), "", IFERROR(WORKDAY((DATE(YEAR($B372), MONTH($B372)+INDEX(Settings!$AM$19:$AM$33, MATCH(D$10, Settings!$Y$19:$Y$33, 0)), IF(INDEX(Settings!$AQ$19:$AQ$33, MATCH(D$10, Settings!$Y$19:$Y$33, 0))=0, DAY($B372), INDEX(Settings!$AQ$19:$AQ$33, MATCH(D$10, Settings!$Y$19:$Y$33, 0))))-1), 1, Settings!$AY$23:$AY$38), ""))</f>
        <v/>
      </c>
      <c r="BD372" s="119" t="str">
        <f>IF(OR(E$10="", $B372="", E372="", BD$9=""), "", IFERROR(WORKDAY((DATE(YEAR($B372), MONTH($B372)+INDEX(Settings!$AM$19:$AM$33, MATCH(E$10, Settings!$Y$19:$Y$33, 0)), IF(INDEX(Settings!$AQ$19:$AQ$33, MATCH(E$10, Settings!$Y$19:$Y$33, 0))=0, DAY($B372), INDEX(Settings!$AQ$19:$AQ$33, MATCH(E$10, Settings!$Y$19:$Y$33, 0))))-1), 1, Settings!$AY$23:$AY$38), ""))</f>
        <v/>
      </c>
      <c r="BE372" s="119" t="str">
        <f>IF(OR(F$10="", $B372="", F372="", BE$9=""), "", IFERROR(WORKDAY((DATE(YEAR($B372), MONTH($B372)+INDEX(Settings!$AM$19:$AM$33, MATCH(F$10, Settings!$Y$19:$Y$33, 0)), IF(INDEX(Settings!$AQ$19:$AQ$33, MATCH(F$10, Settings!$Y$19:$Y$33, 0))=0, DAY($B372), INDEX(Settings!$AQ$19:$AQ$33, MATCH(F$10, Settings!$Y$19:$Y$33, 0))))-1), 1, Settings!$AY$23:$AY$38), ""))</f>
        <v/>
      </c>
      <c r="BF372" s="119" t="str">
        <f>IF(OR(G$10="", $B372="", G372="", BF$9=""), "", IFERROR(WORKDAY((DATE(YEAR($B372), MONTH($B372)+INDEX(Settings!$AM$19:$AM$33, MATCH(G$10, Settings!$Y$19:$Y$33, 0)), IF(INDEX(Settings!$AQ$19:$AQ$33, MATCH(G$10, Settings!$Y$19:$Y$33, 0))=0, DAY($B372), INDEX(Settings!$AQ$19:$AQ$33, MATCH(G$10, Settings!$Y$19:$Y$33, 0))))-1), 1, Settings!$AY$23:$AY$38), ""))</f>
        <v/>
      </c>
      <c r="BG372" s="119" t="str">
        <f>IF(OR(H$10="", $B372="", H372="", BG$9=""), "", IFERROR(WORKDAY((DATE(YEAR($B372), MONTH($B372)+INDEX(Settings!$AM$19:$AM$33, MATCH(H$10, Settings!$Y$19:$Y$33, 0)), IF(INDEX(Settings!$AQ$19:$AQ$33, MATCH(H$10, Settings!$Y$19:$Y$33, 0))=0, DAY($B372), INDEX(Settings!$AQ$19:$AQ$33, MATCH(H$10, Settings!$Y$19:$Y$33, 0))))-1), 1, Settings!$AY$23:$AY$38), ""))</f>
        <v/>
      </c>
      <c r="BH372" s="119" t="str">
        <f>IF(OR(I$10="", $B372="", I372="", BH$9=""), "", IFERROR(WORKDAY((DATE(YEAR($B372), MONTH($B372)+INDEX(Settings!$AM$19:$AM$33, MATCH(I$10, Settings!$Y$19:$Y$33, 0)), IF(INDEX(Settings!$AQ$19:$AQ$33, MATCH(I$10, Settings!$Y$19:$Y$33, 0))=0, DAY($B372), INDEX(Settings!$AQ$19:$AQ$33, MATCH(I$10, Settings!$Y$19:$Y$33, 0))))-1), 1, Settings!$AY$23:$AY$38), ""))</f>
        <v/>
      </c>
      <c r="BI372" s="119" t="str">
        <f>IF(OR(J$10="", $B372="", J372="", BI$9=""), "", IFERROR(WORKDAY((DATE(YEAR($B372), MONTH($B372)+INDEX(Settings!$AM$19:$AM$33, MATCH(J$10, Settings!$Y$19:$Y$33, 0)), IF(INDEX(Settings!$AQ$19:$AQ$33, MATCH(J$10, Settings!$Y$19:$Y$33, 0))=0, DAY($B372), INDEX(Settings!$AQ$19:$AQ$33, MATCH(J$10, Settings!$Y$19:$Y$33, 0))))-1), 1, Settings!$AY$23:$AY$38), ""))</f>
        <v/>
      </c>
      <c r="BJ372" s="119" t="str">
        <f>IF(OR(K$10="", $B372="", K372="", BJ$9=""), "", IFERROR(WORKDAY((DATE(YEAR($B372), MONTH($B372)+INDEX(Settings!$AM$19:$AM$33, MATCH(K$10, Settings!$Y$19:$Y$33, 0)), IF(INDEX(Settings!$AQ$19:$AQ$33, MATCH(K$10, Settings!$Y$19:$Y$33, 0))=0, DAY($B372), INDEX(Settings!$AQ$19:$AQ$33, MATCH(K$10, Settings!$Y$19:$Y$33, 0))))-1), 1, Settings!$AY$23:$AY$38), ""))</f>
        <v/>
      </c>
      <c r="BK372" s="119" t="str">
        <f>IF(OR(L$10="", $B372="", L372="", BK$9=""), "", IFERROR(WORKDAY((DATE(YEAR($B372), MONTH($B372)+INDEX(Settings!$AM$19:$AM$33, MATCH(L$10, Settings!$Y$19:$Y$33, 0)), IF(INDEX(Settings!$AQ$19:$AQ$33, MATCH(L$10, Settings!$Y$19:$Y$33, 0))=0, DAY($B372), INDEX(Settings!$AQ$19:$AQ$33, MATCH(L$10, Settings!$Y$19:$Y$33, 0))))-1), 1, Settings!$AY$23:$AY$38), ""))</f>
        <v/>
      </c>
      <c r="BL372" s="119" t="str">
        <f>IF(OR(M$10="", $B372="", M372="", BL$9=""), "", IFERROR(WORKDAY((DATE(YEAR($B372), MONTH($B372)+INDEX(Settings!$AM$19:$AM$33, MATCH(M$10, Settings!$Y$19:$Y$33, 0)), IF(INDEX(Settings!$AQ$19:$AQ$33, MATCH(M$10, Settings!$Y$19:$Y$33, 0))=0, DAY($B372), INDEX(Settings!$AQ$19:$AQ$33, MATCH(M$10, Settings!$Y$19:$Y$33, 0))))-1), 1, Settings!$AY$23:$AY$38), ""))</f>
        <v/>
      </c>
      <c r="BM372" s="119" t="str">
        <f>IF(OR(N$10="", $B372="", N372="", BM$9=""), "", IFERROR(WORKDAY((DATE(YEAR($B372), MONTH($B372)+INDEX(Settings!$AM$19:$AM$33, MATCH(N$10, Settings!$Y$19:$Y$33, 0)), IF(INDEX(Settings!$AQ$19:$AQ$33, MATCH(N$10, Settings!$Y$19:$Y$33, 0))=0, DAY($B372), INDEX(Settings!$AQ$19:$AQ$33, MATCH(N$10, Settings!$Y$19:$Y$33, 0))))-1), 1, Settings!$AY$23:$AY$38), ""))</f>
        <v/>
      </c>
      <c r="BN372" s="119" t="str">
        <f>IF(OR(O$10="", $B372="", O372="", BN$9=""), "", IFERROR(WORKDAY((DATE(YEAR($B372), MONTH($B372)+INDEX(Settings!$AM$19:$AM$33, MATCH(O$10, Settings!$Y$19:$Y$33, 0)), IF(INDEX(Settings!$AQ$19:$AQ$33, MATCH(O$10, Settings!$Y$19:$Y$33, 0))=0, DAY($B372), INDEX(Settings!$AQ$19:$AQ$33, MATCH(O$10, Settings!$Y$19:$Y$33, 0))))-1), 1, Settings!$AY$23:$AY$38), ""))</f>
        <v/>
      </c>
      <c r="BO372" s="119" t="str">
        <f>IF(OR(P$10="", $B372="", P372="", BO$9=""), "", IFERROR(WORKDAY((DATE(YEAR($B372), MONTH($B372)+INDEX(Settings!$AM$19:$AM$33, MATCH(P$10, Settings!$Y$19:$Y$33, 0)), IF(INDEX(Settings!$AQ$19:$AQ$33, MATCH(P$10, Settings!$Y$19:$Y$33, 0))=0, DAY($B372), INDEX(Settings!$AQ$19:$AQ$33, MATCH(P$10, Settings!$Y$19:$Y$33, 0))))-1), 1, Settings!$AY$23:$AY$38), ""))</f>
        <v/>
      </c>
      <c r="BP372" s="120" t="str">
        <f>IF(OR(Q$10="", $B372="", Q372="", BP$9=""), "", IFERROR(WORKDAY((DATE(YEAR($B372), MONTH($B372)+INDEX(Settings!$AM$19:$AM$33, MATCH(Q$10, Settings!$Y$19:$Y$33, 0)), IF(INDEX(Settings!$AQ$19:$AQ$33, MATCH(Q$10, Settings!$Y$19:$Y$33, 0))=0, DAY($B372), INDEX(Settings!$AQ$19:$AQ$33, MATCH(Q$10, Settings!$Y$19:$Y$33, 0))))-1), 1, Settings!$AY$23:$AY$38), ""))</f>
        <v/>
      </c>
      <c r="BR372" s="118" t="str">
        <f>IF(BB372="", "", IF(BB372&lt;=$B372, WORKDAY(DATE(YEAR($BB372), MONTH(BB372)+1, DAY(BB372)-1), 1, Settings!$AY$23:$AY$38), BB372))</f>
        <v/>
      </c>
      <c r="BS372" s="119" t="str">
        <f>IF(BC372="", "", IF(BC372&lt;=$B372, WORKDAY(DATE(YEAR($BB372), MONTH(BC372)+1, DAY(BC372)-1), 1, Settings!$AY$23:$AY$38), BC372))</f>
        <v/>
      </c>
      <c r="BT372" s="119" t="str">
        <f>IF(BD372="", "", IF(BD372&lt;=$B372, WORKDAY(DATE(YEAR($BB372), MONTH(BD372)+1, DAY(BD372)-1), 1, Settings!$AY$23:$AY$38), BD372))</f>
        <v/>
      </c>
      <c r="BU372" s="119" t="str">
        <f>IF(BE372="", "", IF(BE372&lt;=$B372, WORKDAY(DATE(YEAR($BB372), MONTH(BE372)+1, DAY(BE372)-1), 1, Settings!$AY$23:$AY$38), BE372))</f>
        <v/>
      </c>
      <c r="BV372" s="119" t="str">
        <f>IF(BF372="", "", IF(BF372&lt;=$B372, WORKDAY(DATE(YEAR($BB372), MONTH(BF372)+1, DAY(BF372)-1), 1, Settings!$AY$23:$AY$38), BF372))</f>
        <v/>
      </c>
      <c r="BW372" s="119" t="str">
        <f>IF(BG372="", "", IF(BG372&lt;=$B372, WORKDAY(DATE(YEAR($BB372), MONTH(BG372)+1, DAY(BG372)-1), 1, Settings!$AY$23:$AY$38), BG372))</f>
        <v/>
      </c>
      <c r="BX372" s="119" t="str">
        <f>IF(BH372="", "", IF(BH372&lt;=$B372, WORKDAY(DATE(YEAR($BB372), MONTH(BH372)+1, DAY(BH372)-1), 1, Settings!$AY$23:$AY$38), BH372))</f>
        <v/>
      </c>
      <c r="BY372" s="119" t="str">
        <f>IF(BI372="", "", IF(BI372&lt;=$B372, WORKDAY(DATE(YEAR($BB372), MONTH(BI372)+1, DAY(BI372)-1), 1, Settings!$AY$23:$AY$38), BI372))</f>
        <v/>
      </c>
      <c r="BZ372" s="119" t="str">
        <f>IF(BJ372="", "", IF(BJ372&lt;=$B372, WORKDAY(DATE(YEAR($BB372), MONTH(BJ372)+1, DAY(BJ372)-1), 1, Settings!$AY$23:$AY$38), BJ372))</f>
        <v/>
      </c>
      <c r="CA372" s="119" t="str">
        <f>IF(BK372="", "", IF(BK372&lt;=$B372, WORKDAY(DATE(YEAR($BB372), MONTH(BK372)+1, DAY(BK372)-1), 1, Settings!$AY$23:$AY$38), BK372))</f>
        <v/>
      </c>
      <c r="CB372" s="119" t="str">
        <f>IF(BL372="", "", IF(BL372&lt;=$B372, WORKDAY(DATE(YEAR($BB372), MONTH(BL372)+1, DAY(BL372)-1), 1, Settings!$AY$23:$AY$38), BL372))</f>
        <v/>
      </c>
      <c r="CC372" s="119" t="str">
        <f>IF(BM372="", "", IF(BM372&lt;=$B372, WORKDAY(DATE(YEAR($BB372), MONTH(BM372)+1, DAY(BM372)-1), 1, Settings!$AY$23:$AY$38), BM372))</f>
        <v/>
      </c>
      <c r="CD372" s="119" t="str">
        <f>IF(BN372="", "", IF(BN372&lt;=$B372, WORKDAY(DATE(YEAR($BB372), MONTH(BN372)+1, DAY(BN372)-1), 1, Settings!$AY$23:$AY$38), BN372))</f>
        <v/>
      </c>
      <c r="CE372" s="119" t="str">
        <f>IF(BO372="", "", IF(BO372&lt;=$B372, WORKDAY(DATE(YEAR($BB372), MONTH(BO372)+1, DAY(BO372)-1), 1, Settings!$AY$23:$AY$38), BO372))</f>
        <v/>
      </c>
      <c r="CF372" s="120" t="str">
        <f>IF(BP372="", "", IF(BP372&lt;=$B372, WORKDAY(DATE(YEAR($BB372), MONTH(BP372)+1, DAY(BP372)-1), 1, Settings!$AY$23:$AY$38), BP372))</f>
        <v/>
      </c>
      <c r="CH372" s="48" t="str">
        <f t="shared" si="159"/>
        <v/>
      </c>
      <c r="CI372" s="49" t="str">
        <f t="shared" si="160"/>
        <v/>
      </c>
      <c r="CJ372" s="49" t="str">
        <f t="shared" si="161"/>
        <v/>
      </c>
      <c r="CK372" s="49" t="str">
        <f t="shared" si="162"/>
        <v/>
      </c>
      <c r="CL372" s="49" t="str">
        <f t="shared" si="163"/>
        <v/>
      </c>
      <c r="CM372" s="49" t="str">
        <f t="shared" si="164"/>
        <v/>
      </c>
      <c r="CN372" s="49" t="str">
        <f t="shared" si="165"/>
        <v/>
      </c>
      <c r="CO372" s="49" t="str">
        <f t="shared" si="166"/>
        <v/>
      </c>
      <c r="CP372" s="49" t="str">
        <f t="shared" si="167"/>
        <v/>
      </c>
      <c r="CQ372" s="49" t="str">
        <f t="shared" si="168"/>
        <v/>
      </c>
      <c r="CR372" s="49" t="str">
        <f t="shared" si="169"/>
        <v/>
      </c>
      <c r="CS372" s="49" t="str">
        <f t="shared" si="170"/>
        <v/>
      </c>
      <c r="CT372" s="49" t="str">
        <f t="shared" si="171"/>
        <v/>
      </c>
      <c r="CU372" s="49" t="str">
        <f t="shared" si="172"/>
        <v/>
      </c>
      <c r="CV372" s="16" t="str">
        <f t="shared" si="173"/>
        <v/>
      </c>
      <c r="CX372" s="48" t="str">
        <f t="shared" si="174"/>
        <v/>
      </c>
      <c r="CY372" s="49" t="str">
        <f t="shared" si="175"/>
        <v/>
      </c>
      <c r="CZ372" s="49" t="str">
        <f t="shared" si="176"/>
        <v/>
      </c>
      <c r="DA372" s="49" t="str">
        <f t="shared" si="177"/>
        <v/>
      </c>
      <c r="DB372" s="49" t="str">
        <f t="shared" si="178"/>
        <v/>
      </c>
      <c r="DC372" s="49" t="str">
        <f t="shared" si="179"/>
        <v/>
      </c>
      <c r="DD372" s="49" t="str">
        <f t="shared" si="180"/>
        <v/>
      </c>
      <c r="DE372" s="49" t="str">
        <f t="shared" si="181"/>
        <v/>
      </c>
      <c r="DF372" s="49" t="str">
        <f t="shared" si="182"/>
        <v/>
      </c>
      <c r="DG372" s="49" t="str">
        <f t="shared" si="183"/>
        <v/>
      </c>
      <c r="DH372" s="49" t="str">
        <f t="shared" si="184"/>
        <v/>
      </c>
      <c r="DI372" s="49" t="str">
        <f t="shared" si="185"/>
        <v/>
      </c>
      <c r="DJ372" s="49" t="str">
        <f t="shared" si="186"/>
        <v/>
      </c>
      <c r="DK372" s="49" t="str">
        <f t="shared" si="187"/>
        <v/>
      </c>
      <c r="DL372" s="16" t="str">
        <f t="shared" si="188"/>
        <v/>
      </c>
      <c r="DN372" s="17" t="str">
        <f t="shared" si="189"/>
        <v>Jun 2020</v>
      </c>
    </row>
    <row r="373" spans="1:118" x14ac:dyDescent="0.25">
      <c r="A373" s="30"/>
      <c r="B373" s="102">
        <f>IF(B372="", "", IFERROR(IF(B372+1&gt;Settings!$G$25, "", B372+1), ""))</f>
        <v>44009</v>
      </c>
      <c r="C373" s="294"/>
      <c r="D373" s="295"/>
      <c r="E373" s="295"/>
      <c r="F373" s="295"/>
      <c r="G373" s="295"/>
      <c r="H373" s="295"/>
      <c r="I373" s="295"/>
      <c r="J373" s="295"/>
      <c r="K373" s="295"/>
      <c r="L373" s="295"/>
      <c r="M373" s="295"/>
      <c r="N373" s="295"/>
      <c r="O373" s="295"/>
      <c r="P373" s="295"/>
      <c r="Q373" s="296"/>
      <c r="R373" s="30"/>
      <c r="T373" s="17" t="str">
        <f>IF($B373="", "", IF($B373&lt;Settings!$G$23, "Old", "New"))</f>
        <v>New</v>
      </c>
      <c r="AL373" s="118" t="str">
        <f>IF(OR($B373="", C373="", C$10="", AL$9), "", IFERROR($B373+INDEX(Settings!$AF$19:$AF$33, MATCH(C$10, Settings!$Y$19:$Y$33, 0))+IF(INDEX(Settings!$AI$19:$AI$33, MATCH(C$10, Settings!$Y$19:$Y$33, 0))="", 0, INDEX($AO$2:$AU$8, MATCH(TEXT($B373, "ddd"), $AN$2:$AN$8, 0), MATCH(INDEX(Settings!$AI$19:$AI$33, MATCH(C$10, Settings!$Y$19:$Y$33, 0)), $AO$1:$AU$1, 0))), 0))</f>
        <v/>
      </c>
      <c r="AM373" s="119" t="str">
        <f>IF(OR($B373="", D373="", D$10="", AM$9), "", IFERROR($B373+INDEX(Settings!$AF$19:$AF$33, MATCH(D$10, Settings!$Y$19:$Y$33, 0))+IF(INDEX(Settings!$AI$19:$AI$33, MATCH(D$10, Settings!$Y$19:$Y$33, 0))="", 0, INDEX($AO$2:$AU$8, MATCH(TEXT($B373, "ddd"), $AN$2:$AN$8, 0), MATCH(INDEX(Settings!$AI$19:$AI$33, MATCH(D$10, Settings!$Y$19:$Y$33, 0)), $AO$1:$AU$1, 0))), 0))</f>
        <v/>
      </c>
      <c r="AN373" s="119" t="str">
        <f>IF(OR($B373="", E373="", E$10="", AN$9), "", IFERROR($B373+INDEX(Settings!$AF$19:$AF$33, MATCH(E$10, Settings!$Y$19:$Y$33, 0))+IF(INDEX(Settings!$AI$19:$AI$33, MATCH(E$10, Settings!$Y$19:$Y$33, 0))="", 0, INDEX($AO$2:$AU$8, MATCH(TEXT($B373, "ddd"), $AN$2:$AN$8, 0), MATCH(INDEX(Settings!$AI$19:$AI$33, MATCH(E$10, Settings!$Y$19:$Y$33, 0)), $AO$1:$AU$1, 0))), 0))</f>
        <v/>
      </c>
      <c r="AO373" s="119" t="str">
        <f>IF(OR($B373="", F373="", F$10="", AO$9), "", IFERROR($B373+INDEX(Settings!$AF$19:$AF$33, MATCH(F$10, Settings!$Y$19:$Y$33, 0))+IF(INDEX(Settings!$AI$19:$AI$33, MATCH(F$10, Settings!$Y$19:$Y$33, 0))="", 0, INDEX($AO$2:$AU$8, MATCH(TEXT($B373, "ddd"), $AN$2:$AN$8, 0), MATCH(INDEX(Settings!$AI$19:$AI$33, MATCH(F$10, Settings!$Y$19:$Y$33, 0)), $AO$1:$AU$1, 0))), 0))</f>
        <v/>
      </c>
      <c r="AP373" s="119" t="str">
        <f>IF(OR($B373="", G373="", G$10="", AP$9), "", IFERROR($B373+INDEX(Settings!$AF$19:$AF$33, MATCH(G$10, Settings!$Y$19:$Y$33, 0))+IF(INDEX(Settings!$AI$19:$AI$33, MATCH(G$10, Settings!$Y$19:$Y$33, 0))="", 0, INDEX($AO$2:$AU$8, MATCH(TEXT($B373, "ddd"), $AN$2:$AN$8, 0), MATCH(INDEX(Settings!$AI$19:$AI$33, MATCH(G$10, Settings!$Y$19:$Y$33, 0)), $AO$1:$AU$1, 0))), 0))</f>
        <v/>
      </c>
      <c r="AQ373" s="119" t="str">
        <f>IF(OR($B373="", H373="", H$10="", AQ$9), "", IFERROR($B373+INDEX(Settings!$AF$19:$AF$33, MATCH(H$10, Settings!$Y$19:$Y$33, 0))+IF(INDEX(Settings!$AI$19:$AI$33, MATCH(H$10, Settings!$Y$19:$Y$33, 0))="", 0, INDEX($AO$2:$AU$8, MATCH(TEXT($B373, "ddd"), $AN$2:$AN$8, 0), MATCH(INDEX(Settings!$AI$19:$AI$33, MATCH(H$10, Settings!$Y$19:$Y$33, 0)), $AO$1:$AU$1, 0))), 0))</f>
        <v/>
      </c>
      <c r="AR373" s="119" t="str">
        <f>IF(OR($B373="", I373="", I$10="", AR$9), "", IFERROR($B373+INDEX(Settings!$AF$19:$AF$33, MATCH(I$10, Settings!$Y$19:$Y$33, 0))+IF(INDEX(Settings!$AI$19:$AI$33, MATCH(I$10, Settings!$Y$19:$Y$33, 0))="", 0, INDEX($AO$2:$AU$8, MATCH(TEXT($B373, "ddd"), $AN$2:$AN$8, 0), MATCH(INDEX(Settings!$AI$19:$AI$33, MATCH(I$10, Settings!$Y$19:$Y$33, 0)), $AO$1:$AU$1, 0))), 0))</f>
        <v/>
      </c>
      <c r="AS373" s="119" t="str">
        <f>IF(OR($B373="", J373="", J$10="", AS$9), "", IFERROR($B373+INDEX(Settings!$AF$19:$AF$33, MATCH(J$10, Settings!$Y$19:$Y$33, 0))+IF(INDEX(Settings!$AI$19:$AI$33, MATCH(J$10, Settings!$Y$19:$Y$33, 0))="", 0, INDEX($AO$2:$AU$8, MATCH(TEXT($B373, "ddd"), $AN$2:$AN$8, 0), MATCH(INDEX(Settings!$AI$19:$AI$33, MATCH(J$10, Settings!$Y$19:$Y$33, 0)), $AO$1:$AU$1, 0))), 0))</f>
        <v/>
      </c>
      <c r="AT373" s="119" t="str">
        <f>IF(OR($B373="", K373="", K$10="", AT$9), "", IFERROR($B373+INDEX(Settings!$AF$19:$AF$33, MATCH(K$10, Settings!$Y$19:$Y$33, 0))+IF(INDEX(Settings!$AI$19:$AI$33, MATCH(K$10, Settings!$Y$19:$Y$33, 0))="", 0, INDEX($AO$2:$AU$8, MATCH(TEXT($B373, "ddd"), $AN$2:$AN$8, 0), MATCH(INDEX(Settings!$AI$19:$AI$33, MATCH(K$10, Settings!$Y$19:$Y$33, 0)), $AO$1:$AU$1, 0))), 0))</f>
        <v/>
      </c>
      <c r="AU373" s="119" t="str">
        <f>IF(OR($B373="", L373="", L$10="", AU$9), "", IFERROR($B373+INDEX(Settings!$AF$19:$AF$33, MATCH(L$10, Settings!$Y$19:$Y$33, 0))+IF(INDEX(Settings!$AI$19:$AI$33, MATCH(L$10, Settings!$Y$19:$Y$33, 0))="", 0, INDEX($AO$2:$AU$8, MATCH(TEXT($B373, "ddd"), $AN$2:$AN$8, 0), MATCH(INDEX(Settings!$AI$19:$AI$33, MATCH(L$10, Settings!$Y$19:$Y$33, 0)), $AO$1:$AU$1, 0))), 0))</f>
        <v/>
      </c>
      <c r="AV373" s="119" t="str">
        <f>IF(OR($B373="", M373="", M$10="", AV$9), "", IFERROR($B373+INDEX(Settings!$AF$19:$AF$33, MATCH(M$10, Settings!$Y$19:$Y$33, 0))+IF(INDEX(Settings!$AI$19:$AI$33, MATCH(M$10, Settings!$Y$19:$Y$33, 0))="", 0, INDEX($AO$2:$AU$8, MATCH(TEXT($B373, "ddd"), $AN$2:$AN$8, 0), MATCH(INDEX(Settings!$AI$19:$AI$33, MATCH(M$10, Settings!$Y$19:$Y$33, 0)), $AO$1:$AU$1, 0))), 0))</f>
        <v/>
      </c>
      <c r="AW373" s="119" t="str">
        <f>IF(OR($B373="", N373="", N$10="", AW$9), "", IFERROR($B373+INDEX(Settings!$AF$19:$AF$33, MATCH(N$10, Settings!$Y$19:$Y$33, 0))+IF(INDEX(Settings!$AI$19:$AI$33, MATCH(N$10, Settings!$Y$19:$Y$33, 0))="", 0, INDEX($AO$2:$AU$8, MATCH(TEXT($B373, "ddd"), $AN$2:$AN$8, 0), MATCH(INDEX(Settings!$AI$19:$AI$33, MATCH(N$10, Settings!$Y$19:$Y$33, 0)), $AO$1:$AU$1, 0))), 0))</f>
        <v/>
      </c>
      <c r="AX373" s="119" t="str">
        <f>IF(OR($B373="", O373="", O$10="", AX$9), "", IFERROR($B373+INDEX(Settings!$AF$19:$AF$33, MATCH(O$10, Settings!$Y$19:$Y$33, 0))+IF(INDEX(Settings!$AI$19:$AI$33, MATCH(O$10, Settings!$Y$19:$Y$33, 0))="", 0, INDEX($AO$2:$AU$8, MATCH(TEXT($B373, "ddd"), $AN$2:$AN$8, 0), MATCH(INDEX(Settings!$AI$19:$AI$33, MATCH(O$10, Settings!$Y$19:$Y$33, 0)), $AO$1:$AU$1, 0))), 0))</f>
        <v/>
      </c>
      <c r="AY373" s="119" t="str">
        <f>IF(OR($B373="", P373="", P$10="", AY$9), "", IFERROR($B373+INDEX(Settings!$AF$19:$AF$33, MATCH(P$10, Settings!$Y$19:$Y$33, 0))+IF(INDEX(Settings!$AI$19:$AI$33, MATCH(P$10, Settings!$Y$19:$Y$33, 0))="", 0, INDEX($AO$2:$AU$8, MATCH(TEXT($B373, "ddd"), $AN$2:$AN$8, 0), MATCH(INDEX(Settings!$AI$19:$AI$33, MATCH(P$10, Settings!$Y$19:$Y$33, 0)), $AO$1:$AU$1, 0))), 0))</f>
        <v/>
      </c>
      <c r="AZ373" s="120" t="str">
        <f>IF(OR($B373="", Q373="", Q$10="", AZ$9), "", IFERROR($B373+INDEX(Settings!$AF$19:$AF$33, MATCH(Q$10, Settings!$Y$19:$Y$33, 0))+IF(INDEX(Settings!$AI$19:$AI$33, MATCH(Q$10, Settings!$Y$19:$Y$33, 0))="", 0, INDEX($AO$2:$AU$8, MATCH(TEXT($B373, "ddd"), $AN$2:$AN$8, 0), MATCH(INDEX(Settings!$AI$19:$AI$33, MATCH(Q$10, Settings!$Y$19:$Y$33, 0)), $AO$1:$AU$1, 0))), 0))</f>
        <v/>
      </c>
      <c r="BB373" s="118" t="str">
        <f>IF(OR(C$10="", $B373="", C373="", BB$9=""), "", IFERROR(WORKDAY((DATE(YEAR($B373), MONTH($B373)+INDEX(Settings!$AM$19:$AM$33, MATCH(C$10, Settings!$Y$19:$Y$33, 0)), IF(INDEX(Settings!$AQ$19:$AQ$33, MATCH(C$10, Settings!$Y$19:$Y$33, 0))=0, DAY($B373), INDEX(Settings!$AQ$19:$AQ$33, MATCH(C$10, Settings!$Y$19:$Y$33, 0))))-1), 1, Settings!$AY$23:$AY$38), ""))</f>
        <v/>
      </c>
      <c r="BC373" s="119" t="str">
        <f>IF(OR(D$10="", $B373="", D373="", BC$9=""), "", IFERROR(WORKDAY((DATE(YEAR($B373), MONTH($B373)+INDEX(Settings!$AM$19:$AM$33, MATCH(D$10, Settings!$Y$19:$Y$33, 0)), IF(INDEX(Settings!$AQ$19:$AQ$33, MATCH(D$10, Settings!$Y$19:$Y$33, 0))=0, DAY($B373), INDEX(Settings!$AQ$19:$AQ$33, MATCH(D$10, Settings!$Y$19:$Y$33, 0))))-1), 1, Settings!$AY$23:$AY$38), ""))</f>
        <v/>
      </c>
      <c r="BD373" s="119" t="str">
        <f>IF(OR(E$10="", $B373="", E373="", BD$9=""), "", IFERROR(WORKDAY((DATE(YEAR($B373), MONTH($B373)+INDEX(Settings!$AM$19:$AM$33, MATCH(E$10, Settings!$Y$19:$Y$33, 0)), IF(INDEX(Settings!$AQ$19:$AQ$33, MATCH(E$10, Settings!$Y$19:$Y$33, 0))=0, DAY($B373), INDEX(Settings!$AQ$19:$AQ$33, MATCH(E$10, Settings!$Y$19:$Y$33, 0))))-1), 1, Settings!$AY$23:$AY$38), ""))</f>
        <v/>
      </c>
      <c r="BE373" s="119" t="str">
        <f>IF(OR(F$10="", $B373="", F373="", BE$9=""), "", IFERROR(WORKDAY((DATE(YEAR($B373), MONTH($B373)+INDEX(Settings!$AM$19:$AM$33, MATCH(F$10, Settings!$Y$19:$Y$33, 0)), IF(INDEX(Settings!$AQ$19:$AQ$33, MATCH(F$10, Settings!$Y$19:$Y$33, 0))=0, DAY($B373), INDEX(Settings!$AQ$19:$AQ$33, MATCH(F$10, Settings!$Y$19:$Y$33, 0))))-1), 1, Settings!$AY$23:$AY$38), ""))</f>
        <v/>
      </c>
      <c r="BF373" s="119" t="str">
        <f>IF(OR(G$10="", $B373="", G373="", BF$9=""), "", IFERROR(WORKDAY((DATE(YEAR($B373), MONTH($B373)+INDEX(Settings!$AM$19:$AM$33, MATCH(G$10, Settings!$Y$19:$Y$33, 0)), IF(INDEX(Settings!$AQ$19:$AQ$33, MATCH(G$10, Settings!$Y$19:$Y$33, 0))=0, DAY($B373), INDEX(Settings!$AQ$19:$AQ$33, MATCH(G$10, Settings!$Y$19:$Y$33, 0))))-1), 1, Settings!$AY$23:$AY$38), ""))</f>
        <v/>
      </c>
      <c r="BG373" s="119" t="str">
        <f>IF(OR(H$10="", $B373="", H373="", BG$9=""), "", IFERROR(WORKDAY((DATE(YEAR($B373), MONTH($B373)+INDEX(Settings!$AM$19:$AM$33, MATCH(H$10, Settings!$Y$19:$Y$33, 0)), IF(INDEX(Settings!$AQ$19:$AQ$33, MATCH(H$10, Settings!$Y$19:$Y$33, 0))=0, DAY($B373), INDEX(Settings!$AQ$19:$AQ$33, MATCH(H$10, Settings!$Y$19:$Y$33, 0))))-1), 1, Settings!$AY$23:$AY$38), ""))</f>
        <v/>
      </c>
      <c r="BH373" s="119" t="str">
        <f>IF(OR(I$10="", $B373="", I373="", BH$9=""), "", IFERROR(WORKDAY((DATE(YEAR($B373), MONTH($B373)+INDEX(Settings!$AM$19:$AM$33, MATCH(I$10, Settings!$Y$19:$Y$33, 0)), IF(INDEX(Settings!$AQ$19:$AQ$33, MATCH(I$10, Settings!$Y$19:$Y$33, 0))=0, DAY($B373), INDEX(Settings!$AQ$19:$AQ$33, MATCH(I$10, Settings!$Y$19:$Y$33, 0))))-1), 1, Settings!$AY$23:$AY$38), ""))</f>
        <v/>
      </c>
      <c r="BI373" s="119" t="str">
        <f>IF(OR(J$10="", $B373="", J373="", BI$9=""), "", IFERROR(WORKDAY((DATE(YEAR($B373), MONTH($B373)+INDEX(Settings!$AM$19:$AM$33, MATCH(J$10, Settings!$Y$19:$Y$33, 0)), IF(INDEX(Settings!$AQ$19:$AQ$33, MATCH(J$10, Settings!$Y$19:$Y$33, 0))=0, DAY($B373), INDEX(Settings!$AQ$19:$AQ$33, MATCH(J$10, Settings!$Y$19:$Y$33, 0))))-1), 1, Settings!$AY$23:$AY$38), ""))</f>
        <v/>
      </c>
      <c r="BJ373" s="119" t="str">
        <f>IF(OR(K$10="", $B373="", K373="", BJ$9=""), "", IFERROR(WORKDAY((DATE(YEAR($B373), MONTH($B373)+INDEX(Settings!$AM$19:$AM$33, MATCH(K$10, Settings!$Y$19:$Y$33, 0)), IF(INDEX(Settings!$AQ$19:$AQ$33, MATCH(K$10, Settings!$Y$19:$Y$33, 0))=0, DAY($B373), INDEX(Settings!$AQ$19:$AQ$33, MATCH(K$10, Settings!$Y$19:$Y$33, 0))))-1), 1, Settings!$AY$23:$AY$38), ""))</f>
        <v/>
      </c>
      <c r="BK373" s="119" t="str">
        <f>IF(OR(L$10="", $B373="", L373="", BK$9=""), "", IFERROR(WORKDAY((DATE(YEAR($B373), MONTH($B373)+INDEX(Settings!$AM$19:$AM$33, MATCH(L$10, Settings!$Y$19:$Y$33, 0)), IF(INDEX(Settings!$AQ$19:$AQ$33, MATCH(L$10, Settings!$Y$19:$Y$33, 0))=0, DAY($B373), INDEX(Settings!$AQ$19:$AQ$33, MATCH(L$10, Settings!$Y$19:$Y$33, 0))))-1), 1, Settings!$AY$23:$AY$38), ""))</f>
        <v/>
      </c>
      <c r="BL373" s="119" t="str">
        <f>IF(OR(M$10="", $B373="", M373="", BL$9=""), "", IFERROR(WORKDAY((DATE(YEAR($B373), MONTH($B373)+INDEX(Settings!$AM$19:$AM$33, MATCH(M$10, Settings!$Y$19:$Y$33, 0)), IF(INDEX(Settings!$AQ$19:$AQ$33, MATCH(M$10, Settings!$Y$19:$Y$33, 0))=0, DAY($B373), INDEX(Settings!$AQ$19:$AQ$33, MATCH(M$10, Settings!$Y$19:$Y$33, 0))))-1), 1, Settings!$AY$23:$AY$38), ""))</f>
        <v/>
      </c>
      <c r="BM373" s="119" t="str">
        <f>IF(OR(N$10="", $B373="", N373="", BM$9=""), "", IFERROR(WORKDAY((DATE(YEAR($B373), MONTH($B373)+INDEX(Settings!$AM$19:$AM$33, MATCH(N$10, Settings!$Y$19:$Y$33, 0)), IF(INDEX(Settings!$AQ$19:$AQ$33, MATCH(N$10, Settings!$Y$19:$Y$33, 0))=0, DAY($B373), INDEX(Settings!$AQ$19:$AQ$33, MATCH(N$10, Settings!$Y$19:$Y$33, 0))))-1), 1, Settings!$AY$23:$AY$38), ""))</f>
        <v/>
      </c>
      <c r="BN373" s="119" t="str">
        <f>IF(OR(O$10="", $B373="", O373="", BN$9=""), "", IFERROR(WORKDAY((DATE(YEAR($B373), MONTH($B373)+INDEX(Settings!$AM$19:$AM$33, MATCH(O$10, Settings!$Y$19:$Y$33, 0)), IF(INDEX(Settings!$AQ$19:$AQ$33, MATCH(O$10, Settings!$Y$19:$Y$33, 0))=0, DAY($B373), INDEX(Settings!$AQ$19:$AQ$33, MATCH(O$10, Settings!$Y$19:$Y$33, 0))))-1), 1, Settings!$AY$23:$AY$38), ""))</f>
        <v/>
      </c>
      <c r="BO373" s="119" t="str">
        <f>IF(OR(P$10="", $B373="", P373="", BO$9=""), "", IFERROR(WORKDAY((DATE(YEAR($B373), MONTH($B373)+INDEX(Settings!$AM$19:$AM$33, MATCH(P$10, Settings!$Y$19:$Y$33, 0)), IF(INDEX(Settings!$AQ$19:$AQ$33, MATCH(P$10, Settings!$Y$19:$Y$33, 0))=0, DAY($B373), INDEX(Settings!$AQ$19:$AQ$33, MATCH(P$10, Settings!$Y$19:$Y$33, 0))))-1), 1, Settings!$AY$23:$AY$38), ""))</f>
        <v/>
      </c>
      <c r="BP373" s="120" t="str">
        <f>IF(OR(Q$10="", $B373="", Q373="", BP$9=""), "", IFERROR(WORKDAY((DATE(YEAR($B373), MONTH($B373)+INDEX(Settings!$AM$19:$AM$33, MATCH(Q$10, Settings!$Y$19:$Y$33, 0)), IF(INDEX(Settings!$AQ$19:$AQ$33, MATCH(Q$10, Settings!$Y$19:$Y$33, 0))=0, DAY($B373), INDEX(Settings!$AQ$19:$AQ$33, MATCH(Q$10, Settings!$Y$19:$Y$33, 0))))-1), 1, Settings!$AY$23:$AY$38), ""))</f>
        <v/>
      </c>
      <c r="BR373" s="118" t="str">
        <f>IF(BB373="", "", IF(BB373&lt;=$B373, WORKDAY(DATE(YEAR($BB373), MONTH(BB373)+1, DAY(BB373)-1), 1, Settings!$AY$23:$AY$38), BB373))</f>
        <v/>
      </c>
      <c r="BS373" s="119" t="str">
        <f>IF(BC373="", "", IF(BC373&lt;=$B373, WORKDAY(DATE(YEAR($BB373), MONTH(BC373)+1, DAY(BC373)-1), 1, Settings!$AY$23:$AY$38), BC373))</f>
        <v/>
      </c>
      <c r="BT373" s="119" t="str">
        <f>IF(BD373="", "", IF(BD373&lt;=$B373, WORKDAY(DATE(YEAR($BB373), MONTH(BD373)+1, DAY(BD373)-1), 1, Settings!$AY$23:$AY$38), BD373))</f>
        <v/>
      </c>
      <c r="BU373" s="119" t="str">
        <f>IF(BE373="", "", IF(BE373&lt;=$B373, WORKDAY(DATE(YEAR($BB373), MONTH(BE373)+1, DAY(BE373)-1), 1, Settings!$AY$23:$AY$38), BE373))</f>
        <v/>
      </c>
      <c r="BV373" s="119" t="str">
        <f>IF(BF373="", "", IF(BF373&lt;=$B373, WORKDAY(DATE(YEAR($BB373), MONTH(BF373)+1, DAY(BF373)-1), 1, Settings!$AY$23:$AY$38), BF373))</f>
        <v/>
      </c>
      <c r="BW373" s="119" t="str">
        <f>IF(BG373="", "", IF(BG373&lt;=$B373, WORKDAY(DATE(YEAR($BB373), MONTH(BG373)+1, DAY(BG373)-1), 1, Settings!$AY$23:$AY$38), BG373))</f>
        <v/>
      </c>
      <c r="BX373" s="119" t="str">
        <f>IF(BH373="", "", IF(BH373&lt;=$B373, WORKDAY(DATE(YEAR($BB373), MONTH(BH373)+1, DAY(BH373)-1), 1, Settings!$AY$23:$AY$38), BH373))</f>
        <v/>
      </c>
      <c r="BY373" s="119" t="str">
        <f>IF(BI373="", "", IF(BI373&lt;=$B373, WORKDAY(DATE(YEAR($BB373), MONTH(BI373)+1, DAY(BI373)-1), 1, Settings!$AY$23:$AY$38), BI373))</f>
        <v/>
      </c>
      <c r="BZ373" s="119" t="str">
        <f>IF(BJ373="", "", IF(BJ373&lt;=$B373, WORKDAY(DATE(YEAR($BB373), MONTH(BJ373)+1, DAY(BJ373)-1), 1, Settings!$AY$23:$AY$38), BJ373))</f>
        <v/>
      </c>
      <c r="CA373" s="119" t="str">
        <f>IF(BK373="", "", IF(BK373&lt;=$B373, WORKDAY(DATE(YEAR($BB373), MONTH(BK373)+1, DAY(BK373)-1), 1, Settings!$AY$23:$AY$38), BK373))</f>
        <v/>
      </c>
      <c r="CB373" s="119" t="str">
        <f>IF(BL373="", "", IF(BL373&lt;=$B373, WORKDAY(DATE(YEAR($BB373), MONTH(BL373)+1, DAY(BL373)-1), 1, Settings!$AY$23:$AY$38), BL373))</f>
        <v/>
      </c>
      <c r="CC373" s="119" t="str">
        <f>IF(BM373="", "", IF(BM373&lt;=$B373, WORKDAY(DATE(YEAR($BB373), MONTH(BM373)+1, DAY(BM373)-1), 1, Settings!$AY$23:$AY$38), BM373))</f>
        <v/>
      </c>
      <c r="CD373" s="119" t="str">
        <f>IF(BN373="", "", IF(BN373&lt;=$B373, WORKDAY(DATE(YEAR($BB373), MONTH(BN373)+1, DAY(BN373)-1), 1, Settings!$AY$23:$AY$38), BN373))</f>
        <v/>
      </c>
      <c r="CE373" s="119" t="str">
        <f>IF(BO373="", "", IF(BO373&lt;=$B373, WORKDAY(DATE(YEAR($BB373), MONTH(BO373)+1, DAY(BO373)-1), 1, Settings!$AY$23:$AY$38), BO373))</f>
        <v/>
      </c>
      <c r="CF373" s="120" t="str">
        <f>IF(BP373="", "", IF(BP373&lt;=$B373, WORKDAY(DATE(YEAR($BB373), MONTH(BP373)+1, DAY(BP373)-1), 1, Settings!$AY$23:$AY$38), BP373))</f>
        <v/>
      </c>
      <c r="CH373" s="48" t="str">
        <f t="shared" si="159"/>
        <v/>
      </c>
      <c r="CI373" s="49" t="str">
        <f t="shared" si="160"/>
        <v/>
      </c>
      <c r="CJ373" s="49" t="str">
        <f t="shared" si="161"/>
        <v/>
      </c>
      <c r="CK373" s="49" t="str">
        <f t="shared" si="162"/>
        <v/>
      </c>
      <c r="CL373" s="49" t="str">
        <f t="shared" si="163"/>
        <v/>
      </c>
      <c r="CM373" s="49" t="str">
        <f t="shared" si="164"/>
        <v/>
      </c>
      <c r="CN373" s="49" t="str">
        <f t="shared" si="165"/>
        <v/>
      </c>
      <c r="CO373" s="49" t="str">
        <f t="shared" si="166"/>
        <v/>
      </c>
      <c r="CP373" s="49" t="str">
        <f t="shared" si="167"/>
        <v/>
      </c>
      <c r="CQ373" s="49" t="str">
        <f t="shared" si="168"/>
        <v/>
      </c>
      <c r="CR373" s="49" t="str">
        <f t="shared" si="169"/>
        <v/>
      </c>
      <c r="CS373" s="49" t="str">
        <f t="shared" si="170"/>
        <v/>
      </c>
      <c r="CT373" s="49" t="str">
        <f t="shared" si="171"/>
        <v/>
      </c>
      <c r="CU373" s="49" t="str">
        <f t="shared" si="172"/>
        <v/>
      </c>
      <c r="CV373" s="16" t="str">
        <f t="shared" si="173"/>
        <v/>
      </c>
      <c r="CX373" s="48" t="str">
        <f t="shared" si="174"/>
        <v/>
      </c>
      <c r="CY373" s="49" t="str">
        <f t="shared" si="175"/>
        <v/>
      </c>
      <c r="CZ373" s="49" t="str">
        <f t="shared" si="176"/>
        <v/>
      </c>
      <c r="DA373" s="49" t="str">
        <f t="shared" si="177"/>
        <v/>
      </c>
      <c r="DB373" s="49" t="str">
        <f t="shared" si="178"/>
        <v/>
      </c>
      <c r="DC373" s="49" t="str">
        <f t="shared" si="179"/>
        <v/>
      </c>
      <c r="DD373" s="49" t="str">
        <f t="shared" si="180"/>
        <v/>
      </c>
      <c r="DE373" s="49" t="str">
        <f t="shared" si="181"/>
        <v/>
      </c>
      <c r="DF373" s="49" t="str">
        <f t="shared" si="182"/>
        <v/>
      </c>
      <c r="DG373" s="49" t="str">
        <f t="shared" si="183"/>
        <v/>
      </c>
      <c r="DH373" s="49" t="str">
        <f t="shared" si="184"/>
        <v/>
      </c>
      <c r="DI373" s="49" t="str">
        <f t="shared" si="185"/>
        <v/>
      </c>
      <c r="DJ373" s="49" t="str">
        <f t="shared" si="186"/>
        <v/>
      </c>
      <c r="DK373" s="49" t="str">
        <f t="shared" si="187"/>
        <v/>
      </c>
      <c r="DL373" s="16" t="str">
        <f t="shared" si="188"/>
        <v/>
      </c>
      <c r="DN373" s="17" t="str">
        <f t="shared" si="189"/>
        <v>Jun 2020</v>
      </c>
    </row>
    <row r="374" spans="1:118" x14ac:dyDescent="0.25">
      <c r="A374" s="30"/>
      <c r="B374" s="102">
        <f>IF(B373="", "", IFERROR(IF(B373+1&gt;Settings!$G$25, "", B373+1), ""))</f>
        <v>44010</v>
      </c>
      <c r="C374" s="294"/>
      <c r="D374" s="295"/>
      <c r="E374" s="295"/>
      <c r="F374" s="295"/>
      <c r="G374" s="295"/>
      <c r="H374" s="295"/>
      <c r="I374" s="295"/>
      <c r="J374" s="295"/>
      <c r="K374" s="295"/>
      <c r="L374" s="295"/>
      <c r="M374" s="295"/>
      <c r="N374" s="295"/>
      <c r="O374" s="295"/>
      <c r="P374" s="295"/>
      <c r="Q374" s="296"/>
      <c r="R374" s="30"/>
      <c r="T374" s="17" t="str">
        <f>IF($B374="", "", IF($B374&lt;Settings!$G$23, "Old", "New"))</f>
        <v>New</v>
      </c>
      <c r="AL374" s="118" t="str">
        <f>IF(OR($B374="", C374="", C$10="", AL$9), "", IFERROR($B374+INDEX(Settings!$AF$19:$AF$33, MATCH(C$10, Settings!$Y$19:$Y$33, 0))+IF(INDEX(Settings!$AI$19:$AI$33, MATCH(C$10, Settings!$Y$19:$Y$33, 0))="", 0, INDEX($AO$2:$AU$8, MATCH(TEXT($B374, "ddd"), $AN$2:$AN$8, 0), MATCH(INDEX(Settings!$AI$19:$AI$33, MATCH(C$10, Settings!$Y$19:$Y$33, 0)), $AO$1:$AU$1, 0))), 0))</f>
        <v/>
      </c>
      <c r="AM374" s="119" t="str">
        <f>IF(OR($B374="", D374="", D$10="", AM$9), "", IFERROR($B374+INDEX(Settings!$AF$19:$AF$33, MATCH(D$10, Settings!$Y$19:$Y$33, 0))+IF(INDEX(Settings!$AI$19:$AI$33, MATCH(D$10, Settings!$Y$19:$Y$33, 0))="", 0, INDEX($AO$2:$AU$8, MATCH(TEXT($B374, "ddd"), $AN$2:$AN$8, 0), MATCH(INDEX(Settings!$AI$19:$AI$33, MATCH(D$10, Settings!$Y$19:$Y$33, 0)), $AO$1:$AU$1, 0))), 0))</f>
        <v/>
      </c>
      <c r="AN374" s="119" t="str">
        <f>IF(OR($B374="", E374="", E$10="", AN$9), "", IFERROR($B374+INDEX(Settings!$AF$19:$AF$33, MATCH(E$10, Settings!$Y$19:$Y$33, 0))+IF(INDEX(Settings!$AI$19:$AI$33, MATCH(E$10, Settings!$Y$19:$Y$33, 0))="", 0, INDEX($AO$2:$AU$8, MATCH(TEXT($B374, "ddd"), $AN$2:$AN$8, 0), MATCH(INDEX(Settings!$AI$19:$AI$33, MATCH(E$10, Settings!$Y$19:$Y$33, 0)), $AO$1:$AU$1, 0))), 0))</f>
        <v/>
      </c>
      <c r="AO374" s="119" t="str">
        <f>IF(OR($B374="", F374="", F$10="", AO$9), "", IFERROR($B374+INDEX(Settings!$AF$19:$AF$33, MATCH(F$10, Settings!$Y$19:$Y$33, 0))+IF(INDEX(Settings!$AI$19:$AI$33, MATCH(F$10, Settings!$Y$19:$Y$33, 0))="", 0, INDEX($AO$2:$AU$8, MATCH(TEXT($B374, "ddd"), $AN$2:$AN$8, 0), MATCH(INDEX(Settings!$AI$19:$AI$33, MATCH(F$10, Settings!$Y$19:$Y$33, 0)), $AO$1:$AU$1, 0))), 0))</f>
        <v/>
      </c>
      <c r="AP374" s="119" t="str">
        <f>IF(OR($B374="", G374="", G$10="", AP$9), "", IFERROR($B374+INDEX(Settings!$AF$19:$AF$33, MATCH(G$10, Settings!$Y$19:$Y$33, 0))+IF(INDEX(Settings!$AI$19:$AI$33, MATCH(G$10, Settings!$Y$19:$Y$33, 0))="", 0, INDEX($AO$2:$AU$8, MATCH(TEXT($B374, "ddd"), $AN$2:$AN$8, 0), MATCH(INDEX(Settings!$AI$19:$AI$33, MATCH(G$10, Settings!$Y$19:$Y$33, 0)), $AO$1:$AU$1, 0))), 0))</f>
        <v/>
      </c>
      <c r="AQ374" s="119" t="str">
        <f>IF(OR($B374="", H374="", H$10="", AQ$9), "", IFERROR($B374+INDEX(Settings!$AF$19:$AF$33, MATCH(H$10, Settings!$Y$19:$Y$33, 0))+IF(INDEX(Settings!$AI$19:$AI$33, MATCH(H$10, Settings!$Y$19:$Y$33, 0))="", 0, INDEX($AO$2:$AU$8, MATCH(TEXT($B374, "ddd"), $AN$2:$AN$8, 0), MATCH(INDEX(Settings!$AI$19:$AI$33, MATCH(H$10, Settings!$Y$19:$Y$33, 0)), $AO$1:$AU$1, 0))), 0))</f>
        <v/>
      </c>
      <c r="AR374" s="119" t="str">
        <f>IF(OR($B374="", I374="", I$10="", AR$9), "", IFERROR($B374+INDEX(Settings!$AF$19:$AF$33, MATCH(I$10, Settings!$Y$19:$Y$33, 0))+IF(INDEX(Settings!$AI$19:$AI$33, MATCH(I$10, Settings!$Y$19:$Y$33, 0))="", 0, INDEX($AO$2:$AU$8, MATCH(TEXT($B374, "ddd"), $AN$2:$AN$8, 0), MATCH(INDEX(Settings!$AI$19:$AI$33, MATCH(I$10, Settings!$Y$19:$Y$33, 0)), $AO$1:$AU$1, 0))), 0))</f>
        <v/>
      </c>
      <c r="AS374" s="119" t="str">
        <f>IF(OR($B374="", J374="", J$10="", AS$9), "", IFERROR($B374+INDEX(Settings!$AF$19:$AF$33, MATCH(J$10, Settings!$Y$19:$Y$33, 0))+IF(INDEX(Settings!$AI$19:$AI$33, MATCH(J$10, Settings!$Y$19:$Y$33, 0))="", 0, INDEX($AO$2:$AU$8, MATCH(TEXT($B374, "ddd"), $AN$2:$AN$8, 0), MATCH(INDEX(Settings!$AI$19:$AI$33, MATCH(J$10, Settings!$Y$19:$Y$33, 0)), $AO$1:$AU$1, 0))), 0))</f>
        <v/>
      </c>
      <c r="AT374" s="119" t="str">
        <f>IF(OR($B374="", K374="", K$10="", AT$9), "", IFERROR($B374+INDEX(Settings!$AF$19:$AF$33, MATCH(K$10, Settings!$Y$19:$Y$33, 0))+IF(INDEX(Settings!$AI$19:$AI$33, MATCH(K$10, Settings!$Y$19:$Y$33, 0))="", 0, INDEX($AO$2:$AU$8, MATCH(TEXT($B374, "ddd"), $AN$2:$AN$8, 0), MATCH(INDEX(Settings!$AI$19:$AI$33, MATCH(K$10, Settings!$Y$19:$Y$33, 0)), $AO$1:$AU$1, 0))), 0))</f>
        <v/>
      </c>
      <c r="AU374" s="119" t="str">
        <f>IF(OR($B374="", L374="", L$10="", AU$9), "", IFERROR($B374+INDEX(Settings!$AF$19:$AF$33, MATCH(L$10, Settings!$Y$19:$Y$33, 0))+IF(INDEX(Settings!$AI$19:$AI$33, MATCH(L$10, Settings!$Y$19:$Y$33, 0))="", 0, INDEX($AO$2:$AU$8, MATCH(TEXT($B374, "ddd"), $AN$2:$AN$8, 0), MATCH(INDEX(Settings!$AI$19:$AI$33, MATCH(L$10, Settings!$Y$19:$Y$33, 0)), $AO$1:$AU$1, 0))), 0))</f>
        <v/>
      </c>
      <c r="AV374" s="119" t="str">
        <f>IF(OR($B374="", M374="", M$10="", AV$9), "", IFERROR($B374+INDEX(Settings!$AF$19:$AF$33, MATCH(M$10, Settings!$Y$19:$Y$33, 0))+IF(INDEX(Settings!$AI$19:$AI$33, MATCH(M$10, Settings!$Y$19:$Y$33, 0))="", 0, INDEX($AO$2:$AU$8, MATCH(TEXT($B374, "ddd"), $AN$2:$AN$8, 0), MATCH(INDEX(Settings!$AI$19:$AI$33, MATCH(M$10, Settings!$Y$19:$Y$33, 0)), $AO$1:$AU$1, 0))), 0))</f>
        <v/>
      </c>
      <c r="AW374" s="119" t="str">
        <f>IF(OR($B374="", N374="", N$10="", AW$9), "", IFERROR($B374+INDEX(Settings!$AF$19:$AF$33, MATCH(N$10, Settings!$Y$19:$Y$33, 0))+IF(INDEX(Settings!$AI$19:$AI$33, MATCH(N$10, Settings!$Y$19:$Y$33, 0))="", 0, INDEX($AO$2:$AU$8, MATCH(TEXT($B374, "ddd"), $AN$2:$AN$8, 0), MATCH(INDEX(Settings!$AI$19:$AI$33, MATCH(N$10, Settings!$Y$19:$Y$33, 0)), $AO$1:$AU$1, 0))), 0))</f>
        <v/>
      </c>
      <c r="AX374" s="119" t="str">
        <f>IF(OR($B374="", O374="", O$10="", AX$9), "", IFERROR($B374+INDEX(Settings!$AF$19:$AF$33, MATCH(O$10, Settings!$Y$19:$Y$33, 0))+IF(INDEX(Settings!$AI$19:$AI$33, MATCH(O$10, Settings!$Y$19:$Y$33, 0))="", 0, INDEX($AO$2:$AU$8, MATCH(TEXT($B374, "ddd"), $AN$2:$AN$8, 0), MATCH(INDEX(Settings!$AI$19:$AI$33, MATCH(O$10, Settings!$Y$19:$Y$33, 0)), $AO$1:$AU$1, 0))), 0))</f>
        <v/>
      </c>
      <c r="AY374" s="119" t="str">
        <f>IF(OR($B374="", P374="", P$10="", AY$9), "", IFERROR($B374+INDEX(Settings!$AF$19:$AF$33, MATCH(P$10, Settings!$Y$19:$Y$33, 0))+IF(INDEX(Settings!$AI$19:$AI$33, MATCH(P$10, Settings!$Y$19:$Y$33, 0))="", 0, INDEX($AO$2:$AU$8, MATCH(TEXT($B374, "ddd"), $AN$2:$AN$8, 0), MATCH(INDEX(Settings!$AI$19:$AI$33, MATCH(P$10, Settings!$Y$19:$Y$33, 0)), $AO$1:$AU$1, 0))), 0))</f>
        <v/>
      </c>
      <c r="AZ374" s="120" t="str">
        <f>IF(OR($B374="", Q374="", Q$10="", AZ$9), "", IFERROR($B374+INDEX(Settings!$AF$19:$AF$33, MATCH(Q$10, Settings!$Y$19:$Y$33, 0))+IF(INDEX(Settings!$AI$19:$AI$33, MATCH(Q$10, Settings!$Y$19:$Y$33, 0))="", 0, INDEX($AO$2:$AU$8, MATCH(TEXT($B374, "ddd"), $AN$2:$AN$8, 0), MATCH(INDEX(Settings!$AI$19:$AI$33, MATCH(Q$10, Settings!$Y$19:$Y$33, 0)), $AO$1:$AU$1, 0))), 0))</f>
        <v/>
      </c>
      <c r="BB374" s="118" t="str">
        <f>IF(OR(C$10="", $B374="", C374="", BB$9=""), "", IFERROR(WORKDAY((DATE(YEAR($B374), MONTH($B374)+INDEX(Settings!$AM$19:$AM$33, MATCH(C$10, Settings!$Y$19:$Y$33, 0)), IF(INDEX(Settings!$AQ$19:$AQ$33, MATCH(C$10, Settings!$Y$19:$Y$33, 0))=0, DAY($B374), INDEX(Settings!$AQ$19:$AQ$33, MATCH(C$10, Settings!$Y$19:$Y$33, 0))))-1), 1, Settings!$AY$23:$AY$38), ""))</f>
        <v/>
      </c>
      <c r="BC374" s="119" t="str">
        <f>IF(OR(D$10="", $B374="", D374="", BC$9=""), "", IFERROR(WORKDAY((DATE(YEAR($B374), MONTH($B374)+INDEX(Settings!$AM$19:$AM$33, MATCH(D$10, Settings!$Y$19:$Y$33, 0)), IF(INDEX(Settings!$AQ$19:$AQ$33, MATCH(D$10, Settings!$Y$19:$Y$33, 0))=0, DAY($B374), INDEX(Settings!$AQ$19:$AQ$33, MATCH(D$10, Settings!$Y$19:$Y$33, 0))))-1), 1, Settings!$AY$23:$AY$38), ""))</f>
        <v/>
      </c>
      <c r="BD374" s="119" t="str">
        <f>IF(OR(E$10="", $B374="", E374="", BD$9=""), "", IFERROR(WORKDAY((DATE(YEAR($B374), MONTH($B374)+INDEX(Settings!$AM$19:$AM$33, MATCH(E$10, Settings!$Y$19:$Y$33, 0)), IF(INDEX(Settings!$AQ$19:$AQ$33, MATCH(E$10, Settings!$Y$19:$Y$33, 0))=0, DAY($B374), INDEX(Settings!$AQ$19:$AQ$33, MATCH(E$10, Settings!$Y$19:$Y$33, 0))))-1), 1, Settings!$AY$23:$AY$38), ""))</f>
        <v/>
      </c>
      <c r="BE374" s="119" t="str">
        <f>IF(OR(F$10="", $B374="", F374="", BE$9=""), "", IFERROR(WORKDAY((DATE(YEAR($B374), MONTH($B374)+INDEX(Settings!$AM$19:$AM$33, MATCH(F$10, Settings!$Y$19:$Y$33, 0)), IF(INDEX(Settings!$AQ$19:$AQ$33, MATCH(F$10, Settings!$Y$19:$Y$33, 0))=0, DAY($B374), INDEX(Settings!$AQ$19:$AQ$33, MATCH(F$10, Settings!$Y$19:$Y$33, 0))))-1), 1, Settings!$AY$23:$AY$38), ""))</f>
        <v/>
      </c>
      <c r="BF374" s="119" t="str">
        <f>IF(OR(G$10="", $B374="", G374="", BF$9=""), "", IFERROR(WORKDAY((DATE(YEAR($B374), MONTH($B374)+INDEX(Settings!$AM$19:$AM$33, MATCH(G$10, Settings!$Y$19:$Y$33, 0)), IF(INDEX(Settings!$AQ$19:$AQ$33, MATCH(G$10, Settings!$Y$19:$Y$33, 0))=0, DAY($B374), INDEX(Settings!$AQ$19:$AQ$33, MATCH(G$10, Settings!$Y$19:$Y$33, 0))))-1), 1, Settings!$AY$23:$AY$38), ""))</f>
        <v/>
      </c>
      <c r="BG374" s="119" t="str">
        <f>IF(OR(H$10="", $B374="", H374="", BG$9=""), "", IFERROR(WORKDAY((DATE(YEAR($B374), MONTH($B374)+INDEX(Settings!$AM$19:$AM$33, MATCH(H$10, Settings!$Y$19:$Y$33, 0)), IF(INDEX(Settings!$AQ$19:$AQ$33, MATCH(H$10, Settings!$Y$19:$Y$33, 0))=0, DAY($B374), INDEX(Settings!$AQ$19:$AQ$33, MATCH(H$10, Settings!$Y$19:$Y$33, 0))))-1), 1, Settings!$AY$23:$AY$38), ""))</f>
        <v/>
      </c>
      <c r="BH374" s="119" t="str">
        <f>IF(OR(I$10="", $B374="", I374="", BH$9=""), "", IFERROR(WORKDAY((DATE(YEAR($B374), MONTH($B374)+INDEX(Settings!$AM$19:$AM$33, MATCH(I$10, Settings!$Y$19:$Y$33, 0)), IF(INDEX(Settings!$AQ$19:$AQ$33, MATCH(I$10, Settings!$Y$19:$Y$33, 0))=0, DAY($B374), INDEX(Settings!$AQ$19:$AQ$33, MATCH(I$10, Settings!$Y$19:$Y$33, 0))))-1), 1, Settings!$AY$23:$AY$38), ""))</f>
        <v/>
      </c>
      <c r="BI374" s="119" t="str">
        <f>IF(OR(J$10="", $B374="", J374="", BI$9=""), "", IFERROR(WORKDAY((DATE(YEAR($B374), MONTH($B374)+INDEX(Settings!$AM$19:$AM$33, MATCH(J$10, Settings!$Y$19:$Y$33, 0)), IF(INDEX(Settings!$AQ$19:$AQ$33, MATCH(J$10, Settings!$Y$19:$Y$33, 0))=0, DAY($B374), INDEX(Settings!$AQ$19:$AQ$33, MATCH(J$10, Settings!$Y$19:$Y$33, 0))))-1), 1, Settings!$AY$23:$AY$38), ""))</f>
        <v/>
      </c>
      <c r="BJ374" s="119" t="str">
        <f>IF(OR(K$10="", $B374="", K374="", BJ$9=""), "", IFERROR(WORKDAY((DATE(YEAR($B374), MONTH($B374)+INDEX(Settings!$AM$19:$AM$33, MATCH(K$10, Settings!$Y$19:$Y$33, 0)), IF(INDEX(Settings!$AQ$19:$AQ$33, MATCH(K$10, Settings!$Y$19:$Y$33, 0))=0, DAY($B374), INDEX(Settings!$AQ$19:$AQ$33, MATCH(K$10, Settings!$Y$19:$Y$33, 0))))-1), 1, Settings!$AY$23:$AY$38), ""))</f>
        <v/>
      </c>
      <c r="BK374" s="119" t="str">
        <f>IF(OR(L$10="", $B374="", L374="", BK$9=""), "", IFERROR(WORKDAY((DATE(YEAR($B374), MONTH($B374)+INDEX(Settings!$AM$19:$AM$33, MATCH(L$10, Settings!$Y$19:$Y$33, 0)), IF(INDEX(Settings!$AQ$19:$AQ$33, MATCH(L$10, Settings!$Y$19:$Y$33, 0))=0, DAY($B374), INDEX(Settings!$AQ$19:$AQ$33, MATCH(L$10, Settings!$Y$19:$Y$33, 0))))-1), 1, Settings!$AY$23:$AY$38), ""))</f>
        <v/>
      </c>
      <c r="BL374" s="119" t="str">
        <f>IF(OR(M$10="", $B374="", M374="", BL$9=""), "", IFERROR(WORKDAY((DATE(YEAR($B374), MONTH($B374)+INDEX(Settings!$AM$19:$AM$33, MATCH(M$10, Settings!$Y$19:$Y$33, 0)), IF(INDEX(Settings!$AQ$19:$AQ$33, MATCH(M$10, Settings!$Y$19:$Y$33, 0))=0, DAY($B374), INDEX(Settings!$AQ$19:$AQ$33, MATCH(M$10, Settings!$Y$19:$Y$33, 0))))-1), 1, Settings!$AY$23:$AY$38), ""))</f>
        <v/>
      </c>
      <c r="BM374" s="119" t="str">
        <f>IF(OR(N$10="", $B374="", N374="", BM$9=""), "", IFERROR(WORKDAY((DATE(YEAR($B374), MONTH($B374)+INDEX(Settings!$AM$19:$AM$33, MATCH(N$10, Settings!$Y$19:$Y$33, 0)), IF(INDEX(Settings!$AQ$19:$AQ$33, MATCH(N$10, Settings!$Y$19:$Y$33, 0))=0, DAY($B374), INDEX(Settings!$AQ$19:$AQ$33, MATCH(N$10, Settings!$Y$19:$Y$33, 0))))-1), 1, Settings!$AY$23:$AY$38), ""))</f>
        <v/>
      </c>
      <c r="BN374" s="119" t="str">
        <f>IF(OR(O$10="", $B374="", O374="", BN$9=""), "", IFERROR(WORKDAY((DATE(YEAR($B374), MONTH($B374)+INDEX(Settings!$AM$19:$AM$33, MATCH(O$10, Settings!$Y$19:$Y$33, 0)), IF(INDEX(Settings!$AQ$19:$AQ$33, MATCH(O$10, Settings!$Y$19:$Y$33, 0))=0, DAY($B374), INDEX(Settings!$AQ$19:$AQ$33, MATCH(O$10, Settings!$Y$19:$Y$33, 0))))-1), 1, Settings!$AY$23:$AY$38), ""))</f>
        <v/>
      </c>
      <c r="BO374" s="119" t="str">
        <f>IF(OR(P$10="", $B374="", P374="", BO$9=""), "", IFERROR(WORKDAY((DATE(YEAR($B374), MONTH($B374)+INDEX(Settings!$AM$19:$AM$33, MATCH(P$10, Settings!$Y$19:$Y$33, 0)), IF(INDEX(Settings!$AQ$19:$AQ$33, MATCH(P$10, Settings!$Y$19:$Y$33, 0))=0, DAY($B374), INDEX(Settings!$AQ$19:$AQ$33, MATCH(P$10, Settings!$Y$19:$Y$33, 0))))-1), 1, Settings!$AY$23:$AY$38), ""))</f>
        <v/>
      </c>
      <c r="BP374" s="120" t="str">
        <f>IF(OR(Q$10="", $B374="", Q374="", BP$9=""), "", IFERROR(WORKDAY((DATE(YEAR($B374), MONTH($B374)+INDEX(Settings!$AM$19:$AM$33, MATCH(Q$10, Settings!$Y$19:$Y$33, 0)), IF(INDEX(Settings!$AQ$19:$AQ$33, MATCH(Q$10, Settings!$Y$19:$Y$33, 0))=0, DAY($B374), INDEX(Settings!$AQ$19:$AQ$33, MATCH(Q$10, Settings!$Y$19:$Y$33, 0))))-1), 1, Settings!$AY$23:$AY$38), ""))</f>
        <v/>
      </c>
      <c r="BR374" s="118" t="str">
        <f>IF(BB374="", "", IF(BB374&lt;=$B374, WORKDAY(DATE(YEAR($BB374), MONTH(BB374)+1, DAY(BB374)-1), 1, Settings!$AY$23:$AY$38), BB374))</f>
        <v/>
      </c>
      <c r="BS374" s="119" t="str">
        <f>IF(BC374="", "", IF(BC374&lt;=$B374, WORKDAY(DATE(YEAR($BB374), MONTH(BC374)+1, DAY(BC374)-1), 1, Settings!$AY$23:$AY$38), BC374))</f>
        <v/>
      </c>
      <c r="BT374" s="119" t="str">
        <f>IF(BD374="", "", IF(BD374&lt;=$B374, WORKDAY(DATE(YEAR($BB374), MONTH(BD374)+1, DAY(BD374)-1), 1, Settings!$AY$23:$AY$38), BD374))</f>
        <v/>
      </c>
      <c r="BU374" s="119" t="str">
        <f>IF(BE374="", "", IF(BE374&lt;=$B374, WORKDAY(DATE(YEAR($BB374), MONTH(BE374)+1, DAY(BE374)-1), 1, Settings!$AY$23:$AY$38), BE374))</f>
        <v/>
      </c>
      <c r="BV374" s="119" t="str">
        <f>IF(BF374="", "", IF(BF374&lt;=$B374, WORKDAY(DATE(YEAR($BB374), MONTH(BF374)+1, DAY(BF374)-1), 1, Settings!$AY$23:$AY$38), BF374))</f>
        <v/>
      </c>
      <c r="BW374" s="119" t="str">
        <f>IF(BG374="", "", IF(BG374&lt;=$B374, WORKDAY(DATE(YEAR($BB374), MONTH(BG374)+1, DAY(BG374)-1), 1, Settings!$AY$23:$AY$38), BG374))</f>
        <v/>
      </c>
      <c r="BX374" s="119" t="str">
        <f>IF(BH374="", "", IF(BH374&lt;=$B374, WORKDAY(DATE(YEAR($BB374), MONTH(BH374)+1, DAY(BH374)-1), 1, Settings!$AY$23:$AY$38), BH374))</f>
        <v/>
      </c>
      <c r="BY374" s="119" t="str">
        <f>IF(BI374="", "", IF(BI374&lt;=$B374, WORKDAY(DATE(YEAR($BB374), MONTH(BI374)+1, DAY(BI374)-1), 1, Settings!$AY$23:$AY$38), BI374))</f>
        <v/>
      </c>
      <c r="BZ374" s="119" t="str">
        <f>IF(BJ374="", "", IF(BJ374&lt;=$B374, WORKDAY(DATE(YEAR($BB374), MONTH(BJ374)+1, DAY(BJ374)-1), 1, Settings!$AY$23:$AY$38), BJ374))</f>
        <v/>
      </c>
      <c r="CA374" s="119" t="str">
        <f>IF(BK374="", "", IF(BK374&lt;=$B374, WORKDAY(DATE(YEAR($BB374), MONTH(BK374)+1, DAY(BK374)-1), 1, Settings!$AY$23:$AY$38), BK374))</f>
        <v/>
      </c>
      <c r="CB374" s="119" t="str">
        <f>IF(BL374="", "", IF(BL374&lt;=$B374, WORKDAY(DATE(YEAR($BB374), MONTH(BL374)+1, DAY(BL374)-1), 1, Settings!$AY$23:$AY$38), BL374))</f>
        <v/>
      </c>
      <c r="CC374" s="119" t="str">
        <f>IF(BM374="", "", IF(BM374&lt;=$B374, WORKDAY(DATE(YEAR($BB374), MONTH(BM374)+1, DAY(BM374)-1), 1, Settings!$AY$23:$AY$38), BM374))</f>
        <v/>
      </c>
      <c r="CD374" s="119" t="str">
        <f>IF(BN374="", "", IF(BN374&lt;=$B374, WORKDAY(DATE(YEAR($BB374), MONTH(BN374)+1, DAY(BN374)-1), 1, Settings!$AY$23:$AY$38), BN374))</f>
        <v/>
      </c>
      <c r="CE374" s="119" t="str">
        <f>IF(BO374="", "", IF(BO374&lt;=$B374, WORKDAY(DATE(YEAR($BB374), MONTH(BO374)+1, DAY(BO374)-1), 1, Settings!$AY$23:$AY$38), BO374))</f>
        <v/>
      </c>
      <c r="CF374" s="120" t="str">
        <f>IF(BP374="", "", IF(BP374&lt;=$B374, WORKDAY(DATE(YEAR($BB374), MONTH(BP374)+1, DAY(BP374)-1), 1, Settings!$AY$23:$AY$38), BP374))</f>
        <v/>
      </c>
      <c r="CH374" s="48" t="str">
        <f t="shared" si="159"/>
        <v/>
      </c>
      <c r="CI374" s="49" t="str">
        <f t="shared" si="160"/>
        <v/>
      </c>
      <c r="CJ374" s="49" t="str">
        <f t="shared" si="161"/>
        <v/>
      </c>
      <c r="CK374" s="49" t="str">
        <f t="shared" si="162"/>
        <v/>
      </c>
      <c r="CL374" s="49" t="str">
        <f t="shared" si="163"/>
        <v/>
      </c>
      <c r="CM374" s="49" t="str">
        <f t="shared" si="164"/>
        <v/>
      </c>
      <c r="CN374" s="49" t="str">
        <f t="shared" si="165"/>
        <v/>
      </c>
      <c r="CO374" s="49" t="str">
        <f t="shared" si="166"/>
        <v/>
      </c>
      <c r="CP374" s="49" t="str">
        <f t="shared" si="167"/>
        <v/>
      </c>
      <c r="CQ374" s="49" t="str">
        <f t="shared" si="168"/>
        <v/>
      </c>
      <c r="CR374" s="49" t="str">
        <f t="shared" si="169"/>
        <v/>
      </c>
      <c r="CS374" s="49" t="str">
        <f t="shared" si="170"/>
        <v/>
      </c>
      <c r="CT374" s="49" t="str">
        <f t="shared" si="171"/>
        <v/>
      </c>
      <c r="CU374" s="49" t="str">
        <f t="shared" si="172"/>
        <v/>
      </c>
      <c r="CV374" s="16" t="str">
        <f t="shared" si="173"/>
        <v/>
      </c>
      <c r="CX374" s="48" t="str">
        <f t="shared" si="174"/>
        <v/>
      </c>
      <c r="CY374" s="49" t="str">
        <f t="shared" si="175"/>
        <v/>
      </c>
      <c r="CZ374" s="49" t="str">
        <f t="shared" si="176"/>
        <v/>
      </c>
      <c r="DA374" s="49" t="str">
        <f t="shared" si="177"/>
        <v/>
      </c>
      <c r="DB374" s="49" t="str">
        <f t="shared" si="178"/>
        <v/>
      </c>
      <c r="DC374" s="49" t="str">
        <f t="shared" si="179"/>
        <v/>
      </c>
      <c r="DD374" s="49" t="str">
        <f t="shared" si="180"/>
        <v/>
      </c>
      <c r="DE374" s="49" t="str">
        <f t="shared" si="181"/>
        <v/>
      </c>
      <c r="DF374" s="49" t="str">
        <f t="shared" si="182"/>
        <v/>
      </c>
      <c r="DG374" s="49" t="str">
        <f t="shared" si="183"/>
        <v/>
      </c>
      <c r="DH374" s="49" t="str">
        <f t="shared" si="184"/>
        <v/>
      </c>
      <c r="DI374" s="49" t="str">
        <f t="shared" si="185"/>
        <v/>
      </c>
      <c r="DJ374" s="49" t="str">
        <f t="shared" si="186"/>
        <v/>
      </c>
      <c r="DK374" s="49" t="str">
        <f t="shared" si="187"/>
        <v/>
      </c>
      <c r="DL374" s="16" t="str">
        <f t="shared" si="188"/>
        <v/>
      </c>
      <c r="DN374" s="17" t="str">
        <f t="shared" si="189"/>
        <v>Jun 2020</v>
      </c>
    </row>
    <row r="375" spans="1:118" x14ac:dyDescent="0.25">
      <c r="A375" s="30"/>
      <c r="B375" s="102">
        <f>IF(B374="", "", IFERROR(IF(B374+1&gt;Settings!$G$25, "", B374+1), ""))</f>
        <v>44011</v>
      </c>
      <c r="C375" s="294"/>
      <c r="D375" s="295"/>
      <c r="E375" s="295"/>
      <c r="F375" s="295"/>
      <c r="G375" s="295"/>
      <c r="H375" s="295"/>
      <c r="I375" s="295"/>
      <c r="J375" s="295"/>
      <c r="K375" s="295"/>
      <c r="L375" s="295"/>
      <c r="M375" s="295"/>
      <c r="N375" s="295"/>
      <c r="O375" s="295"/>
      <c r="P375" s="295"/>
      <c r="Q375" s="296"/>
      <c r="R375" s="30"/>
      <c r="T375" s="17" t="str">
        <f>IF($B375="", "", IF($B375&lt;Settings!$G$23, "Old", "New"))</f>
        <v>New</v>
      </c>
      <c r="AL375" s="118" t="str">
        <f>IF(OR($B375="", C375="", C$10="", AL$9), "", IFERROR($B375+INDEX(Settings!$AF$19:$AF$33, MATCH(C$10, Settings!$Y$19:$Y$33, 0))+IF(INDEX(Settings!$AI$19:$AI$33, MATCH(C$10, Settings!$Y$19:$Y$33, 0))="", 0, INDEX($AO$2:$AU$8, MATCH(TEXT($B375, "ddd"), $AN$2:$AN$8, 0), MATCH(INDEX(Settings!$AI$19:$AI$33, MATCH(C$10, Settings!$Y$19:$Y$33, 0)), $AO$1:$AU$1, 0))), 0))</f>
        <v/>
      </c>
      <c r="AM375" s="119" t="str">
        <f>IF(OR($B375="", D375="", D$10="", AM$9), "", IFERROR($B375+INDEX(Settings!$AF$19:$AF$33, MATCH(D$10, Settings!$Y$19:$Y$33, 0))+IF(INDEX(Settings!$AI$19:$AI$33, MATCH(D$10, Settings!$Y$19:$Y$33, 0))="", 0, INDEX($AO$2:$AU$8, MATCH(TEXT($B375, "ddd"), $AN$2:$AN$8, 0), MATCH(INDEX(Settings!$AI$19:$AI$33, MATCH(D$10, Settings!$Y$19:$Y$33, 0)), $AO$1:$AU$1, 0))), 0))</f>
        <v/>
      </c>
      <c r="AN375" s="119" t="str">
        <f>IF(OR($B375="", E375="", E$10="", AN$9), "", IFERROR($B375+INDEX(Settings!$AF$19:$AF$33, MATCH(E$10, Settings!$Y$19:$Y$33, 0))+IF(INDEX(Settings!$AI$19:$AI$33, MATCH(E$10, Settings!$Y$19:$Y$33, 0))="", 0, INDEX($AO$2:$AU$8, MATCH(TEXT($B375, "ddd"), $AN$2:$AN$8, 0), MATCH(INDEX(Settings!$AI$19:$AI$33, MATCH(E$10, Settings!$Y$19:$Y$33, 0)), $AO$1:$AU$1, 0))), 0))</f>
        <v/>
      </c>
      <c r="AO375" s="119" t="str">
        <f>IF(OR($B375="", F375="", F$10="", AO$9), "", IFERROR($B375+INDEX(Settings!$AF$19:$AF$33, MATCH(F$10, Settings!$Y$19:$Y$33, 0))+IF(INDEX(Settings!$AI$19:$AI$33, MATCH(F$10, Settings!$Y$19:$Y$33, 0))="", 0, INDEX($AO$2:$AU$8, MATCH(TEXT($B375, "ddd"), $AN$2:$AN$8, 0), MATCH(INDEX(Settings!$AI$19:$AI$33, MATCH(F$10, Settings!$Y$19:$Y$33, 0)), $AO$1:$AU$1, 0))), 0))</f>
        <v/>
      </c>
      <c r="AP375" s="119" t="str">
        <f>IF(OR($B375="", G375="", G$10="", AP$9), "", IFERROR($B375+INDEX(Settings!$AF$19:$AF$33, MATCH(G$10, Settings!$Y$19:$Y$33, 0))+IF(INDEX(Settings!$AI$19:$AI$33, MATCH(G$10, Settings!$Y$19:$Y$33, 0))="", 0, INDEX($AO$2:$AU$8, MATCH(TEXT($B375, "ddd"), $AN$2:$AN$8, 0), MATCH(INDEX(Settings!$AI$19:$AI$33, MATCH(G$10, Settings!$Y$19:$Y$33, 0)), $AO$1:$AU$1, 0))), 0))</f>
        <v/>
      </c>
      <c r="AQ375" s="119" t="str">
        <f>IF(OR($B375="", H375="", H$10="", AQ$9), "", IFERROR($B375+INDEX(Settings!$AF$19:$AF$33, MATCH(H$10, Settings!$Y$19:$Y$33, 0))+IF(INDEX(Settings!$AI$19:$AI$33, MATCH(H$10, Settings!$Y$19:$Y$33, 0))="", 0, INDEX($AO$2:$AU$8, MATCH(TEXT($B375, "ddd"), $AN$2:$AN$8, 0), MATCH(INDEX(Settings!$AI$19:$AI$33, MATCH(H$10, Settings!$Y$19:$Y$33, 0)), $AO$1:$AU$1, 0))), 0))</f>
        <v/>
      </c>
      <c r="AR375" s="119" t="str">
        <f>IF(OR($B375="", I375="", I$10="", AR$9), "", IFERROR($B375+INDEX(Settings!$AF$19:$AF$33, MATCH(I$10, Settings!$Y$19:$Y$33, 0))+IF(INDEX(Settings!$AI$19:$AI$33, MATCH(I$10, Settings!$Y$19:$Y$33, 0))="", 0, INDEX($AO$2:$AU$8, MATCH(TEXT($B375, "ddd"), $AN$2:$AN$8, 0), MATCH(INDEX(Settings!$AI$19:$AI$33, MATCH(I$10, Settings!$Y$19:$Y$33, 0)), $AO$1:$AU$1, 0))), 0))</f>
        <v/>
      </c>
      <c r="AS375" s="119" t="str">
        <f>IF(OR($B375="", J375="", J$10="", AS$9), "", IFERROR($B375+INDEX(Settings!$AF$19:$AF$33, MATCH(J$10, Settings!$Y$19:$Y$33, 0))+IF(INDEX(Settings!$AI$19:$AI$33, MATCH(J$10, Settings!$Y$19:$Y$33, 0))="", 0, INDEX($AO$2:$AU$8, MATCH(TEXT($B375, "ddd"), $AN$2:$AN$8, 0), MATCH(INDEX(Settings!$AI$19:$AI$33, MATCH(J$10, Settings!$Y$19:$Y$33, 0)), $AO$1:$AU$1, 0))), 0))</f>
        <v/>
      </c>
      <c r="AT375" s="119" t="str">
        <f>IF(OR($B375="", K375="", K$10="", AT$9), "", IFERROR($B375+INDEX(Settings!$AF$19:$AF$33, MATCH(K$10, Settings!$Y$19:$Y$33, 0))+IF(INDEX(Settings!$AI$19:$AI$33, MATCH(K$10, Settings!$Y$19:$Y$33, 0))="", 0, INDEX($AO$2:$AU$8, MATCH(TEXT($B375, "ddd"), $AN$2:$AN$8, 0), MATCH(INDEX(Settings!$AI$19:$AI$33, MATCH(K$10, Settings!$Y$19:$Y$33, 0)), $AO$1:$AU$1, 0))), 0))</f>
        <v/>
      </c>
      <c r="AU375" s="119" t="str">
        <f>IF(OR($B375="", L375="", L$10="", AU$9), "", IFERROR($B375+INDEX(Settings!$AF$19:$AF$33, MATCH(L$10, Settings!$Y$19:$Y$33, 0))+IF(INDEX(Settings!$AI$19:$AI$33, MATCH(L$10, Settings!$Y$19:$Y$33, 0))="", 0, INDEX($AO$2:$AU$8, MATCH(TEXT($B375, "ddd"), $AN$2:$AN$8, 0), MATCH(INDEX(Settings!$AI$19:$AI$33, MATCH(L$10, Settings!$Y$19:$Y$33, 0)), $AO$1:$AU$1, 0))), 0))</f>
        <v/>
      </c>
      <c r="AV375" s="119" t="str">
        <f>IF(OR($B375="", M375="", M$10="", AV$9), "", IFERROR($B375+INDEX(Settings!$AF$19:$AF$33, MATCH(M$10, Settings!$Y$19:$Y$33, 0))+IF(INDEX(Settings!$AI$19:$AI$33, MATCH(M$10, Settings!$Y$19:$Y$33, 0))="", 0, INDEX($AO$2:$AU$8, MATCH(TEXT($B375, "ddd"), $AN$2:$AN$8, 0), MATCH(INDEX(Settings!$AI$19:$AI$33, MATCH(M$10, Settings!$Y$19:$Y$33, 0)), $AO$1:$AU$1, 0))), 0))</f>
        <v/>
      </c>
      <c r="AW375" s="119" t="str">
        <f>IF(OR($B375="", N375="", N$10="", AW$9), "", IFERROR($B375+INDEX(Settings!$AF$19:$AF$33, MATCH(N$10, Settings!$Y$19:$Y$33, 0))+IF(INDEX(Settings!$AI$19:$AI$33, MATCH(N$10, Settings!$Y$19:$Y$33, 0))="", 0, INDEX($AO$2:$AU$8, MATCH(TEXT($B375, "ddd"), $AN$2:$AN$8, 0), MATCH(INDEX(Settings!$AI$19:$AI$33, MATCH(N$10, Settings!$Y$19:$Y$33, 0)), $AO$1:$AU$1, 0))), 0))</f>
        <v/>
      </c>
      <c r="AX375" s="119" t="str">
        <f>IF(OR($B375="", O375="", O$10="", AX$9), "", IFERROR($B375+INDEX(Settings!$AF$19:$AF$33, MATCH(O$10, Settings!$Y$19:$Y$33, 0))+IF(INDEX(Settings!$AI$19:$AI$33, MATCH(O$10, Settings!$Y$19:$Y$33, 0))="", 0, INDEX($AO$2:$AU$8, MATCH(TEXT($B375, "ddd"), $AN$2:$AN$8, 0), MATCH(INDEX(Settings!$AI$19:$AI$33, MATCH(O$10, Settings!$Y$19:$Y$33, 0)), $AO$1:$AU$1, 0))), 0))</f>
        <v/>
      </c>
      <c r="AY375" s="119" t="str">
        <f>IF(OR($B375="", P375="", P$10="", AY$9), "", IFERROR($B375+INDEX(Settings!$AF$19:$AF$33, MATCH(P$10, Settings!$Y$19:$Y$33, 0))+IF(INDEX(Settings!$AI$19:$AI$33, MATCH(P$10, Settings!$Y$19:$Y$33, 0))="", 0, INDEX($AO$2:$AU$8, MATCH(TEXT($B375, "ddd"), $AN$2:$AN$8, 0), MATCH(INDEX(Settings!$AI$19:$AI$33, MATCH(P$10, Settings!$Y$19:$Y$33, 0)), $AO$1:$AU$1, 0))), 0))</f>
        <v/>
      </c>
      <c r="AZ375" s="120" t="str">
        <f>IF(OR($B375="", Q375="", Q$10="", AZ$9), "", IFERROR($B375+INDEX(Settings!$AF$19:$AF$33, MATCH(Q$10, Settings!$Y$19:$Y$33, 0))+IF(INDEX(Settings!$AI$19:$AI$33, MATCH(Q$10, Settings!$Y$19:$Y$33, 0))="", 0, INDEX($AO$2:$AU$8, MATCH(TEXT($B375, "ddd"), $AN$2:$AN$8, 0), MATCH(INDEX(Settings!$AI$19:$AI$33, MATCH(Q$10, Settings!$Y$19:$Y$33, 0)), $AO$1:$AU$1, 0))), 0))</f>
        <v/>
      </c>
      <c r="BB375" s="118" t="str">
        <f>IF(OR(C$10="", $B375="", C375="", BB$9=""), "", IFERROR(WORKDAY((DATE(YEAR($B375), MONTH($B375)+INDEX(Settings!$AM$19:$AM$33, MATCH(C$10, Settings!$Y$19:$Y$33, 0)), IF(INDEX(Settings!$AQ$19:$AQ$33, MATCH(C$10, Settings!$Y$19:$Y$33, 0))=0, DAY($B375), INDEX(Settings!$AQ$19:$AQ$33, MATCH(C$10, Settings!$Y$19:$Y$33, 0))))-1), 1, Settings!$AY$23:$AY$38), ""))</f>
        <v/>
      </c>
      <c r="BC375" s="119" t="str">
        <f>IF(OR(D$10="", $B375="", D375="", BC$9=""), "", IFERROR(WORKDAY((DATE(YEAR($B375), MONTH($B375)+INDEX(Settings!$AM$19:$AM$33, MATCH(D$10, Settings!$Y$19:$Y$33, 0)), IF(INDEX(Settings!$AQ$19:$AQ$33, MATCH(D$10, Settings!$Y$19:$Y$33, 0))=0, DAY($B375), INDEX(Settings!$AQ$19:$AQ$33, MATCH(D$10, Settings!$Y$19:$Y$33, 0))))-1), 1, Settings!$AY$23:$AY$38), ""))</f>
        <v/>
      </c>
      <c r="BD375" s="119" t="str">
        <f>IF(OR(E$10="", $B375="", E375="", BD$9=""), "", IFERROR(WORKDAY((DATE(YEAR($B375), MONTH($B375)+INDEX(Settings!$AM$19:$AM$33, MATCH(E$10, Settings!$Y$19:$Y$33, 0)), IF(INDEX(Settings!$AQ$19:$AQ$33, MATCH(E$10, Settings!$Y$19:$Y$33, 0))=0, DAY($B375), INDEX(Settings!$AQ$19:$AQ$33, MATCH(E$10, Settings!$Y$19:$Y$33, 0))))-1), 1, Settings!$AY$23:$AY$38), ""))</f>
        <v/>
      </c>
      <c r="BE375" s="119" t="str">
        <f>IF(OR(F$10="", $B375="", F375="", BE$9=""), "", IFERROR(WORKDAY((DATE(YEAR($B375), MONTH($B375)+INDEX(Settings!$AM$19:$AM$33, MATCH(F$10, Settings!$Y$19:$Y$33, 0)), IF(INDEX(Settings!$AQ$19:$AQ$33, MATCH(F$10, Settings!$Y$19:$Y$33, 0))=0, DAY($B375), INDEX(Settings!$AQ$19:$AQ$33, MATCH(F$10, Settings!$Y$19:$Y$33, 0))))-1), 1, Settings!$AY$23:$AY$38), ""))</f>
        <v/>
      </c>
      <c r="BF375" s="119" t="str">
        <f>IF(OR(G$10="", $B375="", G375="", BF$9=""), "", IFERROR(WORKDAY((DATE(YEAR($B375), MONTH($B375)+INDEX(Settings!$AM$19:$AM$33, MATCH(G$10, Settings!$Y$19:$Y$33, 0)), IF(INDEX(Settings!$AQ$19:$AQ$33, MATCH(G$10, Settings!$Y$19:$Y$33, 0))=0, DAY($B375), INDEX(Settings!$AQ$19:$AQ$33, MATCH(G$10, Settings!$Y$19:$Y$33, 0))))-1), 1, Settings!$AY$23:$AY$38), ""))</f>
        <v/>
      </c>
      <c r="BG375" s="119" t="str">
        <f>IF(OR(H$10="", $B375="", H375="", BG$9=""), "", IFERROR(WORKDAY((DATE(YEAR($B375), MONTH($B375)+INDEX(Settings!$AM$19:$AM$33, MATCH(H$10, Settings!$Y$19:$Y$33, 0)), IF(INDEX(Settings!$AQ$19:$AQ$33, MATCH(H$10, Settings!$Y$19:$Y$33, 0))=0, DAY($B375), INDEX(Settings!$AQ$19:$AQ$33, MATCH(H$10, Settings!$Y$19:$Y$33, 0))))-1), 1, Settings!$AY$23:$AY$38), ""))</f>
        <v/>
      </c>
      <c r="BH375" s="119" t="str">
        <f>IF(OR(I$10="", $B375="", I375="", BH$9=""), "", IFERROR(WORKDAY((DATE(YEAR($B375), MONTH($B375)+INDEX(Settings!$AM$19:$AM$33, MATCH(I$10, Settings!$Y$19:$Y$33, 0)), IF(INDEX(Settings!$AQ$19:$AQ$33, MATCH(I$10, Settings!$Y$19:$Y$33, 0))=0, DAY($B375), INDEX(Settings!$AQ$19:$AQ$33, MATCH(I$10, Settings!$Y$19:$Y$33, 0))))-1), 1, Settings!$AY$23:$AY$38), ""))</f>
        <v/>
      </c>
      <c r="BI375" s="119" t="str">
        <f>IF(OR(J$10="", $B375="", J375="", BI$9=""), "", IFERROR(WORKDAY((DATE(YEAR($B375), MONTH($B375)+INDEX(Settings!$AM$19:$AM$33, MATCH(J$10, Settings!$Y$19:$Y$33, 0)), IF(INDEX(Settings!$AQ$19:$AQ$33, MATCH(J$10, Settings!$Y$19:$Y$33, 0))=0, DAY($B375), INDEX(Settings!$AQ$19:$AQ$33, MATCH(J$10, Settings!$Y$19:$Y$33, 0))))-1), 1, Settings!$AY$23:$AY$38), ""))</f>
        <v/>
      </c>
      <c r="BJ375" s="119" t="str">
        <f>IF(OR(K$10="", $B375="", K375="", BJ$9=""), "", IFERROR(WORKDAY((DATE(YEAR($B375), MONTH($B375)+INDEX(Settings!$AM$19:$AM$33, MATCH(K$10, Settings!$Y$19:$Y$33, 0)), IF(INDEX(Settings!$AQ$19:$AQ$33, MATCH(K$10, Settings!$Y$19:$Y$33, 0))=0, DAY($B375), INDEX(Settings!$AQ$19:$AQ$33, MATCH(K$10, Settings!$Y$19:$Y$33, 0))))-1), 1, Settings!$AY$23:$AY$38), ""))</f>
        <v/>
      </c>
      <c r="BK375" s="119" t="str">
        <f>IF(OR(L$10="", $B375="", L375="", BK$9=""), "", IFERROR(WORKDAY((DATE(YEAR($B375), MONTH($B375)+INDEX(Settings!$AM$19:$AM$33, MATCH(L$10, Settings!$Y$19:$Y$33, 0)), IF(INDEX(Settings!$AQ$19:$AQ$33, MATCH(L$10, Settings!$Y$19:$Y$33, 0))=0, DAY($B375), INDEX(Settings!$AQ$19:$AQ$33, MATCH(L$10, Settings!$Y$19:$Y$33, 0))))-1), 1, Settings!$AY$23:$AY$38), ""))</f>
        <v/>
      </c>
      <c r="BL375" s="119" t="str">
        <f>IF(OR(M$10="", $B375="", M375="", BL$9=""), "", IFERROR(WORKDAY((DATE(YEAR($B375), MONTH($B375)+INDEX(Settings!$AM$19:$AM$33, MATCH(M$10, Settings!$Y$19:$Y$33, 0)), IF(INDEX(Settings!$AQ$19:$AQ$33, MATCH(M$10, Settings!$Y$19:$Y$33, 0))=0, DAY($B375), INDEX(Settings!$AQ$19:$AQ$33, MATCH(M$10, Settings!$Y$19:$Y$33, 0))))-1), 1, Settings!$AY$23:$AY$38), ""))</f>
        <v/>
      </c>
      <c r="BM375" s="119" t="str">
        <f>IF(OR(N$10="", $B375="", N375="", BM$9=""), "", IFERROR(WORKDAY((DATE(YEAR($B375), MONTH($B375)+INDEX(Settings!$AM$19:$AM$33, MATCH(N$10, Settings!$Y$19:$Y$33, 0)), IF(INDEX(Settings!$AQ$19:$AQ$33, MATCH(N$10, Settings!$Y$19:$Y$33, 0))=0, DAY($B375), INDEX(Settings!$AQ$19:$AQ$33, MATCH(N$10, Settings!$Y$19:$Y$33, 0))))-1), 1, Settings!$AY$23:$AY$38), ""))</f>
        <v/>
      </c>
      <c r="BN375" s="119" t="str">
        <f>IF(OR(O$10="", $B375="", O375="", BN$9=""), "", IFERROR(WORKDAY((DATE(YEAR($B375), MONTH($B375)+INDEX(Settings!$AM$19:$AM$33, MATCH(O$10, Settings!$Y$19:$Y$33, 0)), IF(INDEX(Settings!$AQ$19:$AQ$33, MATCH(O$10, Settings!$Y$19:$Y$33, 0))=0, DAY($B375), INDEX(Settings!$AQ$19:$AQ$33, MATCH(O$10, Settings!$Y$19:$Y$33, 0))))-1), 1, Settings!$AY$23:$AY$38), ""))</f>
        <v/>
      </c>
      <c r="BO375" s="119" t="str">
        <f>IF(OR(P$10="", $B375="", P375="", BO$9=""), "", IFERROR(WORKDAY((DATE(YEAR($B375), MONTH($B375)+INDEX(Settings!$AM$19:$AM$33, MATCH(P$10, Settings!$Y$19:$Y$33, 0)), IF(INDEX(Settings!$AQ$19:$AQ$33, MATCH(P$10, Settings!$Y$19:$Y$33, 0))=0, DAY($B375), INDEX(Settings!$AQ$19:$AQ$33, MATCH(P$10, Settings!$Y$19:$Y$33, 0))))-1), 1, Settings!$AY$23:$AY$38), ""))</f>
        <v/>
      </c>
      <c r="BP375" s="120" t="str">
        <f>IF(OR(Q$10="", $B375="", Q375="", BP$9=""), "", IFERROR(WORKDAY((DATE(YEAR($B375), MONTH($B375)+INDEX(Settings!$AM$19:$AM$33, MATCH(Q$10, Settings!$Y$19:$Y$33, 0)), IF(INDEX(Settings!$AQ$19:$AQ$33, MATCH(Q$10, Settings!$Y$19:$Y$33, 0))=0, DAY($B375), INDEX(Settings!$AQ$19:$AQ$33, MATCH(Q$10, Settings!$Y$19:$Y$33, 0))))-1), 1, Settings!$AY$23:$AY$38), ""))</f>
        <v/>
      </c>
      <c r="BR375" s="118" t="str">
        <f>IF(BB375="", "", IF(BB375&lt;=$B375, WORKDAY(DATE(YEAR($BB375), MONTH(BB375)+1, DAY(BB375)-1), 1, Settings!$AY$23:$AY$38), BB375))</f>
        <v/>
      </c>
      <c r="BS375" s="119" t="str">
        <f>IF(BC375="", "", IF(BC375&lt;=$B375, WORKDAY(DATE(YEAR($BB375), MONTH(BC375)+1, DAY(BC375)-1), 1, Settings!$AY$23:$AY$38), BC375))</f>
        <v/>
      </c>
      <c r="BT375" s="119" t="str">
        <f>IF(BD375="", "", IF(BD375&lt;=$B375, WORKDAY(DATE(YEAR($BB375), MONTH(BD375)+1, DAY(BD375)-1), 1, Settings!$AY$23:$AY$38), BD375))</f>
        <v/>
      </c>
      <c r="BU375" s="119" t="str">
        <f>IF(BE375="", "", IF(BE375&lt;=$B375, WORKDAY(DATE(YEAR($BB375), MONTH(BE375)+1, DAY(BE375)-1), 1, Settings!$AY$23:$AY$38), BE375))</f>
        <v/>
      </c>
      <c r="BV375" s="119" t="str">
        <f>IF(BF375="", "", IF(BF375&lt;=$B375, WORKDAY(DATE(YEAR($BB375), MONTH(BF375)+1, DAY(BF375)-1), 1, Settings!$AY$23:$AY$38), BF375))</f>
        <v/>
      </c>
      <c r="BW375" s="119" t="str">
        <f>IF(BG375="", "", IF(BG375&lt;=$B375, WORKDAY(DATE(YEAR($BB375), MONTH(BG375)+1, DAY(BG375)-1), 1, Settings!$AY$23:$AY$38), BG375))</f>
        <v/>
      </c>
      <c r="BX375" s="119" t="str">
        <f>IF(BH375="", "", IF(BH375&lt;=$B375, WORKDAY(DATE(YEAR($BB375), MONTH(BH375)+1, DAY(BH375)-1), 1, Settings!$AY$23:$AY$38), BH375))</f>
        <v/>
      </c>
      <c r="BY375" s="119" t="str">
        <f>IF(BI375="", "", IF(BI375&lt;=$B375, WORKDAY(DATE(YEAR($BB375), MONTH(BI375)+1, DAY(BI375)-1), 1, Settings!$AY$23:$AY$38), BI375))</f>
        <v/>
      </c>
      <c r="BZ375" s="119" t="str">
        <f>IF(BJ375="", "", IF(BJ375&lt;=$B375, WORKDAY(DATE(YEAR($BB375), MONTH(BJ375)+1, DAY(BJ375)-1), 1, Settings!$AY$23:$AY$38), BJ375))</f>
        <v/>
      </c>
      <c r="CA375" s="119" t="str">
        <f>IF(BK375="", "", IF(BK375&lt;=$B375, WORKDAY(DATE(YEAR($BB375), MONTH(BK375)+1, DAY(BK375)-1), 1, Settings!$AY$23:$AY$38), BK375))</f>
        <v/>
      </c>
      <c r="CB375" s="119" t="str">
        <f>IF(BL375="", "", IF(BL375&lt;=$B375, WORKDAY(DATE(YEAR($BB375), MONTH(BL375)+1, DAY(BL375)-1), 1, Settings!$AY$23:$AY$38), BL375))</f>
        <v/>
      </c>
      <c r="CC375" s="119" t="str">
        <f>IF(BM375="", "", IF(BM375&lt;=$B375, WORKDAY(DATE(YEAR($BB375), MONTH(BM375)+1, DAY(BM375)-1), 1, Settings!$AY$23:$AY$38), BM375))</f>
        <v/>
      </c>
      <c r="CD375" s="119" t="str">
        <f>IF(BN375="", "", IF(BN375&lt;=$B375, WORKDAY(DATE(YEAR($BB375), MONTH(BN375)+1, DAY(BN375)-1), 1, Settings!$AY$23:$AY$38), BN375))</f>
        <v/>
      </c>
      <c r="CE375" s="119" t="str">
        <f>IF(BO375="", "", IF(BO375&lt;=$B375, WORKDAY(DATE(YEAR($BB375), MONTH(BO375)+1, DAY(BO375)-1), 1, Settings!$AY$23:$AY$38), BO375))</f>
        <v/>
      </c>
      <c r="CF375" s="120" t="str">
        <f>IF(BP375="", "", IF(BP375&lt;=$B375, WORKDAY(DATE(YEAR($BB375), MONTH(BP375)+1, DAY(BP375)-1), 1, Settings!$AY$23:$AY$38), BP375))</f>
        <v/>
      </c>
      <c r="CH375" s="48" t="str">
        <f t="shared" si="159"/>
        <v/>
      </c>
      <c r="CI375" s="49" t="str">
        <f t="shared" si="160"/>
        <v/>
      </c>
      <c r="CJ375" s="49" t="str">
        <f t="shared" si="161"/>
        <v/>
      </c>
      <c r="CK375" s="49" t="str">
        <f t="shared" si="162"/>
        <v/>
      </c>
      <c r="CL375" s="49" t="str">
        <f t="shared" si="163"/>
        <v/>
      </c>
      <c r="CM375" s="49" t="str">
        <f t="shared" si="164"/>
        <v/>
      </c>
      <c r="CN375" s="49" t="str">
        <f t="shared" si="165"/>
        <v/>
      </c>
      <c r="CO375" s="49" t="str">
        <f t="shared" si="166"/>
        <v/>
      </c>
      <c r="CP375" s="49" t="str">
        <f t="shared" si="167"/>
        <v/>
      </c>
      <c r="CQ375" s="49" t="str">
        <f t="shared" si="168"/>
        <v/>
      </c>
      <c r="CR375" s="49" t="str">
        <f t="shared" si="169"/>
        <v/>
      </c>
      <c r="CS375" s="49" t="str">
        <f t="shared" si="170"/>
        <v/>
      </c>
      <c r="CT375" s="49" t="str">
        <f t="shared" si="171"/>
        <v/>
      </c>
      <c r="CU375" s="49" t="str">
        <f t="shared" si="172"/>
        <v/>
      </c>
      <c r="CV375" s="16" t="str">
        <f t="shared" si="173"/>
        <v/>
      </c>
      <c r="CX375" s="48" t="str">
        <f t="shared" si="174"/>
        <v/>
      </c>
      <c r="CY375" s="49" t="str">
        <f t="shared" si="175"/>
        <v/>
      </c>
      <c r="CZ375" s="49" t="str">
        <f t="shared" si="176"/>
        <v/>
      </c>
      <c r="DA375" s="49" t="str">
        <f t="shared" si="177"/>
        <v/>
      </c>
      <c r="DB375" s="49" t="str">
        <f t="shared" si="178"/>
        <v/>
      </c>
      <c r="DC375" s="49" t="str">
        <f t="shared" si="179"/>
        <v/>
      </c>
      <c r="DD375" s="49" t="str">
        <f t="shared" si="180"/>
        <v/>
      </c>
      <c r="DE375" s="49" t="str">
        <f t="shared" si="181"/>
        <v/>
      </c>
      <c r="DF375" s="49" t="str">
        <f t="shared" si="182"/>
        <v/>
      </c>
      <c r="DG375" s="49" t="str">
        <f t="shared" si="183"/>
        <v/>
      </c>
      <c r="DH375" s="49" t="str">
        <f t="shared" si="184"/>
        <v/>
      </c>
      <c r="DI375" s="49" t="str">
        <f t="shared" si="185"/>
        <v/>
      </c>
      <c r="DJ375" s="49" t="str">
        <f t="shared" si="186"/>
        <v/>
      </c>
      <c r="DK375" s="49" t="str">
        <f t="shared" si="187"/>
        <v/>
      </c>
      <c r="DL375" s="16" t="str">
        <f t="shared" si="188"/>
        <v/>
      </c>
      <c r="DN375" s="17" t="str">
        <f t="shared" si="189"/>
        <v>Jun 2020</v>
      </c>
    </row>
    <row r="376" spans="1:118" x14ac:dyDescent="0.25">
      <c r="A376" s="30"/>
      <c r="B376" s="102">
        <f>IF(B375="", "", IFERROR(IF(B375+1&gt;Settings!$G$25, "", B375+1), ""))</f>
        <v>44012</v>
      </c>
      <c r="C376" s="294"/>
      <c r="D376" s="295"/>
      <c r="E376" s="295"/>
      <c r="F376" s="295"/>
      <c r="G376" s="295"/>
      <c r="H376" s="295"/>
      <c r="I376" s="295"/>
      <c r="J376" s="295"/>
      <c r="K376" s="295"/>
      <c r="L376" s="295"/>
      <c r="M376" s="295"/>
      <c r="N376" s="295"/>
      <c r="O376" s="295"/>
      <c r="P376" s="295"/>
      <c r="Q376" s="296"/>
      <c r="R376" s="30"/>
      <c r="T376" s="17" t="str">
        <f>IF($B376="", "", IF($B376&lt;Settings!$G$23, "Old", "New"))</f>
        <v>New</v>
      </c>
      <c r="AL376" s="118" t="str">
        <f>IF(OR($B376="", C376="", C$10="", AL$9), "", IFERROR($B376+INDEX(Settings!$AF$19:$AF$33, MATCH(C$10, Settings!$Y$19:$Y$33, 0))+IF(INDEX(Settings!$AI$19:$AI$33, MATCH(C$10, Settings!$Y$19:$Y$33, 0))="", 0, INDEX($AO$2:$AU$8, MATCH(TEXT($B376, "ddd"), $AN$2:$AN$8, 0), MATCH(INDEX(Settings!$AI$19:$AI$33, MATCH(C$10, Settings!$Y$19:$Y$33, 0)), $AO$1:$AU$1, 0))), 0))</f>
        <v/>
      </c>
      <c r="AM376" s="119" t="str">
        <f>IF(OR($B376="", D376="", D$10="", AM$9), "", IFERROR($B376+INDEX(Settings!$AF$19:$AF$33, MATCH(D$10, Settings!$Y$19:$Y$33, 0))+IF(INDEX(Settings!$AI$19:$AI$33, MATCH(D$10, Settings!$Y$19:$Y$33, 0))="", 0, INDEX($AO$2:$AU$8, MATCH(TEXT($B376, "ddd"), $AN$2:$AN$8, 0), MATCH(INDEX(Settings!$AI$19:$AI$33, MATCH(D$10, Settings!$Y$19:$Y$33, 0)), $AO$1:$AU$1, 0))), 0))</f>
        <v/>
      </c>
      <c r="AN376" s="119" t="str">
        <f>IF(OR($B376="", E376="", E$10="", AN$9), "", IFERROR($B376+INDEX(Settings!$AF$19:$AF$33, MATCH(E$10, Settings!$Y$19:$Y$33, 0))+IF(INDEX(Settings!$AI$19:$AI$33, MATCH(E$10, Settings!$Y$19:$Y$33, 0))="", 0, INDEX($AO$2:$AU$8, MATCH(TEXT($B376, "ddd"), $AN$2:$AN$8, 0), MATCH(INDEX(Settings!$AI$19:$AI$33, MATCH(E$10, Settings!$Y$19:$Y$33, 0)), $AO$1:$AU$1, 0))), 0))</f>
        <v/>
      </c>
      <c r="AO376" s="119" t="str">
        <f>IF(OR($B376="", F376="", F$10="", AO$9), "", IFERROR($B376+INDEX(Settings!$AF$19:$AF$33, MATCH(F$10, Settings!$Y$19:$Y$33, 0))+IF(INDEX(Settings!$AI$19:$AI$33, MATCH(F$10, Settings!$Y$19:$Y$33, 0))="", 0, INDEX($AO$2:$AU$8, MATCH(TEXT($B376, "ddd"), $AN$2:$AN$8, 0), MATCH(INDEX(Settings!$AI$19:$AI$33, MATCH(F$10, Settings!$Y$19:$Y$33, 0)), $AO$1:$AU$1, 0))), 0))</f>
        <v/>
      </c>
      <c r="AP376" s="119" t="str">
        <f>IF(OR($B376="", G376="", G$10="", AP$9), "", IFERROR($B376+INDEX(Settings!$AF$19:$AF$33, MATCH(G$10, Settings!$Y$19:$Y$33, 0))+IF(INDEX(Settings!$AI$19:$AI$33, MATCH(G$10, Settings!$Y$19:$Y$33, 0))="", 0, INDEX($AO$2:$AU$8, MATCH(TEXT($B376, "ddd"), $AN$2:$AN$8, 0), MATCH(INDEX(Settings!$AI$19:$AI$33, MATCH(G$10, Settings!$Y$19:$Y$33, 0)), $AO$1:$AU$1, 0))), 0))</f>
        <v/>
      </c>
      <c r="AQ376" s="119" t="str">
        <f>IF(OR($B376="", H376="", H$10="", AQ$9), "", IFERROR($B376+INDEX(Settings!$AF$19:$AF$33, MATCH(H$10, Settings!$Y$19:$Y$33, 0))+IF(INDEX(Settings!$AI$19:$AI$33, MATCH(H$10, Settings!$Y$19:$Y$33, 0))="", 0, INDEX($AO$2:$AU$8, MATCH(TEXT($B376, "ddd"), $AN$2:$AN$8, 0), MATCH(INDEX(Settings!$AI$19:$AI$33, MATCH(H$10, Settings!$Y$19:$Y$33, 0)), $AO$1:$AU$1, 0))), 0))</f>
        <v/>
      </c>
      <c r="AR376" s="119" t="str">
        <f>IF(OR($B376="", I376="", I$10="", AR$9), "", IFERROR($B376+INDEX(Settings!$AF$19:$AF$33, MATCH(I$10, Settings!$Y$19:$Y$33, 0))+IF(INDEX(Settings!$AI$19:$AI$33, MATCH(I$10, Settings!$Y$19:$Y$33, 0))="", 0, INDEX($AO$2:$AU$8, MATCH(TEXT($B376, "ddd"), $AN$2:$AN$8, 0), MATCH(INDEX(Settings!$AI$19:$AI$33, MATCH(I$10, Settings!$Y$19:$Y$33, 0)), $AO$1:$AU$1, 0))), 0))</f>
        <v/>
      </c>
      <c r="AS376" s="119" t="str">
        <f>IF(OR($B376="", J376="", J$10="", AS$9), "", IFERROR($B376+INDEX(Settings!$AF$19:$AF$33, MATCH(J$10, Settings!$Y$19:$Y$33, 0))+IF(INDEX(Settings!$AI$19:$AI$33, MATCH(J$10, Settings!$Y$19:$Y$33, 0))="", 0, INDEX($AO$2:$AU$8, MATCH(TEXT($B376, "ddd"), $AN$2:$AN$8, 0), MATCH(INDEX(Settings!$AI$19:$AI$33, MATCH(J$10, Settings!$Y$19:$Y$33, 0)), $AO$1:$AU$1, 0))), 0))</f>
        <v/>
      </c>
      <c r="AT376" s="119" t="str">
        <f>IF(OR($B376="", K376="", K$10="", AT$9), "", IFERROR($B376+INDEX(Settings!$AF$19:$AF$33, MATCH(K$10, Settings!$Y$19:$Y$33, 0))+IF(INDEX(Settings!$AI$19:$AI$33, MATCH(K$10, Settings!$Y$19:$Y$33, 0))="", 0, INDEX($AO$2:$AU$8, MATCH(TEXT($B376, "ddd"), $AN$2:$AN$8, 0), MATCH(INDEX(Settings!$AI$19:$AI$33, MATCH(K$10, Settings!$Y$19:$Y$33, 0)), $AO$1:$AU$1, 0))), 0))</f>
        <v/>
      </c>
      <c r="AU376" s="119" t="str">
        <f>IF(OR($B376="", L376="", L$10="", AU$9), "", IFERROR($B376+INDEX(Settings!$AF$19:$AF$33, MATCH(L$10, Settings!$Y$19:$Y$33, 0))+IF(INDEX(Settings!$AI$19:$AI$33, MATCH(L$10, Settings!$Y$19:$Y$33, 0))="", 0, INDEX($AO$2:$AU$8, MATCH(TEXT($B376, "ddd"), $AN$2:$AN$8, 0), MATCH(INDEX(Settings!$AI$19:$AI$33, MATCH(L$10, Settings!$Y$19:$Y$33, 0)), $AO$1:$AU$1, 0))), 0))</f>
        <v/>
      </c>
      <c r="AV376" s="119" t="str">
        <f>IF(OR($B376="", M376="", M$10="", AV$9), "", IFERROR($B376+INDEX(Settings!$AF$19:$AF$33, MATCH(M$10, Settings!$Y$19:$Y$33, 0))+IF(INDEX(Settings!$AI$19:$AI$33, MATCH(M$10, Settings!$Y$19:$Y$33, 0))="", 0, INDEX($AO$2:$AU$8, MATCH(TEXT($B376, "ddd"), $AN$2:$AN$8, 0), MATCH(INDEX(Settings!$AI$19:$AI$33, MATCH(M$10, Settings!$Y$19:$Y$33, 0)), $AO$1:$AU$1, 0))), 0))</f>
        <v/>
      </c>
      <c r="AW376" s="119" t="str">
        <f>IF(OR($B376="", N376="", N$10="", AW$9), "", IFERROR($B376+INDEX(Settings!$AF$19:$AF$33, MATCH(N$10, Settings!$Y$19:$Y$33, 0))+IF(INDEX(Settings!$AI$19:$AI$33, MATCH(N$10, Settings!$Y$19:$Y$33, 0))="", 0, INDEX($AO$2:$AU$8, MATCH(TEXT($B376, "ddd"), $AN$2:$AN$8, 0), MATCH(INDEX(Settings!$AI$19:$AI$33, MATCH(N$10, Settings!$Y$19:$Y$33, 0)), $AO$1:$AU$1, 0))), 0))</f>
        <v/>
      </c>
      <c r="AX376" s="119" t="str">
        <f>IF(OR($B376="", O376="", O$10="", AX$9), "", IFERROR($B376+INDEX(Settings!$AF$19:$AF$33, MATCH(O$10, Settings!$Y$19:$Y$33, 0))+IF(INDEX(Settings!$AI$19:$AI$33, MATCH(O$10, Settings!$Y$19:$Y$33, 0))="", 0, INDEX($AO$2:$AU$8, MATCH(TEXT($B376, "ddd"), $AN$2:$AN$8, 0), MATCH(INDEX(Settings!$AI$19:$AI$33, MATCH(O$10, Settings!$Y$19:$Y$33, 0)), $AO$1:$AU$1, 0))), 0))</f>
        <v/>
      </c>
      <c r="AY376" s="119" t="str">
        <f>IF(OR($B376="", P376="", P$10="", AY$9), "", IFERROR($B376+INDEX(Settings!$AF$19:$AF$33, MATCH(P$10, Settings!$Y$19:$Y$33, 0))+IF(INDEX(Settings!$AI$19:$AI$33, MATCH(P$10, Settings!$Y$19:$Y$33, 0))="", 0, INDEX($AO$2:$AU$8, MATCH(TEXT($B376, "ddd"), $AN$2:$AN$8, 0), MATCH(INDEX(Settings!$AI$19:$AI$33, MATCH(P$10, Settings!$Y$19:$Y$33, 0)), $AO$1:$AU$1, 0))), 0))</f>
        <v/>
      </c>
      <c r="AZ376" s="120" t="str">
        <f>IF(OR($B376="", Q376="", Q$10="", AZ$9), "", IFERROR($B376+INDEX(Settings!$AF$19:$AF$33, MATCH(Q$10, Settings!$Y$19:$Y$33, 0))+IF(INDEX(Settings!$AI$19:$AI$33, MATCH(Q$10, Settings!$Y$19:$Y$33, 0))="", 0, INDEX($AO$2:$AU$8, MATCH(TEXT($B376, "ddd"), $AN$2:$AN$8, 0), MATCH(INDEX(Settings!$AI$19:$AI$33, MATCH(Q$10, Settings!$Y$19:$Y$33, 0)), $AO$1:$AU$1, 0))), 0))</f>
        <v/>
      </c>
      <c r="BB376" s="118" t="str">
        <f>IF(OR(C$10="", $B376="", C376="", BB$9=""), "", IFERROR(WORKDAY((DATE(YEAR($B376), MONTH($B376)+INDEX(Settings!$AM$19:$AM$33, MATCH(C$10, Settings!$Y$19:$Y$33, 0)), IF(INDEX(Settings!$AQ$19:$AQ$33, MATCH(C$10, Settings!$Y$19:$Y$33, 0))=0, DAY($B376), INDEX(Settings!$AQ$19:$AQ$33, MATCH(C$10, Settings!$Y$19:$Y$33, 0))))-1), 1, Settings!$AY$23:$AY$38), ""))</f>
        <v/>
      </c>
      <c r="BC376" s="119" t="str">
        <f>IF(OR(D$10="", $B376="", D376="", BC$9=""), "", IFERROR(WORKDAY((DATE(YEAR($B376), MONTH($B376)+INDEX(Settings!$AM$19:$AM$33, MATCH(D$10, Settings!$Y$19:$Y$33, 0)), IF(INDEX(Settings!$AQ$19:$AQ$33, MATCH(D$10, Settings!$Y$19:$Y$33, 0))=0, DAY($B376), INDEX(Settings!$AQ$19:$AQ$33, MATCH(D$10, Settings!$Y$19:$Y$33, 0))))-1), 1, Settings!$AY$23:$AY$38), ""))</f>
        <v/>
      </c>
      <c r="BD376" s="119" t="str">
        <f>IF(OR(E$10="", $B376="", E376="", BD$9=""), "", IFERROR(WORKDAY((DATE(YEAR($B376), MONTH($B376)+INDEX(Settings!$AM$19:$AM$33, MATCH(E$10, Settings!$Y$19:$Y$33, 0)), IF(INDEX(Settings!$AQ$19:$AQ$33, MATCH(E$10, Settings!$Y$19:$Y$33, 0))=0, DAY($B376), INDEX(Settings!$AQ$19:$AQ$33, MATCH(E$10, Settings!$Y$19:$Y$33, 0))))-1), 1, Settings!$AY$23:$AY$38), ""))</f>
        <v/>
      </c>
      <c r="BE376" s="119" t="str">
        <f>IF(OR(F$10="", $B376="", F376="", BE$9=""), "", IFERROR(WORKDAY((DATE(YEAR($B376), MONTH($B376)+INDEX(Settings!$AM$19:$AM$33, MATCH(F$10, Settings!$Y$19:$Y$33, 0)), IF(INDEX(Settings!$AQ$19:$AQ$33, MATCH(F$10, Settings!$Y$19:$Y$33, 0))=0, DAY($B376), INDEX(Settings!$AQ$19:$AQ$33, MATCH(F$10, Settings!$Y$19:$Y$33, 0))))-1), 1, Settings!$AY$23:$AY$38), ""))</f>
        <v/>
      </c>
      <c r="BF376" s="119" t="str">
        <f>IF(OR(G$10="", $B376="", G376="", BF$9=""), "", IFERROR(WORKDAY((DATE(YEAR($B376), MONTH($B376)+INDEX(Settings!$AM$19:$AM$33, MATCH(G$10, Settings!$Y$19:$Y$33, 0)), IF(INDEX(Settings!$AQ$19:$AQ$33, MATCH(G$10, Settings!$Y$19:$Y$33, 0))=0, DAY($B376), INDEX(Settings!$AQ$19:$AQ$33, MATCH(G$10, Settings!$Y$19:$Y$33, 0))))-1), 1, Settings!$AY$23:$AY$38), ""))</f>
        <v/>
      </c>
      <c r="BG376" s="119" t="str">
        <f>IF(OR(H$10="", $B376="", H376="", BG$9=""), "", IFERROR(WORKDAY((DATE(YEAR($B376), MONTH($B376)+INDEX(Settings!$AM$19:$AM$33, MATCH(H$10, Settings!$Y$19:$Y$33, 0)), IF(INDEX(Settings!$AQ$19:$AQ$33, MATCH(H$10, Settings!$Y$19:$Y$33, 0))=0, DAY($B376), INDEX(Settings!$AQ$19:$AQ$33, MATCH(H$10, Settings!$Y$19:$Y$33, 0))))-1), 1, Settings!$AY$23:$AY$38), ""))</f>
        <v/>
      </c>
      <c r="BH376" s="119" t="str">
        <f>IF(OR(I$10="", $B376="", I376="", BH$9=""), "", IFERROR(WORKDAY((DATE(YEAR($B376), MONTH($B376)+INDEX(Settings!$AM$19:$AM$33, MATCH(I$10, Settings!$Y$19:$Y$33, 0)), IF(INDEX(Settings!$AQ$19:$AQ$33, MATCH(I$10, Settings!$Y$19:$Y$33, 0))=0, DAY($B376), INDEX(Settings!$AQ$19:$AQ$33, MATCH(I$10, Settings!$Y$19:$Y$33, 0))))-1), 1, Settings!$AY$23:$AY$38), ""))</f>
        <v/>
      </c>
      <c r="BI376" s="119" t="str">
        <f>IF(OR(J$10="", $B376="", J376="", BI$9=""), "", IFERROR(WORKDAY((DATE(YEAR($B376), MONTH($B376)+INDEX(Settings!$AM$19:$AM$33, MATCH(J$10, Settings!$Y$19:$Y$33, 0)), IF(INDEX(Settings!$AQ$19:$AQ$33, MATCH(J$10, Settings!$Y$19:$Y$33, 0))=0, DAY($B376), INDEX(Settings!$AQ$19:$AQ$33, MATCH(J$10, Settings!$Y$19:$Y$33, 0))))-1), 1, Settings!$AY$23:$AY$38), ""))</f>
        <v/>
      </c>
      <c r="BJ376" s="119" t="str">
        <f>IF(OR(K$10="", $B376="", K376="", BJ$9=""), "", IFERROR(WORKDAY((DATE(YEAR($B376), MONTH($B376)+INDEX(Settings!$AM$19:$AM$33, MATCH(K$10, Settings!$Y$19:$Y$33, 0)), IF(INDEX(Settings!$AQ$19:$AQ$33, MATCH(K$10, Settings!$Y$19:$Y$33, 0))=0, DAY($B376), INDEX(Settings!$AQ$19:$AQ$33, MATCH(K$10, Settings!$Y$19:$Y$33, 0))))-1), 1, Settings!$AY$23:$AY$38), ""))</f>
        <v/>
      </c>
      <c r="BK376" s="119" t="str">
        <f>IF(OR(L$10="", $B376="", L376="", BK$9=""), "", IFERROR(WORKDAY((DATE(YEAR($B376), MONTH($B376)+INDEX(Settings!$AM$19:$AM$33, MATCH(L$10, Settings!$Y$19:$Y$33, 0)), IF(INDEX(Settings!$AQ$19:$AQ$33, MATCH(L$10, Settings!$Y$19:$Y$33, 0))=0, DAY($B376), INDEX(Settings!$AQ$19:$AQ$33, MATCH(L$10, Settings!$Y$19:$Y$33, 0))))-1), 1, Settings!$AY$23:$AY$38), ""))</f>
        <v/>
      </c>
      <c r="BL376" s="119" t="str">
        <f>IF(OR(M$10="", $B376="", M376="", BL$9=""), "", IFERROR(WORKDAY((DATE(YEAR($B376), MONTH($B376)+INDEX(Settings!$AM$19:$AM$33, MATCH(M$10, Settings!$Y$19:$Y$33, 0)), IF(INDEX(Settings!$AQ$19:$AQ$33, MATCH(M$10, Settings!$Y$19:$Y$33, 0))=0, DAY($B376), INDEX(Settings!$AQ$19:$AQ$33, MATCH(M$10, Settings!$Y$19:$Y$33, 0))))-1), 1, Settings!$AY$23:$AY$38), ""))</f>
        <v/>
      </c>
      <c r="BM376" s="119" t="str">
        <f>IF(OR(N$10="", $B376="", N376="", BM$9=""), "", IFERROR(WORKDAY((DATE(YEAR($B376), MONTH($B376)+INDEX(Settings!$AM$19:$AM$33, MATCH(N$10, Settings!$Y$19:$Y$33, 0)), IF(INDEX(Settings!$AQ$19:$AQ$33, MATCH(N$10, Settings!$Y$19:$Y$33, 0))=0, DAY($B376), INDEX(Settings!$AQ$19:$AQ$33, MATCH(N$10, Settings!$Y$19:$Y$33, 0))))-1), 1, Settings!$AY$23:$AY$38), ""))</f>
        <v/>
      </c>
      <c r="BN376" s="119" t="str">
        <f>IF(OR(O$10="", $B376="", O376="", BN$9=""), "", IFERROR(WORKDAY((DATE(YEAR($B376), MONTH($B376)+INDEX(Settings!$AM$19:$AM$33, MATCH(O$10, Settings!$Y$19:$Y$33, 0)), IF(INDEX(Settings!$AQ$19:$AQ$33, MATCH(O$10, Settings!$Y$19:$Y$33, 0))=0, DAY($B376), INDEX(Settings!$AQ$19:$AQ$33, MATCH(O$10, Settings!$Y$19:$Y$33, 0))))-1), 1, Settings!$AY$23:$AY$38), ""))</f>
        <v/>
      </c>
      <c r="BO376" s="119" t="str">
        <f>IF(OR(P$10="", $B376="", P376="", BO$9=""), "", IFERROR(WORKDAY((DATE(YEAR($B376), MONTH($B376)+INDEX(Settings!$AM$19:$AM$33, MATCH(P$10, Settings!$Y$19:$Y$33, 0)), IF(INDEX(Settings!$AQ$19:$AQ$33, MATCH(P$10, Settings!$Y$19:$Y$33, 0))=0, DAY($B376), INDEX(Settings!$AQ$19:$AQ$33, MATCH(P$10, Settings!$Y$19:$Y$33, 0))))-1), 1, Settings!$AY$23:$AY$38), ""))</f>
        <v/>
      </c>
      <c r="BP376" s="120" t="str">
        <f>IF(OR(Q$10="", $B376="", Q376="", BP$9=""), "", IFERROR(WORKDAY((DATE(YEAR($B376), MONTH($B376)+INDEX(Settings!$AM$19:$AM$33, MATCH(Q$10, Settings!$Y$19:$Y$33, 0)), IF(INDEX(Settings!$AQ$19:$AQ$33, MATCH(Q$10, Settings!$Y$19:$Y$33, 0))=0, DAY($B376), INDEX(Settings!$AQ$19:$AQ$33, MATCH(Q$10, Settings!$Y$19:$Y$33, 0))))-1), 1, Settings!$AY$23:$AY$38), ""))</f>
        <v/>
      </c>
      <c r="BR376" s="118" t="str">
        <f>IF(BB376="", "", IF(BB376&lt;=$B376, WORKDAY(DATE(YEAR($BB376), MONTH(BB376)+1, DAY(BB376)-1), 1, Settings!$AY$23:$AY$38), BB376))</f>
        <v/>
      </c>
      <c r="BS376" s="119" t="str">
        <f>IF(BC376="", "", IF(BC376&lt;=$B376, WORKDAY(DATE(YEAR($BB376), MONTH(BC376)+1, DAY(BC376)-1), 1, Settings!$AY$23:$AY$38), BC376))</f>
        <v/>
      </c>
      <c r="BT376" s="119" t="str">
        <f>IF(BD376="", "", IF(BD376&lt;=$B376, WORKDAY(DATE(YEAR($BB376), MONTH(BD376)+1, DAY(BD376)-1), 1, Settings!$AY$23:$AY$38), BD376))</f>
        <v/>
      </c>
      <c r="BU376" s="119" t="str">
        <f>IF(BE376="", "", IF(BE376&lt;=$B376, WORKDAY(DATE(YEAR($BB376), MONTH(BE376)+1, DAY(BE376)-1), 1, Settings!$AY$23:$AY$38), BE376))</f>
        <v/>
      </c>
      <c r="BV376" s="119" t="str">
        <f>IF(BF376="", "", IF(BF376&lt;=$B376, WORKDAY(DATE(YEAR($BB376), MONTH(BF376)+1, DAY(BF376)-1), 1, Settings!$AY$23:$AY$38), BF376))</f>
        <v/>
      </c>
      <c r="BW376" s="119" t="str">
        <f>IF(BG376="", "", IF(BG376&lt;=$B376, WORKDAY(DATE(YEAR($BB376), MONTH(BG376)+1, DAY(BG376)-1), 1, Settings!$AY$23:$AY$38), BG376))</f>
        <v/>
      </c>
      <c r="BX376" s="119" t="str">
        <f>IF(BH376="", "", IF(BH376&lt;=$B376, WORKDAY(DATE(YEAR($BB376), MONTH(BH376)+1, DAY(BH376)-1), 1, Settings!$AY$23:$AY$38), BH376))</f>
        <v/>
      </c>
      <c r="BY376" s="119" t="str">
        <f>IF(BI376="", "", IF(BI376&lt;=$B376, WORKDAY(DATE(YEAR($BB376), MONTH(BI376)+1, DAY(BI376)-1), 1, Settings!$AY$23:$AY$38), BI376))</f>
        <v/>
      </c>
      <c r="BZ376" s="119" t="str">
        <f>IF(BJ376="", "", IF(BJ376&lt;=$B376, WORKDAY(DATE(YEAR($BB376), MONTH(BJ376)+1, DAY(BJ376)-1), 1, Settings!$AY$23:$AY$38), BJ376))</f>
        <v/>
      </c>
      <c r="CA376" s="119" t="str">
        <f>IF(BK376="", "", IF(BK376&lt;=$B376, WORKDAY(DATE(YEAR($BB376), MONTH(BK376)+1, DAY(BK376)-1), 1, Settings!$AY$23:$AY$38), BK376))</f>
        <v/>
      </c>
      <c r="CB376" s="119" t="str">
        <f>IF(BL376="", "", IF(BL376&lt;=$B376, WORKDAY(DATE(YEAR($BB376), MONTH(BL376)+1, DAY(BL376)-1), 1, Settings!$AY$23:$AY$38), BL376))</f>
        <v/>
      </c>
      <c r="CC376" s="119" t="str">
        <f>IF(BM376="", "", IF(BM376&lt;=$B376, WORKDAY(DATE(YEAR($BB376), MONTH(BM376)+1, DAY(BM376)-1), 1, Settings!$AY$23:$AY$38), BM376))</f>
        <v/>
      </c>
      <c r="CD376" s="119" t="str">
        <f>IF(BN376="", "", IF(BN376&lt;=$B376, WORKDAY(DATE(YEAR($BB376), MONTH(BN376)+1, DAY(BN376)-1), 1, Settings!$AY$23:$AY$38), BN376))</f>
        <v/>
      </c>
      <c r="CE376" s="119" t="str">
        <f>IF(BO376="", "", IF(BO376&lt;=$B376, WORKDAY(DATE(YEAR($BB376), MONTH(BO376)+1, DAY(BO376)-1), 1, Settings!$AY$23:$AY$38), BO376))</f>
        <v/>
      </c>
      <c r="CF376" s="120" t="str">
        <f>IF(BP376="", "", IF(BP376&lt;=$B376, WORKDAY(DATE(YEAR($BB376), MONTH(BP376)+1, DAY(BP376)-1), 1, Settings!$AY$23:$AY$38), BP376))</f>
        <v/>
      </c>
      <c r="CH376" s="48" t="str">
        <f t="shared" si="159"/>
        <v/>
      </c>
      <c r="CI376" s="49" t="str">
        <f t="shared" si="160"/>
        <v/>
      </c>
      <c r="CJ376" s="49" t="str">
        <f t="shared" si="161"/>
        <v/>
      </c>
      <c r="CK376" s="49" t="str">
        <f t="shared" si="162"/>
        <v/>
      </c>
      <c r="CL376" s="49" t="str">
        <f t="shared" si="163"/>
        <v/>
      </c>
      <c r="CM376" s="49" t="str">
        <f t="shared" si="164"/>
        <v/>
      </c>
      <c r="CN376" s="49" t="str">
        <f t="shared" si="165"/>
        <v/>
      </c>
      <c r="CO376" s="49" t="str">
        <f t="shared" si="166"/>
        <v/>
      </c>
      <c r="CP376" s="49" t="str">
        <f t="shared" si="167"/>
        <v/>
      </c>
      <c r="CQ376" s="49" t="str">
        <f t="shared" si="168"/>
        <v/>
      </c>
      <c r="CR376" s="49" t="str">
        <f t="shared" si="169"/>
        <v/>
      </c>
      <c r="CS376" s="49" t="str">
        <f t="shared" si="170"/>
        <v/>
      </c>
      <c r="CT376" s="49" t="str">
        <f t="shared" si="171"/>
        <v/>
      </c>
      <c r="CU376" s="49" t="str">
        <f t="shared" si="172"/>
        <v/>
      </c>
      <c r="CV376" s="16" t="str">
        <f t="shared" si="173"/>
        <v/>
      </c>
      <c r="CX376" s="48" t="str">
        <f t="shared" si="174"/>
        <v/>
      </c>
      <c r="CY376" s="49" t="str">
        <f t="shared" si="175"/>
        <v/>
      </c>
      <c r="CZ376" s="49" t="str">
        <f t="shared" si="176"/>
        <v/>
      </c>
      <c r="DA376" s="49" t="str">
        <f t="shared" si="177"/>
        <v/>
      </c>
      <c r="DB376" s="49" t="str">
        <f t="shared" si="178"/>
        <v/>
      </c>
      <c r="DC376" s="49" t="str">
        <f t="shared" si="179"/>
        <v/>
      </c>
      <c r="DD376" s="49" t="str">
        <f t="shared" si="180"/>
        <v/>
      </c>
      <c r="DE376" s="49" t="str">
        <f t="shared" si="181"/>
        <v/>
      </c>
      <c r="DF376" s="49" t="str">
        <f t="shared" si="182"/>
        <v/>
      </c>
      <c r="DG376" s="49" t="str">
        <f t="shared" si="183"/>
        <v/>
      </c>
      <c r="DH376" s="49" t="str">
        <f t="shared" si="184"/>
        <v/>
      </c>
      <c r="DI376" s="49" t="str">
        <f t="shared" si="185"/>
        <v/>
      </c>
      <c r="DJ376" s="49" t="str">
        <f t="shared" si="186"/>
        <v/>
      </c>
      <c r="DK376" s="49" t="str">
        <f t="shared" si="187"/>
        <v/>
      </c>
      <c r="DL376" s="16" t="str">
        <f t="shared" si="188"/>
        <v/>
      </c>
      <c r="DN376" s="17" t="str">
        <f t="shared" si="189"/>
        <v>Jun 2020</v>
      </c>
    </row>
    <row r="377" spans="1:118" x14ac:dyDescent="0.25">
      <c r="A377" s="30"/>
      <c r="B377" s="102">
        <f>IF(B376="", "", IFERROR(IF(B376+1&gt;Settings!$G$25, "", B376+1), ""))</f>
        <v>44013</v>
      </c>
      <c r="C377" s="294"/>
      <c r="D377" s="295"/>
      <c r="E377" s="295"/>
      <c r="F377" s="295"/>
      <c r="G377" s="295"/>
      <c r="H377" s="295"/>
      <c r="I377" s="295"/>
      <c r="J377" s="295"/>
      <c r="K377" s="295"/>
      <c r="L377" s="295"/>
      <c r="M377" s="295"/>
      <c r="N377" s="295"/>
      <c r="O377" s="295"/>
      <c r="P377" s="295"/>
      <c r="Q377" s="296"/>
      <c r="R377" s="30"/>
      <c r="T377" s="17" t="str">
        <f>IF($B377="", "", IF($B377&lt;Settings!$G$23, "Old", "New"))</f>
        <v>New</v>
      </c>
      <c r="AL377" s="118" t="str">
        <f>IF(OR($B377="", C377="", C$10="", AL$9), "", IFERROR($B377+INDEX(Settings!$AF$19:$AF$33, MATCH(C$10, Settings!$Y$19:$Y$33, 0))+IF(INDEX(Settings!$AI$19:$AI$33, MATCH(C$10, Settings!$Y$19:$Y$33, 0))="", 0, INDEX($AO$2:$AU$8, MATCH(TEXT($B377, "ddd"), $AN$2:$AN$8, 0), MATCH(INDEX(Settings!$AI$19:$AI$33, MATCH(C$10, Settings!$Y$19:$Y$33, 0)), $AO$1:$AU$1, 0))), 0))</f>
        <v/>
      </c>
      <c r="AM377" s="119" t="str">
        <f>IF(OR($B377="", D377="", D$10="", AM$9), "", IFERROR($B377+INDEX(Settings!$AF$19:$AF$33, MATCH(D$10, Settings!$Y$19:$Y$33, 0))+IF(INDEX(Settings!$AI$19:$AI$33, MATCH(D$10, Settings!$Y$19:$Y$33, 0))="", 0, INDEX($AO$2:$AU$8, MATCH(TEXT($B377, "ddd"), $AN$2:$AN$8, 0), MATCH(INDEX(Settings!$AI$19:$AI$33, MATCH(D$10, Settings!$Y$19:$Y$33, 0)), $AO$1:$AU$1, 0))), 0))</f>
        <v/>
      </c>
      <c r="AN377" s="119" t="str">
        <f>IF(OR($B377="", E377="", E$10="", AN$9), "", IFERROR($B377+INDEX(Settings!$AF$19:$AF$33, MATCH(E$10, Settings!$Y$19:$Y$33, 0))+IF(INDEX(Settings!$AI$19:$AI$33, MATCH(E$10, Settings!$Y$19:$Y$33, 0))="", 0, INDEX($AO$2:$AU$8, MATCH(TEXT($B377, "ddd"), $AN$2:$AN$8, 0), MATCH(INDEX(Settings!$AI$19:$AI$33, MATCH(E$10, Settings!$Y$19:$Y$33, 0)), $AO$1:$AU$1, 0))), 0))</f>
        <v/>
      </c>
      <c r="AO377" s="119" t="str">
        <f>IF(OR($B377="", F377="", F$10="", AO$9), "", IFERROR($B377+INDEX(Settings!$AF$19:$AF$33, MATCH(F$10, Settings!$Y$19:$Y$33, 0))+IF(INDEX(Settings!$AI$19:$AI$33, MATCH(F$10, Settings!$Y$19:$Y$33, 0))="", 0, INDEX($AO$2:$AU$8, MATCH(TEXT($B377, "ddd"), $AN$2:$AN$8, 0), MATCH(INDEX(Settings!$AI$19:$AI$33, MATCH(F$10, Settings!$Y$19:$Y$33, 0)), $AO$1:$AU$1, 0))), 0))</f>
        <v/>
      </c>
      <c r="AP377" s="119" t="str">
        <f>IF(OR($B377="", G377="", G$10="", AP$9), "", IFERROR($B377+INDEX(Settings!$AF$19:$AF$33, MATCH(G$10, Settings!$Y$19:$Y$33, 0))+IF(INDEX(Settings!$AI$19:$AI$33, MATCH(G$10, Settings!$Y$19:$Y$33, 0))="", 0, INDEX($AO$2:$AU$8, MATCH(TEXT($B377, "ddd"), $AN$2:$AN$8, 0), MATCH(INDEX(Settings!$AI$19:$AI$33, MATCH(G$10, Settings!$Y$19:$Y$33, 0)), $AO$1:$AU$1, 0))), 0))</f>
        <v/>
      </c>
      <c r="AQ377" s="119" t="str">
        <f>IF(OR($B377="", H377="", H$10="", AQ$9), "", IFERROR($B377+INDEX(Settings!$AF$19:$AF$33, MATCH(H$10, Settings!$Y$19:$Y$33, 0))+IF(INDEX(Settings!$AI$19:$AI$33, MATCH(H$10, Settings!$Y$19:$Y$33, 0))="", 0, INDEX($AO$2:$AU$8, MATCH(TEXT($B377, "ddd"), $AN$2:$AN$8, 0), MATCH(INDEX(Settings!$AI$19:$AI$33, MATCH(H$10, Settings!$Y$19:$Y$33, 0)), $AO$1:$AU$1, 0))), 0))</f>
        <v/>
      </c>
      <c r="AR377" s="119" t="str">
        <f>IF(OR($B377="", I377="", I$10="", AR$9), "", IFERROR($B377+INDEX(Settings!$AF$19:$AF$33, MATCH(I$10, Settings!$Y$19:$Y$33, 0))+IF(INDEX(Settings!$AI$19:$AI$33, MATCH(I$10, Settings!$Y$19:$Y$33, 0))="", 0, INDEX($AO$2:$AU$8, MATCH(TEXT($B377, "ddd"), $AN$2:$AN$8, 0), MATCH(INDEX(Settings!$AI$19:$AI$33, MATCH(I$10, Settings!$Y$19:$Y$33, 0)), $AO$1:$AU$1, 0))), 0))</f>
        <v/>
      </c>
      <c r="AS377" s="119" t="str">
        <f>IF(OR($B377="", J377="", J$10="", AS$9), "", IFERROR($B377+INDEX(Settings!$AF$19:$AF$33, MATCH(J$10, Settings!$Y$19:$Y$33, 0))+IF(INDEX(Settings!$AI$19:$AI$33, MATCH(J$10, Settings!$Y$19:$Y$33, 0))="", 0, INDEX($AO$2:$AU$8, MATCH(TEXT($B377, "ddd"), $AN$2:$AN$8, 0), MATCH(INDEX(Settings!$AI$19:$AI$33, MATCH(J$10, Settings!$Y$19:$Y$33, 0)), $AO$1:$AU$1, 0))), 0))</f>
        <v/>
      </c>
      <c r="AT377" s="119" t="str">
        <f>IF(OR($B377="", K377="", K$10="", AT$9), "", IFERROR($B377+INDEX(Settings!$AF$19:$AF$33, MATCH(K$10, Settings!$Y$19:$Y$33, 0))+IF(INDEX(Settings!$AI$19:$AI$33, MATCH(K$10, Settings!$Y$19:$Y$33, 0))="", 0, INDEX($AO$2:$AU$8, MATCH(TEXT($B377, "ddd"), $AN$2:$AN$8, 0), MATCH(INDEX(Settings!$AI$19:$AI$33, MATCH(K$10, Settings!$Y$19:$Y$33, 0)), $AO$1:$AU$1, 0))), 0))</f>
        <v/>
      </c>
      <c r="AU377" s="119" t="str">
        <f>IF(OR($B377="", L377="", L$10="", AU$9), "", IFERROR($B377+INDEX(Settings!$AF$19:$AF$33, MATCH(L$10, Settings!$Y$19:$Y$33, 0))+IF(INDEX(Settings!$AI$19:$AI$33, MATCH(L$10, Settings!$Y$19:$Y$33, 0))="", 0, INDEX($AO$2:$AU$8, MATCH(TEXT($B377, "ddd"), $AN$2:$AN$8, 0), MATCH(INDEX(Settings!$AI$19:$AI$33, MATCH(L$10, Settings!$Y$19:$Y$33, 0)), $AO$1:$AU$1, 0))), 0))</f>
        <v/>
      </c>
      <c r="AV377" s="119" t="str">
        <f>IF(OR($B377="", M377="", M$10="", AV$9), "", IFERROR($B377+INDEX(Settings!$AF$19:$AF$33, MATCH(M$10, Settings!$Y$19:$Y$33, 0))+IF(INDEX(Settings!$AI$19:$AI$33, MATCH(M$10, Settings!$Y$19:$Y$33, 0))="", 0, INDEX($AO$2:$AU$8, MATCH(TEXT($B377, "ddd"), $AN$2:$AN$8, 0), MATCH(INDEX(Settings!$AI$19:$AI$33, MATCH(M$10, Settings!$Y$19:$Y$33, 0)), $AO$1:$AU$1, 0))), 0))</f>
        <v/>
      </c>
      <c r="AW377" s="119" t="str">
        <f>IF(OR($B377="", N377="", N$10="", AW$9), "", IFERROR($B377+INDEX(Settings!$AF$19:$AF$33, MATCH(N$10, Settings!$Y$19:$Y$33, 0))+IF(INDEX(Settings!$AI$19:$AI$33, MATCH(N$10, Settings!$Y$19:$Y$33, 0))="", 0, INDEX($AO$2:$AU$8, MATCH(TEXT($B377, "ddd"), $AN$2:$AN$8, 0), MATCH(INDEX(Settings!$AI$19:$AI$33, MATCH(N$10, Settings!$Y$19:$Y$33, 0)), $AO$1:$AU$1, 0))), 0))</f>
        <v/>
      </c>
      <c r="AX377" s="119" t="str">
        <f>IF(OR($B377="", O377="", O$10="", AX$9), "", IFERROR($B377+INDEX(Settings!$AF$19:$AF$33, MATCH(O$10, Settings!$Y$19:$Y$33, 0))+IF(INDEX(Settings!$AI$19:$AI$33, MATCH(O$10, Settings!$Y$19:$Y$33, 0))="", 0, INDEX($AO$2:$AU$8, MATCH(TEXT($B377, "ddd"), $AN$2:$AN$8, 0), MATCH(INDEX(Settings!$AI$19:$AI$33, MATCH(O$10, Settings!$Y$19:$Y$33, 0)), $AO$1:$AU$1, 0))), 0))</f>
        <v/>
      </c>
      <c r="AY377" s="119" t="str">
        <f>IF(OR($B377="", P377="", P$10="", AY$9), "", IFERROR($B377+INDEX(Settings!$AF$19:$AF$33, MATCH(P$10, Settings!$Y$19:$Y$33, 0))+IF(INDEX(Settings!$AI$19:$AI$33, MATCH(P$10, Settings!$Y$19:$Y$33, 0))="", 0, INDEX($AO$2:$AU$8, MATCH(TEXT($B377, "ddd"), $AN$2:$AN$8, 0), MATCH(INDEX(Settings!$AI$19:$AI$33, MATCH(P$10, Settings!$Y$19:$Y$33, 0)), $AO$1:$AU$1, 0))), 0))</f>
        <v/>
      </c>
      <c r="AZ377" s="120" t="str">
        <f>IF(OR($B377="", Q377="", Q$10="", AZ$9), "", IFERROR($B377+INDEX(Settings!$AF$19:$AF$33, MATCH(Q$10, Settings!$Y$19:$Y$33, 0))+IF(INDEX(Settings!$AI$19:$AI$33, MATCH(Q$10, Settings!$Y$19:$Y$33, 0))="", 0, INDEX($AO$2:$AU$8, MATCH(TEXT($B377, "ddd"), $AN$2:$AN$8, 0), MATCH(INDEX(Settings!$AI$19:$AI$33, MATCH(Q$10, Settings!$Y$19:$Y$33, 0)), $AO$1:$AU$1, 0))), 0))</f>
        <v/>
      </c>
      <c r="BB377" s="118" t="str">
        <f>IF(OR(C$10="", $B377="", C377="", BB$9=""), "", IFERROR(WORKDAY((DATE(YEAR($B377), MONTH($B377)+INDEX(Settings!$AM$19:$AM$33, MATCH(C$10, Settings!$Y$19:$Y$33, 0)), IF(INDEX(Settings!$AQ$19:$AQ$33, MATCH(C$10, Settings!$Y$19:$Y$33, 0))=0, DAY($B377), INDEX(Settings!$AQ$19:$AQ$33, MATCH(C$10, Settings!$Y$19:$Y$33, 0))))-1), 1, Settings!$AY$23:$AY$38), ""))</f>
        <v/>
      </c>
      <c r="BC377" s="119" t="str">
        <f>IF(OR(D$10="", $B377="", D377="", BC$9=""), "", IFERROR(WORKDAY((DATE(YEAR($B377), MONTH($B377)+INDEX(Settings!$AM$19:$AM$33, MATCH(D$10, Settings!$Y$19:$Y$33, 0)), IF(INDEX(Settings!$AQ$19:$AQ$33, MATCH(D$10, Settings!$Y$19:$Y$33, 0))=0, DAY($B377), INDEX(Settings!$AQ$19:$AQ$33, MATCH(D$10, Settings!$Y$19:$Y$33, 0))))-1), 1, Settings!$AY$23:$AY$38), ""))</f>
        <v/>
      </c>
      <c r="BD377" s="119" t="str">
        <f>IF(OR(E$10="", $B377="", E377="", BD$9=""), "", IFERROR(WORKDAY((DATE(YEAR($B377), MONTH($B377)+INDEX(Settings!$AM$19:$AM$33, MATCH(E$10, Settings!$Y$19:$Y$33, 0)), IF(INDEX(Settings!$AQ$19:$AQ$33, MATCH(E$10, Settings!$Y$19:$Y$33, 0))=0, DAY($B377), INDEX(Settings!$AQ$19:$AQ$33, MATCH(E$10, Settings!$Y$19:$Y$33, 0))))-1), 1, Settings!$AY$23:$AY$38), ""))</f>
        <v/>
      </c>
      <c r="BE377" s="119" t="str">
        <f>IF(OR(F$10="", $B377="", F377="", BE$9=""), "", IFERROR(WORKDAY((DATE(YEAR($B377), MONTH($B377)+INDEX(Settings!$AM$19:$AM$33, MATCH(F$10, Settings!$Y$19:$Y$33, 0)), IF(INDEX(Settings!$AQ$19:$AQ$33, MATCH(F$10, Settings!$Y$19:$Y$33, 0))=0, DAY($B377), INDEX(Settings!$AQ$19:$AQ$33, MATCH(F$10, Settings!$Y$19:$Y$33, 0))))-1), 1, Settings!$AY$23:$AY$38), ""))</f>
        <v/>
      </c>
      <c r="BF377" s="119" t="str">
        <f>IF(OR(G$10="", $B377="", G377="", BF$9=""), "", IFERROR(WORKDAY((DATE(YEAR($B377), MONTH($B377)+INDEX(Settings!$AM$19:$AM$33, MATCH(G$10, Settings!$Y$19:$Y$33, 0)), IF(INDEX(Settings!$AQ$19:$AQ$33, MATCH(G$10, Settings!$Y$19:$Y$33, 0))=0, DAY($B377), INDEX(Settings!$AQ$19:$AQ$33, MATCH(G$10, Settings!$Y$19:$Y$33, 0))))-1), 1, Settings!$AY$23:$AY$38), ""))</f>
        <v/>
      </c>
      <c r="BG377" s="119" t="str">
        <f>IF(OR(H$10="", $B377="", H377="", BG$9=""), "", IFERROR(WORKDAY((DATE(YEAR($B377), MONTH($B377)+INDEX(Settings!$AM$19:$AM$33, MATCH(H$10, Settings!$Y$19:$Y$33, 0)), IF(INDEX(Settings!$AQ$19:$AQ$33, MATCH(H$10, Settings!$Y$19:$Y$33, 0))=0, DAY($B377), INDEX(Settings!$AQ$19:$AQ$33, MATCH(H$10, Settings!$Y$19:$Y$33, 0))))-1), 1, Settings!$AY$23:$AY$38), ""))</f>
        <v/>
      </c>
      <c r="BH377" s="119" t="str">
        <f>IF(OR(I$10="", $B377="", I377="", BH$9=""), "", IFERROR(WORKDAY((DATE(YEAR($B377), MONTH($B377)+INDEX(Settings!$AM$19:$AM$33, MATCH(I$10, Settings!$Y$19:$Y$33, 0)), IF(INDEX(Settings!$AQ$19:$AQ$33, MATCH(I$10, Settings!$Y$19:$Y$33, 0))=0, DAY($B377), INDEX(Settings!$AQ$19:$AQ$33, MATCH(I$10, Settings!$Y$19:$Y$33, 0))))-1), 1, Settings!$AY$23:$AY$38), ""))</f>
        <v/>
      </c>
      <c r="BI377" s="119" t="str">
        <f>IF(OR(J$10="", $B377="", J377="", BI$9=""), "", IFERROR(WORKDAY((DATE(YEAR($B377), MONTH($B377)+INDEX(Settings!$AM$19:$AM$33, MATCH(J$10, Settings!$Y$19:$Y$33, 0)), IF(INDEX(Settings!$AQ$19:$AQ$33, MATCH(J$10, Settings!$Y$19:$Y$33, 0))=0, DAY($B377), INDEX(Settings!$AQ$19:$AQ$33, MATCH(J$10, Settings!$Y$19:$Y$33, 0))))-1), 1, Settings!$AY$23:$AY$38), ""))</f>
        <v/>
      </c>
      <c r="BJ377" s="119" t="str">
        <f>IF(OR(K$10="", $B377="", K377="", BJ$9=""), "", IFERROR(WORKDAY((DATE(YEAR($B377), MONTH($B377)+INDEX(Settings!$AM$19:$AM$33, MATCH(K$10, Settings!$Y$19:$Y$33, 0)), IF(INDEX(Settings!$AQ$19:$AQ$33, MATCH(K$10, Settings!$Y$19:$Y$33, 0))=0, DAY($B377), INDEX(Settings!$AQ$19:$AQ$33, MATCH(K$10, Settings!$Y$19:$Y$33, 0))))-1), 1, Settings!$AY$23:$AY$38), ""))</f>
        <v/>
      </c>
      <c r="BK377" s="119" t="str">
        <f>IF(OR(L$10="", $B377="", L377="", BK$9=""), "", IFERROR(WORKDAY((DATE(YEAR($B377), MONTH($B377)+INDEX(Settings!$AM$19:$AM$33, MATCH(L$10, Settings!$Y$19:$Y$33, 0)), IF(INDEX(Settings!$AQ$19:$AQ$33, MATCH(L$10, Settings!$Y$19:$Y$33, 0))=0, DAY($B377), INDEX(Settings!$AQ$19:$AQ$33, MATCH(L$10, Settings!$Y$19:$Y$33, 0))))-1), 1, Settings!$AY$23:$AY$38), ""))</f>
        <v/>
      </c>
      <c r="BL377" s="119" t="str">
        <f>IF(OR(M$10="", $B377="", M377="", BL$9=""), "", IFERROR(WORKDAY((DATE(YEAR($B377), MONTH($B377)+INDEX(Settings!$AM$19:$AM$33, MATCH(M$10, Settings!$Y$19:$Y$33, 0)), IF(INDEX(Settings!$AQ$19:$AQ$33, MATCH(M$10, Settings!$Y$19:$Y$33, 0))=0, DAY($B377), INDEX(Settings!$AQ$19:$AQ$33, MATCH(M$10, Settings!$Y$19:$Y$33, 0))))-1), 1, Settings!$AY$23:$AY$38), ""))</f>
        <v/>
      </c>
      <c r="BM377" s="119" t="str">
        <f>IF(OR(N$10="", $B377="", N377="", BM$9=""), "", IFERROR(WORKDAY((DATE(YEAR($B377), MONTH($B377)+INDEX(Settings!$AM$19:$AM$33, MATCH(N$10, Settings!$Y$19:$Y$33, 0)), IF(INDEX(Settings!$AQ$19:$AQ$33, MATCH(N$10, Settings!$Y$19:$Y$33, 0))=0, DAY($B377), INDEX(Settings!$AQ$19:$AQ$33, MATCH(N$10, Settings!$Y$19:$Y$33, 0))))-1), 1, Settings!$AY$23:$AY$38), ""))</f>
        <v/>
      </c>
      <c r="BN377" s="119" t="str">
        <f>IF(OR(O$10="", $B377="", O377="", BN$9=""), "", IFERROR(WORKDAY((DATE(YEAR($B377), MONTH($B377)+INDEX(Settings!$AM$19:$AM$33, MATCH(O$10, Settings!$Y$19:$Y$33, 0)), IF(INDEX(Settings!$AQ$19:$AQ$33, MATCH(O$10, Settings!$Y$19:$Y$33, 0))=0, DAY($B377), INDEX(Settings!$AQ$19:$AQ$33, MATCH(O$10, Settings!$Y$19:$Y$33, 0))))-1), 1, Settings!$AY$23:$AY$38), ""))</f>
        <v/>
      </c>
      <c r="BO377" s="119" t="str">
        <f>IF(OR(P$10="", $B377="", P377="", BO$9=""), "", IFERROR(WORKDAY((DATE(YEAR($B377), MONTH($B377)+INDEX(Settings!$AM$19:$AM$33, MATCH(P$10, Settings!$Y$19:$Y$33, 0)), IF(INDEX(Settings!$AQ$19:$AQ$33, MATCH(P$10, Settings!$Y$19:$Y$33, 0))=0, DAY($B377), INDEX(Settings!$AQ$19:$AQ$33, MATCH(P$10, Settings!$Y$19:$Y$33, 0))))-1), 1, Settings!$AY$23:$AY$38), ""))</f>
        <v/>
      </c>
      <c r="BP377" s="120" t="str">
        <f>IF(OR(Q$10="", $B377="", Q377="", BP$9=""), "", IFERROR(WORKDAY((DATE(YEAR($B377), MONTH($B377)+INDEX(Settings!$AM$19:$AM$33, MATCH(Q$10, Settings!$Y$19:$Y$33, 0)), IF(INDEX(Settings!$AQ$19:$AQ$33, MATCH(Q$10, Settings!$Y$19:$Y$33, 0))=0, DAY($B377), INDEX(Settings!$AQ$19:$AQ$33, MATCH(Q$10, Settings!$Y$19:$Y$33, 0))))-1), 1, Settings!$AY$23:$AY$38), ""))</f>
        <v/>
      </c>
      <c r="BR377" s="118" t="str">
        <f>IF(BB377="", "", IF(BB377&lt;=$B377, WORKDAY(DATE(YEAR($BB377), MONTH(BB377)+1, DAY(BB377)-1), 1, Settings!$AY$23:$AY$38), BB377))</f>
        <v/>
      </c>
      <c r="BS377" s="119" t="str">
        <f>IF(BC377="", "", IF(BC377&lt;=$B377, WORKDAY(DATE(YEAR($BB377), MONTH(BC377)+1, DAY(BC377)-1), 1, Settings!$AY$23:$AY$38), BC377))</f>
        <v/>
      </c>
      <c r="BT377" s="119" t="str">
        <f>IF(BD377="", "", IF(BD377&lt;=$B377, WORKDAY(DATE(YEAR($BB377), MONTH(BD377)+1, DAY(BD377)-1), 1, Settings!$AY$23:$AY$38), BD377))</f>
        <v/>
      </c>
      <c r="BU377" s="119" t="str">
        <f>IF(BE377="", "", IF(BE377&lt;=$B377, WORKDAY(DATE(YEAR($BB377), MONTH(BE377)+1, DAY(BE377)-1), 1, Settings!$AY$23:$AY$38), BE377))</f>
        <v/>
      </c>
      <c r="BV377" s="119" t="str">
        <f>IF(BF377="", "", IF(BF377&lt;=$B377, WORKDAY(DATE(YEAR($BB377), MONTH(BF377)+1, DAY(BF377)-1), 1, Settings!$AY$23:$AY$38), BF377))</f>
        <v/>
      </c>
      <c r="BW377" s="119" t="str">
        <f>IF(BG377="", "", IF(BG377&lt;=$B377, WORKDAY(DATE(YEAR($BB377), MONTH(BG377)+1, DAY(BG377)-1), 1, Settings!$AY$23:$AY$38), BG377))</f>
        <v/>
      </c>
      <c r="BX377" s="119" t="str">
        <f>IF(BH377="", "", IF(BH377&lt;=$B377, WORKDAY(DATE(YEAR($BB377), MONTH(BH377)+1, DAY(BH377)-1), 1, Settings!$AY$23:$AY$38), BH377))</f>
        <v/>
      </c>
      <c r="BY377" s="119" t="str">
        <f>IF(BI377="", "", IF(BI377&lt;=$B377, WORKDAY(DATE(YEAR($BB377), MONTH(BI377)+1, DAY(BI377)-1), 1, Settings!$AY$23:$AY$38), BI377))</f>
        <v/>
      </c>
      <c r="BZ377" s="119" t="str">
        <f>IF(BJ377="", "", IF(BJ377&lt;=$B377, WORKDAY(DATE(YEAR($BB377), MONTH(BJ377)+1, DAY(BJ377)-1), 1, Settings!$AY$23:$AY$38), BJ377))</f>
        <v/>
      </c>
      <c r="CA377" s="119" t="str">
        <f>IF(BK377="", "", IF(BK377&lt;=$B377, WORKDAY(DATE(YEAR($BB377), MONTH(BK377)+1, DAY(BK377)-1), 1, Settings!$AY$23:$AY$38), BK377))</f>
        <v/>
      </c>
      <c r="CB377" s="119" t="str">
        <f>IF(BL377="", "", IF(BL377&lt;=$B377, WORKDAY(DATE(YEAR($BB377), MONTH(BL377)+1, DAY(BL377)-1), 1, Settings!$AY$23:$AY$38), BL377))</f>
        <v/>
      </c>
      <c r="CC377" s="119" t="str">
        <f>IF(BM377="", "", IF(BM377&lt;=$B377, WORKDAY(DATE(YEAR($BB377), MONTH(BM377)+1, DAY(BM377)-1), 1, Settings!$AY$23:$AY$38), BM377))</f>
        <v/>
      </c>
      <c r="CD377" s="119" t="str">
        <f>IF(BN377="", "", IF(BN377&lt;=$B377, WORKDAY(DATE(YEAR($BB377), MONTH(BN377)+1, DAY(BN377)-1), 1, Settings!$AY$23:$AY$38), BN377))</f>
        <v/>
      </c>
      <c r="CE377" s="119" t="str">
        <f>IF(BO377="", "", IF(BO377&lt;=$B377, WORKDAY(DATE(YEAR($BB377), MONTH(BO377)+1, DAY(BO377)-1), 1, Settings!$AY$23:$AY$38), BO377))</f>
        <v/>
      </c>
      <c r="CF377" s="120" t="str">
        <f>IF(BP377="", "", IF(BP377&lt;=$B377, WORKDAY(DATE(YEAR($BB377), MONTH(BP377)+1, DAY(BP377)-1), 1, Settings!$AY$23:$AY$38), BP377))</f>
        <v/>
      </c>
      <c r="CH377" s="48" t="str">
        <f t="shared" si="159"/>
        <v/>
      </c>
      <c r="CI377" s="49" t="str">
        <f t="shared" si="160"/>
        <v/>
      </c>
      <c r="CJ377" s="49" t="str">
        <f t="shared" si="161"/>
        <v/>
      </c>
      <c r="CK377" s="49" t="str">
        <f t="shared" si="162"/>
        <v/>
      </c>
      <c r="CL377" s="49" t="str">
        <f t="shared" si="163"/>
        <v/>
      </c>
      <c r="CM377" s="49" t="str">
        <f t="shared" si="164"/>
        <v/>
      </c>
      <c r="CN377" s="49" t="str">
        <f t="shared" si="165"/>
        <v/>
      </c>
      <c r="CO377" s="49" t="str">
        <f t="shared" si="166"/>
        <v/>
      </c>
      <c r="CP377" s="49" t="str">
        <f t="shared" si="167"/>
        <v/>
      </c>
      <c r="CQ377" s="49" t="str">
        <f t="shared" si="168"/>
        <v/>
      </c>
      <c r="CR377" s="49" t="str">
        <f t="shared" si="169"/>
        <v/>
      </c>
      <c r="CS377" s="49" t="str">
        <f t="shared" si="170"/>
        <v/>
      </c>
      <c r="CT377" s="49" t="str">
        <f t="shared" si="171"/>
        <v/>
      </c>
      <c r="CU377" s="49" t="str">
        <f t="shared" si="172"/>
        <v/>
      </c>
      <c r="CV377" s="16" t="str">
        <f t="shared" si="173"/>
        <v/>
      </c>
      <c r="CX377" s="48" t="str">
        <f t="shared" si="174"/>
        <v/>
      </c>
      <c r="CY377" s="49" t="str">
        <f t="shared" si="175"/>
        <v/>
      </c>
      <c r="CZ377" s="49" t="str">
        <f t="shared" si="176"/>
        <v/>
      </c>
      <c r="DA377" s="49" t="str">
        <f t="shared" si="177"/>
        <v/>
      </c>
      <c r="DB377" s="49" t="str">
        <f t="shared" si="178"/>
        <v/>
      </c>
      <c r="DC377" s="49" t="str">
        <f t="shared" si="179"/>
        <v/>
      </c>
      <c r="DD377" s="49" t="str">
        <f t="shared" si="180"/>
        <v/>
      </c>
      <c r="DE377" s="49" t="str">
        <f t="shared" si="181"/>
        <v/>
      </c>
      <c r="DF377" s="49" t="str">
        <f t="shared" si="182"/>
        <v/>
      </c>
      <c r="DG377" s="49" t="str">
        <f t="shared" si="183"/>
        <v/>
      </c>
      <c r="DH377" s="49" t="str">
        <f t="shared" si="184"/>
        <v/>
      </c>
      <c r="DI377" s="49" t="str">
        <f t="shared" si="185"/>
        <v/>
      </c>
      <c r="DJ377" s="49" t="str">
        <f t="shared" si="186"/>
        <v/>
      </c>
      <c r="DK377" s="49" t="str">
        <f t="shared" si="187"/>
        <v/>
      </c>
      <c r="DL377" s="16" t="str">
        <f t="shared" si="188"/>
        <v/>
      </c>
      <c r="DN377" s="17" t="str">
        <f t="shared" si="189"/>
        <v>Jul 2020</v>
      </c>
    </row>
    <row r="378" spans="1:118" x14ac:dyDescent="0.25">
      <c r="A378" s="30"/>
      <c r="B378" s="102">
        <f>IF(B377="", "", IFERROR(IF(B377+1&gt;Settings!$G$25, "", B377+1), ""))</f>
        <v>44014</v>
      </c>
      <c r="C378" s="294"/>
      <c r="D378" s="295"/>
      <c r="E378" s="295"/>
      <c r="F378" s="295"/>
      <c r="G378" s="295"/>
      <c r="H378" s="295"/>
      <c r="I378" s="295"/>
      <c r="J378" s="295"/>
      <c r="K378" s="295"/>
      <c r="L378" s="295"/>
      <c r="M378" s="295"/>
      <c r="N378" s="295"/>
      <c r="O378" s="295"/>
      <c r="P378" s="295"/>
      <c r="Q378" s="296"/>
      <c r="R378" s="30"/>
      <c r="T378" s="17" t="str">
        <f>IF($B378="", "", IF($B378&lt;Settings!$G$23, "Old", "New"))</f>
        <v>New</v>
      </c>
      <c r="AL378" s="118" t="str">
        <f>IF(OR($B378="", C378="", C$10="", AL$9), "", IFERROR($B378+INDEX(Settings!$AF$19:$AF$33, MATCH(C$10, Settings!$Y$19:$Y$33, 0))+IF(INDEX(Settings!$AI$19:$AI$33, MATCH(C$10, Settings!$Y$19:$Y$33, 0))="", 0, INDEX($AO$2:$AU$8, MATCH(TEXT($B378, "ddd"), $AN$2:$AN$8, 0), MATCH(INDEX(Settings!$AI$19:$AI$33, MATCH(C$10, Settings!$Y$19:$Y$33, 0)), $AO$1:$AU$1, 0))), 0))</f>
        <v/>
      </c>
      <c r="AM378" s="119" t="str">
        <f>IF(OR($B378="", D378="", D$10="", AM$9), "", IFERROR($B378+INDEX(Settings!$AF$19:$AF$33, MATCH(D$10, Settings!$Y$19:$Y$33, 0))+IF(INDEX(Settings!$AI$19:$AI$33, MATCH(D$10, Settings!$Y$19:$Y$33, 0))="", 0, INDEX($AO$2:$AU$8, MATCH(TEXT($B378, "ddd"), $AN$2:$AN$8, 0), MATCH(INDEX(Settings!$AI$19:$AI$33, MATCH(D$10, Settings!$Y$19:$Y$33, 0)), $AO$1:$AU$1, 0))), 0))</f>
        <v/>
      </c>
      <c r="AN378" s="119" t="str">
        <f>IF(OR($B378="", E378="", E$10="", AN$9), "", IFERROR($B378+INDEX(Settings!$AF$19:$AF$33, MATCH(E$10, Settings!$Y$19:$Y$33, 0))+IF(INDEX(Settings!$AI$19:$AI$33, MATCH(E$10, Settings!$Y$19:$Y$33, 0))="", 0, INDEX($AO$2:$AU$8, MATCH(TEXT($B378, "ddd"), $AN$2:$AN$8, 0), MATCH(INDEX(Settings!$AI$19:$AI$33, MATCH(E$10, Settings!$Y$19:$Y$33, 0)), $AO$1:$AU$1, 0))), 0))</f>
        <v/>
      </c>
      <c r="AO378" s="119" t="str">
        <f>IF(OR($B378="", F378="", F$10="", AO$9), "", IFERROR($B378+INDEX(Settings!$AF$19:$AF$33, MATCH(F$10, Settings!$Y$19:$Y$33, 0))+IF(INDEX(Settings!$AI$19:$AI$33, MATCH(F$10, Settings!$Y$19:$Y$33, 0))="", 0, INDEX($AO$2:$AU$8, MATCH(TEXT($B378, "ddd"), $AN$2:$AN$8, 0), MATCH(INDEX(Settings!$AI$19:$AI$33, MATCH(F$10, Settings!$Y$19:$Y$33, 0)), $AO$1:$AU$1, 0))), 0))</f>
        <v/>
      </c>
      <c r="AP378" s="119" t="str">
        <f>IF(OR($B378="", G378="", G$10="", AP$9), "", IFERROR($B378+INDEX(Settings!$AF$19:$AF$33, MATCH(G$10, Settings!$Y$19:$Y$33, 0))+IF(INDEX(Settings!$AI$19:$AI$33, MATCH(G$10, Settings!$Y$19:$Y$33, 0))="", 0, INDEX($AO$2:$AU$8, MATCH(TEXT($B378, "ddd"), $AN$2:$AN$8, 0), MATCH(INDEX(Settings!$AI$19:$AI$33, MATCH(G$10, Settings!$Y$19:$Y$33, 0)), $AO$1:$AU$1, 0))), 0))</f>
        <v/>
      </c>
      <c r="AQ378" s="119" t="str">
        <f>IF(OR($B378="", H378="", H$10="", AQ$9), "", IFERROR($B378+INDEX(Settings!$AF$19:$AF$33, MATCH(H$10, Settings!$Y$19:$Y$33, 0))+IF(INDEX(Settings!$AI$19:$AI$33, MATCH(H$10, Settings!$Y$19:$Y$33, 0))="", 0, INDEX($AO$2:$AU$8, MATCH(TEXT($B378, "ddd"), $AN$2:$AN$8, 0), MATCH(INDEX(Settings!$AI$19:$AI$33, MATCH(H$10, Settings!$Y$19:$Y$33, 0)), $AO$1:$AU$1, 0))), 0))</f>
        <v/>
      </c>
      <c r="AR378" s="119" t="str">
        <f>IF(OR($B378="", I378="", I$10="", AR$9), "", IFERROR($B378+INDEX(Settings!$AF$19:$AF$33, MATCH(I$10, Settings!$Y$19:$Y$33, 0))+IF(INDEX(Settings!$AI$19:$AI$33, MATCH(I$10, Settings!$Y$19:$Y$33, 0))="", 0, INDEX($AO$2:$AU$8, MATCH(TEXT($B378, "ddd"), $AN$2:$AN$8, 0), MATCH(INDEX(Settings!$AI$19:$AI$33, MATCH(I$10, Settings!$Y$19:$Y$33, 0)), $AO$1:$AU$1, 0))), 0))</f>
        <v/>
      </c>
      <c r="AS378" s="119" t="str">
        <f>IF(OR($B378="", J378="", J$10="", AS$9), "", IFERROR($B378+INDEX(Settings!$AF$19:$AF$33, MATCH(J$10, Settings!$Y$19:$Y$33, 0))+IF(INDEX(Settings!$AI$19:$AI$33, MATCH(J$10, Settings!$Y$19:$Y$33, 0))="", 0, INDEX($AO$2:$AU$8, MATCH(TEXT($B378, "ddd"), $AN$2:$AN$8, 0), MATCH(INDEX(Settings!$AI$19:$AI$33, MATCH(J$10, Settings!$Y$19:$Y$33, 0)), $AO$1:$AU$1, 0))), 0))</f>
        <v/>
      </c>
      <c r="AT378" s="119" t="str">
        <f>IF(OR($B378="", K378="", K$10="", AT$9), "", IFERROR($B378+INDEX(Settings!$AF$19:$AF$33, MATCH(K$10, Settings!$Y$19:$Y$33, 0))+IF(INDEX(Settings!$AI$19:$AI$33, MATCH(K$10, Settings!$Y$19:$Y$33, 0))="", 0, INDEX($AO$2:$AU$8, MATCH(TEXT($B378, "ddd"), $AN$2:$AN$8, 0), MATCH(INDEX(Settings!$AI$19:$AI$33, MATCH(K$10, Settings!$Y$19:$Y$33, 0)), $AO$1:$AU$1, 0))), 0))</f>
        <v/>
      </c>
      <c r="AU378" s="119" t="str">
        <f>IF(OR($B378="", L378="", L$10="", AU$9), "", IFERROR($B378+INDEX(Settings!$AF$19:$AF$33, MATCH(L$10, Settings!$Y$19:$Y$33, 0))+IF(INDEX(Settings!$AI$19:$AI$33, MATCH(L$10, Settings!$Y$19:$Y$33, 0))="", 0, INDEX($AO$2:$AU$8, MATCH(TEXT($B378, "ddd"), $AN$2:$AN$8, 0), MATCH(INDEX(Settings!$AI$19:$AI$33, MATCH(L$10, Settings!$Y$19:$Y$33, 0)), $AO$1:$AU$1, 0))), 0))</f>
        <v/>
      </c>
      <c r="AV378" s="119" t="str">
        <f>IF(OR($B378="", M378="", M$10="", AV$9), "", IFERROR($B378+INDEX(Settings!$AF$19:$AF$33, MATCH(M$10, Settings!$Y$19:$Y$33, 0))+IF(INDEX(Settings!$AI$19:$AI$33, MATCH(M$10, Settings!$Y$19:$Y$33, 0))="", 0, INDEX($AO$2:$AU$8, MATCH(TEXT($B378, "ddd"), $AN$2:$AN$8, 0), MATCH(INDEX(Settings!$AI$19:$AI$33, MATCH(M$10, Settings!$Y$19:$Y$33, 0)), $AO$1:$AU$1, 0))), 0))</f>
        <v/>
      </c>
      <c r="AW378" s="119" t="str">
        <f>IF(OR($B378="", N378="", N$10="", AW$9), "", IFERROR($B378+INDEX(Settings!$AF$19:$AF$33, MATCH(N$10, Settings!$Y$19:$Y$33, 0))+IF(INDEX(Settings!$AI$19:$AI$33, MATCH(N$10, Settings!$Y$19:$Y$33, 0))="", 0, INDEX($AO$2:$AU$8, MATCH(TEXT($B378, "ddd"), $AN$2:$AN$8, 0), MATCH(INDEX(Settings!$AI$19:$AI$33, MATCH(N$10, Settings!$Y$19:$Y$33, 0)), $AO$1:$AU$1, 0))), 0))</f>
        <v/>
      </c>
      <c r="AX378" s="119" t="str">
        <f>IF(OR($B378="", O378="", O$10="", AX$9), "", IFERROR($B378+INDEX(Settings!$AF$19:$AF$33, MATCH(O$10, Settings!$Y$19:$Y$33, 0))+IF(INDEX(Settings!$AI$19:$AI$33, MATCH(O$10, Settings!$Y$19:$Y$33, 0))="", 0, INDEX($AO$2:$AU$8, MATCH(TEXT($B378, "ddd"), $AN$2:$AN$8, 0), MATCH(INDEX(Settings!$AI$19:$AI$33, MATCH(O$10, Settings!$Y$19:$Y$33, 0)), $AO$1:$AU$1, 0))), 0))</f>
        <v/>
      </c>
      <c r="AY378" s="119" t="str">
        <f>IF(OR($B378="", P378="", P$10="", AY$9), "", IFERROR($B378+INDEX(Settings!$AF$19:$AF$33, MATCH(P$10, Settings!$Y$19:$Y$33, 0))+IF(INDEX(Settings!$AI$19:$AI$33, MATCH(P$10, Settings!$Y$19:$Y$33, 0))="", 0, INDEX($AO$2:$AU$8, MATCH(TEXT($B378, "ddd"), $AN$2:$AN$8, 0), MATCH(INDEX(Settings!$AI$19:$AI$33, MATCH(P$10, Settings!$Y$19:$Y$33, 0)), $AO$1:$AU$1, 0))), 0))</f>
        <v/>
      </c>
      <c r="AZ378" s="120" t="str">
        <f>IF(OR($B378="", Q378="", Q$10="", AZ$9), "", IFERROR($B378+INDEX(Settings!$AF$19:$AF$33, MATCH(Q$10, Settings!$Y$19:$Y$33, 0))+IF(INDEX(Settings!$AI$19:$AI$33, MATCH(Q$10, Settings!$Y$19:$Y$33, 0))="", 0, INDEX($AO$2:$AU$8, MATCH(TEXT($B378, "ddd"), $AN$2:$AN$8, 0), MATCH(INDEX(Settings!$AI$19:$AI$33, MATCH(Q$10, Settings!$Y$19:$Y$33, 0)), $AO$1:$AU$1, 0))), 0))</f>
        <v/>
      </c>
      <c r="BB378" s="118" t="str">
        <f>IF(OR(C$10="", $B378="", C378="", BB$9=""), "", IFERROR(WORKDAY((DATE(YEAR($B378), MONTH($B378)+INDEX(Settings!$AM$19:$AM$33, MATCH(C$10, Settings!$Y$19:$Y$33, 0)), IF(INDEX(Settings!$AQ$19:$AQ$33, MATCH(C$10, Settings!$Y$19:$Y$33, 0))=0, DAY($B378), INDEX(Settings!$AQ$19:$AQ$33, MATCH(C$10, Settings!$Y$19:$Y$33, 0))))-1), 1, Settings!$AY$23:$AY$38), ""))</f>
        <v/>
      </c>
      <c r="BC378" s="119" t="str">
        <f>IF(OR(D$10="", $B378="", D378="", BC$9=""), "", IFERROR(WORKDAY((DATE(YEAR($B378), MONTH($B378)+INDEX(Settings!$AM$19:$AM$33, MATCH(D$10, Settings!$Y$19:$Y$33, 0)), IF(INDEX(Settings!$AQ$19:$AQ$33, MATCH(D$10, Settings!$Y$19:$Y$33, 0))=0, DAY($B378), INDEX(Settings!$AQ$19:$AQ$33, MATCH(D$10, Settings!$Y$19:$Y$33, 0))))-1), 1, Settings!$AY$23:$AY$38), ""))</f>
        <v/>
      </c>
      <c r="BD378" s="119" t="str">
        <f>IF(OR(E$10="", $B378="", E378="", BD$9=""), "", IFERROR(WORKDAY((DATE(YEAR($B378), MONTH($B378)+INDEX(Settings!$AM$19:$AM$33, MATCH(E$10, Settings!$Y$19:$Y$33, 0)), IF(INDEX(Settings!$AQ$19:$AQ$33, MATCH(E$10, Settings!$Y$19:$Y$33, 0))=0, DAY($B378), INDEX(Settings!$AQ$19:$AQ$33, MATCH(E$10, Settings!$Y$19:$Y$33, 0))))-1), 1, Settings!$AY$23:$AY$38), ""))</f>
        <v/>
      </c>
      <c r="BE378" s="119" t="str">
        <f>IF(OR(F$10="", $B378="", F378="", BE$9=""), "", IFERROR(WORKDAY((DATE(YEAR($B378), MONTH($B378)+INDEX(Settings!$AM$19:$AM$33, MATCH(F$10, Settings!$Y$19:$Y$33, 0)), IF(INDEX(Settings!$AQ$19:$AQ$33, MATCH(F$10, Settings!$Y$19:$Y$33, 0))=0, DAY($B378), INDEX(Settings!$AQ$19:$AQ$33, MATCH(F$10, Settings!$Y$19:$Y$33, 0))))-1), 1, Settings!$AY$23:$AY$38), ""))</f>
        <v/>
      </c>
      <c r="BF378" s="119" t="str">
        <f>IF(OR(G$10="", $B378="", G378="", BF$9=""), "", IFERROR(WORKDAY((DATE(YEAR($B378), MONTH($B378)+INDEX(Settings!$AM$19:$AM$33, MATCH(G$10, Settings!$Y$19:$Y$33, 0)), IF(INDEX(Settings!$AQ$19:$AQ$33, MATCH(G$10, Settings!$Y$19:$Y$33, 0))=0, DAY($B378), INDEX(Settings!$AQ$19:$AQ$33, MATCH(G$10, Settings!$Y$19:$Y$33, 0))))-1), 1, Settings!$AY$23:$AY$38), ""))</f>
        <v/>
      </c>
      <c r="BG378" s="119" t="str">
        <f>IF(OR(H$10="", $B378="", H378="", BG$9=""), "", IFERROR(WORKDAY((DATE(YEAR($B378), MONTH($B378)+INDEX(Settings!$AM$19:$AM$33, MATCH(H$10, Settings!$Y$19:$Y$33, 0)), IF(INDEX(Settings!$AQ$19:$AQ$33, MATCH(H$10, Settings!$Y$19:$Y$33, 0))=0, DAY($B378), INDEX(Settings!$AQ$19:$AQ$33, MATCH(H$10, Settings!$Y$19:$Y$33, 0))))-1), 1, Settings!$AY$23:$AY$38), ""))</f>
        <v/>
      </c>
      <c r="BH378" s="119" t="str">
        <f>IF(OR(I$10="", $B378="", I378="", BH$9=""), "", IFERROR(WORKDAY((DATE(YEAR($B378), MONTH($B378)+INDEX(Settings!$AM$19:$AM$33, MATCH(I$10, Settings!$Y$19:$Y$33, 0)), IF(INDEX(Settings!$AQ$19:$AQ$33, MATCH(I$10, Settings!$Y$19:$Y$33, 0))=0, DAY($B378), INDEX(Settings!$AQ$19:$AQ$33, MATCH(I$10, Settings!$Y$19:$Y$33, 0))))-1), 1, Settings!$AY$23:$AY$38), ""))</f>
        <v/>
      </c>
      <c r="BI378" s="119" t="str">
        <f>IF(OR(J$10="", $B378="", J378="", BI$9=""), "", IFERROR(WORKDAY((DATE(YEAR($B378), MONTH($B378)+INDEX(Settings!$AM$19:$AM$33, MATCH(J$10, Settings!$Y$19:$Y$33, 0)), IF(INDEX(Settings!$AQ$19:$AQ$33, MATCH(J$10, Settings!$Y$19:$Y$33, 0))=0, DAY($B378), INDEX(Settings!$AQ$19:$AQ$33, MATCH(J$10, Settings!$Y$19:$Y$33, 0))))-1), 1, Settings!$AY$23:$AY$38), ""))</f>
        <v/>
      </c>
      <c r="BJ378" s="119" t="str">
        <f>IF(OR(K$10="", $B378="", K378="", BJ$9=""), "", IFERROR(WORKDAY((DATE(YEAR($B378), MONTH($B378)+INDEX(Settings!$AM$19:$AM$33, MATCH(K$10, Settings!$Y$19:$Y$33, 0)), IF(INDEX(Settings!$AQ$19:$AQ$33, MATCH(K$10, Settings!$Y$19:$Y$33, 0))=0, DAY($B378), INDEX(Settings!$AQ$19:$AQ$33, MATCH(K$10, Settings!$Y$19:$Y$33, 0))))-1), 1, Settings!$AY$23:$AY$38), ""))</f>
        <v/>
      </c>
      <c r="BK378" s="119" t="str">
        <f>IF(OR(L$10="", $B378="", L378="", BK$9=""), "", IFERROR(WORKDAY((DATE(YEAR($B378), MONTH($B378)+INDEX(Settings!$AM$19:$AM$33, MATCH(L$10, Settings!$Y$19:$Y$33, 0)), IF(INDEX(Settings!$AQ$19:$AQ$33, MATCH(L$10, Settings!$Y$19:$Y$33, 0))=0, DAY($B378), INDEX(Settings!$AQ$19:$AQ$33, MATCH(L$10, Settings!$Y$19:$Y$33, 0))))-1), 1, Settings!$AY$23:$AY$38), ""))</f>
        <v/>
      </c>
      <c r="BL378" s="119" t="str">
        <f>IF(OR(M$10="", $B378="", M378="", BL$9=""), "", IFERROR(WORKDAY((DATE(YEAR($B378), MONTH($B378)+INDEX(Settings!$AM$19:$AM$33, MATCH(M$10, Settings!$Y$19:$Y$33, 0)), IF(INDEX(Settings!$AQ$19:$AQ$33, MATCH(M$10, Settings!$Y$19:$Y$33, 0))=0, DAY($B378), INDEX(Settings!$AQ$19:$AQ$33, MATCH(M$10, Settings!$Y$19:$Y$33, 0))))-1), 1, Settings!$AY$23:$AY$38), ""))</f>
        <v/>
      </c>
      <c r="BM378" s="119" t="str">
        <f>IF(OR(N$10="", $B378="", N378="", BM$9=""), "", IFERROR(WORKDAY((DATE(YEAR($B378), MONTH($B378)+INDEX(Settings!$AM$19:$AM$33, MATCH(N$10, Settings!$Y$19:$Y$33, 0)), IF(INDEX(Settings!$AQ$19:$AQ$33, MATCH(N$10, Settings!$Y$19:$Y$33, 0))=0, DAY($B378), INDEX(Settings!$AQ$19:$AQ$33, MATCH(N$10, Settings!$Y$19:$Y$33, 0))))-1), 1, Settings!$AY$23:$AY$38), ""))</f>
        <v/>
      </c>
      <c r="BN378" s="119" t="str">
        <f>IF(OR(O$10="", $B378="", O378="", BN$9=""), "", IFERROR(WORKDAY((DATE(YEAR($B378), MONTH($B378)+INDEX(Settings!$AM$19:$AM$33, MATCH(O$10, Settings!$Y$19:$Y$33, 0)), IF(INDEX(Settings!$AQ$19:$AQ$33, MATCH(O$10, Settings!$Y$19:$Y$33, 0))=0, DAY($B378), INDEX(Settings!$AQ$19:$AQ$33, MATCH(O$10, Settings!$Y$19:$Y$33, 0))))-1), 1, Settings!$AY$23:$AY$38), ""))</f>
        <v/>
      </c>
      <c r="BO378" s="119" t="str">
        <f>IF(OR(P$10="", $B378="", P378="", BO$9=""), "", IFERROR(WORKDAY((DATE(YEAR($B378), MONTH($B378)+INDEX(Settings!$AM$19:$AM$33, MATCH(P$10, Settings!$Y$19:$Y$33, 0)), IF(INDEX(Settings!$AQ$19:$AQ$33, MATCH(P$10, Settings!$Y$19:$Y$33, 0))=0, DAY($B378), INDEX(Settings!$AQ$19:$AQ$33, MATCH(P$10, Settings!$Y$19:$Y$33, 0))))-1), 1, Settings!$AY$23:$AY$38), ""))</f>
        <v/>
      </c>
      <c r="BP378" s="120" t="str">
        <f>IF(OR(Q$10="", $B378="", Q378="", BP$9=""), "", IFERROR(WORKDAY((DATE(YEAR($B378), MONTH($B378)+INDEX(Settings!$AM$19:$AM$33, MATCH(Q$10, Settings!$Y$19:$Y$33, 0)), IF(INDEX(Settings!$AQ$19:$AQ$33, MATCH(Q$10, Settings!$Y$19:$Y$33, 0))=0, DAY($B378), INDEX(Settings!$AQ$19:$AQ$33, MATCH(Q$10, Settings!$Y$19:$Y$33, 0))))-1), 1, Settings!$AY$23:$AY$38), ""))</f>
        <v/>
      </c>
      <c r="BR378" s="118" t="str">
        <f>IF(BB378="", "", IF(BB378&lt;=$B378, WORKDAY(DATE(YEAR($BB378), MONTH(BB378)+1, DAY(BB378)-1), 1, Settings!$AY$23:$AY$38), BB378))</f>
        <v/>
      </c>
      <c r="BS378" s="119" t="str">
        <f>IF(BC378="", "", IF(BC378&lt;=$B378, WORKDAY(DATE(YEAR($BB378), MONTH(BC378)+1, DAY(BC378)-1), 1, Settings!$AY$23:$AY$38), BC378))</f>
        <v/>
      </c>
      <c r="BT378" s="119" t="str">
        <f>IF(BD378="", "", IF(BD378&lt;=$B378, WORKDAY(DATE(YEAR($BB378), MONTH(BD378)+1, DAY(BD378)-1), 1, Settings!$AY$23:$AY$38), BD378))</f>
        <v/>
      </c>
      <c r="BU378" s="119" t="str">
        <f>IF(BE378="", "", IF(BE378&lt;=$B378, WORKDAY(DATE(YEAR($BB378), MONTH(BE378)+1, DAY(BE378)-1), 1, Settings!$AY$23:$AY$38), BE378))</f>
        <v/>
      </c>
      <c r="BV378" s="119" t="str">
        <f>IF(BF378="", "", IF(BF378&lt;=$B378, WORKDAY(DATE(YEAR($BB378), MONTH(BF378)+1, DAY(BF378)-1), 1, Settings!$AY$23:$AY$38), BF378))</f>
        <v/>
      </c>
      <c r="BW378" s="119" t="str">
        <f>IF(BG378="", "", IF(BG378&lt;=$B378, WORKDAY(DATE(YEAR($BB378), MONTH(BG378)+1, DAY(BG378)-1), 1, Settings!$AY$23:$AY$38), BG378))</f>
        <v/>
      </c>
      <c r="BX378" s="119" t="str">
        <f>IF(BH378="", "", IF(BH378&lt;=$B378, WORKDAY(DATE(YEAR($BB378), MONTH(BH378)+1, DAY(BH378)-1), 1, Settings!$AY$23:$AY$38), BH378))</f>
        <v/>
      </c>
      <c r="BY378" s="119" t="str">
        <f>IF(BI378="", "", IF(BI378&lt;=$B378, WORKDAY(DATE(YEAR($BB378), MONTH(BI378)+1, DAY(BI378)-1), 1, Settings!$AY$23:$AY$38), BI378))</f>
        <v/>
      </c>
      <c r="BZ378" s="119" t="str">
        <f>IF(BJ378="", "", IF(BJ378&lt;=$B378, WORKDAY(DATE(YEAR($BB378), MONTH(BJ378)+1, DAY(BJ378)-1), 1, Settings!$AY$23:$AY$38), BJ378))</f>
        <v/>
      </c>
      <c r="CA378" s="119" t="str">
        <f>IF(BK378="", "", IF(BK378&lt;=$B378, WORKDAY(DATE(YEAR($BB378), MONTH(BK378)+1, DAY(BK378)-1), 1, Settings!$AY$23:$AY$38), BK378))</f>
        <v/>
      </c>
      <c r="CB378" s="119" t="str">
        <f>IF(BL378="", "", IF(BL378&lt;=$B378, WORKDAY(DATE(YEAR($BB378), MONTH(BL378)+1, DAY(BL378)-1), 1, Settings!$AY$23:$AY$38), BL378))</f>
        <v/>
      </c>
      <c r="CC378" s="119" t="str">
        <f>IF(BM378="", "", IF(BM378&lt;=$B378, WORKDAY(DATE(YEAR($BB378), MONTH(BM378)+1, DAY(BM378)-1), 1, Settings!$AY$23:$AY$38), BM378))</f>
        <v/>
      </c>
      <c r="CD378" s="119" t="str">
        <f>IF(BN378="", "", IF(BN378&lt;=$B378, WORKDAY(DATE(YEAR($BB378), MONTH(BN378)+1, DAY(BN378)-1), 1, Settings!$AY$23:$AY$38), BN378))</f>
        <v/>
      </c>
      <c r="CE378" s="119" t="str">
        <f>IF(BO378="", "", IF(BO378&lt;=$B378, WORKDAY(DATE(YEAR($BB378), MONTH(BO378)+1, DAY(BO378)-1), 1, Settings!$AY$23:$AY$38), BO378))</f>
        <v/>
      </c>
      <c r="CF378" s="120" t="str">
        <f>IF(BP378="", "", IF(BP378&lt;=$B378, WORKDAY(DATE(YEAR($BB378), MONTH(BP378)+1, DAY(BP378)-1), 1, Settings!$AY$23:$AY$38), BP378))</f>
        <v/>
      </c>
      <c r="CH378" s="48" t="str">
        <f t="shared" si="159"/>
        <v/>
      </c>
      <c r="CI378" s="49" t="str">
        <f t="shared" si="160"/>
        <v/>
      </c>
      <c r="CJ378" s="49" t="str">
        <f t="shared" si="161"/>
        <v/>
      </c>
      <c r="CK378" s="49" t="str">
        <f t="shared" si="162"/>
        <v/>
      </c>
      <c r="CL378" s="49" t="str">
        <f t="shared" si="163"/>
        <v/>
      </c>
      <c r="CM378" s="49" t="str">
        <f t="shared" si="164"/>
        <v/>
      </c>
      <c r="CN378" s="49" t="str">
        <f t="shared" si="165"/>
        <v/>
      </c>
      <c r="CO378" s="49" t="str">
        <f t="shared" si="166"/>
        <v/>
      </c>
      <c r="CP378" s="49" t="str">
        <f t="shared" si="167"/>
        <v/>
      </c>
      <c r="CQ378" s="49" t="str">
        <f t="shared" si="168"/>
        <v/>
      </c>
      <c r="CR378" s="49" t="str">
        <f t="shared" si="169"/>
        <v/>
      </c>
      <c r="CS378" s="49" t="str">
        <f t="shared" si="170"/>
        <v/>
      </c>
      <c r="CT378" s="49" t="str">
        <f t="shared" si="171"/>
        <v/>
      </c>
      <c r="CU378" s="49" t="str">
        <f t="shared" si="172"/>
        <v/>
      </c>
      <c r="CV378" s="16" t="str">
        <f t="shared" si="173"/>
        <v/>
      </c>
      <c r="CX378" s="48" t="str">
        <f t="shared" si="174"/>
        <v/>
      </c>
      <c r="CY378" s="49" t="str">
        <f t="shared" si="175"/>
        <v/>
      </c>
      <c r="CZ378" s="49" t="str">
        <f t="shared" si="176"/>
        <v/>
      </c>
      <c r="DA378" s="49" t="str">
        <f t="shared" si="177"/>
        <v/>
      </c>
      <c r="DB378" s="49" t="str">
        <f t="shared" si="178"/>
        <v/>
      </c>
      <c r="DC378" s="49" t="str">
        <f t="shared" si="179"/>
        <v/>
      </c>
      <c r="DD378" s="49" t="str">
        <f t="shared" si="180"/>
        <v/>
      </c>
      <c r="DE378" s="49" t="str">
        <f t="shared" si="181"/>
        <v/>
      </c>
      <c r="DF378" s="49" t="str">
        <f t="shared" si="182"/>
        <v/>
      </c>
      <c r="DG378" s="49" t="str">
        <f t="shared" si="183"/>
        <v/>
      </c>
      <c r="DH378" s="49" t="str">
        <f t="shared" si="184"/>
        <v/>
      </c>
      <c r="DI378" s="49" t="str">
        <f t="shared" si="185"/>
        <v/>
      </c>
      <c r="DJ378" s="49" t="str">
        <f t="shared" si="186"/>
        <v/>
      </c>
      <c r="DK378" s="49" t="str">
        <f t="shared" si="187"/>
        <v/>
      </c>
      <c r="DL378" s="16" t="str">
        <f t="shared" si="188"/>
        <v/>
      </c>
      <c r="DN378" s="17" t="str">
        <f t="shared" si="189"/>
        <v>Jul 2020</v>
      </c>
    </row>
    <row r="379" spans="1:118" x14ac:dyDescent="0.25">
      <c r="A379" s="30"/>
      <c r="B379" s="102">
        <f>IF(B378="", "", IFERROR(IF(B378+1&gt;Settings!$G$25, "", B378+1), ""))</f>
        <v>44015</v>
      </c>
      <c r="C379" s="294"/>
      <c r="D379" s="295"/>
      <c r="E379" s="295"/>
      <c r="F379" s="295"/>
      <c r="G379" s="295"/>
      <c r="H379" s="295"/>
      <c r="I379" s="295"/>
      <c r="J379" s="295"/>
      <c r="K379" s="295"/>
      <c r="L379" s="295"/>
      <c r="M379" s="295"/>
      <c r="N379" s="295"/>
      <c r="O379" s="295"/>
      <c r="P379" s="295"/>
      <c r="Q379" s="296"/>
      <c r="R379" s="30"/>
      <c r="T379" s="17" t="str">
        <f>IF($B379="", "", IF($B379&lt;Settings!$G$23, "Old", "New"))</f>
        <v>New</v>
      </c>
      <c r="AL379" s="118" t="str">
        <f>IF(OR($B379="", C379="", C$10="", AL$9), "", IFERROR($B379+INDEX(Settings!$AF$19:$AF$33, MATCH(C$10, Settings!$Y$19:$Y$33, 0))+IF(INDEX(Settings!$AI$19:$AI$33, MATCH(C$10, Settings!$Y$19:$Y$33, 0))="", 0, INDEX($AO$2:$AU$8, MATCH(TEXT($B379, "ddd"), $AN$2:$AN$8, 0), MATCH(INDEX(Settings!$AI$19:$AI$33, MATCH(C$10, Settings!$Y$19:$Y$33, 0)), $AO$1:$AU$1, 0))), 0))</f>
        <v/>
      </c>
      <c r="AM379" s="119" t="str">
        <f>IF(OR($B379="", D379="", D$10="", AM$9), "", IFERROR($B379+INDEX(Settings!$AF$19:$AF$33, MATCH(D$10, Settings!$Y$19:$Y$33, 0))+IF(INDEX(Settings!$AI$19:$AI$33, MATCH(D$10, Settings!$Y$19:$Y$33, 0))="", 0, INDEX($AO$2:$AU$8, MATCH(TEXT($B379, "ddd"), $AN$2:$AN$8, 0), MATCH(INDEX(Settings!$AI$19:$AI$33, MATCH(D$10, Settings!$Y$19:$Y$33, 0)), $AO$1:$AU$1, 0))), 0))</f>
        <v/>
      </c>
      <c r="AN379" s="119" t="str">
        <f>IF(OR($B379="", E379="", E$10="", AN$9), "", IFERROR($B379+INDEX(Settings!$AF$19:$AF$33, MATCH(E$10, Settings!$Y$19:$Y$33, 0))+IF(INDEX(Settings!$AI$19:$AI$33, MATCH(E$10, Settings!$Y$19:$Y$33, 0))="", 0, INDEX($AO$2:$AU$8, MATCH(TEXT($B379, "ddd"), $AN$2:$AN$8, 0), MATCH(INDEX(Settings!$AI$19:$AI$33, MATCH(E$10, Settings!$Y$19:$Y$33, 0)), $AO$1:$AU$1, 0))), 0))</f>
        <v/>
      </c>
      <c r="AO379" s="119" t="str">
        <f>IF(OR($B379="", F379="", F$10="", AO$9), "", IFERROR($B379+INDEX(Settings!$AF$19:$AF$33, MATCH(F$10, Settings!$Y$19:$Y$33, 0))+IF(INDEX(Settings!$AI$19:$AI$33, MATCH(F$10, Settings!$Y$19:$Y$33, 0))="", 0, INDEX($AO$2:$AU$8, MATCH(TEXT($B379, "ddd"), $AN$2:$AN$8, 0), MATCH(INDEX(Settings!$AI$19:$AI$33, MATCH(F$10, Settings!$Y$19:$Y$33, 0)), $AO$1:$AU$1, 0))), 0))</f>
        <v/>
      </c>
      <c r="AP379" s="119" t="str">
        <f>IF(OR($B379="", G379="", G$10="", AP$9), "", IFERROR($B379+INDEX(Settings!$AF$19:$AF$33, MATCH(G$10, Settings!$Y$19:$Y$33, 0))+IF(INDEX(Settings!$AI$19:$AI$33, MATCH(G$10, Settings!$Y$19:$Y$33, 0))="", 0, INDEX($AO$2:$AU$8, MATCH(TEXT($B379, "ddd"), $AN$2:$AN$8, 0), MATCH(INDEX(Settings!$AI$19:$AI$33, MATCH(G$10, Settings!$Y$19:$Y$33, 0)), $AO$1:$AU$1, 0))), 0))</f>
        <v/>
      </c>
      <c r="AQ379" s="119" t="str">
        <f>IF(OR($B379="", H379="", H$10="", AQ$9), "", IFERROR($B379+INDEX(Settings!$AF$19:$AF$33, MATCH(H$10, Settings!$Y$19:$Y$33, 0))+IF(INDEX(Settings!$AI$19:$AI$33, MATCH(H$10, Settings!$Y$19:$Y$33, 0))="", 0, INDEX($AO$2:$AU$8, MATCH(TEXT($B379, "ddd"), $AN$2:$AN$8, 0), MATCH(INDEX(Settings!$AI$19:$AI$33, MATCH(H$10, Settings!$Y$19:$Y$33, 0)), $AO$1:$AU$1, 0))), 0))</f>
        <v/>
      </c>
      <c r="AR379" s="119" t="str">
        <f>IF(OR($B379="", I379="", I$10="", AR$9), "", IFERROR($B379+INDEX(Settings!$AF$19:$AF$33, MATCH(I$10, Settings!$Y$19:$Y$33, 0))+IF(INDEX(Settings!$AI$19:$AI$33, MATCH(I$10, Settings!$Y$19:$Y$33, 0))="", 0, INDEX($AO$2:$AU$8, MATCH(TEXT($B379, "ddd"), $AN$2:$AN$8, 0), MATCH(INDEX(Settings!$AI$19:$AI$33, MATCH(I$10, Settings!$Y$19:$Y$33, 0)), $AO$1:$AU$1, 0))), 0))</f>
        <v/>
      </c>
      <c r="AS379" s="119" t="str">
        <f>IF(OR($B379="", J379="", J$10="", AS$9), "", IFERROR($B379+INDEX(Settings!$AF$19:$AF$33, MATCH(J$10, Settings!$Y$19:$Y$33, 0))+IF(INDEX(Settings!$AI$19:$AI$33, MATCH(J$10, Settings!$Y$19:$Y$33, 0))="", 0, INDEX($AO$2:$AU$8, MATCH(TEXT($B379, "ddd"), $AN$2:$AN$8, 0), MATCH(INDEX(Settings!$AI$19:$AI$33, MATCH(J$10, Settings!$Y$19:$Y$33, 0)), $AO$1:$AU$1, 0))), 0))</f>
        <v/>
      </c>
      <c r="AT379" s="119" t="str">
        <f>IF(OR($B379="", K379="", K$10="", AT$9), "", IFERROR($B379+INDEX(Settings!$AF$19:$AF$33, MATCH(K$10, Settings!$Y$19:$Y$33, 0))+IF(INDEX(Settings!$AI$19:$AI$33, MATCH(K$10, Settings!$Y$19:$Y$33, 0))="", 0, INDEX($AO$2:$AU$8, MATCH(TEXT($B379, "ddd"), $AN$2:$AN$8, 0), MATCH(INDEX(Settings!$AI$19:$AI$33, MATCH(K$10, Settings!$Y$19:$Y$33, 0)), $AO$1:$AU$1, 0))), 0))</f>
        <v/>
      </c>
      <c r="AU379" s="119" t="str">
        <f>IF(OR($B379="", L379="", L$10="", AU$9), "", IFERROR($B379+INDEX(Settings!$AF$19:$AF$33, MATCH(L$10, Settings!$Y$19:$Y$33, 0))+IF(INDEX(Settings!$AI$19:$AI$33, MATCH(L$10, Settings!$Y$19:$Y$33, 0))="", 0, INDEX($AO$2:$AU$8, MATCH(TEXT($B379, "ddd"), $AN$2:$AN$8, 0), MATCH(INDEX(Settings!$AI$19:$AI$33, MATCH(L$10, Settings!$Y$19:$Y$33, 0)), $AO$1:$AU$1, 0))), 0))</f>
        <v/>
      </c>
      <c r="AV379" s="119" t="str">
        <f>IF(OR($B379="", M379="", M$10="", AV$9), "", IFERROR($B379+INDEX(Settings!$AF$19:$AF$33, MATCH(M$10, Settings!$Y$19:$Y$33, 0))+IF(INDEX(Settings!$AI$19:$AI$33, MATCH(M$10, Settings!$Y$19:$Y$33, 0))="", 0, INDEX($AO$2:$AU$8, MATCH(TEXT($B379, "ddd"), $AN$2:$AN$8, 0), MATCH(INDEX(Settings!$AI$19:$AI$33, MATCH(M$10, Settings!$Y$19:$Y$33, 0)), $AO$1:$AU$1, 0))), 0))</f>
        <v/>
      </c>
      <c r="AW379" s="119" t="str">
        <f>IF(OR($B379="", N379="", N$10="", AW$9), "", IFERROR($B379+INDEX(Settings!$AF$19:$AF$33, MATCH(N$10, Settings!$Y$19:$Y$33, 0))+IF(INDEX(Settings!$AI$19:$AI$33, MATCH(N$10, Settings!$Y$19:$Y$33, 0))="", 0, INDEX($AO$2:$AU$8, MATCH(TEXT($B379, "ddd"), $AN$2:$AN$8, 0), MATCH(INDEX(Settings!$AI$19:$AI$33, MATCH(N$10, Settings!$Y$19:$Y$33, 0)), $AO$1:$AU$1, 0))), 0))</f>
        <v/>
      </c>
      <c r="AX379" s="119" t="str">
        <f>IF(OR($B379="", O379="", O$10="", AX$9), "", IFERROR($B379+INDEX(Settings!$AF$19:$AF$33, MATCH(O$10, Settings!$Y$19:$Y$33, 0))+IF(INDEX(Settings!$AI$19:$AI$33, MATCH(O$10, Settings!$Y$19:$Y$33, 0))="", 0, INDEX($AO$2:$AU$8, MATCH(TEXT($B379, "ddd"), $AN$2:$AN$8, 0), MATCH(INDEX(Settings!$AI$19:$AI$33, MATCH(O$10, Settings!$Y$19:$Y$33, 0)), $AO$1:$AU$1, 0))), 0))</f>
        <v/>
      </c>
      <c r="AY379" s="119" t="str">
        <f>IF(OR($B379="", P379="", P$10="", AY$9), "", IFERROR($B379+INDEX(Settings!$AF$19:$AF$33, MATCH(P$10, Settings!$Y$19:$Y$33, 0))+IF(INDEX(Settings!$AI$19:$AI$33, MATCH(P$10, Settings!$Y$19:$Y$33, 0))="", 0, INDEX($AO$2:$AU$8, MATCH(TEXT($B379, "ddd"), $AN$2:$AN$8, 0), MATCH(INDEX(Settings!$AI$19:$AI$33, MATCH(P$10, Settings!$Y$19:$Y$33, 0)), $AO$1:$AU$1, 0))), 0))</f>
        <v/>
      </c>
      <c r="AZ379" s="120" t="str">
        <f>IF(OR($B379="", Q379="", Q$10="", AZ$9), "", IFERROR($B379+INDEX(Settings!$AF$19:$AF$33, MATCH(Q$10, Settings!$Y$19:$Y$33, 0))+IF(INDEX(Settings!$AI$19:$AI$33, MATCH(Q$10, Settings!$Y$19:$Y$33, 0))="", 0, INDEX($AO$2:$AU$8, MATCH(TEXT($B379, "ddd"), $AN$2:$AN$8, 0), MATCH(INDEX(Settings!$AI$19:$AI$33, MATCH(Q$10, Settings!$Y$19:$Y$33, 0)), $AO$1:$AU$1, 0))), 0))</f>
        <v/>
      </c>
      <c r="BB379" s="118" t="str">
        <f>IF(OR(C$10="", $B379="", C379="", BB$9=""), "", IFERROR(WORKDAY((DATE(YEAR($B379), MONTH($B379)+INDEX(Settings!$AM$19:$AM$33, MATCH(C$10, Settings!$Y$19:$Y$33, 0)), IF(INDEX(Settings!$AQ$19:$AQ$33, MATCH(C$10, Settings!$Y$19:$Y$33, 0))=0, DAY($B379), INDEX(Settings!$AQ$19:$AQ$33, MATCH(C$10, Settings!$Y$19:$Y$33, 0))))-1), 1, Settings!$AY$23:$AY$38), ""))</f>
        <v/>
      </c>
      <c r="BC379" s="119" t="str">
        <f>IF(OR(D$10="", $B379="", D379="", BC$9=""), "", IFERROR(WORKDAY((DATE(YEAR($B379), MONTH($B379)+INDEX(Settings!$AM$19:$AM$33, MATCH(D$10, Settings!$Y$19:$Y$33, 0)), IF(INDEX(Settings!$AQ$19:$AQ$33, MATCH(D$10, Settings!$Y$19:$Y$33, 0))=0, DAY($B379), INDEX(Settings!$AQ$19:$AQ$33, MATCH(D$10, Settings!$Y$19:$Y$33, 0))))-1), 1, Settings!$AY$23:$AY$38), ""))</f>
        <v/>
      </c>
      <c r="BD379" s="119" t="str">
        <f>IF(OR(E$10="", $B379="", E379="", BD$9=""), "", IFERROR(WORKDAY((DATE(YEAR($B379), MONTH($B379)+INDEX(Settings!$AM$19:$AM$33, MATCH(E$10, Settings!$Y$19:$Y$33, 0)), IF(INDEX(Settings!$AQ$19:$AQ$33, MATCH(E$10, Settings!$Y$19:$Y$33, 0))=0, DAY($B379), INDEX(Settings!$AQ$19:$AQ$33, MATCH(E$10, Settings!$Y$19:$Y$33, 0))))-1), 1, Settings!$AY$23:$AY$38), ""))</f>
        <v/>
      </c>
      <c r="BE379" s="119" t="str">
        <f>IF(OR(F$10="", $B379="", F379="", BE$9=""), "", IFERROR(WORKDAY((DATE(YEAR($B379), MONTH($B379)+INDEX(Settings!$AM$19:$AM$33, MATCH(F$10, Settings!$Y$19:$Y$33, 0)), IF(INDEX(Settings!$AQ$19:$AQ$33, MATCH(F$10, Settings!$Y$19:$Y$33, 0))=0, DAY($B379), INDEX(Settings!$AQ$19:$AQ$33, MATCH(F$10, Settings!$Y$19:$Y$33, 0))))-1), 1, Settings!$AY$23:$AY$38), ""))</f>
        <v/>
      </c>
      <c r="BF379" s="119" t="str">
        <f>IF(OR(G$10="", $B379="", G379="", BF$9=""), "", IFERROR(WORKDAY((DATE(YEAR($B379), MONTH($B379)+INDEX(Settings!$AM$19:$AM$33, MATCH(G$10, Settings!$Y$19:$Y$33, 0)), IF(INDEX(Settings!$AQ$19:$AQ$33, MATCH(G$10, Settings!$Y$19:$Y$33, 0))=0, DAY($B379), INDEX(Settings!$AQ$19:$AQ$33, MATCH(G$10, Settings!$Y$19:$Y$33, 0))))-1), 1, Settings!$AY$23:$AY$38), ""))</f>
        <v/>
      </c>
      <c r="BG379" s="119" t="str">
        <f>IF(OR(H$10="", $B379="", H379="", BG$9=""), "", IFERROR(WORKDAY((DATE(YEAR($B379), MONTH($B379)+INDEX(Settings!$AM$19:$AM$33, MATCH(H$10, Settings!$Y$19:$Y$33, 0)), IF(INDEX(Settings!$AQ$19:$AQ$33, MATCH(H$10, Settings!$Y$19:$Y$33, 0))=0, DAY($B379), INDEX(Settings!$AQ$19:$AQ$33, MATCH(H$10, Settings!$Y$19:$Y$33, 0))))-1), 1, Settings!$AY$23:$AY$38), ""))</f>
        <v/>
      </c>
      <c r="BH379" s="119" t="str">
        <f>IF(OR(I$10="", $B379="", I379="", BH$9=""), "", IFERROR(WORKDAY((DATE(YEAR($B379), MONTH($B379)+INDEX(Settings!$AM$19:$AM$33, MATCH(I$10, Settings!$Y$19:$Y$33, 0)), IF(INDEX(Settings!$AQ$19:$AQ$33, MATCH(I$10, Settings!$Y$19:$Y$33, 0))=0, DAY($B379), INDEX(Settings!$AQ$19:$AQ$33, MATCH(I$10, Settings!$Y$19:$Y$33, 0))))-1), 1, Settings!$AY$23:$AY$38), ""))</f>
        <v/>
      </c>
      <c r="BI379" s="119" t="str">
        <f>IF(OR(J$10="", $B379="", J379="", BI$9=""), "", IFERROR(WORKDAY((DATE(YEAR($B379), MONTH($B379)+INDEX(Settings!$AM$19:$AM$33, MATCH(J$10, Settings!$Y$19:$Y$33, 0)), IF(INDEX(Settings!$AQ$19:$AQ$33, MATCH(J$10, Settings!$Y$19:$Y$33, 0))=0, DAY($B379), INDEX(Settings!$AQ$19:$AQ$33, MATCH(J$10, Settings!$Y$19:$Y$33, 0))))-1), 1, Settings!$AY$23:$AY$38), ""))</f>
        <v/>
      </c>
      <c r="BJ379" s="119" t="str">
        <f>IF(OR(K$10="", $B379="", K379="", BJ$9=""), "", IFERROR(WORKDAY((DATE(YEAR($B379), MONTH($B379)+INDEX(Settings!$AM$19:$AM$33, MATCH(K$10, Settings!$Y$19:$Y$33, 0)), IF(INDEX(Settings!$AQ$19:$AQ$33, MATCH(K$10, Settings!$Y$19:$Y$33, 0))=0, DAY($B379), INDEX(Settings!$AQ$19:$AQ$33, MATCH(K$10, Settings!$Y$19:$Y$33, 0))))-1), 1, Settings!$AY$23:$AY$38), ""))</f>
        <v/>
      </c>
      <c r="BK379" s="119" t="str">
        <f>IF(OR(L$10="", $B379="", L379="", BK$9=""), "", IFERROR(WORKDAY((DATE(YEAR($B379), MONTH($B379)+INDEX(Settings!$AM$19:$AM$33, MATCH(L$10, Settings!$Y$19:$Y$33, 0)), IF(INDEX(Settings!$AQ$19:$AQ$33, MATCH(L$10, Settings!$Y$19:$Y$33, 0))=0, DAY($B379), INDEX(Settings!$AQ$19:$AQ$33, MATCH(L$10, Settings!$Y$19:$Y$33, 0))))-1), 1, Settings!$AY$23:$AY$38), ""))</f>
        <v/>
      </c>
      <c r="BL379" s="119" t="str">
        <f>IF(OR(M$10="", $B379="", M379="", BL$9=""), "", IFERROR(WORKDAY((DATE(YEAR($B379), MONTH($B379)+INDEX(Settings!$AM$19:$AM$33, MATCH(M$10, Settings!$Y$19:$Y$33, 0)), IF(INDEX(Settings!$AQ$19:$AQ$33, MATCH(M$10, Settings!$Y$19:$Y$33, 0))=0, DAY($B379), INDEX(Settings!$AQ$19:$AQ$33, MATCH(M$10, Settings!$Y$19:$Y$33, 0))))-1), 1, Settings!$AY$23:$AY$38), ""))</f>
        <v/>
      </c>
      <c r="BM379" s="119" t="str">
        <f>IF(OR(N$10="", $B379="", N379="", BM$9=""), "", IFERROR(WORKDAY((DATE(YEAR($B379), MONTH($B379)+INDEX(Settings!$AM$19:$AM$33, MATCH(N$10, Settings!$Y$19:$Y$33, 0)), IF(INDEX(Settings!$AQ$19:$AQ$33, MATCH(N$10, Settings!$Y$19:$Y$33, 0))=0, DAY($B379), INDEX(Settings!$AQ$19:$AQ$33, MATCH(N$10, Settings!$Y$19:$Y$33, 0))))-1), 1, Settings!$AY$23:$AY$38), ""))</f>
        <v/>
      </c>
      <c r="BN379" s="119" t="str">
        <f>IF(OR(O$10="", $B379="", O379="", BN$9=""), "", IFERROR(WORKDAY((DATE(YEAR($B379), MONTH($B379)+INDEX(Settings!$AM$19:$AM$33, MATCH(O$10, Settings!$Y$19:$Y$33, 0)), IF(INDEX(Settings!$AQ$19:$AQ$33, MATCH(O$10, Settings!$Y$19:$Y$33, 0))=0, DAY($B379), INDEX(Settings!$AQ$19:$AQ$33, MATCH(O$10, Settings!$Y$19:$Y$33, 0))))-1), 1, Settings!$AY$23:$AY$38), ""))</f>
        <v/>
      </c>
      <c r="BO379" s="119" t="str">
        <f>IF(OR(P$10="", $B379="", P379="", BO$9=""), "", IFERROR(WORKDAY((DATE(YEAR($B379), MONTH($B379)+INDEX(Settings!$AM$19:$AM$33, MATCH(P$10, Settings!$Y$19:$Y$33, 0)), IF(INDEX(Settings!$AQ$19:$AQ$33, MATCH(P$10, Settings!$Y$19:$Y$33, 0))=0, DAY($B379), INDEX(Settings!$AQ$19:$AQ$33, MATCH(P$10, Settings!$Y$19:$Y$33, 0))))-1), 1, Settings!$AY$23:$AY$38), ""))</f>
        <v/>
      </c>
      <c r="BP379" s="120" t="str">
        <f>IF(OR(Q$10="", $B379="", Q379="", BP$9=""), "", IFERROR(WORKDAY((DATE(YEAR($B379), MONTH($B379)+INDEX(Settings!$AM$19:$AM$33, MATCH(Q$10, Settings!$Y$19:$Y$33, 0)), IF(INDEX(Settings!$AQ$19:$AQ$33, MATCH(Q$10, Settings!$Y$19:$Y$33, 0))=0, DAY($B379), INDEX(Settings!$AQ$19:$AQ$33, MATCH(Q$10, Settings!$Y$19:$Y$33, 0))))-1), 1, Settings!$AY$23:$AY$38), ""))</f>
        <v/>
      </c>
      <c r="BR379" s="118" t="str">
        <f>IF(BB379="", "", IF(BB379&lt;=$B379, WORKDAY(DATE(YEAR($BB379), MONTH(BB379)+1, DAY(BB379)-1), 1, Settings!$AY$23:$AY$38), BB379))</f>
        <v/>
      </c>
      <c r="BS379" s="119" t="str">
        <f>IF(BC379="", "", IF(BC379&lt;=$B379, WORKDAY(DATE(YEAR($BB379), MONTH(BC379)+1, DAY(BC379)-1), 1, Settings!$AY$23:$AY$38), BC379))</f>
        <v/>
      </c>
      <c r="BT379" s="119" t="str">
        <f>IF(BD379="", "", IF(BD379&lt;=$B379, WORKDAY(DATE(YEAR($BB379), MONTH(BD379)+1, DAY(BD379)-1), 1, Settings!$AY$23:$AY$38), BD379))</f>
        <v/>
      </c>
      <c r="BU379" s="119" t="str">
        <f>IF(BE379="", "", IF(BE379&lt;=$B379, WORKDAY(DATE(YEAR($BB379), MONTH(BE379)+1, DAY(BE379)-1), 1, Settings!$AY$23:$AY$38), BE379))</f>
        <v/>
      </c>
      <c r="BV379" s="119" t="str">
        <f>IF(BF379="", "", IF(BF379&lt;=$B379, WORKDAY(DATE(YEAR($BB379), MONTH(BF379)+1, DAY(BF379)-1), 1, Settings!$AY$23:$AY$38), BF379))</f>
        <v/>
      </c>
      <c r="BW379" s="119" t="str">
        <f>IF(BG379="", "", IF(BG379&lt;=$B379, WORKDAY(DATE(YEAR($BB379), MONTH(BG379)+1, DAY(BG379)-1), 1, Settings!$AY$23:$AY$38), BG379))</f>
        <v/>
      </c>
      <c r="BX379" s="119" t="str">
        <f>IF(BH379="", "", IF(BH379&lt;=$B379, WORKDAY(DATE(YEAR($BB379), MONTH(BH379)+1, DAY(BH379)-1), 1, Settings!$AY$23:$AY$38), BH379))</f>
        <v/>
      </c>
      <c r="BY379" s="119" t="str">
        <f>IF(BI379="", "", IF(BI379&lt;=$B379, WORKDAY(DATE(YEAR($BB379), MONTH(BI379)+1, DAY(BI379)-1), 1, Settings!$AY$23:$AY$38), BI379))</f>
        <v/>
      </c>
      <c r="BZ379" s="119" t="str">
        <f>IF(BJ379="", "", IF(BJ379&lt;=$B379, WORKDAY(DATE(YEAR($BB379), MONTH(BJ379)+1, DAY(BJ379)-1), 1, Settings!$AY$23:$AY$38), BJ379))</f>
        <v/>
      </c>
      <c r="CA379" s="119" t="str">
        <f>IF(BK379="", "", IF(BK379&lt;=$B379, WORKDAY(DATE(YEAR($BB379), MONTH(BK379)+1, DAY(BK379)-1), 1, Settings!$AY$23:$AY$38), BK379))</f>
        <v/>
      </c>
      <c r="CB379" s="119" t="str">
        <f>IF(BL379="", "", IF(BL379&lt;=$B379, WORKDAY(DATE(YEAR($BB379), MONTH(BL379)+1, DAY(BL379)-1), 1, Settings!$AY$23:$AY$38), BL379))</f>
        <v/>
      </c>
      <c r="CC379" s="119" t="str">
        <f>IF(BM379="", "", IF(BM379&lt;=$B379, WORKDAY(DATE(YEAR($BB379), MONTH(BM379)+1, DAY(BM379)-1), 1, Settings!$AY$23:$AY$38), BM379))</f>
        <v/>
      </c>
      <c r="CD379" s="119" t="str">
        <f>IF(BN379="", "", IF(BN379&lt;=$B379, WORKDAY(DATE(YEAR($BB379), MONTH(BN379)+1, DAY(BN379)-1), 1, Settings!$AY$23:$AY$38), BN379))</f>
        <v/>
      </c>
      <c r="CE379" s="119" t="str">
        <f>IF(BO379="", "", IF(BO379&lt;=$B379, WORKDAY(DATE(YEAR($BB379), MONTH(BO379)+1, DAY(BO379)-1), 1, Settings!$AY$23:$AY$38), BO379))</f>
        <v/>
      </c>
      <c r="CF379" s="120" t="str">
        <f>IF(BP379="", "", IF(BP379&lt;=$B379, WORKDAY(DATE(YEAR($BB379), MONTH(BP379)+1, DAY(BP379)-1), 1, Settings!$AY$23:$AY$38), BP379))</f>
        <v/>
      </c>
      <c r="CH379" s="48" t="str">
        <f t="shared" si="159"/>
        <v/>
      </c>
      <c r="CI379" s="49" t="str">
        <f t="shared" si="160"/>
        <v/>
      </c>
      <c r="CJ379" s="49" t="str">
        <f t="shared" si="161"/>
        <v/>
      </c>
      <c r="CK379" s="49" t="str">
        <f t="shared" si="162"/>
        <v/>
      </c>
      <c r="CL379" s="49" t="str">
        <f t="shared" si="163"/>
        <v/>
      </c>
      <c r="CM379" s="49" t="str">
        <f t="shared" si="164"/>
        <v/>
      </c>
      <c r="CN379" s="49" t="str">
        <f t="shared" si="165"/>
        <v/>
      </c>
      <c r="CO379" s="49" t="str">
        <f t="shared" si="166"/>
        <v/>
      </c>
      <c r="CP379" s="49" t="str">
        <f t="shared" si="167"/>
        <v/>
      </c>
      <c r="CQ379" s="49" t="str">
        <f t="shared" si="168"/>
        <v/>
      </c>
      <c r="CR379" s="49" t="str">
        <f t="shared" si="169"/>
        <v/>
      </c>
      <c r="CS379" s="49" t="str">
        <f t="shared" si="170"/>
        <v/>
      </c>
      <c r="CT379" s="49" t="str">
        <f t="shared" si="171"/>
        <v/>
      </c>
      <c r="CU379" s="49" t="str">
        <f t="shared" si="172"/>
        <v/>
      </c>
      <c r="CV379" s="16" t="str">
        <f t="shared" si="173"/>
        <v/>
      </c>
      <c r="CX379" s="48" t="str">
        <f t="shared" si="174"/>
        <v/>
      </c>
      <c r="CY379" s="49" t="str">
        <f t="shared" si="175"/>
        <v/>
      </c>
      <c r="CZ379" s="49" t="str">
        <f t="shared" si="176"/>
        <v/>
      </c>
      <c r="DA379" s="49" t="str">
        <f t="shared" si="177"/>
        <v/>
      </c>
      <c r="DB379" s="49" t="str">
        <f t="shared" si="178"/>
        <v/>
      </c>
      <c r="DC379" s="49" t="str">
        <f t="shared" si="179"/>
        <v/>
      </c>
      <c r="DD379" s="49" t="str">
        <f t="shared" si="180"/>
        <v/>
      </c>
      <c r="DE379" s="49" t="str">
        <f t="shared" si="181"/>
        <v/>
      </c>
      <c r="DF379" s="49" t="str">
        <f t="shared" si="182"/>
        <v/>
      </c>
      <c r="DG379" s="49" t="str">
        <f t="shared" si="183"/>
        <v/>
      </c>
      <c r="DH379" s="49" t="str">
        <f t="shared" si="184"/>
        <v/>
      </c>
      <c r="DI379" s="49" t="str">
        <f t="shared" si="185"/>
        <v/>
      </c>
      <c r="DJ379" s="49" t="str">
        <f t="shared" si="186"/>
        <v/>
      </c>
      <c r="DK379" s="49" t="str">
        <f t="shared" si="187"/>
        <v/>
      </c>
      <c r="DL379" s="16" t="str">
        <f t="shared" si="188"/>
        <v/>
      </c>
      <c r="DN379" s="17" t="str">
        <f t="shared" si="189"/>
        <v>Jul 2020</v>
      </c>
    </row>
    <row r="380" spans="1:118" x14ac:dyDescent="0.25">
      <c r="A380" s="30"/>
      <c r="B380" s="102">
        <f>IF(B379="", "", IFERROR(IF(B379+1&gt;Settings!$G$25, "", B379+1), ""))</f>
        <v>44016</v>
      </c>
      <c r="C380" s="294"/>
      <c r="D380" s="295"/>
      <c r="E380" s="295"/>
      <c r="F380" s="295"/>
      <c r="G380" s="295"/>
      <c r="H380" s="295"/>
      <c r="I380" s="295"/>
      <c r="J380" s="295"/>
      <c r="K380" s="295"/>
      <c r="L380" s="295"/>
      <c r="M380" s="295"/>
      <c r="N380" s="295"/>
      <c r="O380" s="295"/>
      <c r="P380" s="295"/>
      <c r="Q380" s="296"/>
      <c r="R380" s="30"/>
      <c r="T380" s="17" t="str">
        <f>IF($B380="", "", IF($B380&lt;Settings!$G$23, "Old", "New"))</f>
        <v>New</v>
      </c>
      <c r="AL380" s="118" t="str">
        <f>IF(OR($B380="", C380="", C$10="", AL$9), "", IFERROR($B380+INDEX(Settings!$AF$19:$AF$33, MATCH(C$10, Settings!$Y$19:$Y$33, 0))+IF(INDEX(Settings!$AI$19:$AI$33, MATCH(C$10, Settings!$Y$19:$Y$33, 0))="", 0, INDEX($AO$2:$AU$8, MATCH(TEXT($B380, "ddd"), $AN$2:$AN$8, 0), MATCH(INDEX(Settings!$AI$19:$AI$33, MATCH(C$10, Settings!$Y$19:$Y$33, 0)), $AO$1:$AU$1, 0))), 0))</f>
        <v/>
      </c>
      <c r="AM380" s="119" t="str">
        <f>IF(OR($B380="", D380="", D$10="", AM$9), "", IFERROR($B380+INDEX(Settings!$AF$19:$AF$33, MATCH(D$10, Settings!$Y$19:$Y$33, 0))+IF(INDEX(Settings!$AI$19:$AI$33, MATCH(D$10, Settings!$Y$19:$Y$33, 0))="", 0, INDEX($AO$2:$AU$8, MATCH(TEXT($B380, "ddd"), $AN$2:$AN$8, 0), MATCH(INDEX(Settings!$AI$19:$AI$33, MATCH(D$10, Settings!$Y$19:$Y$33, 0)), $AO$1:$AU$1, 0))), 0))</f>
        <v/>
      </c>
      <c r="AN380" s="119" t="str">
        <f>IF(OR($B380="", E380="", E$10="", AN$9), "", IFERROR($B380+INDEX(Settings!$AF$19:$AF$33, MATCH(E$10, Settings!$Y$19:$Y$33, 0))+IF(INDEX(Settings!$AI$19:$AI$33, MATCH(E$10, Settings!$Y$19:$Y$33, 0))="", 0, INDEX($AO$2:$AU$8, MATCH(TEXT($B380, "ddd"), $AN$2:$AN$8, 0), MATCH(INDEX(Settings!$AI$19:$AI$33, MATCH(E$10, Settings!$Y$19:$Y$33, 0)), $AO$1:$AU$1, 0))), 0))</f>
        <v/>
      </c>
      <c r="AO380" s="119" t="str">
        <f>IF(OR($B380="", F380="", F$10="", AO$9), "", IFERROR($B380+INDEX(Settings!$AF$19:$AF$33, MATCH(F$10, Settings!$Y$19:$Y$33, 0))+IF(INDEX(Settings!$AI$19:$AI$33, MATCH(F$10, Settings!$Y$19:$Y$33, 0))="", 0, INDEX($AO$2:$AU$8, MATCH(TEXT($B380, "ddd"), $AN$2:$AN$8, 0), MATCH(INDEX(Settings!$AI$19:$AI$33, MATCH(F$10, Settings!$Y$19:$Y$33, 0)), $AO$1:$AU$1, 0))), 0))</f>
        <v/>
      </c>
      <c r="AP380" s="119" t="str">
        <f>IF(OR($B380="", G380="", G$10="", AP$9), "", IFERROR($B380+INDEX(Settings!$AF$19:$AF$33, MATCH(G$10, Settings!$Y$19:$Y$33, 0))+IF(INDEX(Settings!$AI$19:$AI$33, MATCH(G$10, Settings!$Y$19:$Y$33, 0))="", 0, INDEX($AO$2:$AU$8, MATCH(TEXT($B380, "ddd"), $AN$2:$AN$8, 0), MATCH(INDEX(Settings!$AI$19:$AI$33, MATCH(G$10, Settings!$Y$19:$Y$33, 0)), $AO$1:$AU$1, 0))), 0))</f>
        <v/>
      </c>
      <c r="AQ380" s="119" t="str">
        <f>IF(OR($B380="", H380="", H$10="", AQ$9), "", IFERROR($B380+INDEX(Settings!$AF$19:$AF$33, MATCH(H$10, Settings!$Y$19:$Y$33, 0))+IF(INDEX(Settings!$AI$19:$AI$33, MATCH(H$10, Settings!$Y$19:$Y$33, 0))="", 0, INDEX($AO$2:$AU$8, MATCH(TEXT($B380, "ddd"), $AN$2:$AN$8, 0), MATCH(INDEX(Settings!$AI$19:$AI$33, MATCH(H$10, Settings!$Y$19:$Y$33, 0)), $AO$1:$AU$1, 0))), 0))</f>
        <v/>
      </c>
      <c r="AR380" s="119" t="str">
        <f>IF(OR($B380="", I380="", I$10="", AR$9), "", IFERROR($B380+INDEX(Settings!$AF$19:$AF$33, MATCH(I$10, Settings!$Y$19:$Y$33, 0))+IF(INDEX(Settings!$AI$19:$AI$33, MATCH(I$10, Settings!$Y$19:$Y$33, 0))="", 0, INDEX($AO$2:$AU$8, MATCH(TEXT($B380, "ddd"), $AN$2:$AN$8, 0), MATCH(INDEX(Settings!$AI$19:$AI$33, MATCH(I$10, Settings!$Y$19:$Y$33, 0)), $AO$1:$AU$1, 0))), 0))</f>
        <v/>
      </c>
      <c r="AS380" s="119" t="str">
        <f>IF(OR($B380="", J380="", J$10="", AS$9), "", IFERROR($B380+INDEX(Settings!$AF$19:$AF$33, MATCH(J$10, Settings!$Y$19:$Y$33, 0))+IF(INDEX(Settings!$AI$19:$AI$33, MATCH(J$10, Settings!$Y$19:$Y$33, 0))="", 0, INDEX($AO$2:$AU$8, MATCH(TEXT($B380, "ddd"), $AN$2:$AN$8, 0), MATCH(INDEX(Settings!$AI$19:$AI$33, MATCH(J$10, Settings!$Y$19:$Y$33, 0)), $AO$1:$AU$1, 0))), 0))</f>
        <v/>
      </c>
      <c r="AT380" s="119" t="str">
        <f>IF(OR($B380="", K380="", K$10="", AT$9), "", IFERROR($B380+INDEX(Settings!$AF$19:$AF$33, MATCH(K$10, Settings!$Y$19:$Y$33, 0))+IF(INDEX(Settings!$AI$19:$AI$33, MATCH(K$10, Settings!$Y$19:$Y$33, 0))="", 0, INDEX($AO$2:$AU$8, MATCH(TEXT($B380, "ddd"), $AN$2:$AN$8, 0), MATCH(INDEX(Settings!$AI$19:$AI$33, MATCH(K$10, Settings!$Y$19:$Y$33, 0)), $AO$1:$AU$1, 0))), 0))</f>
        <v/>
      </c>
      <c r="AU380" s="119" t="str">
        <f>IF(OR($B380="", L380="", L$10="", AU$9), "", IFERROR($B380+INDEX(Settings!$AF$19:$AF$33, MATCH(L$10, Settings!$Y$19:$Y$33, 0))+IF(INDEX(Settings!$AI$19:$AI$33, MATCH(L$10, Settings!$Y$19:$Y$33, 0))="", 0, INDEX($AO$2:$AU$8, MATCH(TEXT($B380, "ddd"), $AN$2:$AN$8, 0), MATCH(INDEX(Settings!$AI$19:$AI$33, MATCH(L$10, Settings!$Y$19:$Y$33, 0)), $AO$1:$AU$1, 0))), 0))</f>
        <v/>
      </c>
      <c r="AV380" s="119" t="str">
        <f>IF(OR($B380="", M380="", M$10="", AV$9), "", IFERROR($B380+INDEX(Settings!$AF$19:$AF$33, MATCH(M$10, Settings!$Y$19:$Y$33, 0))+IF(INDEX(Settings!$AI$19:$AI$33, MATCH(M$10, Settings!$Y$19:$Y$33, 0))="", 0, INDEX($AO$2:$AU$8, MATCH(TEXT($B380, "ddd"), $AN$2:$AN$8, 0), MATCH(INDEX(Settings!$AI$19:$AI$33, MATCH(M$10, Settings!$Y$19:$Y$33, 0)), $AO$1:$AU$1, 0))), 0))</f>
        <v/>
      </c>
      <c r="AW380" s="119" t="str">
        <f>IF(OR($B380="", N380="", N$10="", AW$9), "", IFERROR($B380+INDEX(Settings!$AF$19:$AF$33, MATCH(N$10, Settings!$Y$19:$Y$33, 0))+IF(INDEX(Settings!$AI$19:$AI$33, MATCH(N$10, Settings!$Y$19:$Y$33, 0))="", 0, INDEX($AO$2:$AU$8, MATCH(TEXT($B380, "ddd"), $AN$2:$AN$8, 0), MATCH(INDEX(Settings!$AI$19:$AI$33, MATCH(N$10, Settings!$Y$19:$Y$33, 0)), $AO$1:$AU$1, 0))), 0))</f>
        <v/>
      </c>
      <c r="AX380" s="119" t="str">
        <f>IF(OR($B380="", O380="", O$10="", AX$9), "", IFERROR($B380+INDEX(Settings!$AF$19:$AF$33, MATCH(O$10, Settings!$Y$19:$Y$33, 0))+IF(INDEX(Settings!$AI$19:$AI$33, MATCH(O$10, Settings!$Y$19:$Y$33, 0))="", 0, INDEX($AO$2:$AU$8, MATCH(TEXT($B380, "ddd"), $AN$2:$AN$8, 0), MATCH(INDEX(Settings!$AI$19:$AI$33, MATCH(O$10, Settings!$Y$19:$Y$33, 0)), $AO$1:$AU$1, 0))), 0))</f>
        <v/>
      </c>
      <c r="AY380" s="119" t="str">
        <f>IF(OR($B380="", P380="", P$10="", AY$9), "", IFERROR($B380+INDEX(Settings!$AF$19:$AF$33, MATCH(P$10, Settings!$Y$19:$Y$33, 0))+IF(INDEX(Settings!$AI$19:$AI$33, MATCH(P$10, Settings!$Y$19:$Y$33, 0))="", 0, INDEX($AO$2:$AU$8, MATCH(TEXT($B380, "ddd"), $AN$2:$AN$8, 0), MATCH(INDEX(Settings!$AI$19:$AI$33, MATCH(P$10, Settings!$Y$19:$Y$33, 0)), $AO$1:$AU$1, 0))), 0))</f>
        <v/>
      </c>
      <c r="AZ380" s="120" t="str">
        <f>IF(OR($B380="", Q380="", Q$10="", AZ$9), "", IFERROR($B380+INDEX(Settings!$AF$19:$AF$33, MATCH(Q$10, Settings!$Y$19:$Y$33, 0))+IF(INDEX(Settings!$AI$19:$AI$33, MATCH(Q$10, Settings!$Y$19:$Y$33, 0))="", 0, INDEX($AO$2:$AU$8, MATCH(TEXT($B380, "ddd"), $AN$2:$AN$8, 0), MATCH(INDEX(Settings!$AI$19:$AI$33, MATCH(Q$10, Settings!$Y$19:$Y$33, 0)), $AO$1:$AU$1, 0))), 0))</f>
        <v/>
      </c>
      <c r="BB380" s="118" t="str">
        <f>IF(OR(C$10="", $B380="", C380="", BB$9=""), "", IFERROR(WORKDAY((DATE(YEAR($B380), MONTH($B380)+INDEX(Settings!$AM$19:$AM$33, MATCH(C$10, Settings!$Y$19:$Y$33, 0)), IF(INDEX(Settings!$AQ$19:$AQ$33, MATCH(C$10, Settings!$Y$19:$Y$33, 0))=0, DAY($B380), INDEX(Settings!$AQ$19:$AQ$33, MATCH(C$10, Settings!$Y$19:$Y$33, 0))))-1), 1, Settings!$AY$23:$AY$38), ""))</f>
        <v/>
      </c>
      <c r="BC380" s="119" t="str">
        <f>IF(OR(D$10="", $B380="", D380="", BC$9=""), "", IFERROR(WORKDAY((DATE(YEAR($B380), MONTH($B380)+INDEX(Settings!$AM$19:$AM$33, MATCH(D$10, Settings!$Y$19:$Y$33, 0)), IF(INDEX(Settings!$AQ$19:$AQ$33, MATCH(D$10, Settings!$Y$19:$Y$33, 0))=0, DAY($B380), INDEX(Settings!$AQ$19:$AQ$33, MATCH(D$10, Settings!$Y$19:$Y$33, 0))))-1), 1, Settings!$AY$23:$AY$38), ""))</f>
        <v/>
      </c>
      <c r="BD380" s="119" t="str">
        <f>IF(OR(E$10="", $B380="", E380="", BD$9=""), "", IFERROR(WORKDAY((DATE(YEAR($B380), MONTH($B380)+INDEX(Settings!$AM$19:$AM$33, MATCH(E$10, Settings!$Y$19:$Y$33, 0)), IF(INDEX(Settings!$AQ$19:$AQ$33, MATCH(E$10, Settings!$Y$19:$Y$33, 0))=0, DAY($B380), INDEX(Settings!$AQ$19:$AQ$33, MATCH(E$10, Settings!$Y$19:$Y$33, 0))))-1), 1, Settings!$AY$23:$AY$38), ""))</f>
        <v/>
      </c>
      <c r="BE380" s="119" t="str">
        <f>IF(OR(F$10="", $B380="", F380="", BE$9=""), "", IFERROR(WORKDAY((DATE(YEAR($B380), MONTH($B380)+INDEX(Settings!$AM$19:$AM$33, MATCH(F$10, Settings!$Y$19:$Y$33, 0)), IF(INDEX(Settings!$AQ$19:$AQ$33, MATCH(F$10, Settings!$Y$19:$Y$33, 0))=0, DAY($B380), INDEX(Settings!$AQ$19:$AQ$33, MATCH(F$10, Settings!$Y$19:$Y$33, 0))))-1), 1, Settings!$AY$23:$AY$38), ""))</f>
        <v/>
      </c>
      <c r="BF380" s="119" t="str">
        <f>IF(OR(G$10="", $B380="", G380="", BF$9=""), "", IFERROR(WORKDAY((DATE(YEAR($B380), MONTH($B380)+INDEX(Settings!$AM$19:$AM$33, MATCH(G$10, Settings!$Y$19:$Y$33, 0)), IF(INDEX(Settings!$AQ$19:$AQ$33, MATCH(G$10, Settings!$Y$19:$Y$33, 0))=0, DAY($B380), INDEX(Settings!$AQ$19:$AQ$33, MATCH(G$10, Settings!$Y$19:$Y$33, 0))))-1), 1, Settings!$AY$23:$AY$38), ""))</f>
        <v/>
      </c>
      <c r="BG380" s="119" t="str">
        <f>IF(OR(H$10="", $B380="", H380="", BG$9=""), "", IFERROR(WORKDAY((DATE(YEAR($B380), MONTH($B380)+INDEX(Settings!$AM$19:$AM$33, MATCH(H$10, Settings!$Y$19:$Y$33, 0)), IF(INDEX(Settings!$AQ$19:$AQ$33, MATCH(H$10, Settings!$Y$19:$Y$33, 0))=0, DAY($B380), INDEX(Settings!$AQ$19:$AQ$33, MATCH(H$10, Settings!$Y$19:$Y$33, 0))))-1), 1, Settings!$AY$23:$AY$38), ""))</f>
        <v/>
      </c>
      <c r="BH380" s="119" t="str">
        <f>IF(OR(I$10="", $B380="", I380="", BH$9=""), "", IFERROR(WORKDAY((DATE(YEAR($B380), MONTH($B380)+INDEX(Settings!$AM$19:$AM$33, MATCH(I$10, Settings!$Y$19:$Y$33, 0)), IF(INDEX(Settings!$AQ$19:$AQ$33, MATCH(I$10, Settings!$Y$19:$Y$33, 0))=0, DAY($B380), INDEX(Settings!$AQ$19:$AQ$33, MATCH(I$10, Settings!$Y$19:$Y$33, 0))))-1), 1, Settings!$AY$23:$AY$38), ""))</f>
        <v/>
      </c>
      <c r="BI380" s="119" t="str">
        <f>IF(OR(J$10="", $B380="", J380="", BI$9=""), "", IFERROR(WORKDAY((DATE(YEAR($B380), MONTH($B380)+INDEX(Settings!$AM$19:$AM$33, MATCH(J$10, Settings!$Y$19:$Y$33, 0)), IF(INDEX(Settings!$AQ$19:$AQ$33, MATCH(J$10, Settings!$Y$19:$Y$33, 0))=0, DAY($B380), INDEX(Settings!$AQ$19:$AQ$33, MATCH(J$10, Settings!$Y$19:$Y$33, 0))))-1), 1, Settings!$AY$23:$AY$38), ""))</f>
        <v/>
      </c>
      <c r="BJ380" s="119" t="str">
        <f>IF(OR(K$10="", $B380="", K380="", BJ$9=""), "", IFERROR(WORKDAY((DATE(YEAR($B380), MONTH($B380)+INDEX(Settings!$AM$19:$AM$33, MATCH(K$10, Settings!$Y$19:$Y$33, 0)), IF(INDEX(Settings!$AQ$19:$AQ$33, MATCH(K$10, Settings!$Y$19:$Y$33, 0))=0, DAY($B380), INDEX(Settings!$AQ$19:$AQ$33, MATCH(K$10, Settings!$Y$19:$Y$33, 0))))-1), 1, Settings!$AY$23:$AY$38), ""))</f>
        <v/>
      </c>
      <c r="BK380" s="119" t="str">
        <f>IF(OR(L$10="", $B380="", L380="", BK$9=""), "", IFERROR(WORKDAY((DATE(YEAR($B380), MONTH($B380)+INDEX(Settings!$AM$19:$AM$33, MATCH(L$10, Settings!$Y$19:$Y$33, 0)), IF(INDEX(Settings!$AQ$19:$AQ$33, MATCH(L$10, Settings!$Y$19:$Y$33, 0))=0, DAY($B380), INDEX(Settings!$AQ$19:$AQ$33, MATCH(L$10, Settings!$Y$19:$Y$33, 0))))-1), 1, Settings!$AY$23:$AY$38), ""))</f>
        <v/>
      </c>
      <c r="BL380" s="119" t="str">
        <f>IF(OR(M$10="", $B380="", M380="", BL$9=""), "", IFERROR(WORKDAY((DATE(YEAR($B380), MONTH($B380)+INDEX(Settings!$AM$19:$AM$33, MATCH(M$10, Settings!$Y$19:$Y$33, 0)), IF(INDEX(Settings!$AQ$19:$AQ$33, MATCH(M$10, Settings!$Y$19:$Y$33, 0))=0, DAY($B380), INDEX(Settings!$AQ$19:$AQ$33, MATCH(M$10, Settings!$Y$19:$Y$33, 0))))-1), 1, Settings!$AY$23:$AY$38), ""))</f>
        <v/>
      </c>
      <c r="BM380" s="119" t="str">
        <f>IF(OR(N$10="", $B380="", N380="", BM$9=""), "", IFERROR(WORKDAY((DATE(YEAR($B380), MONTH($B380)+INDEX(Settings!$AM$19:$AM$33, MATCH(N$10, Settings!$Y$19:$Y$33, 0)), IF(INDEX(Settings!$AQ$19:$AQ$33, MATCH(N$10, Settings!$Y$19:$Y$33, 0))=0, DAY($B380), INDEX(Settings!$AQ$19:$AQ$33, MATCH(N$10, Settings!$Y$19:$Y$33, 0))))-1), 1, Settings!$AY$23:$AY$38), ""))</f>
        <v/>
      </c>
      <c r="BN380" s="119" t="str">
        <f>IF(OR(O$10="", $B380="", O380="", BN$9=""), "", IFERROR(WORKDAY((DATE(YEAR($B380), MONTH($B380)+INDEX(Settings!$AM$19:$AM$33, MATCH(O$10, Settings!$Y$19:$Y$33, 0)), IF(INDEX(Settings!$AQ$19:$AQ$33, MATCH(O$10, Settings!$Y$19:$Y$33, 0))=0, DAY($B380), INDEX(Settings!$AQ$19:$AQ$33, MATCH(O$10, Settings!$Y$19:$Y$33, 0))))-1), 1, Settings!$AY$23:$AY$38), ""))</f>
        <v/>
      </c>
      <c r="BO380" s="119" t="str">
        <f>IF(OR(P$10="", $B380="", P380="", BO$9=""), "", IFERROR(WORKDAY((DATE(YEAR($B380), MONTH($B380)+INDEX(Settings!$AM$19:$AM$33, MATCH(P$10, Settings!$Y$19:$Y$33, 0)), IF(INDEX(Settings!$AQ$19:$AQ$33, MATCH(P$10, Settings!$Y$19:$Y$33, 0))=0, DAY($B380), INDEX(Settings!$AQ$19:$AQ$33, MATCH(P$10, Settings!$Y$19:$Y$33, 0))))-1), 1, Settings!$AY$23:$AY$38), ""))</f>
        <v/>
      </c>
      <c r="BP380" s="120" t="str">
        <f>IF(OR(Q$10="", $B380="", Q380="", BP$9=""), "", IFERROR(WORKDAY((DATE(YEAR($B380), MONTH($B380)+INDEX(Settings!$AM$19:$AM$33, MATCH(Q$10, Settings!$Y$19:$Y$33, 0)), IF(INDEX(Settings!$AQ$19:$AQ$33, MATCH(Q$10, Settings!$Y$19:$Y$33, 0))=0, DAY($B380), INDEX(Settings!$AQ$19:$AQ$33, MATCH(Q$10, Settings!$Y$19:$Y$33, 0))))-1), 1, Settings!$AY$23:$AY$38), ""))</f>
        <v/>
      </c>
      <c r="BR380" s="118" t="str">
        <f>IF(BB380="", "", IF(BB380&lt;=$B380, WORKDAY(DATE(YEAR($BB380), MONTH(BB380)+1, DAY(BB380)-1), 1, Settings!$AY$23:$AY$38), BB380))</f>
        <v/>
      </c>
      <c r="BS380" s="119" t="str">
        <f>IF(BC380="", "", IF(BC380&lt;=$B380, WORKDAY(DATE(YEAR($BB380), MONTH(BC380)+1, DAY(BC380)-1), 1, Settings!$AY$23:$AY$38), BC380))</f>
        <v/>
      </c>
      <c r="BT380" s="119" t="str">
        <f>IF(BD380="", "", IF(BD380&lt;=$B380, WORKDAY(DATE(YEAR($BB380), MONTH(BD380)+1, DAY(BD380)-1), 1, Settings!$AY$23:$AY$38), BD380))</f>
        <v/>
      </c>
      <c r="BU380" s="119" t="str">
        <f>IF(BE380="", "", IF(BE380&lt;=$B380, WORKDAY(DATE(YEAR($BB380), MONTH(BE380)+1, DAY(BE380)-1), 1, Settings!$AY$23:$AY$38), BE380))</f>
        <v/>
      </c>
      <c r="BV380" s="119" t="str">
        <f>IF(BF380="", "", IF(BF380&lt;=$B380, WORKDAY(DATE(YEAR($BB380), MONTH(BF380)+1, DAY(BF380)-1), 1, Settings!$AY$23:$AY$38), BF380))</f>
        <v/>
      </c>
      <c r="BW380" s="119" t="str">
        <f>IF(BG380="", "", IF(BG380&lt;=$B380, WORKDAY(DATE(YEAR($BB380), MONTH(BG380)+1, DAY(BG380)-1), 1, Settings!$AY$23:$AY$38), BG380))</f>
        <v/>
      </c>
      <c r="BX380" s="119" t="str">
        <f>IF(BH380="", "", IF(BH380&lt;=$B380, WORKDAY(DATE(YEAR($BB380), MONTH(BH380)+1, DAY(BH380)-1), 1, Settings!$AY$23:$AY$38), BH380))</f>
        <v/>
      </c>
      <c r="BY380" s="119" t="str">
        <f>IF(BI380="", "", IF(BI380&lt;=$B380, WORKDAY(DATE(YEAR($BB380), MONTH(BI380)+1, DAY(BI380)-1), 1, Settings!$AY$23:$AY$38), BI380))</f>
        <v/>
      </c>
      <c r="BZ380" s="119" t="str">
        <f>IF(BJ380="", "", IF(BJ380&lt;=$B380, WORKDAY(DATE(YEAR($BB380), MONTH(BJ380)+1, DAY(BJ380)-1), 1, Settings!$AY$23:$AY$38), BJ380))</f>
        <v/>
      </c>
      <c r="CA380" s="119" t="str">
        <f>IF(BK380="", "", IF(BK380&lt;=$B380, WORKDAY(DATE(YEAR($BB380), MONTH(BK380)+1, DAY(BK380)-1), 1, Settings!$AY$23:$AY$38), BK380))</f>
        <v/>
      </c>
      <c r="CB380" s="119" t="str">
        <f>IF(BL380="", "", IF(BL380&lt;=$B380, WORKDAY(DATE(YEAR($BB380), MONTH(BL380)+1, DAY(BL380)-1), 1, Settings!$AY$23:$AY$38), BL380))</f>
        <v/>
      </c>
      <c r="CC380" s="119" t="str">
        <f>IF(BM380="", "", IF(BM380&lt;=$B380, WORKDAY(DATE(YEAR($BB380), MONTH(BM380)+1, DAY(BM380)-1), 1, Settings!$AY$23:$AY$38), BM380))</f>
        <v/>
      </c>
      <c r="CD380" s="119" t="str">
        <f>IF(BN380="", "", IF(BN380&lt;=$B380, WORKDAY(DATE(YEAR($BB380), MONTH(BN380)+1, DAY(BN380)-1), 1, Settings!$AY$23:$AY$38), BN380))</f>
        <v/>
      </c>
      <c r="CE380" s="119" t="str">
        <f>IF(BO380="", "", IF(BO380&lt;=$B380, WORKDAY(DATE(YEAR($BB380), MONTH(BO380)+1, DAY(BO380)-1), 1, Settings!$AY$23:$AY$38), BO380))</f>
        <v/>
      </c>
      <c r="CF380" s="120" t="str">
        <f>IF(BP380="", "", IF(BP380&lt;=$B380, WORKDAY(DATE(YEAR($BB380), MONTH(BP380)+1, DAY(BP380)-1), 1, Settings!$AY$23:$AY$38), BP380))</f>
        <v/>
      </c>
      <c r="CH380" s="48" t="str">
        <f t="shared" si="159"/>
        <v/>
      </c>
      <c r="CI380" s="49" t="str">
        <f t="shared" si="160"/>
        <v/>
      </c>
      <c r="CJ380" s="49" t="str">
        <f t="shared" si="161"/>
        <v/>
      </c>
      <c r="CK380" s="49" t="str">
        <f t="shared" si="162"/>
        <v/>
      </c>
      <c r="CL380" s="49" t="str">
        <f t="shared" si="163"/>
        <v/>
      </c>
      <c r="CM380" s="49" t="str">
        <f t="shared" si="164"/>
        <v/>
      </c>
      <c r="CN380" s="49" t="str">
        <f t="shared" si="165"/>
        <v/>
      </c>
      <c r="CO380" s="49" t="str">
        <f t="shared" si="166"/>
        <v/>
      </c>
      <c r="CP380" s="49" t="str">
        <f t="shared" si="167"/>
        <v/>
      </c>
      <c r="CQ380" s="49" t="str">
        <f t="shared" si="168"/>
        <v/>
      </c>
      <c r="CR380" s="49" t="str">
        <f t="shared" si="169"/>
        <v/>
      </c>
      <c r="CS380" s="49" t="str">
        <f t="shared" si="170"/>
        <v/>
      </c>
      <c r="CT380" s="49" t="str">
        <f t="shared" si="171"/>
        <v/>
      </c>
      <c r="CU380" s="49" t="str">
        <f t="shared" si="172"/>
        <v/>
      </c>
      <c r="CV380" s="16" t="str">
        <f t="shared" si="173"/>
        <v/>
      </c>
      <c r="CX380" s="48" t="str">
        <f t="shared" si="174"/>
        <v/>
      </c>
      <c r="CY380" s="49" t="str">
        <f t="shared" si="175"/>
        <v/>
      </c>
      <c r="CZ380" s="49" t="str">
        <f t="shared" si="176"/>
        <v/>
      </c>
      <c r="DA380" s="49" t="str">
        <f t="shared" si="177"/>
        <v/>
      </c>
      <c r="DB380" s="49" t="str">
        <f t="shared" si="178"/>
        <v/>
      </c>
      <c r="DC380" s="49" t="str">
        <f t="shared" si="179"/>
        <v/>
      </c>
      <c r="DD380" s="49" t="str">
        <f t="shared" si="180"/>
        <v/>
      </c>
      <c r="DE380" s="49" t="str">
        <f t="shared" si="181"/>
        <v/>
      </c>
      <c r="DF380" s="49" t="str">
        <f t="shared" si="182"/>
        <v/>
      </c>
      <c r="DG380" s="49" t="str">
        <f t="shared" si="183"/>
        <v/>
      </c>
      <c r="DH380" s="49" t="str">
        <f t="shared" si="184"/>
        <v/>
      </c>
      <c r="DI380" s="49" t="str">
        <f t="shared" si="185"/>
        <v/>
      </c>
      <c r="DJ380" s="49" t="str">
        <f t="shared" si="186"/>
        <v/>
      </c>
      <c r="DK380" s="49" t="str">
        <f t="shared" si="187"/>
        <v/>
      </c>
      <c r="DL380" s="16" t="str">
        <f t="shared" si="188"/>
        <v/>
      </c>
      <c r="DN380" s="17" t="str">
        <f t="shared" si="189"/>
        <v>Jul 2020</v>
      </c>
    </row>
    <row r="381" spans="1:118" x14ac:dyDescent="0.25">
      <c r="A381" s="30"/>
      <c r="B381" s="102">
        <f>IF(B380="", "", IFERROR(IF(B380+1&gt;Settings!$G$25, "", B380+1), ""))</f>
        <v>44017</v>
      </c>
      <c r="C381" s="294"/>
      <c r="D381" s="295"/>
      <c r="E381" s="295"/>
      <c r="F381" s="295"/>
      <c r="G381" s="295"/>
      <c r="H381" s="295"/>
      <c r="I381" s="295"/>
      <c r="J381" s="295"/>
      <c r="K381" s="295"/>
      <c r="L381" s="295"/>
      <c r="M381" s="295"/>
      <c r="N381" s="295"/>
      <c r="O381" s="295"/>
      <c r="P381" s="295"/>
      <c r="Q381" s="296"/>
      <c r="R381" s="30"/>
      <c r="T381" s="17" t="str">
        <f>IF($B381="", "", IF($B381&lt;Settings!$G$23, "Old", "New"))</f>
        <v>New</v>
      </c>
      <c r="AL381" s="118" t="str">
        <f>IF(OR($B381="", C381="", C$10="", AL$9), "", IFERROR($B381+INDEX(Settings!$AF$19:$AF$33, MATCH(C$10, Settings!$Y$19:$Y$33, 0))+IF(INDEX(Settings!$AI$19:$AI$33, MATCH(C$10, Settings!$Y$19:$Y$33, 0))="", 0, INDEX($AO$2:$AU$8, MATCH(TEXT($B381, "ddd"), $AN$2:$AN$8, 0), MATCH(INDEX(Settings!$AI$19:$AI$33, MATCH(C$10, Settings!$Y$19:$Y$33, 0)), $AO$1:$AU$1, 0))), 0))</f>
        <v/>
      </c>
      <c r="AM381" s="119" t="str">
        <f>IF(OR($B381="", D381="", D$10="", AM$9), "", IFERROR($B381+INDEX(Settings!$AF$19:$AF$33, MATCH(D$10, Settings!$Y$19:$Y$33, 0))+IF(INDEX(Settings!$AI$19:$AI$33, MATCH(D$10, Settings!$Y$19:$Y$33, 0))="", 0, INDEX($AO$2:$AU$8, MATCH(TEXT($B381, "ddd"), $AN$2:$AN$8, 0), MATCH(INDEX(Settings!$AI$19:$AI$33, MATCH(D$10, Settings!$Y$19:$Y$33, 0)), $AO$1:$AU$1, 0))), 0))</f>
        <v/>
      </c>
      <c r="AN381" s="119" t="str">
        <f>IF(OR($B381="", E381="", E$10="", AN$9), "", IFERROR($B381+INDEX(Settings!$AF$19:$AF$33, MATCH(E$10, Settings!$Y$19:$Y$33, 0))+IF(INDEX(Settings!$AI$19:$AI$33, MATCH(E$10, Settings!$Y$19:$Y$33, 0))="", 0, INDEX($AO$2:$AU$8, MATCH(TEXT($B381, "ddd"), $AN$2:$AN$8, 0), MATCH(INDEX(Settings!$AI$19:$AI$33, MATCH(E$10, Settings!$Y$19:$Y$33, 0)), $AO$1:$AU$1, 0))), 0))</f>
        <v/>
      </c>
      <c r="AO381" s="119" t="str">
        <f>IF(OR($B381="", F381="", F$10="", AO$9), "", IFERROR($B381+INDEX(Settings!$AF$19:$AF$33, MATCH(F$10, Settings!$Y$19:$Y$33, 0))+IF(INDEX(Settings!$AI$19:$AI$33, MATCH(F$10, Settings!$Y$19:$Y$33, 0))="", 0, INDEX($AO$2:$AU$8, MATCH(TEXT($B381, "ddd"), $AN$2:$AN$8, 0), MATCH(INDEX(Settings!$AI$19:$AI$33, MATCH(F$10, Settings!$Y$19:$Y$33, 0)), $AO$1:$AU$1, 0))), 0))</f>
        <v/>
      </c>
      <c r="AP381" s="119" t="str">
        <f>IF(OR($B381="", G381="", G$10="", AP$9), "", IFERROR($B381+INDEX(Settings!$AF$19:$AF$33, MATCH(G$10, Settings!$Y$19:$Y$33, 0))+IF(INDEX(Settings!$AI$19:$AI$33, MATCH(G$10, Settings!$Y$19:$Y$33, 0))="", 0, INDEX($AO$2:$AU$8, MATCH(TEXT($B381, "ddd"), $AN$2:$AN$8, 0), MATCH(INDEX(Settings!$AI$19:$AI$33, MATCH(G$10, Settings!$Y$19:$Y$33, 0)), $AO$1:$AU$1, 0))), 0))</f>
        <v/>
      </c>
      <c r="AQ381" s="119" t="str">
        <f>IF(OR($B381="", H381="", H$10="", AQ$9), "", IFERROR($B381+INDEX(Settings!$AF$19:$AF$33, MATCH(H$10, Settings!$Y$19:$Y$33, 0))+IF(INDEX(Settings!$AI$19:$AI$33, MATCH(H$10, Settings!$Y$19:$Y$33, 0))="", 0, INDEX($AO$2:$AU$8, MATCH(TEXT($B381, "ddd"), $AN$2:$AN$8, 0), MATCH(INDEX(Settings!$AI$19:$AI$33, MATCH(H$10, Settings!$Y$19:$Y$33, 0)), $AO$1:$AU$1, 0))), 0))</f>
        <v/>
      </c>
      <c r="AR381" s="119" t="str">
        <f>IF(OR($B381="", I381="", I$10="", AR$9), "", IFERROR($B381+INDEX(Settings!$AF$19:$AF$33, MATCH(I$10, Settings!$Y$19:$Y$33, 0))+IF(INDEX(Settings!$AI$19:$AI$33, MATCH(I$10, Settings!$Y$19:$Y$33, 0))="", 0, INDEX($AO$2:$AU$8, MATCH(TEXT($B381, "ddd"), $AN$2:$AN$8, 0), MATCH(INDEX(Settings!$AI$19:$AI$33, MATCH(I$10, Settings!$Y$19:$Y$33, 0)), $AO$1:$AU$1, 0))), 0))</f>
        <v/>
      </c>
      <c r="AS381" s="119" t="str">
        <f>IF(OR($B381="", J381="", J$10="", AS$9), "", IFERROR($B381+INDEX(Settings!$AF$19:$AF$33, MATCH(J$10, Settings!$Y$19:$Y$33, 0))+IF(INDEX(Settings!$AI$19:$AI$33, MATCH(J$10, Settings!$Y$19:$Y$33, 0))="", 0, INDEX($AO$2:$AU$8, MATCH(TEXT($B381, "ddd"), $AN$2:$AN$8, 0), MATCH(INDEX(Settings!$AI$19:$AI$33, MATCH(J$10, Settings!$Y$19:$Y$33, 0)), $AO$1:$AU$1, 0))), 0))</f>
        <v/>
      </c>
      <c r="AT381" s="119" t="str">
        <f>IF(OR($B381="", K381="", K$10="", AT$9), "", IFERROR($B381+INDEX(Settings!$AF$19:$AF$33, MATCH(K$10, Settings!$Y$19:$Y$33, 0))+IF(INDEX(Settings!$AI$19:$AI$33, MATCH(K$10, Settings!$Y$19:$Y$33, 0))="", 0, INDEX($AO$2:$AU$8, MATCH(TEXT($B381, "ddd"), $AN$2:$AN$8, 0), MATCH(INDEX(Settings!$AI$19:$AI$33, MATCH(K$10, Settings!$Y$19:$Y$33, 0)), $AO$1:$AU$1, 0))), 0))</f>
        <v/>
      </c>
      <c r="AU381" s="119" t="str">
        <f>IF(OR($B381="", L381="", L$10="", AU$9), "", IFERROR($B381+INDEX(Settings!$AF$19:$AF$33, MATCH(L$10, Settings!$Y$19:$Y$33, 0))+IF(INDEX(Settings!$AI$19:$AI$33, MATCH(L$10, Settings!$Y$19:$Y$33, 0))="", 0, INDEX($AO$2:$AU$8, MATCH(TEXT($B381, "ddd"), $AN$2:$AN$8, 0), MATCH(INDEX(Settings!$AI$19:$AI$33, MATCH(L$10, Settings!$Y$19:$Y$33, 0)), $AO$1:$AU$1, 0))), 0))</f>
        <v/>
      </c>
      <c r="AV381" s="119" t="str">
        <f>IF(OR($B381="", M381="", M$10="", AV$9), "", IFERROR($B381+INDEX(Settings!$AF$19:$AF$33, MATCH(M$10, Settings!$Y$19:$Y$33, 0))+IF(INDEX(Settings!$AI$19:$AI$33, MATCH(M$10, Settings!$Y$19:$Y$33, 0))="", 0, INDEX($AO$2:$AU$8, MATCH(TEXT($B381, "ddd"), $AN$2:$AN$8, 0), MATCH(INDEX(Settings!$AI$19:$AI$33, MATCH(M$10, Settings!$Y$19:$Y$33, 0)), $AO$1:$AU$1, 0))), 0))</f>
        <v/>
      </c>
      <c r="AW381" s="119" t="str">
        <f>IF(OR($B381="", N381="", N$10="", AW$9), "", IFERROR($B381+INDEX(Settings!$AF$19:$AF$33, MATCH(N$10, Settings!$Y$19:$Y$33, 0))+IF(INDEX(Settings!$AI$19:$AI$33, MATCH(N$10, Settings!$Y$19:$Y$33, 0))="", 0, INDEX($AO$2:$AU$8, MATCH(TEXT($B381, "ddd"), $AN$2:$AN$8, 0), MATCH(INDEX(Settings!$AI$19:$AI$33, MATCH(N$10, Settings!$Y$19:$Y$33, 0)), $AO$1:$AU$1, 0))), 0))</f>
        <v/>
      </c>
      <c r="AX381" s="119" t="str">
        <f>IF(OR($B381="", O381="", O$10="", AX$9), "", IFERROR($B381+INDEX(Settings!$AF$19:$AF$33, MATCH(O$10, Settings!$Y$19:$Y$33, 0))+IF(INDEX(Settings!$AI$19:$AI$33, MATCH(O$10, Settings!$Y$19:$Y$33, 0))="", 0, INDEX($AO$2:$AU$8, MATCH(TEXT($B381, "ddd"), $AN$2:$AN$8, 0), MATCH(INDEX(Settings!$AI$19:$AI$33, MATCH(O$10, Settings!$Y$19:$Y$33, 0)), $AO$1:$AU$1, 0))), 0))</f>
        <v/>
      </c>
      <c r="AY381" s="119" t="str">
        <f>IF(OR($B381="", P381="", P$10="", AY$9), "", IFERROR($B381+INDEX(Settings!$AF$19:$AF$33, MATCH(P$10, Settings!$Y$19:$Y$33, 0))+IF(INDEX(Settings!$AI$19:$AI$33, MATCH(P$10, Settings!$Y$19:$Y$33, 0))="", 0, INDEX($AO$2:$AU$8, MATCH(TEXT($B381, "ddd"), $AN$2:$AN$8, 0), MATCH(INDEX(Settings!$AI$19:$AI$33, MATCH(P$10, Settings!$Y$19:$Y$33, 0)), $AO$1:$AU$1, 0))), 0))</f>
        <v/>
      </c>
      <c r="AZ381" s="120" t="str">
        <f>IF(OR($B381="", Q381="", Q$10="", AZ$9), "", IFERROR($B381+INDEX(Settings!$AF$19:$AF$33, MATCH(Q$10, Settings!$Y$19:$Y$33, 0))+IF(INDEX(Settings!$AI$19:$AI$33, MATCH(Q$10, Settings!$Y$19:$Y$33, 0))="", 0, INDEX($AO$2:$AU$8, MATCH(TEXT($B381, "ddd"), $AN$2:$AN$8, 0), MATCH(INDEX(Settings!$AI$19:$AI$33, MATCH(Q$10, Settings!$Y$19:$Y$33, 0)), $AO$1:$AU$1, 0))), 0))</f>
        <v/>
      </c>
      <c r="BB381" s="118" t="str">
        <f>IF(OR(C$10="", $B381="", C381="", BB$9=""), "", IFERROR(WORKDAY((DATE(YEAR($B381), MONTH($B381)+INDEX(Settings!$AM$19:$AM$33, MATCH(C$10, Settings!$Y$19:$Y$33, 0)), IF(INDEX(Settings!$AQ$19:$AQ$33, MATCH(C$10, Settings!$Y$19:$Y$33, 0))=0, DAY($B381), INDEX(Settings!$AQ$19:$AQ$33, MATCH(C$10, Settings!$Y$19:$Y$33, 0))))-1), 1, Settings!$AY$23:$AY$38), ""))</f>
        <v/>
      </c>
      <c r="BC381" s="119" t="str">
        <f>IF(OR(D$10="", $B381="", D381="", BC$9=""), "", IFERROR(WORKDAY((DATE(YEAR($B381), MONTH($B381)+INDEX(Settings!$AM$19:$AM$33, MATCH(D$10, Settings!$Y$19:$Y$33, 0)), IF(INDEX(Settings!$AQ$19:$AQ$33, MATCH(D$10, Settings!$Y$19:$Y$33, 0))=0, DAY($B381), INDEX(Settings!$AQ$19:$AQ$33, MATCH(D$10, Settings!$Y$19:$Y$33, 0))))-1), 1, Settings!$AY$23:$AY$38), ""))</f>
        <v/>
      </c>
      <c r="BD381" s="119" t="str">
        <f>IF(OR(E$10="", $B381="", E381="", BD$9=""), "", IFERROR(WORKDAY((DATE(YEAR($B381), MONTH($B381)+INDEX(Settings!$AM$19:$AM$33, MATCH(E$10, Settings!$Y$19:$Y$33, 0)), IF(INDEX(Settings!$AQ$19:$AQ$33, MATCH(E$10, Settings!$Y$19:$Y$33, 0))=0, DAY($B381), INDEX(Settings!$AQ$19:$AQ$33, MATCH(E$10, Settings!$Y$19:$Y$33, 0))))-1), 1, Settings!$AY$23:$AY$38), ""))</f>
        <v/>
      </c>
      <c r="BE381" s="119" t="str">
        <f>IF(OR(F$10="", $B381="", F381="", BE$9=""), "", IFERROR(WORKDAY((DATE(YEAR($B381), MONTH($B381)+INDEX(Settings!$AM$19:$AM$33, MATCH(F$10, Settings!$Y$19:$Y$33, 0)), IF(INDEX(Settings!$AQ$19:$AQ$33, MATCH(F$10, Settings!$Y$19:$Y$33, 0))=0, DAY($B381), INDEX(Settings!$AQ$19:$AQ$33, MATCH(F$10, Settings!$Y$19:$Y$33, 0))))-1), 1, Settings!$AY$23:$AY$38), ""))</f>
        <v/>
      </c>
      <c r="BF381" s="119" t="str">
        <f>IF(OR(G$10="", $B381="", G381="", BF$9=""), "", IFERROR(WORKDAY((DATE(YEAR($B381), MONTH($B381)+INDEX(Settings!$AM$19:$AM$33, MATCH(G$10, Settings!$Y$19:$Y$33, 0)), IF(INDEX(Settings!$AQ$19:$AQ$33, MATCH(G$10, Settings!$Y$19:$Y$33, 0))=0, DAY($B381), INDEX(Settings!$AQ$19:$AQ$33, MATCH(G$10, Settings!$Y$19:$Y$33, 0))))-1), 1, Settings!$AY$23:$AY$38), ""))</f>
        <v/>
      </c>
      <c r="BG381" s="119" t="str">
        <f>IF(OR(H$10="", $B381="", H381="", BG$9=""), "", IFERROR(WORKDAY((DATE(YEAR($B381), MONTH($B381)+INDEX(Settings!$AM$19:$AM$33, MATCH(H$10, Settings!$Y$19:$Y$33, 0)), IF(INDEX(Settings!$AQ$19:$AQ$33, MATCH(H$10, Settings!$Y$19:$Y$33, 0))=0, DAY($B381), INDEX(Settings!$AQ$19:$AQ$33, MATCH(H$10, Settings!$Y$19:$Y$33, 0))))-1), 1, Settings!$AY$23:$AY$38), ""))</f>
        <v/>
      </c>
      <c r="BH381" s="119" t="str">
        <f>IF(OR(I$10="", $B381="", I381="", BH$9=""), "", IFERROR(WORKDAY((DATE(YEAR($B381), MONTH($B381)+INDEX(Settings!$AM$19:$AM$33, MATCH(I$10, Settings!$Y$19:$Y$33, 0)), IF(INDEX(Settings!$AQ$19:$AQ$33, MATCH(I$10, Settings!$Y$19:$Y$33, 0))=0, DAY($B381), INDEX(Settings!$AQ$19:$AQ$33, MATCH(I$10, Settings!$Y$19:$Y$33, 0))))-1), 1, Settings!$AY$23:$AY$38), ""))</f>
        <v/>
      </c>
      <c r="BI381" s="119" t="str">
        <f>IF(OR(J$10="", $B381="", J381="", BI$9=""), "", IFERROR(WORKDAY((DATE(YEAR($B381), MONTH($B381)+INDEX(Settings!$AM$19:$AM$33, MATCH(J$10, Settings!$Y$19:$Y$33, 0)), IF(INDEX(Settings!$AQ$19:$AQ$33, MATCH(J$10, Settings!$Y$19:$Y$33, 0))=0, DAY($B381), INDEX(Settings!$AQ$19:$AQ$33, MATCH(J$10, Settings!$Y$19:$Y$33, 0))))-1), 1, Settings!$AY$23:$AY$38), ""))</f>
        <v/>
      </c>
      <c r="BJ381" s="119" t="str">
        <f>IF(OR(K$10="", $B381="", K381="", BJ$9=""), "", IFERROR(WORKDAY((DATE(YEAR($B381), MONTH($B381)+INDEX(Settings!$AM$19:$AM$33, MATCH(K$10, Settings!$Y$19:$Y$33, 0)), IF(INDEX(Settings!$AQ$19:$AQ$33, MATCH(K$10, Settings!$Y$19:$Y$33, 0))=0, DAY($B381), INDEX(Settings!$AQ$19:$AQ$33, MATCH(K$10, Settings!$Y$19:$Y$33, 0))))-1), 1, Settings!$AY$23:$AY$38), ""))</f>
        <v/>
      </c>
      <c r="BK381" s="119" t="str">
        <f>IF(OR(L$10="", $B381="", L381="", BK$9=""), "", IFERROR(WORKDAY((DATE(YEAR($B381), MONTH($B381)+INDEX(Settings!$AM$19:$AM$33, MATCH(L$10, Settings!$Y$19:$Y$33, 0)), IF(INDEX(Settings!$AQ$19:$AQ$33, MATCH(L$10, Settings!$Y$19:$Y$33, 0))=0, DAY($B381), INDEX(Settings!$AQ$19:$AQ$33, MATCH(L$10, Settings!$Y$19:$Y$33, 0))))-1), 1, Settings!$AY$23:$AY$38), ""))</f>
        <v/>
      </c>
      <c r="BL381" s="119" t="str">
        <f>IF(OR(M$10="", $B381="", M381="", BL$9=""), "", IFERROR(WORKDAY((DATE(YEAR($B381), MONTH($B381)+INDEX(Settings!$AM$19:$AM$33, MATCH(M$10, Settings!$Y$19:$Y$33, 0)), IF(INDEX(Settings!$AQ$19:$AQ$33, MATCH(M$10, Settings!$Y$19:$Y$33, 0))=0, DAY($B381), INDEX(Settings!$AQ$19:$AQ$33, MATCH(M$10, Settings!$Y$19:$Y$33, 0))))-1), 1, Settings!$AY$23:$AY$38), ""))</f>
        <v/>
      </c>
      <c r="BM381" s="119" t="str">
        <f>IF(OR(N$10="", $B381="", N381="", BM$9=""), "", IFERROR(WORKDAY((DATE(YEAR($B381), MONTH($B381)+INDEX(Settings!$AM$19:$AM$33, MATCH(N$10, Settings!$Y$19:$Y$33, 0)), IF(INDEX(Settings!$AQ$19:$AQ$33, MATCH(N$10, Settings!$Y$19:$Y$33, 0))=0, DAY($B381), INDEX(Settings!$AQ$19:$AQ$33, MATCH(N$10, Settings!$Y$19:$Y$33, 0))))-1), 1, Settings!$AY$23:$AY$38), ""))</f>
        <v/>
      </c>
      <c r="BN381" s="119" t="str">
        <f>IF(OR(O$10="", $B381="", O381="", BN$9=""), "", IFERROR(WORKDAY((DATE(YEAR($B381), MONTH($B381)+INDEX(Settings!$AM$19:$AM$33, MATCH(O$10, Settings!$Y$19:$Y$33, 0)), IF(INDEX(Settings!$AQ$19:$AQ$33, MATCH(O$10, Settings!$Y$19:$Y$33, 0))=0, DAY($B381), INDEX(Settings!$AQ$19:$AQ$33, MATCH(O$10, Settings!$Y$19:$Y$33, 0))))-1), 1, Settings!$AY$23:$AY$38), ""))</f>
        <v/>
      </c>
      <c r="BO381" s="119" t="str">
        <f>IF(OR(P$10="", $B381="", P381="", BO$9=""), "", IFERROR(WORKDAY((DATE(YEAR($B381), MONTH($B381)+INDEX(Settings!$AM$19:$AM$33, MATCH(P$10, Settings!$Y$19:$Y$33, 0)), IF(INDEX(Settings!$AQ$19:$AQ$33, MATCH(P$10, Settings!$Y$19:$Y$33, 0))=0, DAY($B381), INDEX(Settings!$AQ$19:$AQ$33, MATCH(P$10, Settings!$Y$19:$Y$33, 0))))-1), 1, Settings!$AY$23:$AY$38), ""))</f>
        <v/>
      </c>
      <c r="BP381" s="120" t="str">
        <f>IF(OR(Q$10="", $B381="", Q381="", BP$9=""), "", IFERROR(WORKDAY((DATE(YEAR($B381), MONTH($B381)+INDEX(Settings!$AM$19:$AM$33, MATCH(Q$10, Settings!$Y$19:$Y$33, 0)), IF(INDEX(Settings!$AQ$19:$AQ$33, MATCH(Q$10, Settings!$Y$19:$Y$33, 0))=0, DAY($B381), INDEX(Settings!$AQ$19:$AQ$33, MATCH(Q$10, Settings!$Y$19:$Y$33, 0))))-1), 1, Settings!$AY$23:$AY$38), ""))</f>
        <v/>
      </c>
      <c r="BR381" s="118" t="str">
        <f>IF(BB381="", "", IF(BB381&lt;=$B381, WORKDAY(DATE(YEAR($BB381), MONTH(BB381)+1, DAY(BB381)-1), 1, Settings!$AY$23:$AY$38), BB381))</f>
        <v/>
      </c>
      <c r="BS381" s="119" t="str">
        <f>IF(BC381="", "", IF(BC381&lt;=$B381, WORKDAY(DATE(YEAR($BB381), MONTH(BC381)+1, DAY(BC381)-1), 1, Settings!$AY$23:$AY$38), BC381))</f>
        <v/>
      </c>
      <c r="BT381" s="119" t="str">
        <f>IF(BD381="", "", IF(BD381&lt;=$B381, WORKDAY(DATE(YEAR($BB381), MONTH(BD381)+1, DAY(BD381)-1), 1, Settings!$AY$23:$AY$38), BD381))</f>
        <v/>
      </c>
      <c r="BU381" s="119" t="str">
        <f>IF(BE381="", "", IF(BE381&lt;=$B381, WORKDAY(DATE(YEAR($BB381), MONTH(BE381)+1, DAY(BE381)-1), 1, Settings!$AY$23:$AY$38), BE381))</f>
        <v/>
      </c>
      <c r="BV381" s="119" t="str">
        <f>IF(BF381="", "", IF(BF381&lt;=$B381, WORKDAY(DATE(YEAR($BB381), MONTH(BF381)+1, DAY(BF381)-1), 1, Settings!$AY$23:$AY$38), BF381))</f>
        <v/>
      </c>
      <c r="BW381" s="119" t="str">
        <f>IF(BG381="", "", IF(BG381&lt;=$B381, WORKDAY(DATE(YEAR($BB381), MONTH(BG381)+1, DAY(BG381)-1), 1, Settings!$AY$23:$AY$38), BG381))</f>
        <v/>
      </c>
      <c r="BX381" s="119" t="str">
        <f>IF(BH381="", "", IF(BH381&lt;=$B381, WORKDAY(DATE(YEAR($BB381), MONTH(BH381)+1, DAY(BH381)-1), 1, Settings!$AY$23:$AY$38), BH381))</f>
        <v/>
      </c>
      <c r="BY381" s="119" t="str">
        <f>IF(BI381="", "", IF(BI381&lt;=$B381, WORKDAY(DATE(YEAR($BB381), MONTH(BI381)+1, DAY(BI381)-1), 1, Settings!$AY$23:$AY$38), BI381))</f>
        <v/>
      </c>
      <c r="BZ381" s="119" t="str">
        <f>IF(BJ381="", "", IF(BJ381&lt;=$B381, WORKDAY(DATE(YEAR($BB381), MONTH(BJ381)+1, DAY(BJ381)-1), 1, Settings!$AY$23:$AY$38), BJ381))</f>
        <v/>
      </c>
      <c r="CA381" s="119" t="str">
        <f>IF(BK381="", "", IF(BK381&lt;=$B381, WORKDAY(DATE(YEAR($BB381), MONTH(BK381)+1, DAY(BK381)-1), 1, Settings!$AY$23:$AY$38), BK381))</f>
        <v/>
      </c>
      <c r="CB381" s="119" t="str">
        <f>IF(BL381="", "", IF(BL381&lt;=$B381, WORKDAY(DATE(YEAR($BB381), MONTH(BL381)+1, DAY(BL381)-1), 1, Settings!$AY$23:$AY$38), BL381))</f>
        <v/>
      </c>
      <c r="CC381" s="119" t="str">
        <f>IF(BM381="", "", IF(BM381&lt;=$B381, WORKDAY(DATE(YEAR($BB381), MONTH(BM381)+1, DAY(BM381)-1), 1, Settings!$AY$23:$AY$38), BM381))</f>
        <v/>
      </c>
      <c r="CD381" s="119" t="str">
        <f>IF(BN381="", "", IF(BN381&lt;=$B381, WORKDAY(DATE(YEAR($BB381), MONTH(BN381)+1, DAY(BN381)-1), 1, Settings!$AY$23:$AY$38), BN381))</f>
        <v/>
      </c>
      <c r="CE381" s="119" t="str">
        <f>IF(BO381="", "", IF(BO381&lt;=$B381, WORKDAY(DATE(YEAR($BB381), MONTH(BO381)+1, DAY(BO381)-1), 1, Settings!$AY$23:$AY$38), BO381))</f>
        <v/>
      </c>
      <c r="CF381" s="120" t="str">
        <f>IF(BP381="", "", IF(BP381&lt;=$B381, WORKDAY(DATE(YEAR($BB381), MONTH(BP381)+1, DAY(BP381)-1), 1, Settings!$AY$23:$AY$38), BP381))</f>
        <v/>
      </c>
      <c r="CH381" s="48" t="str">
        <f t="shared" si="159"/>
        <v/>
      </c>
      <c r="CI381" s="49" t="str">
        <f t="shared" si="160"/>
        <v/>
      </c>
      <c r="CJ381" s="49" t="str">
        <f t="shared" si="161"/>
        <v/>
      </c>
      <c r="CK381" s="49" t="str">
        <f t="shared" si="162"/>
        <v/>
      </c>
      <c r="CL381" s="49" t="str">
        <f t="shared" si="163"/>
        <v/>
      </c>
      <c r="CM381" s="49" t="str">
        <f t="shared" si="164"/>
        <v/>
      </c>
      <c r="CN381" s="49" t="str">
        <f t="shared" si="165"/>
        <v/>
      </c>
      <c r="CO381" s="49" t="str">
        <f t="shared" si="166"/>
        <v/>
      </c>
      <c r="CP381" s="49" t="str">
        <f t="shared" si="167"/>
        <v/>
      </c>
      <c r="CQ381" s="49" t="str">
        <f t="shared" si="168"/>
        <v/>
      </c>
      <c r="CR381" s="49" t="str">
        <f t="shared" si="169"/>
        <v/>
      </c>
      <c r="CS381" s="49" t="str">
        <f t="shared" si="170"/>
        <v/>
      </c>
      <c r="CT381" s="49" t="str">
        <f t="shared" si="171"/>
        <v/>
      </c>
      <c r="CU381" s="49" t="str">
        <f t="shared" si="172"/>
        <v/>
      </c>
      <c r="CV381" s="16" t="str">
        <f t="shared" si="173"/>
        <v/>
      </c>
      <c r="CX381" s="48" t="str">
        <f t="shared" si="174"/>
        <v/>
      </c>
      <c r="CY381" s="49" t="str">
        <f t="shared" si="175"/>
        <v/>
      </c>
      <c r="CZ381" s="49" t="str">
        <f t="shared" si="176"/>
        <v/>
      </c>
      <c r="DA381" s="49" t="str">
        <f t="shared" si="177"/>
        <v/>
      </c>
      <c r="DB381" s="49" t="str">
        <f t="shared" si="178"/>
        <v/>
      </c>
      <c r="DC381" s="49" t="str">
        <f t="shared" si="179"/>
        <v/>
      </c>
      <c r="DD381" s="49" t="str">
        <f t="shared" si="180"/>
        <v/>
      </c>
      <c r="DE381" s="49" t="str">
        <f t="shared" si="181"/>
        <v/>
      </c>
      <c r="DF381" s="49" t="str">
        <f t="shared" si="182"/>
        <v/>
      </c>
      <c r="DG381" s="49" t="str">
        <f t="shared" si="183"/>
        <v/>
      </c>
      <c r="DH381" s="49" t="str">
        <f t="shared" si="184"/>
        <v/>
      </c>
      <c r="DI381" s="49" t="str">
        <f t="shared" si="185"/>
        <v/>
      </c>
      <c r="DJ381" s="49" t="str">
        <f t="shared" si="186"/>
        <v/>
      </c>
      <c r="DK381" s="49" t="str">
        <f t="shared" si="187"/>
        <v/>
      </c>
      <c r="DL381" s="16" t="str">
        <f t="shared" si="188"/>
        <v/>
      </c>
      <c r="DN381" s="17" t="str">
        <f t="shared" si="189"/>
        <v>Jul 2020</v>
      </c>
    </row>
    <row r="382" spans="1:118" x14ac:dyDescent="0.25">
      <c r="A382" s="30"/>
      <c r="B382" s="102">
        <f>IF(B381="", "", IFERROR(IF(B381+1&gt;Settings!$G$25, "", B381+1), ""))</f>
        <v>44018</v>
      </c>
      <c r="C382" s="294"/>
      <c r="D382" s="295"/>
      <c r="E382" s="295"/>
      <c r="F382" s="295"/>
      <c r="G382" s="295"/>
      <c r="H382" s="295"/>
      <c r="I382" s="295"/>
      <c r="J382" s="295"/>
      <c r="K382" s="295"/>
      <c r="L382" s="295"/>
      <c r="M382" s="295"/>
      <c r="N382" s="295"/>
      <c r="O382" s="295"/>
      <c r="P382" s="295"/>
      <c r="Q382" s="296"/>
      <c r="R382" s="30"/>
      <c r="T382" s="17" t="str">
        <f>IF($B382="", "", IF($B382&lt;Settings!$G$23, "Old", "New"))</f>
        <v>New</v>
      </c>
      <c r="AL382" s="118" t="str">
        <f>IF(OR($B382="", C382="", C$10="", AL$9), "", IFERROR($B382+INDEX(Settings!$AF$19:$AF$33, MATCH(C$10, Settings!$Y$19:$Y$33, 0))+IF(INDEX(Settings!$AI$19:$AI$33, MATCH(C$10, Settings!$Y$19:$Y$33, 0))="", 0, INDEX($AO$2:$AU$8, MATCH(TEXT($B382, "ddd"), $AN$2:$AN$8, 0), MATCH(INDEX(Settings!$AI$19:$AI$33, MATCH(C$10, Settings!$Y$19:$Y$33, 0)), $AO$1:$AU$1, 0))), 0))</f>
        <v/>
      </c>
      <c r="AM382" s="119" t="str">
        <f>IF(OR($B382="", D382="", D$10="", AM$9), "", IFERROR($B382+INDEX(Settings!$AF$19:$AF$33, MATCH(D$10, Settings!$Y$19:$Y$33, 0))+IF(INDEX(Settings!$AI$19:$AI$33, MATCH(D$10, Settings!$Y$19:$Y$33, 0))="", 0, INDEX($AO$2:$AU$8, MATCH(TEXT($B382, "ddd"), $AN$2:$AN$8, 0), MATCH(INDEX(Settings!$AI$19:$AI$33, MATCH(D$10, Settings!$Y$19:$Y$33, 0)), $AO$1:$AU$1, 0))), 0))</f>
        <v/>
      </c>
      <c r="AN382" s="119" t="str">
        <f>IF(OR($B382="", E382="", E$10="", AN$9), "", IFERROR($B382+INDEX(Settings!$AF$19:$AF$33, MATCH(E$10, Settings!$Y$19:$Y$33, 0))+IF(INDEX(Settings!$AI$19:$AI$33, MATCH(E$10, Settings!$Y$19:$Y$33, 0))="", 0, INDEX($AO$2:$AU$8, MATCH(TEXT($B382, "ddd"), $AN$2:$AN$8, 0), MATCH(INDEX(Settings!$AI$19:$AI$33, MATCH(E$10, Settings!$Y$19:$Y$33, 0)), $AO$1:$AU$1, 0))), 0))</f>
        <v/>
      </c>
      <c r="AO382" s="119" t="str">
        <f>IF(OR($B382="", F382="", F$10="", AO$9), "", IFERROR($B382+INDEX(Settings!$AF$19:$AF$33, MATCH(F$10, Settings!$Y$19:$Y$33, 0))+IF(INDEX(Settings!$AI$19:$AI$33, MATCH(F$10, Settings!$Y$19:$Y$33, 0))="", 0, INDEX($AO$2:$AU$8, MATCH(TEXT($B382, "ddd"), $AN$2:$AN$8, 0), MATCH(INDEX(Settings!$AI$19:$AI$33, MATCH(F$10, Settings!$Y$19:$Y$33, 0)), $AO$1:$AU$1, 0))), 0))</f>
        <v/>
      </c>
      <c r="AP382" s="119" t="str">
        <f>IF(OR($B382="", G382="", G$10="", AP$9), "", IFERROR($B382+INDEX(Settings!$AF$19:$AF$33, MATCH(G$10, Settings!$Y$19:$Y$33, 0))+IF(INDEX(Settings!$AI$19:$AI$33, MATCH(G$10, Settings!$Y$19:$Y$33, 0))="", 0, INDEX($AO$2:$AU$8, MATCH(TEXT($B382, "ddd"), $AN$2:$AN$8, 0), MATCH(INDEX(Settings!$AI$19:$AI$33, MATCH(G$10, Settings!$Y$19:$Y$33, 0)), $AO$1:$AU$1, 0))), 0))</f>
        <v/>
      </c>
      <c r="AQ382" s="119" t="str">
        <f>IF(OR($B382="", H382="", H$10="", AQ$9), "", IFERROR($B382+INDEX(Settings!$AF$19:$AF$33, MATCH(H$10, Settings!$Y$19:$Y$33, 0))+IF(INDEX(Settings!$AI$19:$AI$33, MATCH(H$10, Settings!$Y$19:$Y$33, 0))="", 0, INDEX($AO$2:$AU$8, MATCH(TEXT($B382, "ddd"), $AN$2:$AN$8, 0), MATCH(INDEX(Settings!$AI$19:$AI$33, MATCH(H$10, Settings!$Y$19:$Y$33, 0)), $AO$1:$AU$1, 0))), 0))</f>
        <v/>
      </c>
      <c r="AR382" s="119" t="str">
        <f>IF(OR($B382="", I382="", I$10="", AR$9), "", IFERROR($B382+INDEX(Settings!$AF$19:$AF$33, MATCH(I$10, Settings!$Y$19:$Y$33, 0))+IF(INDEX(Settings!$AI$19:$AI$33, MATCH(I$10, Settings!$Y$19:$Y$33, 0))="", 0, INDEX($AO$2:$AU$8, MATCH(TEXT($B382, "ddd"), $AN$2:$AN$8, 0), MATCH(INDEX(Settings!$AI$19:$AI$33, MATCH(I$10, Settings!$Y$19:$Y$33, 0)), $AO$1:$AU$1, 0))), 0))</f>
        <v/>
      </c>
      <c r="AS382" s="119" t="str">
        <f>IF(OR($B382="", J382="", J$10="", AS$9), "", IFERROR($B382+INDEX(Settings!$AF$19:$AF$33, MATCH(J$10, Settings!$Y$19:$Y$33, 0))+IF(INDEX(Settings!$AI$19:$AI$33, MATCH(J$10, Settings!$Y$19:$Y$33, 0))="", 0, INDEX($AO$2:$AU$8, MATCH(TEXT($B382, "ddd"), $AN$2:$AN$8, 0), MATCH(INDEX(Settings!$AI$19:$AI$33, MATCH(J$10, Settings!$Y$19:$Y$33, 0)), $AO$1:$AU$1, 0))), 0))</f>
        <v/>
      </c>
      <c r="AT382" s="119" t="str">
        <f>IF(OR($B382="", K382="", K$10="", AT$9), "", IFERROR($B382+INDEX(Settings!$AF$19:$AF$33, MATCH(K$10, Settings!$Y$19:$Y$33, 0))+IF(INDEX(Settings!$AI$19:$AI$33, MATCH(K$10, Settings!$Y$19:$Y$33, 0))="", 0, INDEX($AO$2:$AU$8, MATCH(TEXT($B382, "ddd"), $AN$2:$AN$8, 0), MATCH(INDEX(Settings!$AI$19:$AI$33, MATCH(K$10, Settings!$Y$19:$Y$33, 0)), $AO$1:$AU$1, 0))), 0))</f>
        <v/>
      </c>
      <c r="AU382" s="119" t="str">
        <f>IF(OR($B382="", L382="", L$10="", AU$9), "", IFERROR($B382+INDEX(Settings!$AF$19:$AF$33, MATCH(L$10, Settings!$Y$19:$Y$33, 0))+IF(INDEX(Settings!$AI$19:$AI$33, MATCH(L$10, Settings!$Y$19:$Y$33, 0))="", 0, INDEX($AO$2:$AU$8, MATCH(TEXT($B382, "ddd"), $AN$2:$AN$8, 0), MATCH(INDEX(Settings!$AI$19:$AI$33, MATCH(L$10, Settings!$Y$19:$Y$33, 0)), $AO$1:$AU$1, 0))), 0))</f>
        <v/>
      </c>
      <c r="AV382" s="119" t="str">
        <f>IF(OR($B382="", M382="", M$10="", AV$9), "", IFERROR($B382+INDEX(Settings!$AF$19:$AF$33, MATCH(M$10, Settings!$Y$19:$Y$33, 0))+IF(INDEX(Settings!$AI$19:$AI$33, MATCH(M$10, Settings!$Y$19:$Y$33, 0))="", 0, INDEX($AO$2:$AU$8, MATCH(TEXT($B382, "ddd"), $AN$2:$AN$8, 0), MATCH(INDEX(Settings!$AI$19:$AI$33, MATCH(M$10, Settings!$Y$19:$Y$33, 0)), $AO$1:$AU$1, 0))), 0))</f>
        <v/>
      </c>
      <c r="AW382" s="119" t="str">
        <f>IF(OR($B382="", N382="", N$10="", AW$9), "", IFERROR($B382+INDEX(Settings!$AF$19:$AF$33, MATCH(N$10, Settings!$Y$19:$Y$33, 0))+IF(INDEX(Settings!$AI$19:$AI$33, MATCH(N$10, Settings!$Y$19:$Y$33, 0))="", 0, INDEX($AO$2:$AU$8, MATCH(TEXT($B382, "ddd"), $AN$2:$AN$8, 0), MATCH(INDEX(Settings!$AI$19:$AI$33, MATCH(N$10, Settings!$Y$19:$Y$33, 0)), $AO$1:$AU$1, 0))), 0))</f>
        <v/>
      </c>
      <c r="AX382" s="119" t="str">
        <f>IF(OR($B382="", O382="", O$10="", AX$9), "", IFERROR($B382+INDEX(Settings!$AF$19:$AF$33, MATCH(O$10, Settings!$Y$19:$Y$33, 0))+IF(INDEX(Settings!$AI$19:$AI$33, MATCH(O$10, Settings!$Y$19:$Y$33, 0))="", 0, INDEX($AO$2:$AU$8, MATCH(TEXT($B382, "ddd"), $AN$2:$AN$8, 0), MATCH(INDEX(Settings!$AI$19:$AI$33, MATCH(O$10, Settings!$Y$19:$Y$33, 0)), $AO$1:$AU$1, 0))), 0))</f>
        <v/>
      </c>
      <c r="AY382" s="119" t="str">
        <f>IF(OR($B382="", P382="", P$10="", AY$9), "", IFERROR($B382+INDEX(Settings!$AF$19:$AF$33, MATCH(P$10, Settings!$Y$19:$Y$33, 0))+IF(INDEX(Settings!$AI$19:$AI$33, MATCH(P$10, Settings!$Y$19:$Y$33, 0))="", 0, INDEX($AO$2:$AU$8, MATCH(TEXT($B382, "ddd"), $AN$2:$AN$8, 0), MATCH(INDEX(Settings!$AI$19:$AI$33, MATCH(P$10, Settings!$Y$19:$Y$33, 0)), $AO$1:$AU$1, 0))), 0))</f>
        <v/>
      </c>
      <c r="AZ382" s="120" t="str">
        <f>IF(OR($B382="", Q382="", Q$10="", AZ$9), "", IFERROR($B382+INDEX(Settings!$AF$19:$AF$33, MATCH(Q$10, Settings!$Y$19:$Y$33, 0))+IF(INDEX(Settings!$AI$19:$AI$33, MATCH(Q$10, Settings!$Y$19:$Y$33, 0))="", 0, INDEX($AO$2:$AU$8, MATCH(TEXT($B382, "ddd"), $AN$2:$AN$8, 0), MATCH(INDEX(Settings!$AI$19:$AI$33, MATCH(Q$10, Settings!$Y$19:$Y$33, 0)), $AO$1:$AU$1, 0))), 0))</f>
        <v/>
      </c>
      <c r="BB382" s="118" t="str">
        <f>IF(OR(C$10="", $B382="", C382="", BB$9=""), "", IFERROR(WORKDAY((DATE(YEAR($B382), MONTH($B382)+INDEX(Settings!$AM$19:$AM$33, MATCH(C$10, Settings!$Y$19:$Y$33, 0)), IF(INDEX(Settings!$AQ$19:$AQ$33, MATCH(C$10, Settings!$Y$19:$Y$33, 0))=0, DAY($B382), INDEX(Settings!$AQ$19:$AQ$33, MATCH(C$10, Settings!$Y$19:$Y$33, 0))))-1), 1, Settings!$AY$23:$AY$38), ""))</f>
        <v/>
      </c>
      <c r="BC382" s="119" t="str">
        <f>IF(OR(D$10="", $B382="", D382="", BC$9=""), "", IFERROR(WORKDAY((DATE(YEAR($B382), MONTH($B382)+INDEX(Settings!$AM$19:$AM$33, MATCH(D$10, Settings!$Y$19:$Y$33, 0)), IF(INDEX(Settings!$AQ$19:$AQ$33, MATCH(D$10, Settings!$Y$19:$Y$33, 0))=0, DAY($B382), INDEX(Settings!$AQ$19:$AQ$33, MATCH(D$10, Settings!$Y$19:$Y$33, 0))))-1), 1, Settings!$AY$23:$AY$38), ""))</f>
        <v/>
      </c>
      <c r="BD382" s="119" t="str">
        <f>IF(OR(E$10="", $B382="", E382="", BD$9=""), "", IFERROR(WORKDAY((DATE(YEAR($B382), MONTH($B382)+INDEX(Settings!$AM$19:$AM$33, MATCH(E$10, Settings!$Y$19:$Y$33, 0)), IF(INDEX(Settings!$AQ$19:$AQ$33, MATCH(E$10, Settings!$Y$19:$Y$33, 0))=0, DAY($B382), INDEX(Settings!$AQ$19:$AQ$33, MATCH(E$10, Settings!$Y$19:$Y$33, 0))))-1), 1, Settings!$AY$23:$AY$38), ""))</f>
        <v/>
      </c>
      <c r="BE382" s="119" t="str">
        <f>IF(OR(F$10="", $B382="", F382="", BE$9=""), "", IFERROR(WORKDAY((DATE(YEAR($B382), MONTH($B382)+INDEX(Settings!$AM$19:$AM$33, MATCH(F$10, Settings!$Y$19:$Y$33, 0)), IF(INDEX(Settings!$AQ$19:$AQ$33, MATCH(F$10, Settings!$Y$19:$Y$33, 0))=0, DAY($B382), INDEX(Settings!$AQ$19:$AQ$33, MATCH(F$10, Settings!$Y$19:$Y$33, 0))))-1), 1, Settings!$AY$23:$AY$38), ""))</f>
        <v/>
      </c>
      <c r="BF382" s="119" t="str">
        <f>IF(OR(G$10="", $B382="", G382="", BF$9=""), "", IFERROR(WORKDAY((DATE(YEAR($B382), MONTH($B382)+INDEX(Settings!$AM$19:$AM$33, MATCH(G$10, Settings!$Y$19:$Y$33, 0)), IF(INDEX(Settings!$AQ$19:$AQ$33, MATCH(G$10, Settings!$Y$19:$Y$33, 0))=0, DAY($B382), INDEX(Settings!$AQ$19:$AQ$33, MATCH(G$10, Settings!$Y$19:$Y$33, 0))))-1), 1, Settings!$AY$23:$AY$38), ""))</f>
        <v/>
      </c>
      <c r="BG382" s="119" t="str">
        <f>IF(OR(H$10="", $B382="", H382="", BG$9=""), "", IFERROR(WORKDAY((DATE(YEAR($B382), MONTH($B382)+INDEX(Settings!$AM$19:$AM$33, MATCH(H$10, Settings!$Y$19:$Y$33, 0)), IF(INDEX(Settings!$AQ$19:$AQ$33, MATCH(H$10, Settings!$Y$19:$Y$33, 0))=0, DAY($B382), INDEX(Settings!$AQ$19:$AQ$33, MATCH(H$10, Settings!$Y$19:$Y$33, 0))))-1), 1, Settings!$AY$23:$AY$38), ""))</f>
        <v/>
      </c>
      <c r="BH382" s="119" t="str">
        <f>IF(OR(I$10="", $B382="", I382="", BH$9=""), "", IFERROR(WORKDAY((DATE(YEAR($B382), MONTH($B382)+INDEX(Settings!$AM$19:$AM$33, MATCH(I$10, Settings!$Y$19:$Y$33, 0)), IF(INDEX(Settings!$AQ$19:$AQ$33, MATCH(I$10, Settings!$Y$19:$Y$33, 0))=0, DAY($B382), INDEX(Settings!$AQ$19:$AQ$33, MATCH(I$10, Settings!$Y$19:$Y$33, 0))))-1), 1, Settings!$AY$23:$AY$38), ""))</f>
        <v/>
      </c>
      <c r="BI382" s="119" t="str">
        <f>IF(OR(J$10="", $B382="", J382="", BI$9=""), "", IFERROR(WORKDAY((DATE(YEAR($B382), MONTH($B382)+INDEX(Settings!$AM$19:$AM$33, MATCH(J$10, Settings!$Y$19:$Y$33, 0)), IF(INDEX(Settings!$AQ$19:$AQ$33, MATCH(J$10, Settings!$Y$19:$Y$33, 0))=0, DAY($B382), INDEX(Settings!$AQ$19:$AQ$33, MATCH(J$10, Settings!$Y$19:$Y$33, 0))))-1), 1, Settings!$AY$23:$AY$38), ""))</f>
        <v/>
      </c>
      <c r="BJ382" s="119" t="str">
        <f>IF(OR(K$10="", $B382="", K382="", BJ$9=""), "", IFERROR(WORKDAY((DATE(YEAR($B382), MONTH($B382)+INDEX(Settings!$AM$19:$AM$33, MATCH(K$10, Settings!$Y$19:$Y$33, 0)), IF(INDEX(Settings!$AQ$19:$AQ$33, MATCH(K$10, Settings!$Y$19:$Y$33, 0))=0, DAY($B382), INDEX(Settings!$AQ$19:$AQ$33, MATCH(K$10, Settings!$Y$19:$Y$33, 0))))-1), 1, Settings!$AY$23:$AY$38), ""))</f>
        <v/>
      </c>
      <c r="BK382" s="119" t="str">
        <f>IF(OR(L$10="", $B382="", L382="", BK$9=""), "", IFERROR(WORKDAY((DATE(YEAR($B382), MONTH($B382)+INDEX(Settings!$AM$19:$AM$33, MATCH(L$10, Settings!$Y$19:$Y$33, 0)), IF(INDEX(Settings!$AQ$19:$AQ$33, MATCH(L$10, Settings!$Y$19:$Y$33, 0))=0, DAY($B382), INDEX(Settings!$AQ$19:$AQ$33, MATCH(L$10, Settings!$Y$19:$Y$33, 0))))-1), 1, Settings!$AY$23:$AY$38), ""))</f>
        <v/>
      </c>
      <c r="BL382" s="119" t="str">
        <f>IF(OR(M$10="", $B382="", M382="", BL$9=""), "", IFERROR(WORKDAY((DATE(YEAR($B382), MONTH($B382)+INDEX(Settings!$AM$19:$AM$33, MATCH(M$10, Settings!$Y$19:$Y$33, 0)), IF(INDEX(Settings!$AQ$19:$AQ$33, MATCH(M$10, Settings!$Y$19:$Y$33, 0))=0, DAY($B382), INDEX(Settings!$AQ$19:$AQ$33, MATCH(M$10, Settings!$Y$19:$Y$33, 0))))-1), 1, Settings!$AY$23:$AY$38), ""))</f>
        <v/>
      </c>
      <c r="BM382" s="119" t="str">
        <f>IF(OR(N$10="", $B382="", N382="", BM$9=""), "", IFERROR(WORKDAY((DATE(YEAR($B382), MONTH($B382)+INDEX(Settings!$AM$19:$AM$33, MATCH(N$10, Settings!$Y$19:$Y$33, 0)), IF(INDEX(Settings!$AQ$19:$AQ$33, MATCH(N$10, Settings!$Y$19:$Y$33, 0))=0, DAY($B382), INDEX(Settings!$AQ$19:$AQ$33, MATCH(N$10, Settings!$Y$19:$Y$33, 0))))-1), 1, Settings!$AY$23:$AY$38), ""))</f>
        <v/>
      </c>
      <c r="BN382" s="119" t="str">
        <f>IF(OR(O$10="", $B382="", O382="", BN$9=""), "", IFERROR(WORKDAY((DATE(YEAR($B382), MONTH($B382)+INDEX(Settings!$AM$19:$AM$33, MATCH(O$10, Settings!$Y$19:$Y$33, 0)), IF(INDEX(Settings!$AQ$19:$AQ$33, MATCH(O$10, Settings!$Y$19:$Y$33, 0))=0, DAY($B382), INDEX(Settings!$AQ$19:$AQ$33, MATCH(O$10, Settings!$Y$19:$Y$33, 0))))-1), 1, Settings!$AY$23:$AY$38), ""))</f>
        <v/>
      </c>
      <c r="BO382" s="119" t="str">
        <f>IF(OR(P$10="", $B382="", P382="", BO$9=""), "", IFERROR(WORKDAY((DATE(YEAR($B382), MONTH($B382)+INDEX(Settings!$AM$19:$AM$33, MATCH(P$10, Settings!$Y$19:$Y$33, 0)), IF(INDEX(Settings!$AQ$19:$AQ$33, MATCH(P$10, Settings!$Y$19:$Y$33, 0))=0, DAY($B382), INDEX(Settings!$AQ$19:$AQ$33, MATCH(P$10, Settings!$Y$19:$Y$33, 0))))-1), 1, Settings!$AY$23:$AY$38), ""))</f>
        <v/>
      </c>
      <c r="BP382" s="120" t="str">
        <f>IF(OR(Q$10="", $B382="", Q382="", BP$9=""), "", IFERROR(WORKDAY((DATE(YEAR($B382), MONTH($B382)+INDEX(Settings!$AM$19:$AM$33, MATCH(Q$10, Settings!$Y$19:$Y$33, 0)), IF(INDEX(Settings!$AQ$19:$AQ$33, MATCH(Q$10, Settings!$Y$19:$Y$33, 0))=0, DAY($B382), INDEX(Settings!$AQ$19:$AQ$33, MATCH(Q$10, Settings!$Y$19:$Y$33, 0))))-1), 1, Settings!$AY$23:$AY$38), ""))</f>
        <v/>
      </c>
      <c r="BR382" s="118" t="str">
        <f>IF(BB382="", "", IF(BB382&lt;=$B382, WORKDAY(DATE(YEAR($BB382), MONTH(BB382)+1, DAY(BB382)-1), 1, Settings!$AY$23:$AY$38), BB382))</f>
        <v/>
      </c>
      <c r="BS382" s="119" t="str">
        <f>IF(BC382="", "", IF(BC382&lt;=$B382, WORKDAY(DATE(YEAR($BB382), MONTH(BC382)+1, DAY(BC382)-1), 1, Settings!$AY$23:$AY$38), BC382))</f>
        <v/>
      </c>
      <c r="BT382" s="119" t="str">
        <f>IF(BD382="", "", IF(BD382&lt;=$B382, WORKDAY(DATE(YEAR($BB382), MONTH(BD382)+1, DAY(BD382)-1), 1, Settings!$AY$23:$AY$38), BD382))</f>
        <v/>
      </c>
      <c r="BU382" s="119" t="str">
        <f>IF(BE382="", "", IF(BE382&lt;=$B382, WORKDAY(DATE(YEAR($BB382), MONTH(BE382)+1, DAY(BE382)-1), 1, Settings!$AY$23:$AY$38), BE382))</f>
        <v/>
      </c>
      <c r="BV382" s="119" t="str">
        <f>IF(BF382="", "", IF(BF382&lt;=$B382, WORKDAY(DATE(YEAR($BB382), MONTH(BF382)+1, DAY(BF382)-1), 1, Settings!$AY$23:$AY$38), BF382))</f>
        <v/>
      </c>
      <c r="BW382" s="119" t="str">
        <f>IF(BG382="", "", IF(BG382&lt;=$B382, WORKDAY(DATE(YEAR($BB382), MONTH(BG382)+1, DAY(BG382)-1), 1, Settings!$AY$23:$AY$38), BG382))</f>
        <v/>
      </c>
      <c r="BX382" s="119" t="str">
        <f>IF(BH382="", "", IF(BH382&lt;=$B382, WORKDAY(DATE(YEAR($BB382), MONTH(BH382)+1, DAY(BH382)-1), 1, Settings!$AY$23:$AY$38), BH382))</f>
        <v/>
      </c>
      <c r="BY382" s="119" t="str">
        <f>IF(BI382="", "", IF(BI382&lt;=$B382, WORKDAY(DATE(YEAR($BB382), MONTH(BI382)+1, DAY(BI382)-1), 1, Settings!$AY$23:$AY$38), BI382))</f>
        <v/>
      </c>
      <c r="BZ382" s="119" t="str">
        <f>IF(BJ382="", "", IF(BJ382&lt;=$B382, WORKDAY(DATE(YEAR($BB382), MONTH(BJ382)+1, DAY(BJ382)-1), 1, Settings!$AY$23:$AY$38), BJ382))</f>
        <v/>
      </c>
      <c r="CA382" s="119" t="str">
        <f>IF(BK382="", "", IF(BK382&lt;=$B382, WORKDAY(DATE(YEAR($BB382), MONTH(BK382)+1, DAY(BK382)-1), 1, Settings!$AY$23:$AY$38), BK382))</f>
        <v/>
      </c>
      <c r="CB382" s="119" t="str">
        <f>IF(BL382="", "", IF(BL382&lt;=$B382, WORKDAY(DATE(YEAR($BB382), MONTH(BL382)+1, DAY(BL382)-1), 1, Settings!$AY$23:$AY$38), BL382))</f>
        <v/>
      </c>
      <c r="CC382" s="119" t="str">
        <f>IF(BM382="", "", IF(BM382&lt;=$B382, WORKDAY(DATE(YEAR($BB382), MONTH(BM382)+1, DAY(BM382)-1), 1, Settings!$AY$23:$AY$38), BM382))</f>
        <v/>
      </c>
      <c r="CD382" s="119" t="str">
        <f>IF(BN382="", "", IF(BN382&lt;=$B382, WORKDAY(DATE(YEAR($BB382), MONTH(BN382)+1, DAY(BN382)-1), 1, Settings!$AY$23:$AY$38), BN382))</f>
        <v/>
      </c>
      <c r="CE382" s="119" t="str">
        <f>IF(BO382="", "", IF(BO382&lt;=$B382, WORKDAY(DATE(YEAR($BB382), MONTH(BO382)+1, DAY(BO382)-1), 1, Settings!$AY$23:$AY$38), BO382))</f>
        <v/>
      </c>
      <c r="CF382" s="120" t="str">
        <f>IF(BP382="", "", IF(BP382&lt;=$B382, WORKDAY(DATE(YEAR($BB382), MONTH(BP382)+1, DAY(BP382)-1), 1, Settings!$AY$23:$AY$38), BP382))</f>
        <v/>
      </c>
      <c r="CH382" s="48" t="str">
        <f t="shared" si="159"/>
        <v/>
      </c>
      <c r="CI382" s="49" t="str">
        <f t="shared" si="160"/>
        <v/>
      </c>
      <c r="CJ382" s="49" t="str">
        <f t="shared" si="161"/>
        <v/>
      </c>
      <c r="CK382" s="49" t="str">
        <f t="shared" si="162"/>
        <v/>
      </c>
      <c r="CL382" s="49" t="str">
        <f t="shared" si="163"/>
        <v/>
      </c>
      <c r="CM382" s="49" t="str">
        <f t="shared" si="164"/>
        <v/>
      </c>
      <c r="CN382" s="49" t="str">
        <f t="shared" si="165"/>
        <v/>
      </c>
      <c r="CO382" s="49" t="str">
        <f t="shared" si="166"/>
        <v/>
      </c>
      <c r="CP382" s="49" t="str">
        <f t="shared" si="167"/>
        <v/>
      </c>
      <c r="CQ382" s="49" t="str">
        <f t="shared" si="168"/>
        <v/>
      </c>
      <c r="CR382" s="49" t="str">
        <f t="shared" si="169"/>
        <v/>
      </c>
      <c r="CS382" s="49" t="str">
        <f t="shared" si="170"/>
        <v/>
      </c>
      <c r="CT382" s="49" t="str">
        <f t="shared" si="171"/>
        <v/>
      </c>
      <c r="CU382" s="49" t="str">
        <f t="shared" si="172"/>
        <v/>
      </c>
      <c r="CV382" s="16" t="str">
        <f t="shared" si="173"/>
        <v/>
      </c>
      <c r="CX382" s="48" t="str">
        <f t="shared" si="174"/>
        <v/>
      </c>
      <c r="CY382" s="49" t="str">
        <f t="shared" si="175"/>
        <v/>
      </c>
      <c r="CZ382" s="49" t="str">
        <f t="shared" si="176"/>
        <v/>
      </c>
      <c r="DA382" s="49" t="str">
        <f t="shared" si="177"/>
        <v/>
      </c>
      <c r="DB382" s="49" t="str">
        <f t="shared" si="178"/>
        <v/>
      </c>
      <c r="DC382" s="49" t="str">
        <f t="shared" si="179"/>
        <v/>
      </c>
      <c r="DD382" s="49" t="str">
        <f t="shared" si="180"/>
        <v/>
      </c>
      <c r="DE382" s="49" t="str">
        <f t="shared" si="181"/>
        <v/>
      </c>
      <c r="DF382" s="49" t="str">
        <f t="shared" si="182"/>
        <v/>
      </c>
      <c r="DG382" s="49" t="str">
        <f t="shared" si="183"/>
        <v/>
      </c>
      <c r="DH382" s="49" t="str">
        <f t="shared" si="184"/>
        <v/>
      </c>
      <c r="DI382" s="49" t="str">
        <f t="shared" si="185"/>
        <v/>
      </c>
      <c r="DJ382" s="49" t="str">
        <f t="shared" si="186"/>
        <v/>
      </c>
      <c r="DK382" s="49" t="str">
        <f t="shared" si="187"/>
        <v/>
      </c>
      <c r="DL382" s="16" t="str">
        <f t="shared" si="188"/>
        <v/>
      </c>
      <c r="DN382" s="17" t="str">
        <f t="shared" si="189"/>
        <v>Jul 2020</v>
      </c>
    </row>
    <row r="383" spans="1:118" x14ac:dyDescent="0.25">
      <c r="A383" s="30"/>
      <c r="B383" s="102">
        <f>IF(B382="", "", IFERROR(IF(B382+1&gt;Settings!$G$25, "", B382+1), ""))</f>
        <v>44019</v>
      </c>
      <c r="C383" s="294"/>
      <c r="D383" s="295"/>
      <c r="E383" s="295"/>
      <c r="F383" s="295"/>
      <c r="G383" s="295"/>
      <c r="H383" s="295"/>
      <c r="I383" s="295"/>
      <c r="J383" s="295"/>
      <c r="K383" s="295"/>
      <c r="L383" s="295"/>
      <c r="M383" s="295"/>
      <c r="N383" s="295"/>
      <c r="O383" s="295"/>
      <c r="P383" s="295"/>
      <c r="Q383" s="296"/>
      <c r="R383" s="30"/>
      <c r="T383" s="17" t="str">
        <f>IF($B383="", "", IF($B383&lt;Settings!$G$23, "Old", "New"))</f>
        <v>New</v>
      </c>
      <c r="AL383" s="118" t="str">
        <f>IF(OR($B383="", C383="", C$10="", AL$9), "", IFERROR($B383+INDEX(Settings!$AF$19:$AF$33, MATCH(C$10, Settings!$Y$19:$Y$33, 0))+IF(INDEX(Settings!$AI$19:$AI$33, MATCH(C$10, Settings!$Y$19:$Y$33, 0))="", 0, INDEX($AO$2:$AU$8, MATCH(TEXT($B383, "ddd"), $AN$2:$AN$8, 0), MATCH(INDEX(Settings!$AI$19:$AI$33, MATCH(C$10, Settings!$Y$19:$Y$33, 0)), $AO$1:$AU$1, 0))), 0))</f>
        <v/>
      </c>
      <c r="AM383" s="119" t="str">
        <f>IF(OR($B383="", D383="", D$10="", AM$9), "", IFERROR($B383+INDEX(Settings!$AF$19:$AF$33, MATCH(D$10, Settings!$Y$19:$Y$33, 0))+IF(INDEX(Settings!$AI$19:$AI$33, MATCH(D$10, Settings!$Y$19:$Y$33, 0))="", 0, INDEX($AO$2:$AU$8, MATCH(TEXT($B383, "ddd"), $AN$2:$AN$8, 0), MATCH(INDEX(Settings!$AI$19:$AI$33, MATCH(D$10, Settings!$Y$19:$Y$33, 0)), $AO$1:$AU$1, 0))), 0))</f>
        <v/>
      </c>
      <c r="AN383" s="119" t="str">
        <f>IF(OR($B383="", E383="", E$10="", AN$9), "", IFERROR($B383+INDEX(Settings!$AF$19:$AF$33, MATCH(E$10, Settings!$Y$19:$Y$33, 0))+IF(INDEX(Settings!$AI$19:$AI$33, MATCH(E$10, Settings!$Y$19:$Y$33, 0))="", 0, INDEX($AO$2:$AU$8, MATCH(TEXT($B383, "ddd"), $AN$2:$AN$8, 0), MATCH(INDEX(Settings!$AI$19:$AI$33, MATCH(E$10, Settings!$Y$19:$Y$33, 0)), $AO$1:$AU$1, 0))), 0))</f>
        <v/>
      </c>
      <c r="AO383" s="119" t="str">
        <f>IF(OR($B383="", F383="", F$10="", AO$9), "", IFERROR($B383+INDEX(Settings!$AF$19:$AF$33, MATCH(F$10, Settings!$Y$19:$Y$33, 0))+IF(INDEX(Settings!$AI$19:$AI$33, MATCH(F$10, Settings!$Y$19:$Y$33, 0))="", 0, INDEX($AO$2:$AU$8, MATCH(TEXT($B383, "ddd"), $AN$2:$AN$8, 0), MATCH(INDEX(Settings!$AI$19:$AI$33, MATCH(F$10, Settings!$Y$19:$Y$33, 0)), $AO$1:$AU$1, 0))), 0))</f>
        <v/>
      </c>
      <c r="AP383" s="119" t="str">
        <f>IF(OR($B383="", G383="", G$10="", AP$9), "", IFERROR($B383+INDEX(Settings!$AF$19:$AF$33, MATCH(G$10, Settings!$Y$19:$Y$33, 0))+IF(INDEX(Settings!$AI$19:$AI$33, MATCH(G$10, Settings!$Y$19:$Y$33, 0))="", 0, INDEX($AO$2:$AU$8, MATCH(TEXT($B383, "ddd"), $AN$2:$AN$8, 0), MATCH(INDEX(Settings!$AI$19:$AI$33, MATCH(G$10, Settings!$Y$19:$Y$33, 0)), $AO$1:$AU$1, 0))), 0))</f>
        <v/>
      </c>
      <c r="AQ383" s="119" t="str">
        <f>IF(OR($B383="", H383="", H$10="", AQ$9), "", IFERROR($B383+INDEX(Settings!$AF$19:$AF$33, MATCH(H$10, Settings!$Y$19:$Y$33, 0))+IF(INDEX(Settings!$AI$19:$AI$33, MATCH(H$10, Settings!$Y$19:$Y$33, 0))="", 0, INDEX($AO$2:$AU$8, MATCH(TEXT($B383, "ddd"), $AN$2:$AN$8, 0), MATCH(INDEX(Settings!$AI$19:$AI$33, MATCH(H$10, Settings!$Y$19:$Y$33, 0)), $AO$1:$AU$1, 0))), 0))</f>
        <v/>
      </c>
      <c r="AR383" s="119" t="str">
        <f>IF(OR($B383="", I383="", I$10="", AR$9), "", IFERROR($B383+INDEX(Settings!$AF$19:$AF$33, MATCH(I$10, Settings!$Y$19:$Y$33, 0))+IF(INDEX(Settings!$AI$19:$AI$33, MATCH(I$10, Settings!$Y$19:$Y$33, 0))="", 0, INDEX($AO$2:$AU$8, MATCH(TEXT($B383, "ddd"), $AN$2:$AN$8, 0), MATCH(INDEX(Settings!$AI$19:$AI$33, MATCH(I$10, Settings!$Y$19:$Y$33, 0)), $AO$1:$AU$1, 0))), 0))</f>
        <v/>
      </c>
      <c r="AS383" s="119" t="str">
        <f>IF(OR($B383="", J383="", J$10="", AS$9), "", IFERROR($B383+INDEX(Settings!$AF$19:$AF$33, MATCH(J$10, Settings!$Y$19:$Y$33, 0))+IF(INDEX(Settings!$AI$19:$AI$33, MATCH(J$10, Settings!$Y$19:$Y$33, 0))="", 0, INDEX($AO$2:$AU$8, MATCH(TEXT($B383, "ddd"), $AN$2:$AN$8, 0), MATCH(INDEX(Settings!$AI$19:$AI$33, MATCH(J$10, Settings!$Y$19:$Y$33, 0)), $AO$1:$AU$1, 0))), 0))</f>
        <v/>
      </c>
      <c r="AT383" s="119" t="str">
        <f>IF(OR($B383="", K383="", K$10="", AT$9), "", IFERROR($B383+INDEX(Settings!$AF$19:$AF$33, MATCH(K$10, Settings!$Y$19:$Y$33, 0))+IF(INDEX(Settings!$AI$19:$AI$33, MATCH(K$10, Settings!$Y$19:$Y$33, 0))="", 0, INDEX($AO$2:$AU$8, MATCH(TEXT($B383, "ddd"), $AN$2:$AN$8, 0), MATCH(INDEX(Settings!$AI$19:$AI$33, MATCH(K$10, Settings!$Y$19:$Y$33, 0)), $AO$1:$AU$1, 0))), 0))</f>
        <v/>
      </c>
      <c r="AU383" s="119" t="str">
        <f>IF(OR($B383="", L383="", L$10="", AU$9), "", IFERROR($B383+INDEX(Settings!$AF$19:$AF$33, MATCH(L$10, Settings!$Y$19:$Y$33, 0))+IF(INDEX(Settings!$AI$19:$AI$33, MATCH(L$10, Settings!$Y$19:$Y$33, 0))="", 0, INDEX($AO$2:$AU$8, MATCH(TEXT($B383, "ddd"), $AN$2:$AN$8, 0), MATCH(INDEX(Settings!$AI$19:$AI$33, MATCH(L$10, Settings!$Y$19:$Y$33, 0)), $AO$1:$AU$1, 0))), 0))</f>
        <v/>
      </c>
      <c r="AV383" s="119" t="str">
        <f>IF(OR($B383="", M383="", M$10="", AV$9), "", IFERROR($B383+INDEX(Settings!$AF$19:$AF$33, MATCH(M$10, Settings!$Y$19:$Y$33, 0))+IF(INDEX(Settings!$AI$19:$AI$33, MATCH(M$10, Settings!$Y$19:$Y$33, 0))="", 0, INDEX($AO$2:$AU$8, MATCH(TEXT($B383, "ddd"), $AN$2:$AN$8, 0), MATCH(INDEX(Settings!$AI$19:$AI$33, MATCH(M$10, Settings!$Y$19:$Y$33, 0)), $AO$1:$AU$1, 0))), 0))</f>
        <v/>
      </c>
      <c r="AW383" s="119" t="str">
        <f>IF(OR($B383="", N383="", N$10="", AW$9), "", IFERROR($B383+INDEX(Settings!$AF$19:$AF$33, MATCH(N$10, Settings!$Y$19:$Y$33, 0))+IF(INDEX(Settings!$AI$19:$AI$33, MATCH(N$10, Settings!$Y$19:$Y$33, 0))="", 0, INDEX($AO$2:$AU$8, MATCH(TEXT($B383, "ddd"), $AN$2:$AN$8, 0), MATCH(INDEX(Settings!$AI$19:$AI$33, MATCH(N$10, Settings!$Y$19:$Y$33, 0)), $AO$1:$AU$1, 0))), 0))</f>
        <v/>
      </c>
      <c r="AX383" s="119" t="str">
        <f>IF(OR($B383="", O383="", O$10="", AX$9), "", IFERROR($B383+INDEX(Settings!$AF$19:$AF$33, MATCH(O$10, Settings!$Y$19:$Y$33, 0))+IF(INDEX(Settings!$AI$19:$AI$33, MATCH(O$10, Settings!$Y$19:$Y$33, 0))="", 0, INDEX($AO$2:$AU$8, MATCH(TEXT($B383, "ddd"), $AN$2:$AN$8, 0), MATCH(INDEX(Settings!$AI$19:$AI$33, MATCH(O$10, Settings!$Y$19:$Y$33, 0)), $AO$1:$AU$1, 0))), 0))</f>
        <v/>
      </c>
      <c r="AY383" s="119" t="str">
        <f>IF(OR($B383="", P383="", P$10="", AY$9), "", IFERROR($B383+INDEX(Settings!$AF$19:$AF$33, MATCH(P$10, Settings!$Y$19:$Y$33, 0))+IF(INDEX(Settings!$AI$19:$AI$33, MATCH(P$10, Settings!$Y$19:$Y$33, 0))="", 0, INDEX($AO$2:$AU$8, MATCH(TEXT($B383, "ddd"), $AN$2:$AN$8, 0), MATCH(INDEX(Settings!$AI$19:$AI$33, MATCH(P$10, Settings!$Y$19:$Y$33, 0)), $AO$1:$AU$1, 0))), 0))</f>
        <v/>
      </c>
      <c r="AZ383" s="120" t="str">
        <f>IF(OR($B383="", Q383="", Q$10="", AZ$9), "", IFERROR($B383+INDEX(Settings!$AF$19:$AF$33, MATCH(Q$10, Settings!$Y$19:$Y$33, 0))+IF(INDEX(Settings!$AI$19:$AI$33, MATCH(Q$10, Settings!$Y$19:$Y$33, 0))="", 0, INDEX($AO$2:$AU$8, MATCH(TEXT($B383, "ddd"), $AN$2:$AN$8, 0), MATCH(INDEX(Settings!$AI$19:$AI$33, MATCH(Q$10, Settings!$Y$19:$Y$33, 0)), $AO$1:$AU$1, 0))), 0))</f>
        <v/>
      </c>
      <c r="BB383" s="118" t="str">
        <f>IF(OR(C$10="", $B383="", C383="", BB$9=""), "", IFERROR(WORKDAY((DATE(YEAR($B383), MONTH($B383)+INDEX(Settings!$AM$19:$AM$33, MATCH(C$10, Settings!$Y$19:$Y$33, 0)), IF(INDEX(Settings!$AQ$19:$AQ$33, MATCH(C$10, Settings!$Y$19:$Y$33, 0))=0, DAY($B383), INDEX(Settings!$AQ$19:$AQ$33, MATCH(C$10, Settings!$Y$19:$Y$33, 0))))-1), 1, Settings!$AY$23:$AY$38), ""))</f>
        <v/>
      </c>
      <c r="BC383" s="119" t="str">
        <f>IF(OR(D$10="", $B383="", D383="", BC$9=""), "", IFERROR(WORKDAY((DATE(YEAR($B383), MONTH($B383)+INDEX(Settings!$AM$19:$AM$33, MATCH(D$10, Settings!$Y$19:$Y$33, 0)), IF(INDEX(Settings!$AQ$19:$AQ$33, MATCH(D$10, Settings!$Y$19:$Y$33, 0))=0, DAY($B383), INDEX(Settings!$AQ$19:$AQ$33, MATCH(D$10, Settings!$Y$19:$Y$33, 0))))-1), 1, Settings!$AY$23:$AY$38), ""))</f>
        <v/>
      </c>
      <c r="BD383" s="119" t="str">
        <f>IF(OR(E$10="", $B383="", E383="", BD$9=""), "", IFERROR(WORKDAY((DATE(YEAR($B383), MONTH($B383)+INDEX(Settings!$AM$19:$AM$33, MATCH(E$10, Settings!$Y$19:$Y$33, 0)), IF(INDEX(Settings!$AQ$19:$AQ$33, MATCH(E$10, Settings!$Y$19:$Y$33, 0))=0, DAY($B383), INDEX(Settings!$AQ$19:$AQ$33, MATCH(E$10, Settings!$Y$19:$Y$33, 0))))-1), 1, Settings!$AY$23:$AY$38), ""))</f>
        <v/>
      </c>
      <c r="BE383" s="119" t="str">
        <f>IF(OR(F$10="", $B383="", F383="", BE$9=""), "", IFERROR(WORKDAY((DATE(YEAR($B383), MONTH($B383)+INDEX(Settings!$AM$19:$AM$33, MATCH(F$10, Settings!$Y$19:$Y$33, 0)), IF(INDEX(Settings!$AQ$19:$AQ$33, MATCH(F$10, Settings!$Y$19:$Y$33, 0))=0, DAY($B383), INDEX(Settings!$AQ$19:$AQ$33, MATCH(F$10, Settings!$Y$19:$Y$33, 0))))-1), 1, Settings!$AY$23:$AY$38), ""))</f>
        <v/>
      </c>
      <c r="BF383" s="119" t="str">
        <f>IF(OR(G$10="", $B383="", G383="", BF$9=""), "", IFERROR(WORKDAY((DATE(YEAR($B383), MONTH($B383)+INDEX(Settings!$AM$19:$AM$33, MATCH(G$10, Settings!$Y$19:$Y$33, 0)), IF(INDEX(Settings!$AQ$19:$AQ$33, MATCH(G$10, Settings!$Y$19:$Y$33, 0))=0, DAY($B383), INDEX(Settings!$AQ$19:$AQ$33, MATCH(G$10, Settings!$Y$19:$Y$33, 0))))-1), 1, Settings!$AY$23:$AY$38), ""))</f>
        <v/>
      </c>
      <c r="BG383" s="119" t="str">
        <f>IF(OR(H$10="", $B383="", H383="", BG$9=""), "", IFERROR(WORKDAY((DATE(YEAR($B383), MONTH($B383)+INDEX(Settings!$AM$19:$AM$33, MATCH(H$10, Settings!$Y$19:$Y$33, 0)), IF(INDEX(Settings!$AQ$19:$AQ$33, MATCH(H$10, Settings!$Y$19:$Y$33, 0))=0, DAY($B383), INDEX(Settings!$AQ$19:$AQ$33, MATCH(H$10, Settings!$Y$19:$Y$33, 0))))-1), 1, Settings!$AY$23:$AY$38), ""))</f>
        <v/>
      </c>
      <c r="BH383" s="119" t="str">
        <f>IF(OR(I$10="", $B383="", I383="", BH$9=""), "", IFERROR(WORKDAY((DATE(YEAR($B383), MONTH($B383)+INDEX(Settings!$AM$19:$AM$33, MATCH(I$10, Settings!$Y$19:$Y$33, 0)), IF(INDEX(Settings!$AQ$19:$AQ$33, MATCH(I$10, Settings!$Y$19:$Y$33, 0))=0, DAY($B383), INDEX(Settings!$AQ$19:$AQ$33, MATCH(I$10, Settings!$Y$19:$Y$33, 0))))-1), 1, Settings!$AY$23:$AY$38), ""))</f>
        <v/>
      </c>
      <c r="BI383" s="119" t="str">
        <f>IF(OR(J$10="", $B383="", J383="", BI$9=""), "", IFERROR(WORKDAY((DATE(YEAR($B383), MONTH($B383)+INDEX(Settings!$AM$19:$AM$33, MATCH(J$10, Settings!$Y$19:$Y$33, 0)), IF(INDEX(Settings!$AQ$19:$AQ$33, MATCH(J$10, Settings!$Y$19:$Y$33, 0))=0, DAY($B383), INDEX(Settings!$AQ$19:$AQ$33, MATCH(J$10, Settings!$Y$19:$Y$33, 0))))-1), 1, Settings!$AY$23:$AY$38), ""))</f>
        <v/>
      </c>
      <c r="BJ383" s="119" t="str">
        <f>IF(OR(K$10="", $B383="", K383="", BJ$9=""), "", IFERROR(WORKDAY((DATE(YEAR($B383), MONTH($B383)+INDEX(Settings!$AM$19:$AM$33, MATCH(K$10, Settings!$Y$19:$Y$33, 0)), IF(INDEX(Settings!$AQ$19:$AQ$33, MATCH(K$10, Settings!$Y$19:$Y$33, 0))=0, DAY($B383), INDEX(Settings!$AQ$19:$AQ$33, MATCH(K$10, Settings!$Y$19:$Y$33, 0))))-1), 1, Settings!$AY$23:$AY$38), ""))</f>
        <v/>
      </c>
      <c r="BK383" s="119" t="str">
        <f>IF(OR(L$10="", $B383="", L383="", BK$9=""), "", IFERROR(WORKDAY((DATE(YEAR($B383), MONTH($B383)+INDEX(Settings!$AM$19:$AM$33, MATCH(L$10, Settings!$Y$19:$Y$33, 0)), IF(INDEX(Settings!$AQ$19:$AQ$33, MATCH(L$10, Settings!$Y$19:$Y$33, 0))=0, DAY($B383), INDEX(Settings!$AQ$19:$AQ$33, MATCH(L$10, Settings!$Y$19:$Y$33, 0))))-1), 1, Settings!$AY$23:$AY$38), ""))</f>
        <v/>
      </c>
      <c r="BL383" s="119" t="str">
        <f>IF(OR(M$10="", $B383="", M383="", BL$9=""), "", IFERROR(WORKDAY((DATE(YEAR($B383), MONTH($B383)+INDEX(Settings!$AM$19:$AM$33, MATCH(M$10, Settings!$Y$19:$Y$33, 0)), IF(INDEX(Settings!$AQ$19:$AQ$33, MATCH(M$10, Settings!$Y$19:$Y$33, 0))=0, DAY($B383), INDEX(Settings!$AQ$19:$AQ$33, MATCH(M$10, Settings!$Y$19:$Y$33, 0))))-1), 1, Settings!$AY$23:$AY$38), ""))</f>
        <v/>
      </c>
      <c r="BM383" s="119" t="str">
        <f>IF(OR(N$10="", $B383="", N383="", BM$9=""), "", IFERROR(WORKDAY((DATE(YEAR($B383), MONTH($B383)+INDEX(Settings!$AM$19:$AM$33, MATCH(N$10, Settings!$Y$19:$Y$33, 0)), IF(INDEX(Settings!$AQ$19:$AQ$33, MATCH(N$10, Settings!$Y$19:$Y$33, 0))=0, DAY($B383), INDEX(Settings!$AQ$19:$AQ$33, MATCH(N$10, Settings!$Y$19:$Y$33, 0))))-1), 1, Settings!$AY$23:$AY$38), ""))</f>
        <v/>
      </c>
      <c r="BN383" s="119" t="str">
        <f>IF(OR(O$10="", $B383="", O383="", BN$9=""), "", IFERROR(WORKDAY((DATE(YEAR($B383), MONTH($B383)+INDEX(Settings!$AM$19:$AM$33, MATCH(O$10, Settings!$Y$19:$Y$33, 0)), IF(INDEX(Settings!$AQ$19:$AQ$33, MATCH(O$10, Settings!$Y$19:$Y$33, 0))=0, DAY($B383), INDEX(Settings!$AQ$19:$AQ$33, MATCH(O$10, Settings!$Y$19:$Y$33, 0))))-1), 1, Settings!$AY$23:$AY$38), ""))</f>
        <v/>
      </c>
      <c r="BO383" s="119" t="str">
        <f>IF(OR(P$10="", $B383="", P383="", BO$9=""), "", IFERROR(WORKDAY((DATE(YEAR($B383), MONTH($B383)+INDEX(Settings!$AM$19:$AM$33, MATCH(P$10, Settings!$Y$19:$Y$33, 0)), IF(INDEX(Settings!$AQ$19:$AQ$33, MATCH(P$10, Settings!$Y$19:$Y$33, 0))=0, DAY($B383), INDEX(Settings!$AQ$19:$AQ$33, MATCH(P$10, Settings!$Y$19:$Y$33, 0))))-1), 1, Settings!$AY$23:$AY$38), ""))</f>
        <v/>
      </c>
      <c r="BP383" s="120" t="str">
        <f>IF(OR(Q$10="", $B383="", Q383="", BP$9=""), "", IFERROR(WORKDAY((DATE(YEAR($B383), MONTH($B383)+INDEX(Settings!$AM$19:$AM$33, MATCH(Q$10, Settings!$Y$19:$Y$33, 0)), IF(INDEX(Settings!$AQ$19:$AQ$33, MATCH(Q$10, Settings!$Y$19:$Y$33, 0))=0, DAY($B383), INDEX(Settings!$AQ$19:$AQ$33, MATCH(Q$10, Settings!$Y$19:$Y$33, 0))))-1), 1, Settings!$AY$23:$AY$38), ""))</f>
        <v/>
      </c>
      <c r="BR383" s="118" t="str">
        <f>IF(BB383="", "", IF(BB383&lt;=$B383, WORKDAY(DATE(YEAR($BB383), MONTH(BB383)+1, DAY(BB383)-1), 1, Settings!$AY$23:$AY$38), BB383))</f>
        <v/>
      </c>
      <c r="BS383" s="119" t="str">
        <f>IF(BC383="", "", IF(BC383&lt;=$B383, WORKDAY(DATE(YEAR($BB383), MONTH(BC383)+1, DAY(BC383)-1), 1, Settings!$AY$23:$AY$38), BC383))</f>
        <v/>
      </c>
      <c r="BT383" s="119" t="str">
        <f>IF(BD383="", "", IF(BD383&lt;=$B383, WORKDAY(DATE(YEAR($BB383), MONTH(BD383)+1, DAY(BD383)-1), 1, Settings!$AY$23:$AY$38), BD383))</f>
        <v/>
      </c>
      <c r="BU383" s="119" t="str">
        <f>IF(BE383="", "", IF(BE383&lt;=$B383, WORKDAY(DATE(YEAR($BB383), MONTH(BE383)+1, DAY(BE383)-1), 1, Settings!$AY$23:$AY$38), BE383))</f>
        <v/>
      </c>
      <c r="BV383" s="119" t="str">
        <f>IF(BF383="", "", IF(BF383&lt;=$B383, WORKDAY(DATE(YEAR($BB383), MONTH(BF383)+1, DAY(BF383)-1), 1, Settings!$AY$23:$AY$38), BF383))</f>
        <v/>
      </c>
      <c r="BW383" s="119" t="str">
        <f>IF(BG383="", "", IF(BG383&lt;=$B383, WORKDAY(DATE(YEAR($BB383), MONTH(BG383)+1, DAY(BG383)-1), 1, Settings!$AY$23:$AY$38), BG383))</f>
        <v/>
      </c>
      <c r="BX383" s="119" t="str">
        <f>IF(BH383="", "", IF(BH383&lt;=$B383, WORKDAY(DATE(YEAR($BB383), MONTH(BH383)+1, DAY(BH383)-1), 1, Settings!$AY$23:$AY$38), BH383))</f>
        <v/>
      </c>
      <c r="BY383" s="119" t="str">
        <f>IF(BI383="", "", IF(BI383&lt;=$B383, WORKDAY(DATE(YEAR($BB383), MONTH(BI383)+1, DAY(BI383)-1), 1, Settings!$AY$23:$AY$38), BI383))</f>
        <v/>
      </c>
      <c r="BZ383" s="119" t="str">
        <f>IF(BJ383="", "", IF(BJ383&lt;=$B383, WORKDAY(DATE(YEAR($BB383), MONTH(BJ383)+1, DAY(BJ383)-1), 1, Settings!$AY$23:$AY$38), BJ383))</f>
        <v/>
      </c>
      <c r="CA383" s="119" t="str">
        <f>IF(BK383="", "", IF(BK383&lt;=$B383, WORKDAY(DATE(YEAR($BB383), MONTH(BK383)+1, DAY(BK383)-1), 1, Settings!$AY$23:$AY$38), BK383))</f>
        <v/>
      </c>
      <c r="CB383" s="119" t="str">
        <f>IF(BL383="", "", IF(BL383&lt;=$B383, WORKDAY(DATE(YEAR($BB383), MONTH(BL383)+1, DAY(BL383)-1), 1, Settings!$AY$23:$AY$38), BL383))</f>
        <v/>
      </c>
      <c r="CC383" s="119" t="str">
        <f>IF(BM383="", "", IF(BM383&lt;=$B383, WORKDAY(DATE(YEAR($BB383), MONTH(BM383)+1, DAY(BM383)-1), 1, Settings!$AY$23:$AY$38), BM383))</f>
        <v/>
      </c>
      <c r="CD383" s="119" t="str">
        <f>IF(BN383="", "", IF(BN383&lt;=$B383, WORKDAY(DATE(YEAR($BB383), MONTH(BN383)+1, DAY(BN383)-1), 1, Settings!$AY$23:$AY$38), BN383))</f>
        <v/>
      </c>
      <c r="CE383" s="119" t="str">
        <f>IF(BO383="", "", IF(BO383&lt;=$B383, WORKDAY(DATE(YEAR($BB383), MONTH(BO383)+1, DAY(BO383)-1), 1, Settings!$AY$23:$AY$38), BO383))</f>
        <v/>
      </c>
      <c r="CF383" s="120" t="str">
        <f>IF(BP383="", "", IF(BP383&lt;=$B383, WORKDAY(DATE(YEAR($BB383), MONTH(BP383)+1, DAY(BP383)-1), 1, Settings!$AY$23:$AY$38), BP383))</f>
        <v/>
      </c>
      <c r="CH383" s="48" t="str">
        <f t="shared" si="159"/>
        <v/>
      </c>
      <c r="CI383" s="49" t="str">
        <f t="shared" si="160"/>
        <v/>
      </c>
      <c r="CJ383" s="49" t="str">
        <f t="shared" si="161"/>
        <v/>
      </c>
      <c r="CK383" s="49" t="str">
        <f t="shared" si="162"/>
        <v/>
      </c>
      <c r="CL383" s="49" t="str">
        <f t="shared" si="163"/>
        <v/>
      </c>
      <c r="CM383" s="49" t="str">
        <f t="shared" si="164"/>
        <v/>
      </c>
      <c r="CN383" s="49" t="str">
        <f t="shared" si="165"/>
        <v/>
      </c>
      <c r="CO383" s="49" t="str">
        <f t="shared" si="166"/>
        <v/>
      </c>
      <c r="CP383" s="49" t="str">
        <f t="shared" si="167"/>
        <v/>
      </c>
      <c r="CQ383" s="49" t="str">
        <f t="shared" si="168"/>
        <v/>
      </c>
      <c r="CR383" s="49" t="str">
        <f t="shared" si="169"/>
        <v/>
      </c>
      <c r="CS383" s="49" t="str">
        <f t="shared" si="170"/>
        <v/>
      </c>
      <c r="CT383" s="49" t="str">
        <f t="shared" si="171"/>
        <v/>
      </c>
      <c r="CU383" s="49" t="str">
        <f t="shared" si="172"/>
        <v/>
      </c>
      <c r="CV383" s="16" t="str">
        <f t="shared" si="173"/>
        <v/>
      </c>
      <c r="CX383" s="48" t="str">
        <f t="shared" si="174"/>
        <v/>
      </c>
      <c r="CY383" s="49" t="str">
        <f t="shared" si="175"/>
        <v/>
      </c>
      <c r="CZ383" s="49" t="str">
        <f t="shared" si="176"/>
        <v/>
      </c>
      <c r="DA383" s="49" t="str">
        <f t="shared" si="177"/>
        <v/>
      </c>
      <c r="DB383" s="49" t="str">
        <f t="shared" si="178"/>
        <v/>
      </c>
      <c r="DC383" s="49" t="str">
        <f t="shared" si="179"/>
        <v/>
      </c>
      <c r="DD383" s="49" t="str">
        <f t="shared" si="180"/>
        <v/>
      </c>
      <c r="DE383" s="49" t="str">
        <f t="shared" si="181"/>
        <v/>
      </c>
      <c r="DF383" s="49" t="str">
        <f t="shared" si="182"/>
        <v/>
      </c>
      <c r="DG383" s="49" t="str">
        <f t="shared" si="183"/>
        <v/>
      </c>
      <c r="DH383" s="49" t="str">
        <f t="shared" si="184"/>
        <v/>
      </c>
      <c r="DI383" s="49" t="str">
        <f t="shared" si="185"/>
        <v/>
      </c>
      <c r="DJ383" s="49" t="str">
        <f t="shared" si="186"/>
        <v/>
      </c>
      <c r="DK383" s="49" t="str">
        <f t="shared" si="187"/>
        <v/>
      </c>
      <c r="DL383" s="16" t="str">
        <f t="shared" si="188"/>
        <v/>
      </c>
      <c r="DN383" s="17" t="str">
        <f t="shared" si="189"/>
        <v>Jul 2020</v>
      </c>
    </row>
    <row r="384" spans="1:118" x14ac:dyDescent="0.25">
      <c r="A384" s="30"/>
      <c r="B384" s="102">
        <f>IF(B383="", "", IFERROR(IF(B383+1&gt;Settings!$G$25, "", B383+1), ""))</f>
        <v>44020</v>
      </c>
      <c r="C384" s="294"/>
      <c r="D384" s="295"/>
      <c r="E384" s="295"/>
      <c r="F384" s="295"/>
      <c r="G384" s="295"/>
      <c r="H384" s="295"/>
      <c r="I384" s="295"/>
      <c r="J384" s="295"/>
      <c r="K384" s="295"/>
      <c r="L384" s="295"/>
      <c r="M384" s="295"/>
      <c r="N384" s="295"/>
      <c r="O384" s="295"/>
      <c r="P384" s="295"/>
      <c r="Q384" s="296"/>
      <c r="R384" s="30"/>
      <c r="T384" s="17" t="str">
        <f>IF($B384="", "", IF($B384&lt;Settings!$G$23, "Old", "New"))</f>
        <v>New</v>
      </c>
      <c r="AL384" s="118" t="str">
        <f>IF(OR($B384="", C384="", C$10="", AL$9), "", IFERROR($B384+INDEX(Settings!$AF$19:$AF$33, MATCH(C$10, Settings!$Y$19:$Y$33, 0))+IF(INDEX(Settings!$AI$19:$AI$33, MATCH(C$10, Settings!$Y$19:$Y$33, 0))="", 0, INDEX($AO$2:$AU$8, MATCH(TEXT($B384, "ddd"), $AN$2:$AN$8, 0), MATCH(INDEX(Settings!$AI$19:$AI$33, MATCH(C$10, Settings!$Y$19:$Y$33, 0)), $AO$1:$AU$1, 0))), 0))</f>
        <v/>
      </c>
      <c r="AM384" s="119" t="str">
        <f>IF(OR($B384="", D384="", D$10="", AM$9), "", IFERROR($B384+INDEX(Settings!$AF$19:$AF$33, MATCH(D$10, Settings!$Y$19:$Y$33, 0))+IF(INDEX(Settings!$AI$19:$AI$33, MATCH(D$10, Settings!$Y$19:$Y$33, 0))="", 0, INDEX($AO$2:$AU$8, MATCH(TEXT($B384, "ddd"), $AN$2:$AN$8, 0), MATCH(INDEX(Settings!$AI$19:$AI$33, MATCH(D$10, Settings!$Y$19:$Y$33, 0)), $AO$1:$AU$1, 0))), 0))</f>
        <v/>
      </c>
      <c r="AN384" s="119" t="str">
        <f>IF(OR($B384="", E384="", E$10="", AN$9), "", IFERROR($B384+INDEX(Settings!$AF$19:$AF$33, MATCH(E$10, Settings!$Y$19:$Y$33, 0))+IF(INDEX(Settings!$AI$19:$AI$33, MATCH(E$10, Settings!$Y$19:$Y$33, 0))="", 0, INDEX($AO$2:$AU$8, MATCH(TEXT($B384, "ddd"), $AN$2:$AN$8, 0), MATCH(INDEX(Settings!$AI$19:$AI$33, MATCH(E$10, Settings!$Y$19:$Y$33, 0)), $AO$1:$AU$1, 0))), 0))</f>
        <v/>
      </c>
      <c r="AO384" s="119" t="str">
        <f>IF(OR($B384="", F384="", F$10="", AO$9), "", IFERROR($B384+INDEX(Settings!$AF$19:$AF$33, MATCH(F$10, Settings!$Y$19:$Y$33, 0))+IF(INDEX(Settings!$AI$19:$AI$33, MATCH(F$10, Settings!$Y$19:$Y$33, 0))="", 0, INDEX($AO$2:$AU$8, MATCH(TEXT($B384, "ddd"), $AN$2:$AN$8, 0), MATCH(INDEX(Settings!$AI$19:$AI$33, MATCH(F$10, Settings!$Y$19:$Y$33, 0)), $AO$1:$AU$1, 0))), 0))</f>
        <v/>
      </c>
      <c r="AP384" s="119" t="str">
        <f>IF(OR($B384="", G384="", G$10="", AP$9), "", IFERROR($B384+INDEX(Settings!$AF$19:$AF$33, MATCH(G$10, Settings!$Y$19:$Y$33, 0))+IF(INDEX(Settings!$AI$19:$AI$33, MATCH(G$10, Settings!$Y$19:$Y$33, 0))="", 0, INDEX($AO$2:$AU$8, MATCH(TEXT($B384, "ddd"), $AN$2:$AN$8, 0), MATCH(INDEX(Settings!$AI$19:$AI$33, MATCH(G$10, Settings!$Y$19:$Y$33, 0)), $AO$1:$AU$1, 0))), 0))</f>
        <v/>
      </c>
      <c r="AQ384" s="119" t="str">
        <f>IF(OR($B384="", H384="", H$10="", AQ$9), "", IFERROR($B384+INDEX(Settings!$AF$19:$AF$33, MATCH(H$10, Settings!$Y$19:$Y$33, 0))+IF(INDEX(Settings!$AI$19:$AI$33, MATCH(H$10, Settings!$Y$19:$Y$33, 0))="", 0, INDEX($AO$2:$AU$8, MATCH(TEXT($B384, "ddd"), $AN$2:$AN$8, 0), MATCH(INDEX(Settings!$AI$19:$AI$33, MATCH(H$10, Settings!$Y$19:$Y$33, 0)), $AO$1:$AU$1, 0))), 0))</f>
        <v/>
      </c>
      <c r="AR384" s="119" t="str">
        <f>IF(OR($B384="", I384="", I$10="", AR$9), "", IFERROR($B384+INDEX(Settings!$AF$19:$AF$33, MATCH(I$10, Settings!$Y$19:$Y$33, 0))+IF(INDEX(Settings!$AI$19:$AI$33, MATCH(I$10, Settings!$Y$19:$Y$33, 0))="", 0, INDEX($AO$2:$AU$8, MATCH(TEXT($B384, "ddd"), $AN$2:$AN$8, 0), MATCH(INDEX(Settings!$AI$19:$AI$33, MATCH(I$10, Settings!$Y$19:$Y$33, 0)), $AO$1:$AU$1, 0))), 0))</f>
        <v/>
      </c>
      <c r="AS384" s="119" t="str">
        <f>IF(OR($B384="", J384="", J$10="", AS$9), "", IFERROR($B384+INDEX(Settings!$AF$19:$AF$33, MATCH(J$10, Settings!$Y$19:$Y$33, 0))+IF(INDEX(Settings!$AI$19:$AI$33, MATCH(J$10, Settings!$Y$19:$Y$33, 0))="", 0, INDEX($AO$2:$AU$8, MATCH(TEXT($B384, "ddd"), $AN$2:$AN$8, 0), MATCH(INDEX(Settings!$AI$19:$AI$33, MATCH(J$10, Settings!$Y$19:$Y$33, 0)), $AO$1:$AU$1, 0))), 0))</f>
        <v/>
      </c>
      <c r="AT384" s="119" t="str">
        <f>IF(OR($B384="", K384="", K$10="", AT$9), "", IFERROR($B384+INDEX(Settings!$AF$19:$AF$33, MATCH(K$10, Settings!$Y$19:$Y$33, 0))+IF(INDEX(Settings!$AI$19:$AI$33, MATCH(K$10, Settings!$Y$19:$Y$33, 0))="", 0, INDEX($AO$2:$AU$8, MATCH(TEXT($B384, "ddd"), $AN$2:$AN$8, 0), MATCH(INDEX(Settings!$AI$19:$AI$33, MATCH(K$10, Settings!$Y$19:$Y$33, 0)), $AO$1:$AU$1, 0))), 0))</f>
        <v/>
      </c>
      <c r="AU384" s="119" t="str">
        <f>IF(OR($B384="", L384="", L$10="", AU$9), "", IFERROR($B384+INDEX(Settings!$AF$19:$AF$33, MATCH(L$10, Settings!$Y$19:$Y$33, 0))+IF(INDEX(Settings!$AI$19:$AI$33, MATCH(L$10, Settings!$Y$19:$Y$33, 0))="", 0, INDEX($AO$2:$AU$8, MATCH(TEXT($B384, "ddd"), $AN$2:$AN$8, 0), MATCH(INDEX(Settings!$AI$19:$AI$33, MATCH(L$10, Settings!$Y$19:$Y$33, 0)), $AO$1:$AU$1, 0))), 0))</f>
        <v/>
      </c>
      <c r="AV384" s="119" t="str">
        <f>IF(OR($B384="", M384="", M$10="", AV$9), "", IFERROR($B384+INDEX(Settings!$AF$19:$AF$33, MATCH(M$10, Settings!$Y$19:$Y$33, 0))+IF(INDEX(Settings!$AI$19:$AI$33, MATCH(M$10, Settings!$Y$19:$Y$33, 0))="", 0, INDEX($AO$2:$AU$8, MATCH(TEXT($B384, "ddd"), $AN$2:$AN$8, 0), MATCH(INDEX(Settings!$AI$19:$AI$33, MATCH(M$10, Settings!$Y$19:$Y$33, 0)), $AO$1:$AU$1, 0))), 0))</f>
        <v/>
      </c>
      <c r="AW384" s="119" t="str">
        <f>IF(OR($B384="", N384="", N$10="", AW$9), "", IFERROR($B384+INDEX(Settings!$AF$19:$AF$33, MATCH(N$10, Settings!$Y$19:$Y$33, 0))+IF(INDEX(Settings!$AI$19:$AI$33, MATCH(N$10, Settings!$Y$19:$Y$33, 0))="", 0, INDEX($AO$2:$AU$8, MATCH(TEXT($B384, "ddd"), $AN$2:$AN$8, 0), MATCH(INDEX(Settings!$AI$19:$AI$33, MATCH(N$10, Settings!$Y$19:$Y$33, 0)), $AO$1:$AU$1, 0))), 0))</f>
        <v/>
      </c>
      <c r="AX384" s="119" t="str">
        <f>IF(OR($B384="", O384="", O$10="", AX$9), "", IFERROR($B384+INDEX(Settings!$AF$19:$AF$33, MATCH(O$10, Settings!$Y$19:$Y$33, 0))+IF(INDEX(Settings!$AI$19:$AI$33, MATCH(O$10, Settings!$Y$19:$Y$33, 0))="", 0, INDEX($AO$2:$AU$8, MATCH(TEXT($B384, "ddd"), $AN$2:$AN$8, 0), MATCH(INDEX(Settings!$AI$19:$AI$33, MATCH(O$10, Settings!$Y$19:$Y$33, 0)), $AO$1:$AU$1, 0))), 0))</f>
        <v/>
      </c>
      <c r="AY384" s="119" t="str">
        <f>IF(OR($B384="", P384="", P$10="", AY$9), "", IFERROR($B384+INDEX(Settings!$AF$19:$AF$33, MATCH(P$10, Settings!$Y$19:$Y$33, 0))+IF(INDEX(Settings!$AI$19:$AI$33, MATCH(P$10, Settings!$Y$19:$Y$33, 0))="", 0, INDEX($AO$2:$AU$8, MATCH(TEXT($B384, "ddd"), $AN$2:$AN$8, 0), MATCH(INDEX(Settings!$AI$19:$AI$33, MATCH(P$10, Settings!$Y$19:$Y$33, 0)), $AO$1:$AU$1, 0))), 0))</f>
        <v/>
      </c>
      <c r="AZ384" s="120" t="str">
        <f>IF(OR($B384="", Q384="", Q$10="", AZ$9), "", IFERROR($B384+INDEX(Settings!$AF$19:$AF$33, MATCH(Q$10, Settings!$Y$19:$Y$33, 0))+IF(INDEX(Settings!$AI$19:$AI$33, MATCH(Q$10, Settings!$Y$19:$Y$33, 0))="", 0, INDEX($AO$2:$AU$8, MATCH(TEXT($B384, "ddd"), $AN$2:$AN$8, 0), MATCH(INDEX(Settings!$AI$19:$AI$33, MATCH(Q$10, Settings!$Y$19:$Y$33, 0)), $AO$1:$AU$1, 0))), 0))</f>
        <v/>
      </c>
      <c r="BB384" s="118" t="str">
        <f>IF(OR(C$10="", $B384="", C384="", BB$9=""), "", IFERROR(WORKDAY((DATE(YEAR($B384), MONTH($B384)+INDEX(Settings!$AM$19:$AM$33, MATCH(C$10, Settings!$Y$19:$Y$33, 0)), IF(INDEX(Settings!$AQ$19:$AQ$33, MATCH(C$10, Settings!$Y$19:$Y$33, 0))=0, DAY($B384), INDEX(Settings!$AQ$19:$AQ$33, MATCH(C$10, Settings!$Y$19:$Y$33, 0))))-1), 1, Settings!$AY$23:$AY$38), ""))</f>
        <v/>
      </c>
      <c r="BC384" s="119" t="str">
        <f>IF(OR(D$10="", $B384="", D384="", BC$9=""), "", IFERROR(WORKDAY((DATE(YEAR($B384), MONTH($B384)+INDEX(Settings!$AM$19:$AM$33, MATCH(D$10, Settings!$Y$19:$Y$33, 0)), IF(INDEX(Settings!$AQ$19:$AQ$33, MATCH(D$10, Settings!$Y$19:$Y$33, 0))=0, DAY($B384), INDEX(Settings!$AQ$19:$AQ$33, MATCH(D$10, Settings!$Y$19:$Y$33, 0))))-1), 1, Settings!$AY$23:$AY$38), ""))</f>
        <v/>
      </c>
      <c r="BD384" s="119" t="str">
        <f>IF(OR(E$10="", $B384="", E384="", BD$9=""), "", IFERROR(WORKDAY((DATE(YEAR($B384), MONTH($B384)+INDEX(Settings!$AM$19:$AM$33, MATCH(E$10, Settings!$Y$19:$Y$33, 0)), IF(INDEX(Settings!$AQ$19:$AQ$33, MATCH(E$10, Settings!$Y$19:$Y$33, 0))=0, DAY($B384), INDEX(Settings!$AQ$19:$AQ$33, MATCH(E$10, Settings!$Y$19:$Y$33, 0))))-1), 1, Settings!$AY$23:$AY$38), ""))</f>
        <v/>
      </c>
      <c r="BE384" s="119" t="str">
        <f>IF(OR(F$10="", $B384="", F384="", BE$9=""), "", IFERROR(WORKDAY((DATE(YEAR($B384), MONTH($B384)+INDEX(Settings!$AM$19:$AM$33, MATCH(F$10, Settings!$Y$19:$Y$33, 0)), IF(INDEX(Settings!$AQ$19:$AQ$33, MATCH(F$10, Settings!$Y$19:$Y$33, 0))=0, DAY($B384), INDEX(Settings!$AQ$19:$AQ$33, MATCH(F$10, Settings!$Y$19:$Y$33, 0))))-1), 1, Settings!$AY$23:$AY$38), ""))</f>
        <v/>
      </c>
      <c r="BF384" s="119" t="str">
        <f>IF(OR(G$10="", $B384="", G384="", BF$9=""), "", IFERROR(WORKDAY((DATE(YEAR($B384), MONTH($B384)+INDEX(Settings!$AM$19:$AM$33, MATCH(G$10, Settings!$Y$19:$Y$33, 0)), IF(INDEX(Settings!$AQ$19:$AQ$33, MATCH(G$10, Settings!$Y$19:$Y$33, 0))=0, DAY($B384), INDEX(Settings!$AQ$19:$AQ$33, MATCH(G$10, Settings!$Y$19:$Y$33, 0))))-1), 1, Settings!$AY$23:$AY$38), ""))</f>
        <v/>
      </c>
      <c r="BG384" s="119" t="str">
        <f>IF(OR(H$10="", $B384="", H384="", BG$9=""), "", IFERROR(WORKDAY((DATE(YEAR($B384), MONTH($B384)+INDEX(Settings!$AM$19:$AM$33, MATCH(H$10, Settings!$Y$19:$Y$33, 0)), IF(INDEX(Settings!$AQ$19:$AQ$33, MATCH(H$10, Settings!$Y$19:$Y$33, 0))=0, DAY($B384), INDEX(Settings!$AQ$19:$AQ$33, MATCH(H$10, Settings!$Y$19:$Y$33, 0))))-1), 1, Settings!$AY$23:$AY$38), ""))</f>
        <v/>
      </c>
      <c r="BH384" s="119" t="str">
        <f>IF(OR(I$10="", $B384="", I384="", BH$9=""), "", IFERROR(WORKDAY((DATE(YEAR($B384), MONTH($B384)+INDEX(Settings!$AM$19:$AM$33, MATCH(I$10, Settings!$Y$19:$Y$33, 0)), IF(INDEX(Settings!$AQ$19:$AQ$33, MATCH(I$10, Settings!$Y$19:$Y$33, 0))=0, DAY($B384), INDEX(Settings!$AQ$19:$AQ$33, MATCH(I$10, Settings!$Y$19:$Y$33, 0))))-1), 1, Settings!$AY$23:$AY$38), ""))</f>
        <v/>
      </c>
      <c r="BI384" s="119" t="str">
        <f>IF(OR(J$10="", $B384="", J384="", BI$9=""), "", IFERROR(WORKDAY((DATE(YEAR($B384), MONTH($B384)+INDEX(Settings!$AM$19:$AM$33, MATCH(J$10, Settings!$Y$19:$Y$33, 0)), IF(INDEX(Settings!$AQ$19:$AQ$33, MATCH(J$10, Settings!$Y$19:$Y$33, 0))=0, DAY($B384), INDEX(Settings!$AQ$19:$AQ$33, MATCH(J$10, Settings!$Y$19:$Y$33, 0))))-1), 1, Settings!$AY$23:$AY$38), ""))</f>
        <v/>
      </c>
      <c r="BJ384" s="119" t="str">
        <f>IF(OR(K$10="", $B384="", K384="", BJ$9=""), "", IFERROR(WORKDAY((DATE(YEAR($B384), MONTH($B384)+INDEX(Settings!$AM$19:$AM$33, MATCH(K$10, Settings!$Y$19:$Y$33, 0)), IF(INDEX(Settings!$AQ$19:$AQ$33, MATCH(K$10, Settings!$Y$19:$Y$33, 0))=0, DAY($B384), INDEX(Settings!$AQ$19:$AQ$33, MATCH(K$10, Settings!$Y$19:$Y$33, 0))))-1), 1, Settings!$AY$23:$AY$38), ""))</f>
        <v/>
      </c>
      <c r="BK384" s="119" t="str">
        <f>IF(OR(L$10="", $B384="", L384="", BK$9=""), "", IFERROR(WORKDAY((DATE(YEAR($B384), MONTH($B384)+INDEX(Settings!$AM$19:$AM$33, MATCH(L$10, Settings!$Y$19:$Y$33, 0)), IF(INDEX(Settings!$AQ$19:$AQ$33, MATCH(L$10, Settings!$Y$19:$Y$33, 0))=0, DAY($B384), INDEX(Settings!$AQ$19:$AQ$33, MATCH(L$10, Settings!$Y$19:$Y$33, 0))))-1), 1, Settings!$AY$23:$AY$38), ""))</f>
        <v/>
      </c>
      <c r="BL384" s="119" t="str">
        <f>IF(OR(M$10="", $B384="", M384="", BL$9=""), "", IFERROR(WORKDAY((DATE(YEAR($B384), MONTH($B384)+INDEX(Settings!$AM$19:$AM$33, MATCH(M$10, Settings!$Y$19:$Y$33, 0)), IF(INDEX(Settings!$AQ$19:$AQ$33, MATCH(M$10, Settings!$Y$19:$Y$33, 0))=0, DAY($B384), INDEX(Settings!$AQ$19:$AQ$33, MATCH(M$10, Settings!$Y$19:$Y$33, 0))))-1), 1, Settings!$AY$23:$AY$38), ""))</f>
        <v/>
      </c>
      <c r="BM384" s="119" t="str">
        <f>IF(OR(N$10="", $B384="", N384="", BM$9=""), "", IFERROR(WORKDAY((DATE(YEAR($B384), MONTH($B384)+INDEX(Settings!$AM$19:$AM$33, MATCH(N$10, Settings!$Y$19:$Y$33, 0)), IF(INDEX(Settings!$AQ$19:$AQ$33, MATCH(N$10, Settings!$Y$19:$Y$33, 0))=0, DAY($B384), INDEX(Settings!$AQ$19:$AQ$33, MATCH(N$10, Settings!$Y$19:$Y$33, 0))))-1), 1, Settings!$AY$23:$AY$38), ""))</f>
        <v/>
      </c>
      <c r="BN384" s="119" t="str">
        <f>IF(OR(O$10="", $B384="", O384="", BN$9=""), "", IFERROR(WORKDAY((DATE(YEAR($B384), MONTH($B384)+INDEX(Settings!$AM$19:$AM$33, MATCH(O$10, Settings!$Y$19:$Y$33, 0)), IF(INDEX(Settings!$AQ$19:$AQ$33, MATCH(O$10, Settings!$Y$19:$Y$33, 0))=0, DAY($B384), INDEX(Settings!$AQ$19:$AQ$33, MATCH(O$10, Settings!$Y$19:$Y$33, 0))))-1), 1, Settings!$AY$23:$AY$38), ""))</f>
        <v/>
      </c>
      <c r="BO384" s="119" t="str">
        <f>IF(OR(P$10="", $B384="", P384="", BO$9=""), "", IFERROR(WORKDAY((DATE(YEAR($B384), MONTH($B384)+INDEX(Settings!$AM$19:$AM$33, MATCH(P$10, Settings!$Y$19:$Y$33, 0)), IF(INDEX(Settings!$AQ$19:$AQ$33, MATCH(P$10, Settings!$Y$19:$Y$33, 0))=0, DAY($B384), INDEX(Settings!$AQ$19:$AQ$33, MATCH(P$10, Settings!$Y$19:$Y$33, 0))))-1), 1, Settings!$AY$23:$AY$38), ""))</f>
        <v/>
      </c>
      <c r="BP384" s="120" t="str">
        <f>IF(OR(Q$10="", $B384="", Q384="", BP$9=""), "", IFERROR(WORKDAY((DATE(YEAR($B384), MONTH($B384)+INDEX(Settings!$AM$19:$AM$33, MATCH(Q$10, Settings!$Y$19:$Y$33, 0)), IF(INDEX(Settings!$AQ$19:$AQ$33, MATCH(Q$10, Settings!$Y$19:$Y$33, 0))=0, DAY($B384), INDEX(Settings!$AQ$19:$AQ$33, MATCH(Q$10, Settings!$Y$19:$Y$33, 0))))-1), 1, Settings!$AY$23:$AY$38), ""))</f>
        <v/>
      </c>
      <c r="BR384" s="118" t="str">
        <f>IF(BB384="", "", IF(BB384&lt;=$B384, WORKDAY(DATE(YEAR($BB384), MONTH(BB384)+1, DAY(BB384)-1), 1, Settings!$AY$23:$AY$38), BB384))</f>
        <v/>
      </c>
      <c r="BS384" s="119" t="str">
        <f>IF(BC384="", "", IF(BC384&lt;=$B384, WORKDAY(DATE(YEAR($BB384), MONTH(BC384)+1, DAY(BC384)-1), 1, Settings!$AY$23:$AY$38), BC384))</f>
        <v/>
      </c>
      <c r="BT384" s="119" t="str">
        <f>IF(BD384="", "", IF(BD384&lt;=$B384, WORKDAY(DATE(YEAR($BB384), MONTH(BD384)+1, DAY(BD384)-1), 1, Settings!$AY$23:$AY$38), BD384))</f>
        <v/>
      </c>
      <c r="BU384" s="119" t="str">
        <f>IF(BE384="", "", IF(BE384&lt;=$B384, WORKDAY(DATE(YEAR($BB384), MONTH(BE384)+1, DAY(BE384)-1), 1, Settings!$AY$23:$AY$38), BE384))</f>
        <v/>
      </c>
      <c r="BV384" s="119" t="str">
        <f>IF(BF384="", "", IF(BF384&lt;=$B384, WORKDAY(DATE(YEAR($BB384), MONTH(BF384)+1, DAY(BF384)-1), 1, Settings!$AY$23:$AY$38), BF384))</f>
        <v/>
      </c>
      <c r="BW384" s="119" t="str">
        <f>IF(BG384="", "", IF(BG384&lt;=$B384, WORKDAY(DATE(YEAR($BB384), MONTH(BG384)+1, DAY(BG384)-1), 1, Settings!$AY$23:$AY$38), BG384))</f>
        <v/>
      </c>
      <c r="BX384" s="119" t="str">
        <f>IF(BH384="", "", IF(BH384&lt;=$B384, WORKDAY(DATE(YEAR($BB384), MONTH(BH384)+1, DAY(BH384)-1), 1, Settings!$AY$23:$AY$38), BH384))</f>
        <v/>
      </c>
      <c r="BY384" s="119" t="str">
        <f>IF(BI384="", "", IF(BI384&lt;=$B384, WORKDAY(DATE(YEAR($BB384), MONTH(BI384)+1, DAY(BI384)-1), 1, Settings!$AY$23:$AY$38), BI384))</f>
        <v/>
      </c>
      <c r="BZ384" s="119" t="str">
        <f>IF(BJ384="", "", IF(BJ384&lt;=$B384, WORKDAY(DATE(YEAR($BB384), MONTH(BJ384)+1, DAY(BJ384)-1), 1, Settings!$AY$23:$AY$38), BJ384))</f>
        <v/>
      </c>
      <c r="CA384" s="119" t="str">
        <f>IF(BK384="", "", IF(BK384&lt;=$B384, WORKDAY(DATE(YEAR($BB384), MONTH(BK384)+1, DAY(BK384)-1), 1, Settings!$AY$23:$AY$38), BK384))</f>
        <v/>
      </c>
      <c r="CB384" s="119" t="str">
        <f>IF(BL384="", "", IF(BL384&lt;=$B384, WORKDAY(DATE(YEAR($BB384), MONTH(BL384)+1, DAY(BL384)-1), 1, Settings!$AY$23:$AY$38), BL384))</f>
        <v/>
      </c>
      <c r="CC384" s="119" t="str">
        <f>IF(BM384="", "", IF(BM384&lt;=$B384, WORKDAY(DATE(YEAR($BB384), MONTH(BM384)+1, DAY(BM384)-1), 1, Settings!$AY$23:$AY$38), BM384))</f>
        <v/>
      </c>
      <c r="CD384" s="119" t="str">
        <f>IF(BN384="", "", IF(BN384&lt;=$B384, WORKDAY(DATE(YEAR($BB384), MONTH(BN384)+1, DAY(BN384)-1), 1, Settings!$AY$23:$AY$38), BN384))</f>
        <v/>
      </c>
      <c r="CE384" s="119" t="str">
        <f>IF(BO384="", "", IF(BO384&lt;=$B384, WORKDAY(DATE(YEAR($BB384), MONTH(BO384)+1, DAY(BO384)-1), 1, Settings!$AY$23:$AY$38), BO384))</f>
        <v/>
      </c>
      <c r="CF384" s="120" t="str">
        <f>IF(BP384="", "", IF(BP384&lt;=$B384, WORKDAY(DATE(YEAR($BB384), MONTH(BP384)+1, DAY(BP384)-1), 1, Settings!$AY$23:$AY$38), BP384))</f>
        <v/>
      </c>
      <c r="CH384" s="48" t="str">
        <f t="shared" si="159"/>
        <v/>
      </c>
      <c r="CI384" s="49" t="str">
        <f t="shared" si="160"/>
        <v/>
      </c>
      <c r="CJ384" s="49" t="str">
        <f t="shared" si="161"/>
        <v/>
      </c>
      <c r="CK384" s="49" t="str">
        <f t="shared" si="162"/>
        <v/>
      </c>
      <c r="CL384" s="49" t="str">
        <f t="shared" si="163"/>
        <v/>
      </c>
      <c r="CM384" s="49" t="str">
        <f t="shared" si="164"/>
        <v/>
      </c>
      <c r="CN384" s="49" t="str">
        <f t="shared" si="165"/>
        <v/>
      </c>
      <c r="CO384" s="49" t="str">
        <f t="shared" si="166"/>
        <v/>
      </c>
      <c r="CP384" s="49" t="str">
        <f t="shared" si="167"/>
        <v/>
      </c>
      <c r="CQ384" s="49" t="str">
        <f t="shared" si="168"/>
        <v/>
      </c>
      <c r="CR384" s="49" t="str">
        <f t="shared" si="169"/>
        <v/>
      </c>
      <c r="CS384" s="49" t="str">
        <f t="shared" si="170"/>
        <v/>
      </c>
      <c r="CT384" s="49" t="str">
        <f t="shared" si="171"/>
        <v/>
      </c>
      <c r="CU384" s="49" t="str">
        <f t="shared" si="172"/>
        <v/>
      </c>
      <c r="CV384" s="16" t="str">
        <f t="shared" si="173"/>
        <v/>
      </c>
      <c r="CX384" s="48" t="str">
        <f t="shared" si="174"/>
        <v/>
      </c>
      <c r="CY384" s="49" t="str">
        <f t="shared" si="175"/>
        <v/>
      </c>
      <c r="CZ384" s="49" t="str">
        <f t="shared" si="176"/>
        <v/>
      </c>
      <c r="DA384" s="49" t="str">
        <f t="shared" si="177"/>
        <v/>
      </c>
      <c r="DB384" s="49" t="str">
        <f t="shared" si="178"/>
        <v/>
      </c>
      <c r="DC384" s="49" t="str">
        <f t="shared" si="179"/>
        <v/>
      </c>
      <c r="DD384" s="49" t="str">
        <f t="shared" si="180"/>
        <v/>
      </c>
      <c r="DE384" s="49" t="str">
        <f t="shared" si="181"/>
        <v/>
      </c>
      <c r="DF384" s="49" t="str">
        <f t="shared" si="182"/>
        <v/>
      </c>
      <c r="DG384" s="49" t="str">
        <f t="shared" si="183"/>
        <v/>
      </c>
      <c r="DH384" s="49" t="str">
        <f t="shared" si="184"/>
        <v/>
      </c>
      <c r="DI384" s="49" t="str">
        <f t="shared" si="185"/>
        <v/>
      </c>
      <c r="DJ384" s="49" t="str">
        <f t="shared" si="186"/>
        <v/>
      </c>
      <c r="DK384" s="49" t="str">
        <f t="shared" si="187"/>
        <v/>
      </c>
      <c r="DL384" s="16" t="str">
        <f t="shared" si="188"/>
        <v/>
      </c>
      <c r="DN384" s="17" t="str">
        <f t="shared" si="189"/>
        <v>Jul 2020</v>
      </c>
    </row>
    <row r="385" spans="1:118" x14ac:dyDescent="0.25">
      <c r="A385" s="30"/>
      <c r="B385" s="102">
        <f>IF(B384="", "", IFERROR(IF(B384+1&gt;Settings!$G$25, "", B384+1), ""))</f>
        <v>44021</v>
      </c>
      <c r="C385" s="294"/>
      <c r="D385" s="295"/>
      <c r="E385" s="295"/>
      <c r="F385" s="295"/>
      <c r="G385" s="295"/>
      <c r="H385" s="295"/>
      <c r="I385" s="295"/>
      <c r="J385" s="295"/>
      <c r="K385" s="295"/>
      <c r="L385" s="295"/>
      <c r="M385" s="295"/>
      <c r="N385" s="295"/>
      <c r="O385" s="295"/>
      <c r="P385" s="295"/>
      <c r="Q385" s="296"/>
      <c r="R385" s="30"/>
      <c r="T385" s="17" t="str">
        <f>IF($B385="", "", IF($B385&lt;Settings!$G$23, "Old", "New"))</f>
        <v>New</v>
      </c>
      <c r="AL385" s="118" t="str">
        <f>IF(OR($B385="", C385="", C$10="", AL$9), "", IFERROR($B385+INDEX(Settings!$AF$19:$AF$33, MATCH(C$10, Settings!$Y$19:$Y$33, 0))+IF(INDEX(Settings!$AI$19:$AI$33, MATCH(C$10, Settings!$Y$19:$Y$33, 0))="", 0, INDEX($AO$2:$AU$8, MATCH(TEXT($B385, "ddd"), $AN$2:$AN$8, 0), MATCH(INDEX(Settings!$AI$19:$AI$33, MATCH(C$10, Settings!$Y$19:$Y$33, 0)), $AO$1:$AU$1, 0))), 0))</f>
        <v/>
      </c>
      <c r="AM385" s="119" t="str">
        <f>IF(OR($B385="", D385="", D$10="", AM$9), "", IFERROR($B385+INDEX(Settings!$AF$19:$AF$33, MATCH(D$10, Settings!$Y$19:$Y$33, 0))+IF(INDEX(Settings!$AI$19:$AI$33, MATCH(D$10, Settings!$Y$19:$Y$33, 0))="", 0, INDEX($AO$2:$AU$8, MATCH(TEXT($B385, "ddd"), $AN$2:$AN$8, 0), MATCH(INDEX(Settings!$AI$19:$AI$33, MATCH(D$10, Settings!$Y$19:$Y$33, 0)), $AO$1:$AU$1, 0))), 0))</f>
        <v/>
      </c>
      <c r="AN385" s="119" t="str">
        <f>IF(OR($B385="", E385="", E$10="", AN$9), "", IFERROR($B385+INDEX(Settings!$AF$19:$AF$33, MATCH(E$10, Settings!$Y$19:$Y$33, 0))+IF(INDEX(Settings!$AI$19:$AI$33, MATCH(E$10, Settings!$Y$19:$Y$33, 0))="", 0, INDEX($AO$2:$AU$8, MATCH(TEXT($B385, "ddd"), $AN$2:$AN$8, 0), MATCH(INDEX(Settings!$AI$19:$AI$33, MATCH(E$10, Settings!$Y$19:$Y$33, 0)), $AO$1:$AU$1, 0))), 0))</f>
        <v/>
      </c>
      <c r="AO385" s="119" t="str">
        <f>IF(OR($B385="", F385="", F$10="", AO$9), "", IFERROR($B385+INDEX(Settings!$AF$19:$AF$33, MATCH(F$10, Settings!$Y$19:$Y$33, 0))+IF(INDEX(Settings!$AI$19:$AI$33, MATCH(F$10, Settings!$Y$19:$Y$33, 0))="", 0, INDEX($AO$2:$AU$8, MATCH(TEXT($B385, "ddd"), $AN$2:$AN$8, 0), MATCH(INDEX(Settings!$AI$19:$AI$33, MATCH(F$10, Settings!$Y$19:$Y$33, 0)), $AO$1:$AU$1, 0))), 0))</f>
        <v/>
      </c>
      <c r="AP385" s="119" t="str">
        <f>IF(OR($B385="", G385="", G$10="", AP$9), "", IFERROR($B385+INDEX(Settings!$AF$19:$AF$33, MATCH(G$10, Settings!$Y$19:$Y$33, 0))+IF(INDEX(Settings!$AI$19:$AI$33, MATCH(G$10, Settings!$Y$19:$Y$33, 0))="", 0, INDEX($AO$2:$AU$8, MATCH(TEXT($B385, "ddd"), $AN$2:$AN$8, 0), MATCH(INDEX(Settings!$AI$19:$AI$33, MATCH(G$10, Settings!$Y$19:$Y$33, 0)), $AO$1:$AU$1, 0))), 0))</f>
        <v/>
      </c>
      <c r="AQ385" s="119" t="str">
        <f>IF(OR($B385="", H385="", H$10="", AQ$9), "", IFERROR($B385+INDEX(Settings!$AF$19:$AF$33, MATCH(H$10, Settings!$Y$19:$Y$33, 0))+IF(INDEX(Settings!$AI$19:$AI$33, MATCH(H$10, Settings!$Y$19:$Y$33, 0))="", 0, INDEX($AO$2:$AU$8, MATCH(TEXT($B385, "ddd"), $AN$2:$AN$8, 0), MATCH(INDEX(Settings!$AI$19:$AI$33, MATCH(H$10, Settings!$Y$19:$Y$33, 0)), $AO$1:$AU$1, 0))), 0))</f>
        <v/>
      </c>
      <c r="AR385" s="119" t="str">
        <f>IF(OR($B385="", I385="", I$10="", AR$9), "", IFERROR($B385+INDEX(Settings!$AF$19:$AF$33, MATCH(I$10, Settings!$Y$19:$Y$33, 0))+IF(INDEX(Settings!$AI$19:$AI$33, MATCH(I$10, Settings!$Y$19:$Y$33, 0))="", 0, INDEX($AO$2:$AU$8, MATCH(TEXT($B385, "ddd"), $AN$2:$AN$8, 0), MATCH(INDEX(Settings!$AI$19:$AI$33, MATCH(I$10, Settings!$Y$19:$Y$33, 0)), $AO$1:$AU$1, 0))), 0))</f>
        <v/>
      </c>
      <c r="AS385" s="119" t="str">
        <f>IF(OR($B385="", J385="", J$10="", AS$9), "", IFERROR($B385+INDEX(Settings!$AF$19:$AF$33, MATCH(J$10, Settings!$Y$19:$Y$33, 0))+IF(INDEX(Settings!$AI$19:$AI$33, MATCH(J$10, Settings!$Y$19:$Y$33, 0))="", 0, INDEX($AO$2:$AU$8, MATCH(TEXT($B385, "ddd"), $AN$2:$AN$8, 0), MATCH(INDEX(Settings!$AI$19:$AI$33, MATCH(J$10, Settings!$Y$19:$Y$33, 0)), $AO$1:$AU$1, 0))), 0))</f>
        <v/>
      </c>
      <c r="AT385" s="119" t="str">
        <f>IF(OR($B385="", K385="", K$10="", AT$9), "", IFERROR($B385+INDEX(Settings!$AF$19:$AF$33, MATCH(K$10, Settings!$Y$19:$Y$33, 0))+IF(INDEX(Settings!$AI$19:$AI$33, MATCH(K$10, Settings!$Y$19:$Y$33, 0))="", 0, INDEX($AO$2:$AU$8, MATCH(TEXT($B385, "ddd"), $AN$2:$AN$8, 0), MATCH(INDEX(Settings!$AI$19:$AI$33, MATCH(K$10, Settings!$Y$19:$Y$33, 0)), $AO$1:$AU$1, 0))), 0))</f>
        <v/>
      </c>
      <c r="AU385" s="119" t="str">
        <f>IF(OR($B385="", L385="", L$10="", AU$9), "", IFERROR($B385+INDEX(Settings!$AF$19:$AF$33, MATCH(L$10, Settings!$Y$19:$Y$33, 0))+IF(INDEX(Settings!$AI$19:$AI$33, MATCH(L$10, Settings!$Y$19:$Y$33, 0))="", 0, INDEX($AO$2:$AU$8, MATCH(TEXT($B385, "ddd"), $AN$2:$AN$8, 0), MATCH(INDEX(Settings!$AI$19:$AI$33, MATCH(L$10, Settings!$Y$19:$Y$33, 0)), $AO$1:$AU$1, 0))), 0))</f>
        <v/>
      </c>
      <c r="AV385" s="119" t="str">
        <f>IF(OR($B385="", M385="", M$10="", AV$9), "", IFERROR($B385+INDEX(Settings!$AF$19:$AF$33, MATCH(M$10, Settings!$Y$19:$Y$33, 0))+IF(INDEX(Settings!$AI$19:$AI$33, MATCH(M$10, Settings!$Y$19:$Y$33, 0))="", 0, INDEX($AO$2:$AU$8, MATCH(TEXT($B385, "ddd"), $AN$2:$AN$8, 0), MATCH(INDEX(Settings!$AI$19:$AI$33, MATCH(M$10, Settings!$Y$19:$Y$33, 0)), $AO$1:$AU$1, 0))), 0))</f>
        <v/>
      </c>
      <c r="AW385" s="119" t="str">
        <f>IF(OR($B385="", N385="", N$10="", AW$9), "", IFERROR($B385+INDEX(Settings!$AF$19:$AF$33, MATCH(N$10, Settings!$Y$19:$Y$33, 0))+IF(INDEX(Settings!$AI$19:$AI$33, MATCH(N$10, Settings!$Y$19:$Y$33, 0))="", 0, INDEX($AO$2:$AU$8, MATCH(TEXT($B385, "ddd"), $AN$2:$AN$8, 0), MATCH(INDEX(Settings!$AI$19:$AI$33, MATCH(N$10, Settings!$Y$19:$Y$33, 0)), $AO$1:$AU$1, 0))), 0))</f>
        <v/>
      </c>
      <c r="AX385" s="119" t="str">
        <f>IF(OR($B385="", O385="", O$10="", AX$9), "", IFERROR($B385+INDEX(Settings!$AF$19:$AF$33, MATCH(O$10, Settings!$Y$19:$Y$33, 0))+IF(INDEX(Settings!$AI$19:$AI$33, MATCH(O$10, Settings!$Y$19:$Y$33, 0))="", 0, INDEX($AO$2:$AU$8, MATCH(TEXT($B385, "ddd"), $AN$2:$AN$8, 0), MATCH(INDEX(Settings!$AI$19:$AI$33, MATCH(O$10, Settings!$Y$19:$Y$33, 0)), $AO$1:$AU$1, 0))), 0))</f>
        <v/>
      </c>
      <c r="AY385" s="119" t="str">
        <f>IF(OR($B385="", P385="", P$10="", AY$9), "", IFERROR($B385+INDEX(Settings!$AF$19:$AF$33, MATCH(P$10, Settings!$Y$19:$Y$33, 0))+IF(INDEX(Settings!$AI$19:$AI$33, MATCH(P$10, Settings!$Y$19:$Y$33, 0))="", 0, INDEX($AO$2:$AU$8, MATCH(TEXT($B385, "ddd"), $AN$2:$AN$8, 0), MATCH(INDEX(Settings!$AI$19:$AI$33, MATCH(P$10, Settings!$Y$19:$Y$33, 0)), $AO$1:$AU$1, 0))), 0))</f>
        <v/>
      </c>
      <c r="AZ385" s="120" t="str">
        <f>IF(OR($B385="", Q385="", Q$10="", AZ$9), "", IFERROR($B385+INDEX(Settings!$AF$19:$AF$33, MATCH(Q$10, Settings!$Y$19:$Y$33, 0))+IF(INDEX(Settings!$AI$19:$AI$33, MATCH(Q$10, Settings!$Y$19:$Y$33, 0))="", 0, INDEX($AO$2:$AU$8, MATCH(TEXT($B385, "ddd"), $AN$2:$AN$8, 0), MATCH(INDEX(Settings!$AI$19:$AI$33, MATCH(Q$10, Settings!$Y$19:$Y$33, 0)), $AO$1:$AU$1, 0))), 0))</f>
        <v/>
      </c>
      <c r="BB385" s="118" t="str">
        <f>IF(OR(C$10="", $B385="", C385="", BB$9=""), "", IFERROR(WORKDAY((DATE(YEAR($B385), MONTH($B385)+INDEX(Settings!$AM$19:$AM$33, MATCH(C$10, Settings!$Y$19:$Y$33, 0)), IF(INDEX(Settings!$AQ$19:$AQ$33, MATCH(C$10, Settings!$Y$19:$Y$33, 0))=0, DAY($B385), INDEX(Settings!$AQ$19:$AQ$33, MATCH(C$10, Settings!$Y$19:$Y$33, 0))))-1), 1, Settings!$AY$23:$AY$38), ""))</f>
        <v/>
      </c>
      <c r="BC385" s="119" t="str">
        <f>IF(OR(D$10="", $B385="", D385="", BC$9=""), "", IFERROR(WORKDAY((DATE(YEAR($B385), MONTH($B385)+INDEX(Settings!$AM$19:$AM$33, MATCH(D$10, Settings!$Y$19:$Y$33, 0)), IF(INDEX(Settings!$AQ$19:$AQ$33, MATCH(D$10, Settings!$Y$19:$Y$33, 0))=0, DAY($B385), INDEX(Settings!$AQ$19:$AQ$33, MATCH(D$10, Settings!$Y$19:$Y$33, 0))))-1), 1, Settings!$AY$23:$AY$38), ""))</f>
        <v/>
      </c>
      <c r="BD385" s="119" t="str">
        <f>IF(OR(E$10="", $B385="", E385="", BD$9=""), "", IFERROR(WORKDAY((DATE(YEAR($B385), MONTH($B385)+INDEX(Settings!$AM$19:$AM$33, MATCH(E$10, Settings!$Y$19:$Y$33, 0)), IF(INDEX(Settings!$AQ$19:$AQ$33, MATCH(E$10, Settings!$Y$19:$Y$33, 0))=0, DAY($B385), INDEX(Settings!$AQ$19:$AQ$33, MATCH(E$10, Settings!$Y$19:$Y$33, 0))))-1), 1, Settings!$AY$23:$AY$38), ""))</f>
        <v/>
      </c>
      <c r="BE385" s="119" t="str">
        <f>IF(OR(F$10="", $B385="", F385="", BE$9=""), "", IFERROR(WORKDAY((DATE(YEAR($B385), MONTH($B385)+INDEX(Settings!$AM$19:$AM$33, MATCH(F$10, Settings!$Y$19:$Y$33, 0)), IF(INDEX(Settings!$AQ$19:$AQ$33, MATCH(F$10, Settings!$Y$19:$Y$33, 0))=0, DAY($B385), INDEX(Settings!$AQ$19:$AQ$33, MATCH(F$10, Settings!$Y$19:$Y$33, 0))))-1), 1, Settings!$AY$23:$AY$38), ""))</f>
        <v/>
      </c>
      <c r="BF385" s="119" t="str">
        <f>IF(OR(G$10="", $B385="", G385="", BF$9=""), "", IFERROR(WORKDAY((DATE(YEAR($B385), MONTH($B385)+INDEX(Settings!$AM$19:$AM$33, MATCH(G$10, Settings!$Y$19:$Y$33, 0)), IF(INDEX(Settings!$AQ$19:$AQ$33, MATCH(G$10, Settings!$Y$19:$Y$33, 0))=0, DAY($B385), INDEX(Settings!$AQ$19:$AQ$33, MATCH(G$10, Settings!$Y$19:$Y$33, 0))))-1), 1, Settings!$AY$23:$AY$38), ""))</f>
        <v/>
      </c>
      <c r="BG385" s="119" t="str">
        <f>IF(OR(H$10="", $B385="", H385="", BG$9=""), "", IFERROR(WORKDAY((DATE(YEAR($B385), MONTH($B385)+INDEX(Settings!$AM$19:$AM$33, MATCH(H$10, Settings!$Y$19:$Y$33, 0)), IF(INDEX(Settings!$AQ$19:$AQ$33, MATCH(H$10, Settings!$Y$19:$Y$33, 0))=0, DAY($B385), INDEX(Settings!$AQ$19:$AQ$33, MATCH(H$10, Settings!$Y$19:$Y$33, 0))))-1), 1, Settings!$AY$23:$AY$38), ""))</f>
        <v/>
      </c>
      <c r="BH385" s="119" t="str">
        <f>IF(OR(I$10="", $B385="", I385="", BH$9=""), "", IFERROR(WORKDAY((DATE(YEAR($B385), MONTH($B385)+INDEX(Settings!$AM$19:$AM$33, MATCH(I$10, Settings!$Y$19:$Y$33, 0)), IF(INDEX(Settings!$AQ$19:$AQ$33, MATCH(I$10, Settings!$Y$19:$Y$33, 0))=0, DAY($B385), INDEX(Settings!$AQ$19:$AQ$33, MATCH(I$10, Settings!$Y$19:$Y$33, 0))))-1), 1, Settings!$AY$23:$AY$38), ""))</f>
        <v/>
      </c>
      <c r="BI385" s="119" t="str">
        <f>IF(OR(J$10="", $B385="", J385="", BI$9=""), "", IFERROR(WORKDAY((DATE(YEAR($B385), MONTH($B385)+INDEX(Settings!$AM$19:$AM$33, MATCH(J$10, Settings!$Y$19:$Y$33, 0)), IF(INDEX(Settings!$AQ$19:$AQ$33, MATCH(J$10, Settings!$Y$19:$Y$33, 0))=0, DAY($B385), INDEX(Settings!$AQ$19:$AQ$33, MATCH(J$10, Settings!$Y$19:$Y$33, 0))))-1), 1, Settings!$AY$23:$AY$38), ""))</f>
        <v/>
      </c>
      <c r="BJ385" s="119" t="str">
        <f>IF(OR(K$10="", $B385="", K385="", BJ$9=""), "", IFERROR(WORKDAY((DATE(YEAR($B385), MONTH($B385)+INDEX(Settings!$AM$19:$AM$33, MATCH(K$10, Settings!$Y$19:$Y$33, 0)), IF(INDEX(Settings!$AQ$19:$AQ$33, MATCH(K$10, Settings!$Y$19:$Y$33, 0))=0, DAY($B385), INDEX(Settings!$AQ$19:$AQ$33, MATCH(K$10, Settings!$Y$19:$Y$33, 0))))-1), 1, Settings!$AY$23:$AY$38), ""))</f>
        <v/>
      </c>
      <c r="BK385" s="119" t="str">
        <f>IF(OR(L$10="", $B385="", L385="", BK$9=""), "", IFERROR(WORKDAY((DATE(YEAR($B385), MONTH($B385)+INDEX(Settings!$AM$19:$AM$33, MATCH(L$10, Settings!$Y$19:$Y$33, 0)), IF(INDEX(Settings!$AQ$19:$AQ$33, MATCH(L$10, Settings!$Y$19:$Y$33, 0))=0, DAY($B385), INDEX(Settings!$AQ$19:$AQ$33, MATCH(L$10, Settings!$Y$19:$Y$33, 0))))-1), 1, Settings!$AY$23:$AY$38), ""))</f>
        <v/>
      </c>
      <c r="BL385" s="119" t="str">
        <f>IF(OR(M$10="", $B385="", M385="", BL$9=""), "", IFERROR(WORKDAY((DATE(YEAR($B385), MONTH($B385)+INDEX(Settings!$AM$19:$AM$33, MATCH(M$10, Settings!$Y$19:$Y$33, 0)), IF(INDEX(Settings!$AQ$19:$AQ$33, MATCH(M$10, Settings!$Y$19:$Y$33, 0))=0, DAY($B385), INDEX(Settings!$AQ$19:$AQ$33, MATCH(M$10, Settings!$Y$19:$Y$33, 0))))-1), 1, Settings!$AY$23:$AY$38), ""))</f>
        <v/>
      </c>
      <c r="BM385" s="119" t="str">
        <f>IF(OR(N$10="", $B385="", N385="", BM$9=""), "", IFERROR(WORKDAY((DATE(YEAR($B385), MONTH($B385)+INDEX(Settings!$AM$19:$AM$33, MATCH(N$10, Settings!$Y$19:$Y$33, 0)), IF(INDEX(Settings!$AQ$19:$AQ$33, MATCH(N$10, Settings!$Y$19:$Y$33, 0))=0, DAY($B385), INDEX(Settings!$AQ$19:$AQ$33, MATCH(N$10, Settings!$Y$19:$Y$33, 0))))-1), 1, Settings!$AY$23:$AY$38), ""))</f>
        <v/>
      </c>
      <c r="BN385" s="119" t="str">
        <f>IF(OR(O$10="", $B385="", O385="", BN$9=""), "", IFERROR(WORKDAY((DATE(YEAR($B385), MONTH($B385)+INDEX(Settings!$AM$19:$AM$33, MATCH(O$10, Settings!$Y$19:$Y$33, 0)), IF(INDEX(Settings!$AQ$19:$AQ$33, MATCH(O$10, Settings!$Y$19:$Y$33, 0))=0, DAY($B385), INDEX(Settings!$AQ$19:$AQ$33, MATCH(O$10, Settings!$Y$19:$Y$33, 0))))-1), 1, Settings!$AY$23:$AY$38), ""))</f>
        <v/>
      </c>
      <c r="BO385" s="119" t="str">
        <f>IF(OR(P$10="", $B385="", P385="", BO$9=""), "", IFERROR(WORKDAY((DATE(YEAR($B385), MONTH($B385)+INDEX(Settings!$AM$19:$AM$33, MATCH(P$10, Settings!$Y$19:$Y$33, 0)), IF(INDEX(Settings!$AQ$19:$AQ$33, MATCH(P$10, Settings!$Y$19:$Y$33, 0))=0, DAY($B385), INDEX(Settings!$AQ$19:$AQ$33, MATCH(P$10, Settings!$Y$19:$Y$33, 0))))-1), 1, Settings!$AY$23:$AY$38), ""))</f>
        <v/>
      </c>
      <c r="BP385" s="120" t="str">
        <f>IF(OR(Q$10="", $B385="", Q385="", BP$9=""), "", IFERROR(WORKDAY((DATE(YEAR($B385), MONTH($B385)+INDEX(Settings!$AM$19:$AM$33, MATCH(Q$10, Settings!$Y$19:$Y$33, 0)), IF(INDEX(Settings!$AQ$19:$AQ$33, MATCH(Q$10, Settings!$Y$19:$Y$33, 0))=0, DAY($B385), INDEX(Settings!$AQ$19:$AQ$33, MATCH(Q$10, Settings!$Y$19:$Y$33, 0))))-1), 1, Settings!$AY$23:$AY$38), ""))</f>
        <v/>
      </c>
      <c r="BR385" s="118" t="str">
        <f>IF(BB385="", "", IF(BB385&lt;=$B385, WORKDAY(DATE(YEAR($BB385), MONTH(BB385)+1, DAY(BB385)-1), 1, Settings!$AY$23:$AY$38), BB385))</f>
        <v/>
      </c>
      <c r="BS385" s="119" t="str">
        <f>IF(BC385="", "", IF(BC385&lt;=$B385, WORKDAY(DATE(YEAR($BB385), MONTH(BC385)+1, DAY(BC385)-1), 1, Settings!$AY$23:$AY$38), BC385))</f>
        <v/>
      </c>
      <c r="BT385" s="119" t="str">
        <f>IF(BD385="", "", IF(BD385&lt;=$B385, WORKDAY(DATE(YEAR($BB385), MONTH(BD385)+1, DAY(BD385)-1), 1, Settings!$AY$23:$AY$38), BD385))</f>
        <v/>
      </c>
      <c r="BU385" s="119" t="str">
        <f>IF(BE385="", "", IF(BE385&lt;=$B385, WORKDAY(DATE(YEAR($BB385), MONTH(BE385)+1, DAY(BE385)-1), 1, Settings!$AY$23:$AY$38), BE385))</f>
        <v/>
      </c>
      <c r="BV385" s="119" t="str">
        <f>IF(BF385="", "", IF(BF385&lt;=$B385, WORKDAY(DATE(YEAR($BB385), MONTH(BF385)+1, DAY(BF385)-1), 1, Settings!$AY$23:$AY$38), BF385))</f>
        <v/>
      </c>
      <c r="BW385" s="119" t="str">
        <f>IF(BG385="", "", IF(BG385&lt;=$B385, WORKDAY(DATE(YEAR($BB385), MONTH(BG385)+1, DAY(BG385)-1), 1, Settings!$AY$23:$AY$38), BG385))</f>
        <v/>
      </c>
      <c r="BX385" s="119" t="str">
        <f>IF(BH385="", "", IF(BH385&lt;=$B385, WORKDAY(DATE(YEAR($BB385), MONTH(BH385)+1, DAY(BH385)-1), 1, Settings!$AY$23:$AY$38), BH385))</f>
        <v/>
      </c>
      <c r="BY385" s="119" t="str">
        <f>IF(BI385="", "", IF(BI385&lt;=$B385, WORKDAY(DATE(YEAR($BB385), MONTH(BI385)+1, DAY(BI385)-1), 1, Settings!$AY$23:$AY$38), BI385))</f>
        <v/>
      </c>
      <c r="BZ385" s="119" t="str">
        <f>IF(BJ385="", "", IF(BJ385&lt;=$B385, WORKDAY(DATE(YEAR($BB385), MONTH(BJ385)+1, DAY(BJ385)-1), 1, Settings!$AY$23:$AY$38), BJ385))</f>
        <v/>
      </c>
      <c r="CA385" s="119" t="str">
        <f>IF(BK385="", "", IF(BK385&lt;=$B385, WORKDAY(DATE(YEAR($BB385), MONTH(BK385)+1, DAY(BK385)-1), 1, Settings!$AY$23:$AY$38), BK385))</f>
        <v/>
      </c>
      <c r="CB385" s="119" t="str">
        <f>IF(BL385="", "", IF(BL385&lt;=$B385, WORKDAY(DATE(YEAR($BB385), MONTH(BL385)+1, DAY(BL385)-1), 1, Settings!$AY$23:$AY$38), BL385))</f>
        <v/>
      </c>
      <c r="CC385" s="119" t="str">
        <f>IF(BM385="", "", IF(BM385&lt;=$B385, WORKDAY(DATE(YEAR($BB385), MONTH(BM385)+1, DAY(BM385)-1), 1, Settings!$AY$23:$AY$38), BM385))</f>
        <v/>
      </c>
      <c r="CD385" s="119" t="str">
        <f>IF(BN385="", "", IF(BN385&lt;=$B385, WORKDAY(DATE(YEAR($BB385), MONTH(BN385)+1, DAY(BN385)-1), 1, Settings!$AY$23:$AY$38), BN385))</f>
        <v/>
      </c>
      <c r="CE385" s="119" t="str">
        <f>IF(BO385="", "", IF(BO385&lt;=$B385, WORKDAY(DATE(YEAR($BB385), MONTH(BO385)+1, DAY(BO385)-1), 1, Settings!$AY$23:$AY$38), BO385))</f>
        <v/>
      </c>
      <c r="CF385" s="120" t="str">
        <f>IF(BP385="", "", IF(BP385&lt;=$B385, WORKDAY(DATE(YEAR($BB385), MONTH(BP385)+1, DAY(BP385)-1), 1, Settings!$AY$23:$AY$38), BP385))</f>
        <v/>
      </c>
      <c r="CH385" s="48" t="str">
        <f t="shared" si="159"/>
        <v/>
      </c>
      <c r="CI385" s="49" t="str">
        <f t="shared" si="160"/>
        <v/>
      </c>
      <c r="CJ385" s="49" t="str">
        <f t="shared" si="161"/>
        <v/>
      </c>
      <c r="CK385" s="49" t="str">
        <f t="shared" si="162"/>
        <v/>
      </c>
      <c r="CL385" s="49" t="str">
        <f t="shared" si="163"/>
        <v/>
      </c>
      <c r="CM385" s="49" t="str">
        <f t="shared" si="164"/>
        <v/>
      </c>
      <c r="CN385" s="49" t="str">
        <f t="shared" si="165"/>
        <v/>
      </c>
      <c r="CO385" s="49" t="str">
        <f t="shared" si="166"/>
        <v/>
      </c>
      <c r="CP385" s="49" t="str">
        <f t="shared" si="167"/>
        <v/>
      </c>
      <c r="CQ385" s="49" t="str">
        <f t="shared" si="168"/>
        <v/>
      </c>
      <c r="CR385" s="49" t="str">
        <f t="shared" si="169"/>
        <v/>
      </c>
      <c r="CS385" s="49" t="str">
        <f t="shared" si="170"/>
        <v/>
      </c>
      <c r="CT385" s="49" t="str">
        <f t="shared" si="171"/>
        <v/>
      </c>
      <c r="CU385" s="49" t="str">
        <f t="shared" si="172"/>
        <v/>
      </c>
      <c r="CV385" s="16" t="str">
        <f t="shared" si="173"/>
        <v/>
      </c>
      <c r="CX385" s="48" t="str">
        <f t="shared" si="174"/>
        <v/>
      </c>
      <c r="CY385" s="49" t="str">
        <f t="shared" si="175"/>
        <v/>
      </c>
      <c r="CZ385" s="49" t="str">
        <f t="shared" si="176"/>
        <v/>
      </c>
      <c r="DA385" s="49" t="str">
        <f t="shared" si="177"/>
        <v/>
      </c>
      <c r="DB385" s="49" t="str">
        <f t="shared" si="178"/>
        <v/>
      </c>
      <c r="DC385" s="49" t="str">
        <f t="shared" si="179"/>
        <v/>
      </c>
      <c r="DD385" s="49" t="str">
        <f t="shared" si="180"/>
        <v/>
      </c>
      <c r="DE385" s="49" t="str">
        <f t="shared" si="181"/>
        <v/>
      </c>
      <c r="DF385" s="49" t="str">
        <f t="shared" si="182"/>
        <v/>
      </c>
      <c r="DG385" s="49" t="str">
        <f t="shared" si="183"/>
        <v/>
      </c>
      <c r="DH385" s="49" t="str">
        <f t="shared" si="184"/>
        <v/>
      </c>
      <c r="DI385" s="49" t="str">
        <f t="shared" si="185"/>
        <v/>
      </c>
      <c r="DJ385" s="49" t="str">
        <f t="shared" si="186"/>
        <v/>
      </c>
      <c r="DK385" s="49" t="str">
        <f t="shared" si="187"/>
        <v/>
      </c>
      <c r="DL385" s="16" t="str">
        <f t="shared" si="188"/>
        <v/>
      </c>
      <c r="DN385" s="17" t="str">
        <f t="shared" si="189"/>
        <v>Jul 2020</v>
      </c>
    </row>
    <row r="386" spans="1:118" x14ac:dyDescent="0.25">
      <c r="A386" s="30"/>
      <c r="B386" s="102">
        <f>IF(B385="", "", IFERROR(IF(B385+1&gt;Settings!$G$25, "", B385+1), ""))</f>
        <v>44022</v>
      </c>
      <c r="C386" s="294"/>
      <c r="D386" s="295"/>
      <c r="E386" s="295"/>
      <c r="F386" s="295"/>
      <c r="G386" s="295"/>
      <c r="H386" s="295"/>
      <c r="I386" s="295"/>
      <c r="J386" s="295"/>
      <c r="K386" s="295"/>
      <c r="L386" s="295"/>
      <c r="M386" s="295"/>
      <c r="N386" s="295"/>
      <c r="O386" s="295"/>
      <c r="P386" s="295"/>
      <c r="Q386" s="296"/>
      <c r="R386" s="30"/>
      <c r="T386" s="17" t="str">
        <f>IF($B386="", "", IF($B386&lt;Settings!$G$23, "Old", "New"))</f>
        <v>New</v>
      </c>
      <c r="AL386" s="118" t="str">
        <f>IF(OR($B386="", C386="", C$10="", AL$9), "", IFERROR($B386+INDEX(Settings!$AF$19:$AF$33, MATCH(C$10, Settings!$Y$19:$Y$33, 0))+IF(INDEX(Settings!$AI$19:$AI$33, MATCH(C$10, Settings!$Y$19:$Y$33, 0))="", 0, INDEX($AO$2:$AU$8, MATCH(TEXT($B386, "ddd"), $AN$2:$AN$8, 0), MATCH(INDEX(Settings!$AI$19:$AI$33, MATCH(C$10, Settings!$Y$19:$Y$33, 0)), $AO$1:$AU$1, 0))), 0))</f>
        <v/>
      </c>
      <c r="AM386" s="119" t="str">
        <f>IF(OR($B386="", D386="", D$10="", AM$9), "", IFERROR($B386+INDEX(Settings!$AF$19:$AF$33, MATCH(D$10, Settings!$Y$19:$Y$33, 0))+IF(INDEX(Settings!$AI$19:$AI$33, MATCH(D$10, Settings!$Y$19:$Y$33, 0))="", 0, INDEX($AO$2:$AU$8, MATCH(TEXT($B386, "ddd"), $AN$2:$AN$8, 0), MATCH(INDEX(Settings!$AI$19:$AI$33, MATCH(D$10, Settings!$Y$19:$Y$33, 0)), $AO$1:$AU$1, 0))), 0))</f>
        <v/>
      </c>
      <c r="AN386" s="119" t="str">
        <f>IF(OR($B386="", E386="", E$10="", AN$9), "", IFERROR($B386+INDEX(Settings!$AF$19:$AF$33, MATCH(E$10, Settings!$Y$19:$Y$33, 0))+IF(INDEX(Settings!$AI$19:$AI$33, MATCH(E$10, Settings!$Y$19:$Y$33, 0))="", 0, INDEX($AO$2:$AU$8, MATCH(TEXT($B386, "ddd"), $AN$2:$AN$8, 0), MATCH(INDEX(Settings!$AI$19:$AI$33, MATCH(E$10, Settings!$Y$19:$Y$33, 0)), $AO$1:$AU$1, 0))), 0))</f>
        <v/>
      </c>
      <c r="AO386" s="119" t="str">
        <f>IF(OR($B386="", F386="", F$10="", AO$9), "", IFERROR($B386+INDEX(Settings!$AF$19:$AF$33, MATCH(F$10, Settings!$Y$19:$Y$33, 0))+IF(INDEX(Settings!$AI$19:$AI$33, MATCH(F$10, Settings!$Y$19:$Y$33, 0))="", 0, INDEX($AO$2:$AU$8, MATCH(TEXT($B386, "ddd"), $AN$2:$AN$8, 0), MATCH(INDEX(Settings!$AI$19:$AI$33, MATCH(F$10, Settings!$Y$19:$Y$33, 0)), $AO$1:$AU$1, 0))), 0))</f>
        <v/>
      </c>
      <c r="AP386" s="119" t="str">
        <f>IF(OR($B386="", G386="", G$10="", AP$9), "", IFERROR($B386+INDEX(Settings!$AF$19:$AF$33, MATCH(G$10, Settings!$Y$19:$Y$33, 0))+IF(INDEX(Settings!$AI$19:$AI$33, MATCH(G$10, Settings!$Y$19:$Y$33, 0))="", 0, INDEX($AO$2:$AU$8, MATCH(TEXT($B386, "ddd"), $AN$2:$AN$8, 0), MATCH(INDEX(Settings!$AI$19:$AI$33, MATCH(G$10, Settings!$Y$19:$Y$33, 0)), $AO$1:$AU$1, 0))), 0))</f>
        <v/>
      </c>
      <c r="AQ386" s="119" t="str">
        <f>IF(OR($B386="", H386="", H$10="", AQ$9), "", IFERROR($B386+INDEX(Settings!$AF$19:$AF$33, MATCH(H$10, Settings!$Y$19:$Y$33, 0))+IF(INDEX(Settings!$AI$19:$AI$33, MATCH(H$10, Settings!$Y$19:$Y$33, 0))="", 0, INDEX($AO$2:$AU$8, MATCH(TEXT($B386, "ddd"), $AN$2:$AN$8, 0), MATCH(INDEX(Settings!$AI$19:$AI$33, MATCH(H$10, Settings!$Y$19:$Y$33, 0)), $AO$1:$AU$1, 0))), 0))</f>
        <v/>
      </c>
      <c r="AR386" s="119" t="str">
        <f>IF(OR($B386="", I386="", I$10="", AR$9), "", IFERROR($B386+INDEX(Settings!$AF$19:$AF$33, MATCH(I$10, Settings!$Y$19:$Y$33, 0))+IF(INDEX(Settings!$AI$19:$AI$33, MATCH(I$10, Settings!$Y$19:$Y$33, 0))="", 0, INDEX($AO$2:$AU$8, MATCH(TEXT($B386, "ddd"), $AN$2:$AN$8, 0), MATCH(INDEX(Settings!$AI$19:$AI$33, MATCH(I$10, Settings!$Y$19:$Y$33, 0)), $AO$1:$AU$1, 0))), 0))</f>
        <v/>
      </c>
      <c r="AS386" s="119" t="str">
        <f>IF(OR($B386="", J386="", J$10="", AS$9), "", IFERROR($B386+INDEX(Settings!$AF$19:$AF$33, MATCH(J$10, Settings!$Y$19:$Y$33, 0))+IF(INDEX(Settings!$AI$19:$AI$33, MATCH(J$10, Settings!$Y$19:$Y$33, 0))="", 0, INDEX($AO$2:$AU$8, MATCH(TEXT($B386, "ddd"), $AN$2:$AN$8, 0), MATCH(INDEX(Settings!$AI$19:$AI$33, MATCH(J$10, Settings!$Y$19:$Y$33, 0)), $AO$1:$AU$1, 0))), 0))</f>
        <v/>
      </c>
      <c r="AT386" s="119" t="str">
        <f>IF(OR($B386="", K386="", K$10="", AT$9), "", IFERROR($B386+INDEX(Settings!$AF$19:$AF$33, MATCH(K$10, Settings!$Y$19:$Y$33, 0))+IF(INDEX(Settings!$AI$19:$AI$33, MATCH(K$10, Settings!$Y$19:$Y$33, 0))="", 0, INDEX($AO$2:$AU$8, MATCH(TEXT($B386, "ddd"), $AN$2:$AN$8, 0), MATCH(INDEX(Settings!$AI$19:$AI$33, MATCH(K$10, Settings!$Y$19:$Y$33, 0)), $AO$1:$AU$1, 0))), 0))</f>
        <v/>
      </c>
      <c r="AU386" s="119" t="str">
        <f>IF(OR($B386="", L386="", L$10="", AU$9), "", IFERROR($B386+INDEX(Settings!$AF$19:$AF$33, MATCH(L$10, Settings!$Y$19:$Y$33, 0))+IF(INDEX(Settings!$AI$19:$AI$33, MATCH(L$10, Settings!$Y$19:$Y$33, 0))="", 0, INDEX($AO$2:$AU$8, MATCH(TEXT($B386, "ddd"), $AN$2:$AN$8, 0), MATCH(INDEX(Settings!$AI$19:$AI$33, MATCH(L$10, Settings!$Y$19:$Y$33, 0)), $AO$1:$AU$1, 0))), 0))</f>
        <v/>
      </c>
      <c r="AV386" s="119" t="str">
        <f>IF(OR($B386="", M386="", M$10="", AV$9), "", IFERROR($B386+INDEX(Settings!$AF$19:$AF$33, MATCH(M$10, Settings!$Y$19:$Y$33, 0))+IF(INDEX(Settings!$AI$19:$AI$33, MATCH(M$10, Settings!$Y$19:$Y$33, 0))="", 0, INDEX($AO$2:$AU$8, MATCH(TEXT($B386, "ddd"), $AN$2:$AN$8, 0), MATCH(INDEX(Settings!$AI$19:$AI$33, MATCH(M$10, Settings!$Y$19:$Y$33, 0)), $AO$1:$AU$1, 0))), 0))</f>
        <v/>
      </c>
      <c r="AW386" s="119" t="str">
        <f>IF(OR($B386="", N386="", N$10="", AW$9), "", IFERROR($B386+INDEX(Settings!$AF$19:$AF$33, MATCH(N$10, Settings!$Y$19:$Y$33, 0))+IF(INDEX(Settings!$AI$19:$AI$33, MATCH(N$10, Settings!$Y$19:$Y$33, 0))="", 0, INDEX($AO$2:$AU$8, MATCH(TEXT($B386, "ddd"), $AN$2:$AN$8, 0), MATCH(INDEX(Settings!$AI$19:$AI$33, MATCH(N$10, Settings!$Y$19:$Y$33, 0)), $AO$1:$AU$1, 0))), 0))</f>
        <v/>
      </c>
      <c r="AX386" s="119" t="str">
        <f>IF(OR($B386="", O386="", O$10="", AX$9), "", IFERROR($B386+INDEX(Settings!$AF$19:$AF$33, MATCH(O$10, Settings!$Y$19:$Y$33, 0))+IF(INDEX(Settings!$AI$19:$AI$33, MATCH(O$10, Settings!$Y$19:$Y$33, 0))="", 0, INDEX($AO$2:$AU$8, MATCH(TEXT($B386, "ddd"), $AN$2:$AN$8, 0), MATCH(INDEX(Settings!$AI$19:$AI$33, MATCH(O$10, Settings!$Y$19:$Y$33, 0)), $AO$1:$AU$1, 0))), 0))</f>
        <v/>
      </c>
      <c r="AY386" s="119" t="str">
        <f>IF(OR($B386="", P386="", P$10="", AY$9), "", IFERROR($B386+INDEX(Settings!$AF$19:$AF$33, MATCH(P$10, Settings!$Y$19:$Y$33, 0))+IF(INDEX(Settings!$AI$19:$AI$33, MATCH(P$10, Settings!$Y$19:$Y$33, 0))="", 0, INDEX($AO$2:$AU$8, MATCH(TEXT($B386, "ddd"), $AN$2:$AN$8, 0), MATCH(INDEX(Settings!$AI$19:$AI$33, MATCH(P$10, Settings!$Y$19:$Y$33, 0)), $AO$1:$AU$1, 0))), 0))</f>
        <v/>
      </c>
      <c r="AZ386" s="120" t="str">
        <f>IF(OR($B386="", Q386="", Q$10="", AZ$9), "", IFERROR($B386+INDEX(Settings!$AF$19:$AF$33, MATCH(Q$10, Settings!$Y$19:$Y$33, 0))+IF(INDEX(Settings!$AI$19:$AI$33, MATCH(Q$10, Settings!$Y$19:$Y$33, 0))="", 0, INDEX($AO$2:$AU$8, MATCH(TEXT($B386, "ddd"), $AN$2:$AN$8, 0), MATCH(INDEX(Settings!$AI$19:$AI$33, MATCH(Q$10, Settings!$Y$19:$Y$33, 0)), $AO$1:$AU$1, 0))), 0))</f>
        <v/>
      </c>
      <c r="BB386" s="118" t="str">
        <f>IF(OR(C$10="", $B386="", C386="", BB$9=""), "", IFERROR(WORKDAY((DATE(YEAR($B386), MONTH($B386)+INDEX(Settings!$AM$19:$AM$33, MATCH(C$10, Settings!$Y$19:$Y$33, 0)), IF(INDEX(Settings!$AQ$19:$AQ$33, MATCH(C$10, Settings!$Y$19:$Y$33, 0))=0, DAY($B386), INDEX(Settings!$AQ$19:$AQ$33, MATCH(C$10, Settings!$Y$19:$Y$33, 0))))-1), 1, Settings!$AY$23:$AY$38), ""))</f>
        <v/>
      </c>
      <c r="BC386" s="119" t="str">
        <f>IF(OR(D$10="", $B386="", D386="", BC$9=""), "", IFERROR(WORKDAY((DATE(YEAR($B386), MONTH($B386)+INDEX(Settings!$AM$19:$AM$33, MATCH(D$10, Settings!$Y$19:$Y$33, 0)), IF(INDEX(Settings!$AQ$19:$AQ$33, MATCH(D$10, Settings!$Y$19:$Y$33, 0))=0, DAY($B386), INDEX(Settings!$AQ$19:$AQ$33, MATCH(D$10, Settings!$Y$19:$Y$33, 0))))-1), 1, Settings!$AY$23:$AY$38), ""))</f>
        <v/>
      </c>
      <c r="BD386" s="119" t="str">
        <f>IF(OR(E$10="", $B386="", E386="", BD$9=""), "", IFERROR(WORKDAY((DATE(YEAR($B386), MONTH($B386)+INDEX(Settings!$AM$19:$AM$33, MATCH(E$10, Settings!$Y$19:$Y$33, 0)), IF(INDEX(Settings!$AQ$19:$AQ$33, MATCH(E$10, Settings!$Y$19:$Y$33, 0))=0, DAY($B386), INDEX(Settings!$AQ$19:$AQ$33, MATCH(E$10, Settings!$Y$19:$Y$33, 0))))-1), 1, Settings!$AY$23:$AY$38), ""))</f>
        <v/>
      </c>
      <c r="BE386" s="119" t="str">
        <f>IF(OR(F$10="", $B386="", F386="", BE$9=""), "", IFERROR(WORKDAY((DATE(YEAR($B386), MONTH($B386)+INDEX(Settings!$AM$19:$AM$33, MATCH(F$10, Settings!$Y$19:$Y$33, 0)), IF(INDEX(Settings!$AQ$19:$AQ$33, MATCH(F$10, Settings!$Y$19:$Y$33, 0))=0, DAY($B386), INDEX(Settings!$AQ$19:$AQ$33, MATCH(F$10, Settings!$Y$19:$Y$33, 0))))-1), 1, Settings!$AY$23:$AY$38), ""))</f>
        <v/>
      </c>
      <c r="BF386" s="119" t="str">
        <f>IF(OR(G$10="", $B386="", G386="", BF$9=""), "", IFERROR(WORKDAY((DATE(YEAR($B386), MONTH($B386)+INDEX(Settings!$AM$19:$AM$33, MATCH(G$10, Settings!$Y$19:$Y$33, 0)), IF(INDEX(Settings!$AQ$19:$AQ$33, MATCH(G$10, Settings!$Y$19:$Y$33, 0))=0, DAY($B386), INDEX(Settings!$AQ$19:$AQ$33, MATCH(G$10, Settings!$Y$19:$Y$33, 0))))-1), 1, Settings!$AY$23:$AY$38), ""))</f>
        <v/>
      </c>
      <c r="BG386" s="119" t="str">
        <f>IF(OR(H$10="", $B386="", H386="", BG$9=""), "", IFERROR(WORKDAY((DATE(YEAR($B386), MONTH($B386)+INDEX(Settings!$AM$19:$AM$33, MATCH(H$10, Settings!$Y$19:$Y$33, 0)), IF(INDEX(Settings!$AQ$19:$AQ$33, MATCH(H$10, Settings!$Y$19:$Y$33, 0))=0, DAY($B386), INDEX(Settings!$AQ$19:$AQ$33, MATCH(H$10, Settings!$Y$19:$Y$33, 0))))-1), 1, Settings!$AY$23:$AY$38), ""))</f>
        <v/>
      </c>
      <c r="BH386" s="119" t="str">
        <f>IF(OR(I$10="", $B386="", I386="", BH$9=""), "", IFERROR(WORKDAY((DATE(YEAR($B386), MONTH($B386)+INDEX(Settings!$AM$19:$AM$33, MATCH(I$10, Settings!$Y$19:$Y$33, 0)), IF(INDEX(Settings!$AQ$19:$AQ$33, MATCH(I$10, Settings!$Y$19:$Y$33, 0))=0, DAY($B386), INDEX(Settings!$AQ$19:$AQ$33, MATCH(I$10, Settings!$Y$19:$Y$33, 0))))-1), 1, Settings!$AY$23:$AY$38), ""))</f>
        <v/>
      </c>
      <c r="BI386" s="119" t="str">
        <f>IF(OR(J$10="", $B386="", J386="", BI$9=""), "", IFERROR(WORKDAY((DATE(YEAR($B386), MONTH($B386)+INDEX(Settings!$AM$19:$AM$33, MATCH(J$10, Settings!$Y$19:$Y$33, 0)), IF(INDEX(Settings!$AQ$19:$AQ$33, MATCH(J$10, Settings!$Y$19:$Y$33, 0))=0, DAY($B386), INDEX(Settings!$AQ$19:$AQ$33, MATCH(J$10, Settings!$Y$19:$Y$33, 0))))-1), 1, Settings!$AY$23:$AY$38), ""))</f>
        <v/>
      </c>
      <c r="BJ386" s="119" t="str">
        <f>IF(OR(K$10="", $B386="", K386="", BJ$9=""), "", IFERROR(WORKDAY((DATE(YEAR($B386), MONTH($B386)+INDEX(Settings!$AM$19:$AM$33, MATCH(K$10, Settings!$Y$19:$Y$33, 0)), IF(INDEX(Settings!$AQ$19:$AQ$33, MATCH(K$10, Settings!$Y$19:$Y$33, 0))=0, DAY($B386), INDEX(Settings!$AQ$19:$AQ$33, MATCH(K$10, Settings!$Y$19:$Y$33, 0))))-1), 1, Settings!$AY$23:$AY$38), ""))</f>
        <v/>
      </c>
      <c r="BK386" s="119" t="str">
        <f>IF(OR(L$10="", $B386="", L386="", BK$9=""), "", IFERROR(WORKDAY((DATE(YEAR($B386), MONTH($B386)+INDEX(Settings!$AM$19:$AM$33, MATCH(L$10, Settings!$Y$19:$Y$33, 0)), IF(INDEX(Settings!$AQ$19:$AQ$33, MATCH(L$10, Settings!$Y$19:$Y$33, 0))=0, DAY($B386), INDEX(Settings!$AQ$19:$AQ$33, MATCH(L$10, Settings!$Y$19:$Y$33, 0))))-1), 1, Settings!$AY$23:$AY$38), ""))</f>
        <v/>
      </c>
      <c r="BL386" s="119" t="str">
        <f>IF(OR(M$10="", $B386="", M386="", BL$9=""), "", IFERROR(WORKDAY((DATE(YEAR($B386), MONTH($B386)+INDEX(Settings!$AM$19:$AM$33, MATCH(M$10, Settings!$Y$19:$Y$33, 0)), IF(INDEX(Settings!$AQ$19:$AQ$33, MATCH(M$10, Settings!$Y$19:$Y$33, 0))=0, DAY($B386), INDEX(Settings!$AQ$19:$AQ$33, MATCH(M$10, Settings!$Y$19:$Y$33, 0))))-1), 1, Settings!$AY$23:$AY$38), ""))</f>
        <v/>
      </c>
      <c r="BM386" s="119" t="str">
        <f>IF(OR(N$10="", $B386="", N386="", BM$9=""), "", IFERROR(WORKDAY((DATE(YEAR($B386), MONTH($B386)+INDEX(Settings!$AM$19:$AM$33, MATCH(N$10, Settings!$Y$19:$Y$33, 0)), IF(INDEX(Settings!$AQ$19:$AQ$33, MATCH(N$10, Settings!$Y$19:$Y$33, 0))=0, DAY($B386), INDEX(Settings!$AQ$19:$AQ$33, MATCH(N$10, Settings!$Y$19:$Y$33, 0))))-1), 1, Settings!$AY$23:$AY$38), ""))</f>
        <v/>
      </c>
      <c r="BN386" s="119" t="str">
        <f>IF(OR(O$10="", $B386="", O386="", BN$9=""), "", IFERROR(WORKDAY((DATE(YEAR($B386), MONTH($B386)+INDEX(Settings!$AM$19:$AM$33, MATCH(O$10, Settings!$Y$19:$Y$33, 0)), IF(INDEX(Settings!$AQ$19:$AQ$33, MATCH(O$10, Settings!$Y$19:$Y$33, 0))=0, DAY($B386), INDEX(Settings!$AQ$19:$AQ$33, MATCH(O$10, Settings!$Y$19:$Y$33, 0))))-1), 1, Settings!$AY$23:$AY$38), ""))</f>
        <v/>
      </c>
      <c r="BO386" s="119" t="str">
        <f>IF(OR(P$10="", $B386="", P386="", BO$9=""), "", IFERROR(WORKDAY((DATE(YEAR($B386), MONTH($B386)+INDEX(Settings!$AM$19:$AM$33, MATCH(P$10, Settings!$Y$19:$Y$33, 0)), IF(INDEX(Settings!$AQ$19:$AQ$33, MATCH(P$10, Settings!$Y$19:$Y$33, 0))=0, DAY($B386), INDEX(Settings!$AQ$19:$AQ$33, MATCH(P$10, Settings!$Y$19:$Y$33, 0))))-1), 1, Settings!$AY$23:$AY$38), ""))</f>
        <v/>
      </c>
      <c r="BP386" s="120" t="str">
        <f>IF(OR(Q$10="", $B386="", Q386="", BP$9=""), "", IFERROR(WORKDAY((DATE(YEAR($B386), MONTH($B386)+INDEX(Settings!$AM$19:$AM$33, MATCH(Q$10, Settings!$Y$19:$Y$33, 0)), IF(INDEX(Settings!$AQ$19:$AQ$33, MATCH(Q$10, Settings!$Y$19:$Y$33, 0))=0, DAY($B386), INDEX(Settings!$AQ$19:$AQ$33, MATCH(Q$10, Settings!$Y$19:$Y$33, 0))))-1), 1, Settings!$AY$23:$AY$38), ""))</f>
        <v/>
      </c>
      <c r="BR386" s="118" t="str">
        <f>IF(BB386="", "", IF(BB386&lt;=$B386, WORKDAY(DATE(YEAR($BB386), MONTH(BB386)+1, DAY(BB386)-1), 1, Settings!$AY$23:$AY$38), BB386))</f>
        <v/>
      </c>
      <c r="BS386" s="119" t="str">
        <f>IF(BC386="", "", IF(BC386&lt;=$B386, WORKDAY(DATE(YEAR($BB386), MONTH(BC386)+1, DAY(BC386)-1), 1, Settings!$AY$23:$AY$38), BC386))</f>
        <v/>
      </c>
      <c r="BT386" s="119" t="str">
        <f>IF(BD386="", "", IF(BD386&lt;=$B386, WORKDAY(DATE(YEAR($BB386), MONTH(BD386)+1, DAY(BD386)-1), 1, Settings!$AY$23:$AY$38), BD386))</f>
        <v/>
      </c>
      <c r="BU386" s="119" t="str">
        <f>IF(BE386="", "", IF(BE386&lt;=$B386, WORKDAY(DATE(YEAR($BB386), MONTH(BE386)+1, DAY(BE386)-1), 1, Settings!$AY$23:$AY$38), BE386))</f>
        <v/>
      </c>
      <c r="BV386" s="119" t="str">
        <f>IF(BF386="", "", IF(BF386&lt;=$B386, WORKDAY(DATE(YEAR($BB386), MONTH(BF386)+1, DAY(BF386)-1), 1, Settings!$AY$23:$AY$38), BF386))</f>
        <v/>
      </c>
      <c r="BW386" s="119" t="str">
        <f>IF(BG386="", "", IF(BG386&lt;=$B386, WORKDAY(DATE(YEAR($BB386), MONTH(BG386)+1, DAY(BG386)-1), 1, Settings!$AY$23:$AY$38), BG386))</f>
        <v/>
      </c>
      <c r="BX386" s="119" t="str">
        <f>IF(BH386="", "", IF(BH386&lt;=$B386, WORKDAY(DATE(YEAR($BB386), MONTH(BH386)+1, DAY(BH386)-1), 1, Settings!$AY$23:$AY$38), BH386))</f>
        <v/>
      </c>
      <c r="BY386" s="119" t="str">
        <f>IF(BI386="", "", IF(BI386&lt;=$B386, WORKDAY(DATE(YEAR($BB386), MONTH(BI386)+1, DAY(BI386)-1), 1, Settings!$AY$23:$AY$38), BI386))</f>
        <v/>
      </c>
      <c r="BZ386" s="119" t="str">
        <f>IF(BJ386="", "", IF(BJ386&lt;=$B386, WORKDAY(DATE(YEAR($BB386), MONTH(BJ386)+1, DAY(BJ386)-1), 1, Settings!$AY$23:$AY$38), BJ386))</f>
        <v/>
      </c>
      <c r="CA386" s="119" t="str">
        <f>IF(BK386="", "", IF(BK386&lt;=$B386, WORKDAY(DATE(YEAR($BB386), MONTH(BK386)+1, DAY(BK386)-1), 1, Settings!$AY$23:$AY$38), BK386))</f>
        <v/>
      </c>
      <c r="CB386" s="119" t="str">
        <f>IF(BL386="", "", IF(BL386&lt;=$B386, WORKDAY(DATE(YEAR($BB386), MONTH(BL386)+1, DAY(BL386)-1), 1, Settings!$AY$23:$AY$38), BL386))</f>
        <v/>
      </c>
      <c r="CC386" s="119" t="str">
        <f>IF(BM386="", "", IF(BM386&lt;=$B386, WORKDAY(DATE(YEAR($BB386), MONTH(BM386)+1, DAY(BM386)-1), 1, Settings!$AY$23:$AY$38), BM386))</f>
        <v/>
      </c>
      <c r="CD386" s="119" t="str">
        <f>IF(BN386="", "", IF(BN386&lt;=$B386, WORKDAY(DATE(YEAR($BB386), MONTH(BN386)+1, DAY(BN386)-1), 1, Settings!$AY$23:$AY$38), BN386))</f>
        <v/>
      </c>
      <c r="CE386" s="119" t="str">
        <f>IF(BO386="", "", IF(BO386&lt;=$B386, WORKDAY(DATE(YEAR($BB386), MONTH(BO386)+1, DAY(BO386)-1), 1, Settings!$AY$23:$AY$38), BO386))</f>
        <v/>
      </c>
      <c r="CF386" s="120" t="str">
        <f>IF(BP386="", "", IF(BP386&lt;=$B386, WORKDAY(DATE(YEAR($BB386), MONTH(BP386)+1, DAY(BP386)-1), 1, Settings!$AY$23:$AY$38), BP386))</f>
        <v/>
      </c>
      <c r="CH386" s="48" t="str">
        <f t="shared" si="159"/>
        <v/>
      </c>
      <c r="CI386" s="49" t="str">
        <f t="shared" si="160"/>
        <v/>
      </c>
      <c r="CJ386" s="49" t="str">
        <f t="shared" si="161"/>
        <v/>
      </c>
      <c r="CK386" s="49" t="str">
        <f t="shared" si="162"/>
        <v/>
      </c>
      <c r="CL386" s="49" t="str">
        <f t="shared" si="163"/>
        <v/>
      </c>
      <c r="CM386" s="49" t="str">
        <f t="shared" si="164"/>
        <v/>
      </c>
      <c r="CN386" s="49" t="str">
        <f t="shared" si="165"/>
        <v/>
      </c>
      <c r="CO386" s="49" t="str">
        <f t="shared" si="166"/>
        <v/>
      </c>
      <c r="CP386" s="49" t="str">
        <f t="shared" si="167"/>
        <v/>
      </c>
      <c r="CQ386" s="49" t="str">
        <f t="shared" si="168"/>
        <v/>
      </c>
      <c r="CR386" s="49" t="str">
        <f t="shared" si="169"/>
        <v/>
      </c>
      <c r="CS386" s="49" t="str">
        <f t="shared" si="170"/>
        <v/>
      </c>
      <c r="CT386" s="49" t="str">
        <f t="shared" si="171"/>
        <v/>
      </c>
      <c r="CU386" s="49" t="str">
        <f t="shared" si="172"/>
        <v/>
      </c>
      <c r="CV386" s="16" t="str">
        <f t="shared" si="173"/>
        <v/>
      </c>
      <c r="CX386" s="48" t="str">
        <f t="shared" si="174"/>
        <v/>
      </c>
      <c r="CY386" s="49" t="str">
        <f t="shared" si="175"/>
        <v/>
      </c>
      <c r="CZ386" s="49" t="str">
        <f t="shared" si="176"/>
        <v/>
      </c>
      <c r="DA386" s="49" t="str">
        <f t="shared" si="177"/>
        <v/>
      </c>
      <c r="DB386" s="49" t="str">
        <f t="shared" si="178"/>
        <v/>
      </c>
      <c r="DC386" s="49" t="str">
        <f t="shared" si="179"/>
        <v/>
      </c>
      <c r="DD386" s="49" t="str">
        <f t="shared" si="180"/>
        <v/>
      </c>
      <c r="DE386" s="49" t="str">
        <f t="shared" si="181"/>
        <v/>
      </c>
      <c r="DF386" s="49" t="str">
        <f t="shared" si="182"/>
        <v/>
      </c>
      <c r="DG386" s="49" t="str">
        <f t="shared" si="183"/>
        <v/>
      </c>
      <c r="DH386" s="49" t="str">
        <f t="shared" si="184"/>
        <v/>
      </c>
      <c r="DI386" s="49" t="str">
        <f t="shared" si="185"/>
        <v/>
      </c>
      <c r="DJ386" s="49" t="str">
        <f t="shared" si="186"/>
        <v/>
      </c>
      <c r="DK386" s="49" t="str">
        <f t="shared" si="187"/>
        <v/>
      </c>
      <c r="DL386" s="16" t="str">
        <f t="shared" si="188"/>
        <v/>
      </c>
      <c r="DN386" s="17" t="str">
        <f t="shared" si="189"/>
        <v>Jul 2020</v>
      </c>
    </row>
    <row r="387" spans="1:118" x14ac:dyDescent="0.25">
      <c r="A387" s="30"/>
      <c r="B387" s="102">
        <f>IF(B386="", "", IFERROR(IF(B386+1&gt;Settings!$G$25, "", B386+1), ""))</f>
        <v>44023</v>
      </c>
      <c r="C387" s="294"/>
      <c r="D387" s="295"/>
      <c r="E387" s="295"/>
      <c r="F387" s="295"/>
      <c r="G387" s="295"/>
      <c r="H387" s="295"/>
      <c r="I387" s="295"/>
      <c r="J387" s="295"/>
      <c r="K387" s="295"/>
      <c r="L387" s="295"/>
      <c r="M387" s="295"/>
      <c r="N387" s="295"/>
      <c r="O387" s="295"/>
      <c r="P387" s="295"/>
      <c r="Q387" s="296"/>
      <c r="R387" s="30"/>
      <c r="T387" s="17" t="str">
        <f>IF($B387="", "", IF($B387&lt;Settings!$G$23, "Old", "New"))</f>
        <v>New</v>
      </c>
      <c r="AL387" s="118" t="str">
        <f>IF(OR($B387="", C387="", C$10="", AL$9), "", IFERROR($B387+INDEX(Settings!$AF$19:$AF$33, MATCH(C$10, Settings!$Y$19:$Y$33, 0))+IF(INDEX(Settings!$AI$19:$AI$33, MATCH(C$10, Settings!$Y$19:$Y$33, 0))="", 0, INDEX($AO$2:$AU$8, MATCH(TEXT($B387, "ddd"), $AN$2:$AN$8, 0), MATCH(INDEX(Settings!$AI$19:$AI$33, MATCH(C$10, Settings!$Y$19:$Y$33, 0)), $AO$1:$AU$1, 0))), 0))</f>
        <v/>
      </c>
      <c r="AM387" s="119" t="str">
        <f>IF(OR($B387="", D387="", D$10="", AM$9), "", IFERROR($B387+INDEX(Settings!$AF$19:$AF$33, MATCH(D$10, Settings!$Y$19:$Y$33, 0))+IF(INDEX(Settings!$AI$19:$AI$33, MATCH(D$10, Settings!$Y$19:$Y$33, 0))="", 0, INDEX($AO$2:$AU$8, MATCH(TEXT($B387, "ddd"), $AN$2:$AN$8, 0), MATCH(INDEX(Settings!$AI$19:$AI$33, MATCH(D$10, Settings!$Y$19:$Y$33, 0)), $AO$1:$AU$1, 0))), 0))</f>
        <v/>
      </c>
      <c r="AN387" s="119" t="str">
        <f>IF(OR($B387="", E387="", E$10="", AN$9), "", IFERROR($B387+INDEX(Settings!$AF$19:$AF$33, MATCH(E$10, Settings!$Y$19:$Y$33, 0))+IF(INDEX(Settings!$AI$19:$AI$33, MATCH(E$10, Settings!$Y$19:$Y$33, 0))="", 0, INDEX($AO$2:$AU$8, MATCH(TEXT($B387, "ddd"), $AN$2:$AN$8, 0), MATCH(INDEX(Settings!$AI$19:$AI$33, MATCH(E$10, Settings!$Y$19:$Y$33, 0)), $AO$1:$AU$1, 0))), 0))</f>
        <v/>
      </c>
      <c r="AO387" s="119" t="str">
        <f>IF(OR($B387="", F387="", F$10="", AO$9), "", IFERROR($B387+INDEX(Settings!$AF$19:$AF$33, MATCH(F$10, Settings!$Y$19:$Y$33, 0))+IF(INDEX(Settings!$AI$19:$AI$33, MATCH(F$10, Settings!$Y$19:$Y$33, 0))="", 0, INDEX($AO$2:$AU$8, MATCH(TEXT($B387, "ddd"), $AN$2:$AN$8, 0), MATCH(INDEX(Settings!$AI$19:$AI$33, MATCH(F$10, Settings!$Y$19:$Y$33, 0)), $AO$1:$AU$1, 0))), 0))</f>
        <v/>
      </c>
      <c r="AP387" s="119" t="str">
        <f>IF(OR($B387="", G387="", G$10="", AP$9), "", IFERROR($B387+INDEX(Settings!$AF$19:$AF$33, MATCH(G$10, Settings!$Y$19:$Y$33, 0))+IF(INDEX(Settings!$AI$19:$AI$33, MATCH(G$10, Settings!$Y$19:$Y$33, 0))="", 0, INDEX($AO$2:$AU$8, MATCH(TEXT($B387, "ddd"), $AN$2:$AN$8, 0), MATCH(INDEX(Settings!$AI$19:$AI$33, MATCH(G$10, Settings!$Y$19:$Y$33, 0)), $AO$1:$AU$1, 0))), 0))</f>
        <v/>
      </c>
      <c r="AQ387" s="119" t="str">
        <f>IF(OR($B387="", H387="", H$10="", AQ$9), "", IFERROR($B387+INDEX(Settings!$AF$19:$AF$33, MATCH(H$10, Settings!$Y$19:$Y$33, 0))+IF(INDEX(Settings!$AI$19:$AI$33, MATCH(H$10, Settings!$Y$19:$Y$33, 0))="", 0, INDEX($AO$2:$AU$8, MATCH(TEXT($B387, "ddd"), $AN$2:$AN$8, 0), MATCH(INDEX(Settings!$AI$19:$AI$33, MATCH(H$10, Settings!$Y$19:$Y$33, 0)), $AO$1:$AU$1, 0))), 0))</f>
        <v/>
      </c>
      <c r="AR387" s="119" t="str">
        <f>IF(OR($B387="", I387="", I$10="", AR$9), "", IFERROR($B387+INDEX(Settings!$AF$19:$AF$33, MATCH(I$10, Settings!$Y$19:$Y$33, 0))+IF(INDEX(Settings!$AI$19:$AI$33, MATCH(I$10, Settings!$Y$19:$Y$33, 0))="", 0, INDEX($AO$2:$AU$8, MATCH(TEXT($B387, "ddd"), $AN$2:$AN$8, 0), MATCH(INDEX(Settings!$AI$19:$AI$33, MATCH(I$10, Settings!$Y$19:$Y$33, 0)), $AO$1:$AU$1, 0))), 0))</f>
        <v/>
      </c>
      <c r="AS387" s="119" t="str">
        <f>IF(OR($B387="", J387="", J$10="", AS$9), "", IFERROR($B387+INDEX(Settings!$AF$19:$AF$33, MATCH(J$10, Settings!$Y$19:$Y$33, 0))+IF(INDEX(Settings!$AI$19:$AI$33, MATCH(J$10, Settings!$Y$19:$Y$33, 0))="", 0, INDEX($AO$2:$AU$8, MATCH(TEXT($B387, "ddd"), $AN$2:$AN$8, 0), MATCH(INDEX(Settings!$AI$19:$AI$33, MATCH(J$10, Settings!$Y$19:$Y$33, 0)), $AO$1:$AU$1, 0))), 0))</f>
        <v/>
      </c>
      <c r="AT387" s="119" t="str">
        <f>IF(OR($B387="", K387="", K$10="", AT$9), "", IFERROR($B387+INDEX(Settings!$AF$19:$AF$33, MATCH(K$10, Settings!$Y$19:$Y$33, 0))+IF(INDEX(Settings!$AI$19:$AI$33, MATCH(K$10, Settings!$Y$19:$Y$33, 0))="", 0, INDEX($AO$2:$AU$8, MATCH(TEXT($B387, "ddd"), $AN$2:$AN$8, 0), MATCH(INDEX(Settings!$AI$19:$AI$33, MATCH(K$10, Settings!$Y$19:$Y$33, 0)), $AO$1:$AU$1, 0))), 0))</f>
        <v/>
      </c>
      <c r="AU387" s="119" t="str">
        <f>IF(OR($B387="", L387="", L$10="", AU$9), "", IFERROR($B387+INDEX(Settings!$AF$19:$AF$33, MATCH(L$10, Settings!$Y$19:$Y$33, 0))+IF(INDEX(Settings!$AI$19:$AI$33, MATCH(L$10, Settings!$Y$19:$Y$33, 0))="", 0, INDEX($AO$2:$AU$8, MATCH(TEXT($B387, "ddd"), $AN$2:$AN$8, 0), MATCH(INDEX(Settings!$AI$19:$AI$33, MATCH(L$10, Settings!$Y$19:$Y$33, 0)), $AO$1:$AU$1, 0))), 0))</f>
        <v/>
      </c>
      <c r="AV387" s="119" t="str">
        <f>IF(OR($B387="", M387="", M$10="", AV$9), "", IFERROR($B387+INDEX(Settings!$AF$19:$AF$33, MATCH(M$10, Settings!$Y$19:$Y$33, 0))+IF(INDEX(Settings!$AI$19:$AI$33, MATCH(M$10, Settings!$Y$19:$Y$33, 0))="", 0, INDEX($AO$2:$AU$8, MATCH(TEXT($B387, "ddd"), $AN$2:$AN$8, 0), MATCH(INDEX(Settings!$AI$19:$AI$33, MATCH(M$10, Settings!$Y$19:$Y$33, 0)), $AO$1:$AU$1, 0))), 0))</f>
        <v/>
      </c>
      <c r="AW387" s="119" t="str">
        <f>IF(OR($B387="", N387="", N$10="", AW$9), "", IFERROR($B387+INDEX(Settings!$AF$19:$AF$33, MATCH(N$10, Settings!$Y$19:$Y$33, 0))+IF(INDEX(Settings!$AI$19:$AI$33, MATCH(N$10, Settings!$Y$19:$Y$33, 0))="", 0, INDEX($AO$2:$AU$8, MATCH(TEXT($B387, "ddd"), $AN$2:$AN$8, 0), MATCH(INDEX(Settings!$AI$19:$AI$33, MATCH(N$10, Settings!$Y$19:$Y$33, 0)), $AO$1:$AU$1, 0))), 0))</f>
        <v/>
      </c>
      <c r="AX387" s="119" t="str">
        <f>IF(OR($B387="", O387="", O$10="", AX$9), "", IFERROR($B387+INDEX(Settings!$AF$19:$AF$33, MATCH(O$10, Settings!$Y$19:$Y$33, 0))+IF(INDEX(Settings!$AI$19:$AI$33, MATCH(O$10, Settings!$Y$19:$Y$33, 0))="", 0, INDEX($AO$2:$AU$8, MATCH(TEXT($B387, "ddd"), $AN$2:$AN$8, 0), MATCH(INDEX(Settings!$AI$19:$AI$33, MATCH(O$10, Settings!$Y$19:$Y$33, 0)), $AO$1:$AU$1, 0))), 0))</f>
        <v/>
      </c>
      <c r="AY387" s="119" t="str">
        <f>IF(OR($B387="", P387="", P$10="", AY$9), "", IFERROR($B387+INDEX(Settings!$AF$19:$AF$33, MATCH(P$10, Settings!$Y$19:$Y$33, 0))+IF(INDEX(Settings!$AI$19:$AI$33, MATCH(P$10, Settings!$Y$19:$Y$33, 0))="", 0, INDEX($AO$2:$AU$8, MATCH(TEXT($B387, "ddd"), $AN$2:$AN$8, 0), MATCH(INDEX(Settings!$AI$19:$AI$33, MATCH(P$10, Settings!$Y$19:$Y$33, 0)), $AO$1:$AU$1, 0))), 0))</f>
        <v/>
      </c>
      <c r="AZ387" s="120" t="str">
        <f>IF(OR($B387="", Q387="", Q$10="", AZ$9), "", IFERROR($B387+INDEX(Settings!$AF$19:$AF$33, MATCH(Q$10, Settings!$Y$19:$Y$33, 0))+IF(INDEX(Settings!$AI$19:$AI$33, MATCH(Q$10, Settings!$Y$19:$Y$33, 0))="", 0, INDEX($AO$2:$AU$8, MATCH(TEXT($B387, "ddd"), $AN$2:$AN$8, 0), MATCH(INDEX(Settings!$AI$19:$AI$33, MATCH(Q$10, Settings!$Y$19:$Y$33, 0)), $AO$1:$AU$1, 0))), 0))</f>
        <v/>
      </c>
      <c r="BB387" s="118" t="str">
        <f>IF(OR(C$10="", $B387="", C387="", BB$9=""), "", IFERROR(WORKDAY((DATE(YEAR($B387), MONTH($B387)+INDEX(Settings!$AM$19:$AM$33, MATCH(C$10, Settings!$Y$19:$Y$33, 0)), IF(INDEX(Settings!$AQ$19:$AQ$33, MATCH(C$10, Settings!$Y$19:$Y$33, 0))=0, DAY($B387), INDEX(Settings!$AQ$19:$AQ$33, MATCH(C$10, Settings!$Y$19:$Y$33, 0))))-1), 1, Settings!$AY$23:$AY$38), ""))</f>
        <v/>
      </c>
      <c r="BC387" s="119" t="str">
        <f>IF(OR(D$10="", $B387="", D387="", BC$9=""), "", IFERROR(WORKDAY((DATE(YEAR($B387), MONTH($B387)+INDEX(Settings!$AM$19:$AM$33, MATCH(D$10, Settings!$Y$19:$Y$33, 0)), IF(INDEX(Settings!$AQ$19:$AQ$33, MATCH(D$10, Settings!$Y$19:$Y$33, 0))=0, DAY($B387), INDEX(Settings!$AQ$19:$AQ$33, MATCH(D$10, Settings!$Y$19:$Y$33, 0))))-1), 1, Settings!$AY$23:$AY$38), ""))</f>
        <v/>
      </c>
      <c r="BD387" s="119" t="str">
        <f>IF(OR(E$10="", $B387="", E387="", BD$9=""), "", IFERROR(WORKDAY((DATE(YEAR($B387), MONTH($B387)+INDEX(Settings!$AM$19:$AM$33, MATCH(E$10, Settings!$Y$19:$Y$33, 0)), IF(INDEX(Settings!$AQ$19:$AQ$33, MATCH(E$10, Settings!$Y$19:$Y$33, 0))=0, DAY($B387), INDEX(Settings!$AQ$19:$AQ$33, MATCH(E$10, Settings!$Y$19:$Y$33, 0))))-1), 1, Settings!$AY$23:$AY$38), ""))</f>
        <v/>
      </c>
      <c r="BE387" s="119" t="str">
        <f>IF(OR(F$10="", $B387="", F387="", BE$9=""), "", IFERROR(WORKDAY((DATE(YEAR($B387), MONTH($B387)+INDEX(Settings!$AM$19:$AM$33, MATCH(F$10, Settings!$Y$19:$Y$33, 0)), IF(INDEX(Settings!$AQ$19:$AQ$33, MATCH(F$10, Settings!$Y$19:$Y$33, 0))=0, DAY($B387), INDEX(Settings!$AQ$19:$AQ$33, MATCH(F$10, Settings!$Y$19:$Y$33, 0))))-1), 1, Settings!$AY$23:$AY$38), ""))</f>
        <v/>
      </c>
      <c r="BF387" s="119" t="str">
        <f>IF(OR(G$10="", $B387="", G387="", BF$9=""), "", IFERROR(WORKDAY((DATE(YEAR($B387), MONTH($B387)+INDEX(Settings!$AM$19:$AM$33, MATCH(G$10, Settings!$Y$19:$Y$33, 0)), IF(INDEX(Settings!$AQ$19:$AQ$33, MATCH(G$10, Settings!$Y$19:$Y$33, 0))=0, DAY($B387), INDEX(Settings!$AQ$19:$AQ$33, MATCH(G$10, Settings!$Y$19:$Y$33, 0))))-1), 1, Settings!$AY$23:$AY$38), ""))</f>
        <v/>
      </c>
      <c r="BG387" s="119" t="str">
        <f>IF(OR(H$10="", $B387="", H387="", BG$9=""), "", IFERROR(WORKDAY((DATE(YEAR($B387), MONTH($B387)+INDEX(Settings!$AM$19:$AM$33, MATCH(H$10, Settings!$Y$19:$Y$33, 0)), IF(INDEX(Settings!$AQ$19:$AQ$33, MATCH(H$10, Settings!$Y$19:$Y$33, 0))=0, DAY($B387), INDEX(Settings!$AQ$19:$AQ$33, MATCH(H$10, Settings!$Y$19:$Y$33, 0))))-1), 1, Settings!$AY$23:$AY$38), ""))</f>
        <v/>
      </c>
      <c r="BH387" s="119" t="str">
        <f>IF(OR(I$10="", $B387="", I387="", BH$9=""), "", IFERROR(WORKDAY((DATE(YEAR($B387), MONTH($B387)+INDEX(Settings!$AM$19:$AM$33, MATCH(I$10, Settings!$Y$19:$Y$33, 0)), IF(INDEX(Settings!$AQ$19:$AQ$33, MATCH(I$10, Settings!$Y$19:$Y$33, 0))=0, DAY($B387), INDEX(Settings!$AQ$19:$AQ$33, MATCH(I$10, Settings!$Y$19:$Y$33, 0))))-1), 1, Settings!$AY$23:$AY$38), ""))</f>
        <v/>
      </c>
      <c r="BI387" s="119" t="str">
        <f>IF(OR(J$10="", $B387="", J387="", BI$9=""), "", IFERROR(WORKDAY((DATE(YEAR($B387), MONTH($B387)+INDEX(Settings!$AM$19:$AM$33, MATCH(J$10, Settings!$Y$19:$Y$33, 0)), IF(INDEX(Settings!$AQ$19:$AQ$33, MATCH(J$10, Settings!$Y$19:$Y$33, 0))=0, DAY($B387), INDEX(Settings!$AQ$19:$AQ$33, MATCH(J$10, Settings!$Y$19:$Y$33, 0))))-1), 1, Settings!$AY$23:$AY$38), ""))</f>
        <v/>
      </c>
      <c r="BJ387" s="119" t="str">
        <f>IF(OR(K$10="", $B387="", K387="", BJ$9=""), "", IFERROR(WORKDAY((DATE(YEAR($B387), MONTH($B387)+INDEX(Settings!$AM$19:$AM$33, MATCH(K$10, Settings!$Y$19:$Y$33, 0)), IF(INDEX(Settings!$AQ$19:$AQ$33, MATCH(K$10, Settings!$Y$19:$Y$33, 0))=0, DAY($B387), INDEX(Settings!$AQ$19:$AQ$33, MATCH(K$10, Settings!$Y$19:$Y$33, 0))))-1), 1, Settings!$AY$23:$AY$38), ""))</f>
        <v/>
      </c>
      <c r="BK387" s="119" t="str">
        <f>IF(OR(L$10="", $B387="", L387="", BK$9=""), "", IFERROR(WORKDAY((DATE(YEAR($B387), MONTH($B387)+INDEX(Settings!$AM$19:$AM$33, MATCH(L$10, Settings!$Y$19:$Y$33, 0)), IF(INDEX(Settings!$AQ$19:$AQ$33, MATCH(L$10, Settings!$Y$19:$Y$33, 0))=0, DAY($B387), INDEX(Settings!$AQ$19:$AQ$33, MATCH(L$10, Settings!$Y$19:$Y$33, 0))))-1), 1, Settings!$AY$23:$AY$38), ""))</f>
        <v/>
      </c>
      <c r="BL387" s="119" t="str">
        <f>IF(OR(M$10="", $B387="", M387="", BL$9=""), "", IFERROR(WORKDAY((DATE(YEAR($B387), MONTH($B387)+INDEX(Settings!$AM$19:$AM$33, MATCH(M$10, Settings!$Y$19:$Y$33, 0)), IF(INDEX(Settings!$AQ$19:$AQ$33, MATCH(M$10, Settings!$Y$19:$Y$33, 0))=0, DAY($B387), INDEX(Settings!$AQ$19:$AQ$33, MATCH(M$10, Settings!$Y$19:$Y$33, 0))))-1), 1, Settings!$AY$23:$AY$38), ""))</f>
        <v/>
      </c>
      <c r="BM387" s="119" t="str">
        <f>IF(OR(N$10="", $B387="", N387="", BM$9=""), "", IFERROR(WORKDAY((DATE(YEAR($B387), MONTH($B387)+INDEX(Settings!$AM$19:$AM$33, MATCH(N$10, Settings!$Y$19:$Y$33, 0)), IF(INDEX(Settings!$AQ$19:$AQ$33, MATCH(N$10, Settings!$Y$19:$Y$33, 0))=0, DAY($B387), INDEX(Settings!$AQ$19:$AQ$33, MATCH(N$10, Settings!$Y$19:$Y$33, 0))))-1), 1, Settings!$AY$23:$AY$38), ""))</f>
        <v/>
      </c>
      <c r="BN387" s="119" t="str">
        <f>IF(OR(O$10="", $B387="", O387="", BN$9=""), "", IFERROR(WORKDAY((DATE(YEAR($B387), MONTH($B387)+INDEX(Settings!$AM$19:$AM$33, MATCH(O$10, Settings!$Y$19:$Y$33, 0)), IF(INDEX(Settings!$AQ$19:$AQ$33, MATCH(O$10, Settings!$Y$19:$Y$33, 0))=0, DAY($B387), INDEX(Settings!$AQ$19:$AQ$33, MATCH(O$10, Settings!$Y$19:$Y$33, 0))))-1), 1, Settings!$AY$23:$AY$38), ""))</f>
        <v/>
      </c>
      <c r="BO387" s="119" t="str">
        <f>IF(OR(P$10="", $B387="", P387="", BO$9=""), "", IFERROR(WORKDAY((DATE(YEAR($B387), MONTH($B387)+INDEX(Settings!$AM$19:$AM$33, MATCH(P$10, Settings!$Y$19:$Y$33, 0)), IF(INDEX(Settings!$AQ$19:$AQ$33, MATCH(P$10, Settings!$Y$19:$Y$33, 0))=0, DAY($B387), INDEX(Settings!$AQ$19:$AQ$33, MATCH(P$10, Settings!$Y$19:$Y$33, 0))))-1), 1, Settings!$AY$23:$AY$38), ""))</f>
        <v/>
      </c>
      <c r="BP387" s="120" t="str">
        <f>IF(OR(Q$10="", $B387="", Q387="", BP$9=""), "", IFERROR(WORKDAY((DATE(YEAR($B387), MONTH($B387)+INDEX(Settings!$AM$19:$AM$33, MATCH(Q$10, Settings!$Y$19:$Y$33, 0)), IF(INDEX(Settings!$AQ$19:$AQ$33, MATCH(Q$10, Settings!$Y$19:$Y$33, 0))=0, DAY($B387), INDEX(Settings!$AQ$19:$AQ$33, MATCH(Q$10, Settings!$Y$19:$Y$33, 0))))-1), 1, Settings!$AY$23:$AY$38), ""))</f>
        <v/>
      </c>
      <c r="BR387" s="118" t="str">
        <f>IF(BB387="", "", IF(BB387&lt;=$B387, WORKDAY(DATE(YEAR($BB387), MONTH(BB387)+1, DAY(BB387)-1), 1, Settings!$AY$23:$AY$38), BB387))</f>
        <v/>
      </c>
      <c r="BS387" s="119" t="str">
        <f>IF(BC387="", "", IF(BC387&lt;=$B387, WORKDAY(DATE(YEAR($BB387), MONTH(BC387)+1, DAY(BC387)-1), 1, Settings!$AY$23:$AY$38), BC387))</f>
        <v/>
      </c>
      <c r="BT387" s="119" t="str">
        <f>IF(BD387="", "", IF(BD387&lt;=$B387, WORKDAY(DATE(YEAR($BB387), MONTH(BD387)+1, DAY(BD387)-1), 1, Settings!$AY$23:$AY$38), BD387))</f>
        <v/>
      </c>
      <c r="BU387" s="119" t="str">
        <f>IF(BE387="", "", IF(BE387&lt;=$B387, WORKDAY(DATE(YEAR($BB387), MONTH(BE387)+1, DAY(BE387)-1), 1, Settings!$AY$23:$AY$38), BE387))</f>
        <v/>
      </c>
      <c r="BV387" s="119" t="str">
        <f>IF(BF387="", "", IF(BF387&lt;=$B387, WORKDAY(DATE(YEAR($BB387), MONTH(BF387)+1, DAY(BF387)-1), 1, Settings!$AY$23:$AY$38), BF387))</f>
        <v/>
      </c>
      <c r="BW387" s="119" t="str">
        <f>IF(BG387="", "", IF(BG387&lt;=$B387, WORKDAY(DATE(YEAR($BB387), MONTH(BG387)+1, DAY(BG387)-1), 1, Settings!$AY$23:$AY$38), BG387))</f>
        <v/>
      </c>
      <c r="BX387" s="119" t="str">
        <f>IF(BH387="", "", IF(BH387&lt;=$B387, WORKDAY(DATE(YEAR($BB387), MONTH(BH387)+1, DAY(BH387)-1), 1, Settings!$AY$23:$AY$38), BH387))</f>
        <v/>
      </c>
      <c r="BY387" s="119" t="str">
        <f>IF(BI387="", "", IF(BI387&lt;=$B387, WORKDAY(DATE(YEAR($BB387), MONTH(BI387)+1, DAY(BI387)-1), 1, Settings!$AY$23:$AY$38), BI387))</f>
        <v/>
      </c>
      <c r="BZ387" s="119" t="str">
        <f>IF(BJ387="", "", IF(BJ387&lt;=$B387, WORKDAY(DATE(YEAR($BB387), MONTH(BJ387)+1, DAY(BJ387)-1), 1, Settings!$AY$23:$AY$38), BJ387))</f>
        <v/>
      </c>
      <c r="CA387" s="119" t="str">
        <f>IF(BK387="", "", IF(BK387&lt;=$B387, WORKDAY(DATE(YEAR($BB387), MONTH(BK387)+1, DAY(BK387)-1), 1, Settings!$AY$23:$AY$38), BK387))</f>
        <v/>
      </c>
      <c r="CB387" s="119" t="str">
        <f>IF(BL387="", "", IF(BL387&lt;=$B387, WORKDAY(DATE(YEAR($BB387), MONTH(BL387)+1, DAY(BL387)-1), 1, Settings!$AY$23:$AY$38), BL387))</f>
        <v/>
      </c>
      <c r="CC387" s="119" t="str">
        <f>IF(BM387="", "", IF(BM387&lt;=$B387, WORKDAY(DATE(YEAR($BB387), MONTH(BM387)+1, DAY(BM387)-1), 1, Settings!$AY$23:$AY$38), BM387))</f>
        <v/>
      </c>
      <c r="CD387" s="119" t="str">
        <f>IF(BN387="", "", IF(BN387&lt;=$B387, WORKDAY(DATE(YEAR($BB387), MONTH(BN387)+1, DAY(BN387)-1), 1, Settings!$AY$23:$AY$38), BN387))</f>
        <v/>
      </c>
      <c r="CE387" s="119" t="str">
        <f>IF(BO387="", "", IF(BO387&lt;=$B387, WORKDAY(DATE(YEAR($BB387), MONTH(BO387)+1, DAY(BO387)-1), 1, Settings!$AY$23:$AY$38), BO387))</f>
        <v/>
      </c>
      <c r="CF387" s="120" t="str">
        <f>IF(BP387="", "", IF(BP387&lt;=$B387, WORKDAY(DATE(YEAR($BB387), MONTH(BP387)+1, DAY(BP387)-1), 1, Settings!$AY$23:$AY$38), BP387))</f>
        <v/>
      </c>
      <c r="CH387" s="48" t="str">
        <f t="shared" si="159"/>
        <v/>
      </c>
      <c r="CI387" s="49" t="str">
        <f t="shared" si="160"/>
        <v/>
      </c>
      <c r="CJ387" s="49" t="str">
        <f t="shared" si="161"/>
        <v/>
      </c>
      <c r="CK387" s="49" t="str">
        <f t="shared" si="162"/>
        <v/>
      </c>
      <c r="CL387" s="49" t="str">
        <f t="shared" si="163"/>
        <v/>
      </c>
      <c r="CM387" s="49" t="str">
        <f t="shared" si="164"/>
        <v/>
      </c>
      <c r="CN387" s="49" t="str">
        <f t="shared" si="165"/>
        <v/>
      </c>
      <c r="CO387" s="49" t="str">
        <f t="shared" si="166"/>
        <v/>
      </c>
      <c r="CP387" s="49" t="str">
        <f t="shared" si="167"/>
        <v/>
      </c>
      <c r="CQ387" s="49" t="str">
        <f t="shared" si="168"/>
        <v/>
      </c>
      <c r="CR387" s="49" t="str">
        <f t="shared" si="169"/>
        <v/>
      </c>
      <c r="CS387" s="49" t="str">
        <f t="shared" si="170"/>
        <v/>
      </c>
      <c r="CT387" s="49" t="str">
        <f t="shared" si="171"/>
        <v/>
      </c>
      <c r="CU387" s="49" t="str">
        <f t="shared" si="172"/>
        <v/>
      </c>
      <c r="CV387" s="16" t="str">
        <f t="shared" si="173"/>
        <v/>
      </c>
      <c r="CX387" s="48" t="str">
        <f t="shared" si="174"/>
        <v/>
      </c>
      <c r="CY387" s="49" t="str">
        <f t="shared" si="175"/>
        <v/>
      </c>
      <c r="CZ387" s="49" t="str">
        <f t="shared" si="176"/>
        <v/>
      </c>
      <c r="DA387" s="49" t="str">
        <f t="shared" si="177"/>
        <v/>
      </c>
      <c r="DB387" s="49" t="str">
        <f t="shared" si="178"/>
        <v/>
      </c>
      <c r="DC387" s="49" t="str">
        <f t="shared" si="179"/>
        <v/>
      </c>
      <c r="DD387" s="49" t="str">
        <f t="shared" si="180"/>
        <v/>
      </c>
      <c r="DE387" s="49" t="str">
        <f t="shared" si="181"/>
        <v/>
      </c>
      <c r="DF387" s="49" t="str">
        <f t="shared" si="182"/>
        <v/>
      </c>
      <c r="DG387" s="49" t="str">
        <f t="shared" si="183"/>
        <v/>
      </c>
      <c r="DH387" s="49" t="str">
        <f t="shared" si="184"/>
        <v/>
      </c>
      <c r="DI387" s="49" t="str">
        <f t="shared" si="185"/>
        <v/>
      </c>
      <c r="DJ387" s="49" t="str">
        <f t="shared" si="186"/>
        <v/>
      </c>
      <c r="DK387" s="49" t="str">
        <f t="shared" si="187"/>
        <v/>
      </c>
      <c r="DL387" s="16" t="str">
        <f t="shared" si="188"/>
        <v/>
      </c>
      <c r="DN387" s="17" t="str">
        <f t="shared" si="189"/>
        <v>Jul 2020</v>
      </c>
    </row>
    <row r="388" spans="1:118" x14ac:dyDescent="0.25">
      <c r="A388" s="30"/>
      <c r="B388" s="102">
        <f>IF(B387="", "", IFERROR(IF(B387+1&gt;Settings!$G$25, "", B387+1), ""))</f>
        <v>44024</v>
      </c>
      <c r="C388" s="294"/>
      <c r="D388" s="295"/>
      <c r="E388" s="295"/>
      <c r="F388" s="295"/>
      <c r="G388" s="295"/>
      <c r="H388" s="295"/>
      <c r="I388" s="295"/>
      <c r="J388" s="295"/>
      <c r="K388" s="295"/>
      <c r="L388" s="295"/>
      <c r="M388" s="295"/>
      <c r="N388" s="295"/>
      <c r="O388" s="295"/>
      <c r="P388" s="295"/>
      <c r="Q388" s="296"/>
      <c r="R388" s="30"/>
      <c r="T388" s="17" t="str">
        <f>IF($B388="", "", IF($B388&lt;Settings!$G$23, "Old", "New"))</f>
        <v>New</v>
      </c>
      <c r="AL388" s="118" t="str">
        <f>IF(OR($B388="", C388="", C$10="", AL$9), "", IFERROR($B388+INDEX(Settings!$AF$19:$AF$33, MATCH(C$10, Settings!$Y$19:$Y$33, 0))+IF(INDEX(Settings!$AI$19:$AI$33, MATCH(C$10, Settings!$Y$19:$Y$33, 0))="", 0, INDEX($AO$2:$AU$8, MATCH(TEXT($B388, "ddd"), $AN$2:$AN$8, 0), MATCH(INDEX(Settings!$AI$19:$AI$33, MATCH(C$10, Settings!$Y$19:$Y$33, 0)), $AO$1:$AU$1, 0))), 0))</f>
        <v/>
      </c>
      <c r="AM388" s="119" t="str">
        <f>IF(OR($B388="", D388="", D$10="", AM$9), "", IFERROR($B388+INDEX(Settings!$AF$19:$AF$33, MATCH(D$10, Settings!$Y$19:$Y$33, 0))+IF(INDEX(Settings!$AI$19:$AI$33, MATCH(D$10, Settings!$Y$19:$Y$33, 0))="", 0, INDEX($AO$2:$AU$8, MATCH(TEXT($B388, "ddd"), $AN$2:$AN$8, 0), MATCH(INDEX(Settings!$AI$19:$AI$33, MATCH(D$10, Settings!$Y$19:$Y$33, 0)), $AO$1:$AU$1, 0))), 0))</f>
        <v/>
      </c>
      <c r="AN388" s="119" t="str">
        <f>IF(OR($B388="", E388="", E$10="", AN$9), "", IFERROR($B388+INDEX(Settings!$AF$19:$AF$33, MATCH(E$10, Settings!$Y$19:$Y$33, 0))+IF(INDEX(Settings!$AI$19:$AI$33, MATCH(E$10, Settings!$Y$19:$Y$33, 0))="", 0, INDEX($AO$2:$AU$8, MATCH(TEXT($B388, "ddd"), $AN$2:$AN$8, 0), MATCH(INDEX(Settings!$AI$19:$AI$33, MATCH(E$10, Settings!$Y$19:$Y$33, 0)), $AO$1:$AU$1, 0))), 0))</f>
        <v/>
      </c>
      <c r="AO388" s="119" t="str">
        <f>IF(OR($B388="", F388="", F$10="", AO$9), "", IFERROR($B388+INDEX(Settings!$AF$19:$AF$33, MATCH(F$10, Settings!$Y$19:$Y$33, 0))+IF(INDEX(Settings!$AI$19:$AI$33, MATCH(F$10, Settings!$Y$19:$Y$33, 0))="", 0, INDEX($AO$2:$AU$8, MATCH(TEXT($B388, "ddd"), $AN$2:$AN$8, 0), MATCH(INDEX(Settings!$AI$19:$AI$33, MATCH(F$10, Settings!$Y$19:$Y$33, 0)), $AO$1:$AU$1, 0))), 0))</f>
        <v/>
      </c>
      <c r="AP388" s="119" t="str">
        <f>IF(OR($B388="", G388="", G$10="", AP$9), "", IFERROR($B388+INDEX(Settings!$AF$19:$AF$33, MATCH(G$10, Settings!$Y$19:$Y$33, 0))+IF(INDEX(Settings!$AI$19:$AI$33, MATCH(G$10, Settings!$Y$19:$Y$33, 0))="", 0, INDEX($AO$2:$AU$8, MATCH(TEXT($B388, "ddd"), $AN$2:$AN$8, 0), MATCH(INDEX(Settings!$AI$19:$AI$33, MATCH(G$10, Settings!$Y$19:$Y$33, 0)), $AO$1:$AU$1, 0))), 0))</f>
        <v/>
      </c>
      <c r="AQ388" s="119" t="str">
        <f>IF(OR($B388="", H388="", H$10="", AQ$9), "", IFERROR($B388+INDEX(Settings!$AF$19:$AF$33, MATCH(H$10, Settings!$Y$19:$Y$33, 0))+IF(INDEX(Settings!$AI$19:$AI$33, MATCH(H$10, Settings!$Y$19:$Y$33, 0))="", 0, INDEX($AO$2:$AU$8, MATCH(TEXT($B388, "ddd"), $AN$2:$AN$8, 0), MATCH(INDEX(Settings!$AI$19:$AI$33, MATCH(H$10, Settings!$Y$19:$Y$33, 0)), $AO$1:$AU$1, 0))), 0))</f>
        <v/>
      </c>
      <c r="AR388" s="119" t="str">
        <f>IF(OR($B388="", I388="", I$10="", AR$9), "", IFERROR($B388+INDEX(Settings!$AF$19:$AF$33, MATCH(I$10, Settings!$Y$19:$Y$33, 0))+IF(INDEX(Settings!$AI$19:$AI$33, MATCH(I$10, Settings!$Y$19:$Y$33, 0))="", 0, INDEX($AO$2:$AU$8, MATCH(TEXT($B388, "ddd"), $AN$2:$AN$8, 0), MATCH(INDEX(Settings!$AI$19:$AI$33, MATCH(I$10, Settings!$Y$19:$Y$33, 0)), $AO$1:$AU$1, 0))), 0))</f>
        <v/>
      </c>
      <c r="AS388" s="119" t="str">
        <f>IF(OR($B388="", J388="", J$10="", AS$9), "", IFERROR($B388+INDEX(Settings!$AF$19:$AF$33, MATCH(J$10, Settings!$Y$19:$Y$33, 0))+IF(INDEX(Settings!$AI$19:$AI$33, MATCH(J$10, Settings!$Y$19:$Y$33, 0))="", 0, INDEX($AO$2:$AU$8, MATCH(TEXT($B388, "ddd"), $AN$2:$AN$8, 0), MATCH(INDEX(Settings!$AI$19:$AI$33, MATCH(J$10, Settings!$Y$19:$Y$33, 0)), $AO$1:$AU$1, 0))), 0))</f>
        <v/>
      </c>
      <c r="AT388" s="119" t="str">
        <f>IF(OR($B388="", K388="", K$10="", AT$9), "", IFERROR($B388+INDEX(Settings!$AF$19:$AF$33, MATCH(K$10, Settings!$Y$19:$Y$33, 0))+IF(INDEX(Settings!$AI$19:$AI$33, MATCH(K$10, Settings!$Y$19:$Y$33, 0))="", 0, INDEX($AO$2:$AU$8, MATCH(TEXT($B388, "ddd"), $AN$2:$AN$8, 0), MATCH(INDEX(Settings!$AI$19:$AI$33, MATCH(K$10, Settings!$Y$19:$Y$33, 0)), $AO$1:$AU$1, 0))), 0))</f>
        <v/>
      </c>
      <c r="AU388" s="119" t="str">
        <f>IF(OR($B388="", L388="", L$10="", AU$9), "", IFERROR($B388+INDEX(Settings!$AF$19:$AF$33, MATCH(L$10, Settings!$Y$19:$Y$33, 0))+IF(INDEX(Settings!$AI$19:$AI$33, MATCH(L$10, Settings!$Y$19:$Y$33, 0))="", 0, INDEX($AO$2:$AU$8, MATCH(TEXT($B388, "ddd"), $AN$2:$AN$8, 0), MATCH(INDEX(Settings!$AI$19:$AI$33, MATCH(L$10, Settings!$Y$19:$Y$33, 0)), $AO$1:$AU$1, 0))), 0))</f>
        <v/>
      </c>
      <c r="AV388" s="119" t="str">
        <f>IF(OR($B388="", M388="", M$10="", AV$9), "", IFERROR($B388+INDEX(Settings!$AF$19:$AF$33, MATCH(M$10, Settings!$Y$19:$Y$33, 0))+IF(INDEX(Settings!$AI$19:$AI$33, MATCH(M$10, Settings!$Y$19:$Y$33, 0))="", 0, INDEX($AO$2:$AU$8, MATCH(TEXT($B388, "ddd"), $AN$2:$AN$8, 0), MATCH(INDEX(Settings!$AI$19:$AI$33, MATCH(M$10, Settings!$Y$19:$Y$33, 0)), $AO$1:$AU$1, 0))), 0))</f>
        <v/>
      </c>
      <c r="AW388" s="119" t="str">
        <f>IF(OR($B388="", N388="", N$10="", AW$9), "", IFERROR($B388+INDEX(Settings!$AF$19:$AF$33, MATCH(N$10, Settings!$Y$19:$Y$33, 0))+IF(INDEX(Settings!$AI$19:$AI$33, MATCH(N$10, Settings!$Y$19:$Y$33, 0))="", 0, INDEX($AO$2:$AU$8, MATCH(TEXT($B388, "ddd"), $AN$2:$AN$8, 0), MATCH(INDEX(Settings!$AI$19:$AI$33, MATCH(N$10, Settings!$Y$19:$Y$33, 0)), $AO$1:$AU$1, 0))), 0))</f>
        <v/>
      </c>
      <c r="AX388" s="119" t="str">
        <f>IF(OR($B388="", O388="", O$10="", AX$9), "", IFERROR($B388+INDEX(Settings!$AF$19:$AF$33, MATCH(O$10, Settings!$Y$19:$Y$33, 0))+IF(INDEX(Settings!$AI$19:$AI$33, MATCH(O$10, Settings!$Y$19:$Y$33, 0))="", 0, INDEX($AO$2:$AU$8, MATCH(TEXT($B388, "ddd"), $AN$2:$AN$8, 0), MATCH(INDEX(Settings!$AI$19:$AI$33, MATCH(O$10, Settings!$Y$19:$Y$33, 0)), $AO$1:$AU$1, 0))), 0))</f>
        <v/>
      </c>
      <c r="AY388" s="119" t="str">
        <f>IF(OR($B388="", P388="", P$10="", AY$9), "", IFERROR($B388+INDEX(Settings!$AF$19:$AF$33, MATCH(P$10, Settings!$Y$19:$Y$33, 0))+IF(INDEX(Settings!$AI$19:$AI$33, MATCH(P$10, Settings!$Y$19:$Y$33, 0))="", 0, INDEX($AO$2:$AU$8, MATCH(TEXT($B388, "ddd"), $AN$2:$AN$8, 0), MATCH(INDEX(Settings!$AI$19:$AI$33, MATCH(P$10, Settings!$Y$19:$Y$33, 0)), $AO$1:$AU$1, 0))), 0))</f>
        <v/>
      </c>
      <c r="AZ388" s="120" t="str">
        <f>IF(OR($B388="", Q388="", Q$10="", AZ$9), "", IFERROR($B388+INDEX(Settings!$AF$19:$AF$33, MATCH(Q$10, Settings!$Y$19:$Y$33, 0))+IF(INDEX(Settings!$AI$19:$AI$33, MATCH(Q$10, Settings!$Y$19:$Y$33, 0))="", 0, INDEX($AO$2:$AU$8, MATCH(TEXT($B388, "ddd"), $AN$2:$AN$8, 0), MATCH(INDEX(Settings!$AI$19:$AI$33, MATCH(Q$10, Settings!$Y$19:$Y$33, 0)), $AO$1:$AU$1, 0))), 0))</f>
        <v/>
      </c>
      <c r="BB388" s="118" t="str">
        <f>IF(OR(C$10="", $B388="", C388="", BB$9=""), "", IFERROR(WORKDAY((DATE(YEAR($B388), MONTH($B388)+INDEX(Settings!$AM$19:$AM$33, MATCH(C$10, Settings!$Y$19:$Y$33, 0)), IF(INDEX(Settings!$AQ$19:$AQ$33, MATCH(C$10, Settings!$Y$19:$Y$33, 0))=0, DAY($B388), INDEX(Settings!$AQ$19:$AQ$33, MATCH(C$10, Settings!$Y$19:$Y$33, 0))))-1), 1, Settings!$AY$23:$AY$38), ""))</f>
        <v/>
      </c>
      <c r="BC388" s="119" t="str">
        <f>IF(OR(D$10="", $B388="", D388="", BC$9=""), "", IFERROR(WORKDAY((DATE(YEAR($B388), MONTH($B388)+INDEX(Settings!$AM$19:$AM$33, MATCH(D$10, Settings!$Y$19:$Y$33, 0)), IF(INDEX(Settings!$AQ$19:$AQ$33, MATCH(D$10, Settings!$Y$19:$Y$33, 0))=0, DAY($B388), INDEX(Settings!$AQ$19:$AQ$33, MATCH(D$10, Settings!$Y$19:$Y$33, 0))))-1), 1, Settings!$AY$23:$AY$38), ""))</f>
        <v/>
      </c>
      <c r="BD388" s="119" t="str">
        <f>IF(OR(E$10="", $B388="", E388="", BD$9=""), "", IFERROR(WORKDAY((DATE(YEAR($B388), MONTH($B388)+INDEX(Settings!$AM$19:$AM$33, MATCH(E$10, Settings!$Y$19:$Y$33, 0)), IF(INDEX(Settings!$AQ$19:$AQ$33, MATCH(E$10, Settings!$Y$19:$Y$33, 0))=0, DAY($B388), INDEX(Settings!$AQ$19:$AQ$33, MATCH(E$10, Settings!$Y$19:$Y$33, 0))))-1), 1, Settings!$AY$23:$AY$38), ""))</f>
        <v/>
      </c>
      <c r="BE388" s="119" t="str">
        <f>IF(OR(F$10="", $B388="", F388="", BE$9=""), "", IFERROR(WORKDAY((DATE(YEAR($B388), MONTH($B388)+INDEX(Settings!$AM$19:$AM$33, MATCH(F$10, Settings!$Y$19:$Y$33, 0)), IF(INDEX(Settings!$AQ$19:$AQ$33, MATCH(F$10, Settings!$Y$19:$Y$33, 0))=0, DAY($B388), INDEX(Settings!$AQ$19:$AQ$33, MATCH(F$10, Settings!$Y$19:$Y$33, 0))))-1), 1, Settings!$AY$23:$AY$38), ""))</f>
        <v/>
      </c>
      <c r="BF388" s="119" t="str">
        <f>IF(OR(G$10="", $B388="", G388="", BF$9=""), "", IFERROR(WORKDAY((DATE(YEAR($B388), MONTH($B388)+INDEX(Settings!$AM$19:$AM$33, MATCH(G$10, Settings!$Y$19:$Y$33, 0)), IF(INDEX(Settings!$AQ$19:$AQ$33, MATCH(G$10, Settings!$Y$19:$Y$33, 0))=0, DAY($B388), INDEX(Settings!$AQ$19:$AQ$33, MATCH(G$10, Settings!$Y$19:$Y$33, 0))))-1), 1, Settings!$AY$23:$AY$38), ""))</f>
        <v/>
      </c>
      <c r="BG388" s="119" t="str">
        <f>IF(OR(H$10="", $B388="", H388="", BG$9=""), "", IFERROR(WORKDAY((DATE(YEAR($B388), MONTH($B388)+INDEX(Settings!$AM$19:$AM$33, MATCH(H$10, Settings!$Y$19:$Y$33, 0)), IF(INDEX(Settings!$AQ$19:$AQ$33, MATCH(H$10, Settings!$Y$19:$Y$33, 0))=0, DAY($B388), INDEX(Settings!$AQ$19:$AQ$33, MATCH(H$10, Settings!$Y$19:$Y$33, 0))))-1), 1, Settings!$AY$23:$AY$38), ""))</f>
        <v/>
      </c>
      <c r="BH388" s="119" t="str">
        <f>IF(OR(I$10="", $B388="", I388="", BH$9=""), "", IFERROR(WORKDAY((DATE(YEAR($B388), MONTH($B388)+INDEX(Settings!$AM$19:$AM$33, MATCH(I$10, Settings!$Y$19:$Y$33, 0)), IF(INDEX(Settings!$AQ$19:$AQ$33, MATCH(I$10, Settings!$Y$19:$Y$33, 0))=0, DAY($B388), INDEX(Settings!$AQ$19:$AQ$33, MATCH(I$10, Settings!$Y$19:$Y$33, 0))))-1), 1, Settings!$AY$23:$AY$38), ""))</f>
        <v/>
      </c>
      <c r="BI388" s="119" t="str">
        <f>IF(OR(J$10="", $B388="", J388="", BI$9=""), "", IFERROR(WORKDAY((DATE(YEAR($B388), MONTH($B388)+INDEX(Settings!$AM$19:$AM$33, MATCH(J$10, Settings!$Y$19:$Y$33, 0)), IF(INDEX(Settings!$AQ$19:$AQ$33, MATCH(J$10, Settings!$Y$19:$Y$33, 0))=0, DAY($B388), INDEX(Settings!$AQ$19:$AQ$33, MATCH(J$10, Settings!$Y$19:$Y$33, 0))))-1), 1, Settings!$AY$23:$AY$38), ""))</f>
        <v/>
      </c>
      <c r="BJ388" s="119" t="str">
        <f>IF(OR(K$10="", $B388="", K388="", BJ$9=""), "", IFERROR(WORKDAY((DATE(YEAR($B388), MONTH($B388)+INDEX(Settings!$AM$19:$AM$33, MATCH(K$10, Settings!$Y$19:$Y$33, 0)), IF(INDEX(Settings!$AQ$19:$AQ$33, MATCH(K$10, Settings!$Y$19:$Y$33, 0))=0, DAY($B388), INDEX(Settings!$AQ$19:$AQ$33, MATCH(K$10, Settings!$Y$19:$Y$33, 0))))-1), 1, Settings!$AY$23:$AY$38), ""))</f>
        <v/>
      </c>
      <c r="BK388" s="119" t="str">
        <f>IF(OR(L$10="", $B388="", L388="", BK$9=""), "", IFERROR(WORKDAY((DATE(YEAR($B388), MONTH($B388)+INDEX(Settings!$AM$19:$AM$33, MATCH(L$10, Settings!$Y$19:$Y$33, 0)), IF(INDEX(Settings!$AQ$19:$AQ$33, MATCH(L$10, Settings!$Y$19:$Y$33, 0))=0, DAY($B388), INDEX(Settings!$AQ$19:$AQ$33, MATCH(L$10, Settings!$Y$19:$Y$33, 0))))-1), 1, Settings!$AY$23:$AY$38), ""))</f>
        <v/>
      </c>
      <c r="BL388" s="119" t="str">
        <f>IF(OR(M$10="", $B388="", M388="", BL$9=""), "", IFERROR(WORKDAY((DATE(YEAR($B388), MONTH($B388)+INDEX(Settings!$AM$19:$AM$33, MATCH(M$10, Settings!$Y$19:$Y$33, 0)), IF(INDEX(Settings!$AQ$19:$AQ$33, MATCH(M$10, Settings!$Y$19:$Y$33, 0))=0, DAY($B388), INDEX(Settings!$AQ$19:$AQ$33, MATCH(M$10, Settings!$Y$19:$Y$33, 0))))-1), 1, Settings!$AY$23:$AY$38), ""))</f>
        <v/>
      </c>
      <c r="BM388" s="119" t="str">
        <f>IF(OR(N$10="", $B388="", N388="", BM$9=""), "", IFERROR(WORKDAY((DATE(YEAR($B388), MONTH($B388)+INDEX(Settings!$AM$19:$AM$33, MATCH(N$10, Settings!$Y$19:$Y$33, 0)), IF(INDEX(Settings!$AQ$19:$AQ$33, MATCH(N$10, Settings!$Y$19:$Y$33, 0))=0, DAY($B388), INDEX(Settings!$AQ$19:$AQ$33, MATCH(N$10, Settings!$Y$19:$Y$33, 0))))-1), 1, Settings!$AY$23:$AY$38), ""))</f>
        <v/>
      </c>
      <c r="BN388" s="119" t="str">
        <f>IF(OR(O$10="", $B388="", O388="", BN$9=""), "", IFERROR(WORKDAY((DATE(YEAR($B388), MONTH($B388)+INDEX(Settings!$AM$19:$AM$33, MATCH(O$10, Settings!$Y$19:$Y$33, 0)), IF(INDEX(Settings!$AQ$19:$AQ$33, MATCH(O$10, Settings!$Y$19:$Y$33, 0))=0, DAY($B388), INDEX(Settings!$AQ$19:$AQ$33, MATCH(O$10, Settings!$Y$19:$Y$33, 0))))-1), 1, Settings!$AY$23:$AY$38), ""))</f>
        <v/>
      </c>
      <c r="BO388" s="119" t="str">
        <f>IF(OR(P$10="", $B388="", P388="", BO$9=""), "", IFERROR(WORKDAY((DATE(YEAR($B388), MONTH($B388)+INDEX(Settings!$AM$19:$AM$33, MATCH(P$10, Settings!$Y$19:$Y$33, 0)), IF(INDEX(Settings!$AQ$19:$AQ$33, MATCH(P$10, Settings!$Y$19:$Y$33, 0))=0, DAY($B388), INDEX(Settings!$AQ$19:$AQ$33, MATCH(P$10, Settings!$Y$19:$Y$33, 0))))-1), 1, Settings!$AY$23:$AY$38), ""))</f>
        <v/>
      </c>
      <c r="BP388" s="120" t="str">
        <f>IF(OR(Q$10="", $B388="", Q388="", BP$9=""), "", IFERROR(WORKDAY((DATE(YEAR($B388), MONTH($B388)+INDEX(Settings!$AM$19:$AM$33, MATCH(Q$10, Settings!$Y$19:$Y$33, 0)), IF(INDEX(Settings!$AQ$19:$AQ$33, MATCH(Q$10, Settings!$Y$19:$Y$33, 0))=0, DAY($B388), INDEX(Settings!$AQ$19:$AQ$33, MATCH(Q$10, Settings!$Y$19:$Y$33, 0))))-1), 1, Settings!$AY$23:$AY$38), ""))</f>
        <v/>
      </c>
      <c r="BR388" s="118" t="str">
        <f>IF(BB388="", "", IF(BB388&lt;=$B388, WORKDAY(DATE(YEAR($BB388), MONTH(BB388)+1, DAY(BB388)-1), 1, Settings!$AY$23:$AY$38), BB388))</f>
        <v/>
      </c>
      <c r="BS388" s="119" t="str">
        <f>IF(BC388="", "", IF(BC388&lt;=$B388, WORKDAY(DATE(YEAR($BB388), MONTH(BC388)+1, DAY(BC388)-1), 1, Settings!$AY$23:$AY$38), BC388))</f>
        <v/>
      </c>
      <c r="BT388" s="119" t="str">
        <f>IF(BD388="", "", IF(BD388&lt;=$B388, WORKDAY(DATE(YEAR($BB388), MONTH(BD388)+1, DAY(BD388)-1), 1, Settings!$AY$23:$AY$38), BD388))</f>
        <v/>
      </c>
      <c r="BU388" s="119" t="str">
        <f>IF(BE388="", "", IF(BE388&lt;=$B388, WORKDAY(DATE(YEAR($BB388), MONTH(BE388)+1, DAY(BE388)-1), 1, Settings!$AY$23:$AY$38), BE388))</f>
        <v/>
      </c>
      <c r="BV388" s="119" t="str">
        <f>IF(BF388="", "", IF(BF388&lt;=$B388, WORKDAY(DATE(YEAR($BB388), MONTH(BF388)+1, DAY(BF388)-1), 1, Settings!$AY$23:$AY$38), BF388))</f>
        <v/>
      </c>
      <c r="BW388" s="119" t="str">
        <f>IF(BG388="", "", IF(BG388&lt;=$B388, WORKDAY(DATE(YEAR($BB388), MONTH(BG388)+1, DAY(BG388)-1), 1, Settings!$AY$23:$AY$38), BG388))</f>
        <v/>
      </c>
      <c r="BX388" s="119" t="str">
        <f>IF(BH388="", "", IF(BH388&lt;=$B388, WORKDAY(DATE(YEAR($BB388), MONTH(BH388)+1, DAY(BH388)-1), 1, Settings!$AY$23:$AY$38), BH388))</f>
        <v/>
      </c>
      <c r="BY388" s="119" t="str">
        <f>IF(BI388="", "", IF(BI388&lt;=$B388, WORKDAY(DATE(YEAR($BB388), MONTH(BI388)+1, DAY(BI388)-1), 1, Settings!$AY$23:$AY$38), BI388))</f>
        <v/>
      </c>
      <c r="BZ388" s="119" t="str">
        <f>IF(BJ388="", "", IF(BJ388&lt;=$B388, WORKDAY(DATE(YEAR($BB388), MONTH(BJ388)+1, DAY(BJ388)-1), 1, Settings!$AY$23:$AY$38), BJ388))</f>
        <v/>
      </c>
      <c r="CA388" s="119" t="str">
        <f>IF(BK388="", "", IF(BK388&lt;=$B388, WORKDAY(DATE(YEAR($BB388), MONTH(BK388)+1, DAY(BK388)-1), 1, Settings!$AY$23:$AY$38), BK388))</f>
        <v/>
      </c>
      <c r="CB388" s="119" t="str">
        <f>IF(BL388="", "", IF(BL388&lt;=$B388, WORKDAY(DATE(YEAR($BB388), MONTH(BL388)+1, DAY(BL388)-1), 1, Settings!$AY$23:$AY$38), BL388))</f>
        <v/>
      </c>
      <c r="CC388" s="119" t="str">
        <f>IF(BM388="", "", IF(BM388&lt;=$B388, WORKDAY(DATE(YEAR($BB388), MONTH(BM388)+1, DAY(BM388)-1), 1, Settings!$AY$23:$AY$38), BM388))</f>
        <v/>
      </c>
      <c r="CD388" s="119" t="str">
        <f>IF(BN388="", "", IF(BN388&lt;=$B388, WORKDAY(DATE(YEAR($BB388), MONTH(BN388)+1, DAY(BN388)-1), 1, Settings!$AY$23:$AY$38), BN388))</f>
        <v/>
      </c>
      <c r="CE388" s="119" t="str">
        <f>IF(BO388="", "", IF(BO388&lt;=$B388, WORKDAY(DATE(YEAR($BB388), MONTH(BO388)+1, DAY(BO388)-1), 1, Settings!$AY$23:$AY$38), BO388))</f>
        <v/>
      </c>
      <c r="CF388" s="120" t="str">
        <f>IF(BP388="", "", IF(BP388&lt;=$B388, WORKDAY(DATE(YEAR($BB388), MONTH(BP388)+1, DAY(BP388)-1), 1, Settings!$AY$23:$AY$38), BP388))</f>
        <v/>
      </c>
      <c r="CH388" s="48" t="str">
        <f t="shared" si="159"/>
        <v/>
      </c>
      <c r="CI388" s="49" t="str">
        <f t="shared" si="160"/>
        <v/>
      </c>
      <c r="CJ388" s="49" t="str">
        <f t="shared" si="161"/>
        <v/>
      </c>
      <c r="CK388" s="49" t="str">
        <f t="shared" si="162"/>
        <v/>
      </c>
      <c r="CL388" s="49" t="str">
        <f t="shared" si="163"/>
        <v/>
      </c>
      <c r="CM388" s="49" t="str">
        <f t="shared" si="164"/>
        <v/>
      </c>
      <c r="CN388" s="49" t="str">
        <f t="shared" si="165"/>
        <v/>
      </c>
      <c r="CO388" s="49" t="str">
        <f t="shared" si="166"/>
        <v/>
      </c>
      <c r="CP388" s="49" t="str">
        <f t="shared" si="167"/>
        <v/>
      </c>
      <c r="CQ388" s="49" t="str">
        <f t="shared" si="168"/>
        <v/>
      </c>
      <c r="CR388" s="49" t="str">
        <f t="shared" si="169"/>
        <v/>
      </c>
      <c r="CS388" s="49" t="str">
        <f t="shared" si="170"/>
        <v/>
      </c>
      <c r="CT388" s="49" t="str">
        <f t="shared" si="171"/>
        <v/>
      </c>
      <c r="CU388" s="49" t="str">
        <f t="shared" si="172"/>
        <v/>
      </c>
      <c r="CV388" s="16" t="str">
        <f t="shared" si="173"/>
        <v/>
      </c>
      <c r="CX388" s="48" t="str">
        <f t="shared" si="174"/>
        <v/>
      </c>
      <c r="CY388" s="49" t="str">
        <f t="shared" si="175"/>
        <v/>
      </c>
      <c r="CZ388" s="49" t="str">
        <f t="shared" si="176"/>
        <v/>
      </c>
      <c r="DA388" s="49" t="str">
        <f t="shared" si="177"/>
        <v/>
      </c>
      <c r="DB388" s="49" t="str">
        <f t="shared" si="178"/>
        <v/>
      </c>
      <c r="DC388" s="49" t="str">
        <f t="shared" si="179"/>
        <v/>
      </c>
      <c r="DD388" s="49" t="str">
        <f t="shared" si="180"/>
        <v/>
      </c>
      <c r="DE388" s="49" t="str">
        <f t="shared" si="181"/>
        <v/>
      </c>
      <c r="DF388" s="49" t="str">
        <f t="shared" si="182"/>
        <v/>
      </c>
      <c r="DG388" s="49" t="str">
        <f t="shared" si="183"/>
        <v/>
      </c>
      <c r="DH388" s="49" t="str">
        <f t="shared" si="184"/>
        <v/>
      </c>
      <c r="DI388" s="49" t="str">
        <f t="shared" si="185"/>
        <v/>
      </c>
      <c r="DJ388" s="49" t="str">
        <f t="shared" si="186"/>
        <v/>
      </c>
      <c r="DK388" s="49" t="str">
        <f t="shared" si="187"/>
        <v/>
      </c>
      <c r="DL388" s="16" t="str">
        <f t="shared" si="188"/>
        <v/>
      </c>
      <c r="DN388" s="17" t="str">
        <f t="shared" si="189"/>
        <v>Jul 2020</v>
      </c>
    </row>
    <row r="389" spans="1:118" x14ac:dyDescent="0.25">
      <c r="A389" s="30"/>
      <c r="B389" s="102">
        <f>IF(B388="", "", IFERROR(IF(B388+1&gt;Settings!$G$25, "", B388+1), ""))</f>
        <v>44025</v>
      </c>
      <c r="C389" s="294"/>
      <c r="D389" s="295"/>
      <c r="E389" s="295"/>
      <c r="F389" s="295"/>
      <c r="G389" s="295"/>
      <c r="H389" s="295"/>
      <c r="I389" s="295"/>
      <c r="J389" s="295"/>
      <c r="K389" s="295"/>
      <c r="L389" s="295"/>
      <c r="M389" s="295"/>
      <c r="N389" s="295"/>
      <c r="O389" s="295"/>
      <c r="P389" s="295"/>
      <c r="Q389" s="296"/>
      <c r="R389" s="30"/>
      <c r="T389" s="17" t="str">
        <f>IF($B389="", "", IF($B389&lt;Settings!$G$23, "Old", "New"))</f>
        <v>New</v>
      </c>
      <c r="AL389" s="118" t="str">
        <f>IF(OR($B389="", C389="", C$10="", AL$9), "", IFERROR($B389+INDEX(Settings!$AF$19:$AF$33, MATCH(C$10, Settings!$Y$19:$Y$33, 0))+IF(INDEX(Settings!$AI$19:$AI$33, MATCH(C$10, Settings!$Y$19:$Y$33, 0))="", 0, INDEX($AO$2:$AU$8, MATCH(TEXT($B389, "ddd"), $AN$2:$AN$8, 0), MATCH(INDEX(Settings!$AI$19:$AI$33, MATCH(C$10, Settings!$Y$19:$Y$33, 0)), $AO$1:$AU$1, 0))), 0))</f>
        <v/>
      </c>
      <c r="AM389" s="119" t="str">
        <f>IF(OR($B389="", D389="", D$10="", AM$9), "", IFERROR($B389+INDEX(Settings!$AF$19:$AF$33, MATCH(D$10, Settings!$Y$19:$Y$33, 0))+IF(INDEX(Settings!$AI$19:$AI$33, MATCH(D$10, Settings!$Y$19:$Y$33, 0))="", 0, INDEX($AO$2:$AU$8, MATCH(TEXT($B389, "ddd"), $AN$2:$AN$8, 0), MATCH(INDEX(Settings!$AI$19:$AI$33, MATCH(D$10, Settings!$Y$19:$Y$33, 0)), $AO$1:$AU$1, 0))), 0))</f>
        <v/>
      </c>
      <c r="AN389" s="119" t="str">
        <f>IF(OR($B389="", E389="", E$10="", AN$9), "", IFERROR($B389+INDEX(Settings!$AF$19:$AF$33, MATCH(E$10, Settings!$Y$19:$Y$33, 0))+IF(INDEX(Settings!$AI$19:$AI$33, MATCH(E$10, Settings!$Y$19:$Y$33, 0))="", 0, INDEX($AO$2:$AU$8, MATCH(TEXT($B389, "ddd"), $AN$2:$AN$8, 0), MATCH(INDEX(Settings!$AI$19:$AI$33, MATCH(E$10, Settings!$Y$19:$Y$33, 0)), $AO$1:$AU$1, 0))), 0))</f>
        <v/>
      </c>
      <c r="AO389" s="119" t="str">
        <f>IF(OR($B389="", F389="", F$10="", AO$9), "", IFERROR($B389+INDEX(Settings!$AF$19:$AF$33, MATCH(F$10, Settings!$Y$19:$Y$33, 0))+IF(INDEX(Settings!$AI$19:$AI$33, MATCH(F$10, Settings!$Y$19:$Y$33, 0))="", 0, INDEX($AO$2:$AU$8, MATCH(TEXT($B389, "ddd"), $AN$2:$AN$8, 0), MATCH(INDEX(Settings!$AI$19:$AI$33, MATCH(F$10, Settings!$Y$19:$Y$33, 0)), $AO$1:$AU$1, 0))), 0))</f>
        <v/>
      </c>
      <c r="AP389" s="119" t="str">
        <f>IF(OR($B389="", G389="", G$10="", AP$9), "", IFERROR($B389+INDEX(Settings!$AF$19:$AF$33, MATCH(G$10, Settings!$Y$19:$Y$33, 0))+IF(INDEX(Settings!$AI$19:$AI$33, MATCH(G$10, Settings!$Y$19:$Y$33, 0))="", 0, INDEX($AO$2:$AU$8, MATCH(TEXT($B389, "ddd"), $AN$2:$AN$8, 0), MATCH(INDEX(Settings!$AI$19:$AI$33, MATCH(G$10, Settings!$Y$19:$Y$33, 0)), $AO$1:$AU$1, 0))), 0))</f>
        <v/>
      </c>
      <c r="AQ389" s="119" t="str">
        <f>IF(OR($B389="", H389="", H$10="", AQ$9), "", IFERROR($B389+INDEX(Settings!$AF$19:$AF$33, MATCH(H$10, Settings!$Y$19:$Y$33, 0))+IF(INDEX(Settings!$AI$19:$AI$33, MATCH(H$10, Settings!$Y$19:$Y$33, 0))="", 0, INDEX($AO$2:$AU$8, MATCH(TEXT($B389, "ddd"), $AN$2:$AN$8, 0), MATCH(INDEX(Settings!$AI$19:$AI$33, MATCH(H$10, Settings!$Y$19:$Y$33, 0)), $AO$1:$AU$1, 0))), 0))</f>
        <v/>
      </c>
      <c r="AR389" s="119" t="str">
        <f>IF(OR($B389="", I389="", I$10="", AR$9), "", IFERROR($B389+INDEX(Settings!$AF$19:$AF$33, MATCH(I$10, Settings!$Y$19:$Y$33, 0))+IF(INDEX(Settings!$AI$19:$AI$33, MATCH(I$10, Settings!$Y$19:$Y$33, 0))="", 0, INDEX($AO$2:$AU$8, MATCH(TEXT($B389, "ddd"), $AN$2:$AN$8, 0), MATCH(INDEX(Settings!$AI$19:$AI$33, MATCH(I$10, Settings!$Y$19:$Y$33, 0)), $AO$1:$AU$1, 0))), 0))</f>
        <v/>
      </c>
      <c r="AS389" s="119" t="str">
        <f>IF(OR($B389="", J389="", J$10="", AS$9), "", IFERROR($B389+INDEX(Settings!$AF$19:$AF$33, MATCH(J$10, Settings!$Y$19:$Y$33, 0))+IF(INDEX(Settings!$AI$19:$AI$33, MATCH(J$10, Settings!$Y$19:$Y$33, 0))="", 0, INDEX($AO$2:$AU$8, MATCH(TEXT($B389, "ddd"), $AN$2:$AN$8, 0), MATCH(INDEX(Settings!$AI$19:$AI$33, MATCH(J$10, Settings!$Y$19:$Y$33, 0)), $AO$1:$AU$1, 0))), 0))</f>
        <v/>
      </c>
      <c r="AT389" s="119" t="str">
        <f>IF(OR($B389="", K389="", K$10="", AT$9), "", IFERROR($B389+INDEX(Settings!$AF$19:$AF$33, MATCH(K$10, Settings!$Y$19:$Y$33, 0))+IF(INDEX(Settings!$AI$19:$AI$33, MATCH(K$10, Settings!$Y$19:$Y$33, 0))="", 0, INDEX($AO$2:$AU$8, MATCH(TEXT($B389, "ddd"), $AN$2:$AN$8, 0), MATCH(INDEX(Settings!$AI$19:$AI$33, MATCH(K$10, Settings!$Y$19:$Y$33, 0)), $AO$1:$AU$1, 0))), 0))</f>
        <v/>
      </c>
      <c r="AU389" s="119" t="str">
        <f>IF(OR($B389="", L389="", L$10="", AU$9), "", IFERROR($B389+INDEX(Settings!$AF$19:$AF$33, MATCH(L$10, Settings!$Y$19:$Y$33, 0))+IF(INDEX(Settings!$AI$19:$AI$33, MATCH(L$10, Settings!$Y$19:$Y$33, 0))="", 0, INDEX($AO$2:$AU$8, MATCH(TEXT($B389, "ddd"), $AN$2:$AN$8, 0), MATCH(INDEX(Settings!$AI$19:$AI$33, MATCH(L$10, Settings!$Y$19:$Y$33, 0)), $AO$1:$AU$1, 0))), 0))</f>
        <v/>
      </c>
      <c r="AV389" s="119" t="str">
        <f>IF(OR($B389="", M389="", M$10="", AV$9), "", IFERROR($B389+INDEX(Settings!$AF$19:$AF$33, MATCH(M$10, Settings!$Y$19:$Y$33, 0))+IF(INDEX(Settings!$AI$19:$AI$33, MATCH(M$10, Settings!$Y$19:$Y$33, 0))="", 0, INDEX($AO$2:$AU$8, MATCH(TEXT($B389, "ddd"), $AN$2:$AN$8, 0), MATCH(INDEX(Settings!$AI$19:$AI$33, MATCH(M$10, Settings!$Y$19:$Y$33, 0)), $AO$1:$AU$1, 0))), 0))</f>
        <v/>
      </c>
      <c r="AW389" s="119" t="str">
        <f>IF(OR($B389="", N389="", N$10="", AW$9), "", IFERROR($B389+INDEX(Settings!$AF$19:$AF$33, MATCH(N$10, Settings!$Y$19:$Y$33, 0))+IF(INDEX(Settings!$AI$19:$AI$33, MATCH(N$10, Settings!$Y$19:$Y$33, 0))="", 0, INDEX($AO$2:$AU$8, MATCH(TEXT($B389, "ddd"), $AN$2:$AN$8, 0), MATCH(INDEX(Settings!$AI$19:$AI$33, MATCH(N$10, Settings!$Y$19:$Y$33, 0)), $AO$1:$AU$1, 0))), 0))</f>
        <v/>
      </c>
      <c r="AX389" s="119" t="str">
        <f>IF(OR($B389="", O389="", O$10="", AX$9), "", IFERROR($B389+INDEX(Settings!$AF$19:$AF$33, MATCH(O$10, Settings!$Y$19:$Y$33, 0))+IF(INDEX(Settings!$AI$19:$AI$33, MATCH(O$10, Settings!$Y$19:$Y$33, 0))="", 0, INDEX($AO$2:$AU$8, MATCH(TEXT($B389, "ddd"), $AN$2:$AN$8, 0), MATCH(INDEX(Settings!$AI$19:$AI$33, MATCH(O$10, Settings!$Y$19:$Y$33, 0)), $AO$1:$AU$1, 0))), 0))</f>
        <v/>
      </c>
      <c r="AY389" s="119" t="str">
        <f>IF(OR($B389="", P389="", P$10="", AY$9), "", IFERROR($B389+INDEX(Settings!$AF$19:$AF$33, MATCH(P$10, Settings!$Y$19:$Y$33, 0))+IF(INDEX(Settings!$AI$19:$AI$33, MATCH(P$10, Settings!$Y$19:$Y$33, 0))="", 0, INDEX($AO$2:$AU$8, MATCH(TEXT($B389, "ddd"), $AN$2:$AN$8, 0), MATCH(INDEX(Settings!$AI$19:$AI$33, MATCH(P$10, Settings!$Y$19:$Y$33, 0)), $AO$1:$AU$1, 0))), 0))</f>
        <v/>
      </c>
      <c r="AZ389" s="120" t="str">
        <f>IF(OR($B389="", Q389="", Q$10="", AZ$9), "", IFERROR($B389+INDEX(Settings!$AF$19:$AF$33, MATCH(Q$10, Settings!$Y$19:$Y$33, 0))+IF(INDEX(Settings!$AI$19:$AI$33, MATCH(Q$10, Settings!$Y$19:$Y$33, 0))="", 0, INDEX($AO$2:$AU$8, MATCH(TEXT($B389, "ddd"), $AN$2:$AN$8, 0), MATCH(INDEX(Settings!$AI$19:$AI$33, MATCH(Q$10, Settings!$Y$19:$Y$33, 0)), $AO$1:$AU$1, 0))), 0))</f>
        <v/>
      </c>
      <c r="BB389" s="118" t="str">
        <f>IF(OR(C$10="", $B389="", C389="", BB$9=""), "", IFERROR(WORKDAY((DATE(YEAR($B389), MONTH($B389)+INDEX(Settings!$AM$19:$AM$33, MATCH(C$10, Settings!$Y$19:$Y$33, 0)), IF(INDEX(Settings!$AQ$19:$AQ$33, MATCH(C$10, Settings!$Y$19:$Y$33, 0))=0, DAY($B389), INDEX(Settings!$AQ$19:$AQ$33, MATCH(C$10, Settings!$Y$19:$Y$33, 0))))-1), 1, Settings!$AY$23:$AY$38), ""))</f>
        <v/>
      </c>
      <c r="BC389" s="119" t="str">
        <f>IF(OR(D$10="", $B389="", D389="", BC$9=""), "", IFERROR(WORKDAY((DATE(YEAR($B389), MONTH($B389)+INDEX(Settings!$AM$19:$AM$33, MATCH(D$10, Settings!$Y$19:$Y$33, 0)), IF(INDEX(Settings!$AQ$19:$AQ$33, MATCH(D$10, Settings!$Y$19:$Y$33, 0))=0, DAY($B389), INDEX(Settings!$AQ$19:$AQ$33, MATCH(D$10, Settings!$Y$19:$Y$33, 0))))-1), 1, Settings!$AY$23:$AY$38), ""))</f>
        <v/>
      </c>
      <c r="BD389" s="119" t="str">
        <f>IF(OR(E$10="", $B389="", E389="", BD$9=""), "", IFERROR(WORKDAY((DATE(YEAR($B389), MONTH($B389)+INDEX(Settings!$AM$19:$AM$33, MATCH(E$10, Settings!$Y$19:$Y$33, 0)), IF(INDEX(Settings!$AQ$19:$AQ$33, MATCH(E$10, Settings!$Y$19:$Y$33, 0))=0, DAY($B389), INDEX(Settings!$AQ$19:$AQ$33, MATCH(E$10, Settings!$Y$19:$Y$33, 0))))-1), 1, Settings!$AY$23:$AY$38), ""))</f>
        <v/>
      </c>
      <c r="BE389" s="119" t="str">
        <f>IF(OR(F$10="", $B389="", F389="", BE$9=""), "", IFERROR(WORKDAY((DATE(YEAR($B389), MONTH($B389)+INDEX(Settings!$AM$19:$AM$33, MATCH(F$10, Settings!$Y$19:$Y$33, 0)), IF(INDEX(Settings!$AQ$19:$AQ$33, MATCH(F$10, Settings!$Y$19:$Y$33, 0))=0, DAY($B389), INDEX(Settings!$AQ$19:$AQ$33, MATCH(F$10, Settings!$Y$19:$Y$33, 0))))-1), 1, Settings!$AY$23:$AY$38), ""))</f>
        <v/>
      </c>
      <c r="BF389" s="119" t="str">
        <f>IF(OR(G$10="", $B389="", G389="", BF$9=""), "", IFERROR(WORKDAY((DATE(YEAR($B389), MONTH($B389)+INDEX(Settings!$AM$19:$AM$33, MATCH(G$10, Settings!$Y$19:$Y$33, 0)), IF(INDEX(Settings!$AQ$19:$AQ$33, MATCH(G$10, Settings!$Y$19:$Y$33, 0))=0, DAY($B389), INDEX(Settings!$AQ$19:$AQ$33, MATCH(G$10, Settings!$Y$19:$Y$33, 0))))-1), 1, Settings!$AY$23:$AY$38), ""))</f>
        <v/>
      </c>
      <c r="BG389" s="119" t="str">
        <f>IF(OR(H$10="", $B389="", H389="", BG$9=""), "", IFERROR(WORKDAY((DATE(YEAR($B389), MONTH($B389)+INDEX(Settings!$AM$19:$AM$33, MATCH(H$10, Settings!$Y$19:$Y$33, 0)), IF(INDEX(Settings!$AQ$19:$AQ$33, MATCH(H$10, Settings!$Y$19:$Y$33, 0))=0, DAY($B389), INDEX(Settings!$AQ$19:$AQ$33, MATCH(H$10, Settings!$Y$19:$Y$33, 0))))-1), 1, Settings!$AY$23:$AY$38), ""))</f>
        <v/>
      </c>
      <c r="BH389" s="119" t="str">
        <f>IF(OR(I$10="", $B389="", I389="", BH$9=""), "", IFERROR(WORKDAY((DATE(YEAR($B389), MONTH($B389)+INDEX(Settings!$AM$19:$AM$33, MATCH(I$10, Settings!$Y$19:$Y$33, 0)), IF(INDEX(Settings!$AQ$19:$AQ$33, MATCH(I$10, Settings!$Y$19:$Y$33, 0))=0, DAY($B389), INDEX(Settings!$AQ$19:$AQ$33, MATCH(I$10, Settings!$Y$19:$Y$33, 0))))-1), 1, Settings!$AY$23:$AY$38), ""))</f>
        <v/>
      </c>
      <c r="BI389" s="119" t="str">
        <f>IF(OR(J$10="", $B389="", J389="", BI$9=""), "", IFERROR(WORKDAY((DATE(YEAR($B389), MONTH($B389)+INDEX(Settings!$AM$19:$AM$33, MATCH(J$10, Settings!$Y$19:$Y$33, 0)), IF(INDEX(Settings!$AQ$19:$AQ$33, MATCH(J$10, Settings!$Y$19:$Y$33, 0))=0, DAY($B389), INDEX(Settings!$AQ$19:$AQ$33, MATCH(J$10, Settings!$Y$19:$Y$33, 0))))-1), 1, Settings!$AY$23:$AY$38), ""))</f>
        <v/>
      </c>
      <c r="BJ389" s="119" t="str">
        <f>IF(OR(K$10="", $B389="", K389="", BJ$9=""), "", IFERROR(WORKDAY((DATE(YEAR($B389), MONTH($B389)+INDEX(Settings!$AM$19:$AM$33, MATCH(K$10, Settings!$Y$19:$Y$33, 0)), IF(INDEX(Settings!$AQ$19:$AQ$33, MATCH(K$10, Settings!$Y$19:$Y$33, 0))=0, DAY($B389), INDEX(Settings!$AQ$19:$AQ$33, MATCH(K$10, Settings!$Y$19:$Y$33, 0))))-1), 1, Settings!$AY$23:$AY$38), ""))</f>
        <v/>
      </c>
      <c r="BK389" s="119" t="str">
        <f>IF(OR(L$10="", $B389="", L389="", BK$9=""), "", IFERROR(WORKDAY((DATE(YEAR($B389), MONTH($B389)+INDEX(Settings!$AM$19:$AM$33, MATCH(L$10, Settings!$Y$19:$Y$33, 0)), IF(INDEX(Settings!$AQ$19:$AQ$33, MATCH(L$10, Settings!$Y$19:$Y$33, 0))=0, DAY($B389), INDEX(Settings!$AQ$19:$AQ$33, MATCH(L$10, Settings!$Y$19:$Y$33, 0))))-1), 1, Settings!$AY$23:$AY$38), ""))</f>
        <v/>
      </c>
      <c r="BL389" s="119" t="str">
        <f>IF(OR(M$10="", $B389="", M389="", BL$9=""), "", IFERROR(WORKDAY((DATE(YEAR($B389), MONTH($B389)+INDEX(Settings!$AM$19:$AM$33, MATCH(M$10, Settings!$Y$19:$Y$33, 0)), IF(INDEX(Settings!$AQ$19:$AQ$33, MATCH(M$10, Settings!$Y$19:$Y$33, 0))=0, DAY($B389), INDEX(Settings!$AQ$19:$AQ$33, MATCH(M$10, Settings!$Y$19:$Y$33, 0))))-1), 1, Settings!$AY$23:$AY$38), ""))</f>
        <v/>
      </c>
      <c r="BM389" s="119" t="str">
        <f>IF(OR(N$10="", $B389="", N389="", BM$9=""), "", IFERROR(WORKDAY((DATE(YEAR($B389), MONTH($B389)+INDEX(Settings!$AM$19:$AM$33, MATCH(N$10, Settings!$Y$19:$Y$33, 0)), IF(INDEX(Settings!$AQ$19:$AQ$33, MATCH(N$10, Settings!$Y$19:$Y$33, 0))=0, DAY($B389), INDEX(Settings!$AQ$19:$AQ$33, MATCH(N$10, Settings!$Y$19:$Y$33, 0))))-1), 1, Settings!$AY$23:$AY$38), ""))</f>
        <v/>
      </c>
      <c r="BN389" s="119" t="str">
        <f>IF(OR(O$10="", $B389="", O389="", BN$9=""), "", IFERROR(WORKDAY((DATE(YEAR($B389), MONTH($B389)+INDEX(Settings!$AM$19:$AM$33, MATCH(O$10, Settings!$Y$19:$Y$33, 0)), IF(INDEX(Settings!$AQ$19:$AQ$33, MATCH(O$10, Settings!$Y$19:$Y$33, 0))=0, DAY($B389), INDEX(Settings!$AQ$19:$AQ$33, MATCH(O$10, Settings!$Y$19:$Y$33, 0))))-1), 1, Settings!$AY$23:$AY$38), ""))</f>
        <v/>
      </c>
      <c r="BO389" s="119" t="str">
        <f>IF(OR(P$10="", $B389="", P389="", BO$9=""), "", IFERROR(WORKDAY((DATE(YEAR($B389), MONTH($B389)+INDEX(Settings!$AM$19:$AM$33, MATCH(P$10, Settings!$Y$19:$Y$33, 0)), IF(INDEX(Settings!$AQ$19:$AQ$33, MATCH(P$10, Settings!$Y$19:$Y$33, 0))=0, DAY($B389), INDEX(Settings!$AQ$19:$AQ$33, MATCH(P$10, Settings!$Y$19:$Y$33, 0))))-1), 1, Settings!$AY$23:$AY$38), ""))</f>
        <v/>
      </c>
      <c r="BP389" s="120" t="str">
        <f>IF(OR(Q$10="", $B389="", Q389="", BP$9=""), "", IFERROR(WORKDAY((DATE(YEAR($B389), MONTH($B389)+INDEX(Settings!$AM$19:$AM$33, MATCH(Q$10, Settings!$Y$19:$Y$33, 0)), IF(INDEX(Settings!$AQ$19:$AQ$33, MATCH(Q$10, Settings!$Y$19:$Y$33, 0))=0, DAY($B389), INDEX(Settings!$AQ$19:$AQ$33, MATCH(Q$10, Settings!$Y$19:$Y$33, 0))))-1), 1, Settings!$AY$23:$AY$38), ""))</f>
        <v/>
      </c>
      <c r="BR389" s="118" t="str">
        <f>IF(BB389="", "", IF(BB389&lt;=$B389, WORKDAY(DATE(YEAR($BB389), MONTH(BB389)+1, DAY(BB389)-1), 1, Settings!$AY$23:$AY$38), BB389))</f>
        <v/>
      </c>
      <c r="BS389" s="119" t="str">
        <f>IF(BC389="", "", IF(BC389&lt;=$B389, WORKDAY(DATE(YEAR($BB389), MONTH(BC389)+1, DAY(BC389)-1), 1, Settings!$AY$23:$AY$38), BC389))</f>
        <v/>
      </c>
      <c r="BT389" s="119" t="str">
        <f>IF(BD389="", "", IF(BD389&lt;=$B389, WORKDAY(DATE(YEAR($BB389), MONTH(BD389)+1, DAY(BD389)-1), 1, Settings!$AY$23:$AY$38), BD389))</f>
        <v/>
      </c>
      <c r="BU389" s="119" t="str">
        <f>IF(BE389="", "", IF(BE389&lt;=$B389, WORKDAY(DATE(YEAR($BB389), MONTH(BE389)+1, DAY(BE389)-1), 1, Settings!$AY$23:$AY$38), BE389))</f>
        <v/>
      </c>
      <c r="BV389" s="119" t="str">
        <f>IF(BF389="", "", IF(BF389&lt;=$B389, WORKDAY(DATE(YEAR($BB389), MONTH(BF389)+1, DAY(BF389)-1), 1, Settings!$AY$23:$AY$38), BF389))</f>
        <v/>
      </c>
      <c r="BW389" s="119" t="str">
        <f>IF(BG389="", "", IF(BG389&lt;=$B389, WORKDAY(DATE(YEAR($BB389), MONTH(BG389)+1, DAY(BG389)-1), 1, Settings!$AY$23:$AY$38), BG389))</f>
        <v/>
      </c>
      <c r="BX389" s="119" t="str">
        <f>IF(BH389="", "", IF(BH389&lt;=$B389, WORKDAY(DATE(YEAR($BB389), MONTH(BH389)+1, DAY(BH389)-1), 1, Settings!$AY$23:$AY$38), BH389))</f>
        <v/>
      </c>
      <c r="BY389" s="119" t="str">
        <f>IF(BI389="", "", IF(BI389&lt;=$B389, WORKDAY(DATE(YEAR($BB389), MONTH(BI389)+1, DAY(BI389)-1), 1, Settings!$AY$23:$AY$38), BI389))</f>
        <v/>
      </c>
      <c r="BZ389" s="119" t="str">
        <f>IF(BJ389="", "", IF(BJ389&lt;=$B389, WORKDAY(DATE(YEAR($BB389), MONTH(BJ389)+1, DAY(BJ389)-1), 1, Settings!$AY$23:$AY$38), BJ389))</f>
        <v/>
      </c>
      <c r="CA389" s="119" t="str">
        <f>IF(BK389="", "", IF(BK389&lt;=$B389, WORKDAY(DATE(YEAR($BB389), MONTH(BK389)+1, DAY(BK389)-1), 1, Settings!$AY$23:$AY$38), BK389))</f>
        <v/>
      </c>
      <c r="CB389" s="119" t="str">
        <f>IF(BL389="", "", IF(BL389&lt;=$B389, WORKDAY(DATE(YEAR($BB389), MONTH(BL389)+1, DAY(BL389)-1), 1, Settings!$AY$23:$AY$38), BL389))</f>
        <v/>
      </c>
      <c r="CC389" s="119" t="str">
        <f>IF(BM389="", "", IF(BM389&lt;=$B389, WORKDAY(DATE(YEAR($BB389), MONTH(BM389)+1, DAY(BM389)-1), 1, Settings!$AY$23:$AY$38), BM389))</f>
        <v/>
      </c>
      <c r="CD389" s="119" t="str">
        <f>IF(BN389="", "", IF(BN389&lt;=$B389, WORKDAY(DATE(YEAR($BB389), MONTH(BN389)+1, DAY(BN389)-1), 1, Settings!$AY$23:$AY$38), BN389))</f>
        <v/>
      </c>
      <c r="CE389" s="119" t="str">
        <f>IF(BO389="", "", IF(BO389&lt;=$B389, WORKDAY(DATE(YEAR($BB389), MONTH(BO389)+1, DAY(BO389)-1), 1, Settings!$AY$23:$AY$38), BO389))</f>
        <v/>
      </c>
      <c r="CF389" s="120" t="str">
        <f>IF(BP389="", "", IF(BP389&lt;=$B389, WORKDAY(DATE(YEAR($BB389), MONTH(BP389)+1, DAY(BP389)-1), 1, Settings!$AY$23:$AY$38), BP389))</f>
        <v/>
      </c>
      <c r="CH389" s="48" t="str">
        <f t="shared" si="159"/>
        <v/>
      </c>
      <c r="CI389" s="49" t="str">
        <f t="shared" si="160"/>
        <v/>
      </c>
      <c r="CJ389" s="49" t="str">
        <f t="shared" si="161"/>
        <v/>
      </c>
      <c r="CK389" s="49" t="str">
        <f t="shared" si="162"/>
        <v/>
      </c>
      <c r="CL389" s="49" t="str">
        <f t="shared" si="163"/>
        <v/>
      </c>
      <c r="CM389" s="49" t="str">
        <f t="shared" si="164"/>
        <v/>
      </c>
      <c r="CN389" s="49" t="str">
        <f t="shared" si="165"/>
        <v/>
      </c>
      <c r="CO389" s="49" t="str">
        <f t="shared" si="166"/>
        <v/>
      </c>
      <c r="CP389" s="49" t="str">
        <f t="shared" si="167"/>
        <v/>
      </c>
      <c r="CQ389" s="49" t="str">
        <f t="shared" si="168"/>
        <v/>
      </c>
      <c r="CR389" s="49" t="str">
        <f t="shared" si="169"/>
        <v/>
      </c>
      <c r="CS389" s="49" t="str">
        <f t="shared" si="170"/>
        <v/>
      </c>
      <c r="CT389" s="49" t="str">
        <f t="shared" si="171"/>
        <v/>
      </c>
      <c r="CU389" s="49" t="str">
        <f t="shared" si="172"/>
        <v/>
      </c>
      <c r="CV389" s="16" t="str">
        <f t="shared" si="173"/>
        <v/>
      </c>
      <c r="CX389" s="48" t="str">
        <f t="shared" si="174"/>
        <v/>
      </c>
      <c r="CY389" s="49" t="str">
        <f t="shared" si="175"/>
        <v/>
      </c>
      <c r="CZ389" s="49" t="str">
        <f t="shared" si="176"/>
        <v/>
      </c>
      <c r="DA389" s="49" t="str">
        <f t="shared" si="177"/>
        <v/>
      </c>
      <c r="DB389" s="49" t="str">
        <f t="shared" si="178"/>
        <v/>
      </c>
      <c r="DC389" s="49" t="str">
        <f t="shared" si="179"/>
        <v/>
      </c>
      <c r="DD389" s="49" t="str">
        <f t="shared" si="180"/>
        <v/>
      </c>
      <c r="DE389" s="49" t="str">
        <f t="shared" si="181"/>
        <v/>
      </c>
      <c r="DF389" s="49" t="str">
        <f t="shared" si="182"/>
        <v/>
      </c>
      <c r="DG389" s="49" t="str">
        <f t="shared" si="183"/>
        <v/>
      </c>
      <c r="DH389" s="49" t="str">
        <f t="shared" si="184"/>
        <v/>
      </c>
      <c r="DI389" s="49" t="str">
        <f t="shared" si="185"/>
        <v/>
      </c>
      <c r="DJ389" s="49" t="str">
        <f t="shared" si="186"/>
        <v/>
      </c>
      <c r="DK389" s="49" t="str">
        <f t="shared" si="187"/>
        <v/>
      </c>
      <c r="DL389" s="16" t="str">
        <f t="shared" si="188"/>
        <v/>
      </c>
      <c r="DN389" s="17" t="str">
        <f t="shared" si="189"/>
        <v>Jul 2020</v>
      </c>
    </row>
    <row r="390" spans="1:118" x14ac:dyDescent="0.25">
      <c r="A390" s="30"/>
      <c r="B390" s="102">
        <f>IF(B389="", "", IFERROR(IF(B389+1&gt;Settings!$G$25, "", B389+1), ""))</f>
        <v>44026</v>
      </c>
      <c r="C390" s="294"/>
      <c r="D390" s="295"/>
      <c r="E390" s="295"/>
      <c r="F390" s="295"/>
      <c r="G390" s="295"/>
      <c r="H390" s="295"/>
      <c r="I390" s="295"/>
      <c r="J390" s="295"/>
      <c r="K390" s="295"/>
      <c r="L390" s="295"/>
      <c r="M390" s="295"/>
      <c r="N390" s="295"/>
      <c r="O390" s="295"/>
      <c r="P390" s="295"/>
      <c r="Q390" s="296"/>
      <c r="R390" s="30"/>
      <c r="T390" s="17" t="str">
        <f>IF($B390="", "", IF($B390&lt;Settings!$G$23, "Old", "New"))</f>
        <v>New</v>
      </c>
      <c r="AL390" s="118" t="str">
        <f>IF(OR($B390="", C390="", C$10="", AL$9), "", IFERROR($B390+INDEX(Settings!$AF$19:$AF$33, MATCH(C$10, Settings!$Y$19:$Y$33, 0))+IF(INDEX(Settings!$AI$19:$AI$33, MATCH(C$10, Settings!$Y$19:$Y$33, 0))="", 0, INDEX($AO$2:$AU$8, MATCH(TEXT($B390, "ddd"), $AN$2:$AN$8, 0), MATCH(INDEX(Settings!$AI$19:$AI$33, MATCH(C$10, Settings!$Y$19:$Y$33, 0)), $AO$1:$AU$1, 0))), 0))</f>
        <v/>
      </c>
      <c r="AM390" s="119" t="str">
        <f>IF(OR($B390="", D390="", D$10="", AM$9), "", IFERROR($B390+INDEX(Settings!$AF$19:$AF$33, MATCH(D$10, Settings!$Y$19:$Y$33, 0))+IF(INDEX(Settings!$AI$19:$AI$33, MATCH(D$10, Settings!$Y$19:$Y$33, 0))="", 0, INDEX($AO$2:$AU$8, MATCH(TEXT($B390, "ddd"), $AN$2:$AN$8, 0), MATCH(INDEX(Settings!$AI$19:$AI$33, MATCH(D$10, Settings!$Y$19:$Y$33, 0)), $AO$1:$AU$1, 0))), 0))</f>
        <v/>
      </c>
      <c r="AN390" s="119" t="str">
        <f>IF(OR($B390="", E390="", E$10="", AN$9), "", IFERROR($B390+INDEX(Settings!$AF$19:$AF$33, MATCH(E$10, Settings!$Y$19:$Y$33, 0))+IF(INDEX(Settings!$AI$19:$AI$33, MATCH(E$10, Settings!$Y$19:$Y$33, 0))="", 0, INDEX($AO$2:$AU$8, MATCH(TEXT($B390, "ddd"), $AN$2:$AN$8, 0), MATCH(INDEX(Settings!$AI$19:$AI$33, MATCH(E$10, Settings!$Y$19:$Y$33, 0)), $AO$1:$AU$1, 0))), 0))</f>
        <v/>
      </c>
      <c r="AO390" s="119" t="str">
        <f>IF(OR($B390="", F390="", F$10="", AO$9), "", IFERROR($B390+INDEX(Settings!$AF$19:$AF$33, MATCH(F$10, Settings!$Y$19:$Y$33, 0))+IF(INDEX(Settings!$AI$19:$AI$33, MATCH(F$10, Settings!$Y$19:$Y$33, 0))="", 0, INDEX($AO$2:$AU$8, MATCH(TEXT($B390, "ddd"), $AN$2:$AN$8, 0), MATCH(INDEX(Settings!$AI$19:$AI$33, MATCH(F$10, Settings!$Y$19:$Y$33, 0)), $AO$1:$AU$1, 0))), 0))</f>
        <v/>
      </c>
      <c r="AP390" s="119" t="str">
        <f>IF(OR($B390="", G390="", G$10="", AP$9), "", IFERROR($B390+INDEX(Settings!$AF$19:$AF$33, MATCH(G$10, Settings!$Y$19:$Y$33, 0))+IF(INDEX(Settings!$AI$19:$AI$33, MATCH(G$10, Settings!$Y$19:$Y$33, 0))="", 0, INDEX($AO$2:$AU$8, MATCH(TEXT($B390, "ddd"), $AN$2:$AN$8, 0), MATCH(INDEX(Settings!$AI$19:$AI$33, MATCH(G$10, Settings!$Y$19:$Y$33, 0)), $AO$1:$AU$1, 0))), 0))</f>
        <v/>
      </c>
      <c r="AQ390" s="119" t="str">
        <f>IF(OR($B390="", H390="", H$10="", AQ$9), "", IFERROR($B390+INDEX(Settings!$AF$19:$AF$33, MATCH(H$10, Settings!$Y$19:$Y$33, 0))+IF(INDEX(Settings!$AI$19:$AI$33, MATCH(H$10, Settings!$Y$19:$Y$33, 0))="", 0, INDEX($AO$2:$AU$8, MATCH(TEXT($B390, "ddd"), $AN$2:$AN$8, 0), MATCH(INDEX(Settings!$AI$19:$AI$33, MATCH(H$10, Settings!$Y$19:$Y$33, 0)), $AO$1:$AU$1, 0))), 0))</f>
        <v/>
      </c>
      <c r="AR390" s="119" t="str">
        <f>IF(OR($B390="", I390="", I$10="", AR$9), "", IFERROR($B390+INDEX(Settings!$AF$19:$AF$33, MATCH(I$10, Settings!$Y$19:$Y$33, 0))+IF(INDEX(Settings!$AI$19:$AI$33, MATCH(I$10, Settings!$Y$19:$Y$33, 0))="", 0, INDEX($AO$2:$AU$8, MATCH(TEXT($B390, "ddd"), $AN$2:$AN$8, 0), MATCH(INDEX(Settings!$AI$19:$AI$33, MATCH(I$10, Settings!$Y$19:$Y$33, 0)), $AO$1:$AU$1, 0))), 0))</f>
        <v/>
      </c>
      <c r="AS390" s="119" t="str">
        <f>IF(OR($B390="", J390="", J$10="", AS$9), "", IFERROR($B390+INDEX(Settings!$AF$19:$AF$33, MATCH(J$10, Settings!$Y$19:$Y$33, 0))+IF(INDEX(Settings!$AI$19:$AI$33, MATCH(J$10, Settings!$Y$19:$Y$33, 0))="", 0, INDEX($AO$2:$AU$8, MATCH(TEXT($B390, "ddd"), $AN$2:$AN$8, 0), MATCH(INDEX(Settings!$AI$19:$AI$33, MATCH(J$10, Settings!$Y$19:$Y$33, 0)), $AO$1:$AU$1, 0))), 0))</f>
        <v/>
      </c>
      <c r="AT390" s="119" t="str">
        <f>IF(OR($B390="", K390="", K$10="", AT$9), "", IFERROR($B390+INDEX(Settings!$AF$19:$AF$33, MATCH(K$10, Settings!$Y$19:$Y$33, 0))+IF(INDEX(Settings!$AI$19:$AI$33, MATCH(K$10, Settings!$Y$19:$Y$33, 0))="", 0, INDEX($AO$2:$AU$8, MATCH(TEXT($B390, "ddd"), $AN$2:$AN$8, 0), MATCH(INDEX(Settings!$AI$19:$AI$33, MATCH(K$10, Settings!$Y$19:$Y$33, 0)), $AO$1:$AU$1, 0))), 0))</f>
        <v/>
      </c>
      <c r="AU390" s="119" t="str">
        <f>IF(OR($B390="", L390="", L$10="", AU$9), "", IFERROR($B390+INDEX(Settings!$AF$19:$AF$33, MATCH(L$10, Settings!$Y$19:$Y$33, 0))+IF(INDEX(Settings!$AI$19:$AI$33, MATCH(L$10, Settings!$Y$19:$Y$33, 0))="", 0, INDEX($AO$2:$AU$8, MATCH(TEXT($B390, "ddd"), $AN$2:$AN$8, 0), MATCH(INDEX(Settings!$AI$19:$AI$33, MATCH(L$10, Settings!$Y$19:$Y$33, 0)), $AO$1:$AU$1, 0))), 0))</f>
        <v/>
      </c>
      <c r="AV390" s="119" t="str">
        <f>IF(OR($B390="", M390="", M$10="", AV$9), "", IFERROR($B390+INDEX(Settings!$AF$19:$AF$33, MATCH(M$10, Settings!$Y$19:$Y$33, 0))+IF(INDEX(Settings!$AI$19:$AI$33, MATCH(M$10, Settings!$Y$19:$Y$33, 0))="", 0, INDEX($AO$2:$AU$8, MATCH(TEXT($B390, "ddd"), $AN$2:$AN$8, 0), MATCH(INDEX(Settings!$AI$19:$AI$33, MATCH(M$10, Settings!$Y$19:$Y$33, 0)), $AO$1:$AU$1, 0))), 0))</f>
        <v/>
      </c>
      <c r="AW390" s="119" t="str">
        <f>IF(OR($B390="", N390="", N$10="", AW$9), "", IFERROR($B390+INDEX(Settings!$AF$19:$AF$33, MATCH(N$10, Settings!$Y$19:$Y$33, 0))+IF(INDEX(Settings!$AI$19:$AI$33, MATCH(N$10, Settings!$Y$19:$Y$33, 0))="", 0, INDEX($AO$2:$AU$8, MATCH(TEXT($B390, "ddd"), $AN$2:$AN$8, 0), MATCH(INDEX(Settings!$AI$19:$AI$33, MATCH(N$10, Settings!$Y$19:$Y$33, 0)), $AO$1:$AU$1, 0))), 0))</f>
        <v/>
      </c>
      <c r="AX390" s="119" t="str">
        <f>IF(OR($B390="", O390="", O$10="", AX$9), "", IFERROR($B390+INDEX(Settings!$AF$19:$AF$33, MATCH(O$10, Settings!$Y$19:$Y$33, 0))+IF(INDEX(Settings!$AI$19:$AI$33, MATCH(O$10, Settings!$Y$19:$Y$33, 0))="", 0, INDEX($AO$2:$AU$8, MATCH(TEXT($B390, "ddd"), $AN$2:$AN$8, 0), MATCH(INDEX(Settings!$AI$19:$AI$33, MATCH(O$10, Settings!$Y$19:$Y$33, 0)), $AO$1:$AU$1, 0))), 0))</f>
        <v/>
      </c>
      <c r="AY390" s="119" t="str">
        <f>IF(OR($B390="", P390="", P$10="", AY$9), "", IFERROR($B390+INDEX(Settings!$AF$19:$AF$33, MATCH(P$10, Settings!$Y$19:$Y$33, 0))+IF(INDEX(Settings!$AI$19:$AI$33, MATCH(P$10, Settings!$Y$19:$Y$33, 0))="", 0, INDEX($AO$2:$AU$8, MATCH(TEXT($B390, "ddd"), $AN$2:$AN$8, 0), MATCH(INDEX(Settings!$AI$19:$AI$33, MATCH(P$10, Settings!$Y$19:$Y$33, 0)), $AO$1:$AU$1, 0))), 0))</f>
        <v/>
      </c>
      <c r="AZ390" s="120" t="str">
        <f>IF(OR($B390="", Q390="", Q$10="", AZ$9), "", IFERROR($B390+INDEX(Settings!$AF$19:$AF$33, MATCH(Q$10, Settings!$Y$19:$Y$33, 0))+IF(INDEX(Settings!$AI$19:$AI$33, MATCH(Q$10, Settings!$Y$19:$Y$33, 0))="", 0, INDEX($AO$2:$AU$8, MATCH(TEXT($B390, "ddd"), $AN$2:$AN$8, 0), MATCH(INDEX(Settings!$AI$19:$AI$33, MATCH(Q$10, Settings!$Y$19:$Y$33, 0)), $AO$1:$AU$1, 0))), 0))</f>
        <v/>
      </c>
      <c r="BB390" s="118" t="str">
        <f>IF(OR(C$10="", $B390="", C390="", BB$9=""), "", IFERROR(WORKDAY((DATE(YEAR($B390), MONTH($B390)+INDEX(Settings!$AM$19:$AM$33, MATCH(C$10, Settings!$Y$19:$Y$33, 0)), IF(INDEX(Settings!$AQ$19:$AQ$33, MATCH(C$10, Settings!$Y$19:$Y$33, 0))=0, DAY($B390), INDEX(Settings!$AQ$19:$AQ$33, MATCH(C$10, Settings!$Y$19:$Y$33, 0))))-1), 1, Settings!$AY$23:$AY$38), ""))</f>
        <v/>
      </c>
      <c r="BC390" s="119" t="str">
        <f>IF(OR(D$10="", $B390="", D390="", BC$9=""), "", IFERROR(WORKDAY((DATE(YEAR($B390), MONTH($B390)+INDEX(Settings!$AM$19:$AM$33, MATCH(D$10, Settings!$Y$19:$Y$33, 0)), IF(INDEX(Settings!$AQ$19:$AQ$33, MATCH(D$10, Settings!$Y$19:$Y$33, 0))=0, DAY($B390), INDEX(Settings!$AQ$19:$AQ$33, MATCH(D$10, Settings!$Y$19:$Y$33, 0))))-1), 1, Settings!$AY$23:$AY$38), ""))</f>
        <v/>
      </c>
      <c r="BD390" s="119" t="str">
        <f>IF(OR(E$10="", $B390="", E390="", BD$9=""), "", IFERROR(WORKDAY((DATE(YEAR($B390), MONTH($B390)+INDEX(Settings!$AM$19:$AM$33, MATCH(E$10, Settings!$Y$19:$Y$33, 0)), IF(INDEX(Settings!$AQ$19:$AQ$33, MATCH(E$10, Settings!$Y$19:$Y$33, 0))=0, DAY($B390), INDEX(Settings!$AQ$19:$AQ$33, MATCH(E$10, Settings!$Y$19:$Y$33, 0))))-1), 1, Settings!$AY$23:$AY$38), ""))</f>
        <v/>
      </c>
      <c r="BE390" s="119" t="str">
        <f>IF(OR(F$10="", $B390="", F390="", BE$9=""), "", IFERROR(WORKDAY((DATE(YEAR($B390), MONTH($B390)+INDEX(Settings!$AM$19:$AM$33, MATCH(F$10, Settings!$Y$19:$Y$33, 0)), IF(INDEX(Settings!$AQ$19:$AQ$33, MATCH(F$10, Settings!$Y$19:$Y$33, 0))=0, DAY($B390), INDEX(Settings!$AQ$19:$AQ$33, MATCH(F$10, Settings!$Y$19:$Y$33, 0))))-1), 1, Settings!$AY$23:$AY$38), ""))</f>
        <v/>
      </c>
      <c r="BF390" s="119" t="str">
        <f>IF(OR(G$10="", $B390="", G390="", BF$9=""), "", IFERROR(WORKDAY((DATE(YEAR($B390), MONTH($B390)+INDEX(Settings!$AM$19:$AM$33, MATCH(G$10, Settings!$Y$19:$Y$33, 0)), IF(INDEX(Settings!$AQ$19:$AQ$33, MATCH(G$10, Settings!$Y$19:$Y$33, 0))=0, DAY($B390), INDEX(Settings!$AQ$19:$AQ$33, MATCH(G$10, Settings!$Y$19:$Y$33, 0))))-1), 1, Settings!$AY$23:$AY$38), ""))</f>
        <v/>
      </c>
      <c r="BG390" s="119" t="str">
        <f>IF(OR(H$10="", $B390="", H390="", BG$9=""), "", IFERROR(WORKDAY((DATE(YEAR($B390), MONTH($B390)+INDEX(Settings!$AM$19:$AM$33, MATCH(H$10, Settings!$Y$19:$Y$33, 0)), IF(INDEX(Settings!$AQ$19:$AQ$33, MATCH(H$10, Settings!$Y$19:$Y$33, 0))=0, DAY($B390), INDEX(Settings!$AQ$19:$AQ$33, MATCH(H$10, Settings!$Y$19:$Y$33, 0))))-1), 1, Settings!$AY$23:$AY$38), ""))</f>
        <v/>
      </c>
      <c r="BH390" s="119" t="str">
        <f>IF(OR(I$10="", $B390="", I390="", BH$9=""), "", IFERROR(WORKDAY((DATE(YEAR($B390), MONTH($B390)+INDEX(Settings!$AM$19:$AM$33, MATCH(I$10, Settings!$Y$19:$Y$33, 0)), IF(INDEX(Settings!$AQ$19:$AQ$33, MATCH(I$10, Settings!$Y$19:$Y$33, 0))=0, DAY($B390), INDEX(Settings!$AQ$19:$AQ$33, MATCH(I$10, Settings!$Y$19:$Y$33, 0))))-1), 1, Settings!$AY$23:$AY$38), ""))</f>
        <v/>
      </c>
      <c r="BI390" s="119" t="str">
        <f>IF(OR(J$10="", $B390="", J390="", BI$9=""), "", IFERROR(WORKDAY((DATE(YEAR($B390), MONTH($B390)+INDEX(Settings!$AM$19:$AM$33, MATCH(J$10, Settings!$Y$19:$Y$33, 0)), IF(INDEX(Settings!$AQ$19:$AQ$33, MATCH(J$10, Settings!$Y$19:$Y$33, 0))=0, DAY($B390), INDEX(Settings!$AQ$19:$AQ$33, MATCH(J$10, Settings!$Y$19:$Y$33, 0))))-1), 1, Settings!$AY$23:$AY$38), ""))</f>
        <v/>
      </c>
      <c r="BJ390" s="119" t="str">
        <f>IF(OR(K$10="", $B390="", K390="", BJ$9=""), "", IFERROR(WORKDAY((DATE(YEAR($B390), MONTH($B390)+INDEX(Settings!$AM$19:$AM$33, MATCH(K$10, Settings!$Y$19:$Y$33, 0)), IF(INDEX(Settings!$AQ$19:$AQ$33, MATCH(K$10, Settings!$Y$19:$Y$33, 0))=0, DAY($B390), INDEX(Settings!$AQ$19:$AQ$33, MATCH(K$10, Settings!$Y$19:$Y$33, 0))))-1), 1, Settings!$AY$23:$AY$38), ""))</f>
        <v/>
      </c>
      <c r="BK390" s="119" t="str">
        <f>IF(OR(L$10="", $B390="", L390="", BK$9=""), "", IFERROR(WORKDAY((DATE(YEAR($B390), MONTH($B390)+INDEX(Settings!$AM$19:$AM$33, MATCH(L$10, Settings!$Y$19:$Y$33, 0)), IF(INDEX(Settings!$AQ$19:$AQ$33, MATCH(L$10, Settings!$Y$19:$Y$33, 0))=0, DAY($B390), INDEX(Settings!$AQ$19:$AQ$33, MATCH(L$10, Settings!$Y$19:$Y$33, 0))))-1), 1, Settings!$AY$23:$AY$38), ""))</f>
        <v/>
      </c>
      <c r="BL390" s="119" t="str">
        <f>IF(OR(M$10="", $B390="", M390="", BL$9=""), "", IFERROR(WORKDAY((DATE(YEAR($B390), MONTH($B390)+INDEX(Settings!$AM$19:$AM$33, MATCH(M$10, Settings!$Y$19:$Y$33, 0)), IF(INDEX(Settings!$AQ$19:$AQ$33, MATCH(M$10, Settings!$Y$19:$Y$33, 0))=0, DAY($B390), INDEX(Settings!$AQ$19:$AQ$33, MATCH(M$10, Settings!$Y$19:$Y$33, 0))))-1), 1, Settings!$AY$23:$AY$38), ""))</f>
        <v/>
      </c>
      <c r="BM390" s="119" t="str">
        <f>IF(OR(N$10="", $B390="", N390="", BM$9=""), "", IFERROR(WORKDAY((DATE(YEAR($B390), MONTH($B390)+INDEX(Settings!$AM$19:$AM$33, MATCH(N$10, Settings!$Y$19:$Y$33, 0)), IF(INDEX(Settings!$AQ$19:$AQ$33, MATCH(N$10, Settings!$Y$19:$Y$33, 0))=0, DAY($B390), INDEX(Settings!$AQ$19:$AQ$33, MATCH(N$10, Settings!$Y$19:$Y$33, 0))))-1), 1, Settings!$AY$23:$AY$38), ""))</f>
        <v/>
      </c>
      <c r="BN390" s="119" t="str">
        <f>IF(OR(O$10="", $B390="", O390="", BN$9=""), "", IFERROR(WORKDAY((DATE(YEAR($B390), MONTH($B390)+INDEX(Settings!$AM$19:$AM$33, MATCH(O$10, Settings!$Y$19:$Y$33, 0)), IF(INDEX(Settings!$AQ$19:$AQ$33, MATCH(O$10, Settings!$Y$19:$Y$33, 0))=0, DAY($B390), INDEX(Settings!$AQ$19:$AQ$33, MATCH(O$10, Settings!$Y$19:$Y$33, 0))))-1), 1, Settings!$AY$23:$AY$38), ""))</f>
        <v/>
      </c>
      <c r="BO390" s="119" t="str">
        <f>IF(OR(P$10="", $B390="", P390="", BO$9=""), "", IFERROR(WORKDAY((DATE(YEAR($B390), MONTH($B390)+INDEX(Settings!$AM$19:$AM$33, MATCH(P$10, Settings!$Y$19:$Y$33, 0)), IF(INDEX(Settings!$AQ$19:$AQ$33, MATCH(P$10, Settings!$Y$19:$Y$33, 0))=0, DAY($B390), INDEX(Settings!$AQ$19:$AQ$33, MATCH(P$10, Settings!$Y$19:$Y$33, 0))))-1), 1, Settings!$AY$23:$AY$38), ""))</f>
        <v/>
      </c>
      <c r="BP390" s="120" t="str">
        <f>IF(OR(Q$10="", $B390="", Q390="", BP$9=""), "", IFERROR(WORKDAY((DATE(YEAR($B390), MONTH($B390)+INDEX(Settings!$AM$19:$AM$33, MATCH(Q$10, Settings!$Y$19:$Y$33, 0)), IF(INDEX(Settings!$AQ$19:$AQ$33, MATCH(Q$10, Settings!$Y$19:$Y$33, 0))=0, DAY($B390), INDEX(Settings!$AQ$19:$AQ$33, MATCH(Q$10, Settings!$Y$19:$Y$33, 0))))-1), 1, Settings!$AY$23:$AY$38), ""))</f>
        <v/>
      </c>
      <c r="BR390" s="118" t="str">
        <f>IF(BB390="", "", IF(BB390&lt;=$B390, WORKDAY(DATE(YEAR($BB390), MONTH(BB390)+1, DAY(BB390)-1), 1, Settings!$AY$23:$AY$38), BB390))</f>
        <v/>
      </c>
      <c r="BS390" s="119" t="str">
        <f>IF(BC390="", "", IF(BC390&lt;=$B390, WORKDAY(DATE(YEAR($BB390), MONTH(BC390)+1, DAY(BC390)-1), 1, Settings!$AY$23:$AY$38), BC390))</f>
        <v/>
      </c>
      <c r="BT390" s="119" t="str">
        <f>IF(BD390="", "", IF(BD390&lt;=$B390, WORKDAY(DATE(YEAR($BB390), MONTH(BD390)+1, DAY(BD390)-1), 1, Settings!$AY$23:$AY$38), BD390))</f>
        <v/>
      </c>
      <c r="BU390" s="119" t="str">
        <f>IF(BE390="", "", IF(BE390&lt;=$B390, WORKDAY(DATE(YEAR($BB390), MONTH(BE390)+1, DAY(BE390)-1), 1, Settings!$AY$23:$AY$38), BE390))</f>
        <v/>
      </c>
      <c r="BV390" s="119" t="str">
        <f>IF(BF390="", "", IF(BF390&lt;=$B390, WORKDAY(DATE(YEAR($BB390), MONTH(BF390)+1, DAY(BF390)-1), 1, Settings!$AY$23:$AY$38), BF390))</f>
        <v/>
      </c>
      <c r="BW390" s="119" t="str">
        <f>IF(BG390="", "", IF(BG390&lt;=$B390, WORKDAY(DATE(YEAR($BB390), MONTH(BG390)+1, DAY(BG390)-1), 1, Settings!$AY$23:$AY$38), BG390))</f>
        <v/>
      </c>
      <c r="BX390" s="119" t="str">
        <f>IF(BH390="", "", IF(BH390&lt;=$B390, WORKDAY(DATE(YEAR($BB390), MONTH(BH390)+1, DAY(BH390)-1), 1, Settings!$AY$23:$AY$38), BH390))</f>
        <v/>
      </c>
      <c r="BY390" s="119" t="str">
        <f>IF(BI390="", "", IF(BI390&lt;=$B390, WORKDAY(DATE(YEAR($BB390), MONTH(BI390)+1, DAY(BI390)-1), 1, Settings!$AY$23:$AY$38), BI390))</f>
        <v/>
      </c>
      <c r="BZ390" s="119" t="str">
        <f>IF(BJ390="", "", IF(BJ390&lt;=$B390, WORKDAY(DATE(YEAR($BB390), MONTH(BJ390)+1, DAY(BJ390)-1), 1, Settings!$AY$23:$AY$38), BJ390))</f>
        <v/>
      </c>
      <c r="CA390" s="119" t="str">
        <f>IF(BK390="", "", IF(BK390&lt;=$B390, WORKDAY(DATE(YEAR($BB390), MONTH(BK390)+1, DAY(BK390)-1), 1, Settings!$AY$23:$AY$38), BK390))</f>
        <v/>
      </c>
      <c r="CB390" s="119" t="str">
        <f>IF(BL390="", "", IF(BL390&lt;=$B390, WORKDAY(DATE(YEAR($BB390), MONTH(BL390)+1, DAY(BL390)-1), 1, Settings!$AY$23:$AY$38), BL390))</f>
        <v/>
      </c>
      <c r="CC390" s="119" t="str">
        <f>IF(BM390="", "", IF(BM390&lt;=$B390, WORKDAY(DATE(YEAR($BB390), MONTH(BM390)+1, DAY(BM390)-1), 1, Settings!$AY$23:$AY$38), BM390))</f>
        <v/>
      </c>
      <c r="CD390" s="119" t="str">
        <f>IF(BN390="", "", IF(BN390&lt;=$B390, WORKDAY(DATE(YEAR($BB390), MONTH(BN390)+1, DAY(BN390)-1), 1, Settings!$AY$23:$AY$38), BN390))</f>
        <v/>
      </c>
      <c r="CE390" s="119" t="str">
        <f>IF(BO390="", "", IF(BO390&lt;=$B390, WORKDAY(DATE(YEAR($BB390), MONTH(BO390)+1, DAY(BO390)-1), 1, Settings!$AY$23:$AY$38), BO390))</f>
        <v/>
      </c>
      <c r="CF390" s="120" t="str">
        <f>IF(BP390="", "", IF(BP390&lt;=$B390, WORKDAY(DATE(YEAR($BB390), MONTH(BP390)+1, DAY(BP390)-1), 1, Settings!$AY$23:$AY$38), BP390))</f>
        <v/>
      </c>
      <c r="CH390" s="48" t="str">
        <f t="shared" si="159"/>
        <v/>
      </c>
      <c r="CI390" s="49" t="str">
        <f t="shared" si="160"/>
        <v/>
      </c>
      <c r="CJ390" s="49" t="str">
        <f t="shared" si="161"/>
        <v/>
      </c>
      <c r="CK390" s="49" t="str">
        <f t="shared" si="162"/>
        <v/>
      </c>
      <c r="CL390" s="49" t="str">
        <f t="shared" si="163"/>
        <v/>
      </c>
      <c r="CM390" s="49" t="str">
        <f t="shared" si="164"/>
        <v/>
      </c>
      <c r="CN390" s="49" t="str">
        <f t="shared" si="165"/>
        <v/>
      </c>
      <c r="CO390" s="49" t="str">
        <f t="shared" si="166"/>
        <v/>
      </c>
      <c r="CP390" s="49" t="str">
        <f t="shared" si="167"/>
        <v/>
      </c>
      <c r="CQ390" s="49" t="str">
        <f t="shared" si="168"/>
        <v/>
      </c>
      <c r="CR390" s="49" t="str">
        <f t="shared" si="169"/>
        <v/>
      </c>
      <c r="CS390" s="49" t="str">
        <f t="shared" si="170"/>
        <v/>
      </c>
      <c r="CT390" s="49" t="str">
        <f t="shared" si="171"/>
        <v/>
      </c>
      <c r="CU390" s="49" t="str">
        <f t="shared" si="172"/>
        <v/>
      </c>
      <c r="CV390" s="16" t="str">
        <f t="shared" si="173"/>
        <v/>
      </c>
      <c r="CX390" s="48" t="str">
        <f t="shared" si="174"/>
        <v/>
      </c>
      <c r="CY390" s="49" t="str">
        <f t="shared" si="175"/>
        <v/>
      </c>
      <c r="CZ390" s="49" t="str">
        <f t="shared" si="176"/>
        <v/>
      </c>
      <c r="DA390" s="49" t="str">
        <f t="shared" si="177"/>
        <v/>
      </c>
      <c r="DB390" s="49" t="str">
        <f t="shared" si="178"/>
        <v/>
      </c>
      <c r="DC390" s="49" t="str">
        <f t="shared" si="179"/>
        <v/>
      </c>
      <c r="DD390" s="49" t="str">
        <f t="shared" si="180"/>
        <v/>
      </c>
      <c r="DE390" s="49" t="str">
        <f t="shared" si="181"/>
        <v/>
      </c>
      <c r="DF390" s="49" t="str">
        <f t="shared" si="182"/>
        <v/>
      </c>
      <c r="DG390" s="49" t="str">
        <f t="shared" si="183"/>
        <v/>
      </c>
      <c r="DH390" s="49" t="str">
        <f t="shared" si="184"/>
        <v/>
      </c>
      <c r="DI390" s="49" t="str">
        <f t="shared" si="185"/>
        <v/>
      </c>
      <c r="DJ390" s="49" t="str">
        <f t="shared" si="186"/>
        <v/>
      </c>
      <c r="DK390" s="49" t="str">
        <f t="shared" si="187"/>
        <v/>
      </c>
      <c r="DL390" s="16" t="str">
        <f t="shared" si="188"/>
        <v/>
      </c>
      <c r="DN390" s="17" t="str">
        <f t="shared" si="189"/>
        <v>Jul 2020</v>
      </c>
    </row>
    <row r="391" spans="1:118" x14ac:dyDescent="0.25">
      <c r="A391" s="30"/>
      <c r="B391" s="102">
        <f>IF(B390="", "", IFERROR(IF(B390+1&gt;Settings!$G$25, "", B390+1), ""))</f>
        <v>44027</v>
      </c>
      <c r="C391" s="294"/>
      <c r="D391" s="295"/>
      <c r="E391" s="295"/>
      <c r="F391" s="295"/>
      <c r="G391" s="295"/>
      <c r="H391" s="295"/>
      <c r="I391" s="295"/>
      <c r="J391" s="295"/>
      <c r="K391" s="295"/>
      <c r="L391" s="295"/>
      <c r="M391" s="295"/>
      <c r="N391" s="295"/>
      <c r="O391" s="295"/>
      <c r="P391" s="295"/>
      <c r="Q391" s="296"/>
      <c r="R391" s="30"/>
      <c r="T391" s="17" t="str">
        <f>IF($B391="", "", IF($B391&lt;Settings!$G$23, "Old", "New"))</f>
        <v>New</v>
      </c>
      <c r="AL391" s="118" t="str">
        <f>IF(OR($B391="", C391="", C$10="", AL$9), "", IFERROR($B391+INDEX(Settings!$AF$19:$AF$33, MATCH(C$10, Settings!$Y$19:$Y$33, 0))+IF(INDEX(Settings!$AI$19:$AI$33, MATCH(C$10, Settings!$Y$19:$Y$33, 0))="", 0, INDEX($AO$2:$AU$8, MATCH(TEXT($B391, "ddd"), $AN$2:$AN$8, 0), MATCH(INDEX(Settings!$AI$19:$AI$33, MATCH(C$10, Settings!$Y$19:$Y$33, 0)), $AO$1:$AU$1, 0))), 0))</f>
        <v/>
      </c>
      <c r="AM391" s="119" t="str">
        <f>IF(OR($B391="", D391="", D$10="", AM$9), "", IFERROR($B391+INDEX(Settings!$AF$19:$AF$33, MATCH(D$10, Settings!$Y$19:$Y$33, 0))+IF(INDEX(Settings!$AI$19:$AI$33, MATCH(D$10, Settings!$Y$19:$Y$33, 0))="", 0, INDEX($AO$2:$AU$8, MATCH(TEXT($B391, "ddd"), $AN$2:$AN$8, 0), MATCH(INDEX(Settings!$AI$19:$AI$33, MATCH(D$10, Settings!$Y$19:$Y$33, 0)), $AO$1:$AU$1, 0))), 0))</f>
        <v/>
      </c>
      <c r="AN391" s="119" t="str">
        <f>IF(OR($B391="", E391="", E$10="", AN$9), "", IFERROR($B391+INDEX(Settings!$AF$19:$AF$33, MATCH(E$10, Settings!$Y$19:$Y$33, 0))+IF(INDEX(Settings!$AI$19:$AI$33, MATCH(E$10, Settings!$Y$19:$Y$33, 0))="", 0, INDEX($AO$2:$AU$8, MATCH(TEXT($B391, "ddd"), $AN$2:$AN$8, 0), MATCH(INDEX(Settings!$AI$19:$AI$33, MATCH(E$10, Settings!$Y$19:$Y$33, 0)), $AO$1:$AU$1, 0))), 0))</f>
        <v/>
      </c>
      <c r="AO391" s="119" t="str">
        <f>IF(OR($B391="", F391="", F$10="", AO$9), "", IFERROR($B391+INDEX(Settings!$AF$19:$AF$33, MATCH(F$10, Settings!$Y$19:$Y$33, 0))+IF(INDEX(Settings!$AI$19:$AI$33, MATCH(F$10, Settings!$Y$19:$Y$33, 0))="", 0, INDEX($AO$2:$AU$8, MATCH(TEXT($B391, "ddd"), $AN$2:$AN$8, 0), MATCH(INDEX(Settings!$AI$19:$AI$33, MATCH(F$10, Settings!$Y$19:$Y$33, 0)), $AO$1:$AU$1, 0))), 0))</f>
        <v/>
      </c>
      <c r="AP391" s="119" t="str">
        <f>IF(OR($B391="", G391="", G$10="", AP$9), "", IFERROR($B391+INDEX(Settings!$AF$19:$AF$33, MATCH(G$10, Settings!$Y$19:$Y$33, 0))+IF(INDEX(Settings!$AI$19:$AI$33, MATCH(G$10, Settings!$Y$19:$Y$33, 0))="", 0, INDEX($AO$2:$AU$8, MATCH(TEXT($B391, "ddd"), $AN$2:$AN$8, 0), MATCH(INDEX(Settings!$AI$19:$AI$33, MATCH(G$10, Settings!$Y$19:$Y$33, 0)), $AO$1:$AU$1, 0))), 0))</f>
        <v/>
      </c>
      <c r="AQ391" s="119" t="str">
        <f>IF(OR($B391="", H391="", H$10="", AQ$9), "", IFERROR($B391+INDEX(Settings!$AF$19:$AF$33, MATCH(H$10, Settings!$Y$19:$Y$33, 0))+IF(INDEX(Settings!$AI$19:$AI$33, MATCH(H$10, Settings!$Y$19:$Y$33, 0))="", 0, INDEX($AO$2:$AU$8, MATCH(TEXT($B391, "ddd"), $AN$2:$AN$8, 0), MATCH(INDEX(Settings!$AI$19:$AI$33, MATCH(H$10, Settings!$Y$19:$Y$33, 0)), $AO$1:$AU$1, 0))), 0))</f>
        <v/>
      </c>
      <c r="AR391" s="119" t="str">
        <f>IF(OR($B391="", I391="", I$10="", AR$9), "", IFERROR($B391+INDEX(Settings!$AF$19:$AF$33, MATCH(I$10, Settings!$Y$19:$Y$33, 0))+IF(INDEX(Settings!$AI$19:$AI$33, MATCH(I$10, Settings!$Y$19:$Y$33, 0))="", 0, INDEX($AO$2:$AU$8, MATCH(TEXT($B391, "ddd"), $AN$2:$AN$8, 0), MATCH(INDEX(Settings!$AI$19:$AI$33, MATCH(I$10, Settings!$Y$19:$Y$33, 0)), $AO$1:$AU$1, 0))), 0))</f>
        <v/>
      </c>
      <c r="AS391" s="119" t="str">
        <f>IF(OR($B391="", J391="", J$10="", AS$9), "", IFERROR($B391+INDEX(Settings!$AF$19:$AF$33, MATCH(J$10, Settings!$Y$19:$Y$33, 0))+IF(INDEX(Settings!$AI$19:$AI$33, MATCH(J$10, Settings!$Y$19:$Y$33, 0))="", 0, INDEX($AO$2:$AU$8, MATCH(TEXT($B391, "ddd"), $AN$2:$AN$8, 0), MATCH(INDEX(Settings!$AI$19:$AI$33, MATCH(J$10, Settings!$Y$19:$Y$33, 0)), $AO$1:$AU$1, 0))), 0))</f>
        <v/>
      </c>
      <c r="AT391" s="119" t="str">
        <f>IF(OR($B391="", K391="", K$10="", AT$9), "", IFERROR($B391+INDEX(Settings!$AF$19:$AF$33, MATCH(K$10, Settings!$Y$19:$Y$33, 0))+IF(INDEX(Settings!$AI$19:$AI$33, MATCH(K$10, Settings!$Y$19:$Y$33, 0))="", 0, INDEX($AO$2:$AU$8, MATCH(TEXT($B391, "ddd"), $AN$2:$AN$8, 0), MATCH(INDEX(Settings!$AI$19:$AI$33, MATCH(K$10, Settings!$Y$19:$Y$33, 0)), $AO$1:$AU$1, 0))), 0))</f>
        <v/>
      </c>
      <c r="AU391" s="119" t="str">
        <f>IF(OR($B391="", L391="", L$10="", AU$9), "", IFERROR($B391+INDEX(Settings!$AF$19:$AF$33, MATCH(L$10, Settings!$Y$19:$Y$33, 0))+IF(INDEX(Settings!$AI$19:$AI$33, MATCH(L$10, Settings!$Y$19:$Y$33, 0))="", 0, INDEX($AO$2:$AU$8, MATCH(TEXT($B391, "ddd"), $AN$2:$AN$8, 0), MATCH(INDEX(Settings!$AI$19:$AI$33, MATCH(L$10, Settings!$Y$19:$Y$33, 0)), $AO$1:$AU$1, 0))), 0))</f>
        <v/>
      </c>
      <c r="AV391" s="119" t="str">
        <f>IF(OR($B391="", M391="", M$10="", AV$9), "", IFERROR($B391+INDEX(Settings!$AF$19:$AF$33, MATCH(M$10, Settings!$Y$19:$Y$33, 0))+IF(INDEX(Settings!$AI$19:$AI$33, MATCH(M$10, Settings!$Y$19:$Y$33, 0))="", 0, INDEX($AO$2:$AU$8, MATCH(TEXT($B391, "ddd"), $AN$2:$AN$8, 0), MATCH(INDEX(Settings!$AI$19:$AI$33, MATCH(M$10, Settings!$Y$19:$Y$33, 0)), $AO$1:$AU$1, 0))), 0))</f>
        <v/>
      </c>
      <c r="AW391" s="119" t="str">
        <f>IF(OR($B391="", N391="", N$10="", AW$9), "", IFERROR($B391+INDEX(Settings!$AF$19:$AF$33, MATCH(N$10, Settings!$Y$19:$Y$33, 0))+IF(INDEX(Settings!$AI$19:$AI$33, MATCH(N$10, Settings!$Y$19:$Y$33, 0))="", 0, INDEX($AO$2:$AU$8, MATCH(TEXT($B391, "ddd"), $AN$2:$AN$8, 0), MATCH(INDEX(Settings!$AI$19:$AI$33, MATCH(N$10, Settings!$Y$19:$Y$33, 0)), $AO$1:$AU$1, 0))), 0))</f>
        <v/>
      </c>
      <c r="AX391" s="119" t="str">
        <f>IF(OR($B391="", O391="", O$10="", AX$9), "", IFERROR($B391+INDEX(Settings!$AF$19:$AF$33, MATCH(O$10, Settings!$Y$19:$Y$33, 0))+IF(INDEX(Settings!$AI$19:$AI$33, MATCH(O$10, Settings!$Y$19:$Y$33, 0))="", 0, INDEX($AO$2:$AU$8, MATCH(TEXT($B391, "ddd"), $AN$2:$AN$8, 0), MATCH(INDEX(Settings!$AI$19:$AI$33, MATCH(O$10, Settings!$Y$19:$Y$33, 0)), $AO$1:$AU$1, 0))), 0))</f>
        <v/>
      </c>
      <c r="AY391" s="119" t="str">
        <f>IF(OR($B391="", P391="", P$10="", AY$9), "", IFERROR($B391+INDEX(Settings!$AF$19:$AF$33, MATCH(P$10, Settings!$Y$19:$Y$33, 0))+IF(INDEX(Settings!$AI$19:$AI$33, MATCH(P$10, Settings!$Y$19:$Y$33, 0))="", 0, INDEX($AO$2:$AU$8, MATCH(TEXT($B391, "ddd"), $AN$2:$AN$8, 0), MATCH(INDEX(Settings!$AI$19:$AI$33, MATCH(P$10, Settings!$Y$19:$Y$33, 0)), $AO$1:$AU$1, 0))), 0))</f>
        <v/>
      </c>
      <c r="AZ391" s="120" t="str">
        <f>IF(OR($B391="", Q391="", Q$10="", AZ$9), "", IFERROR($B391+INDEX(Settings!$AF$19:$AF$33, MATCH(Q$10, Settings!$Y$19:$Y$33, 0))+IF(INDEX(Settings!$AI$19:$AI$33, MATCH(Q$10, Settings!$Y$19:$Y$33, 0))="", 0, INDEX($AO$2:$AU$8, MATCH(TEXT($B391, "ddd"), $AN$2:$AN$8, 0), MATCH(INDEX(Settings!$AI$19:$AI$33, MATCH(Q$10, Settings!$Y$19:$Y$33, 0)), $AO$1:$AU$1, 0))), 0))</f>
        <v/>
      </c>
      <c r="BB391" s="118" t="str">
        <f>IF(OR(C$10="", $B391="", C391="", BB$9=""), "", IFERROR(WORKDAY((DATE(YEAR($B391), MONTH($B391)+INDEX(Settings!$AM$19:$AM$33, MATCH(C$10, Settings!$Y$19:$Y$33, 0)), IF(INDEX(Settings!$AQ$19:$AQ$33, MATCH(C$10, Settings!$Y$19:$Y$33, 0))=0, DAY($B391), INDEX(Settings!$AQ$19:$AQ$33, MATCH(C$10, Settings!$Y$19:$Y$33, 0))))-1), 1, Settings!$AY$23:$AY$38), ""))</f>
        <v/>
      </c>
      <c r="BC391" s="119" t="str">
        <f>IF(OR(D$10="", $B391="", D391="", BC$9=""), "", IFERROR(WORKDAY((DATE(YEAR($B391), MONTH($B391)+INDEX(Settings!$AM$19:$AM$33, MATCH(D$10, Settings!$Y$19:$Y$33, 0)), IF(INDEX(Settings!$AQ$19:$AQ$33, MATCH(D$10, Settings!$Y$19:$Y$33, 0))=0, DAY($B391), INDEX(Settings!$AQ$19:$AQ$33, MATCH(D$10, Settings!$Y$19:$Y$33, 0))))-1), 1, Settings!$AY$23:$AY$38), ""))</f>
        <v/>
      </c>
      <c r="BD391" s="119" t="str">
        <f>IF(OR(E$10="", $B391="", E391="", BD$9=""), "", IFERROR(WORKDAY((DATE(YEAR($B391), MONTH($B391)+INDEX(Settings!$AM$19:$AM$33, MATCH(E$10, Settings!$Y$19:$Y$33, 0)), IF(INDEX(Settings!$AQ$19:$AQ$33, MATCH(E$10, Settings!$Y$19:$Y$33, 0))=0, DAY($B391), INDEX(Settings!$AQ$19:$AQ$33, MATCH(E$10, Settings!$Y$19:$Y$33, 0))))-1), 1, Settings!$AY$23:$AY$38), ""))</f>
        <v/>
      </c>
      <c r="BE391" s="119" t="str">
        <f>IF(OR(F$10="", $B391="", F391="", BE$9=""), "", IFERROR(WORKDAY((DATE(YEAR($B391), MONTH($B391)+INDEX(Settings!$AM$19:$AM$33, MATCH(F$10, Settings!$Y$19:$Y$33, 0)), IF(INDEX(Settings!$AQ$19:$AQ$33, MATCH(F$10, Settings!$Y$19:$Y$33, 0))=0, DAY($B391), INDEX(Settings!$AQ$19:$AQ$33, MATCH(F$10, Settings!$Y$19:$Y$33, 0))))-1), 1, Settings!$AY$23:$AY$38), ""))</f>
        <v/>
      </c>
      <c r="BF391" s="119" t="str">
        <f>IF(OR(G$10="", $B391="", G391="", BF$9=""), "", IFERROR(WORKDAY((DATE(YEAR($B391), MONTH($B391)+INDEX(Settings!$AM$19:$AM$33, MATCH(G$10, Settings!$Y$19:$Y$33, 0)), IF(INDEX(Settings!$AQ$19:$AQ$33, MATCH(G$10, Settings!$Y$19:$Y$33, 0))=0, DAY($B391), INDEX(Settings!$AQ$19:$AQ$33, MATCH(G$10, Settings!$Y$19:$Y$33, 0))))-1), 1, Settings!$AY$23:$AY$38), ""))</f>
        <v/>
      </c>
      <c r="BG391" s="119" t="str">
        <f>IF(OR(H$10="", $B391="", H391="", BG$9=""), "", IFERROR(WORKDAY((DATE(YEAR($B391), MONTH($B391)+INDEX(Settings!$AM$19:$AM$33, MATCH(H$10, Settings!$Y$19:$Y$33, 0)), IF(INDEX(Settings!$AQ$19:$AQ$33, MATCH(H$10, Settings!$Y$19:$Y$33, 0))=0, DAY($B391), INDEX(Settings!$AQ$19:$AQ$33, MATCH(H$10, Settings!$Y$19:$Y$33, 0))))-1), 1, Settings!$AY$23:$AY$38), ""))</f>
        <v/>
      </c>
      <c r="BH391" s="119" t="str">
        <f>IF(OR(I$10="", $B391="", I391="", BH$9=""), "", IFERROR(WORKDAY((DATE(YEAR($B391), MONTH($B391)+INDEX(Settings!$AM$19:$AM$33, MATCH(I$10, Settings!$Y$19:$Y$33, 0)), IF(INDEX(Settings!$AQ$19:$AQ$33, MATCH(I$10, Settings!$Y$19:$Y$33, 0))=0, DAY($B391), INDEX(Settings!$AQ$19:$AQ$33, MATCH(I$10, Settings!$Y$19:$Y$33, 0))))-1), 1, Settings!$AY$23:$AY$38), ""))</f>
        <v/>
      </c>
      <c r="BI391" s="119" t="str">
        <f>IF(OR(J$10="", $B391="", J391="", BI$9=""), "", IFERROR(WORKDAY((DATE(YEAR($B391), MONTH($B391)+INDEX(Settings!$AM$19:$AM$33, MATCH(J$10, Settings!$Y$19:$Y$33, 0)), IF(INDEX(Settings!$AQ$19:$AQ$33, MATCH(J$10, Settings!$Y$19:$Y$33, 0))=0, DAY($B391), INDEX(Settings!$AQ$19:$AQ$33, MATCH(J$10, Settings!$Y$19:$Y$33, 0))))-1), 1, Settings!$AY$23:$AY$38), ""))</f>
        <v/>
      </c>
      <c r="BJ391" s="119" t="str">
        <f>IF(OR(K$10="", $B391="", K391="", BJ$9=""), "", IFERROR(WORKDAY((DATE(YEAR($B391), MONTH($B391)+INDEX(Settings!$AM$19:$AM$33, MATCH(K$10, Settings!$Y$19:$Y$33, 0)), IF(INDEX(Settings!$AQ$19:$AQ$33, MATCH(K$10, Settings!$Y$19:$Y$33, 0))=0, DAY($B391), INDEX(Settings!$AQ$19:$AQ$33, MATCH(K$10, Settings!$Y$19:$Y$33, 0))))-1), 1, Settings!$AY$23:$AY$38), ""))</f>
        <v/>
      </c>
      <c r="BK391" s="119" t="str">
        <f>IF(OR(L$10="", $B391="", L391="", BK$9=""), "", IFERROR(WORKDAY((DATE(YEAR($B391), MONTH($B391)+INDEX(Settings!$AM$19:$AM$33, MATCH(L$10, Settings!$Y$19:$Y$33, 0)), IF(INDEX(Settings!$AQ$19:$AQ$33, MATCH(L$10, Settings!$Y$19:$Y$33, 0))=0, DAY($B391), INDEX(Settings!$AQ$19:$AQ$33, MATCH(L$10, Settings!$Y$19:$Y$33, 0))))-1), 1, Settings!$AY$23:$AY$38), ""))</f>
        <v/>
      </c>
      <c r="BL391" s="119" t="str">
        <f>IF(OR(M$10="", $B391="", M391="", BL$9=""), "", IFERROR(WORKDAY((DATE(YEAR($B391), MONTH($B391)+INDEX(Settings!$AM$19:$AM$33, MATCH(M$10, Settings!$Y$19:$Y$33, 0)), IF(INDEX(Settings!$AQ$19:$AQ$33, MATCH(M$10, Settings!$Y$19:$Y$33, 0))=0, DAY($B391), INDEX(Settings!$AQ$19:$AQ$33, MATCH(M$10, Settings!$Y$19:$Y$33, 0))))-1), 1, Settings!$AY$23:$AY$38), ""))</f>
        <v/>
      </c>
      <c r="BM391" s="119" t="str">
        <f>IF(OR(N$10="", $B391="", N391="", BM$9=""), "", IFERROR(WORKDAY((DATE(YEAR($B391), MONTH($B391)+INDEX(Settings!$AM$19:$AM$33, MATCH(N$10, Settings!$Y$19:$Y$33, 0)), IF(INDEX(Settings!$AQ$19:$AQ$33, MATCH(N$10, Settings!$Y$19:$Y$33, 0))=0, DAY($B391), INDEX(Settings!$AQ$19:$AQ$33, MATCH(N$10, Settings!$Y$19:$Y$33, 0))))-1), 1, Settings!$AY$23:$AY$38), ""))</f>
        <v/>
      </c>
      <c r="BN391" s="119" t="str">
        <f>IF(OR(O$10="", $B391="", O391="", BN$9=""), "", IFERROR(WORKDAY((DATE(YEAR($B391), MONTH($B391)+INDEX(Settings!$AM$19:$AM$33, MATCH(O$10, Settings!$Y$19:$Y$33, 0)), IF(INDEX(Settings!$AQ$19:$AQ$33, MATCH(O$10, Settings!$Y$19:$Y$33, 0))=0, DAY($B391), INDEX(Settings!$AQ$19:$AQ$33, MATCH(O$10, Settings!$Y$19:$Y$33, 0))))-1), 1, Settings!$AY$23:$AY$38), ""))</f>
        <v/>
      </c>
      <c r="BO391" s="119" t="str">
        <f>IF(OR(P$10="", $B391="", P391="", BO$9=""), "", IFERROR(WORKDAY((DATE(YEAR($B391), MONTH($B391)+INDEX(Settings!$AM$19:$AM$33, MATCH(P$10, Settings!$Y$19:$Y$33, 0)), IF(INDEX(Settings!$AQ$19:$AQ$33, MATCH(P$10, Settings!$Y$19:$Y$33, 0))=0, DAY($B391), INDEX(Settings!$AQ$19:$AQ$33, MATCH(P$10, Settings!$Y$19:$Y$33, 0))))-1), 1, Settings!$AY$23:$AY$38), ""))</f>
        <v/>
      </c>
      <c r="BP391" s="120" t="str">
        <f>IF(OR(Q$10="", $B391="", Q391="", BP$9=""), "", IFERROR(WORKDAY((DATE(YEAR($B391), MONTH($B391)+INDEX(Settings!$AM$19:$AM$33, MATCH(Q$10, Settings!$Y$19:$Y$33, 0)), IF(INDEX(Settings!$AQ$19:$AQ$33, MATCH(Q$10, Settings!$Y$19:$Y$33, 0))=0, DAY($B391), INDEX(Settings!$AQ$19:$AQ$33, MATCH(Q$10, Settings!$Y$19:$Y$33, 0))))-1), 1, Settings!$AY$23:$AY$38), ""))</f>
        <v/>
      </c>
      <c r="BR391" s="118" t="str">
        <f>IF(BB391="", "", IF(BB391&lt;=$B391, WORKDAY(DATE(YEAR($BB391), MONTH(BB391)+1, DAY(BB391)-1), 1, Settings!$AY$23:$AY$38), BB391))</f>
        <v/>
      </c>
      <c r="BS391" s="119" t="str">
        <f>IF(BC391="", "", IF(BC391&lt;=$B391, WORKDAY(DATE(YEAR($BB391), MONTH(BC391)+1, DAY(BC391)-1), 1, Settings!$AY$23:$AY$38), BC391))</f>
        <v/>
      </c>
      <c r="BT391" s="119" t="str">
        <f>IF(BD391="", "", IF(BD391&lt;=$B391, WORKDAY(DATE(YEAR($BB391), MONTH(BD391)+1, DAY(BD391)-1), 1, Settings!$AY$23:$AY$38), BD391))</f>
        <v/>
      </c>
      <c r="BU391" s="119" t="str">
        <f>IF(BE391="", "", IF(BE391&lt;=$B391, WORKDAY(DATE(YEAR($BB391), MONTH(BE391)+1, DAY(BE391)-1), 1, Settings!$AY$23:$AY$38), BE391))</f>
        <v/>
      </c>
      <c r="BV391" s="119" t="str">
        <f>IF(BF391="", "", IF(BF391&lt;=$B391, WORKDAY(DATE(YEAR($BB391), MONTH(BF391)+1, DAY(BF391)-1), 1, Settings!$AY$23:$AY$38), BF391))</f>
        <v/>
      </c>
      <c r="BW391" s="119" t="str">
        <f>IF(BG391="", "", IF(BG391&lt;=$B391, WORKDAY(DATE(YEAR($BB391), MONTH(BG391)+1, DAY(BG391)-1), 1, Settings!$AY$23:$AY$38), BG391))</f>
        <v/>
      </c>
      <c r="BX391" s="119" t="str">
        <f>IF(BH391="", "", IF(BH391&lt;=$B391, WORKDAY(DATE(YEAR($BB391), MONTH(BH391)+1, DAY(BH391)-1), 1, Settings!$AY$23:$AY$38), BH391))</f>
        <v/>
      </c>
      <c r="BY391" s="119" t="str">
        <f>IF(BI391="", "", IF(BI391&lt;=$B391, WORKDAY(DATE(YEAR($BB391), MONTH(BI391)+1, DAY(BI391)-1), 1, Settings!$AY$23:$AY$38), BI391))</f>
        <v/>
      </c>
      <c r="BZ391" s="119" t="str">
        <f>IF(BJ391="", "", IF(BJ391&lt;=$B391, WORKDAY(DATE(YEAR($BB391), MONTH(BJ391)+1, DAY(BJ391)-1), 1, Settings!$AY$23:$AY$38), BJ391))</f>
        <v/>
      </c>
      <c r="CA391" s="119" t="str">
        <f>IF(BK391="", "", IF(BK391&lt;=$B391, WORKDAY(DATE(YEAR($BB391), MONTH(BK391)+1, DAY(BK391)-1), 1, Settings!$AY$23:$AY$38), BK391))</f>
        <v/>
      </c>
      <c r="CB391" s="119" t="str">
        <f>IF(BL391="", "", IF(BL391&lt;=$B391, WORKDAY(DATE(YEAR($BB391), MONTH(BL391)+1, DAY(BL391)-1), 1, Settings!$AY$23:$AY$38), BL391))</f>
        <v/>
      </c>
      <c r="CC391" s="119" t="str">
        <f>IF(BM391="", "", IF(BM391&lt;=$B391, WORKDAY(DATE(YEAR($BB391), MONTH(BM391)+1, DAY(BM391)-1), 1, Settings!$AY$23:$AY$38), BM391))</f>
        <v/>
      </c>
      <c r="CD391" s="119" t="str">
        <f>IF(BN391="", "", IF(BN391&lt;=$B391, WORKDAY(DATE(YEAR($BB391), MONTH(BN391)+1, DAY(BN391)-1), 1, Settings!$AY$23:$AY$38), BN391))</f>
        <v/>
      </c>
      <c r="CE391" s="119" t="str">
        <f>IF(BO391="", "", IF(BO391&lt;=$B391, WORKDAY(DATE(YEAR($BB391), MONTH(BO391)+1, DAY(BO391)-1), 1, Settings!$AY$23:$AY$38), BO391))</f>
        <v/>
      </c>
      <c r="CF391" s="120" t="str">
        <f>IF(BP391="", "", IF(BP391&lt;=$B391, WORKDAY(DATE(YEAR($BB391), MONTH(BP391)+1, DAY(BP391)-1), 1, Settings!$AY$23:$AY$38), BP391))</f>
        <v/>
      </c>
      <c r="CH391" s="48" t="str">
        <f t="shared" si="159"/>
        <v/>
      </c>
      <c r="CI391" s="49" t="str">
        <f t="shared" si="160"/>
        <v/>
      </c>
      <c r="CJ391" s="49" t="str">
        <f t="shared" si="161"/>
        <v/>
      </c>
      <c r="CK391" s="49" t="str">
        <f t="shared" si="162"/>
        <v/>
      </c>
      <c r="CL391" s="49" t="str">
        <f t="shared" si="163"/>
        <v/>
      </c>
      <c r="CM391" s="49" t="str">
        <f t="shared" si="164"/>
        <v/>
      </c>
      <c r="CN391" s="49" t="str">
        <f t="shared" si="165"/>
        <v/>
      </c>
      <c r="CO391" s="49" t="str">
        <f t="shared" si="166"/>
        <v/>
      </c>
      <c r="CP391" s="49" t="str">
        <f t="shared" si="167"/>
        <v/>
      </c>
      <c r="CQ391" s="49" t="str">
        <f t="shared" si="168"/>
        <v/>
      </c>
      <c r="CR391" s="49" t="str">
        <f t="shared" si="169"/>
        <v/>
      </c>
      <c r="CS391" s="49" t="str">
        <f t="shared" si="170"/>
        <v/>
      </c>
      <c r="CT391" s="49" t="str">
        <f t="shared" si="171"/>
        <v/>
      </c>
      <c r="CU391" s="49" t="str">
        <f t="shared" si="172"/>
        <v/>
      </c>
      <c r="CV391" s="16" t="str">
        <f t="shared" si="173"/>
        <v/>
      </c>
      <c r="CX391" s="48" t="str">
        <f t="shared" si="174"/>
        <v/>
      </c>
      <c r="CY391" s="49" t="str">
        <f t="shared" si="175"/>
        <v/>
      </c>
      <c r="CZ391" s="49" t="str">
        <f t="shared" si="176"/>
        <v/>
      </c>
      <c r="DA391" s="49" t="str">
        <f t="shared" si="177"/>
        <v/>
      </c>
      <c r="DB391" s="49" t="str">
        <f t="shared" si="178"/>
        <v/>
      </c>
      <c r="DC391" s="49" t="str">
        <f t="shared" si="179"/>
        <v/>
      </c>
      <c r="DD391" s="49" t="str">
        <f t="shared" si="180"/>
        <v/>
      </c>
      <c r="DE391" s="49" t="str">
        <f t="shared" si="181"/>
        <v/>
      </c>
      <c r="DF391" s="49" t="str">
        <f t="shared" si="182"/>
        <v/>
      </c>
      <c r="DG391" s="49" t="str">
        <f t="shared" si="183"/>
        <v/>
      </c>
      <c r="DH391" s="49" t="str">
        <f t="shared" si="184"/>
        <v/>
      </c>
      <c r="DI391" s="49" t="str">
        <f t="shared" si="185"/>
        <v/>
      </c>
      <c r="DJ391" s="49" t="str">
        <f t="shared" si="186"/>
        <v/>
      </c>
      <c r="DK391" s="49" t="str">
        <f t="shared" si="187"/>
        <v/>
      </c>
      <c r="DL391" s="16" t="str">
        <f t="shared" si="188"/>
        <v/>
      </c>
      <c r="DN391" s="17" t="str">
        <f t="shared" si="189"/>
        <v>Jul 2020</v>
      </c>
    </row>
    <row r="392" spans="1:118" x14ac:dyDescent="0.25">
      <c r="A392" s="30"/>
      <c r="B392" s="102">
        <f>IF(B391="", "", IFERROR(IF(B391+1&gt;Settings!$G$25, "", B391+1), ""))</f>
        <v>44028</v>
      </c>
      <c r="C392" s="294"/>
      <c r="D392" s="295"/>
      <c r="E392" s="295"/>
      <c r="F392" s="295"/>
      <c r="G392" s="295"/>
      <c r="H392" s="295"/>
      <c r="I392" s="295"/>
      <c r="J392" s="295"/>
      <c r="K392" s="295"/>
      <c r="L392" s="295"/>
      <c r="M392" s="295"/>
      <c r="N392" s="295"/>
      <c r="O392" s="295"/>
      <c r="P392" s="295"/>
      <c r="Q392" s="296"/>
      <c r="R392" s="30"/>
      <c r="T392" s="17" t="str">
        <f>IF($B392="", "", IF($B392&lt;Settings!$G$23, "Old", "New"))</f>
        <v>New</v>
      </c>
      <c r="AL392" s="118" t="str">
        <f>IF(OR($B392="", C392="", C$10="", AL$9), "", IFERROR($B392+INDEX(Settings!$AF$19:$AF$33, MATCH(C$10, Settings!$Y$19:$Y$33, 0))+IF(INDEX(Settings!$AI$19:$AI$33, MATCH(C$10, Settings!$Y$19:$Y$33, 0))="", 0, INDEX($AO$2:$AU$8, MATCH(TEXT($B392, "ddd"), $AN$2:$AN$8, 0), MATCH(INDEX(Settings!$AI$19:$AI$33, MATCH(C$10, Settings!$Y$19:$Y$33, 0)), $AO$1:$AU$1, 0))), 0))</f>
        <v/>
      </c>
      <c r="AM392" s="119" t="str">
        <f>IF(OR($B392="", D392="", D$10="", AM$9), "", IFERROR($B392+INDEX(Settings!$AF$19:$AF$33, MATCH(D$10, Settings!$Y$19:$Y$33, 0))+IF(INDEX(Settings!$AI$19:$AI$33, MATCH(D$10, Settings!$Y$19:$Y$33, 0))="", 0, INDEX($AO$2:$AU$8, MATCH(TEXT($B392, "ddd"), $AN$2:$AN$8, 0), MATCH(INDEX(Settings!$AI$19:$AI$33, MATCH(D$10, Settings!$Y$19:$Y$33, 0)), $AO$1:$AU$1, 0))), 0))</f>
        <v/>
      </c>
      <c r="AN392" s="119" t="str">
        <f>IF(OR($B392="", E392="", E$10="", AN$9), "", IFERROR($B392+INDEX(Settings!$AF$19:$AF$33, MATCH(E$10, Settings!$Y$19:$Y$33, 0))+IF(INDEX(Settings!$AI$19:$AI$33, MATCH(E$10, Settings!$Y$19:$Y$33, 0))="", 0, INDEX($AO$2:$AU$8, MATCH(TEXT($B392, "ddd"), $AN$2:$AN$8, 0), MATCH(INDEX(Settings!$AI$19:$AI$33, MATCH(E$10, Settings!$Y$19:$Y$33, 0)), $AO$1:$AU$1, 0))), 0))</f>
        <v/>
      </c>
      <c r="AO392" s="119" t="str">
        <f>IF(OR($B392="", F392="", F$10="", AO$9), "", IFERROR($B392+INDEX(Settings!$AF$19:$AF$33, MATCH(F$10, Settings!$Y$19:$Y$33, 0))+IF(INDEX(Settings!$AI$19:$AI$33, MATCH(F$10, Settings!$Y$19:$Y$33, 0))="", 0, INDEX($AO$2:$AU$8, MATCH(TEXT($B392, "ddd"), $AN$2:$AN$8, 0), MATCH(INDEX(Settings!$AI$19:$AI$33, MATCH(F$10, Settings!$Y$19:$Y$33, 0)), $AO$1:$AU$1, 0))), 0))</f>
        <v/>
      </c>
      <c r="AP392" s="119" t="str">
        <f>IF(OR($B392="", G392="", G$10="", AP$9), "", IFERROR($B392+INDEX(Settings!$AF$19:$AF$33, MATCH(G$10, Settings!$Y$19:$Y$33, 0))+IF(INDEX(Settings!$AI$19:$AI$33, MATCH(G$10, Settings!$Y$19:$Y$33, 0))="", 0, INDEX($AO$2:$AU$8, MATCH(TEXT($B392, "ddd"), $AN$2:$AN$8, 0), MATCH(INDEX(Settings!$AI$19:$AI$33, MATCH(G$10, Settings!$Y$19:$Y$33, 0)), $AO$1:$AU$1, 0))), 0))</f>
        <v/>
      </c>
      <c r="AQ392" s="119" t="str">
        <f>IF(OR($B392="", H392="", H$10="", AQ$9), "", IFERROR($B392+INDEX(Settings!$AF$19:$AF$33, MATCH(H$10, Settings!$Y$19:$Y$33, 0))+IF(INDEX(Settings!$AI$19:$AI$33, MATCH(H$10, Settings!$Y$19:$Y$33, 0))="", 0, INDEX($AO$2:$AU$8, MATCH(TEXT($B392, "ddd"), $AN$2:$AN$8, 0), MATCH(INDEX(Settings!$AI$19:$AI$33, MATCH(H$10, Settings!$Y$19:$Y$33, 0)), $AO$1:$AU$1, 0))), 0))</f>
        <v/>
      </c>
      <c r="AR392" s="119" t="str">
        <f>IF(OR($B392="", I392="", I$10="", AR$9), "", IFERROR($B392+INDEX(Settings!$AF$19:$AF$33, MATCH(I$10, Settings!$Y$19:$Y$33, 0))+IF(INDEX(Settings!$AI$19:$AI$33, MATCH(I$10, Settings!$Y$19:$Y$33, 0))="", 0, INDEX($AO$2:$AU$8, MATCH(TEXT($B392, "ddd"), $AN$2:$AN$8, 0), MATCH(INDEX(Settings!$AI$19:$AI$33, MATCH(I$10, Settings!$Y$19:$Y$33, 0)), $AO$1:$AU$1, 0))), 0))</f>
        <v/>
      </c>
      <c r="AS392" s="119" t="str">
        <f>IF(OR($B392="", J392="", J$10="", AS$9), "", IFERROR($B392+INDEX(Settings!$AF$19:$AF$33, MATCH(J$10, Settings!$Y$19:$Y$33, 0))+IF(INDEX(Settings!$AI$19:$AI$33, MATCH(J$10, Settings!$Y$19:$Y$33, 0))="", 0, INDEX($AO$2:$AU$8, MATCH(TEXT($B392, "ddd"), $AN$2:$AN$8, 0), MATCH(INDEX(Settings!$AI$19:$AI$33, MATCH(J$10, Settings!$Y$19:$Y$33, 0)), $AO$1:$AU$1, 0))), 0))</f>
        <v/>
      </c>
      <c r="AT392" s="119" t="str">
        <f>IF(OR($B392="", K392="", K$10="", AT$9), "", IFERROR($B392+INDEX(Settings!$AF$19:$AF$33, MATCH(K$10, Settings!$Y$19:$Y$33, 0))+IF(INDEX(Settings!$AI$19:$AI$33, MATCH(K$10, Settings!$Y$19:$Y$33, 0))="", 0, INDEX($AO$2:$AU$8, MATCH(TEXT($B392, "ddd"), $AN$2:$AN$8, 0), MATCH(INDEX(Settings!$AI$19:$AI$33, MATCH(K$10, Settings!$Y$19:$Y$33, 0)), $AO$1:$AU$1, 0))), 0))</f>
        <v/>
      </c>
      <c r="AU392" s="119" t="str">
        <f>IF(OR($B392="", L392="", L$10="", AU$9), "", IFERROR($B392+INDEX(Settings!$AF$19:$AF$33, MATCH(L$10, Settings!$Y$19:$Y$33, 0))+IF(INDEX(Settings!$AI$19:$AI$33, MATCH(L$10, Settings!$Y$19:$Y$33, 0))="", 0, INDEX($AO$2:$AU$8, MATCH(TEXT($B392, "ddd"), $AN$2:$AN$8, 0), MATCH(INDEX(Settings!$AI$19:$AI$33, MATCH(L$10, Settings!$Y$19:$Y$33, 0)), $AO$1:$AU$1, 0))), 0))</f>
        <v/>
      </c>
      <c r="AV392" s="119" t="str">
        <f>IF(OR($B392="", M392="", M$10="", AV$9), "", IFERROR($B392+INDEX(Settings!$AF$19:$AF$33, MATCH(M$10, Settings!$Y$19:$Y$33, 0))+IF(INDEX(Settings!$AI$19:$AI$33, MATCH(M$10, Settings!$Y$19:$Y$33, 0))="", 0, INDEX($AO$2:$AU$8, MATCH(TEXT($B392, "ddd"), $AN$2:$AN$8, 0), MATCH(INDEX(Settings!$AI$19:$AI$33, MATCH(M$10, Settings!$Y$19:$Y$33, 0)), $AO$1:$AU$1, 0))), 0))</f>
        <v/>
      </c>
      <c r="AW392" s="119" t="str">
        <f>IF(OR($B392="", N392="", N$10="", AW$9), "", IFERROR($B392+INDEX(Settings!$AF$19:$AF$33, MATCH(N$10, Settings!$Y$19:$Y$33, 0))+IF(INDEX(Settings!$AI$19:$AI$33, MATCH(N$10, Settings!$Y$19:$Y$33, 0))="", 0, INDEX($AO$2:$AU$8, MATCH(TEXT($B392, "ddd"), $AN$2:$AN$8, 0), MATCH(INDEX(Settings!$AI$19:$AI$33, MATCH(N$10, Settings!$Y$19:$Y$33, 0)), $AO$1:$AU$1, 0))), 0))</f>
        <v/>
      </c>
      <c r="AX392" s="119" t="str">
        <f>IF(OR($B392="", O392="", O$10="", AX$9), "", IFERROR($B392+INDEX(Settings!$AF$19:$AF$33, MATCH(O$10, Settings!$Y$19:$Y$33, 0))+IF(INDEX(Settings!$AI$19:$AI$33, MATCH(O$10, Settings!$Y$19:$Y$33, 0))="", 0, INDEX($AO$2:$AU$8, MATCH(TEXT($B392, "ddd"), $AN$2:$AN$8, 0), MATCH(INDEX(Settings!$AI$19:$AI$33, MATCH(O$10, Settings!$Y$19:$Y$33, 0)), $AO$1:$AU$1, 0))), 0))</f>
        <v/>
      </c>
      <c r="AY392" s="119" t="str">
        <f>IF(OR($B392="", P392="", P$10="", AY$9), "", IFERROR($B392+INDEX(Settings!$AF$19:$AF$33, MATCH(P$10, Settings!$Y$19:$Y$33, 0))+IF(INDEX(Settings!$AI$19:$AI$33, MATCH(P$10, Settings!$Y$19:$Y$33, 0))="", 0, INDEX($AO$2:$AU$8, MATCH(TEXT($B392, "ddd"), $AN$2:$AN$8, 0), MATCH(INDEX(Settings!$AI$19:$AI$33, MATCH(P$10, Settings!$Y$19:$Y$33, 0)), $AO$1:$AU$1, 0))), 0))</f>
        <v/>
      </c>
      <c r="AZ392" s="120" t="str">
        <f>IF(OR($B392="", Q392="", Q$10="", AZ$9), "", IFERROR($B392+INDEX(Settings!$AF$19:$AF$33, MATCH(Q$10, Settings!$Y$19:$Y$33, 0))+IF(INDEX(Settings!$AI$19:$AI$33, MATCH(Q$10, Settings!$Y$19:$Y$33, 0))="", 0, INDEX($AO$2:$AU$8, MATCH(TEXT($B392, "ddd"), $AN$2:$AN$8, 0), MATCH(INDEX(Settings!$AI$19:$AI$33, MATCH(Q$10, Settings!$Y$19:$Y$33, 0)), $AO$1:$AU$1, 0))), 0))</f>
        <v/>
      </c>
      <c r="BB392" s="118" t="str">
        <f>IF(OR(C$10="", $B392="", C392="", BB$9=""), "", IFERROR(WORKDAY((DATE(YEAR($B392), MONTH($B392)+INDEX(Settings!$AM$19:$AM$33, MATCH(C$10, Settings!$Y$19:$Y$33, 0)), IF(INDEX(Settings!$AQ$19:$AQ$33, MATCH(C$10, Settings!$Y$19:$Y$33, 0))=0, DAY($B392), INDEX(Settings!$AQ$19:$AQ$33, MATCH(C$10, Settings!$Y$19:$Y$33, 0))))-1), 1, Settings!$AY$23:$AY$38), ""))</f>
        <v/>
      </c>
      <c r="BC392" s="119" t="str">
        <f>IF(OR(D$10="", $B392="", D392="", BC$9=""), "", IFERROR(WORKDAY((DATE(YEAR($B392), MONTH($B392)+INDEX(Settings!$AM$19:$AM$33, MATCH(D$10, Settings!$Y$19:$Y$33, 0)), IF(INDEX(Settings!$AQ$19:$AQ$33, MATCH(D$10, Settings!$Y$19:$Y$33, 0))=0, DAY($B392), INDEX(Settings!$AQ$19:$AQ$33, MATCH(D$10, Settings!$Y$19:$Y$33, 0))))-1), 1, Settings!$AY$23:$AY$38), ""))</f>
        <v/>
      </c>
      <c r="BD392" s="119" t="str">
        <f>IF(OR(E$10="", $B392="", E392="", BD$9=""), "", IFERROR(WORKDAY((DATE(YEAR($B392), MONTH($B392)+INDEX(Settings!$AM$19:$AM$33, MATCH(E$10, Settings!$Y$19:$Y$33, 0)), IF(INDEX(Settings!$AQ$19:$AQ$33, MATCH(E$10, Settings!$Y$19:$Y$33, 0))=0, DAY($B392), INDEX(Settings!$AQ$19:$AQ$33, MATCH(E$10, Settings!$Y$19:$Y$33, 0))))-1), 1, Settings!$AY$23:$AY$38), ""))</f>
        <v/>
      </c>
      <c r="BE392" s="119" t="str">
        <f>IF(OR(F$10="", $B392="", F392="", BE$9=""), "", IFERROR(WORKDAY((DATE(YEAR($B392), MONTH($B392)+INDEX(Settings!$AM$19:$AM$33, MATCH(F$10, Settings!$Y$19:$Y$33, 0)), IF(INDEX(Settings!$AQ$19:$AQ$33, MATCH(F$10, Settings!$Y$19:$Y$33, 0))=0, DAY($B392), INDEX(Settings!$AQ$19:$AQ$33, MATCH(F$10, Settings!$Y$19:$Y$33, 0))))-1), 1, Settings!$AY$23:$AY$38), ""))</f>
        <v/>
      </c>
      <c r="BF392" s="119" t="str">
        <f>IF(OR(G$10="", $B392="", G392="", BF$9=""), "", IFERROR(WORKDAY((DATE(YEAR($B392), MONTH($B392)+INDEX(Settings!$AM$19:$AM$33, MATCH(G$10, Settings!$Y$19:$Y$33, 0)), IF(INDEX(Settings!$AQ$19:$AQ$33, MATCH(G$10, Settings!$Y$19:$Y$33, 0))=0, DAY($B392), INDEX(Settings!$AQ$19:$AQ$33, MATCH(G$10, Settings!$Y$19:$Y$33, 0))))-1), 1, Settings!$AY$23:$AY$38), ""))</f>
        <v/>
      </c>
      <c r="BG392" s="119" t="str">
        <f>IF(OR(H$10="", $B392="", H392="", BG$9=""), "", IFERROR(WORKDAY((DATE(YEAR($B392), MONTH($B392)+INDEX(Settings!$AM$19:$AM$33, MATCH(H$10, Settings!$Y$19:$Y$33, 0)), IF(INDEX(Settings!$AQ$19:$AQ$33, MATCH(H$10, Settings!$Y$19:$Y$33, 0))=0, DAY($B392), INDEX(Settings!$AQ$19:$AQ$33, MATCH(H$10, Settings!$Y$19:$Y$33, 0))))-1), 1, Settings!$AY$23:$AY$38), ""))</f>
        <v/>
      </c>
      <c r="BH392" s="119" t="str">
        <f>IF(OR(I$10="", $B392="", I392="", BH$9=""), "", IFERROR(WORKDAY((DATE(YEAR($B392), MONTH($B392)+INDEX(Settings!$AM$19:$AM$33, MATCH(I$10, Settings!$Y$19:$Y$33, 0)), IF(INDEX(Settings!$AQ$19:$AQ$33, MATCH(I$10, Settings!$Y$19:$Y$33, 0))=0, DAY($B392), INDEX(Settings!$AQ$19:$AQ$33, MATCH(I$10, Settings!$Y$19:$Y$33, 0))))-1), 1, Settings!$AY$23:$AY$38), ""))</f>
        <v/>
      </c>
      <c r="BI392" s="119" t="str">
        <f>IF(OR(J$10="", $B392="", J392="", BI$9=""), "", IFERROR(WORKDAY((DATE(YEAR($B392), MONTH($B392)+INDEX(Settings!$AM$19:$AM$33, MATCH(J$10, Settings!$Y$19:$Y$33, 0)), IF(INDEX(Settings!$AQ$19:$AQ$33, MATCH(J$10, Settings!$Y$19:$Y$33, 0))=0, DAY($B392), INDEX(Settings!$AQ$19:$AQ$33, MATCH(J$10, Settings!$Y$19:$Y$33, 0))))-1), 1, Settings!$AY$23:$AY$38), ""))</f>
        <v/>
      </c>
      <c r="BJ392" s="119" t="str">
        <f>IF(OR(K$10="", $B392="", K392="", BJ$9=""), "", IFERROR(WORKDAY((DATE(YEAR($B392), MONTH($B392)+INDEX(Settings!$AM$19:$AM$33, MATCH(K$10, Settings!$Y$19:$Y$33, 0)), IF(INDEX(Settings!$AQ$19:$AQ$33, MATCH(K$10, Settings!$Y$19:$Y$33, 0))=0, DAY($B392), INDEX(Settings!$AQ$19:$AQ$33, MATCH(K$10, Settings!$Y$19:$Y$33, 0))))-1), 1, Settings!$AY$23:$AY$38), ""))</f>
        <v/>
      </c>
      <c r="BK392" s="119" t="str">
        <f>IF(OR(L$10="", $B392="", L392="", BK$9=""), "", IFERROR(WORKDAY((DATE(YEAR($B392), MONTH($B392)+INDEX(Settings!$AM$19:$AM$33, MATCH(L$10, Settings!$Y$19:$Y$33, 0)), IF(INDEX(Settings!$AQ$19:$AQ$33, MATCH(L$10, Settings!$Y$19:$Y$33, 0))=0, DAY($B392), INDEX(Settings!$AQ$19:$AQ$33, MATCH(L$10, Settings!$Y$19:$Y$33, 0))))-1), 1, Settings!$AY$23:$AY$38), ""))</f>
        <v/>
      </c>
      <c r="BL392" s="119" t="str">
        <f>IF(OR(M$10="", $B392="", M392="", BL$9=""), "", IFERROR(WORKDAY((DATE(YEAR($B392), MONTH($B392)+INDEX(Settings!$AM$19:$AM$33, MATCH(M$10, Settings!$Y$19:$Y$33, 0)), IF(INDEX(Settings!$AQ$19:$AQ$33, MATCH(M$10, Settings!$Y$19:$Y$33, 0))=0, DAY($B392), INDEX(Settings!$AQ$19:$AQ$33, MATCH(M$10, Settings!$Y$19:$Y$33, 0))))-1), 1, Settings!$AY$23:$AY$38), ""))</f>
        <v/>
      </c>
      <c r="BM392" s="119" t="str">
        <f>IF(OR(N$10="", $B392="", N392="", BM$9=""), "", IFERROR(WORKDAY((DATE(YEAR($B392), MONTH($B392)+INDEX(Settings!$AM$19:$AM$33, MATCH(N$10, Settings!$Y$19:$Y$33, 0)), IF(INDEX(Settings!$AQ$19:$AQ$33, MATCH(N$10, Settings!$Y$19:$Y$33, 0))=0, DAY($B392), INDEX(Settings!$AQ$19:$AQ$33, MATCH(N$10, Settings!$Y$19:$Y$33, 0))))-1), 1, Settings!$AY$23:$AY$38), ""))</f>
        <v/>
      </c>
      <c r="BN392" s="119" t="str">
        <f>IF(OR(O$10="", $B392="", O392="", BN$9=""), "", IFERROR(WORKDAY((DATE(YEAR($B392), MONTH($B392)+INDEX(Settings!$AM$19:$AM$33, MATCH(O$10, Settings!$Y$19:$Y$33, 0)), IF(INDEX(Settings!$AQ$19:$AQ$33, MATCH(O$10, Settings!$Y$19:$Y$33, 0))=0, DAY($B392), INDEX(Settings!$AQ$19:$AQ$33, MATCH(O$10, Settings!$Y$19:$Y$33, 0))))-1), 1, Settings!$AY$23:$AY$38), ""))</f>
        <v/>
      </c>
      <c r="BO392" s="119" t="str">
        <f>IF(OR(P$10="", $B392="", P392="", BO$9=""), "", IFERROR(WORKDAY((DATE(YEAR($B392), MONTH($B392)+INDEX(Settings!$AM$19:$AM$33, MATCH(P$10, Settings!$Y$19:$Y$33, 0)), IF(INDEX(Settings!$AQ$19:$AQ$33, MATCH(P$10, Settings!$Y$19:$Y$33, 0))=0, DAY($B392), INDEX(Settings!$AQ$19:$AQ$33, MATCH(P$10, Settings!$Y$19:$Y$33, 0))))-1), 1, Settings!$AY$23:$AY$38), ""))</f>
        <v/>
      </c>
      <c r="BP392" s="120" t="str">
        <f>IF(OR(Q$10="", $B392="", Q392="", BP$9=""), "", IFERROR(WORKDAY((DATE(YEAR($B392), MONTH($B392)+INDEX(Settings!$AM$19:$AM$33, MATCH(Q$10, Settings!$Y$19:$Y$33, 0)), IF(INDEX(Settings!$AQ$19:$AQ$33, MATCH(Q$10, Settings!$Y$19:$Y$33, 0))=0, DAY($B392), INDEX(Settings!$AQ$19:$AQ$33, MATCH(Q$10, Settings!$Y$19:$Y$33, 0))))-1), 1, Settings!$AY$23:$AY$38), ""))</f>
        <v/>
      </c>
      <c r="BR392" s="118" t="str">
        <f>IF(BB392="", "", IF(BB392&lt;=$B392, WORKDAY(DATE(YEAR($BB392), MONTH(BB392)+1, DAY(BB392)-1), 1, Settings!$AY$23:$AY$38), BB392))</f>
        <v/>
      </c>
      <c r="BS392" s="119" t="str">
        <f>IF(BC392="", "", IF(BC392&lt;=$B392, WORKDAY(DATE(YEAR($BB392), MONTH(BC392)+1, DAY(BC392)-1), 1, Settings!$AY$23:$AY$38), BC392))</f>
        <v/>
      </c>
      <c r="BT392" s="119" t="str">
        <f>IF(BD392="", "", IF(BD392&lt;=$B392, WORKDAY(DATE(YEAR($BB392), MONTH(BD392)+1, DAY(BD392)-1), 1, Settings!$AY$23:$AY$38), BD392))</f>
        <v/>
      </c>
      <c r="BU392" s="119" t="str">
        <f>IF(BE392="", "", IF(BE392&lt;=$B392, WORKDAY(DATE(YEAR($BB392), MONTH(BE392)+1, DAY(BE392)-1), 1, Settings!$AY$23:$AY$38), BE392))</f>
        <v/>
      </c>
      <c r="BV392" s="119" t="str">
        <f>IF(BF392="", "", IF(BF392&lt;=$B392, WORKDAY(DATE(YEAR($BB392), MONTH(BF392)+1, DAY(BF392)-1), 1, Settings!$AY$23:$AY$38), BF392))</f>
        <v/>
      </c>
      <c r="BW392" s="119" t="str">
        <f>IF(BG392="", "", IF(BG392&lt;=$B392, WORKDAY(DATE(YEAR($BB392), MONTH(BG392)+1, DAY(BG392)-1), 1, Settings!$AY$23:$AY$38), BG392))</f>
        <v/>
      </c>
      <c r="BX392" s="119" t="str">
        <f>IF(BH392="", "", IF(BH392&lt;=$B392, WORKDAY(DATE(YEAR($BB392), MONTH(BH392)+1, DAY(BH392)-1), 1, Settings!$AY$23:$AY$38), BH392))</f>
        <v/>
      </c>
      <c r="BY392" s="119" t="str">
        <f>IF(BI392="", "", IF(BI392&lt;=$B392, WORKDAY(DATE(YEAR($BB392), MONTH(BI392)+1, DAY(BI392)-1), 1, Settings!$AY$23:$AY$38), BI392))</f>
        <v/>
      </c>
      <c r="BZ392" s="119" t="str">
        <f>IF(BJ392="", "", IF(BJ392&lt;=$B392, WORKDAY(DATE(YEAR($BB392), MONTH(BJ392)+1, DAY(BJ392)-1), 1, Settings!$AY$23:$AY$38), BJ392))</f>
        <v/>
      </c>
      <c r="CA392" s="119" t="str">
        <f>IF(BK392="", "", IF(BK392&lt;=$B392, WORKDAY(DATE(YEAR($BB392), MONTH(BK392)+1, DAY(BK392)-1), 1, Settings!$AY$23:$AY$38), BK392))</f>
        <v/>
      </c>
      <c r="CB392" s="119" t="str">
        <f>IF(BL392="", "", IF(BL392&lt;=$B392, WORKDAY(DATE(YEAR($BB392), MONTH(BL392)+1, DAY(BL392)-1), 1, Settings!$AY$23:$AY$38), BL392))</f>
        <v/>
      </c>
      <c r="CC392" s="119" t="str">
        <f>IF(BM392="", "", IF(BM392&lt;=$B392, WORKDAY(DATE(YEAR($BB392), MONTH(BM392)+1, DAY(BM392)-1), 1, Settings!$AY$23:$AY$38), BM392))</f>
        <v/>
      </c>
      <c r="CD392" s="119" t="str">
        <f>IF(BN392="", "", IF(BN392&lt;=$B392, WORKDAY(DATE(YEAR($BB392), MONTH(BN392)+1, DAY(BN392)-1), 1, Settings!$AY$23:$AY$38), BN392))</f>
        <v/>
      </c>
      <c r="CE392" s="119" t="str">
        <f>IF(BO392="", "", IF(BO392&lt;=$B392, WORKDAY(DATE(YEAR($BB392), MONTH(BO392)+1, DAY(BO392)-1), 1, Settings!$AY$23:$AY$38), BO392))</f>
        <v/>
      </c>
      <c r="CF392" s="120" t="str">
        <f>IF(BP392="", "", IF(BP392&lt;=$B392, WORKDAY(DATE(YEAR($BB392), MONTH(BP392)+1, DAY(BP392)-1), 1, Settings!$AY$23:$AY$38), BP392))</f>
        <v/>
      </c>
      <c r="CH392" s="48" t="str">
        <f t="shared" si="159"/>
        <v/>
      </c>
      <c r="CI392" s="49" t="str">
        <f t="shared" si="160"/>
        <v/>
      </c>
      <c r="CJ392" s="49" t="str">
        <f t="shared" si="161"/>
        <v/>
      </c>
      <c r="CK392" s="49" t="str">
        <f t="shared" si="162"/>
        <v/>
      </c>
      <c r="CL392" s="49" t="str">
        <f t="shared" si="163"/>
        <v/>
      </c>
      <c r="CM392" s="49" t="str">
        <f t="shared" si="164"/>
        <v/>
      </c>
      <c r="CN392" s="49" t="str">
        <f t="shared" si="165"/>
        <v/>
      </c>
      <c r="CO392" s="49" t="str">
        <f t="shared" si="166"/>
        <v/>
      </c>
      <c r="CP392" s="49" t="str">
        <f t="shared" si="167"/>
        <v/>
      </c>
      <c r="CQ392" s="49" t="str">
        <f t="shared" si="168"/>
        <v/>
      </c>
      <c r="CR392" s="49" t="str">
        <f t="shared" si="169"/>
        <v/>
      </c>
      <c r="CS392" s="49" t="str">
        <f t="shared" si="170"/>
        <v/>
      </c>
      <c r="CT392" s="49" t="str">
        <f t="shared" si="171"/>
        <v/>
      </c>
      <c r="CU392" s="49" t="str">
        <f t="shared" si="172"/>
        <v/>
      </c>
      <c r="CV392" s="16" t="str">
        <f t="shared" si="173"/>
        <v/>
      </c>
      <c r="CX392" s="48" t="str">
        <f t="shared" si="174"/>
        <v/>
      </c>
      <c r="CY392" s="49" t="str">
        <f t="shared" si="175"/>
        <v/>
      </c>
      <c r="CZ392" s="49" t="str">
        <f t="shared" si="176"/>
        <v/>
      </c>
      <c r="DA392" s="49" t="str">
        <f t="shared" si="177"/>
        <v/>
      </c>
      <c r="DB392" s="49" t="str">
        <f t="shared" si="178"/>
        <v/>
      </c>
      <c r="DC392" s="49" t="str">
        <f t="shared" si="179"/>
        <v/>
      </c>
      <c r="DD392" s="49" t="str">
        <f t="shared" si="180"/>
        <v/>
      </c>
      <c r="DE392" s="49" t="str">
        <f t="shared" si="181"/>
        <v/>
      </c>
      <c r="DF392" s="49" t="str">
        <f t="shared" si="182"/>
        <v/>
      </c>
      <c r="DG392" s="49" t="str">
        <f t="shared" si="183"/>
        <v/>
      </c>
      <c r="DH392" s="49" t="str">
        <f t="shared" si="184"/>
        <v/>
      </c>
      <c r="DI392" s="49" t="str">
        <f t="shared" si="185"/>
        <v/>
      </c>
      <c r="DJ392" s="49" t="str">
        <f t="shared" si="186"/>
        <v/>
      </c>
      <c r="DK392" s="49" t="str">
        <f t="shared" si="187"/>
        <v/>
      </c>
      <c r="DL392" s="16" t="str">
        <f t="shared" si="188"/>
        <v/>
      </c>
      <c r="DN392" s="17" t="str">
        <f t="shared" si="189"/>
        <v>Jul 2020</v>
      </c>
    </row>
    <row r="393" spans="1:118" x14ac:dyDescent="0.25">
      <c r="A393" s="30"/>
      <c r="B393" s="102">
        <f>IF(B392="", "", IFERROR(IF(B392+1&gt;Settings!$G$25, "", B392+1), ""))</f>
        <v>44029</v>
      </c>
      <c r="C393" s="294"/>
      <c r="D393" s="295"/>
      <c r="E393" s="295"/>
      <c r="F393" s="295"/>
      <c r="G393" s="295"/>
      <c r="H393" s="295"/>
      <c r="I393" s="295"/>
      <c r="J393" s="295"/>
      <c r="K393" s="295"/>
      <c r="L393" s="295"/>
      <c r="M393" s="295"/>
      <c r="N393" s="295"/>
      <c r="O393" s="295"/>
      <c r="P393" s="295"/>
      <c r="Q393" s="296"/>
      <c r="R393" s="30"/>
      <c r="T393" s="17" t="str">
        <f>IF($B393="", "", IF($B393&lt;Settings!$G$23, "Old", "New"))</f>
        <v>New</v>
      </c>
      <c r="AL393" s="118" t="str">
        <f>IF(OR($B393="", C393="", C$10="", AL$9), "", IFERROR($B393+INDEX(Settings!$AF$19:$AF$33, MATCH(C$10, Settings!$Y$19:$Y$33, 0))+IF(INDEX(Settings!$AI$19:$AI$33, MATCH(C$10, Settings!$Y$19:$Y$33, 0))="", 0, INDEX($AO$2:$AU$8, MATCH(TEXT($B393, "ddd"), $AN$2:$AN$8, 0), MATCH(INDEX(Settings!$AI$19:$AI$33, MATCH(C$10, Settings!$Y$19:$Y$33, 0)), $AO$1:$AU$1, 0))), 0))</f>
        <v/>
      </c>
      <c r="AM393" s="119" t="str">
        <f>IF(OR($B393="", D393="", D$10="", AM$9), "", IFERROR($B393+INDEX(Settings!$AF$19:$AF$33, MATCH(D$10, Settings!$Y$19:$Y$33, 0))+IF(INDEX(Settings!$AI$19:$AI$33, MATCH(D$10, Settings!$Y$19:$Y$33, 0))="", 0, INDEX($AO$2:$AU$8, MATCH(TEXT($B393, "ddd"), $AN$2:$AN$8, 0), MATCH(INDEX(Settings!$AI$19:$AI$33, MATCH(D$10, Settings!$Y$19:$Y$33, 0)), $AO$1:$AU$1, 0))), 0))</f>
        <v/>
      </c>
      <c r="AN393" s="119" t="str">
        <f>IF(OR($B393="", E393="", E$10="", AN$9), "", IFERROR($B393+INDEX(Settings!$AF$19:$AF$33, MATCH(E$10, Settings!$Y$19:$Y$33, 0))+IF(INDEX(Settings!$AI$19:$AI$33, MATCH(E$10, Settings!$Y$19:$Y$33, 0))="", 0, INDEX($AO$2:$AU$8, MATCH(TEXT($B393, "ddd"), $AN$2:$AN$8, 0), MATCH(INDEX(Settings!$AI$19:$AI$33, MATCH(E$10, Settings!$Y$19:$Y$33, 0)), $AO$1:$AU$1, 0))), 0))</f>
        <v/>
      </c>
      <c r="AO393" s="119" t="str">
        <f>IF(OR($B393="", F393="", F$10="", AO$9), "", IFERROR($B393+INDEX(Settings!$AF$19:$AF$33, MATCH(F$10, Settings!$Y$19:$Y$33, 0))+IF(INDEX(Settings!$AI$19:$AI$33, MATCH(F$10, Settings!$Y$19:$Y$33, 0))="", 0, INDEX($AO$2:$AU$8, MATCH(TEXT($B393, "ddd"), $AN$2:$AN$8, 0), MATCH(INDEX(Settings!$AI$19:$AI$33, MATCH(F$10, Settings!$Y$19:$Y$33, 0)), $AO$1:$AU$1, 0))), 0))</f>
        <v/>
      </c>
      <c r="AP393" s="119" t="str">
        <f>IF(OR($B393="", G393="", G$10="", AP$9), "", IFERROR($B393+INDEX(Settings!$AF$19:$AF$33, MATCH(G$10, Settings!$Y$19:$Y$33, 0))+IF(INDEX(Settings!$AI$19:$AI$33, MATCH(G$10, Settings!$Y$19:$Y$33, 0))="", 0, INDEX($AO$2:$AU$8, MATCH(TEXT($B393, "ddd"), $AN$2:$AN$8, 0), MATCH(INDEX(Settings!$AI$19:$AI$33, MATCH(G$10, Settings!$Y$19:$Y$33, 0)), $AO$1:$AU$1, 0))), 0))</f>
        <v/>
      </c>
      <c r="AQ393" s="119" t="str">
        <f>IF(OR($B393="", H393="", H$10="", AQ$9), "", IFERROR($B393+INDEX(Settings!$AF$19:$AF$33, MATCH(H$10, Settings!$Y$19:$Y$33, 0))+IF(INDEX(Settings!$AI$19:$AI$33, MATCH(H$10, Settings!$Y$19:$Y$33, 0))="", 0, INDEX($AO$2:$AU$8, MATCH(TEXT($B393, "ddd"), $AN$2:$AN$8, 0), MATCH(INDEX(Settings!$AI$19:$AI$33, MATCH(H$10, Settings!$Y$19:$Y$33, 0)), $AO$1:$AU$1, 0))), 0))</f>
        <v/>
      </c>
      <c r="AR393" s="119" t="str">
        <f>IF(OR($B393="", I393="", I$10="", AR$9), "", IFERROR($B393+INDEX(Settings!$AF$19:$AF$33, MATCH(I$10, Settings!$Y$19:$Y$33, 0))+IF(INDEX(Settings!$AI$19:$AI$33, MATCH(I$10, Settings!$Y$19:$Y$33, 0))="", 0, INDEX($AO$2:$AU$8, MATCH(TEXT($B393, "ddd"), $AN$2:$AN$8, 0), MATCH(INDEX(Settings!$AI$19:$AI$33, MATCH(I$10, Settings!$Y$19:$Y$33, 0)), $AO$1:$AU$1, 0))), 0))</f>
        <v/>
      </c>
      <c r="AS393" s="119" t="str">
        <f>IF(OR($B393="", J393="", J$10="", AS$9), "", IFERROR($B393+INDEX(Settings!$AF$19:$AF$33, MATCH(J$10, Settings!$Y$19:$Y$33, 0))+IF(INDEX(Settings!$AI$19:$AI$33, MATCH(J$10, Settings!$Y$19:$Y$33, 0))="", 0, INDEX($AO$2:$AU$8, MATCH(TEXT($B393, "ddd"), $AN$2:$AN$8, 0), MATCH(INDEX(Settings!$AI$19:$AI$33, MATCH(J$10, Settings!$Y$19:$Y$33, 0)), $AO$1:$AU$1, 0))), 0))</f>
        <v/>
      </c>
      <c r="AT393" s="119" t="str">
        <f>IF(OR($B393="", K393="", K$10="", AT$9), "", IFERROR($B393+INDEX(Settings!$AF$19:$AF$33, MATCH(K$10, Settings!$Y$19:$Y$33, 0))+IF(INDEX(Settings!$AI$19:$AI$33, MATCH(K$10, Settings!$Y$19:$Y$33, 0))="", 0, INDEX($AO$2:$AU$8, MATCH(TEXT($B393, "ddd"), $AN$2:$AN$8, 0), MATCH(INDEX(Settings!$AI$19:$AI$33, MATCH(K$10, Settings!$Y$19:$Y$33, 0)), $AO$1:$AU$1, 0))), 0))</f>
        <v/>
      </c>
      <c r="AU393" s="119" t="str">
        <f>IF(OR($B393="", L393="", L$10="", AU$9), "", IFERROR($B393+INDEX(Settings!$AF$19:$AF$33, MATCH(L$10, Settings!$Y$19:$Y$33, 0))+IF(INDEX(Settings!$AI$19:$AI$33, MATCH(L$10, Settings!$Y$19:$Y$33, 0))="", 0, INDEX($AO$2:$AU$8, MATCH(TEXT($B393, "ddd"), $AN$2:$AN$8, 0), MATCH(INDEX(Settings!$AI$19:$AI$33, MATCH(L$10, Settings!$Y$19:$Y$33, 0)), $AO$1:$AU$1, 0))), 0))</f>
        <v/>
      </c>
      <c r="AV393" s="119" t="str">
        <f>IF(OR($B393="", M393="", M$10="", AV$9), "", IFERROR($B393+INDEX(Settings!$AF$19:$AF$33, MATCH(M$10, Settings!$Y$19:$Y$33, 0))+IF(INDEX(Settings!$AI$19:$AI$33, MATCH(M$10, Settings!$Y$19:$Y$33, 0))="", 0, INDEX($AO$2:$AU$8, MATCH(TEXT($B393, "ddd"), $AN$2:$AN$8, 0), MATCH(INDEX(Settings!$AI$19:$AI$33, MATCH(M$10, Settings!$Y$19:$Y$33, 0)), $AO$1:$AU$1, 0))), 0))</f>
        <v/>
      </c>
      <c r="AW393" s="119" t="str">
        <f>IF(OR($B393="", N393="", N$10="", AW$9), "", IFERROR($B393+INDEX(Settings!$AF$19:$AF$33, MATCH(N$10, Settings!$Y$19:$Y$33, 0))+IF(INDEX(Settings!$AI$19:$AI$33, MATCH(N$10, Settings!$Y$19:$Y$33, 0))="", 0, INDEX($AO$2:$AU$8, MATCH(TEXT($B393, "ddd"), $AN$2:$AN$8, 0), MATCH(INDEX(Settings!$AI$19:$AI$33, MATCH(N$10, Settings!$Y$19:$Y$33, 0)), $AO$1:$AU$1, 0))), 0))</f>
        <v/>
      </c>
      <c r="AX393" s="119" t="str">
        <f>IF(OR($B393="", O393="", O$10="", AX$9), "", IFERROR($B393+INDEX(Settings!$AF$19:$AF$33, MATCH(O$10, Settings!$Y$19:$Y$33, 0))+IF(INDEX(Settings!$AI$19:$AI$33, MATCH(O$10, Settings!$Y$19:$Y$33, 0))="", 0, INDEX($AO$2:$AU$8, MATCH(TEXT($B393, "ddd"), $AN$2:$AN$8, 0), MATCH(INDEX(Settings!$AI$19:$AI$33, MATCH(O$10, Settings!$Y$19:$Y$33, 0)), $AO$1:$AU$1, 0))), 0))</f>
        <v/>
      </c>
      <c r="AY393" s="119" t="str">
        <f>IF(OR($B393="", P393="", P$10="", AY$9), "", IFERROR($B393+INDEX(Settings!$AF$19:$AF$33, MATCH(P$10, Settings!$Y$19:$Y$33, 0))+IF(INDEX(Settings!$AI$19:$AI$33, MATCH(P$10, Settings!$Y$19:$Y$33, 0))="", 0, INDEX($AO$2:$AU$8, MATCH(TEXT($B393, "ddd"), $AN$2:$AN$8, 0), MATCH(INDEX(Settings!$AI$19:$AI$33, MATCH(P$10, Settings!$Y$19:$Y$33, 0)), $AO$1:$AU$1, 0))), 0))</f>
        <v/>
      </c>
      <c r="AZ393" s="120" t="str">
        <f>IF(OR($B393="", Q393="", Q$10="", AZ$9), "", IFERROR($B393+INDEX(Settings!$AF$19:$AF$33, MATCH(Q$10, Settings!$Y$19:$Y$33, 0))+IF(INDEX(Settings!$AI$19:$AI$33, MATCH(Q$10, Settings!$Y$19:$Y$33, 0))="", 0, INDEX($AO$2:$AU$8, MATCH(TEXT($B393, "ddd"), $AN$2:$AN$8, 0), MATCH(INDEX(Settings!$AI$19:$AI$33, MATCH(Q$10, Settings!$Y$19:$Y$33, 0)), $AO$1:$AU$1, 0))), 0))</f>
        <v/>
      </c>
      <c r="BB393" s="118" t="str">
        <f>IF(OR(C$10="", $B393="", C393="", BB$9=""), "", IFERROR(WORKDAY((DATE(YEAR($B393), MONTH($B393)+INDEX(Settings!$AM$19:$AM$33, MATCH(C$10, Settings!$Y$19:$Y$33, 0)), IF(INDEX(Settings!$AQ$19:$AQ$33, MATCH(C$10, Settings!$Y$19:$Y$33, 0))=0, DAY($B393), INDEX(Settings!$AQ$19:$AQ$33, MATCH(C$10, Settings!$Y$19:$Y$33, 0))))-1), 1, Settings!$AY$23:$AY$38), ""))</f>
        <v/>
      </c>
      <c r="BC393" s="119" t="str">
        <f>IF(OR(D$10="", $B393="", D393="", BC$9=""), "", IFERROR(WORKDAY((DATE(YEAR($B393), MONTH($B393)+INDEX(Settings!$AM$19:$AM$33, MATCH(D$10, Settings!$Y$19:$Y$33, 0)), IF(INDEX(Settings!$AQ$19:$AQ$33, MATCH(D$10, Settings!$Y$19:$Y$33, 0))=0, DAY($B393), INDEX(Settings!$AQ$19:$AQ$33, MATCH(D$10, Settings!$Y$19:$Y$33, 0))))-1), 1, Settings!$AY$23:$AY$38), ""))</f>
        <v/>
      </c>
      <c r="BD393" s="119" t="str">
        <f>IF(OR(E$10="", $B393="", E393="", BD$9=""), "", IFERROR(WORKDAY((DATE(YEAR($B393), MONTH($B393)+INDEX(Settings!$AM$19:$AM$33, MATCH(E$10, Settings!$Y$19:$Y$33, 0)), IF(INDEX(Settings!$AQ$19:$AQ$33, MATCH(E$10, Settings!$Y$19:$Y$33, 0))=0, DAY($B393), INDEX(Settings!$AQ$19:$AQ$33, MATCH(E$10, Settings!$Y$19:$Y$33, 0))))-1), 1, Settings!$AY$23:$AY$38), ""))</f>
        <v/>
      </c>
      <c r="BE393" s="119" t="str">
        <f>IF(OR(F$10="", $B393="", F393="", BE$9=""), "", IFERROR(WORKDAY((DATE(YEAR($B393), MONTH($B393)+INDEX(Settings!$AM$19:$AM$33, MATCH(F$10, Settings!$Y$19:$Y$33, 0)), IF(INDEX(Settings!$AQ$19:$AQ$33, MATCH(F$10, Settings!$Y$19:$Y$33, 0))=0, DAY($B393), INDEX(Settings!$AQ$19:$AQ$33, MATCH(F$10, Settings!$Y$19:$Y$33, 0))))-1), 1, Settings!$AY$23:$AY$38), ""))</f>
        <v/>
      </c>
      <c r="BF393" s="119" t="str">
        <f>IF(OR(G$10="", $B393="", G393="", BF$9=""), "", IFERROR(WORKDAY((DATE(YEAR($B393), MONTH($B393)+INDEX(Settings!$AM$19:$AM$33, MATCH(G$10, Settings!$Y$19:$Y$33, 0)), IF(INDEX(Settings!$AQ$19:$AQ$33, MATCH(G$10, Settings!$Y$19:$Y$33, 0))=0, DAY($B393), INDEX(Settings!$AQ$19:$AQ$33, MATCH(G$10, Settings!$Y$19:$Y$33, 0))))-1), 1, Settings!$AY$23:$AY$38), ""))</f>
        <v/>
      </c>
      <c r="BG393" s="119" t="str">
        <f>IF(OR(H$10="", $B393="", H393="", BG$9=""), "", IFERROR(WORKDAY((DATE(YEAR($B393), MONTH($B393)+INDEX(Settings!$AM$19:$AM$33, MATCH(H$10, Settings!$Y$19:$Y$33, 0)), IF(INDEX(Settings!$AQ$19:$AQ$33, MATCH(H$10, Settings!$Y$19:$Y$33, 0))=0, DAY($B393), INDEX(Settings!$AQ$19:$AQ$33, MATCH(H$10, Settings!$Y$19:$Y$33, 0))))-1), 1, Settings!$AY$23:$AY$38), ""))</f>
        <v/>
      </c>
      <c r="BH393" s="119" t="str">
        <f>IF(OR(I$10="", $B393="", I393="", BH$9=""), "", IFERROR(WORKDAY((DATE(YEAR($B393), MONTH($B393)+INDEX(Settings!$AM$19:$AM$33, MATCH(I$10, Settings!$Y$19:$Y$33, 0)), IF(INDEX(Settings!$AQ$19:$AQ$33, MATCH(I$10, Settings!$Y$19:$Y$33, 0))=0, DAY($B393), INDEX(Settings!$AQ$19:$AQ$33, MATCH(I$10, Settings!$Y$19:$Y$33, 0))))-1), 1, Settings!$AY$23:$AY$38), ""))</f>
        <v/>
      </c>
      <c r="BI393" s="119" t="str">
        <f>IF(OR(J$10="", $B393="", J393="", BI$9=""), "", IFERROR(WORKDAY((DATE(YEAR($B393), MONTH($B393)+INDEX(Settings!$AM$19:$AM$33, MATCH(J$10, Settings!$Y$19:$Y$33, 0)), IF(INDEX(Settings!$AQ$19:$AQ$33, MATCH(J$10, Settings!$Y$19:$Y$33, 0))=0, DAY($B393), INDEX(Settings!$AQ$19:$AQ$33, MATCH(J$10, Settings!$Y$19:$Y$33, 0))))-1), 1, Settings!$AY$23:$AY$38), ""))</f>
        <v/>
      </c>
      <c r="BJ393" s="119" t="str">
        <f>IF(OR(K$10="", $B393="", K393="", BJ$9=""), "", IFERROR(WORKDAY((DATE(YEAR($B393), MONTH($B393)+INDEX(Settings!$AM$19:$AM$33, MATCH(K$10, Settings!$Y$19:$Y$33, 0)), IF(INDEX(Settings!$AQ$19:$AQ$33, MATCH(K$10, Settings!$Y$19:$Y$33, 0))=0, DAY($B393), INDEX(Settings!$AQ$19:$AQ$33, MATCH(K$10, Settings!$Y$19:$Y$33, 0))))-1), 1, Settings!$AY$23:$AY$38), ""))</f>
        <v/>
      </c>
      <c r="BK393" s="119" t="str">
        <f>IF(OR(L$10="", $B393="", L393="", BK$9=""), "", IFERROR(WORKDAY((DATE(YEAR($B393), MONTH($B393)+INDEX(Settings!$AM$19:$AM$33, MATCH(L$10, Settings!$Y$19:$Y$33, 0)), IF(INDEX(Settings!$AQ$19:$AQ$33, MATCH(L$10, Settings!$Y$19:$Y$33, 0))=0, DAY($B393), INDEX(Settings!$AQ$19:$AQ$33, MATCH(L$10, Settings!$Y$19:$Y$33, 0))))-1), 1, Settings!$AY$23:$AY$38), ""))</f>
        <v/>
      </c>
      <c r="BL393" s="119" t="str">
        <f>IF(OR(M$10="", $B393="", M393="", BL$9=""), "", IFERROR(WORKDAY((DATE(YEAR($B393), MONTH($B393)+INDEX(Settings!$AM$19:$AM$33, MATCH(M$10, Settings!$Y$19:$Y$33, 0)), IF(INDEX(Settings!$AQ$19:$AQ$33, MATCH(M$10, Settings!$Y$19:$Y$33, 0))=0, DAY($B393), INDEX(Settings!$AQ$19:$AQ$33, MATCH(M$10, Settings!$Y$19:$Y$33, 0))))-1), 1, Settings!$AY$23:$AY$38), ""))</f>
        <v/>
      </c>
      <c r="BM393" s="119" t="str">
        <f>IF(OR(N$10="", $B393="", N393="", BM$9=""), "", IFERROR(WORKDAY((DATE(YEAR($B393), MONTH($B393)+INDEX(Settings!$AM$19:$AM$33, MATCH(N$10, Settings!$Y$19:$Y$33, 0)), IF(INDEX(Settings!$AQ$19:$AQ$33, MATCH(N$10, Settings!$Y$19:$Y$33, 0))=0, DAY($B393), INDEX(Settings!$AQ$19:$AQ$33, MATCH(N$10, Settings!$Y$19:$Y$33, 0))))-1), 1, Settings!$AY$23:$AY$38), ""))</f>
        <v/>
      </c>
      <c r="BN393" s="119" t="str">
        <f>IF(OR(O$10="", $B393="", O393="", BN$9=""), "", IFERROR(WORKDAY((DATE(YEAR($B393), MONTH($B393)+INDEX(Settings!$AM$19:$AM$33, MATCH(O$10, Settings!$Y$19:$Y$33, 0)), IF(INDEX(Settings!$AQ$19:$AQ$33, MATCH(O$10, Settings!$Y$19:$Y$33, 0))=0, DAY($B393), INDEX(Settings!$AQ$19:$AQ$33, MATCH(O$10, Settings!$Y$19:$Y$33, 0))))-1), 1, Settings!$AY$23:$AY$38), ""))</f>
        <v/>
      </c>
      <c r="BO393" s="119" t="str">
        <f>IF(OR(P$10="", $B393="", P393="", BO$9=""), "", IFERROR(WORKDAY((DATE(YEAR($B393), MONTH($B393)+INDEX(Settings!$AM$19:$AM$33, MATCH(P$10, Settings!$Y$19:$Y$33, 0)), IF(INDEX(Settings!$AQ$19:$AQ$33, MATCH(P$10, Settings!$Y$19:$Y$33, 0))=0, DAY($B393), INDEX(Settings!$AQ$19:$AQ$33, MATCH(P$10, Settings!$Y$19:$Y$33, 0))))-1), 1, Settings!$AY$23:$AY$38), ""))</f>
        <v/>
      </c>
      <c r="BP393" s="120" t="str">
        <f>IF(OR(Q$10="", $B393="", Q393="", BP$9=""), "", IFERROR(WORKDAY((DATE(YEAR($B393), MONTH($B393)+INDEX(Settings!$AM$19:$AM$33, MATCH(Q$10, Settings!$Y$19:$Y$33, 0)), IF(INDEX(Settings!$AQ$19:$AQ$33, MATCH(Q$10, Settings!$Y$19:$Y$33, 0))=0, DAY($B393), INDEX(Settings!$AQ$19:$AQ$33, MATCH(Q$10, Settings!$Y$19:$Y$33, 0))))-1), 1, Settings!$AY$23:$AY$38), ""))</f>
        <v/>
      </c>
      <c r="BR393" s="118" t="str">
        <f>IF(BB393="", "", IF(BB393&lt;=$B393, WORKDAY(DATE(YEAR($BB393), MONTH(BB393)+1, DAY(BB393)-1), 1, Settings!$AY$23:$AY$38), BB393))</f>
        <v/>
      </c>
      <c r="BS393" s="119" t="str">
        <f>IF(BC393="", "", IF(BC393&lt;=$B393, WORKDAY(DATE(YEAR($BB393), MONTH(BC393)+1, DAY(BC393)-1), 1, Settings!$AY$23:$AY$38), BC393))</f>
        <v/>
      </c>
      <c r="BT393" s="119" t="str">
        <f>IF(BD393="", "", IF(BD393&lt;=$B393, WORKDAY(DATE(YEAR($BB393), MONTH(BD393)+1, DAY(BD393)-1), 1, Settings!$AY$23:$AY$38), BD393))</f>
        <v/>
      </c>
      <c r="BU393" s="119" t="str">
        <f>IF(BE393="", "", IF(BE393&lt;=$B393, WORKDAY(DATE(YEAR($BB393), MONTH(BE393)+1, DAY(BE393)-1), 1, Settings!$AY$23:$AY$38), BE393))</f>
        <v/>
      </c>
      <c r="BV393" s="119" t="str">
        <f>IF(BF393="", "", IF(BF393&lt;=$B393, WORKDAY(DATE(YEAR($BB393), MONTH(BF393)+1, DAY(BF393)-1), 1, Settings!$AY$23:$AY$38), BF393))</f>
        <v/>
      </c>
      <c r="BW393" s="119" t="str">
        <f>IF(BG393="", "", IF(BG393&lt;=$B393, WORKDAY(DATE(YEAR($BB393), MONTH(BG393)+1, DAY(BG393)-1), 1, Settings!$AY$23:$AY$38), BG393))</f>
        <v/>
      </c>
      <c r="BX393" s="119" t="str">
        <f>IF(BH393="", "", IF(BH393&lt;=$B393, WORKDAY(DATE(YEAR($BB393), MONTH(BH393)+1, DAY(BH393)-1), 1, Settings!$AY$23:$AY$38), BH393))</f>
        <v/>
      </c>
      <c r="BY393" s="119" t="str">
        <f>IF(BI393="", "", IF(BI393&lt;=$B393, WORKDAY(DATE(YEAR($BB393), MONTH(BI393)+1, DAY(BI393)-1), 1, Settings!$AY$23:$AY$38), BI393))</f>
        <v/>
      </c>
      <c r="BZ393" s="119" t="str">
        <f>IF(BJ393="", "", IF(BJ393&lt;=$B393, WORKDAY(DATE(YEAR($BB393), MONTH(BJ393)+1, DAY(BJ393)-1), 1, Settings!$AY$23:$AY$38), BJ393))</f>
        <v/>
      </c>
      <c r="CA393" s="119" t="str">
        <f>IF(BK393="", "", IF(BK393&lt;=$B393, WORKDAY(DATE(YEAR($BB393), MONTH(BK393)+1, DAY(BK393)-1), 1, Settings!$AY$23:$AY$38), BK393))</f>
        <v/>
      </c>
      <c r="CB393" s="119" t="str">
        <f>IF(BL393="", "", IF(BL393&lt;=$B393, WORKDAY(DATE(YEAR($BB393), MONTH(BL393)+1, DAY(BL393)-1), 1, Settings!$AY$23:$AY$38), BL393))</f>
        <v/>
      </c>
      <c r="CC393" s="119" t="str">
        <f>IF(BM393="", "", IF(BM393&lt;=$B393, WORKDAY(DATE(YEAR($BB393), MONTH(BM393)+1, DAY(BM393)-1), 1, Settings!$AY$23:$AY$38), BM393))</f>
        <v/>
      </c>
      <c r="CD393" s="119" t="str">
        <f>IF(BN393="", "", IF(BN393&lt;=$B393, WORKDAY(DATE(YEAR($BB393), MONTH(BN393)+1, DAY(BN393)-1), 1, Settings!$AY$23:$AY$38), BN393))</f>
        <v/>
      </c>
      <c r="CE393" s="119" t="str">
        <f>IF(BO393="", "", IF(BO393&lt;=$B393, WORKDAY(DATE(YEAR($BB393), MONTH(BO393)+1, DAY(BO393)-1), 1, Settings!$AY$23:$AY$38), BO393))</f>
        <v/>
      </c>
      <c r="CF393" s="120" t="str">
        <f>IF(BP393="", "", IF(BP393&lt;=$B393, WORKDAY(DATE(YEAR($BB393), MONTH(BP393)+1, DAY(BP393)-1), 1, Settings!$AY$23:$AY$38), BP393))</f>
        <v/>
      </c>
      <c r="CH393" s="48" t="str">
        <f t="shared" si="159"/>
        <v/>
      </c>
      <c r="CI393" s="49" t="str">
        <f t="shared" si="160"/>
        <v/>
      </c>
      <c r="CJ393" s="49" t="str">
        <f t="shared" si="161"/>
        <v/>
      </c>
      <c r="CK393" s="49" t="str">
        <f t="shared" si="162"/>
        <v/>
      </c>
      <c r="CL393" s="49" t="str">
        <f t="shared" si="163"/>
        <v/>
      </c>
      <c r="CM393" s="49" t="str">
        <f t="shared" si="164"/>
        <v/>
      </c>
      <c r="CN393" s="49" t="str">
        <f t="shared" si="165"/>
        <v/>
      </c>
      <c r="CO393" s="49" t="str">
        <f t="shared" si="166"/>
        <v/>
      </c>
      <c r="CP393" s="49" t="str">
        <f t="shared" si="167"/>
        <v/>
      </c>
      <c r="CQ393" s="49" t="str">
        <f t="shared" si="168"/>
        <v/>
      </c>
      <c r="CR393" s="49" t="str">
        <f t="shared" si="169"/>
        <v/>
      </c>
      <c r="CS393" s="49" t="str">
        <f t="shared" si="170"/>
        <v/>
      </c>
      <c r="CT393" s="49" t="str">
        <f t="shared" si="171"/>
        <v/>
      </c>
      <c r="CU393" s="49" t="str">
        <f t="shared" si="172"/>
        <v/>
      </c>
      <c r="CV393" s="16" t="str">
        <f t="shared" si="173"/>
        <v/>
      </c>
      <c r="CX393" s="48" t="str">
        <f t="shared" si="174"/>
        <v/>
      </c>
      <c r="CY393" s="49" t="str">
        <f t="shared" si="175"/>
        <v/>
      </c>
      <c r="CZ393" s="49" t="str">
        <f t="shared" si="176"/>
        <v/>
      </c>
      <c r="DA393" s="49" t="str">
        <f t="shared" si="177"/>
        <v/>
      </c>
      <c r="DB393" s="49" t="str">
        <f t="shared" si="178"/>
        <v/>
      </c>
      <c r="DC393" s="49" t="str">
        <f t="shared" si="179"/>
        <v/>
      </c>
      <c r="DD393" s="49" t="str">
        <f t="shared" si="180"/>
        <v/>
      </c>
      <c r="DE393" s="49" t="str">
        <f t="shared" si="181"/>
        <v/>
      </c>
      <c r="DF393" s="49" t="str">
        <f t="shared" si="182"/>
        <v/>
      </c>
      <c r="DG393" s="49" t="str">
        <f t="shared" si="183"/>
        <v/>
      </c>
      <c r="DH393" s="49" t="str">
        <f t="shared" si="184"/>
        <v/>
      </c>
      <c r="DI393" s="49" t="str">
        <f t="shared" si="185"/>
        <v/>
      </c>
      <c r="DJ393" s="49" t="str">
        <f t="shared" si="186"/>
        <v/>
      </c>
      <c r="DK393" s="49" t="str">
        <f t="shared" si="187"/>
        <v/>
      </c>
      <c r="DL393" s="16" t="str">
        <f t="shared" si="188"/>
        <v/>
      </c>
      <c r="DN393" s="17" t="str">
        <f t="shared" si="189"/>
        <v>Jul 2020</v>
      </c>
    </row>
    <row r="394" spans="1:118" x14ac:dyDescent="0.25">
      <c r="A394" s="30"/>
      <c r="B394" s="102">
        <f>IF(B393="", "", IFERROR(IF(B393+1&gt;Settings!$G$25, "", B393+1), ""))</f>
        <v>44030</v>
      </c>
      <c r="C394" s="294"/>
      <c r="D394" s="295"/>
      <c r="E394" s="295"/>
      <c r="F394" s="295"/>
      <c r="G394" s="295"/>
      <c r="H394" s="295"/>
      <c r="I394" s="295"/>
      <c r="J394" s="295"/>
      <c r="K394" s="295"/>
      <c r="L394" s="295"/>
      <c r="M394" s="295"/>
      <c r="N394" s="295"/>
      <c r="O394" s="295"/>
      <c r="P394" s="295"/>
      <c r="Q394" s="296"/>
      <c r="R394" s="30"/>
      <c r="T394" s="17" t="str">
        <f>IF($B394="", "", IF($B394&lt;Settings!$G$23, "Old", "New"))</f>
        <v>New</v>
      </c>
      <c r="AL394" s="118" t="str">
        <f>IF(OR($B394="", C394="", C$10="", AL$9), "", IFERROR($B394+INDEX(Settings!$AF$19:$AF$33, MATCH(C$10, Settings!$Y$19:$Y$33, 0))+IF(INDEX(Settings!$AI$19:$AI$33, MATCH(C$10, Settings!$Y$19:$Y$33, 0))="", 0, INDEX($AO$2:$AU$8, MATCH(TEXT($B394, "ddd"), $AN$2:$AN$8, 0), MATCH(INDEX(Settings!$AI$19:$AI$33, MATCH(C$10, Settings!$Y$19:$Y$33, 0)), $AO$1:$AU$1, 0))), 0))</f>
        <v/>
      </c>
      <c r="AM394" s="119" t="str">
        <f>IF(OR($B394="", D394="", D$10="", AM$9), "", IFERROR($B394+INDEX(Settings!$AF$19:$AF$33, MATCH(D$10, Settings!$Y$19:$Y$33, 0))+IF(INDEX(Settings!$AI$19:$AI$33, MATCH(D$10, Settings!$Y$19:$Y$33, 0))="", 0, INDEX($AO$2:$AU$8, MATCH(TEXT($B394, "ddd"), $AN$2:$AN$8, 0), MATCH(INDEX(Settings!$AI$19:$AI$33, MATCH(D$10, Settings!$Y$19:$Y$33, 0)), $AO$1:$AU$1, 0))), 0))</f>
        <v/>
      </c>
      <c r="AN394" s="119" t="str">
        <f>IF(OR($B394="", E394="", E$10="", AN$9), "", IFERROR($B394+INDEX(Settings!$AF$19:$AF$33, MATCH(E$10, Settings!$Y$19:$Y$33, 0))+IF(INDEX(Settings!$AI$19:$AI$33, MATCH(E$10, Settings!$Y$19:$Y$33, 0))="", 0, INDEX($AO$2:$AU$8, MATCH(TEXT($B394, "ddd"), $AN$2:$AN$8, 0), MATCH(INDEX(Settings!$AI$19:$AI$33, MATCH(E$10, Settings!$Y$19:$Y$33, 0)), $AO$1:$AU$1, 0))), 0))</f>
        <v/>
      </c>
      <c r="AO394" s="119" t="str">
        <f>IF(OR($B394="", F394="", F$10="", AO$9), "", IFERROR($B394+INDEX(Settings!$AF$19:$AF$33, MATCH(F$10, Settings!$Y$19:$Y$33, 0))+IF(INDEX(Settings!$AI$19:$AI$33, MATCH(F$10, Settings!$Y$19:$Y$33, 0))="", 0, INDEX($AO$2:$AU$8, MATCH(TEXT($B394, "ddd"), $AN$2:$AN$8, 0), MATCH(INDEX(Settings!$AI$19:$AI$33, MATCH(F$10, Settings!$Y$19:$Y$33, 0)), $AO$1:$AU$1, 0))), 0))</f>
        <v/>
      </c>
      <c r="AP394" s="119" t="str">
        <f>IF(OR($B394="", G394="", G$10="", AP$9), "", IFERROR($B394+INDEX(Settings!$AF$19:$AF$33, MATCH(G$10, Settings!$Y$19:$Y$33, 0))+IF(INDEX(Settings!$AI$19:$AI$33, MATCH(G$10, Settings!$Y$19:$Y$33, 0))="", 0, INDEX($AO$2:$AU$8, MATCH(TEXT($B394, "ddd"), $AN$2:$AN$8, 0), MATCH(INDEX(Settings!$AI$19:$AI$33, MATCH(G$10, Settings!$Y$19:$Y$33, 0)), $AO$1:$AU$1, 0))), 0))</f>
        <v/>
      </c>
      <c r="AQ394" s="119" t="str">
        <f>IF(OR($B394="", H394="", H$10="", AQ$9), "", IFERROR($B394+INDEX(Settings!$AF$19:$AF$33, MATCH(H$10, Settings!$Y$19:$Y$33, 0))+IF(INDEX(Settings!$AI$19:$AI$33, MATCH(H$10, Settings!$Y$19:$Y$33, 0))="", 0, INDEX($AO$2:$AU$8, MATCH(TEXT($B394, "ddd"), $AN$2:$AN$8, 0), MATCH(INDEX(Settings!$AI$19:$AI$33, MATCH(H$10, Settings!$Y$19:$Y$33, 0)), $AO$1:$AU$1, 0))), 0))</f>
        <v/>
      </c>
      <c r="AR394" s="119" t="str">
        <f>IF(OR($B394="", I394="", I$10="", AR$9), "", IFERROR($B394+INDEX(Settings!$AF$19:$AF$33, MATCH(I$10, Settings!$Y$19:$Y$33, 0))+IF(INDEX(Settings!$AI$19:$AI$33, MATCH(I$10, Settings!$Y$19:$Y$33, 0))="", 0, INDEX($AO$2:$AU$8, MATCH(TEXT($B394, "ddd"), $AN$2:$AN$8, 0), MATCH(INDEX(Settings!$AI$19:$AI$33, MATCH(I$10, Settings!$Y$19:$Y$33, 0)), $AO$1:$AU$1, 0))), 0))</f>
        <v/>
      </c>
      <c r="AS394" s="119" t="str">
        <f>IF(OR($B394="", J394="", J$10="", AS$9), "", IFERROR($B394+INDEX(Settings!$AF$19:$AF$33, MATCH(J$10, Settings!$Y$19:$Y$33, 0))+IF(INDEX(Settings!$AI$19:$AI$33, MATCH(J$10, Settings!$Y$19:$Y$33, 0))="", 0, INDEX($AO$2:$AU$8, MATCH(TEXT($B394, "ddd"), $AN$2:$AN$8, 0), MATCH(INDEX(Settings!$AI$19:$AI$33, MATCH(J$10, Settings!$Y$19:$Y$33, 0)), $AO$1:$AU$1, 0))), 0))</f>
        <v/>
      </c>
      <c r="AT394" s="119" t="str">
        <f>IF(OR($B394="", K394="", K$10="", AT$9), "", IFERROR($B394+INDEX(Settings!$AF$19:$AF$33, MATCH(K$10, Settings!$Y$19:$Y$33, 0))+IF(INDEX(Settings!$AI$19:$AI$33, MATCH(K$10, Settings!$Y$19:$Y$33, 0))="", 0, INDEX($AO$2:$AU$8, MATCH(TEXT($B394, "ddd"), $AN$2:$AN$8, 0), MATCH(INDEX(Settings!$AI$19:$AI$33, MATCH(K$10, Settings!$Y$19:$Y$33, 0)), $AO$1:$AU$1, 0))), 0))</f>
        <v/>
      </c>
      <c r="AU394" s="119" t="str">
        <f>IF(OR($B394="", L394="", L$10="", AU$9), "", IFERROR($B394+INDEX(Settings!$AF$19:$AF$33, MATCH(L$10, Settings!$Y$19:$Y$33, 0))+IF(INDEX(Settings!$AI$19:$AI$33, MATCH(L$10, Settings!$Y$19:$Y$33, 0))="", 0, INDEX($AO$2:$AU$8, MATCH(TEXT($B394, "ddd"), $AN$2:$AN$8, 0), MATCH(INDEX(Settings!$AI$19:$AI$33, MATCH(L$10, Settings!$Y$19:$Y$33, 0)), $AO$1:$AU$1, 0))), 0))</f>
        <v/>
      </c>
      <c r="AV394" s="119" t="str">
        <f>IF(OR($B394="", M394="", M$10="", AV$9), "", IFERROR($B394+INDEX(Settings!$AF$19:$AF$33, MATCH(M$10, Settings!$Y$19:$Y$33, 0))+IF(INDEX(Settings!$AI$19:$AI$33, MATCH(M$10, Settings!$Y$19:$Y$33, 0))="", 0, INDEX($AO$2:$AU$8, MATCH(TEXT($B394, "ddd"), $AN$2:$AN$8, 0), MATCH(INDEX(Settings!$AI$19:$AI$33, MATCH(M$10, Settings!$Y$19:$Y$33, 0)), $AO$1:$AU$1, 0))), 0))</f>
        <v/>
      </c>
      <c r="AW394" s="119" t="str">
        <f>IF(OR($B394="", N394="", N$10="", AW$9), "", IFERROR($B394+INDEX(Settings!$AF$19:$AF$33, MATCH(N$10, Settings!$Y$19:$Y$33, 0))+IF(INDEX(Settings!$AI$19:$AI$33, MATCH(N$10, Settings!$Y$19:$Y$33, 0))="", 0, INDEX($AO$2:$AU$8, MATCH(TEXT($B394, "ddd"), $AN$2:$AN$8, 0), MATCH(INDEX(Settings!$AI$19:$AI$33, MATCH(N$10, Settings!$Y$19:$Y$33, 0)), $AO$1:$AU$1, 0))), 0))</f>
        <v/>
      </c>
      <c r="AX394" s="119" t="str">
        <f>IF(OR($B394="", O394="", O$10="", AX$9), "", IFERROR($B394+INDEX(Settings!$AF$19:$AF$33, MATCH(O$10, Settings!$Y$19:$Y$33, 0))+IF(INDEX(Settings!$AI$19:$AI$33, MATCH(O$10, Settings!$Y$19:$Y$33, 0))="", 0, INDEX($AO$2:$AU$8, MATCH(TEXT($B394, "ddd"), $AN$2:$AN$8, 0), MATCH(INDEX(Settings!$AI$19:$AI$33, MATCH(O$10, Settings!$Y$19:$Y$33, 0)), $AO$1:$AU$1, 0))), 0))</f>
        <v/>
      </c>
      <c r="AY394" s="119" t="str">
        <f>IF(OR($B394="", P394="", P$10="", AY$9), "", IFERROR($B394+INDEX(Settings!$AF$19:$AF$33, MATCH(P$10, Settings!$Y$19:$Y$33, 0))+IF(INDEX(Settings!$AI$19:$AI$33, MATCH(P$10, Settings!$Y$19:$Y$33, 0))="", 0, INDEX($AO$2:$AU$8, MATCH(TEXT($B394, "ddd"), $AN$2:$AN$8, 0), MATCH(INDEX(Settings!$AI$19:$AI$33, MATCH(P$10, Settings!$Y$19:$Y$33, 0)), $AO$1:$AU$1, 0))), 0))</f>
        <v/>
      </c>
      <c r="AZ394" s="120" t="str">
        <f>IF(OR($B394="", Q394="", Q$10="", AZ$9), "", IFERROR($B394+INDEX(Settings!$AF$19:$AF$33, MATCH(Q$10, Settings!$Y$19:$Y$33, 0))+IF(INDEX(Settings!$AI$19:$AI$33, MATCH(Q$10, Settings!$Y$19:$Y$33, 0))="", 0, INDEX($AO$2:$AU$8, MATCH(TEXT($B394, "ddd"), $AN$2:$AN$8, 0), MATCH(INDEX(Settings!$AI$19:$AI$33, MATCH(Q$10, Settings!$Y$19:$Y$33, 0)), $AO$1:$AU$1, 0))), 0))</f>
        <v/>
      </c>
      <c r="BB394" s="118" t="str">
        <f>IF(OR(C$10="", $B394="", C394="", BB$9=""), "", IFERROR(WORKDAY((DATE(YEAR($B394), MONTH($B394)+INDEX(Settings!$AM$19:$AM$33, MATCH(C$10, Settings!$Y$19:$Y$33, 0)), IF(INDEX(Settings!$AQ$19:$AQ$33, MATCH(C$10, Settings!$Y$19:$Y$33, 0))=0, DAY($B394), INDEX(Settings!$AQ$19:$AQ$33, MATCH(C$10, Settings!$Y$19:$Y$33, 0))))-1), 1, Settings!$AY$23:$AY$38), ""))</f>
        <v/>
      </c>
      <c r="BC394" s="119" t="str">
        <f>IF(OR(D$10="", $B394="", D394="", BC$9=""), "", IFERROR(WORKDAY((DATE(YEAR($B394), MONTH($B394)+INDEX(Settings!$AM$19:$AM$33, MATCH(D$10, Settings!$Y$19:$Y$33, 0)), IF(INDEX(Settings!$AQ$19:$AQ$33, MATCH(D$10, Settings!$Y$19:$Y$33, 0))=0, DAY($B394), INDEX(Settings!$AQ$19:$AQ$33, MATCH(D$10, Settings!$Y$19:$Y$33, 0))))-1), 1, Settings!$AY$23:$AY$38), ""))</f>
        <v/>
      </c>
      <c r="BD394" s="119" t="str">
        <f>IF(OR(E$10="", $B394="", E394="", BD$9=""), "", IFERROR(WORKDAY((DATE(YEAR($B394), MONTH($B394)+INDEX(Settings!$AM$19:$AM$33, MATCH(E$10, Settings!$Y$19:$Y$33, 0)), IF(INDEX(Settings!$AQ$19:$AQ$33, MATCH(E$10, Settings!$Y$19:$Y$33, 0))=0, DAY($B394), INDEX(Settings!$AQ$19:$AQ$33, MATCH(E$10, Settings!$Y$19:$Y$33, 0))))-1), 1, Settings!$AY$23:$AY$38), ""))</f>
        <v/>
      </c>
      <c r="BE394" s="119" t="str">
        <f>IF(OR(F$10="", $B394="", F394="", BE$9=""), "", IFERROR(WORKDAY((DATE(YEAR($B394), MONTH($B394)+INDEX(Settings!$AM$19:$AM$33, MATCH(F$10, Settings!$Y$19:$Y$33, 0)), IF(INDEX(Settings!$AQ$19:$AQ$33, MATCH(F$10, Settings!$Y$19:$Y$33, 0))=0, DAY($B394), INDEX(Settings!$AQ$19:$AQ$33, MATCH(F$10, Settings!$Y$19:$Y$33, 0))))-1), 1, Settings!$AY$23:$AY$38), ""))</f>
        <v/>
      </c>
      <c r="BF394" s="119" t="str">
        <f>IF(OR(G$10="", $B394="", G394="", BF$9=""), "", IFERROR(WORKDAY((DATE(YEAR($B394), MONTH($B394)+INDEX(Settings!$AM$19:$AM$33, MATCH(G$10, Settings!$Y$19:$Y$33, 0)), IF(INDEX(Settings!$AQ$19:$AQ$33, MATCH(G$10, Settings!$Y$19:$Y$33, 0))=0, DAY($B394), INDEX(Settings!$AQ$19:$AQ$33, MATCH(G$10, Settings!$Y$19:$Y$33, 0))))-1), 1, Settings!$AY$23:$AY$38), ""))</f>
        <v/>
      </c>
      <c r="BG394" s="119" t="str">
        <f>IF(OR(H$10="", $B394="", H394="", BG$9=""), "", IFERROR(WORKDAY((DATE(YEAR($B394), MONTH($B394)+INDEX(Settings!$AM$19:$AM$33, MATCH(H$10, Settings!$Y$19:$Y$33, 0)), IF(INDEX(Settings!$AQ$19:$AQ$33, MATCH(H$10, Settings!$Y$19:$Y$33, 0))=0, DAY($B394), INDEX(Settings!$AQ$19:$AQ$33, MATCH(H$10, Settings!$Y$19:$Y$33, 0))))-1), 1, Settings!$AY$23:$AY$38), ""))</f>
        <v/>
      </c>
      <c r="BH394" s="119" t="str">
        <f>IF(OR(I$10="", $B394="", I394="", BH$9=""), "", IFERROR(WORKDAY((DATE(YEAR($B394), MONTH($B394)+INDEX(Settings!$AM$19:$AM$33, MATCH(I$10, Settings!$Y$19:$Y$33, 0)), IF(INDEX(Settings!$AQ$19:$AQ$33, MATCH(I$10, Settings!$Y$19:$Y$33, 0))=0, DAY($B394), INDEX(Settings!$AQ$19:$AQ$33, MATCH(I$10, Settings!$Y$19:$Y$33, 0))))-1), 1, Settings!$AY$23:$AY$38), ""))</f>
        <v/>
      </c>
      <c r="BI394" s="119" t="str">
        <f>IF(OR(J$10="", $B394="", J394="", BI$9=""), "", IFERROR(WORKDAY((DATE(YEAR($B394), MONTH($B394)+INDEX(Settings!$AM$19:$AM$33, MATCH(J$10, Settings!$Y$19:$Y$33, 0)), IF(INDEX(Settings!$AQ$19:$AQ$33, MATCH(J$10, Settings!$Y$19:$Y$33, 0))=0, DAY($B394), INDEX(Settings!$AQ$19:$AQ$33, MATCH(J$10, Settings!$Y$19:$Y$33, 0))))-1), 1, Settings!$AY$23:$AY$38), ""))</f>
        <v/>
      </c>
      <c r="BJ394" s="119" t="str">
        <f>IF(OR(K$10="", $B394="", K394="", BJ$9=""), "", IFERROR(WORKDAY((DATE(YEAR($B394), MONTH($B394)+INDEX(Settings!$AM$19:$AM$33, MATCH(K$10, Settings!$Y$19:$Y$33, 0)), IF(INDEX(Settings!$AQ$19:$AQ$33, MATCH(K$10, Settings!$Y$19:$Y$33, 0))=0, DAY($B394), INDEX(Settings!$AQ$19:$AQ$33, MATCH(K$10, Settings!$Y$19:$Y$33, 0))))-1), 1, Settings!$AY$23:$AY$38), ""))</f>
        <v/>
      </c>
      <c r="BK394" s="119" t="str">
        <f>IF(OR(L$10="", $B394="", L394="", BK$9=""), "", IFERROR(WORKDAY((DATE(YEAR($B394), MONTH($B394)+INDEX(Settings!$AM$19:$AM$33, MATCH(L$10, Settings!$Y$19:$Y$33, 0)), IF(INDEX(Settings!$AQ$19:$AQ$33, MATCH(L$10, Settings!$Y$19:$Y$33, 0))=0, DAY($B394), INDEX(Settings!$AQ$19:$AQ$33, MATCH(L$10, Settings!$Y$19:$Y$33, 0))))-1), 1, Settings!$AY$23:$AY$38), ""))</f>
        <v/>
      </c>
      <c r="BL394" s="119" t="str">
        <f>IF(OR(M$10="", $B394="", M394="", BL$9=""), "", IFERROR(WORKDAY((DATE(YEAR($B394), MONTH($B394)+INDEX(Settings!$AM$19:$AM$33, MATCH(M$10, Settings!$Y$19:$Y$33, 0)), IF(INDEX(Settings!$AQ$19:$AQ$33, MATCH(M$10, Settings!$Y$19:$Y$33, 0))=0, DAY($B394), INDEX(Settings!$AQ$19:$AQ$33, MATCH(M$10, Settings!$Y$19:$Y$33, 0))))-1), 1, Settings!$AY$23:$AY$38), ""))</f>
        <v/>
      </c>
      <c r="BM394" s="119" t="str">
        <f>IF(OR(N$10="", $B394="", N394="", BM$9=""), "", IFERROR(WORKDAY((DATE(YEAR($B394), MONTH($B394)+INDEX(Settings!$AM$19:$AM$33, MATCH(N$10, Settings!$Y$19:$Y$33, 0)), IF(INDEX(Settings!$AQ$19:$AQ$33, MATCH(N$10, Settings!$Y$19:$Y$33, 0))=0, DAY($B394), INDEX(Settings!$AQ$19:$AQ$33, MATCH(N$10, Settings!$Y$19:$Y$33, 0))))-1), 1, Settings!$AY$23:$AY$38), ""))</f>
        <v/>
      </c>
      <c r="BN394" s="119" t="str">
        <f>IF(OR(O$10="", $B394="", O394="", BN$9=""), "", IFERROR(WORKDAY((DATE(YEAR($B394), MONTH($B394)+INDEX(Settings!$AM$19:$AM$33, MATCH(O$10, Settings!$Y$19:$Y$33, 0)), IF(INDEX(Settings!$AQ$19:$AQ$33, MATCH(O$10, Settings!$Y$19:$Y$33, 0))=0, DAY($B394), INDEX(Settings!$AQ$19:$AQ$33, MATCH(O$10, Settings!$Y$19:$Y$33, 0))))-1), 1, Settings!$AY$23:$AY$38), ""))</f>
        <v/>
      </c>
      <c r="BO394" s="119" t="str">
        <f>IF(OR(P$10="", $B394="", P394="", BO$9=""), "", IFERROR(WORKDAY((DATE(YEAR($B394), MONTH($B394)+INDEX(Settings!$AM$19:$AM$33, MATCH(P$10, Settings!$Y$19:$Y$33, 0)), IF(INDEX(Settings!$AQ$19:$AQ$33, MATCH(P$10, Settings!$Y$19:$Y$33, 0))=0, DAY($B394), INDEX(Settings!$AQ$19:$AQ$33, MATCH(P$10, Settings!$Y$19:$Y$33, 0))))-1), 1, Settings!$AY$23:$AY$38), ""))</f>
        <v/>
      </c>
      <c r="BP394" s="120" t="str">
        <f>IF(OR(Q$10="", $B394="", Q394="", BP$9=""), "", IFERROR(WORKDAY((DATE(YEAR($B394), MONTH($B394)+INDEX(Settings!$AM$19:$AM$33, MATCH(Q$10, Settings!$Y$19:$Y$33, 0)), IF(INDEX(Settings!$AQ$19:$AQ$33, MATCH(Q$10, Settings!$Y$19:$Y$33, 0))=0, DAY($B394), INDEX(Settings!$AQ$19:$AQ$33, MATCH(Q$10, Settings!$Y$19:$Y$33, 0))))-1), 1, Settings!$AY$23:$AY$38), ""))</f>
        <v/>
      </c>
      <c r="BR394" s="118" t="str">
        <f>IF(BB394="", "", IF(BB394&lt;=$B394, WORKDAY(DATE(YEAR($BB394), MONTH(BB394)+1, DAY(BB394)-1), 1, Settings!$AY$23:$AY$38), BB394))</f>
        <v/>
      </c>
      <c r="BS394" s="119" t="str">
        <f>IF(BC394="", "", IF(BC394&lt;=$B394, WORKDAY(DATE(YEAR($BB394), MONTH(BC394)+1, DAY(BC394)-1), 1, Settings!$AY$23:$AY$38), BC394))</f>
        <v/>
      </c>
      <c r="BT394" s="119" t="str">
        <f>IF(BD394="", "", IF(BD394&lt;=$B394, WORKDAY(DATE(YEAR($BB394), MONTH(BD394)+1, DAY(BD394)-1), 1, Settings!$AY$23:$AY$38), BD394))</f>
        <v/>
      </c>
      <c r="BU394" s="119" t="str">
        <f>IF(BE394="", "", IF(BE394&lt;=$B394, WORKDAY(DATE(YEAR($BB394), MONTH(BE394)+1, DAY(BE394)-1), 1, Settings!$AY$23:$AY$38), BE394))</f>
        <v/>
      </c>
      <c r="BV394" s="119" t="str">
        <f>IF(BF394="", "", IF(BF394&lt;=$B394, WORKDAY(DATE(YEAR($BB394), MONTH(BF394)+1, DAY(BF394)-1), 1, Settings!$AY$23:$AY$38), BF394))</f>
        <v/>
      </c>
      <c r="BW394" s="119" t="str">
        <f>IF(BG394="", "", IF(BG394&lt;=$B394, WORKDAY(DATE(YEAR($BB394), MONTH(BG394)+1, DAY(BG394)-1), 1, Settings!$AY$23:$AY$38), BG394))</f>
        <v/>
      </c>
      <c r="BX394" s="119" t="str">
        <f>IF(BH394="", "", IF(BH394&lt;=$B394, WORKDAY(DATE(YEAR($BB394), MONTH(BH394)+1, DAY(BH394)-1), 1, Settings!$AY$23:$AY$38), BH394))</f>
        <v/>
      </c>
      <c r="BY394" s="119" t="str">
        <f>IF(BI394="", "", IF(BI394&lt;=$B394, WORKDAY(DATE(YEAR($BB394), MONTH(BI394)+1, DAY(BI394)-1), 1, Settings!$AY$23:$AY$38), BI394))</f>
        <v/>
      </c>
      <c r="BZ394" s="119" t="str">
        <f>IF(BJ394="", "", IF(BJ394&lt;=$B394, WORKDAY(DATE(YEAR($BB394), MONTH(BJ394)+1, DAY(BJ394)-1), 1, Settings!$AY$23:$AY$38), BJ394))</f>
        <v/>
      </c>
      <c r="CA394" s="119" t="str">
        <f>IF(BK394="", "", IF(BK394&lt;=$B394, WORKDAY(DATE(YEAR($BB394), MONTH(BK394)+1, DAY(BK394)-1), 1, Settings!$AY$23:$AY$38), BK394))</f>
        <v/>
      </c>
      <c r="CB394" s="119" t="str">
        <f>IF(BL394="", "", IF(BL394&lt;=$B394, WORKDAY(DATE(YEAR($BB394), MONTH(BL394)+1, DAY(BL394)-1), 1, Settings!$AY$23:$AY$38), BL394))</f>
        <v/>
      </c>
      <c r="CC394" s="119" t="str">
        <f>IF(BM394="", "", IF(BM394&lt;=$B394, WORKDAY(DATE(YEAR($BB394), MONTH(BM394)+1, DAY(BM394)-1), 1, Settings!$AY$23:$AY$38), BM394))</f>
        <v/>
      </c>
      <c r="CD394" s="119" t="str">
        <f>IF(BN394="", "", IF(BN394&lt;=$B394, WORKDAY(DATE(YEAR($BB394), MONTH(BN394)+1, DAY(BN394)-1), 1, Settings!$AY$23:$AY$38), BN394))</f>
        <v/>
      </c>
      <c r="CE394" s="119" t="str">
        <f>IF(BO394="", "", IF(BO394&lt;=$B394, WORKDAY(DATE(YEAR($BB394), MONTH(BO394)+1, DAY(BO394)-1), 1, Settings!$AY$23:$AY$38), BO394))</f>
        <v/>
      </c>
      <c r="CF394" s="120" t="str">
        <f>IF(BP394="", "", IF(BP394&lt;=$B394, WORKDAY(DATE(YEAR($BB394), MONTH(BP394)+1, DAY(BP394)-1), 1, Settings!$AY$23:$AY$38), BP394))</f>
        <v/>
      </c>
      <c r="CH394" s="48" t="str">
        <f t="shared" si="159"/>
        <v/>
      </c>
      <c r="CI394" s="49" t="str">
        <f t="shared" si="160"/>
        <v/>
      </c>
      <c r="CJ394" s="49" t="str">
        <f t="shared" si="161"/>
        <v/>
      </c>
      <c r="CK394" s="49" t="str">
        <f t="shared" si="162"/>
        <v/>
      </c>
      <c r="CL394" s="49" t="str">
        <f t="shared" si="163"/>
        <v/>
      </c>
      <c r="CM394" s="49" t="str">
        <f t="shared" si="164"/>
        <v/>
      </c>
      <c r="CN394" s="49" t="str">
        <f t="shared" si="165"/>
        <v/>
      </c>
      <c r="CO394" s="49" t="str">
        <f t="shared" si="166"/>
        <v/>
      </c>
      <c r="CP394" s="49" t="str">
        <f t="shared" si="167"/>
        <v/>
      </c>
      <c r="CQ394" s="49" t="str">
        <f t="shared" si="168"/>
        <v/>
      </c>
      <c r="CR394" s="49" t="str">
        <f t="shared" si="169"/>
        <v/>
      </c>
      <c r="CS394" s="49" t="str">
        <f t="shared" si="170"/>
        <v/>
      </c>
      <c r="CT394" s="49" t="str">
        <f t="shared" si="171"/>
        <v/>
      </c>
      <c r="CU394" s="49" t="str">
        <f t="shared" si="172"/>
        <v/>
      </c>
      <c r="CV394" s="16" t="str">
        <f t="shared" si="173"/>
        <v/>
      </c>
      <c r="CX394" s="48" t="str">
        <f t="shared" si="174"/>
        <v/>
      </c>
      <c r="CY394" s="49" t="str">
        <f t="shared" si="175"/>
        <v/>
      </c>
      <c r="CZ394" s="49" t="str">
        <f t="shared" si="176"/>
        <v/>
      </c>
      <c r="DA394" s="49" t="str">
        <f t="shared" si="177"/>
        <v/>
      </c>
      <c r="DB394" s="49" t="str">
        <f t="shared" si="178"/>
        <v/>
      </c>
      <c r="DC394" s="49" t="str">
        <f t="shared" si="179"/>
        <v/>
      </c>
      <c r="DD394" s="49" t="str">
        <f t="shared" si="180"/>
        <v/>
      </c>
      <c r="DE394" s="49" t="str">
        <f t="shared" si="181"/>
        <v/>
      </c>
      <c r="DF394" s="49" t="str">
        <f t="shared" si="182"/>
        <v/>
      </c>
      <c r="DG394" s="49" t="str">
        <f t="shared" si="183"/>
        <v/>
      </c>
      <c r="DH394" s="49" t="str">
        <f t="shared" si="184"/>
        <v/>
      </c>
      <c r="DI394" s="49" t="str">
        <f t="shared" si="185"/>
        <v/>
      </c>
      <c r="DJ394" s="49" t="str">
        <f t="shared" si="186"/>
        <v/>
      </c>
      <c r="DK394" s="49" t="str">
        <f t="shared" si="187"/>
        <v/>
      </c>
      <c r="DL394" s="16" t="str">
        <f t="shared" si="188"/>
        <v/>
      </c>
      <c r="DN394" s="17" t="str">
        <f t="shared" si="189"/>
        <v>Jul 2020</v>
      </c>
    </row>
    <row r="395" spans="1:118" x14ac:dyDescent="0.25">
      <c r="A395" s="30"/>
      <c r="B395" s="102">
        <f>IF(B394="", "", IFERROR(IF(B394+1&gt;Settings!$G$25, "", B394+1), ""))</f>
        <v>44031</v>
      </c>
      <c r="C395" s="294"/>
      <c r="D395" s="295"/>
      <c r="E395" s="295"/>
      <c r="F395" s="295"/>
      <c r="G395" s="295"/>
      <c r="H395" s="295"/>
      <c r="I395" s="295"/>
      <c r="J395" s="295"/>
      <c r="K395" s="295"/>
      <c r="L395" s="295"/>
      <c r="M395" s="295"/>
      <c r="N395" s="295"/>
      <c r="O395" s="295"/>
      <c r="P395" s="295"/>
      <c r="Q395" s="296"/>
      <c r="R395" s="30"/>
      <c r="T395" s="17" t="str">
        <f>IF($B395="", "", IF($B395&lt;Settings!$G$23, "Old", "New"))</f>
        <v>New</v>
      </c>
      <c r="AL395" s="118" t="str">
        <f>IF(OR($B395="", C395="", C$10="", AL$9), "", IFERROR($B395+INDEX(Settings!$AF$19:$AF$33, MATCH(C$10, Settings!$Y$19:$Y$33, 0))+IF(INDEX(Settings!$AI$19:$AI$33, MATCH(C$10, Settings!$Y$19:$Y$33, 0))="", 0, INDEX($AO$2:$AU$8, MATCH(TEXT($B395, "ddd"), $AN$2:$AN$8, 0), MATCH(INDEX(Settings!$AI$19:$AI$33, MATCH(C$10, Settings!$Y$19:$Y$33, 0)), $AO$1:$AU$1, 0))), 0))</f>
        <v/>
      </c>
      <c r="AM395" s="119" t="str">
        <f>IF(OR($B395="", D395="", D$10="", AM$9), "", IFERROR($B395+INDEX(Settings!$AF$19:$AF$33, MATCH(D$10, Settings!$Y$19:$Y$33, 0))+IF(INDEX(Settings!$AI$19:$AI$33, MATCH(D$10, Settings!$Y$19:$Y$33, 0))="", 0, INDEX($AO$2:$AU$8, MATCH(TEXT($B395, "ddd"), $AN$2:$AN$8, 0), MATCH(INDEX(Settings!$AI$19:$AI$33, MATCH(D$10, Settings!$Y$19:$Y$33, 0)), $AO$1:$AU$1, 0))), 0))</f>
        <v/>
      </c>
      <c r="AN395" s="119" t="str">
        <f>IF(OR($B395="", E395="", E$10="", AN$9), "", IFERROR($B395+INDEX(Settings!$AF$19:$AF$33, MATCH(E$10, Settings!$Y$19:$Y$33, 0))+IF(INDEX(Settings!$AI$19:$AI$33, MATCH(E$10, Settings!$Y$19:$Y$33, 0))="", 0, INDEX($AO$2:$AU$8, MATCH(TEXT($B395, "ddd"), $AN$2:$AN$8, 0), MATCH(INDEX(Settings!$AI$19:$AI$33, MATCH(E$10, Settings!$Y$19:$Y$33, 0)), $AO$1:$AU$1, 0))), 0))</f>
        <v/>
      </c>
      <c r="AO395" s="119" t="str">
        <f>IF(OR($B395="", F395="", F$10="", AO$9), "", IFERROR($B395+INDEX(Settings!$AF$19:$AF$33, MATCH(F$10, Settings!$Y$19:$Y$33, 0))+IF(INDEX(Settings!$AI$19:$AI$33, MATCH(F$10, Settings!$Y$19:$Y$33, 0))="", 0, INDEX($AO$2:$AU$8, MATCH(TEXT($B395, "ddd"), $AN$2:$AN$8, 0), MATCH(INDEX(Settings!$AI$19:$AI$33, MATCH(F$10, Settings!$Y$19:$Y$33, 0)), $AO$1:$AU$1, 0))), 0))</f>
        <v/>
      </c>
      <c r="AP395" s="119" t="str">
        <f>IF(OR($B395="", G395="", G$10="", AP$9), "", IFERROR($B395+INDEX(Settings!$AF$19:$AF$33, MATCH(G$10, Settings!$Y$19:$Y$33, 0))+IF(INDEX(Settings!$AI$19:$AI$33, MATCH(G$10, Settings!$Y$19:$Y$33, 0))="", 0, INDEX($AO$2:$AU$8, MATCH(TEXT($B395, "ddd"), $AN$2:$AN$8, 0), MATCH(INDEX(Settings!$AI$19:$AI$33, MATCH(G$10, Settings!$Y$19:$Y$33, 0)), $AO$1:$AU$1, 0))), 0))</f>
        <v/>
      </c>
      <c r="AQ395" s="119" t="str">
        <f>IF(OR($B395="", H395="", H$10="", AQ$9), "", IFERROR($B395+INDEX(Settings!$AF$19:$AF$33, MATCH(H$10, Settings!$Y$19:$Y$33, 0))+IF(INDEX(Settings!$AI$19:$AI$33, MATCH(H$10, Settings!$Y$19:$Y$33, 0))="", 0, INDEX($AO$2:$AU$8, MATCH(TEXT($B395, "ddd"), $AN$2:$AN$8, 0), MATCH(INDEX(Settings!$AI$19:$AI$33, MATCH(H$10, Settings!$Y$19:$Y$33, 0)), $AO$1:$AU$1, 0))), 0))</f>
        <v/>
      </c>
      <c r="AR395" s="119" t="str">
        <f>IF(OR($B395="", I395="", I$10="", AR$9), "", IFERROR($B395+INDEX(Settings!$AF$19:$AF$33, MATCH(I$10, Settings!$Y$19:$Y$33, 0))+IF(INDEX(Settings!$AI$19:$AI$33, MATCH(I$10, Settings!$Y$19:$Y$33, 0))="", 0, INDEX($AO$2:$AU$8, MATCH(TEXT($B395, "ddd"), $AN$2:$AN$8, 0), MATCH(INDEX(Settings!$AI$19:$AI$33, MATCH(I$10, Settings!$Y$19:$Y$33, 0)), $AO$1:$AU$1, 0))), 0))</f>
        <v/>
      </c>
      <c r="AS395" s="119" t="str">
        <f>IF(OR($B395="", J395="", J$10="", AS$9), "", IFERROR($B395+INDEX(Settings!$AF$19:$AF$33, MATCH(J$10, Settings!$Y$19:$Y$33, 0))+IF(INDEX(Settings!$AI$19:$AI$33, MATCH(J$10, Settings!$Y$19:$Y$33, 0))="", 0, INDEX($AO$2:$AU$8, MATCH(TEXT($B395, "ddd"), $AN$2:$AN$8, 0), MATCH(INDEX(Settings!$AI$19:$AI$33, MATCH(J$10, Settings!$Y$19:$Y$33, 0)), $AO$1:$AU$1, 0))), 0))</f>
        <v/>
      </c>
      <c r="AT395" s="119" t="str">
        <f>IF(OR($B395="", K395="", K$10="", AT$9), "", IFERROR($B395+INDEX(Settings!$AF$19:$AF$33, MATCH(K$10, Settings!$Y$19:$Y$33, 0))+IF(INDEX(Settings!$AI$19:$AI$33, MATCH(K$10, Settings!$Y$19:$Y$33, 0))="", 0, INDEX($AO$2:$AU$8, MATCH(TEXT($B395, "ddd"), $AN$2:$AN$8, 0), MATCH(INDEX(Settings!$AI$19:$AI$33, MATCH(K$10, Settings!$Y$19:$Y$33, 0)), $AO$1:$AU$1, 0))), 0))</f>
        <v/>
      </c>
      <c r="AU395" s="119" t="str">
        <f>IF(OR($B395="", L395="", L$10="", AU$9), "", IFERROR($B395+INDEX(Settings!$AF$19:$AF$33, MATCH(L$10, Settings!$Y$19:$Y$33, 0))+IF(INDEX(Settings!$AI$19:$AI$33, MATCH(L$10, Settings!$Y$19:$Y$33, 0))="", 0, INDEX($AO$2:$AU$8, MATCH(TEXT($B395, "ddd"), $AN$2:$AN$8, 0), MATCH(INDEX(Settings!$AI$19:$AI$33, MATCH(L$10, Settings!$Y$19:$Y$33, 0)), $AO$1:$AU$1, 0))), 0))</f>
        <v/>
      </c>
      <c r="AV395" s="119" t="str">
        <f>IF(OR($B395="", M395="", M$10="", AV$9), "", IFERROR($B395+INDEX(Settings!$AF$19:$AF$33, MATCH(M$10, Settings!$Y$19:$Y$33, 0))+IF(INDEX(Settings!$AI$19:$AI$33, MATCH(M$10, Settings!$Y$19:$Y$33, 0))="", 0, INDEX($AO$2:$AU$8, MATCH(TEXT($B395, "ddd"), $AN$2:$AN$8, 0), MATCH(INDEX(Settings!$AI$19:$AI$33, MATCH(M$10, Settings!$Y$19:$Y$33, 0)), $AO$1:$AU$1, 0))), 0))</f>
        <v/>
      </c>
      <c r="AW395" s="119" t="str">
        <f>IF(OR($B395="", N395="", N$10="", AW$9), "", IFERROR($B395+INDEX(Settings!$AF$19:$AF$33, MATCH(N$10, Settings!$Y$19:$Y$33, 0))+IF(INDEX(Settings!$AI$19:$AI$33, MATCH(N$10, Settings!$Y$19:$Y$33, 0))="", 0, INDEX($AO$2:$AU$8, MATCH(TEXT($B395, "ddd"), $AN$2:$AN$8, 0), MATCH(INDEX(Settings!$AI$19:$AI$33, MATCH(N$10, Settings!$Y$19:$Y$33, 0)), $AO$1:$AU$1, 0))), 0))</f>
        <v/>
      </c>
      <c r="AX395" s="119" t="str">
        <f>IF(OR($B395="", O395="", O$10="", AX$9), "", IFERROR($B395+INDEX(Settings!$AF$19:$AF$33, MATCH(O$10, Settings!$Y$19:$Y$33, 0))+IF(INDEX(Settings!$AI$19:$AI$33, MATCH(O$10, Settings!$Y$19:$Y$33, 0))="", 0, INDEX($AO$2:$AU$8, MATCH(TEXT($B395, "ddd"), $AN$2:$AN$8, 0), MATCH(INDEX(Settings!$AI$19:$AI$33, MATCH(O$10, Settings!$Y$19:$Y$33, 0)), $AO$1:$AU$1, 0))), 0))</f>
        <v/>
      </c>
      <c r="AY395" s="119" t="str">
        <f>IF(OR($B395="", P395="", P$10="", AY$9), "", IFERROR($B395+INDEX(Settings!$AF$19:$AF$33, MATCH(P$10, Settings!$Y$19:$Y$33, 0))+IF(INDEX(Settings!$AI$19:$AI$33, MATCH(P$10, Settings!$Y$19:$Y$33, 0))="", 0, INDEX($AO$2:$AU$8, MATCH(TEXT($B395, "ddd"), $AN$2:$AN$8, 0), MATCH(INDEX(Settings!$AI$19:$AI$33, MATCH(P$10, Settings!$Y$19:$Y$33, 0)), $AO$1:$AU$1, 0))), 0))</f>
        <v/>
      </c>
      <c r="AZ395" s="120" t="str">
        <f>IF(OR($B395="", Q395="", Q$10="", AZ$9), "", IFERROR($B395+INDEX(Settings!$AF$19:$AF$33, MATCH(Q$10, Settings!$Y$19:$Y$33, 0))+IF(INDEX(Settings!$AI$19:$AI$33, MATCH(Q$10, Settings!$Y$19:$Y$33, 0))="", 0, INDEX($AO$2:$AU$8, MATCH(TEXT($B395, "ddd"), $AN$2:$AN$8, 0), MATCH(INDEX(Settings!$AI$19:$AI$33, MATCH(Q$10, Settings!$Y$19:$Y$33, 0)), $AO$1:$AU$1, 0))), 0))</f>
        <v/>
      </c>
      <c r="BB395" s="118" t="str">
        <f>IF(OR(C$10="", $B395="", C395="", BB$9=""), "", IFERROR(WORKDAY((DATE(YEAR($B395), MONTH($B395)+INDEX(Settings!$AM$19:$AM$33, MATCH(C$10, Settings!$Y$19:$Y$33, 0)), IF(INDEX(Settings!$AQ$19:$AQ$33, MATCH(C$10, Settings!$Y$19:$Y$33, 0))=0, DAY($B395), INDEX(Settings!$AQ$19:$AQ$33, MATCH(C$10, Settings!$Y$19:$Y$33, 0))))-1), 1, Settings!$AY$23:$AY$38), ""))</f>
        <v/>
      </c>
      <c r="BC395" s="119" t="str">
        <f>IF(OR(D$10="", $B395="", D395="", BC$9=""), "", IFERROR(WORKDAY((DATE(YEAR($B395), MONTH($B395)+INDEX(Settings!$AM$19:$AM$33, MATCH(D$10, Settings!$Y$19:$Y$33, 0)), IF(INDEX(Settings!$AQ$19:$AQ$33, MATCH(D$10, Settings!$Y$19:$Y$33, 0))=0, DAY($B395), INDEX(Settings!$AQ$19:$AQ$33, MATCH(D$10, Settings!$Y$19:$Y$33, 0))))-1), 1, Settings!$AY$23:$AY$38), ""))</f>
        <v/>
      </c>
      <c r="BD395" s="119" t="str">
        <f>IF(OR(E$10="", $B395="", E395="", BD$9=""), "", IFERROR(WORKDAY((DATE(YEAR($B395), MONTH($B395)+INDEX(Settings!$AM$19:$AM$33, MATCH(E$10, Settings!$Y$19:$Y$33, 0)), IF(INDEX(Settings!$AQ$19:$AQ$33, MATCH(E$10, Settings!$Y$19:$Y$33, 0))=0, DAY($B395), INDEX(Settings!$AQ$19:$AQ$33, MATCH(E$10, Settings!$Y$19:$Y$33, 0))))-1), 1, Settings!$AY$23:$AY$38), ""))</f>
        <v/>
      </c>
      <c r="BE395" s="119" t="str">
        <f>IF(OR(F$10="", $B395="", F395="", BE$9=""), "", IFERROR(WORKDAY((DATE(YEAR($B395), MONTH($B395)+INDEX(Settings!$AM$19:$AM$33, MATCH(F$10, Settings!$Y$19:$Y$33, 0)), IF(INDEX(Settings!$AQ$19:$AQ$33, MATCH(F$10, Settings!$Y$19:$Y$33, 0))=0, DAY($B395), INDEX(Settings!$AQ$19:$AQ$33, MATCH(F$10, Settings!$Y$19:$Y$33, 0))))-1), 1, Settings!$AY$23:$AY$38), ""))</f>
        <v/>
      </c>
      <c r="BF395" s="119" t="str">
        <f>IF(OR(G$10="", $B395="", G395="", BF$9=""), "", IFERROR(WORKDAY((DATE(YEAR($B395), MONTH($B395)+INDEX(Settings!$AM$19:$AM$33, MATCH(G$10, Settings!$Y$19:$Y$33, 0)), IF(INDEX(Settings!$AQ$19:$AQ$33, MATCH(G$10, Settings!$Y$19:$Y$33, 0))=0, DAY($B395), INDEX(Settings!$AQ$19:$AQ$33, MATCH(G$10, Settings!$Y$19:$Y$33, 0))))-1), 1, Settings!$AY$23:$AY$38), ""))</f>
        <v/>
      </c>
      <c r="BG395" s="119" t="str">
        <f>IF(OR(H$10="", $B395="", H395="", BG$9=""), "", IFERROR(WORKDAY((DATE(YEAR($B395), MONTH($B395)+INDEX(Settings!$AM$19:$AM$33, MATCH(H$10, Settings!$Y$19:$Y$33, 0)), IF(INDEX(Settings!$AQ$19:$AQ$33, MATCH(H$10, Settings!$Y$19:$Y$33, 0))=0, DAY($B395), INDEX(Settings!$AQ$19:$AQ$33, MATCH(H$10, Settings!$Y$19:$Y$33, 0))))-1), 1, Settings!$AY$23:$AY$38), ""))</f>
        <v/>
      </c>
      <c r="BH395" s="119" t="str">
        <f>IF(OR(I$10="", $B395="", I395="", BH$9=""), "", IFERROR(WORKDAY((DATE(YEAR($B395), MONTH($B395)+INDEX(Settings!$AM$19:$AM$33, MATCH(I$10, Settings!$Y$19:$Y$33, 0)), IF(INDEX(Settings!$AQ$19:$AQ$33, MATCH(I$10, Settings!$Y$19:$Y$33, 0))=0, DAY($B395), INDEX(Settings!$AQ$19:$AQ$33, MATCH(I$10, Settings!$Y$19:$Y$33, 0))))-1), 1, Settings!$AY$23:$AY$38), ""))</f>
        <v/>
      </c>
      <c r="BI395" s="119" t="str">
        <f>IF(OR(J$10="", $B395="", J395="", BI$9=""), "", IFERROR(WORKDAY((DATE(YEAR($B395), MONTH($B395)+INDEX(Settings!$AM$19:$AM$33, MATCH(J$10, Settings!$Y$19:$Y$33, 0)), IF(INDEX(Settings!$AQ$19:$AQ$33, MATCH(J$10, Settings!$Y$19:$Y$33, 0))=0, DAY($B395), INDEX(Settings!$AQ$19:$AQ$33, MATCH(J$10, Settings!$Y$19:$Y$33, 0))))-1), 1, Settings!$AY$23:$AY$38), ""))</f>
        <v/>
      </c>
      <c r="BJ395" s="119" t="str">
        <f>IF(OR(K$10="", $B395="", K395="", BJ$9=""), "", IFERROR(WORKDAY((DATE(YEAR($B395), MONTH($B395)+INDEX(Settings!$AM$19:$AM$33, MATCH(K$10, Settings!$Y$19:$Y$33, 0)), IF(INDEX(Settings!$AQ$19:$AQ$33, MATCH(K$10, Settings!$Y$19:$Y$33, 0))=0, DAY($B395), INDEX(Settings!$AQ$19:$AQ$33, MATCH(K$10, Settings!$Y$19:$Y$33, 0))))-1), 1, Settings!$AY$23:$AY$38), ""))</f>
        <v/>
      </c>
      <c r="BK395" s="119" t="str">
        <f>IF(OR(L$10="", $B395="", L395="", BK$9=""), "", IFERROR(WORKDAY((DATE(YEAR($B395), MONTH($B395)+INDEX(Settings!$AM$19:$AM$33, MATCH(L$10, Settings!$Y$19:$Y$33, 0)), IF(INDEX(Settings!$AQ$19:$AQ$33, MATCH(L$10, Settings!$Y$19:$Y$33, 0))=0, DAY($B395), INDEX(Settings!$AQ$19:$AQ$33, MATCH(L$10, Settings!$Y$19:$Y$33, 0))))-1), 1, Settings!$AY$23:$AY$38), ""))</f>
        <v/>
      </c>
      <c r="BL395" s="119" t="str">
        <f>IF(OR(M$10="", $B395="", M395="", BL$9=""), "", IFERROR(WORKDAY((DATE(YEAR($B395), MONTH($B395)+INDEX(Settings!$AM$19:$AM$33, MATCH(M$10, Settings!$Y$19:$Y$33, 0)), IF(INDEX(Settings!$AQ$19:$AQ$33, MATCH(M$10, Settings!$Y$19:$Y$33, 0))=0, DAY($B395), INDEX(Settings!$AQ$19:$AQ$33, MATCH(M$10, Settings!$Y$19:$Y$33, 0))))-1), 1, Settings!$AY$23:$AY$38), ""))</f>
        <v/>
      </c>
      <c r="BM395" s="119" t="str">
        <f>IF(OR(N$10="", $B395="", N395="", BM$9=""), "", IFERROR(WORKDAY((DATE(YEAR($B395), MONTH($B395)+INDEX(Settings!$AM$19:$AM$33, MATCH(N$10, Settings!$Y$19:$Y$33, 0)), IF(INDEX(Settings!$AQ$19:$AQ$33, MATCH(N$10, Settings!$Y$19:$Y$33, 0))=0, DAY($B395), INDEX(Settings!$AQ$19:$AQ$33, MATCH(N$10, Settings!$Y$19:$Y$33, 0))))-1), 1, Settings!$AY$23:$AY$38), ""))</f>
        <v/>
      </c>
      <c r="BN395" s="119" t="str">
        <f>IF(OR(O$10="", $B395="", O395="", BN$9=""), "", IFERROR(WORKDAY((DATE(YEAR($B395), MONTH($B395)+INDEX(Settings!$AM$19:$AM$33, MATCH(O$10, Settings!$Y$19:$Y$33, 0)), IF(INDEX(Settings!$AQ$19:$AQ$33, MATCH(O$10, Settings!$Y$19:$Y$33, 0))=0, DAY($B395), INDEX(Settings!$AQ$19:$AQ$33, MATCH(O$10, Settings!$Y$19:$Y$33, 0))))-1), 1, Settings!$AY$23:$AY$38), ""))</f>
        <v/>
      </c>
      <c r="BO395" s="119" t="str">
        <f>IF(OR(P$10="", $B395="", P395="", BO$9=""), "", IFERROR(WORKDAY((DATE(YEAR($B395), MONTH($B395)+INDEX(Settings!$AM$19:$AM$33, MATCH(P$10, Settings!$Y$19:$Y$33, 0)), IF(INDEX(Settings!$AQ$19:$AQ$33, MATCH(P$10, Settings!$Y$19:$Y$33, 0))=0, DAY($B395), INDEX(Settings!$AQ$19:$AQ$33, MATCH(P$10, Settings!$Y$19:$Y$33, 0))))-1), 1, Settings!$AY$23:$AY$38), ""))</f>
        <v/>
      </c>
      <c r="BP395" s="120" t="str">
        <f>IF(OR(Q$10="", $B395="", Q395="", BP$9=""), "", IFERROR(WORKDAY((DATE(YEAR($B395), MONTH($B395)+INDEX(Settings!$AM$19:$AM$33, MATCH(Q$10, Settings!$Y$19:$Y$33, 0)), IF(INDEX(Settings!$AQ$19:$AQ$33, MATCH(Q$10, Settings!$Y$19:$Y$33, 0))=0, DAY($B395), INDEX(Settings!$AQ$19:$AQ$33, MATCH(Q$10, Settings!$Y$19:$Y$33, 0))))-1), 1, Settings!$AY$23:$AY$38), ""))</f>
        <v/>
      </c>
      <c r="BR395" s="118" t="str">
        <f>IF(BB395="", "", IF(BB395&lt;=$B395, WORKDAY(DATE(YEAR($BB395), MONTH(BB395)+1, DAY(BB395)-1), 1, Settings!$AY$23:$AY$38), BB395))</f>
        <v/>
      </c>
      <c r="BS395" s="119" t="str">
        <f>IF(BC395="", "", IF(BC395&lt;=$B395, WORKDAY(DATE(YEAR($BB395), MONTH(BC395)+1, DAY(BC395)-1), 1, Settings!$AY$23:$AY$38), BC395))</f>
        <v/>
      </c>
      <c r="BT395" s="119" t="str">
        <f>IF(BD395="", "", IF(BD395&lt;=$B395, WORKDAY(DATE(YEAR($BB395), MONTH(BD395)+1, DAY(BD395)-1), 1, Settings!$AY$23:$AY$38), BD395))</f>
        <v/>
      </c>
      <c r="BU395" s="119" t="str">
        <f>IF(BE395="", "", IF(BE395&lt;=$B395, WORKDAY(DATE(YEAR($BB395), MONTH(BE395)+1, DAY(BE395)-1), 1, Settings!$AY$23:$AY$38), BE395))</f>
        <v/>
      </c>
      <c r="BV395" s="119" t="str">
        <f>IF(BF395="", "", IF(BF395&lt;=$B395, WORKDAY(DATE(YEAR($BB395), MONTH(BF395)+1, DAY(BF395)-1), 1, Settings!$AY$23:$AY$38), BF395))</f>
        <v/>
      </c>
      <c r="BW395" s="119" t="str">
        <f>IF(BG395="", "", IF(BG395&lt;=$B395, WORKDAY(DATE(YEAR($BB395), MONTH(BG395)+1, DAY(BG395)-1), 1, Settings!$AY$23:$AY$38), BG395))</f>
        <v/>
      </c>
      <c r="BX395" s="119" t="str">
        <f>IF(BH395="", "", IF(BH395&lt;=$B395, WORKDAY(DATE(YEAR($BB395), MONTH(BH395)+1, DAY(BH395)-1), 1, Settings!$AY$23:$AY$38), BH395))</f>
        <v/>
      </c>
      <c r="BY395" s="119" t="str">
        <f>IF(BI395="", "", IF(BI395&lt;=$B395, WORKDAY(DATE(YEAR($BB395), MONTH(BI395)+1, DAY(BI395)-1), 1, Settings!$AY$23:$AY$38), BI395))</f>
        <v/>
      </c>
      <c r="BZ395" s="119" t="str">
        <f>IF(BJ395="", "", IF(BJ395&lt;=$B395, WORKDAY(DATE(YEAR($BB395), MONTH(BJ395)+1, DAY(BJ395)-1), 1, Settings!$AY$23:$AY$38), BJ395))</f>
        <v/>
      </c>
      <c r="CA395" s="119" t="str">
        <f>IF(BK395="", "", IF(BK395&lt;=$B395, WORKDAY(DATE(YEAR($BB395), MONTH(BK395)+1, DAY(BK395)-1), 1, Settings!$AY$23:$AY$38), BK395))</f>
        <v/>
      </c>
      <c r="CB395" s="119" t="str">
        <f>IF(BL395="", "", IF(BL395&lt;=$B395, WORKDAY(DATE(YEAR($BB395), MONTH(BL395)+1, DAY(BL395)-1), 1, Settings!$AY$23:$AY$38), BL395))</f>
        <v/>
      </c>
      <c r="CC395" s="119" t="str">
        <f>IF(BM395="", "", IF(BM395&lt;=$B395, WORKDAY(DATE(YEAR($BB395), MONTH(BM395)+1, DAY(BM395)-1), 1, Settings!$AY$23:$AY$38), BM395))</f>
        <v/>
      </c>
      <c r="CD395" s="119" t="str">
        <f>IF(BN395="", "", IF(BN395&lt;=$B395, WORKDAY(DATE(YEAR($BB395), MONTH(BN395)+1, DAY(BN395)-1), 1, Settings!$AY$23:$AY$38), BN395))</f>
        <v/>
      </c>
      <c r="CE395" s="119" t="str">
        <f>IF(BO395="", "", IF(BO395&lt;=$B395, WORKDAY(DATE(YEAR($BB395), MONTH(BO395)+1, DAY(BO395)-1), 1, Settings!$AY$23:$AY$38), BO395))</f>
        <v/>
      </c>
      <c r="CF395" s="120" t="str">
        <f>IF(BP395="", "", IF(BP395&lt;=$B395, WORKDAY(DATE(YEAR($BB395), MONTH(BP395)+1, DAY(BP395)-1), 1, Settings!$AY$23:$AY$38), BP395))</f>
        <v/>
      </c>
      <c r="CH395" s="48" t="str">
        <f t="shared" si="159"/>
        <v/>
      </c>
      <c r="CI395" s="49" t="str">
        <f t="shared" si="160"/>
        <v/>
      </c>
      <c r="CJ395" s="49" t="str">
        <f t="shared" si="161"/>
        <v/>
      </c>
      <c r="CK395" s="49" t="str">
        <f t="shared" si="162"/>
        <v/>
      </c>
      <c r="CL395" s="49" t="str">
        <f t="shared" si="163"/>
        <v/>
      </c>
      <c r="CM395" s="49" t="str">
        <f t="shared" si="164"/>
        <v/>
      </c>
      <c r="CN395" s="49" t="str">
        <f t="shared" si="165"/>
        <v/>
      </c>
      <c r="CO395" s="49" t="str">
        <f t="shared" si="166"/>
        <v/>
      </c>
      <c r="CP395" s="49" t="str">
        <f t="shared" si="167"/>
        <v/>
      </c>
      <c r="CQ395" s="49" t="str">
        <f t="shared" si="168"/>
        <v/>
      </c>
      <c r="CR395" s="49" t="str">
        <f t="shared" si="169"/>
        <v/>
      </c>
      <c r="CS395" s="49" t="str">
        <f t="shared" si="170"/>
        <v/>
      </c>
      <c r="CT395" s="49" t="str">
        <f t="shared" si="171"/>
        <v/>
      </c>
      <c r="CU395" s="49" t="str">
        <f t="shared" si="172"/>
        <v/>
      </c>
      <c r="CV395" s="16" t="str">
        <f t="shared" si="173"/>
        <v/>
      </c>
      <c r="CX395" s="48" t="str">
        <f t="shared" si="174"/>
        <v/>
      </c>
      <c r="CY395" s="49" t="str">
        <f t="shared" si="175"/>
        <v/>
      </c>
      <c r="CZ395" s="49" t="str">
        <f t="shared" si="176"/>
        <v/>
      </c>
      <c r="DA395" s="49" t="str">
        <f t="shared" si="177"/>
        <v/>
      </c>
      <c r="DB395" s="49" t="str">
        <f t="shared" si="178"/>
        <v/>
      </c>
      <c r="DC395" s="49" t="str">
        <f t="shared" si="179"/>
        <v/>
      </c>
      <c r="DD395" s="49" t="str">
        <f t="shared" si="180"/>
        <v/>
      </c>
      <c r="DE395" s="49" t="str">
        <f t="shared" si="181"/>
        <v/>
      </c>
      <c r="DF395" s="49" t="str">
        <f t="shared" si="182"/>
        <v/>
      </c>
      <c r="DG395" s="49" t="str">
        <f t="shared" si="183"/>
        <v/>
      </c>
      <c r="DH395" s="49" t="str">
        <f t="shared" si="184"/>
        <v/>
      </c>
      <c r="DI395" s="49" t="str">
        <f t="shared" si="185"/>
        <v/>
      </c>
      <c r="DJ395" s="49" t="str">
        <f t="shared" si="186"/>
        <v/>
      </c>
      <c r="DK395" s="49" t="str">
        <f t="shared" si="187"/>
        <v/>
      </c>
      <c r="DL395" s="16" t="str">
        <f t="shared" si="188"/>
        <v/>
      </c>
      <c r="DN395" s="17" t="str">
        <f t="shared" si="189"/>
        <v>Jul 2020</v>
      </c>
    </row>
    <row r="396" spans="1:118" x14ac:dyDescent="0.25">
      <c r="A396" s="30"/>
      <c r="B396" s="102">
        <f>IF(B395="", "", IFERROR(IF(B395+1&gt;Settings!$G$25, "", B395+1), ""))</f>
        <v>44032</v>
      </c>
      <c r="C396" s="294"/>
      <c r="D396" s="295"/>
      <c r="E396" s="295"/>
      <c r="F396" s="295"/>
      <c r="G396" s="295"/>
      <c r="H396" s="295"/>
      <c r="I396" s="295"/>
      <c r="J396" s="295"/>
      <c r="K396" s="295"/>
      <c r="L396" s="295"/>
      <c r="M396" s="295"/>
      <c r="N396" s="295"/>
      <c r="O396" s="295"/>
      <c r="P396" s="295"/>
      <c r="Q396" s="296"/>
      <c r="R396" s="30"/>
      <c r="T396" s="17" t="str">
        <f>IF($B396="", "", IF($B396&lt;Settings!$G$23, "Old", "New"))</f>
        <v>New</v>
      </c>
      <c r="AL396" s="118" t="str">
        <f>IF(OR($B396="", C396="", C$10="", AL$9), "", IFERROR($B396+INDEX(Settings!$AF$19:$AF$33, MATCH(C$10, Settings!$Y$19:$Y$33, 0))+IF(INDEX(Settings!$AI$19:$AI$33, MATCH(C$10, Settings!$Y$19:$Y$33, 0))="", 0, INDEX($AO$2:$AU$8, MATCH(TEXT($B396, "ddd"), $AN$2:$AN$8, 0), MATCH(INDEX(Settings!$AI$19:$AI$33, MATCH(C$10, Settings!$Y$19:$Y$33, 0)), $AO$1:$AU$1, 0))), 0))</f>
        <v/>
      </c>
      <c r="AM396" s="119" t="str">
        <f>IF(OR($B396="", D396="", D$10="", AM$9), "", IFERROR($B396+INDEX(Settings!$AF$19:$AF$33, MATCH(D$10, Settings!$Y$19:$Y$33, 0))+IF(INDEX(Settings!$AI$19:$AI$33, MATCH(D$10, Settings!$Y$19:$Y$33, 0))="", 0, INDEX($AO$2:$AU$8, MATCH(TEXT($B396, "ddd"), $AN$2:$AN$8, 0), MATCH(INDEX(Settings!$AI$19:$AI$33, MATCH(D$10, Settings!$Y$19:$Y$33, 0)), $AO$1:$AU$1, 0))), 0))</f>
        <v/>
      </c>
      <c r="AN396" s="119" t="str">
        <f>IF(OR($B396="", E396="", E$10="", AN$9), "", IFERROR($B396+INDEX(Settings!$AF$19:$AF$33, MATCH(E$10, Settings!$Y$19:$Y$33, 0))+IF(INDEX(Settings!$AI$19:$AI$33, MATCH(E$10, Settings!$Y$19:$Y$33, 0))="", 0, INDEX($AO$2:$AU$8, MATCH(TEXT($B396, "ddd"), $AN$2:$AN$8, 0), MATCH(INDEX(Settings!$AI$19:$AI$33, MATCH(E$10, Settings!$Y$19:$Y$33, 0)), $AO$1:$AU$1, 0))), 0))</f>
        <v/>
      </c>
      <c r="AO396" s="119" t="str">
        <f>IF(OR($B396="", F396="", F$10="", AO$9), "", IFERROR($B396+INDEX(Settings!$AF$19:$AF$33, MATCH(F$10, Settings!$Y$19:$Y$33, 0))+IF(INDEX(Settings!$AI$19:$AI$33, MATCH(F$10, Settings!$Y$19:$Y$33, 0))="", 0, INDEX($AO$2:$AU$8, MATCH(TEXT($B396, "ddd"), $AN$2:$AN$8, 0), MATCH(INDEX(Settings!$AI$19:$AI$33, MATCH(F$10, Settings!$Y$19:$Y$33, 0)), $AO$1:$AU$1, 0))), 0))</f>
        <v/>
      </c>
      <c r="AP396" s="119" t="str">
        <f>IF(OR($B396="", G396="", G$10="", AP$9), "", IFERROR($B396+INDEX(Settings!$AF$19:$AF$33, MATCH(G$10, Settings!$Y$19:$Y$33, 0))+IF(INDEX(Settings!$AI$19:$AI$33, MATCH(G$10, Settings!$Y$19:$Y$33, 0))="", 0, INDEX($AO$2:$AU$8, MATCH(TEXT($B396, "ddd"), $AN$2:$AN$8, 0), MATCH(INDEX(Settings!$AI$19:$AI$33, MATCH(G$10, Settings!$Y$19:$Y$33, 0)), $AO$1:$AU$1, 0))), 0))</f>
        <v/>
      </c>
      <c r="AQ396" s="119" t="str">
        <f>IF(OR($B396="", H396="", H$10="", AQ$9), "", IFERROR($B396+INDEX(Settings!$AF$19:$AF$33, MATCH(H$10, Settings!$Y$19:$Y$33, 0))+IF(INDEX(Settings!$AI$19:$AI$33, MATCH(H$10, Settings!$Y$19:$Y$33, 0))="", 0, INDEX($AO$2:$AU$8, MATCH(TEXT($B396, "ddd"), $AN$2:$AN$8, 0), MATCH(INDEX(Settings!$AI$19:$AI$33, MATCH(H$10, Settings!$Y$19:$Y$33, 0)), $AO$1:$AU$1, 0))), 0))</f>
        <v/>
      </c>
      <c r="AR396" s="119" t="str">
        <f>IF(OR($B396="", I396="", I$10="", AR$9), "", IFERROR($B396+INDEX(Settings!$AF$19:$AF$33, MATCH(I$10, Settings!$Y$19:$Y$33, 0))+IF(INDEX(Settings!$AI$19:$AI$33, MATCH(I$10, Settings!$Y$19:$Y$33, 0))="", 0, INDEX($AO$2:$AU$8, MATCH(TEXT($B396, "ddd"), $AN$2:$AN$8, 0), MATCH(INDEX(Settings!$AI$19:$AI$33, MATCH(I$10, Settings!$Y$19:$Y$33, 0)), $AO$1:$AU$1, 0))), 0))</f>
        <v/>
      </c>
      <c r="AS396" s="119" t="str">
        <f>IF(OR($B396="", J396="", J$10="", AS$9), "", IFERROR($B396+INDEX(Settings!$AF$19:$AF$33, MATCH(J$10, Settings!$Y$19:$Y$33, 0))+IF(INDEX(Settings!$AI$19:$AI$33, MATCH(J$10, Settings!$Y$19:$Y$33, 0))="", 0, INDEX($AO$2:$AU$8, MATCH(TEXT($B396, "ddd"), $AN$2:$AN$8, 0), MATCH(INDEX(Settings!$AI$19:$AI$33, MATCH(J$10, Settings!$Y$19:$Y$33, 0)), $AO$1:$AU$1, 0))), 0))</f>
        <v/>
      </c>
      <c r="AT396" s="119" t="str">
        <f>IF(OR($B396="", K396="", K$10="", AT$9), "", IFERROR($B396+INDEX(Settings!$AF$19:$AF$33, MATCH(K$10, Settings!$Y$19:$Y$33, 0))+IF(INDEX(Settings!$AI$19:$AI$33, MATCH(K$10, Settings!$Y$19:$Y$33, 0))="", 0, INDEX($AO$2:$AU$8, MATCH(TEXT($B396, "ddd"), $AN$2:$AN$8, 0), MATCH(INDEX(Settings!$AI$19:$AI$33, MATCH(K$10, Settings!$Y$19:$Y$33, 0)), $AO$1:$AU$1, 0))), 0))</f>
        <v/>
      </c>
      <c r="AU396" s="119" t="str">
        <f>IF(OR($B396="", L396="", L$10="", AU$9), "", IFERROR($B396+INDEX(Settings!$AF$19:$AF$33, MATCH(L$10, Settings!$Y$19:$Y$33, 0))+IF(INDEX(Settings!$AI$19:$AI$33, MATCH(L$10, Settings!$Y$19:$Y$33, 0))="", 0, INDEX($AO$2:$AU$8, MATCH(TEXT($B396, "ddd"), $AN$2:$AN$8, 0), MATCH(INDEX(Settings!$AI$19:$AI$33, MATCH(L$10, Settings!$Y$19:$Y$33, 0)), $AO$1:$AU$1, 0))), 0))</f>
        <v/>
      </c>
      <c r="AV396" s="119" t="str">
        <f>IF(OR($B396="", M396="", M$10="", AV$9), "", IFERROR($B396+INDEX(Settings!$AF$19:$AF$33, MATCH(M$10, Settings!$Y$19:$Y$33, 0))+IF(INDEX(Settings!$AI$19:$AI$33, MATCH(M$10, Settings!$Y$19:$Y$33, 0))="", 0, INDEX($AO$2:$AU$8, MATCH(TEXT($B396, "ddd"), $AN$2:$AN$8, 0), MATCH(INDEX(Settings!$AI$19:$AI$33, MATCH(M$10, Settings!$Y$19:$Y$33, 0)), $AO$1:$AU$1, 0))), 0))</f>
        <v/>
      </c>
      <c r="AW396" s="119" t="str">
        <f>IF(OR($B396="", N396="", N$10="", AW$9), "", IFERROR($B396+INDEX(Settings!$AF$19:$AF$33, MATCH(N$10, Settings!$Y$19:$Y$33, 0))+IF(INDEX(Settings!$AI$19:$AI$33, MATCH(N$10, Settings!$Y$19:$Y$33, 0))="", 0, INDEX($AO$2:$AU$8, MATCH(TEXT($B396, "ddd"), $AN$2:$AN$8, 0), MATCH(INDEX(Settings!$AI$19:$AI$33, MATCH(N$10, Settings!$Y$19:$Y$33, 0)), $AO$1:$AU$1, 0))), 0))</f>
        <v/>
      </c>
      <c r="AX396" s="119" t="str">
        <f>IF(OR($B396="", O396="", O$10="", AX$9), "", IFERROR($B396+INDEX(Settings!$AF$19:$AF$33, MATCH(O$10, Settings!$Y$19:$Y$33, 0))+IF(INDEX(Settings!$AI$19:$AI$33, MATCH(O$10, Settings!$Y$19:$Y$33, 0))="", 0, INDEX($AO$2:$AU$8, MATCH(TEXT($B396, "ddd"), $AN$2:$AN$8, 0), MATCH(INDEX(Settings!$AI$19:$AI$33, MATCH(O$10, Settings!$Y$19:$Y$33, 0)), $AO$1:$AU$1, 0))), 0))</f>
        <v/>
      </c>
      <c r="AY396" s="119" t="str">
        <f>IF(OR($B396="", P396="", P$10="", AY$9), "", IFERROR($B396+INDEX(Settings!$AF$19:$AF$33, MATCH(P$10, Settings!$Y$19:$Y$33, 0))+IF(INDEX(Settings!$AI$19:$AI$33, MATCH(P$10, Settings!$Y$19:$Y$33, 0))="", 0, INDEX($AO$2:$AU$8, MATCH(TEXT($B396, "ddd"), $AN$2:$AN$8, 0), MATCH(INDEX(Settings!$AI$19:$AI$33, MATCH(P$10, Settings!$Y$19:$Y$33, 0)), $AO$1:$AU$1, 0))), 0))</f>
        <v/>
      </c>
      <c r="AZ396" s="120" t="str">
        <f>IF(OR($B396="", Q396="", Q$10="", AZ$9), "", IFERROR($B396+INDEX(Settings!$AF$19:$AF$33, MATCH(Q$10, Settings!$Y$19:$Y$33, 0))+IF(INDEX(Settings!$AI$19:$AI$33, MATCH(Q$10, Settings!$Y$19:$Y$33, 0))="", 0, INDEX($AO$2:$AU$8, MATCH(TEXT($B396, "ddd"), $AN$2:$AN$8, 0), MATCH(INDEX(Settings!$AI$19:$AI$33, MATCH(Q$10, Settings!$Y$19:$Y$33, 0)), $AO$1:$AU$1, 0))), 0))</f>
        <v/>
      </c>
      <c r="BB396" s="118" t="str">
        <f>IF(OR(C$10="", $B396="", C396="", BB$9=""), "", IFERROR(WORKDAY((DATE(YEAR($B396), MONTH($B396)+INDEX(Settings!$AM$19:$AM$33, MATCH(C$10, Settings!$Y$19:$Y$33, 0)), IF(INDEX(Settings!$AQ$19:$AQ$33, MATCH(C$10, Settings!$Y$19:$Y$33, 0))=0, DAY($B396), INDEX(Settings!$AQ$19:$AQ$33, MATCH(C$10, Settings!$Y$19:$Y$33, 0))))-1), 1, Settings!$AY$23:$AY$38), ""))</f>
        <v/>
      </c>
      <c r="BC396" s="119" t="str">
        <f>IF(OR(D$10="", $B396="", D396="", BC$9=""), "", IFERROR(WORKDAY((DATE(YEAR($B396), MONTH($B396)+INDEX(Settings!$AM$19:$AM$33, MATCH(D$10, Settings!$Y$19:$Y$33, 0)), IF(INDEX(Settings!$AQ$19:$AQ$33, MATCH(D$10, Settings!$Y$19:$Y$33, 0))=0, DAY($B396), INDEX(Settings!$AQ$19:$AQ$33, MATCH(D$10, Settings!$Y$19:$Y$33, 0))))-1), 1, Settings!$AY$23:$AY$38), ""))</f>
        <v/>
      </c>
      <c r="BD396" s="119" t="str">
        <f>IF(OR(E$10="", $B396="", E396="", BD$9=""), "", IFERROR(WORKDAY((DATE(YEAR($B396), MONTH($B396)+INDEX(Settings!$AM$19:$AM$33, MATCH(E$10, Settings!$Y$19:$Y$33, 0)), IF(INDEX(Settings!$AQ$19:$AQ$33, MATCH(E$10, Settings!$Y$19:$Y$33, 0))=0, DAY($B396), INDEX(Settings!$AQ$19:$AQ$33, MATCH(E$10, Settings!$Y$19:$Y$33, 0))))-1), 1, Settings!$AY$23:$AY$38), ""))</f>
        <v/>
      </c>
      <c r="BE396" s="119" t="str">
        <f>IF(OR(F$10="", $B396="", F396="", BE$9=""), "", IFERROR(WORKDAY((DATE(YEAR($B396), MONTH($B396)+INDEX(Settings!$AM$19:$AM$33, MATCH(F$10, Settings!$Y$19:$Y$33, 0)), IF(INDEX(Settings!$AQ$19:$AQ$33, MATCH(F$10, Settings!$Y$19:$Y$33, 0))=0, DAY($B396), INDEX(Settings!$AQ$19:$AQ$33, MATCH(F$10, Settings!$Y$19:$Y$33, 0))))-1), 1, Settings!$AY$23:$AY$38), ""))</f>
        <v/>
      </c>
      <c r="BF396" s="119" t="str">
        <f>IF(OR(G$10="", $B396="", G396="", BF$9=""), "", IFERROR(WORKDAY((DATE(YEAR($B396), MONTH($B396)+INDEX(Settings!$AM$19:$AM$33, MATCH(G$10, Settings!$Y$19:$Y$33, 0)), IF(INDEX(Settings!$AQ$19:$AQ$33, MATCH(G$10, Settings!$Y$19:$Y$33, 0))=0, DAY($B396), INDEX(Settings!$AQ$19:$AQ$33, MATCH(G$10, Settings!$Y$19:$Y$33, 0))))-1), 1, Settings!$AY$23:$AY$38), ""))</f>
        <v/>
      </c>
      <c r="BG396" s="119" t="str">
        <f>IF(OR(H$10="", $B396="", H396="", BG$9=""), "", IFERROR(WORKDAY((DATE(YEAR($B396), MONTH($B396)+INDEX(Settings!$AM$19:$AM$33, MATCH(H$10, Settings!$Y$19:$Y$33, 0)), IF(INDEX(Settings!$AQ$19:$AQ$33, MATCH(H$10, Settings!$Y$19:$Y$33, 0))=0, DAY($B396), INDEX(Settings!$AQ$19:$AQ$33, MATCH(H$10, Settings!$Y$19:$Y$33, 0))))-1), 1, Settings!$AY$23:$AY$38), ""))</f>
        <v/>
      </c>
      <c r="BH396" s="119" t="str">
        <f>IF(OR(I$10="", $B396="", I396="", BH$9=""), "", IFERROR(WORKDAY((DATE(YEAR($B396), MONTH($B396)+INDEX(Settings!$AM$19:$AM$33, MATCH(I$10, Settings!$Y$19:$Y$33, 0)), IF(INDEX(Settings!$AQ$19:$AQ$33, MATCH(I$10, Settings!$Y$19:$Y$33, 0))=0, DAY($B396), INDEX(Settings!$AQ$19:$AQ$33, MATCH(I$10, Settings!$Y$19:$Y$33, 0))))-1), 1, Settings!$AY$23:$AY$38), ""))</f>
        <v/>
      </c>
      <c r="BI396" s="119" t="str">
        <f>IF(OR(J$10="", $B396="", J396="", BI$9=""), "", IFERROR(WORKDAY((DATE(YEAR($B396), MONTH($B396)+INDEX(Settings!$AM$19:$AM$33, MATCH(J$10, Settings!$Y$19:$Y$33, 0)), IF(INDEX(Settings!$AQ$19:$AQ$33, MATCH(J$10, Settings!$Y$19:$Y$33, 0))=0, DAY($B396), INDEX(Settings!$AQ$19:$AQ$33, MATCH(J$10, Settings!$Y$19:$Y$33, 0))))-1), 1, Settings!$AY$23:$AY$38), ""))</f>
        <v/>
      </c>
      <c r="BJ396" s="119" t="str">
        <f>IF(OR(K$10="", $B396="", K396="", BJ$9=""), "", IFERROR(WORKDAY((DATE(YEAR($B396), MONTH($B396)+INDEX(Settings!$AM$19:$AM$33, MATCH(K$10, Settings!$Y$19:$Y$33, 0)), IF(INDEX(Settings!$AQ$19:$AQ$33, MATCH(K$10, Settings!$Y$19:$Y$33, 0))=0, DAY($B396), INDEX(Settings!$AQ$19:$AQ$33, MATCH(K$10, Settings!$Y$19:$Y$33, 0))))-1), 1, Settings!$AY$23:$AY$38), ""))</f>
        <v/>
      </c>
      <c r="BK396" s="119" t="str">
        <f>IF(OR(L$10="", $B396="", L396="", BK$9=""), "", IFERROR(WORKDAY((DATE(YEAR($B396), MONTH($B396)+INDEX(Settings!$AM$19:$AM$33, MATCH(L$10, Settings!$Y$19:$Y$33, 0)), IF(INDEX(Settings!$AQ$19:$AQ$33, MATCH(L$10, Settings!$Y$19:$Y$33, 0))=0, DAY($B396), INDEX(Settings!$AQ$19:$AQ$33, MATCH(L$10, Settings!$Y$19:$Y$33, 0))))-1), 1, Settings!$AY$23:$AY$38), ""))</f>
        <v/>
      </c>
      <c r="BL396" s="119" t="str">
        <f>IF(OR(M$10="", $B396="", M396="", BL$9=""), "", IFERROR(WORKDAY((DATE(YEAR($B396), MONTH($B396)+INDEX(Settings!$AM$19:$AM$33, MATCH(M$10, Settings!$Y$19:$Y$33, 0)), IF(INDEX(Settings!$AQ$19:$AQ$33, MATCH(M$10, Settings!$Y$19:$Y$33, 0))=0, DAY($B396), INDEX(Settings!$AQ$19:$AQ$33, MATCH(M$10, Settings!$Y$19:$Y$33, 0))))-1), 1, Settings!$AY$23:$AY$38), ""))</f>
        <v/>
      </c>
      <c r="BM396" s="119" t="str">
        <f>IF(OR(N$10="", $B396="", N396="", BM$9=""), "", IFERROR(WORKDAY((DATE(YEAR($B396), MONTH($B396)+INDEX(Settings!$AM$19:$AM$33, MATCH(N$10, Settings!$Y$19:$Y$33, 0)), IF(INDEX(Settings!$AQ$19:$AQ$33, MATCH(N$10, Settings!$Y$19:$Y$33, 0))=0, DAY($B396), INDEX(Settings!$AQ$19:$AQ$33, MATCH(N$10, Settings!$Y$19:$Y$33, 0))))-1), 1, Settings!$AY$23:$AY$38), ""))</f>
        <v/>
      </c>
      <c r="BN396" s="119" t="str">
        <f>IF(OR(O$10="", $B396="", O396="", BN$9=""), "", IFERROR(WORKDAY((DATE(YEAR($B396), MONTH($B396)+INDEX(Settings!$AM$19:$AM$33, MATCH(O$10, Settings!$Y$19:$Y$33, 0)), IF(INDEX(Settings!$AQ$19:$AQ$33, MATCH(O$10, Settings!$Y$19:$Y$33, 0))=0, DAY($B396), INDEX(Settings!$AQ$19:$AQ$33, MATCH(O$10, Settings!$Y$19:$Y$33, 0))))-1), 1, Settings!$AY$23:$AY$38), ""))</f>
        <v/>
      </c>
      <c r="BO396" s="119" t="str">
        <f>IF(OR(P$10="", $B396="", P396="", BO$9=""), "", IFERROR(WORKDAY((DATE(YEAR($B396), MONTH($B396)+INDEX(Settings!$AM$19:$AM$33, MATCH(P$10, Settings!$Y$19:$Y$33, 0)), IF(INDEX(Settings!$AQ$19:$AQ$33, MATCH(P$10, Settings!$Y$19:$Y$33, 0))=0, DAY($B396), INDEX(Settings!$AQ$19:$AQ$33, MATCH(P$10, Settings!$Y$19:$Y$33, 0))))-1), 1, Settings!$AY$23:$AY$38), ""))</f>
        <v/>
      </c>
      <c r="BP396" s="120" t="str">
        <f>IF(OR(Q$10="", $B396="", Q396="", BP$9=""), "", IFERROR(WORKDAY((DATE(YEAR($B396), MONTH($B396)+INDEX(Settings!$AM$19:$AM$33, MATCH(Q$10, Settings!$Y$19:$Y$33, 0)), IF(INDEX(Settings!$AQ$19:$AQ$33, MATCH(Q$10, Settings!$Y$19:$Y$33, 0))=0, DAY($B396), INDEX(Settings!$AQ$19:$AQ$33, MATCH(Q$10, Settings!$Y$19:$Y$33, 0))))-1), 1, Settings!$AY$23:$AY$38), ""))</f>
        <v/>
      </c>
      <c r="BR396" s="118" t="str">
        <f>IF(BB396="", "", IF(BB396&lt;=$B396, WORKDAY(DATE(YEAR($BB396), MONTH(BB396)+1, DAY(BB396)-1), 1, Settings!$AY$23:$AY$38), BB396))</f>
        <v/>
      </c>
      <c r="BS396" s="119" t="str">
        <f>IF(BC396="", "", IF(BC396&lt;=$B396, WORKDAY(DATE(YEAR($BB396), MONTH(BC396)+1, DAY(BC396)-1), 1, Settings!$AY$23:$AY$38), BC396))</f>
        <v/>
      </c>
      <c r="BT396" s="119" t="str">
        <f>IF(BD396="", "", IF(BD396&lt;=$B396, WORKDAY(DATE(YEAR($BB396), MONTH(BD396)+1, DAY(BD396)-1), 1, Settings!$AY$23:$AY$38), BD396))</f>
        <v/>
      </c>
      <c r="BU396" s="119" t="str">
        <f>IF(BE396="", "", IF(BE396&lt;=$B396, WORKDAY(DATE(YEAR($BB396), MONTH(BE396)+1, DAY(BE396)-1), 1, Settings!$AY$23:$AY$38), BE396))</f>
        <v/>
      </c>
      <c r="BV396" s="119" t="str">
        <f>IF(BF396="", "", IF(BF396&lt;=$B396, WORKDAY(DATE(YEAR($BB396), MONTH(BF396)+1, DAY(BF396)-1), 1, Settings!$AY$23:$AY$38), BF396))</f>
        <v/>
      </c>
      <c r="BW396" s="119" t="str">
        <f>IF(BG396="", "", IF(BG396&lt;=$B396, WORKDAY(DATE(YEAR($BB396), MONTH(BG396)+1, DAY(BG396)-1), 1, Settings!$AY$23:$AY$38), BG396))</f>
        <v/>
      </c>
      <c r="BX396" s="119" t="str">
        <f>IF(BH396="", "", IF(BH396&lt;=$B396, WORKDAY(DATE(YEAR($BB396), MONTH(BH396)+1, DAY(BH396)-1), 1, Settings!$AY$23:$AY$38), BH396))</f>
        <v/>
      </c>
      <c r="BY396" s="119" t="str">
        <f>IF(BI396="", "", IF(BI396&lt;=$B396, WORKDAY(DATE(YEAR($BB396), MONTH(BI396)+1, DAY(BI396)-1), 1, Settings!$AY$23:$AY$38), BI396))</f>
        <v/>
      </c>
      <c r="BZ396" s="119" t="str">
        <f>IF(BJ396="", "", IF(BJ396&lt;=$B396, WORKDAY(DATE(YEAR($BB396), MONTH(BJ396)+1, DAY(BJ396)-1), 1, Settings!$AY$23:$AY$38), BJ396))</f>
        <v/>
      </c>
      <c r="CA396" s="119" t="str">
        <f>IF(BK396="", "", IF(BK396&lt;=$B396, WORKDAY(DATE(YEAR($BB396), MONTH(BK396)+1, DAY(BK396)-1), 1, Settings!$AY$23:$AY$38), BK396))</f>
        <v/>
      </c>
      <c r="CB396" s="119" t="str">
        <f>IF(BL396="", "", IF(BL396&lt;=$B396, WORKDAY(DATE(YEAR($BB396), MONTH(BL396)+1, DAY(BL396)-1), 1, Settings!$AY$23:$AY$38), BL396))</f>
        <v/>
      </c>
      <c r="CC396" s="119" t="str">
        <f>IF(BM396="", "", IF(BM396&lt;=$B396, WORKDAY(DATE(YEAR($BB396), MONTH(BM396)+1, DAY(BM396)-1), 1, Settings!$AY$23:$AY$38), BM396))</f>
        <v/>
      </c>
      <c r="CD396" s="119" t="str">
        <f>IF(BN396="", "", IF(BN396&lt;=$B396, WORKDAY(DATE(YEAR($BB396), MONTH(BN396)+1, DAY(BN396)-1), 1, Settings!$AY$23:$AY$38), BN396))</f>
        <v/>
      </c>
      <c r="CE396" s="119" t="str">
        <f>IF(BO396="", "", IF(BO396&lt;=$B396, WORKDAY(DATE(YEAR($BB396), MONTH(BO396)+1, DAY(BO396)-1), 1, Settings!$AY$23:$AY$38), BO396))</f>
        <v/>
      </c>
      <c r="CF396" s="120" t="str">
        <f>IF(BP396="", "", IF(BP396&lt;=$B396, WORKDAY(DATE(YEAR($BB396), MONTH(BP396)+1, DAY(BP396)-1), 1, Settings!$AY$23:$AY$38), BP396))</f>
        <v/>
      </c>
      <c r="CH396" s="48" t="str">
        <f t="shared" ref="CH396:CH459" si="190">IF(AND(AL396="", BR396=""), "", IF(AL396="", BR396, IF(BR396="", AL396, IF(AL396&gt;BR396, AL396, IF(BR396&gt;AL396, BR396, AL396)))))</f>
        <v/>
      </c>
      <c r="CI396" s="49" t="str">
        <f t="shared" ref="CI396:CI459" si="191">IF(AND(AM396="", BS396=""), "", IF(AM396="", BS396, IF(BS396="", AM396, IF(AM396&gt;BS396, AM396, IF(BS396&gt;AM396, BS396, AM396)))))</f>
        <v/>
      </c>
      <c r="CJ396" s="49" t="str">
        <f t="shared" ref="CJ396:CJ459" si="192">IF(AND(AN396="", BT396=""), "", IF(AN396="", BT396, IF(BT396="", AN396, IF(AN396&gt;BT396, AN396, IF(BT396&gt;AN396, BT396, AN396)))))</f>
        <v/>
      </c>
      <c r="CK396" s="49" t="str">
        <f t="shared" ref="CK396:CK459" si="193">IF(AND(AO396="", BU396=""), "", IF(AO396="", BU396, IF(BU396="", AO396, IF(AO396&gt;BU396, AO396, IF(BU396&gt;AO396, BU396, AO396)))))</f>
        <v/>
      </c>
      <c r="CL396" s="49" t="str">
        <f t="shared" ref="CL396:CL459" si="194">IF(AND(AP396="", BV396=""), "", IF(AP396="", BV396, IF(BV396="", AP396, IF(AP396&gt;BV396, AP396, IF(BV396&gt;AP396, BV396, AP396)))))</f>
        <v/>
      </c>
      <c r="CM396" s="49" t="str">
        <f t="shared" ref="CM396:CM459" si="195">IF(AND(AQ396="", BW396=""), "", IF(AQ396="", BW396, IF(BW396="", AQ396, IF(AQ396&gt;BW396, AQ396, IF(BW396&gt;AQ396, BW396, AQ396)))))</f>
        <v/>
      </c>
      <c r="CN396" s="49" t="str">
        <f t="shared" ref="CN396:CN459" si="196">IF(AND(AR396="", BX396=""), "", IF(AR396="", BX396, IF(BX396="", AR396, IF(AR396&gt;BX396, AR396, IF(BX396&gt;AR396, BX396, AR396)))))</f>
        <v/>
      </c>
      <c r="CO396" s="49" t="str">
        <f t="shared" ref="CO396:CO459" si="197">IF(AND(AS396="", BY396=""), "", IF(AS396="", BY396, IF(BY396="", AS396, IF(AS396&gt;BY396, AS396, IF(BY396&gt;AS396, BY396, AS396)))))</f>
        <v/>
      </c>
      <c r="CP396" s="49" t="str">
        <f t="shared" ref="CP396:CP459" si="198">IF(AND(AT396="", BZ396=""), "", IF(AT396="", BZ396, IF(BZ396="", AT396, IF(AT396&gt;BZ396, AT396, IF(BZ396&gt;AT396, BZ396, AT396)))))</f>
        <v/>
      </c>
      <c r="CQ396" s="49" t="str">
        <f t="shared" ref="CQ396:CQ459" si="199">IF(AND(AU396="", CA396=""), "", IF(AU396="", CA396, IF(CA396="", AU396, IF(AU396&gt;CA396, AU396, IF(CA396&gt;AU396, CA396, AU396)))))</f>
        <v/>
      </c>
      <c r="CR396" s="49" t="str">
        <f t="shared" ref="CR396:CR459" si="200">IF(AND(AV396="", CB396=""), "", IF(AV396="", CB396, IF(CB396="", AV396, IF(AV396&gt;CB396, AV396, IF(CB396&gt;AV396, CB396, AV396)))))</f>
        <v/>
      </c>
      <c r="CS396" s="49" t="str">
        <f t="shared" ref="CS396:CS459" si="201">IF(AND(AW396="", CC396=""), "", IF(AW396="", CC396, IF(CC396="", AW396, IF(AW396&gt;CC396, AW396, IF(CC396&gt;AW396, CC396, AW396)))))</f>
        <v/>
      </c>
      <c r="CT396" s="49" t="str">
        <f t="shared" ref="CT396:CT459" si="202">IF(AND(AX396="", CD396=""), "", IF(AX396="", CD396, IF(CD396="", AX396, IF(AX396&gt;CD396, AX396, IF(CD396&gt;AX396, CD396, AX396)))))</f>
        <v/>
      </c>
      <c r="CU396" s="49" t="str">
        <f t="shared" ref="CU396:CU459" si="203">IF(AND(AY396="", CE396=""), "", IF(AY396="", CE396, IF(CE396="", AY396, IF(AY396&gt;CE396, AY396, IF(CE396&gt;AY396, CE396, AY396)))))</f>
        <v/>
      </c>
      <c r="CV396" s="16" t="str">
        <f t="shared" ref="CV396:CV459" si="204">IF(AND(AZ396="", CF396=""), "", IF(AZ396="", CF396, IF(CF396="", AZ396, IF(AZ396&gt;CF396, AZ396, IF(CF396&gt;AZ396, CF396, AZ396)))))</f>
        <v/>
      </c>
      <c r="CX396" s="48" t="str">
        <f t="shared" ref="CX396:CX459" si="205">IF(CH396="", "", TEXT(CH396, "mmm yyyy"))</f>
        <v/>
      </c>
      <c r="CY396" s="49" t="str">
        <f t="shared" ref="CY396:CY459" si="206">IF(CI396="", "", TEXT(CI396, "mmm yyyy"))</f>
        <v/>
      </c>
      <c r="CZ396" s="49" t="str">
        <f t="shared" ref="CZ396:CZ459" si="207">IF(CJ396="", "", TEXT(CJ396, "mmm yyyy"))</f>
        <v/>
      </c>
      <c r="DA396" s="49" t="str">
        <f t="shared" ref="DA396:DA459" si="208">IF(CK396="", "", TEXT(CK396, "mmm yyyy"))</f>
        <v/>
      </c>
      <c r="DB396" s="49" t="str">
        <f t="shared" ref="DB396:DB459" si="209">IF(CL396="", "", TEXT(CL396, "mmm yyyy"))</f>
        <v/>
      </c>
      <c r="DC396" s="49" t="str">
        <f t="shared" ref="DC396:DC459" si="210">IF(CM396="", "", TEXT(CM396, "mmm yyyy"))</f>
        <v/>
      </c>
      <c r="DD396" s="49" t="str">
        <f t="shared" ref="DD396:DD459" si="211">IF(CN396="", "", TEXT(CN396, "mmm yyyy"))</f>
        <v/>
      </c>
      <c r="DE396" s="49" t="str">
        <f t="shared" ref="DE396:DE459" si="212">IF(CO396="", "", TEXT(CO396, "mmm yyyy"))</f>
        <v/>
      </c>
      <c r="DF396" s="49" t="str">
        <f t="shared" ref="DF396:DF459" si="213">IF(CP396="", "", TEXT(CP396, "mmm yyyy"))</f>
        <v/>
      </c>
      <c r="DG396" s="49" t="str">
        <f t="shared" ref="DG396:DG459" si="214">IF(CQ396="", "", TEXT(CQ396, "mmm yyyy"))</f>
        <v/>
      </c>
      <c r="DH396" s="49" t="str">
        <f t="shared" ref="DH396:DH459" si="215">IF(CR396="", "", TEXT(CR396, "mmm yyyy"))</f>
        <v/>
      </c>
      <c r="DI396" s="49" t="str">
        <f t="shared" ref="DI396:DI459" si="216">IF(CS396="", "", TEXT(CS396, "mmm yyyy"))</f>
        <v/>
      </c>
      <c r="DJ396" s="49" t="str">
        <f t="shared" ref="DJ396:DJ459" si="217">IF(CT396="", "", TEXT(CT396, "mmm yyyy"))</f>
        <v/>
      </c>
      <c r="DK396" s="49" t="str">
        <f t="shared" ref="DK396:DK459" si="218">IF(CU396="", "", TEXT(CU396, "mmm yyyy"))</f>
        <v/>
      </c>
      <c r="DL396" s="16" t="str">
        <f t="shared" ref="DL396:DL459" si="219">IF(CV396="", "", TEXT(CV396, "mmm yyyy"))</f>
        <v/>
      </c>
      <c r="DN396" s="17" t="str">
        <f t="shared" ref="DN396:DN459" si="220">IF($B396="", "", TEXT($B396, "mmm yyyy"))</f>
        <v>Jul 2020</v>
      </c>
    </row>
    <row r="397" spans="1:118" x14ac:dyDescent="0.25">
      <c r="A397" s="30"/>
      <c r="B397" s="102">
        <f>IF(B396="", "", IFERROR(IF(B396+1&gt;Settings!$G$25, "", B396+1), ""))</f>
        <v>44033</v>
      </c>
      <c r="C397" s="294"/>
      <c r="D397" s="295"/>
      <c r="E397" s="295"/>
      <c r="F397" s="295"/>
      <c r="G397" s="295"/>
      <c r="H397" s="295"/>
      <c r="I397" s="295"/>
      <c r="J397" s="295"/>
      <c r="K397" s="295"/>
      <c r="L397" s="295"/>
      <c r="M397" s="295"/>
      <c r="N397" s="295"/>
      <c r="O397" s="295"/>
      <c r="P397" s="295"/>
      <c r="Q397" s="296"/>
      <c r="R397" s="30"/>
      <c r="T397" s="17" t="str">
        <f>IF($B397="", "", IF($B397&lt;Settings!$G$23, "Old", "New"))</f>
        <v>New</v>
      </c>
      <c r="AL397" s="118" t="str">
        <f>IF(OR($B397="", C397="", C$10="", AL$9), "", IFERROR($B397+INDEX(Settings!$AF$19:$AF$33, MATCH(C$10, Settings!$Y$19:$Y$33, 0))+IF(INDEX(Settings!$AI$19:$AI$33, MATCH(C$10, Settings!$Y$19:$Y$33, 0))="", 0, INDEX($AO$2:$AU$8, MATCH(TEXT($B397, "ddd"), $AN$2:$AN$8, 0), MATCH(INDEX(Settings!$AI$19:$AI$33, MATCH(C$10, Settings!$Y$19:$Y$33, 0)), $AO$1:$AU$1, 0))), 0))</f>
        <v/>
      </c>
      <c r="AM397" s="119" t="str">
        <f>IF(OR($B397="", D397="", D$10="", AM$9), "", IFERROR($B397+INDEX(Settings!$AF$19:$AF$33, MATCH(D$10, Settings!$Y$19:$Y$33, 0))+IF(INDEX(Settings!$AI$19:$AI$33, MATCH(D$10, Settings!$Y$19:$Y$33, 0))="", 0, INDEX($AO$2:$AU$8, MATCH(TEXT($B397, "ddd"), $AN$2:$AN$8, 0), MATCH(INDEX(Settings!$AI$19:$AI$33, MATCH(D$10, Settings!$Y$19:$Y$33, 0)), $AO$1:$AU$1, 0))), 0))</f>
        <v/>
      </c>
      <c r="AN397" s="119" t="str">
        <f>IF(OR($B397="", E397="", E$10="", AN$9), "", IFERROR($B397+INDEX(Settings!$AF$19:$AF$33, MATCH(E$10, Settings!$Y$19:$Y$33, 0))+IF(INDEX(Settings!$AI$19:$AI$33, MATCH(E$10, Settings!$Y$19:$Y$33, 0))="", 0, INDEX($AO$2:$AU$8, MATCH(TEXT($B397, "ddd"), $AN$2:$AN$8, 0), MATCH(INDEX(Settings!$AI$19:$AI$33, MATCH(E$10, Settings!$Y$19:$Y$33, 0)), $AO$1:$AU$1, 0))), 0))</f>
        <v/>
      </c>
      <c r="AO397" s="119" t="str">
        <f>IF(OR($B397="", F397="", F$10="", AO$9), "", IFERROR($B397+INDEX(Settings!$AF$19:$AF$33, MATCH(F$10, Settings!$Y$19:$Y$33, 0))+IF(INDEX(Settings!$AI$19:$AI$33, MATCH(F$10, Settings!$Y$19:$Y$33, 0))="", 0, INDEX($AO$2:$AU$8, MATCH(TEXT($B397, "ddd"), $AN$2:$AN$8, 0), MATCH(INDEX(Settings!$AI$19:$AI$33, MATCH(F$10, Settings!$Y$19:$Y$33, 0)), $AO$1:$AU$1, 0))), 0))</f>
        <v/>
      </c>
      <c r="AP397" s="119" t="str">
        <f>IF(OR($B397="", G397="", G$10="", AP$9), "", IFERROR($B397+INDEX(Settings!$AF$19:$AF$33, MATCH(G$10, Settings!$Y$19:$Y$33, 0))+IF(INDEX(Settings!$AI$19:$AI$33, MATCH(G$10, Settings!$Y$19:$Y$33, 0))="", 0, INDEX($AO$2:$AU$8, MATCH(TEXT($B397, "ddd"), $AN$2:$AN$8, 0), MATCH(INDEX(Settings!$AI$19:$AI$33, MATCH(G$10, Settings!$Y$19:$Y$33, 0)), $AO$1:$AU$1, 0))), 0))</f>
        <v/>
      </c>
      <c r="AQ397" s="119" t="str">
        <f>IF(OR($B397="", H397="", H$10="", AQ$9), "", IFERROR($B397+INDEX(Settings!$AF$19:$AF$33, MATCH(H$10, Settings!$Y$19:$Y$33, 0))+IF(INDEX(Settings!$AI$19:$AI$33, MATCH(H$10, Settings!$Y$19:$Y$33, 0))="", 0, INDEX($AO$2:$AU$8, MATCH(TEXT($B397, "ddd"), $AN$2:$AN$8, 0), MATCH(INDEX(Settings!$AI$19:$AI$33, MATCH(H$10, Settings!$Y$19:$Y$33, 0)), $AO$1:$AU$1, 0))), 0))</f>
        <v/>
      </c>
      <c r="AR397" s="119" t="str">
        <f>IF(OR($B397="", I397="", I$10="", AR$9), "", IFERROR($B397+INDEX(Settings!$AF$19:$AF$33, MATCH(I$10, Settings!$Y$19:$Y$33, 0))+IF(INDEX(Settings!$AI$19:$AI$33, MATCH(I$10, Settings!$Y$19:$Y$33, 0))="", 0, INDEX($AO$2:$AU$8, MATCH(TEXT($B397, "ddd"), $AN$2:$AN$8, 0), MATCH(INDEX(Settings!$AI$19:$AI$33, MATCH(I$10, Settings!$Y$19:$Y$33, 0)), $AO$1:$AU$1, 0))), 0))</f>
        <v/>
      </c>
      <c r="AS397" s="119" t="str">
        <f>IF(OR($B397="", J397="", J$10="", AS$9), "", IFERROR($B397+INDEX(Settings!$AF$19:$AF$33, MATCH(J$10, Settings!$Y$19:$Y$33, 0))+IF(INDEX(Settings!$AI$19:$AI$33, MATCH(J$10, Settings!$Y$19:$Y$33, 0))="", 0, INDEX($AO$2:$AU$8, MATCH(TEXT($B397, "ddd"), $AN$2:$AN$8, 0), MATCH(INDEX(Settings!$AI$19:$AI$33, MATCH(J$10, Settings!$Y$19:$Y$33, 0)), $AO$1:$AU$1, 0))), 0))</f>
        <v/>
      </c>
      <c r="AT397" s="119" t="str">
        <f>IF(OR($B397="", K397="", K$10="", AT$9), "", IFERROR($B397+INDEX(Settings!$AF$19:$AF$33, MATCH(K$10, Settings!$Y$19:$Y$33, 0))+IF(INDEX(Settings!$AI$19:$AI$33, MATCH(K$10, Settings!$Y$19:$Y$33, 0))="", 0, INDEX($AO$2:$AU$8, MATCH(TEXT($B397, "ddd"), $AN$2:$AN$8, 0), MATCH(INDEX(Settings!$AI$19:$AI$33, MATCH(K$10, Settings!$Y$19:$Y$33, 0)), $AO$1:$AU$1, 0))), 0))</f>
        <v/>
      </c>
      <c r="AU397" s="119" t="str">
        <f>IF(OR($B397="", L397="", L$10="", AU$9), "", IFERROR($B397+INDEX(Settings!$AF$19:$AF$33, MATCH(L$10, Settings!$Y$19:$Y$33, 0))+IF(INDEX(Settings!$AI$19:$AI$33, MATCH(L$10, Settings!$Y$19:$Y$33, 0))="", 0, INDEX($AO$2:$AU$8, MATCH(TEXT($B397, "ddd"), $AN$2:$AN$8, 0), MATCH(INDEX(Settings!$AI$19:$AI$33, MATCH(L$10, Settings!$Y$19:$Y$33, 0)), $AO$1:$AU$1, 0))), 0))</f>
        <v/>
      </c>
      <c r="AV397" s="119" t="str">
        <f>IF(OR($B397="", M397="", M$10="", AV$9), "", IFERROR($B397+INDEX(Settings!$AF$19:$AF$33, MATCH(M$10, Settings!$Y$19:$Y$33, 0))+IF(INDEX(Settings!$AI$19:$AI$33, MATCH(M$10, Settings!$Y$19:$Y$33, 0))="", 0, INDEX($AO$2:$AU$8, MATCH(TEXT($B397, "ddd"), $AN$2:$AN$8, 0), MATCH(INDEX(Settings!$AI$19:$AI$33, MATCH(M$10, Settings!$Y$19:$Y$33, 0)), $AO$1:$AU$1, 0))), 0))</f>
        <v/>
      </c>
      <c r="AW397" s="119" t="str">
        <f>IF(OR($B397="", N397="", N$10="", AW$9), "", IFERROR($B397+INDEX(Settings!$AF$19:$AF$33, MATCH(N$10, Settings!$Y$19:$Y$33, 0))+IF(INDEX(Settings!$AI$19:$AI$33, MATCH(N$10, Settings!$Y$19:$Y$33, 0))="", 0, INDEX($AO$2:$AU$8, MATCH(TEXT($B397, "ddd"), $AN$2:$AN$8, 0), MATCH(INDEX(Settings!$AI$19:$AI$33, MATCH(N$10, Settings!$Y$19:$Y$33, 0)), $AO$1:$AU$1, 0))), 0))</f>
        <v/>
      </c>
      <c r="AX397" s="119" t="str">
        <f>IF(OR($B397="", O397="", O$10="", AX$9), "", IFERROR($B397+INDEX(Settings!$AF$19:$AF$33, MATCH(O$10, Settings!$Y$19:$Y$33, 0))+IF(INDEX(Settings!$AI$19:$AI$33, MATCH(O$10, Settings!$Y$19:$Y$33, 0))="", 0, INDEX($AO$2:$AU$8, MATCH(TEXT($B397, "ddd"), $AN$2:$AN$8, 0), MATCH(INDEX(Settings!$AI$19:$AI$33, MATCH(O$10, Settings!$Y$19:$Y$33, 0)), $AO$1:$AU$1, 0))), 0))</f>
        <v/>
      </c>
      <c r="AY397" s="119" t="str">
        <f>IF(OR($B397="", P397="", P$10="", AY$9), "", IFERROR($B397+INDEX(Settings!$AF$19:$AF$33, MATCH(P$10, Settings!$Y$19:$Y$33, 0))+IF(INDEX(Settings!$AI$19:$AI$33, MATCH(P$10, Settings!$Y$19:$Y$33, 0))="", 0, INDEX($AO$2:$AU$8, MATCH(TEXT($B397, "ddd"), $AN$2:$AN$8, 0), MATCH(INDEX(Settings!$AI$19:$AI$33, MATCH(P$10, Settings!$Y$19:$Y$33, 0)), $AO$1:$AU$1, 0))), 0))</f>
        <v/>
      </c>
      <c r="AZ397" s="120" t="str">
        <f>IF(OR($B397="", Q397="", Q$10="", AZ$9), "", IFERROR($B397+INDEX(Settings!$AF$19:$AF$33, MATCH(Q$10, Settings!$Y$19:$Y$33, 0))+IF(INDEX(Settings!$AI$19:$AI$33, MATCH(Q$10, Settings!$Y$19:$Y$33, 0))="", 0, INDEX($AO$2:$AU$8, MATCH(TEXT($B397, "ddd"), $AN$2:$AN$8, 0), MATCH(INDEX(Settings!$AI$19:$AI$33, MATCH(Q$10, Settings!$Y$19:$Y$33, 0)), $AO$1:$AU$1, 0))), 0))</f>
        <v/>
      </c>
      <c r="BB397" s="118" t="str">
        <f>IF(OR(C$10="", $B397="", C397="", BB$9=""), "", IFERROR(WORKDAY((DATE(YEAR($B397), MONTH($B397)+INDEX(Settings!$AM$19:$AM$33, MATCH(C$10, Settings!$Y$19:$Y$33, 0)), IF(INDEX(Settings!$AQ$19:$AQ$33, MATCH(C$10, Settings!$Y$19:$Y$33, 0))=0, DAY($B397), INDEX(Settings!$AQ$19:$AQ$33, MATCH(C$10, Settings!$Y$19:$Y$33, 0))))-1), 1, Settings!$AY$23:$AY$38), ""))</f>
        <v/>
      </c>
      <c r="BC397" s="119" t="str">
        <f>IF(OR(D$10="", $B397="", D397="", BC$9=""), "", IFERROR(WORKDAY((DATE(YEAR($B397), MONTH($B397)+INDEX(Settings!$AM$19:$AM$33, MATCH(D$10, Settings!$Y$19:$Y$33, 0)), IF(INDEX(Settings!$AQ$19:$AQ$33, MATCH(D$10, Settings!$Y$19:$Y$33, 0))=0, DAY($B397), INDEX(Settings!$AQ$19:$AQ$33, MATCH(D$10, Settings!$Y$19:$Y$33, 0))))-1), 1, Settings!$AY$23:$AY$38), ""))</f>
        <v/>
      </c>
      <c r="BD397" s="119" t="str">
        <f>IF(OR(E$10="", $B397="", E397="", BD$9=""), "", IFERROR(WORKDAY((DATE(YEAR($B397), MONTH($B397)+INDEX(Settings!$AM$19:$AM$33, MATCH(E$10, Settings!$Y$19:$Y$33, 0)), IF(INDEX(Settings!$AQ$19:$AQ$33, MATCH(E$10, Settings!$Y$19:$Y$33, 0))=0, DAY($B397), INDEX(Settings!$AQ$19:$AQ$33, MATCH(E$10, Settings!$Y$19:$Y$33, 0))))-1), 1, Settings!$AY$23:$AY$38), ""))</f>
        <v/>
      </c>
      <c r="BE397" s="119" t="str">
        <f>IF(OR(F$10="", $B397="", F397="", BE$9=""), "", IFERROR(WORKDAY((DATE(YEAR($B397), MONTH($B397)+INDEX(Settings!$AM$19:$AM$33, MATCH(F$10, Settings!$Y$19:$Y$33, 0)), IF(INDEX(Settings!$AQ$19:$AQ$33, MATCH(F$10, Settings!$Y$19:$Y$33, 0))=0, DAY($B397), INDEX(Settings!$AQ$19:$AQ$33, MATCH(F$10, Settings!$Y$19:$Y$33, 0))))-1), 1, Settings!$AY$23:$AY$38), ""))</f>
        <v/>
      </c>
      <c r="BF397" s="119" t="str">
        <f>IF(OR(G$10="", $B397="", G397="", BF$9=""), "", IFERROR(WORKDAY((DATE(YEAR($B397), MONTH($B397)+INDEX(Settings!$AM$19:$AM$33, MATCH(G$10, Settings!$Y$19:$Y$33, 0)), IF(INDEX(Settings!$AQ$19:$AQ$33, MATCH(G$10, Settings!$Y$19:$Y$33, 0))=0, DAY($B397), INDEX(Settings!$AQ$19:$AQ$33, MATCH(G$10, Settings!$Y$19:$Y$33, 0))))-1), 1, Settings!$AY$23:$AY$38), ""))</f>
        <v/>
      </c>
      <c r="BG397" s="119" t="str">
        <f>IF(OR(H$10="", $B397="", H397="", BG$9=""), "", IFERROR(WORKDAY((DATE(YEAR($B397), MONTH($B397)+INDEX(Settings!$AM$19:$AM$33, MATCH(H$10, Settings!$Y$19:$Y$33, 0)), IF(INDEX(Settings!$AQ$19:$AQ$33, MATCH(H$10, Settings!$Y$19:$Y$33, 0))=0, DAY($B397), INDEX(Settings!$AQ$19:$AQ$33, MATCH(H$10, Settings!$Y$19:$Y$33, 0))))-1), 1, Settings!$AY$23:$AY$38), ""))</f>
        <v/>
      </c>
      <c r="BH397" s="119" t="str">
        <f>IF(OR(I$10="", $B397="", I397="", BH$9=""), "", IFERROR(WORKDAY((DATE(YEAR($B397), MONTH($B397)+INDEX(Settings!$AM$19:$AM$33, MATCH(I$10, Settings!$Y$19:$Y$33, 0)), IF(INDEX(Settings!$AQ$19:$AQ$33, MATCH(I$10, Settings!$Y$19:$Y$33, 0))=0, DAY($B397), INDEX(Settings!$AQ$19:$AQ$33, MATCH(I$10, Settings!$Y$19:$Y$33, 0))))-1), 1, Settings!$AY$23:$AY$38), ""))</f>
        <v/>
      </c>
      <c r="BI397" s="119" t="str">
        <f>IF(OR(J$10="", $B397="", J397="", BI$9=""), "", IFERROR(WORKDAY((DATE(YEAR($B397), MONTH($B397)+INDEX(Settings!$AM$19:$AM$33, MATCH(J$10, Settings!$Y$19:$Y$33, 0)), IF(INDEX(Settings!$AQ$19:$AQ$33, MATCH(J$10, Settings!$Y$19:$Y$33, 0))=0, DAY($B397), INDEX(Settings!$AQ$19:$AQ$33, MATCH(J$10, Settings!$Y$19:$Y$33, 0))))-1), 1, Settings!$AY$23:$AY$38), ""))</f>
        <v/>
      </c>
      <c r="BJ397" s="119" t="str">
        <f>IF(OR(K$10="", $B397="", K397="", BJ$9=""), "", IFERROR(WORKDAY((DATE(YEAR($B397), MONTH($B397)+INDEX(Settings!$AM$19:$AM$33, MATCH(K$10, Settings!$Y$19:$Y$33, 0)), IF(INDEX(Settings!$AQ$19:$AQ$33, MATCH(K$10, Settings!$Y$19:$Y$33, 0))=0, DAY($B397), INDEX(Settings!$AQ$19:$AQ$33, MATCH(K$10, Settings!$Y$19:$Y$33, 0))))-1), 1, Settings!$AY$23:$AY$38), ""))</f>
        <v/>
      </c>
      <c r="BK397" s="119" t="str">
        <f>IF(OR(L$10="", $B397="", L397="", BK$9=""), "", IFERROR(WORKDAY((DATE(YEAR($B397), MONTH($B397)+INDEX(Settings!$AM$19:$AM$33, MATCH(L$10, Settings!$Y$19:$Y$33, 0)), IF(INDEX(Settings!$AQ$19:$AQ$33, MATCH(L$10, Settings!$Y$19:$Y$33, 0))=0, DAY($B397), INDEX(Settings!$AQ$19:$AQ$33, MATCH(L$10, Settings!$Y$19:$Y$33, 0))))-1), 1, Settings!$AY$23:$AY$38), ""))</f>
        <v/>
      </c>
      <c r="BL397" s="119" t="str">
        <f>IF(OR(M$10="", $B397="", M397="", BL$9=""), "", IFERROR(WORKDAY((DATE(YEAR($B397), MONTH($B397)+INDEX(Settings!$AM$19:$AM$33, MATCH(M$10, Settings!$Y$19:$Y$33, 0)), IF(INDEX(Settings!$AQ$19:$AQ$33, MATCH(M$10, Settings!$Y$19:$Y$33, 0))=0, DAY($B397), INDEX(Settings!$AQ$19:$AQ$33, MATCH(M$10, Settings!$Y$19:$Y$33, 0))))-1), 1, Settings!$AY$23:$AY$38), ""))</f>
        <v/>
      </c>
      <c r="BM397" s="119" t="str">
        <f>IF(OR(N$10="", $B397="", N397="", BM$9=""), "", IFERROR(WORKDAY((DATE(YEAR($B397), MONTH($B397)+INDEX(Settings!$AM$19:$AM$33, MATCH(N$10, Settings!$Y$19:$Y$33, 0)), IF(INDEX(Settings!$AQ$19:$AQ$33, MATCH(N$10, Settings!$Y$19:$Y$33, 0))=0, DAY($B397), INDEX(Settings!$AQ$19:$AQ$33, MATCH(N$10, Settings!$Y$19:$Y$33, 0))))-1), 1, Settings!$AY$23:$AY$38), ""))</f>
        <v/>
      </c>
      <c r="BN397" s="119" t="str">
        <f>IF(OR(O$10="", $B397="", O397="", BN$9=""), "", IFERROR(WORKDAY((DATE(YEAR($B397), MONTH($B397)+INDEX(Settings!$AM$19:$AM$33, MATCH(O$10, Settings!$Y$19:$Y$33, 0)), IF(INDEX(Settings!$AQ$19:$AQ$33, MATCH(O$10, Settings!$Y$19:$Y$33, 0))=0, DAY($B397), INDEX(Settings!$AQ$19:$AQ$33, MATCH(O$10, Settings!$Y$19:$Y$33, 0))))-1), 1, Settings!$AY$23:$AY$38), ""))</f>
        <v/>
      </c>
      <c r="BO397" s="119" t="str">
        <f>IF(OR(P$10="", $B397="", P397="", BO$9=""), "", IFERROR(WORKDAY((DATE(YEAR($B397), MONTH($B397)+INDEX(Settings!$AM$19:$AM$33, MATCH(P$10, Settings!$Y$19:$Y$33, 0)), IF(INDEX(Settings!$AQ$19:$AQ$33, MATCH(P$10, Settings!$Y$19:$Y$33, 0))=0, DAY($B397), INDEX(Settings!$AQ$19:$AQ$33, MATCH(P$10, Settings!$Y$19:$Y$33, 0))))-1), 1, Settings!$AY$23:$AY$38), ""))</f>
        <v/>
      </c>
      <c r="BP397" s="120" t="str">
        <f>IF(OR(Q$10="", $B397="", Q397="", BP$9=""), "", IFERROR(WORKDAY((DATE(YEAR($B397), MONTH($B397)+INDEX(Settings!$AM$19:$AM$33, MATCH(Q$10, Settings!$Y$19:$Y$33, 0)), IF(INDEX(Settings!$AQ$19:$AQ$33, MATCH(Q$10, Settings!$Y$19:$Y$33, 0))=0, DAY($B397), INDEX(Settings!$AQ$19:$AQ$33, MATCH(Q$10, Settings!$Y$19:$Y$33, 0))))-1), 1, Settings!$AY$23:$AY$38), ""))</f>
        <v/>
      </c>
      <c r="BR397" s="118" t="str">
        <f>IF(BB397="", "", IF(BB397&lt;=$B397, WORKDAY(DATE(YEAR($BB397), MONTH(BB397)+1, DAY(BB397)-1), 1, Settings!$AY$23:$AY$38), BB397))</f>
        <v/>
      </c>
      <c r="BS397" s="119" t="str">
        <f>IF(BC397="", "", IF(BC397&lt;=$B397, WORKDAY(DATE(YEAR($BB397), MONTH(BC397)+1, DAY(BC397)-1), 1, Settings!$AY$23:$AY$38), BC397))</f>
        <v/>
      </c>
      <c r="BT397" s="119" t="str">
        <f>IF(BD397="", "", IF(BD397&lt;=$B397, WORKDAY(DATE(YEAR($BB397), MONTH(BD397)+1, DAY(BD397)-1), 1, Settings!$AY$23:$AY$38), BD397))</f>
        <v/>
      </c>
      <c r="BU397" s="119" t="str">
        <f>IF(BE397="", "", IF(BE397&lt;=$B397, WORKDAY(DATE(YEAR($BB397), MONTH(BE397)+1, DAY(BE397)-1), 1, Settings!$AY$23:$AY$38), BE397))</f>
        <v/>
      </c>
      <c r="BV397" s="119" t="str">
        <f>IF(BF397="", "", IF(BF397&lt;=$B397, WORKDAY(DATE(YEAR($BB397), MONTH(BF397)+1, DAY(BF397)-1), 1, Settings!$AY$23:$AY$38), BF397))</f>
        <v/>
      </c>
      <c r="BW397" s="119" t="str">
        <f>IF(BG397="", "", IF(BG397&lt;=$B397, WORKDAY(DATE(YEAR($BB397), MONTH(BG397)+1, DAY(BG397)-1), 1, Settings!$AY$23:$AY$38), BG397))</f>
        <v/>
      </c>
      <c r="BX397" s="119" t="str">
        <f>IF(BH397="", "", IF(BH397&lt;=$B397, WORKDAY(DATE(YEAR($BB397), MONTH(BH397)+1, DAY(BH397)-1), 1, Settings!$AY$23:$AY$38), BH397))</f>
        <v/>
      </c>
      <c r="BY397" s="119" t="str">
        <f>IF(BI397="", "", IF(BI397&lt;=$B397, WORKDAY(DATE(YEAR($BB397), MONTH(BI397)+1, DAY(BI397)-1), 1, Settings!$AY$23:$AY$38), BI397))</f>
        <v/>
      </c>
      <c r="BZ397" s="119" t="str">
        <f>IF(BJ397="", "", IF(BJ397&lt;=$B397, WORKDAY(DATE(YEAR($BB397), MONTH(BJ397)+1, DAY(BJ397)-1), 1, Settings!$AY$23:$AY$38), BJ397))</f>
        <v/>
      </c>
      <c r="CA397" s="119" t="str">
        <f>IF(BK397="", "", IF(BK397&lt;=$B397, WORKDAY(DATE(YEAR($BB397), MONTH(BK397)+1, DAY(BK397)-1), 1, Settings!$AY$23:$AY$38), BK397))</f>
        <v/>
      </c>
      <c r="CB397" s="119" t="str">
        <f>IF(BL397="", "", IF(BL397&lt;=$B397, WORKDAY(DATE(YEAR($BB397), MONTH(BL397)+1, DAY(BL397)-1), 1, Settings!$AY$23:$AY$38), BL397))</f>
        <v/>
      </c>
      <c r="CC397" s="119" t="str">
        <f>IF(BM397="", "", IF(BM397&lt;=$B397, WORKDAY(DATE(YEAR($BB397), MONTH(BM397)+1, DAY(BM397)-1), 1, Settings!$AY$23:$AY$38), BM397))</f>
        <v/>
      </c>
      <c r="CD397" s="119" t="str">
        <f>IF(BN397="", "", IF(BN397&lt;=$B397, WORKDAY(DATE(YEAR($BB397), MONTH(BN397)+1, DAY(BN397)-1), 1, Settings!$AY$23:$AY$38), BN397))</f>
        <v/>
      </c>
      <c r="CE397" s="119" t="str">
        <f>IF(BO397="", "", IF(BO397&lt;=$B397, WORKDAY(DATE(YEAR($BB397), MONTH(BO397)+1, DAY(BO397)-1), 1, Settings!$AY$23:$AY$38), BO397))</f>
        <v/>
      </c>
      <c r="CF397" s="120" t="str">
        <f>IF(BP397="", "", IF(BP397&lt;=$B397, WORKDAY(DATE(YEAR($BB397), MONTH(BP397)+1, DAY(BP397)-1), 1, Settings!$AY$23:$AY$38), BP397))</f>
        <v/>
      </c>
      <c r="CH397" s="48" t="str">
        <f t="shared" si="190"/>
        <v/>
      </c>
      <c r="CI397" s="49" t="str">
        <f t="shared" si="191"/>
        <v/>
      </c>
      <c r="CJ397" s="49" t="str">
        <f t="shared" si="192"/>
        <v/>
      </c>
      <c r="CK397" s="49" t="str">
        <f t="shared" si="193"/>
        <v/>
      </c>
      <c r="CL397" s="49" t="str">
        <f t="shared" si="194"/>
        <v/>
      </c>
      <c r="CM397" s="49" t="str">
        <f t="shared" si="195"/>
        <v/>
      </c>
      <c r="CN397" s="49" t="str">
        <f t="shared" si="196"/>
        <v/>
      </c>
      <c r="CO397" s="49" t="str">
        <f t="shared" si="197"/>
        <v/>
      </c>
      <c r="CP397" s="49" t="str">
        <f t="shared" si="198"/>
        <v/>
      </c>
      <c r="CQ397" s="49" t="str">
        <f t="shared" si="199"/>
        <v/>
      </c>
      <c r="CR397" s="49" t="str">
        <f t="shared" si="200"/>
        <v/>
      </c>
      <c r="CS397" s="49" t="str">
        <f t="shared" si="201"/>
        <v/>
      </c>
      <c r="CT397" s="49" t="str">
        <f t="shared" si="202"/>
        <v/>
      </c>
      <c r="CU397" s="49" t="str">
        <f t="shared" si="203"/>
        <v/>
      </c>
      <c r="CV397" s="16" t="str">
        <f t="shared" si="204"/>
        <v/>
      </c>
      <c r="CX397" s="48" t="str">
        <f t="shared" si="205"/>
        <v/>
      </c>
      <c r="CY397" s="49" t="str">
        <f t="shared" si="206"/>
        <v/>
      </c>
      <c r="CZ397" s="49" t="str">
        <f t="shared" si="207"/>
        <v/>
      </c>
      <c r="DA397" s="49" t="str">
        <f t="shared" si="208"/>
        <v/>
      </c>
      <c r="DB397" s="49" t="str">
        <f t="shared" si="209"/>
        <v/>
      </c>
      <c r="DC397" s="49" t="str">
        <f t="shared" si="210"/>
        <v/>
      </c>
      <c r="DD397" s="49" t="str">
        <f t="shared" si="211"/>
        <v/>
      </c>
      <c r="DE397" s="49" t="str">
        <f t="shared" si="212"/>
        <v/>
      </c>
      <c r="DF397" s="49" t="str">
        <f t="shared" si="213"/>
        <v/>
      </c>
      <c r="DG397" s="49" t="str">
        <f t="shared" si="214"/>
        <v/>
      </c>
      <c r="DH397" s="49" t="str">
        <f t="shared" si="215"/>
        <v/>
      </c>
      <c r="DI397" s="49" t="str">
        <f t="shared" si="216"/>
        <v/>
      </c>
      <c r="DJ397" s="49" t="str">
        <f t="shared" si="217"/>
        <v/>
      </c>
      <c r="DK397" s="49" t="str">
        <f t="shared" si="218"/>
        <v/>
      </c>
      <c r="DL397" s="16" t="str">
        <f t="shared" si="219"/>
        <v/>
      </c>
      <c r="DN397" s="17" t="str">
        <f t="shared" si="220"/>
        <v>Jul 2020</v>
      </c>
    </row>
    <row r="398" spans="1:118" x14ac:dyDescent="0.25">
      <c r="A398" s="30"/>
      <c r="B398" s="102">
        <f>IF(B397="", "", IFERROR(IF(B397+1&gt;Settings!$G$25, "", B397+1), ""))</f>
        <v>44034</v>
      </c>
      <c r="C398" s="294"/>
      <c r="D398" s="295"/>
      <c r="E398" s="295"/>
      <c r="F398" s="295"/>
      <c r="G398" s="295"/>
      <c r="H398" s="295"/>
      <c r="I398" s="295"/>
      <c r="J398" s="295"/>
      <c r="K398" s="295"/>
      <c r="L398" s="295"/>
      <c r="M398" s="295"/>
      <c r="N398" s="295"/>
      <c r="O398" s="295"/>
      <c r="P398" s="295"/>
      <c r="Q398" s="296"/>
      <c r="R398" s="30"/>
      <c r="T398" s="17" t="str">
        <f>IF($B398="", "", IF($B398&lt;Settings!$G$23, "Old", "New"))</f>
        <v>New</v>
      </c>
      <c r="AL398" s="118" t="str">
        <f>IF(OR($B398="", C398="", C$10="", AL$9), "", IFERROR($B398+INDEX(Settings!$AF$19:$AF$33, MATCH(C$10, Settings!$Y$19:$Y$33, 0))+IF(INDEX(Settings!$AI$19:$AI$33, MATCH(C$10, Settings!$Y$19:$Y$33, 0))="", 0, INDEX($AO$2:$AU$8, MATCH(TEXT($B398, "ddd"), $AN$2:$AN$8, 0), MATCH(INDEX(Settings!$AI$19:$AI$33, MATCH(C$10, Settings!$Y$19:$Y$33, 0)), $AO$1:$AU$1, 0))), 0))</f>
        <v/>
      </c>
      <c r="AM398" s="119" t="str">
        <f>IF(OR($B398="", D398="", D$10="", AM$9), "", IFERROR($B398+INDEX(Settings!$AF$19:$AF$33, MATCH(D$10, Settings!$Y$19:$Y$33, 0))+IF(INDEX(Settings!$AI$19:$AI$33, MATCH(D$10, Settings!$Y$19:$Y$33, 0))="", 0, INDEX($AO$2:$AU$8, MATCH(TEXT($B398, "ddd"), $AN$2:$AN$8, 0), MATCH(INDEX(Settings!$AI$19:$AI$33, MATCH(D$10, Settings!$Y$19:$Y$33, 0)), $AO$1:$AU$1, 0))), 0))</f>
        <v/>
      </c>
      <c r="AN398" s="119" t="str">
        <f>IF(OR($B398="", E398="", E$10="", AN$9), "", IFERROR($B398+INDEX(Settings!$AF$19:$AF$33, MATCH(E$10, Settings!$Y$19:$Y$33, 0))+IF(INDEX(Settings!$AI$19:$AI$33, MATCH(E$10, Settings!$Y$19:$Y$33, 0))="", 0, INDEX($AO$2:$AU$8, MATCH(TEXT($B398, "ddd"), $AN$2:$AN$8, 0), MATCH(INDEX(Settings!$AI$19:$AI$33, MATCH(E$10, Settings!$Y$19:$Y$33, 0)), $AO$1:$AU$1, 0))), 0))</f>
        <v/>
      </c>
      <c r="AO398" s="119" t="str">
        <f>IF(OR($B398="", F398="", F$10="", AO$9), "", IFERROR($B398+INDEX(Settings!$AF$19:$AF$33, MATCH(F$10, Settings!$Y$19:$Y$33, 0))+IF(INDEX(Settings!$AI$19:$AI$33, MATCH(F$10, Settings!$Y$19:$Y$33, 0))="", 0, INDEX($AO$2:$AU$8, MATCH(TEXT($B398, "ddd"), $AN$2:$AN$8, 0), MATCH(INDEX(Settings!$AI$19:$AI$33, MATCH(F$10, Settings!$Y$19:$Y$33, 0)), $AO$1:$AU$1, 0))), 0))</f>
        <v/>
      </c>
      <c r="AP398" s="119" t="str">
        <f>IF(OR($B398="", G398="", G$10="", AP$9), "", IFERROR($B398+INDEX(Settings!$AF$19:$AF$33, MATCH(G$10, Settings!$Y$19:$Y$33, 0))+IF(INDEX(Settings!$AI$19:$AI$33, MATCH(G$10, Settings!$Y$19:$Y$33, 0))="", 0, INDEX($AO$2:$AU$8, MATCH(TEXT($B398, "ddd"), $AN$2:$AN$8, 0), MATCH(INDEX(Settings!$AI$19:$AI$33, MATCH(G$10, Settings!$Y$19:$Y$33, 0)), $AO$1:$AU$1, 0))), 0))</f>
        <v/>
      </c>
      <c r="AQ398" s="119" t="str">
        <f>IF(OR($B398="", H398="", H$10="", AQ$9), "", IFERROR($B398+INDEX(Settings!$AF$19:$AF$33, MATCH(H$10, Settings!$Y$19:$Y$33, 0))+IF(INDEX(Settings!$AI$19:$AI$33, MATCH(H$10, Settings!$Y$19:$Y$33, 0))="", 0, INDEX($AO$2:$AU$8, MATCH(TEXT($B398, "ddd"), $AN$2:$AN$8, 0), MATCH(INDEX(Settings!$AI$19:$AI$33, MATCH(H$10, Settings!$Y$19:$Y$33, 0)), $AO$1:$AU$1, 0))), 0))</f>
        <v/>
      </c>
      <c r="AR398" s="119" t="str">
        <f>IF(OR($B398="", I398="", I$10="", AR$9), "", IFERROR($B398+INDEX(Settings!$AF$19:$AF$33, MATCH(I$10, Settings!$Y$19:$Y$33, 0))+IF(INDEX(Settings!$AI$19:$AI$33, MATCH(I$10, Settings!$Y$19:$Y$33, 0))="", 0, INDEX($AO$2:$AU$8, MATCH(TEXT($B398, "ddd"), $AN$2:$AN$8, 0), MATCH(INDEX(Settings!$AI$19:$AI$33, MATCH(I$10, Settings!$Y$19:$Y$33, 0)), $AO$1:$AU$1, 0))), 0))</f>
        <v/>
      </c>
      <c r="AS398" s="119" t="str">
        <f>IF(OR($B398="", J398="", J$10="", AS$9), "", IFERROR($B398+INDEX(Settings!$AF$19:$AF$33, MATCH(J$10, Settings!$Y$19:$Y$33, 0))+IF(INDEX(Settings!$AI$19:$AI$33, MATCH(J$10, Settings!$Y$19:$Y$33, 0))="", 0, INDEX($AO$2:$AU$8, MATCH(TEXT($B398, "ddd"), $AN$2:$AN$8, 0), MATCH(INDEX(Settings!$AI$19:$AI$33, MATCH(J$10, Settings!$Y$19:$Y$33, 0)), $AO$1:$AU$1, 0))), 0))</f>
        <v/>
      </c>
      <c r="AT398" s="119" t="str">
        <f>IF(OR($B398="", K398="", K$10="", AT$9), "", IFERROR($B398+INDEX(Settings!$AF$19:$AF$33, MATCH(K$10, Settings!$Y$19:$Y$33, 0))+IF(INDEX(Settings!$AI$19:$AI$33, MATCH(K$10, Settings!$Y$19:$Y$33, 0))="", 0, INDEX($AO$2:$AU$8, MATCH(TEXT($B398, "ddd"), $AN$2:$AN$8, 0), MATCH(INDEX(Settings!$AI$19:$AI$33, MATCH(K$10, Settings!$Y$19:$Y$33, 0)), $AO$1:$AU$1, 0))), 0))</f>
        <v/>
      </c>
      <c r="AU398" s="119" t="str">
        <f>IF(OR($B398="", L398="", L$10="", AU$9), "", IFERROR($B398+INDEX(Settings!$AF$19:$AF$33, MATCH(L$10, Settings!$Y$19:$Y$33, 0))+IF(INDEX(Settings!$AI$19:$AI$33, MATCH(L$10, Settings!$Y$19:$Y$33, 0))="", 0, INDEX($AO$2:$AU$8, MATCH(TEXT($B398, "ddd"), $AN$2:$AN$8, 0), MATCH(INDEX(Settings!$AI$19:$AI$33, MATCH(L$10, Settings!$Y$19:$Y$33, 0)), $AO$1:$AU$1, 0))), 0))</f>
        <v/>
      </c>
      <c r="AV398" s="119" t="str">
        <f>IF(OR($B398="", M398="", M$10="", AV$9), "", IFERROR($B398+INDEX(Settings!$AF$19:$AF$33, MATCH(M$10, Settings!$Y$19:$Y$33, 0))+IF(INDEX(Settings!$AI$19:$AI$33, MATCH(M$10, Settings!$Y$19:$Y$33, 0))="", 0, INDEX($AO$2:$AU$8, MATCH(TEXT($B398, "ddd"), $AN$2:$AN$8, 0), MATCH(INDEX(Settings!$AI$19:$AI$33, MATCH(M$10, Settings!$Y$19:$Y$33, 0)), $AO$1:$AU$1, 0))), 0))</f>
        <v/>
      </c>
      <c r="AW398" s="119" t="str">
        <f>IF(OR($B398="", N398="", N$10="", AW$9), "", IFERROR($B398+INDEX(Settings!$AF$19:$AF$33, MATCH(N$10, Settings!$Y$19:$Y$33, 0))+IF(INDEX(Settings!$AI$19:$AI$33, MATCH(N$10, Settings!$Y$19:$Y$33, 0))="", 0, INDEX($AO$2:$AU$8, MATCH(TEXT($B398, "ddd"), $AN$2:$AN$8, 0), MATCH(INDEX(Settings!$AI$19:$AI$33, MATCH(N$10, Settings!$Y$19:$Y$33, 0)), $AO$1:$AU$1, 0))), 0))</f>
        <v/>
      </c>
      <c r="AX398" s="119" t="str">
        <f>IF(OR($B398="", O398="", O$10="", AX$9), "", IFERROR($B398+INDEX(Settings!$AF$19:$AF$33, MATCH(O$10, Settings!$Y$19:$Y$33, 0))+IF(INDEX(Settings!$AI$19:$AI$33, MATCH(O$10, Settings!$Y$19:$Y$33, 0))="", 0, INDEX($AO$2:$AU$8, MATCH(TEXT($B398, "ddd"), $AN$2:$AN$8, 0), MATCH(INDEX(Settings!$AI$19:$AI$33, MATCH(O$10, Settings!$Y$19:$Y$33, 0)), $AO$1:$AU$1, 0))), 0))</f>
        <v/>
      </c>
      <c r="AY398" s="119" t="str">
        <f>IF(OR($B398="", P398="", P$10="", AY$9), "", IFERROR($B398+INDEX(Settings!$AF$19:$AF$33, MATCH(P$10, Settings!$Y$19:$Y$33, 0))+IF(INDEX(Settings!$AI$19:$AI$33, MATCH(P$10, Settings!$Y$19:$Y$33, 0))="", 0, INDEX($AO$2:$AU$8, MATCH(TEXT($B398, "ddd"), $AN$2:$AN$8, 0), MATCH(INDEX(Settings!$AI$19:$AI$33, MATCH(P$10, Settings!$Y$19:$Y$33, 0)), $AO$1:$AU$1, 0))), 0))</f>
        <v/>
      </c>
      <c r="AZ398" s="120" t="str">
        <f>IF(OR($B398="", Q398="", Q$10="", AZ$9), "", IFERROR($B398+INDEX(Settings!$AF$19:$AF$33, MATCH(Q$10, Settings!$Y$19:$Y$33, 0))+IF(INDEX(Settings!$AI$19:$AI$33, MATCH(Q$10, Settings!$Y$19:$Y$33, 0))="", 0, INDEX($AO$2:$AU$8, MATCH(TEXT($B398, "ddd"), $AN$2:$AN$8, 0), MATCH(INDEX(Settings!$AI$19:$AI$33, MATCH(Q$10, Settings!$Y$19:$Y$33, 0)), $AO$1:$AU$1, 0))), 0))</f>
        <v/>
      </c>
      <c r="BB398" s="118" t="str">
        <f>IF(OR(C$10="", $B398="", C398="", BB$9=""), "", IFERROR(WORKDAY((DATE(YEAR($B398), MONTH($B398)+INDEX(Settings!$AM$19:$AM$33, MATCH(C$10, Settings!$Y$19:$Y$33, 0)), IF(INDEX(Settings!$AQ$19:$AQ$33, MATCH(C$10, Settings!$Y$19:$Y$33, 0))=0, DAY($B398), INDEX(Settings!$AQ$19:$AQ$33, MATCH(C$10, Settings!$Y$19:$Y$33, 0))))-1), 1, Settings!$AY$23:$AY$38), ""))</f>
        <v/>
      </c>
      <c r="BC398" s="119" t="str">
        <f>IF(OR(D$10="", $B398="", D398="", BC$9=""), "", IFERROR(WORKDAY((DATE(YEAR($B398), MONTH($B398)+INDEX(Settings!$AM$19:$AM$33, MATCH(D$10, Settings!$Y$19:$Y$33, 0)), IF(INDEX(Settings!$AQ$19:$AQ$33, MATCH(D$10, Settings!$Y$19:$Y$33, 0))=0, DAY($B398), INDEX(Settings!$AQ$19:$AQ$33, MATCH(D$10, Settings!$Y$19:$Y$33, 0))))-1), 1, Settings!$AY$23:$AY$38), ""))</f>
        <v/>
      </c>
      <c r="BD398" s="119" t="str">
        <f>IF(OR(E$10="", $B398="", E398="", BD$9=""), "", IFERROR(WORKDAY((DATE(YEAR($B398), MONTH($B398)+INDEX(Settings!$AM$19:$AM$33, MATCH(E$10, Settings!$Y$19:$Y$33, 0)), IF(INDEX(Settings!$AQ$19:$AQ$33, MATCH(E$10, Settings!$Y$19:$Y$33, 0))=0, DAY($B398), INDEX(Settings!$AQ$19:$AQ$33, MATCH(E$10, Settings!$Y$19:$Y$33, 0))))-1), 1, Settings!$AY$23:$AY$38), ""))</f>
        <v/>
      </c>
      <c r="BE398" s="119" t="str">
        <f>IF(OR(F$10="", $B398="", F398="", BE$9=""), "", IFERROR(WORKDAY((DATE(YEAR($B398), MONTH($B398)+INDEX(Settings!$AM$19:$AM$33, MATCH(F$10, Settings!$Y$19:$Y$33, 0)), IF(INDEX(Settings!$AQ$19:$AQ$33, MATCH(F$10, Settings!$Y$19:$Y$33, 0))=0, DAY($B398), INDEX(Settings!$AQ$19:$AQ$33, MATCH(F$10, Settings!$Y$19:$Y$33, 0))))-1), 1, Settings!$AY$23:$AY$38), ""))</f>
        <v/>
      </c>
      <c r="BF398" s="119" t="str">
        <f>IF(OR(G$10="", $B398="", G398="", BF$9=""), "", IFERROR(WORKDAY((DATE(YEAR($B398), MONTH($B398)+INDEX(Settings!$AM$19:$AM$33, MATCH(G$10, Settings!$Y$19:$Y$33, 0)), IF(INDEX(Settings!$AQ$19:$AQ$33, MATCH(G$10, Settings!$Y$19:$Y$33, 0))=0, DAY($B398), INDEX(Settings!$AQ$19:$AQ$33, MATCH(G$10, Settings!$Y$19:$Y$33, 0))))-1), 1, Settings!$AY$23:$AY$38), ""))</f>
        <v/>
      </c>
      <c r="BG398" s="119" t="str">
        <f>IF(OR(H$10="", $B398="", H398="", BG$9=""), "", IFERROR(WORKDAY((DATE(YEAR($B398), MONTH($B398)+INDEX(Settings!$AM$19:$AM$33, MATCH(H$10, Settings!$Y$19:$Y$33, 0)), IF(INDEX(Settings!$AQ$19:$AQ$33, MATCH(H$10, Settings!$Y$19:$Y$33, 0))=0, DAY($B398), INDEX(Settings!$AQ$19:$AQ$33, MATCH(H$10, Settings!$Y$19:$Y$33, 0))))-1), 1, Settings!$AY$23:$AY$38), ""))</f>
        <v/>
      </c>
      <c r="BH398" s="119" t="str">
        <f>IF(OR(I$10="", $B398="", I398="", BH$9=""), "", IFERROR(WORKDAY((DATE(YEAR($B398), MONTH($B398)+INDEX(Settings!$AM$19:$AM$33, MATCH(I$10, Settings!$Y$19:$Y$33, 0)), IF(INDEX(Settings!$AQ$19:$AQ$33, MATCH(I$10, Settings!$Y$19:$Y$33, 0))=0, DAY($B398), INDEX(Settings!$AQ$19:$AQ$33, MATCH(I$10, Settings!$Y$19:$Y$33, 0))))-1), 1, Settings!$AY$23:$AY$38), ""))</f>
        <v/>
      </c>
      <c r="BI398" s="119" t="str">
        <f>IF(OR(J$10="", $B398="", J398="", BI$9=""), "", IFERROR(WORKDAY((DATE(YEAR($B398), MONTH($B398)+INDEX(Settings!$AM$19:$AM$33, MATCH(J$10, Settings!$Y$19:$Y$33, 0)), IF(INDEX(Settings!$AQ$19:$AQ$33, MATCH(J$10, Settings!$Y$19:$Y$33, 0))=0, DAY($B398), INDEX(Settings!$AQ$19:$AQ$33, MATCH(J$10, Settings!$Y$19:$Y$33, 0))))-1), 1, Settings!$AY$23:$AY$38), ""))</f>
        <v/>
      </c>
      <c r="BJ398" s="119" t="str">
        <f>IF(OR(K$10="", $B398="", K398="", BJ$9=""), "", IFERROR(WORKDAY((DATE(YEAR($B398), MONTH($B398)+INDEX(Settings!$AM$19:$AM$33, MATCH(K$10, Settings!$Y$19:$Y$33, 0)), IF(INDEX(Settings!$AQ$19:$AQ$33, MATCH(K$10, Settings!$Y$19:$Y$33, 0))=0, DAY($B398), INDEX(Settings!$AQ$19:$AQ$33, MATCH(K$10, Settings!$Y$19:$Y$33, 0))))-1), 1, Settings!$AY$23:$AY$38), ""))</f>
        <v/>
      </c>
      <c r="BK398" s="119" t="str">
        <f>IF(OR(L$10="", $B398="", L398="", BK$9=""), "", IFERROR(WORKDAY((DATE(YEAR($B398), MONTH($B398)+INDEX(Settings!$AM$19:$AM$33, MATCH(L$10, Settings!$Y$19:$Y$33, 0)), IF(INDEX(Settings!$AQ$19:$AQ$33, MATCH(L$10, Settings!$Y$19:$Y$33, 0))=0, DAY($B398), INDEX(Settings!$AQ$19:$AQ$33, MATCH(L$10, Settings!$Y$19:$Y$33, 0))))-1), 1, Settings!$AY$23:$AY$38), ""))</f>
        <v/>
      </c>
      <c r="BL398" s="119" t="str">
        <f>IF(OR(M$10="", $B398="", M398="", BL$9=""), "", IFERROR(WORKDAY((DATE(YEAR($B398), MONTH($B398)+INDEX(Settings!$AM$19:$AM$33, MATCH(M$10, Settings!$Y$19:$Y$33, 0)), IF(INDEX(Settings!$AQ$19:$AQ$33, MATCH(M$10, Settings!$Y$19:$Y$33, 0))=0, DAY($B398), INDEX(Settings!$AQ$19:$AQ$33, MATCH(M$10, Settings!$Y$19:$Y$33, 0))))-1), 1, Settings!$AY$23:$AY$38), ""))</f>
        <v/>
      </c>
      <c r="BM398" s="119" t="str">
        <f>IF(OR(N$10="", $B398="", N398="", BM$9=""), "", IFERROR(WORKDAY((DATE(YEAR($B398), MONTH($B398)+INDEX(Settings!$AM$19:$AM$33, MATCH(N$10, Settings!$Y$19:$Y$33, 0)), IF(INDEX(Settings!$AQ$19:$AQ$33, MATCH(N$10, Settings!$Y$19:$Y$33, 0))=0, DAY($B398), INDEX(Settings!$AQ$19:$AQ$33, MATCH(N$10, Settings!$Y$19:$Y$33, 0))))-1), 1, Settings!$AY$23:$AY$38), ""))</f>
        <v/>
      </c>
      <c r="BN398" s="119" t="str">
        <f>IF(OR(O$10="", $B398="", O398="", BN$9=""), "", IFERROR(WORKDAY((DATE(YEAR($B398), MONTH($B398)+INDEX(Settings!$AM$19:$AM$33, MATCH(O$10, Settings!$Y$19:$Y$33, 0)), IF(INDEX(Settings!$AQ$19:$AQ$33, MATCH(O$10, Settings!$Y$19:$Y$33, 0))=0, DAY($B398), INDEX(Settings!$AQ$19:$AQ$33, MATCH(O$10, Settings!$Y$19:$Y$33, 0))))-1), 1, Settings!$AY$23:$AY$38), ""))</f>
        <v/>
      </c>
      <c r="BO398" s="119" t="str">
        <f>IF(OR(P$10="", $B398="", P398="", BO$9=""), "", IFERROR(WORKDAY((DATE(YEAR($B398), MONTH($B398)+INDEX(Settings!$AM$19:$AM$33, MATCH(P$10, Settings!$Y$19:$Y$33, 0)), IF(INDEX(Settings!$AQ$19:$AQ$33, MATCH(P$10, Settings!$Y$19:$Y$33, 0))=0, DAY($B398), INDEX(Settings!$AQ$19:$AQ$33, MATCH(P$10, Settings!$Y$19:$Y$33, 0))))-1), 1, Settings!$AY$23:$AY$38), ""))</f>
        <v/>
      </c>
      <c r="BP398" s="120" t="str">
        <f>IF(OR(Q$10="", $B398="", Q398="", BP$9=""), "", IFERROR(WORKDAY((DATE(YEAR($B398), MONTH($B398)+INDEX(Settings!$AM$19:$AM$33, MATCH(Q$10, Settings!$Y$19:$Y$33, 0)), IF(INDEX(Settings!$AQ$19:$AQ$33, MATCH(Q$10, Settings!$Y$19:$Y$33, 0))=0, DAY($B398), INDEX(Settings!$AQ$19:$AQ$33, MATCH(Q$10, Settings!$Y$19:$Y$33, 0))))-1), 1, Settings!$AY$23:$AY$38), ""))</f>
        <v/>
      </c>
      <c r="BR398" s="118" t="str">
        <f>IF(BB398="", "", IF(BB398&lt;=$B398, WORKDAY(DATE(YEAR($BB398), MONTH(BB398)+1, DAY(BB398)-1), 1, Settings!$AY$23:$AY$38), BB398))</f>
        <v/>
      </c>
      <c r="BS398" s="119" t="str">
        <f>IF(BC398="", "", IF(BC398&lt;=$B398, WORKDAY(DATE(YEAR($BB398), MONTH(BC398)+1, DAY(BC398)-1), 1, Settings!$AY$23:$AY$38), BC398))</f>
        <v/>
      </c>
      <c r="BT398" s="119" t="str">
        <f>IF(BD398="", "", IF(BD398&lt;=$B398, WORKDAY(DATE(YEAR($BB398), MONTH(BD398)+1, DAY(BD398)-1), 1, Settings!$AY$23:$AY$38), BD398))</f>
        <v/>
      </c>
      <c r="BU398" s="119" t="str">
        <f>IF(BE398="", "", IF(BE398&lt;=$B398, WORKDAY(DATE(YEAR($BB398), MONTH(BE398)+1, DAY(BE398)-1), 1, Settings!$AY$23:$AY$38), BE398))</f>
        <v/>
      </c>
      <c r="BV398" s="119" t="str">
        <f>IF(BF398="", "", IF(BF398&lt;=$B398, WORKDAY(DATE(YEAR($BB398), MONTH(BF398)+1, DAY(BF398)-1), 1, Settings!$AY$23:$AY$38), BF398))</f>
        <v/>
      </c>
      <c r="BW398" s="119" t="str">
        <f>IF(BG398="", "", IF(BG398&lt;=$B398, WORKDAY(DATE(YEAR($BB398), MONTH(BG398)+1, DAY(BG398)-1), 1, Settings!$AY$23:$AY$38), BG398))</f>
        <v/>
      </c>
      <c r="BX398" s="119" t="str">
        <f>IF(BH398="", "", IF(BH398&lt;=$B398, WORKDAY(DATE(YEAR($BB398), MONTH(BH398)+1, DAY(BH398)-1), 1, Settings!$AY$23:$AY$38), BH398))</f>
        <v/>
      </c>
      <c r="BY398" s="119" t="str">
        <f>IF(BI398="", "", IF(BI398&lt;=$B398, WORKDAY(DATE(YEAR($BB398), MONTH(BI398)+1, DAY(BI398)-1), 1, Settings!$AY$23:$AY$38), BI398))</f>
        <v/>
      </c>
      <c r="BZ398" s="119" t="str">
        <f>IF(BJ398="", "", IF(BJ398&lt;=$B398, WORKDAY(DATE(YEAR($BB398), MONTH(BJ398)+1, DAY(BJ398)-1), 1, Settings!$AY$23:$AY$38), BJ398))</f>
        <v/>
      </c>
      <c r="CA398" s="119" t="str">
        <f>IF(BK398="", "", IF(BK398&lt;=$B398, WORKDAY(DATE(YEAR($BB398), MONTH(BK398)+1, DAY(BK398)-1), 1, Settings!$AY$23:$AY$38), BK398))</f>
        <v/>
      </c>
      <c r="CB398" s="119" t="str">
        <f>IF(BL398="", "", IF(BL398&lt;=$B398, WORKDAY(DATE(YEAR($BB398), MONTH(BL398)+1, DAY(BL398)-1), 1, Settings!$AY$23:$AY$38), BL398))</f>
        <v/>
      </c>
      <c r="CC398" s="119" t="str">
        <f>IF(BM398="", "", IF(BM398&lt;=$B398, WORKDAY(DATE(YEAR($BB398), MONTH(BM398)+1, DAY(BM398)-1), 1, Settings!$AY$23:$AY$38), BM398))</f>
        <v/>
      </c>
      <c r="CD398" s="119" t="str">
        <f>IF(BN398="", "", IF(BN398&lt;=$B398, WORKDAY(DATE(YEAR($BB398), MONTH(BN398)+1, DAY(BN398)-1), 1, Settings!$AY$23:$AY$38), BN398))</f>
        <v/>
      </c>
      <c r="CE398" s="119" t="str">
        <f>IF(BO398="", "", IF(BO398&lt;=$B398, WORKDAY(DATE(YEAR($BB398), MONTH(BO398)+1, DAY(BO398)-1), 1, Settings!$AY$23:$AY$38), BO398))</f>
        <v/>
      </c>
      <c r="CF398" s="120" t="str">
        <f>IF(BP398="", "", IF(BP398&lt;=$B398, WORKDAY(DATE(YEAR($BB398), MONTH(BP398)+1, DAY(BP398)-1), 1, Settings!$AY$23:$AY$38), BP398))</f>
        <v/>
      </c>
      <c r="CH398" s="48" t="str">
        <f t="shared" si="190"/>
        <v/>
      </c>
      <c r="CI398" s="49" t="str">
        <f t="shared" si="191"/>
        <v/>
      </c>
      <c r="CJ398" s="49" t="str">
        <f t="shared" si="192"/>
        <v/>
      </c>
      <c r="CK398" s="49" t="str">
        <f t="shared" si="193"/>
        <v/>
      </c>
      <c r="CL398" s="49" t="str">
        <f t="shared" si="194"/>
        <v/>
      </c>
      <c r="CM398" s="49" t="str">
        <f t="shared" si="195"/>
        <v/>
      </c>
      <c r="CN398" s="49" t="str">
        <f t="shared" si="196"/>
        <v/>
      </c>
      <c r="CO398" s="49" t="str">
        <f t="shared" si="197"/>
        <v/>
      </c>
      <c r="CP398" s="49" t="str">
        <f t="shared" si="198"/>
        <v/>
      </c>
      <c r="CQ398" s="49" t="str">
        <f t="shared" si="199"/>
        <v/>
      </c>
      <c r="CR398" s="49" t="str">
        <f t="shared" si="200"/>
        <v/>
      </c>
      <c r="CS398" s="49" t="str">
        <f t="shared" si="201"/>
        <v/>
      </c>
      <c r="CT398" s="49" t="str">
        <f t="shared" si="202"/>
        <v/>
      </c>
      <c r="CU398" s="49" t="str">
        <f t="shared" si="203"/>
        <v/>
      </c>
      <c r="CV398" s="16" t="str">
        <f t="shared" si="204"/>
        <v/>
      </c>
      <c r="CX398" s="48" t="str">
        <f t="shared" si="205"/>
        <v/>
      </c>
      <c r="CY398" s="49" t="str">
        <f t="shared" si="206"/>
        <v/>
      </c>
      <c r="CZ398" s="49" t="str">
        <f t="shared" si="207"/>
        <v/>
      </c>
      <c r="DA398" s="49" t="str">
        <f t="shared" si="208"/>
        <v/>
      </c>
      <c r="DB398" s="49" t="str">
        <f t="shared" si="209"/>
        <v/>
      </c>
      <c r="DC398" s="49" t="str">
        <f t="shared" si="210"/>
        <v/>
      </c>
      <c r="DD398" s="49" t="str">
        <f t="shared" si="211"/>
        <v/>
      </c>
      <c r="DE398" s="49" t="str">
        <f t="shared" si="212"/>
        <v/>
      </c>
      <c r="DF398" s="49" t="str">
        <f t="shared" si="213"/>
        <v/>
      </c>
      <c r="DG398" s="49" t="str">
        <f t="shared" si="214"/>
        <v/>
      </c>
      <c r="DH398" s="49" t="str">
        <f t="shared" si="215"/>
        <v/>
      </c>
      <c r="DI398" s="49" t="str">
        <f t="shared" si="216"/>
        <v/>
      </c>
      <c r="DJ398" s="49" t="str">
        <f t="shared" si="217"/>
        <v/>
      </c>
      <c r="DK398" s="49" t="str">
        <f t="shared" si="218"/>
        <v/>
      </c>
      <c r="DL398" s="16" t="str">
        <f t="shared" si="219"/>
        <v/>
      </c>
      <c r="DN398" s="17" t="str">
        <f t="shared" si="220"/>
        <v>Jul 2020</v>
      </c>
    </row>
    <row r="399" spans="1:118" x14ac:dyDescent="0.25">
      <c r="A399" s="30"/>
      <c r="B399" s="102">
        <f>IF(B398="", "", IFERROR(IF(B398+1&gt;Settings!$G$25, "", B398+1), ""))</f>
        <v>44035</v>
      </c>
      <c r="C399" s="294"/>
      <c r="D399" s="295"/>
      <c r="E399" s="295"/>
      <c r="F399" s="295"/>
      <c r="G399" s="295"/>
      <c r="H399" s="295"/>
      <c r="I399" s="295"/>
      <c r="J399" s="295"/>
      <c r="K399" s="295"/>
      <c r="L399" s="295"/>
      <c r="M399" s="295"/>
      <c r="N399" s="295"/>
      <c r="O399" s="295"/>
      <c r="P399" s="295"/>
      <c r="Q399" s="296"/>
      <c r="R399" s="30"/>
      <c r="T399" s="17" t="str">
        <f>IF($B399="", "", IF($B399&lt;Settings!$G$23, "Old", "New"))</f>
        <v>New</v>
      </c>
      <c r="AL399" s="118" t="str">
        <f>IF(OR($B399="", C399="", C$10="", AL$9), "", IFERROR($B399+INDEX(Settings!$AF$19:$AF$33, MATCH(C$10, Settings!$Y$19:$Y$33, 0))+IF(INDEX(Settings!$AI$19:$AI$33, MATCH(C$10, Settings!$Y$19:$Y$33, 0))="", 0, INDEX($AO$2:$AU$8, MATCH(TEXT($B399, "ddd"), $AN$2:$AN$8, 0), MATCH(INDEX(Settings!$AI$19:$AI$33, MATCH(C$10, Settings!$Y$19:$Y$33, 0)), $AO$1:$AU$1, 0))), 0))</f>
        <v/>
      </c>
      <c r="AM399" s="119" t="str">
        <f>IF(OR($B399="", D399="", D$10="", AM$9), "", IFERROR($B399+INDEX(Settings!$AF$19:$AF$33, MATCH(D$10, Settings!$Y$19:$Y$33, 0))+IF(INDEX(Settings!$AI$19:$AI$33, MATCH(D$10, Settings!$Y$19:$Y$33, 0))="", 0, INDEX($AO$2:$AU$8, MATCH(TEXT($B399, "ddd"), $AN$2:$AN$8, 0), MATCH(INDEX(Settings!$AI$19:$AI$33, MATCH(D$10, Settings!$Y$19:$Y$33, 0)), $AO$1:$AU$1, 0))), 0))</f>
        <v/>
      </c>
      <c r="AN399" s="119" t="str">
        <f>IF(OR($B399="", E399="", E$10="", AN$9), "", IFERROR($B399+INDEX(Settings!$AF$19:$AF$33, MATCH(E$10, Settings!$Y$19:$Y$33, 0))+IF(INDEX(Settings!$AI$19:$AI$33, MATCH(E$10, Settings!$Y$19:$Y$33, 0))="", 0, INDEX($AO$2:$AU$8, MATCH(TEXT($B399, "ddd"), $AN$2:$AN$8, 0), MATCH(INDEX(Settings!$AI$19:$AI$33, MATCH(E$10, Settings!$Y$19:$Y$33, 0)), $AO$1:$AU$1, 0))), 0))</f>
        <v/>
      </c>
      <c r="AO399" s="119" t="str">
        <f>IF(OR($B399="", F399="", F$10="", AO$9), "", IFERROR($B399+INDEX(Settings!$AF$19:$AF$33, MATCH(F$10, Settings!$Y$19:$Y$33, 0))+IF(INDEX(Settings!$AI$19:$AI$33, MATCH(F$10, Settings!$Y$19:$Y$33, 0))="", 0, INDEX($AO$2:$AU$8, MATCH(TEXT($B399, "ddd"), $AN$2:$AN$8, 0), MATCH(INDEX(Settings!$AI$19:$AI$33, MATCH(F$10, Settings!$Y$19:$Y$33, 0)), $AO$1:$AU$1, 0))), 0))</f>
        <v/>
      </c>
      <c r="AP399" s="119" t="str">
        <f>IF(OR($B399="", G399="", G$10="", AP$9), "", IFERROR($B399+INDEX(Settings!$AF$19:$AF$33, MATCH(G$10, Settings!$Y$19:$Y$33, 0))+IF(INDEX(Settings!$AI$19:$AI$33, MATCH(G$10, Settings!$Y$19:$Y$33, 0))="", 0, INDEX($AO$2:$AU$8, MATCH(TEXT($B399, "ddd"), $AN$2:$AN$8, 0), MATCH(INDEX(Settings!$AI$19:$AI$33, MATCH(G$10, Settings!$Y$19:$Y$33, 0)), $AO$1:$AU$1, 0))), 0))</f>
        <v/>
      </c>
      <c r="AQ399" s="119" t="str">
        <f>IF(OR($B399="", H399="", H$10="", AQ$9), "", IFERROR($B399+INDEX(Settings!$AF$19:$AF$33, MATCH(H$10, Settings!$Y$19:$Y$33, 0))+IF(INDEX(Settings!$AI$19:$AI$33, MATCH(H$10, Settings!$Y$19:$Y$33, 0))="", 0, INDEX($AO$2:$AU$8, MATCH(TEXT($B399, "ddd"), $AN$2:$AN$8, 0), MATCH(INDEX(Settings!$AI$19:$AI$33, MATCH(H$10, Settings!$Y$19:$Y$33, 0)), $AO$1:$AU$1, 0))), 0))</f>
        <v/>
      </c>
      <c r="AR399" s="119" t="str">
        <f>IF(OR($B399="", I399="", I$10="", AR$9), "", IFERROR($B399+INDEX(Settings!$AF$19:$AF$33, MATCH(I$10, Settings!$Y$19:$Y$33, 0))+IF(INDEX(Settings!$AI$19:$AI$33, MATCH(I$10, Settings!$Y$19:$Y$33, 0))="", 0, INDEX($AO$2:$AU$8, MATCH(TEXT($B399, "ddd"), $AN$2:$AN$8, 0), MATCH(INDEX(Settings!$AI$19:$AI$33, MATCH(I$10, Settings!$Y$19:$Y$33, 0)), $AO$1:$AU$1, 0))), 0))</f>
        <v/>
      </c>
      <c r="AS399" s="119" t="str">
        <f>IF(OR($B399="", J399="", J$10="", AS$9), "", IFERROR($B399+INDEX(Settings!$AF$19:$AF$33, MATCH(J$10, Settings!$Y$19:$Y$33, 0))+IF(INDEX(Settings!$AI$19:$AI$33, MATCH(J$10, Settings!$Y$19:$Y$33, 0))="", 0, INDEX($AO$2:$AU$8, MATCH(TEXT($B399, "ddd"), $AN$2:$AN$8, 0), MATCH(INDEX(Settings!$AI$19:$AI$33, MATCH(J$10, Settings!$Y$19:$Y$33, 0)), $AO$1:$AU$1, 0))), 0))</f>
        <v/>
      </c>
      <c r="AT399" s="119" t="str">
        <f>IF(OR($B399="", K399="", K$10="", AT$9), "", IFERROR($B399+INDEX(Settings!$AF$19:$AF$33, MATCH(K$10, Settings!$Y$19:$Y$33, 0))+IF(INDEX(Settings!$AI$19:$AI$33, MATCH(K$10, Settings!$Y$19:$Y$33, 0))="", 0, INDEX($AO$2:$AU$8, MATCH(TEXT($B399, "ddd"), $AN$2:$AN$8, 0), MATCH(INDEX(Settings!$AI$19:$AI$33, MATCH(K$10, Settings!$Y$19:$Y$33, 0)), $AO$1:$AU$1, 0))), 0))</f>
        <v/>
      </c>
      <c r="AU399" s="119" t="str">
        <f>IF(OR($B399="", L399="", L$10="", AU$9), "", IFERROR($B399+INDEX(Settings!$AF$19:$AF$33, MATCH(L$10, Settings!$Y$19:$Y$33, 0))+IF(INDEX(Settings!$AI$19:$AI$33, MATCH(L$10, Settings!$Y$19:$Y$33, 0))="", 0, INDEX($AO$2:$AU$8, MATCH(TEXT($B399, "ddd"), $AN$2:$AN$8, 0), MATCH(INDEX(Settings!$AI$19:$AI$33, MATCH(L$10, Settings!$Y$19:$Y$33, 0)), $AO$1:$AU$1, 0))), 0))</f>
        <v/>
      </c>
      <c r="AV399" s="119" t="str">
        <f>IF(OR($B399="", M399="", M$10="", AV$9), "", IFERROR($B399+INDEX(Settings!$AF$19:$AF$33, MATCH(M$10, Settings!$Y$19:$Y$33, 0))+IF(INDEX(Settings!$AI$19:$AI$33, MATCH(M$10, Settings!$Y$19:$Y$33, 0))="", 0, INDEX($AO$2:$AU$8, MATCH(TEXT($B399, "ddd"), $AN$2:$AN$8, 0), MATCH(INDEX(Settings!$AI$19:$AI$33, MATCH(M$10, Settings!$Y$19:$Y$33, 0)), $AO$1:$AU$1, 0))), 0))</f>
        <v/>
      </c>
      <c r="AW399" s="119" t="str">
        <f>IF(OR($B399="", N399="", N$10="", AW$9), "", IFERROR($B399+INDEX(Settings!$AF$19:$AF$33, MATCH(N$10, Settings!$Y$19:$Y$33, 0))+IF(INDEX(Settings!$AI$19:$AI$33, MATCH(N$10, Settings!$Y$19:$Y$33, 0))="", 0, INDEX($AO$2:$AU$8, MATCH(TEXT($B399, "ddd"), $AN$2:$AN$8, 0), MATCH(INDEX(Settings!$AI$19:$AI$33, MATCH(N$10, Settings!$Y$19:$Y$33, 0)), $AO$1:$AU$1, 0))), 0))</f>
        <v/>
      </c>
      <c r="AX399" s="119" t="str">
        <f>IF(OR($B399="", O399="", O$10="", AX$9), "", IFERROR($B399+INDEX(Settings!$AF$19:$AF$33, MATCH(O$10, Settings!$Y$19:$Y$33, 0))+IF(INDEX(Settings!$AI$19:$AI$33, MATCH(O$10, Settings!$Y$19:$Y$33, 0))="", 0, INDEX($AO$2:$AU$8, MATCH(TEXT($B399, "ddd"), $AN$2:$AN$8, 0), MATCH(INDEX(Settings!$AI$19:$AI$33, MATCH(O$10, Settings!$Y$19:$Y$33, 0)), $AO$1:$AU$1, 0))), 0))</f>
        <v/>
      </c>
      <c r="AY399" s="119" t="str">
        <f>IF(OR($B399="", P399="", P$10="", AY$9), "", IFERROR($B399+INDEX(Settings!$AF$19:$AF$33, MATCH(P$10, Settings!$Y$19:$Y$33, 0))+IF(INDEX(Settings!$AI$19:$AI$33, MATCH(P$10, Settings!$Y$19:$Y$33, 0))="", 0, INDEX($AO$2:$AU$8, MATCH(TEXT($B399, "ddd"), $AN$2:$AN$8, 0), MATCH(INDEX(Settings!$AI$19:$AI$33, MATCH(P$10, Settings!$Y$19:$Y$33, 0)), $AO$1:$AU$1, 0))), 0))</f>
        <v/>
      </c>
      <c r="AZ399" s="120" t="str">
        <f>IF(OR($B399="", Q399="", Q$10="", AZ$9), "", IFERROR($B399+INDEX(Settings!$AF$19:$AF$33, MATCH(Q$10, Settings!$Y$19:$Y$33, 0))+IF(INDEX(Settings!$AI$19:$AI$33, MATCH(Q$10, Settings!$Y$19:$Y$33, 0))="", 0, INDEX($AO$2:$AU$8, MATCH(TEXT($B399, "ddd"), $AN$2:$AN$8, 0), MATCH(INDEX(Settings!$AI$19:$AI$33, MATCH(Q$10, Settings!$Y$19:$Y$33, 0)), $AO$1:$AU$1, 0))), 0))</f>
        <v/>
      </c>
      <c r="BB399" s="118" t="str">
        <f>IF(OR(C$10="", $B399="", C399="", BB$9=""), "", IFERROR(WORKDAY((DATE(YEAR($B399), MONTH($B399)+INDEX(Settings!$AM$19:$AM$33, MATCH(C$10, Settings!$Y$19:$Y$33, 0)), IF(INDEX(Settings!$AQ$19:$AQ$33, MATCH(C$10, Settings!$Y$19:$Y$33, 0))=0, DAY($B399), INDEX(Settings!$AQ$19:$AQ$33, MATCH(C$10, Settings!$Y$19:$Y$33, 0))))-1), 1, Settings!$AY$23:$AY$38), ""))</f>
        <v/>
      </c>
      <c r="BC399" s="119" t="str">
        <f>IF(OR(D$10="", $B399="", D399="", BC$9=""), "", IFERROR(WORKDAY((DATE(YEAR($B399), MONTH($B399)+INDEX(Settings!$AM$19:$AM$33, MATCH(D$10, Settings!$Y$19:$Y$33, 0)), IF(INDEX(Settings!$AQ$19:$AQ$33, MATCH(D$10, Settings!$Y$19:$Y$33, 0))=0, DAY($B399), INDEX(Settings!$AQ$19:$AQ$33, MATCH(D$10, Settings!$Y$19:$Y$33, 0))))-1), 1, Settings!$AY$23:$AY$38), ""))</f>
        <v/>
      </c>
      <c r="BD399" s="119" t="str">
        <f>IF(OR(E$10="", $B399="", E399="", BD$9=""), "", IFERROR(WORKDAY((DATE(YEAR($B399), MONTH($B399)+INDEX(Settings!$AM$19:$AM$33, MATCH(E$10, Settings!$Y$19:$Y$33, 0)), IF(INDEX(Settings!$AQ$19:$AQ$33, MATCH(E$10, Settings!$Y$19:$Y$33, 0))=0, DAY($B399), INDEX(Settings!$AQ$19:$AQ$33, MATCH(E$10, Settings!$Y$19:$Y$33, 0))))-1), 1, Settings!$AY$23:$AY$38), ""))</f>
        <v/>
      </c>
      <c r="BE399" s="119" t="str">
        <f>IF(OR(F$10="", $B399="", F399="", BE$9=""), "", IFERROR(WORKDAY((DATE(YEAR($B399), MONTH($B399)+INDEX(Settings!$AM$19:$AM$33, MATCH(F$10, Settings!$Y$19:$Y$33, 0)), IF(INDEX(Settings!$AQ$19:$AQ$33, MATCH(F$10, Settings!$Y$19:$Y$33, 0))=0, DAY($B399), INDEX(Settings!$AQ$19:$AQ$33, MATCH(F$10, Settings!$Y$19:$Y$33, 0))))-1), 1, Settings!$AY$23:$AY$38), ""))</f>
        <v/>
      </c>
      <c r="BF399" s="119" t="str">
        <f>IF(OR(G$10="", $B399="", G399="", BF$9=""), "", IFERROR(WORKDAY((DATE(YEAR($B399), MONTH($B399)+INDEX(Settings!$AM$19:$AM$33, MATCH(G$10, Settings!$Y$19:$Y$33, 0)), IF(INDEX(Settings!$AQ$19:$AQ$33, MATCH(G$10, Settings!$Y$19:$Y$33, 0))=0, DAY($B399), INDEX(Settings!$AQ$19:$AQ$33, MATCH(G$10, Settings!$Y$19:$Y$33, 0))))-1), 1, Settings!$AY$23:$AY$38), ""))</f>
        <v/>
      </c>
      <c r="BG399" s="119" t="str">
        <f>IF(OR(H$10="", $B399="", H399="", BG$9=""), "", IFERROR(WORKDAY((DATE(YEAR($B399), MONTH($B399)+INDEX(Settings!$AM$19:$AM$33, MATCH(H$10, Settings!$Y$19:$Y$33, 0)), IF(INDEX(Settings!$AQ$19:$AQ$33, MATCH(H$10, Settings!$Y$19:$Y$33, 0))=0, DAY($B399), INDEX(Settings!$AQ$19:$AQ$33, MATCH(H$10, Settings!$Y$19:$Y$33, 0))))-1), 1, Settings!$AY$23:$AY$38), ""))</f>
        <v/>
      </c>
      <c r="BH399" s="119" t="str">
        <f>IF(OR(I$10="", $B399="", I399="", BH$9=""), "", IFERROR(WORKDAY((DATE(YEAR($B399), MONTH($B399)+INDEX(Settings!$AM$19:$AM$33, MATCH(I$10, Settings!$Y$19:$Y$33, 0)), IF(INDEX(Settings!$AQ$19:$AQ$33, MATCH(I$10, Settings!$Y$19:$Y$33, 0))=0, DAY($B399), INDEX(Settings!$AQ$19:$AQ$33, MATCH(I$10, Settings!$Y$19:$Y$33, 0))))-1), 1, Settings!$AY$23:$AY$38), ""))</f>
        <v/>
      </c>
      <c r="BI399" s="119" t="str">
        <f>IF(OR(J$10="", $B399="", J399="", BI$9=""), "", IFERROR(WORKDAY((DATE(YEAR($B399), MONTH($B399)+INDEX(Settings!$AM$19:$AM$33, MATCH(J$10, Settings!$Y$19:$Y$33, 0)), IF(INDEX(Settings!$AQ$19:$AQ$33, MATCH(J$10, Settings!$Y$19:$Y$33, 0))=0, DAY($B399), INDEX(Settings!$AQ$19:$AQ$33, MATCH(J$10, Settings!$Y$19:$Y$33, 0))))-1), 1, Settings!$AY$23:$AY$38), ""))</f>
        <v/>
      </c>
      <c r="BJ399" s="119" t="str">
        <f>IF(OR(K$10="", $B399="", K399="", BJ$9=""), "", IFERROR(WORKDAY((DATE(YEAR($B399), MONTH($B399)+INDEX(Settings!$AM$19:$AM$33, MATCH(K$10, Settings!$Y$19:$Y$33, 0)), IF(INDEX(Settings!$AQ$19:$AQ$33, MATCH(K$10, Settings!$Y$19:$Y$33, 0))=0, DAY($B399), INDEX(Settings!$AQ$19:$AQ$33, MATCH(K$10, Settings!$Y$19:$Y$33, 0))))-1), 1, Settings!$AY$23:$AY$38), ""))</f>
        <v/>
      </c>
      <c r="BK399" s="119" t="str">
        <f>IF(OR(L$10="", $B399="", L399="", BK$9=""), "", IFERROR(WORKDAY((DATE(YEAR($B399), MONTH($B399)+INDEX(Settings!$AM$19:$AM$33, MATCH(L$10, Settings!$Y$19:$Y$33, 0)), IF(INDEX(Settings!$AQ$19:$AQ$33, MATCH(L$10, Settings!$Y$19:$Y$33, 0))=0, DAY($B399), INDEX(Settings!$AQ$19:$AQ$33, MATCH(L$10, Settings!$Y$19:$Y$33, 0))))-1), 1, Settings!$AY$23:$AY$38), ""))</f>
        <v/>
      </c>
      <c r="BL399" s="119" t="str">
        <f>IF(OR(M$10="", $B399="", M399="", BL$9=""), "", IFERROR(WORKDAY((DATE(YEAR($B399), MONTH($B399)+INDEX(Settings!$AM$19:$AM$33, MATCH(M$10, Settings!$Y$19:$Y$33, 0)), IF(INDEX(Settings!$AQ$19:$AQ$33, MATCH(M$10, Settings!$Y$19:$Y$33, 0))=0, DAY($B399), INDEX(Settings!$AQ$19:$AQ$33, MATCH(M$10, Settings!$Y$19:$Y$33, 0))))-1), 1, Settings!$AY$23:$AY$38), ""))</f>
        <v/>
      </c>
      <c r="BM399" s="119" t="str">
        <f>IF(OR(N$10="", $B399="", N399="", BM$9=""), "", IFERROR(WORKDAY((DATE(YEAR($B399), MONTH($B399)+INDEX(Settings!$AM$19:$AM$33, MATCH(N$10, Settings!$Y$19:$Y$33, 0)), IF(INDEX(Settings!$AQ$19:$AQ$33, MATCH(N$10, Settings!$Y$19:$Y$33, 0))=0, DAY($B399), INDEX(Settings!$AQ$19:$AQ$33, MATCH(N$10, Settings!$Y$19:$Y$33, 0))))-1), 1, Settings!$AY$23:$AY$38), ""))</f>
        <v/>
      </c>
      <c r="BN399" s="119" t="str">
        <f>IF(OR(O$10="", $B399="", O399="", BN$9=""), "", IFERROR(WORKDAY((DATE(YEAR($B399), MONTH($B399)+INDEX(Settings!$AM$19:$AM$33, MATCH(O$10, Settings!$Y$19:$Y$33, 0)), IF(INDEX(Settings!$AQ$19:$AQ$33, MATCH(O$10, Settings!$Y$19:$Y$33, 0))=0, DAY($B399), INDEX(Settings!$AQ$19:$AQ$33, MATCH(O$10, Settings!$Y$19:$Y$33, 0))))-1), 1, Settings!$AY$23:$AY$38), ""))</f>
        <v/>
      </c>
      <c r="BO399" s="119" t="str">
        <f>IF(OR(P$10="", $B399="", P399="", BO$9=""), "", IFERROR(WORKDAY((DATE(YEAR($B399), MONTH($B399)+INDEX(Settings!$AM$19:$AM$33, MATCH(P$10, Settings!$Y$19:$Y$33, 0)), IF(INDEX(Settings!$AQ$19:$AQ$33, MATCH(P$10, Settings!$Y$19:$Y$33, 0))=0, DAY($B399), INDEX(Settings!$AQ$19:$AQ$33, MATCH(P$10, Settings!$Y$19:$Y$33, 0))))-1), 1, Settings!$AY$23:$AY$38), ""))</f>
        <v/>
      </c>
      <c r="BP399" s="120" t="str">
        <f>IF(OR(Q$10="", $B399="", Q399="", BP$9=""), "", IFERROR(WORKDAY((DATE(YEAR($B399), MONTH($B399)+INDEX(Settings!$AM$19:$AM$33, MATCH(Q$10, Settings!$Y$19:$Y$33, 0)), IF(INDEX(Settings!$AQ$19:$AQ$33, MATCH(Q$10, Settings!$Y$19:$Y$33, 0))=0, DAY($B399), INDEX(Settings!$AQ$19:$AQ$33, MATCH(Q$10, Settings!$Y$19:$Y$33, 0))))-1), 1, Settings!$AY$23:$AY$38), ""))</f>
        <v/>
      </c>
      <c r="BR399" s="118" t="str">
        <f>IF(BB399="", "", IF(BB399&lt;=$B399, WORKDAY(DATE(YEAR($BB399), MONTH(BB399)+1, DAY(BB399)-1), 1, Settings!$AY$23:$AY$38), BB399))</f>
        <v/>
      </c>
      <c r="BS399" s="119" t="str">
        <f>IF(BC399="", "", IF(BC399&lt;=$B399, WORKDAY(DATE(YEAR($BB399), MONTH(BC399)+1, DAY(BC399)-1), 1, Settings!$AY$23:$AY$38), BC399))</f>
        <v/>
      </c>
      <c r="BT399" s="119" t="str">
        <f>IF(BD399="", "", IF(BD399&lt;=$B399, WORKDAY(DATE(YEAR($BB399), MONTH(BD399)+1, DAY(BD399)-1), 1, Settings!$AY$23:$AY$38), BD399))</f>
        <v/>
      </c>
      <c r="BU399" s="119" t="str">
        <f>IF(BE399="", "", IF(BE399&lt;=$B399, WORKDAY(DATE(YEAR($BB399), MONTH(BE399)+1, DAY(BE399)-1), 1, Settings!$AY$23:$AY$38), BE399))</f>
        <v/>
      </c>
      <c r="BV399" s="119" t="str">
        <f>IF(BF399="", "", IF(BF399&lt;=$B399, WORKDAY(DATE(YEAR($BB399), MONTH(BF399)+1, DAY(BF399)-1), 1, Settings!$AY$23:$AY$38), BF399))</f>
        <v/>
      </c>
      <c r="BW399" s="119" t="str">
        <f>IF(BG399="", "", IF(BG399&lt;=$B399, WORKDAY(DATE(YEAR($BB399), MONTH(BG399)+1, DAY(BG399)-1), 1, Settings!$AY$23:$AY$38), BG399))</f>
        <v/>
      </c>
      <c r="BX399" s="119" t="str">
        <f>IF(BH399="", "", IF(BH399&lt;=$B399, WORKDAY(DATE(YEAR($BB399), MONTH(BH399)+1, DAY(BH399)-1), 1, Settings!$AY$23:$AY$38), BH399))</f>
        <v/>
      </c>
      <c r="BY399" s="119" t="str">
        <f>IF(BI399="", "", IF(BI399&lt;=$B399, WORKDAY(DATE(YEAR($BB399), MONTH(BI399)+1, DAY(BI399)-1), 1, Settings!$AY$23:$AY$38), BI399))</f>
        <v/>
      </c>
      <c r="BZ399" s="119" t="str">
        <f>IF(BJ399="", "", IF(BJ399&lt;=$B399, WORKDAY(DATE(YEAR($BB399), MONTH(BJ399)+1, DAY(BJ399)-1), 1, Settings!$AY$23:$AY$38), BJ399))</f>
        <v/>
      </c>
      <c r="CA399" s="119" t="str">
        <f>IF(BK399="", "", IF(BK399&lt;=$B399, WORKDAY(DATE(YEAR($BB399), MONTH(BK399)+1, DAY(BK399)-1), 1, Settings!$AY$23:$AY$38), BK399))</f>
        <v/>
      </c>
      <c r="CB399" s="119" t="str">
        <f>IF(BL399="", "", IF(BL399&lt;=$B399, WORKDAY(DATE(YEAR($BB399), MONTH(BL399)+1, DAY(BL399)-1), 1, Settings!$AY$23:$AY$38), BL399))</f>
        <v/>
      </c>
      <c r="CC399" s="119" t="str">
        <f>IF(BM399="", "", IF(BM399&lt;=$B399, WORKDAY(DATE(YEAR($BB399), MONTH(BM399)+1, DAY(BM399)-1), 1, Settings!$AY$23:$AY$38), BM399))</f>
        <v/>
      </c>
      <c r="CD399" s="119" t="str">
        <f>IF(BN399="", "", IF(BN399&lt;=$B399, WORKDAY(DATE(YEAR($BB399), MONTH(BN399)+1, DAY(BN399)-1), 1, Settings!$AY$23:$AY$38), BN399))</f>
        <v/>
      </c>
      <c r="CE399" s="119" t="str">
        <f>IF(BO399="", "", IF(BO399&lt;=$B399, WORKDAY(DATE(YEAR($BB399), MONTH(BO399)+1, DAY(BO399)-1), 1, Settings!$AY$23:$AY$38), BO399))</f>
        <v/>
      </c>
      <c r="CF399" s="120" t="str">
        <f>IF(BP399="", "", IF(BP399&lt;=$B399, WORKDAY(DATE(YEAR($BB399), MONTH(BP399)+1, DAY(BP399)-1), 1, Settings!$AY$23:$AY$38), BP399))</f>
        <v/>
      </c>
      <c r="CH399" s="48" t="str">
        <f t="shared" si="190"/>
        <v/>
      </c>
      <c r="CI399" s="49" t="str">
        <f t="shared" si="191"/>
        <v/>
      </c>
      <c r="CJ399" s="49" t="str">
        <f t="shared" si="192"/>
        <v/>
      </c>
      <c r="CK399" s="49" t="str">
        <f t="shared" si="193"/>
        <v/>
      </c>
      <c r="CL399" s="49" t="str">
        <f t="shared" si="194"/>
        <v/>
      </c>
      <c r="CM399" s="49" t="str">
        <f t="shared" si="195"/>
        <v/>
      </c>
      <c r="CN399" s="49" t="str">
        <f t="shared" si="196"/>
        <v/>
      </c>
      <c r="CO399" s="49" t="str">
        <f t="shared" si="197"/>
        <v/>
      </c>
      <c r="CP399" s="49" t="str">
        <f t="shared" si="198"/>
        <v/>
      </c>
      <c r="CQ399" s="49" t="str">
        <f t="shared" si="199"/>
        <v/>
      </c>
      <c r="CR399" s="49" t="str">
        <f t="shared" si="200"/>
        <v/>
      </c>
      <c r="CS399" s="49" t="str">
        <f t="shared" si="201"/>
        <v/>
      </c>
      <c r="CT399" s="49" t="str">
        <f t="shared" si="202"/>
        <v/>
      </c>
      <c r="CU399" s="49" t="str">
        <f t="shared" si="203"/>
        <v/>
      </c>
      <c r="CV399" s="16" t="str">
        <f t="shared" si="204"/>
        <v/>
      </c>
      <c r="CX399" s="48" t="str">
        <f t="shared" si="205"/>
        <v/>
      </c>
      <c r="CY399" s="49" t="str">
        <f t="shared" si="206"/>
        <v/>
      </c>
      <c r="CZ399" s="49" t="str">
        <f t="shared" si="207"/>
        <v/>
      </c>
      <c r="DA399" s="49" t="str">
        <f t="shared" si="208"/>
        <v/>
      </c>
      <c r="DB399" s="49" t="str">
        <f t="shared" si="209"/>
        <v/>
      </c>
      <c r="DC399" s="49" t="str">
        <f t="shared" si="210"/>
        <v/>
      </c>
      <c r="DD399" s="49" t="str">
        <f t="shared" si="211"/>
        <v/>
      </c>
      <c r="DE399" s="49" t="str">
        <f t="shared" si="212"/>
        <v/>
      </c>
      <c r="DF399" s="49" t="str">
        <f t="shared" si="213"/>
        <v/>
      </c>
      <c r="DG399" s="49" t="str">
        <f t="shared" si="214"/>
        <v/>
      </c>
      <c r="DH399" s="49" t="str">
        <f t="shared" si="215"/>
        <v/>
      </c>
      <c r="DI399" s="49" t="str">
        <f t="shared" si="216"/>
        <v/>
      </c>
      <c r="DJ399" s="49" t="str">
        <f t="shared" si="217"/>
        <v/>
      </c>
      <c r="DK399" s="49" t="str">
        <f t="shared" si="218"/>
        <v/>
      </c>
      <c r="DL399" s="16" t="str">
        <f t="shared" si="219"/>
        <v/>
      </c>
      <c r="DN399" s="17" t="str">
        <f t="shared" si="220"/>
        <v>Jul 2020</v>
      </c>
    </row>
    <row r="400" spans="1:118" x14ac:dyDescent="0.25">
      <c r="A400" s="30"/>
      <c r="B400" s="102">
        <f>IF(B399="", "", IFERROR(IF(B399+1&gt;Settings!$G$25, "", B399+1), ""))</f>
        <v>44036</v>
      </c>
      <c r="C400" s="294"/>
      <c r="D400" s="295"/>
      <c r="E400" s="295"/>
      <c r="F400" s="295"/>
      <c r="G400" s="295"/>
      <c r="H400" s="295"/>
      <c r="I400" s="295"/>
      <c r="J400" s="295"/>
      <c r="K400" s="295"/>
      <c r="L400" s="295"/>
      <c r="M400" s="295"/>
      <c r="N400" s="295"/>
      <c r="O400" s="295"/>
      <c r="P400" s="295"/>
      <c r="Q400" s="296"/>
      <c r="R400" s="30"/>
      <c r="T400" s="17" t="str">
        <f>IF($B400="", "", IF($B400&lt;Settings!$G$23, "Old", "New"))</f>
        <v>New</v>
      </c>
      <c r="AL400" s="118" t="str">
        <f>IF(OR($B400="", C400="", C$10="", AL$9), "", IFERROR($B400+INDEX(Settings!$AF$19:$AF$33, MATCH(C$10, Settings!$Y$19:$Y$33, 0))+IF(INDEX(Settings!$AI$19:$AI$33, MATCH(C$10, Settings!$Y$19:$Y$33, 0))="", 0, INDEX($AO$2:$AU$8, MATCH(TEXT($B400, "ddd"), $AN$2:$AN$8, 0), MATCH(INDEX(Settings!$AI$19:$AI$33, MATCH(C$10, Settings!$Y$19:$Y$33, 0)), $AO$1:$AU$1, 0))), 0))</f>
        <v/>
      </c>
      <c r="AM400" s="119" t="str">
        <f>IF(OR($B400="", D400="", D$10="", AM$9), "", IFERROR($B400+INDEX(Settings!$AF$19:$AF$33, MATCH(D$10, Settings!$Y$19:$Y$33, 0))+IF(INDEX(Settings!$AI$19:$AI$33, MATCH(D$10, Settings!$Y$19:$Y$33, 0))="", 0, INDEX($AO$2:$AU$8, MATCH(TEXT($B400, "ddd"), $AN$2:$AN$8, 0), MATCH(INDEX(Settings!$AI$19:$AI$33, MATCH(D$10, Settings!$Y$19:$Y$33, 0)), $AO$1:$AU$1, 0))), 0))</f>
        <v/>
      </c>
      <c r="AN400" s="119" t="str">
        <f>IF(OR($B400="", E400="", E$10="", AN$9), "", IFERROR($B400+INDEX(Settings!$AF$19:$AF$33, MATCH(E$10, Settings!$Y$19:$Y$33, 0))+IF(INDEX(Settings!$AI$19:$AI$33, MATCH(E$10, Settings!$Y$19:$Y$33, 0))="", 0, INDEX($AO$2:$AU$8, MATCH(TEXT($B400, "ddd"), $AN$2:$AN$8, 0), MATCH(INDEX(Settings!$AI$19:$AI$33, MATCH(E$10, Settings!$Y$19:$Y$33, 0)), $AO$1:$AU$1, 0))), 0))</f>
        <v/>
      </c>
      <c r="AO400" s="119" t="str">
        <f>IF(OR($B400="", F400="", F$10="", AO$9), "", IFERROR($B400+INDEX(Settings!$AF$19:$AF$33, MATCH(F$10, Settings!$Y$19:$Y$33, 0))+IF(INDEX(Settings!$AI$19:$AI$33, MATCH(F$10, Settings!$Y$19:$Y$33, 0))="", 0, INDEX($AO$2:$AU$8, MATCH(TEXT($B400, "ddd"), $AN$2:$AN$8, 0), MATCH(INDEX(Settings!$AI$19:$AI$33, MATCH(F$10, Settings!$Y$19:$Y$33, 0)), $AO$1:$AU$1, 0))), 0))</f>
        <v/>
      </c>
      <c r="AP400" s="119" t="str">
        <f>IF(OR($B400="", G400="", G$10="", AP$9), "", IFERROR($B400+INDEX(Settings!$AF$19:$AF$33, MATCH(G$10, Settings!$Y$19:$Y$33, 0))+IF(INDEX(Settings!$AI$19:$AI$33, MATCH(G$10, Settings!$Y$19:$Y$33, 0))="", 0, INDEX($AO$2:$AU$8, MATCH(TEXT($B400, "ddd"), $AN$2:$AN$8, 0), MATCH(INDEX(Settings!$AI$19:$AI$33, MATCH(G$10, Settings!$Y$19:$Y$33, 0)), $AO$1:$AU$1, 0))), 0))</f>
        <v/>
      </c>
      <c r="AQ400" s="119" t="str">
        <f>IF(OR($B400="", H400="", H$10="", AQ$9), "", IFERROR($B400+INDEX(Settings!$AF$19:$AF$33, MATCH(H$10, Settings!$Y$19:$Y$33, 0))+IF(INDEX(Settings!$AI$19:$AI$33, MATCH(H$10, Settings!$Y$19:$Y$33, 0))="", 0, INDEX($AO$2:$AU$8, MATCH(TEXT($B400, "ddd"), $AN$2:$AN$8, 0), MATCH(INDEX(Settings!$AI$19:$AI$33, MATCH(H$10, Settings!$Y$19:$Y$33, 0)), $AO$1:$AU$1, 0))), 0))</f>
        <v/>
      </c>
      <c r="AR400" s="119" t="str">
        <f>IF(OR($B400="", I400="", I$10="", AR$9), "", IFERROR($B400+INDEX(Settings!$AF$19:$AF$33, MATCH(I$10, Settings!$Y$19:$Y$33, 0))+IF(INDEX(Settings!$AI$19:$AI$33, MATCH(I$10, Settings!$Y$19:$Y$33, 0))="", 0, INDEX($AO$2:$AU$8, MATCH(TEXT($B400, "ddd"), $AN$2:$AN$8, 0), MATCH(INDEX(Settings!$AI$19:$AI$33, MATCH(I$10, Settings!$Y$19:$Y$33, 0)), $AO$1:$AU$1, 0))), 0))</f>
        <v/>
      </c>
      <c r="AS400" s="119" t="str">
        <f>IF(OR($B400="", J400="", J$10="", AS$9), "", IFERROR($B400+INDEX(Settings!$AF$19:$AF$33, MATCH(J$10, Settings!$Y$19:$Y$33, 0))+IF(INDEX(Settings!$AI$19:$AI$33, MATCH(J$10, Settings!$Y$19:$Y$33, 0))="", 0, INDEX($AO$2:$AU$8, MATCH(TEXT($B400, "ddd"), $AN$2:$AN$8, 0), MATCH(INDEX(Settings!$AI$19:$AI$33, MATCH(J$10, Settings!$Y$19:$Y$33, 0)), $AO$1:$AU$1, 0))), 0))</f>
        <v/>
      </c>
      <c r="AT400" s="119" t="str">
        <f>IF(OR($B400="", K400="", K$10="", AT$9), "", IFERROR($B400+INDEX(Settings!$AF$19:$AF$33, MATCH(K$10, Settings!$Y$19:$Y$33, 0))+IF(INDEX(Settings!$AI$19:$AI$33, MATCH(K$10, Settings!$Y$19:$Y$33, 0))="", 0, INDEX($AO$2:$AU$8, MATCH(TEXT($B400, "ddd"), $AN$2:$AN$8, 0), MATCH(INDEX(Settings!$AI$19:$AI$33, MATCH(K$10, Settings!$Y$19:$Y$33, 0)), $AO$1:$AU$1, 0))), 0))</f>
        <v/>
      </c>
      <c r="AU400" s="119" t="str">
        <f>IF(OR($B400="", L400="", L$10="", AU$9), "", IFERROR($B400+INDEX(Settings!$AF$19:$AF$33, MATCH(L$10, Settings!$Y$19:$Y$33, 0))+IF(INDEX(Settings!$AI$19:$AI$33, MATCH(L$10, Settings!$Y$19:$Y$33, 0))="", 0, INDEX($AO$2:$AU$8, MATCH(TEXT($B400, "ddd"), $AN$2:$AN$8, 0), MATCH(INDEX(Settings!$AI$19:$AI$33, MATCH(L$10, Settings!$Y$19:$Y$33, 0)), $AO$1:$AU$1, 0))), 0))</f>
        <v/>
      </c>
      <c r="AV400" s="119" t="str">
        <f>IF(OR($B400="", M400="", M$10="", AV$9), "", IFERROR($B400+INDEX(Settings!$AF$19:$AF$33, MATCH(M$10, Settings!$Y$19:$Y$33, 0))+IF(INDEX(Settings!$AI$19:$AI$33, MATCH(M$10, Settings!$Y$19:$Y$33, 0))="", 0, INDEX($AO$2:$AU$8, MATCH(TEXT($B400, "ddd"), $AN$2:$AN$8, 0), MATCH(INDEX(Settings!$AI$19:$AI$33, MATCH(M$10, Settings!$Y$19:$Y$33, 0)), $AO$1:$AU$1, 0))), 0))</f>
        <v/>
      </c>
      <c r="AW400" s="119" t="str">
        <f>IF(OR($B400="", N400="", N$10="", AW$9), "", IFERROR($B400+INDEX(Settings!$AF$19:$AF$33, MATCH(N$10, Settings!$Y$19:$Y$33, 0))+IF(INDEX(Settings!$AI$19:$AI$33, MATCH(N$10, Settings!$Y$19:$Y$33, 0))="", 0, INDEX($AO$2:$AU$8, MATCH(TEXT($B400, "ddd"), $AN$2:$AN$8, 0), MATCH(INDEX(Settings!$AI$19:$AI$33, MATCH(N$10, Settings!$Y$19:$Y$33, 0)), $AO$1:$AU$1, 0))), 0))</f>
        <v/>
      </c>
      <c r="AX400" s="119" t="str">
        <f>IF(OR($B400="", O400="", O$10="", AX$9), "", IFERROR($B400+INDEX(Settings!$AF$19:$AF$33, MATCH(O$10, Settings!$Y$19:$Y$33, 0))+IF(INDEX(Settings!$AI$19:$AI$33, MATCH(O$10, Settings!$Y$19:$Y$33, 0))="", 0, INDEX($AO$2:$AU$8, MATCH(TEXT($B400, "ddd"), $AN$2:$AN$8, 0), MATCH(INDEX(Settings!$AI$19:$AI$33, MATCH(O$10, Settings!$Y$19:$Y$33, 0)), $AO$1:$AU$1, 0))), 0))</f>
        <v/>
      </c>
      <c r="AY400" s="119" t="str">
        <f>IF(OR($B400="", P400="", P$10="", AY$9), "", IFERROR($B400+INDEX(Settings!$AF$19:$AF$33, MATCH(P$10, Settings!$Y$19:$Y$33, 0))+IF(INDEX(Settings!$AI$19:$AI$33, MATCH(P$10, Settings!$Y$19:$Y$33, 0))="", 0, INDEX($AO$2:$AU$8, MATCH(TEXT($B400, "ddd"), $AN$2:$AN$8, 0), MATCH(INDEX(Settings!$AI$19:$AI$33, MATCH(P$10, Settings!$Y$19:$Y$33, 0)), $AO$1:$AU$1, 0))), 0))</f>
        <v/>
      </c>
      <c r="AZ400" s="120" t="str">
        <f>IF(OR($B400="", Q400="", Q$10="", AZ$9), "", IFERROR($B400+INDEX(Settings!$AF$19:$AF$33, MATCH(Q$10, Settings!$Y$19:$Y$33, 0))+IF(INDEX(Settings!$AI$19:$AI$33, MATCH(Q$10, Settings!$Y$19:$Y$33, 0))="", 0, INDEX($AO$2:$AU$8, MATCH(TEXT($B400, "ddd"), $AN$2:$AN$8, 0), MATCH(INDEX(Settings!$AI$19:$AI$33, MATCH(Q$10, Settings!$Y$19:$Y$33, 0)), $AO$1:$AU$1, 0))), 0))</f>
        <v/>
      </c>
      <c r="BB400" s="118" t="str">
        <f>IF(OR(C$10="", $B400="", C400="", BB$9=""), "", IFERROR(WORKDAY((DATE(YEAR($B400), MONTH($B400)+INDEX(Settings!$AM$19:$AM$33, MATCH(C$10, Settings!$Y$19:$Y$33, 0)), IF(INDEX(Settings!$AQ$19:$AQ$33, MATCH(C$10, Settings!$Y$19:$Y$33, 0))=0, DAY($B400), INDEX(Settings!$AQ$19:$AQ$33, MATCH(C$10, Settings!$Y$19:$Y$33, 0))))-1), 1, Settings!$AY$23:$AY$38), ""))</f>
        <v/>
      </c>
      <c r="BC400" s="119" t="str">
        <f>IF(OR(D$10="", $B400="", D400="", BC$9=""), "", IFERROR(WORKDAY((DATE(YEAR($B400), MONTH($B400)+INDEX(Settings!$AM$19:$AM$33, MATCH(D$10, Settings!$Y$19:$Y$33, 0)), IF(INDEX(Settings!$AQ$19:$AQ$33, MATCH(D$10, Settings!$Y$19:$Y$33, 0))=0, DAY($B400), INDEX(Settings!$AQ$19:$AQ$33, MATCH(D$10, Settings!$Y$19:$Y$33, 0))))-1), 1, Settings!$AY$23:$AY$38), ""))</f>
        <v/>
      </c>
      <c r="BD400" s="119" t="str">
        <f>IF(OR(E$10="", $B400="", E400="", BD$9=""), "", IFERROR(WORKDAY((DATE(YEAR($B400), MONTH($B400)+INDEX(Settings!$AM$19:$AM$33, MATCH(E$10, Settings!$Y$19:$Y$33, 0)), IF(INDEX(Settings!$AQ$19:$AQ$33, MATCH(E$10, Settings!$Y$19:$Y$33, 0))=0, DAY($B400), INDEX(Settings!$AQ$19:$AQ$33, MATCH(E$10, Settings!$Y$19:$Y$33, 0))))-1), 1, Settings!$AY$23:$AY$38), ""))</f>
        <v/>
      </c>
      <c r="BE400" s="119" t="str">
        <f>IF(OR(F$10="", $B400="", F400="", BE$9=""), "", IFERROR(WORKDAY((DATE(YEAR($B400), MONTH($B400)+INDEX(Settings!$AM$19:$AM$33, MATCH(F$10, Settings!$Y$19:$Y$33, 0)), IF(INDEX(Settings!$AQ$19:$AQ$33, MATCH(F$10, Settings!$Y$19:$Y$33, 0))=0, DAY($B400), INDEX(Settings!$AQ$19:$AQ$33, MATCH(F$10, Settings!$Y$19:$Y$33, 0))))-1), 1, Settings!$AY$23:$AY$38), ""))</f>
        <v/>
      </c>
      <c r="BF400" s="119" t="str">
        <f>IF(OR(G$10="", $B400="", G400="", BF$9=""), "", IFERROR(WORKDAY((DATE(YEAR($B400), MONTH($B400)+INDEX(Settings!$AM$19:$AM$33, MATCH(G$10, Settings!$Y$19:$Y$33, 0)), IF(INDEX(Settings!$AQ$19:$AQ$33, MATCH(G$10, Settings!$Y$19:$Y$33, 0))=0, DAY($B400), INDEX(Settings!$AQ$19:$AQ$33, MATCH(G$10, Settings!$Y$19:$Y$33, 0))))-1), 1, Settings!$AY$23:$AY$38), ""))</f>
        <v/>
      </c>
      <c r="BG400" s="119" t="str">
        <f>IF(OR(H$10="", $B400="", H400="", BG$9=""), "", IFERROR(WORKDAY((DATE(YEAR($B400), MONTH($B400)+INDEX(Settings!$AM$19:$AM$33, MATCH(H$10, Settings!$Y$19:$Y$33, 0)), IF(INDEX(Settings!$AQ$19:$AQ$33, MATCH(H$10, Settings!$Y$19:$Y$33, 0))=0, DAY($B400), INDEX(Settings!$AQ$19:$AQ$33, MATCH(H$10, Settings!$Y$19:$Y$33, 0))))-1), 1, Settings!$AY$23:$AY$38), ""))</f>
        <v/>
      </c>
      <c r="BH400" s="119" t="str">
        <f>IF(OR(I$10="", $B400="", I400="", BH$9=""), "", IFERROR(WORKDAY((DATE(YEAR($B400), MONTH($B400)+INDEX(Settings!$AM$19:$AM$33, MATCH(I$10, Settings!$Y$19:$Y$33, 0)), IF(INDEX(Settings!$AQ$19:$AQ$33, MATCH(I$10, Settings!$Y$19:$Y$33, 0))=0, DAY($B400), INDEX(Settings!$AQ$19:$AQ$33, MATCH(I$10, Settings!$Y$19:$Y$33, 0))))-1), 1, Settings!$AY$23:$AY$38), ""))</f>
        <v/>
      </c>
      <c r="BI400" s="119" t="str">
        <f>IF(OR(J$10="", $B400="", J400="", BI$9=""), "", IFERROR(WORKDAY((DATE(YEAR($B400), MONTH($B400)+INDEX(Settings!$AM$19:$AM$33, MATCH(J$10, Settings!$Y$19:$Y$33, 0)), IF(INDEX(Settings!$AQ$19:$AQ$33, MATCH(J$10, Settings!$Y$19:$Y$33, 0))=0, DAY($B400), INDEX(Settings!$AQ$19:$AQ$33, MATCH(J$10, Settings!$Y$19:$Y$33, 0))))-1), 1, Settings!$AY$23:$AY$38), ""))</f>
        <v/>
      </c>
      <c r="BJ400" s="119" t="str">
        <f>IF(OR(K$10="", $B400="", K400="", BJ$9=""), "", IFERROR(WORKDAY((DATE(YEAR($B400), MONTH($B400)+INDEX(Settings!$AM$19:$AM$33, MATCH(K$10, Settings!$Y$19:$Y$33, 0)), IF(INDEX(Settings!$AQ$19:$AQ$33, MATCH(K$10, Settings!$Y$19:$Y$33, 0))=0, DAY($B400), INDEX(Settings!$AQ$19:$AQ$33, MATCH(K$10, Settings!$Y$19:$Y$33, 0))))-1), 1, Settings!$AY$23:$AY$38), ""))</f>
        <v/>
      </c>
      <c r="BK400" s="119" t="str">
        <f>IF(OR(L$10="", $B400="", L400="", BK$9=""), "", IFERROR(WORKDAY((DATE(YEAR($B400), MONTH($B400)+INDEX(Settings!$AM$19:$AM$33, MATCH(L$10, Settings!$Y$19:$Y$33, 0)), IF(INDEX(Settings!$AQ$19:$AQ$33, MATCH(L$10, Settings!$Y$19:$Y$33, 0))=0, DAY($B400), INDEX(Settings!$AQ$19:$AQ$33, MATCH(L$10, Settings!$Y$19:$Y$33, 0))))-1), 1, Settings!$AY$23:$AY$38), ""))</f>
        <v/>
      </c>
      <c r="BL400" s="119" t="str">
        <f>IF(OR(M$10="", $B400="", M400="", BL$9=""), "", IFERROR(WORKDAY((DATE(YEAR($B400), MONTH($B400)+INDEX(Settings!$AM$19:$AM$33, MATCH(M$10, Settings!$Y$19:$Y$33, 0)), IF(INDEX(Settings!$AQ$19:$AQ$33, MATCH(M$10, Settings!$Y$19:$Y$33, 0))=0, DAY($B400), INDEX(Settings!$AQ$19:$AQ$33, MATCH(M$10, Settings!$Y$19:$Y$33, 0))))-1), 1, Settings!$AY$23:$AY$38), ""))</f>
        <v/>
      </c>
      <c r="BM400" s="119" t="str">
        <f>IF(OR(N$10="", $B400="", N400="", BM$9=""), "", IFERROR(WORKDAY((DATE(YEAR($B400), MONTH($B400)+INDEX(Settings!$AM$19:$AM$33, MATCH(N$10, Settings!$Y$19:$Y$33, 0)), IF(INDEX(Settings!$AQ$19:$AQ$33, MATCH(N$10, Settings!$Y$19:$Y$33, 0))=0, DAY($B400), INDEX(Settings!$AQ$19:$AQ$33, MATCH(N$10, Settings!$Y$19:$Y$33, 0))))-1), 1, Settings!$AY$23:$AY$38), ""))</f>
        <v/>
      </c>
      <c r="BN400" s="119" t="str">
        <f>IF(OR(O$10="", $B400="", O400="", BN$9=""), "", IFERROR(WORKDAY((DATE(YEAR($B400), MONTH($B400)+INDEX(Settings!$AM$19:$AM$33, MATCH(O$10, Settings!$Y$19:$Y$33, 0)), IF(INDEX(Settings!$AQ$19:$AQ$33, MATCH(O$10, Settings!$Y$19:$Y$33, 0))=0, DAY($B400), INDEX(Settings!$AQ$19:$AQ$33, MATCH(O$10, Settings!$Y$19:$Y$33, 0))))-1), 1, Settings!$AY$23:$AY$38), ""))</f>
        <v/>
      </c>
      <c r="BO400" s="119" t="str">
        <f>IF(OR(P$10="", $B400="", P400="", BO$9=""), "", IFERROR(WORKDAY((DATE(YEAR($B400), MONTH($B400)+INDEX(Settings!$AM$19:$AM$33, MATCH(P$10, Settings!$Y$19:$Y$33, 0)), IF(INDEX(Settings!$AQ$19:$AQ$33, MATCH(P$10, Settings!$Y$19:$Y$33, 0))=0, DAY($B400), INDEX(Settings!$AQ$19:$AQ$33, MATCH(P$10, Settings!$Y$19:$Y$33, 0))))-1), 1, Settings!$AY$23:$AY$38), ""))</f>
        <v/>
      </c>
      <c r="BP400" s="120" t="str">
        <f>IF(OR(Q$10="", $B400="", Q400="", BP$9=""), "", IFERROR(WORKDAY((DATE(YEAR($B400), MONTH($B400)+INDEX(Settings!$AM$19:$AM$33, MATCH(Q$10, Settings!$Y$19:$Y$33, 0)), IF(INDEX(Settings!$AQ$19:$AQ$33, MATCH(Q$10, Settings!$Y$19:$Y$33, 0))=0, DAY($B400), INDEX(Settings!$AQ$19:$AQ$33, MATCH(Q$10, Settings!$Y$19:$Y$33, 0))))-1), 1, Settings!$AY$23:$AY$38), ""))</f>
        <v/>
      </c>
      <c r="BR400" s="118" t="str">
        <f>IF(BB400="", "", IF(BB400&lt;=$B400, WORKDAY(DATE(YEAR($BB400), MONTH(BB400)+1, DAY(BB400)-1), 1, Settings!$AY$23:$AY$38), BB400))</f>
        <v/>
      </c>
      <c r="BS400" s="119" t="str">
        <f>IF(BC400="", "", IF(BC400&lt;=$B400, WORKDAY(DATE(YEAR($BB400), MONTH(BC400)+1, DAY(BC400)-1), 1, Settings!$AY$23:$AY$38), BC400))</f>
        <v/>
      </c>
      <c r="BT400" s="119" t="str">
        <f>IF(BD400="", "", IF(BD400&lt;=$B400, WORKDAY(DATE(YEAR($BB400), MONTH(BD400)+1, DAY(BD400)-1), 1, Settings!$AY$23:$AY$38), BD400))</f>
        <v/>
      </c>
      <c r="BU400" s="119" t="str">
        <f>IF(BE400="", "", IF(BE400&lt;=$B400, WORKDAY(DATE(YEAR($BB400), MONTH(BE400)+1, DAY(BE400)-1), 1, Settings!$AY$23:$AY$38), BE400))</f>
        <v/>
      </c>
      <c r="BV400" s="119" t="str">
        <f>IF(BF400="", "", IF(BF400&lt;=$B400, WORKDAY(DATE(YEAR($BB400), MONTH(BF400)+1, DAY(BF400)-1), 1, Settings!$AY$23:$AY$38), BF400))</f>
        <v/>
      </c>
      <c r="BW400" s="119" t="str">
        <f>IF(BG400="", "", IF(BG400&lt;=$B400, WORKDAY(DATE(YEAR($BB400), MONTH(BG400)+1, DAY(BG400)-1), 1, Settings!$AY$23:$AY$38), BG400))</f>
        <v/>
      </c>
      <c r="BX400" s="119" t="str">
        <f>IF(BH400="", "", IF(BH400&lt;=$B400, WORKDAY(DATE(YEAR($BB400), MONTH(BH400)+1, DAY(BH400)-1), 1, Settings!$AY$23:$AY$38), BH400))</f>
        <v/>
      </c>
      <c r="BY400" s="119" t="str">
        <f>IF(BI400="", "", IF(BI400&lt;=$B400, WORKDAY(DATE(YEAR($BB400), MONTH(BI400)+1, DAY(BI400)-1), 1, Settings!$AY$23:$AY$38), BI400))</f>
        <v/>
      </c>
      <c r="BZ400" s="119" t="str">
        <f>IF(BJ400="", "", IF(BJ400&lt;=$B400, WORKDAY(DATE(YEAR($BB400), MONTH(BJ400)+1, DAY(BJ400)-1), 1, Settings!$AY$23:$AY$38), BJ400))</f>
        <v/>
      </c>
      <c r="CA400" s="119" t="str">
        <f>IF(BK400="", "", IF(BK400&lt;=$B400, WORKDAY(DATE(YEAR($BB400), MONTH(BK400)+1, DAY(BK400)-1), 1, Settings!$AY$23:$AY$38), BK400))</f>
        <v/>
      </c>
      <c r="CB400" s="119" t="str">
        <f>IF(BL400="", "", IF(BL400&lt;=$B400, WORKDAY(DATE(YEAR($BB400), MONTH(BL400)+1, DAY(BL400)-1), 1, Settings!$AY$23:$AY$38), BL400))</f>
        <v/>
      </c>
      <c r="CC400" s="119" t="str">
        <f>IF(BM400="", "", IF(BM400&lt;=$B400, WORKDAY(DATE(YEAR($BB400), MONTH(BM400)+1, DAY(BM400)-1), 1, Settings!$AY$23:$AY$38), BM400))</f>
        <v/>
      </c>
      <c r="CD400" s="119" t="str">
        <f>IF(BN400="", "", IF(BN400&lt;=$B400, WORKDAY(DATE(YEAR($BB400), MONTH(BN400)+1, DAY(BN400)-1), 1, Settings!$AY$23:$AY$38), BN400))</f>
        <v/>
      </c>
      <c r="CE400" s="119" t="str">
        <f>IF(BO400="", "", IF(BO400&lt;=$B400, WORKDAY(DATE(YEAR($BB400), MONTH(BO400)+1, DAY(BO400)-1), 1, Settings!$AY$23:$AY$38), BO400))</f>
        <v/>
      </c>
      <c r="CF400" s="120" t="str">
        <f>IF(BP400="", "", IF(BP400&lt;=$B400, WORKDAY(DATE(YEAR($BB400), MONTH(BP400)+1, DAY(BP400)-1), 1, Settings!$AY$23:$AY$38), BP400))</f>
        <v/>
      </c>
      <c r="CH400" s="48" t="str">
        <f t="shared" si="190"/>
        <v/>
      </c>
      <c r="CI400" s="49" t="str">
        <f t="shared" si="191"/>
        <v/>
      </c>
      <c r="CJ400" s="49" t="str">
        <f t="shared" si="192"/>
        <v/>
      </c>
      <c r="CK400" s="49" t="str">
        <f t="shared" si="193"/>
        <v/>
      </c>
      <c r="CL400" s="49" t="str">
        <f t="shared" si="194"/>
        <v/>
      </c>
      <c r="CM400" s="49" t="str">
        <f t="shared" si="195"/>
        <v/>
      </c>
      <c r="CN400" s="49" t="str">
        <f t="shared" si="196"/>
        <v/>
      </c>
      <c r="CO400" s="49" t="str">
        <f t="shared" si="197"/>
        <v/>
      </c>
      <c r="CP400" s="49" t="str">
        <f t="shared" si="198"/>
        <v/>
      </c>
      <c r="CQ400" s="49" t="str">
        <f t="shared" si="199"/>
        <v/>
      </c>
      <c r="CR400" s="49" t="str">
        <f t="shared" si="200"/>
        <v/>
      </c>
      <c r="CS400" s="49" t="str">
        <f t="shared" si="201"/>
        <v/>
      </c>
      <c r="CT400" s="49" t="str">
        <f t="shared" si="202"/>
        <v/>
      </c>
      <c r="CU400" s="49" t="str">
        <f t="shared" si="203"/>
        <v/>
      </c>
      <c r="CV400" s="16" t="str">
        <f t="shared" si="204"/>
        <v/>
      </c>
      <c r="CX400" s="48" t="str">
        <f t="shared" si="205"/>
        <v/>
      </c>
      <c r="CY400" s="49" t="str">
        <f t="shared" si="206"/>
        <v/>
      </c>
      <c r="CZ400" s="49" t="str">
        <f t="shared" si="207"/>
        <v/>
      </c>
      <c r="DA400" s="49" t="str">
        <f t="shared" si="208"/>
        <v/>
      </c>
      <c r="DB400" s="49" t="str">
        <f t="shared" si="209"/>
        <v/>
      </c>
      <c r="DC400" s="49" t="str">
        <f t="shared" si="210"/>
        <v/>
      </c>
      <c r="DD400" s="49" t="str">
        <f t="shared" si="211"/>
        <v/>
      </c>
      <c r="DE400" s="49" t="str">
        <f t="shared" si="212"/>
        <v/>
      </c>
      <c r="DF400" s="49" t="str">
        <f t="shared" si="213"/>
        <v/>
      </c>
      <c r="DG400" s="49" t="str">
        <f t="shared" si="214"/>
        <v/>
      </c>
      <c r="DH400" s="49" t="str">
        <f t="shared" si="215"/>
        <v/>
      </c>
      <c r="DI400" s="49" t="str">
        <f t="shared" si="216"/>
        <v/>
      </c>
      <c r="DJ400" s="49" t="str">
        <f t="shared" si="217"/>
        <v/>
      </c>
      <c r="DK400" s="49" t="str">
        <f t="shared" si="218"/>
        <v/>
      </c>
      <c r="DL400" s="16" t="str">
        <f t="shared" si="219"/>
        <v/>
      </c>
      <c r="DN400" s="17" t="str">
        <f t="shared" si="220"/>
        <v>Jul 2020</v>
      </c>
    </row>
    <row r="401" spans="1:118" x14ac:dyDescent="0.25">
      <c r="A401" s="30"/>
      <c r="B401" s="102">
        <f>IF(B400="", "", IFERROR(IF(B400+1&gt;Settings!$G$25, "", B400+1), ""))</f>
        <v>44037</v>
      </c>
      <c r="C401" s="294"/>
      <c r="D401" s="295"/>
      <c r="E401" s="295"/>
      <c r="F401" s="295"/>
      <c r="G401" s="295"/>
      <c r="H401" s="295"/>
      <c r="I401" s="295"/>
      <c r="J401" s="295"/>
      <c r="K401" s="295"/>
      <c r="L401" s="295"/>
      <c r="M401" s="295"/>
      <c r="N401" s="295"/>
      <c r="O401" s="295"/>
      <c r="P401" s="295"/>
      <c r="Q401" s="296"/>
      <c r="R401" s="30"/>
      <c r="T401" s="17" t="str">
        <f>IF($B401="", "", IF($B401&lt;Settings!$G$23, "Old", "New"))</f>
        <v>New</v>
      </c>
      <c r="AL401" s="118" t="str">
        <f>IF(OR($B401="", C401="", C$10="", AL$9), "", IFERROR($B401+INDEX(Settings!$AF$19:$AF$33, MATCH(C$10, Settings!$Y$19:$Y$33, 0))+IF(INDEX(Settings!$AI$19:$AI$33, MATCH(C$10, Settings!$Y$19:$Y$33, 0))="", 0, INDEX($AO$2:$AU$8, MATCH(TEXT($B401, "ddd"), $AN$2:$AN$8, 0), MATCH(INDEX(Settings!$AI$19:$AI$33, MATCH(C$10, Settings!$Y$19:$Y$33, 0)), $AO$1:$AU$1, 0))), 0))</f>
        <v/>
      </c>
      <c r="AM401" s="119" t="str">
        <f>IF(OR($B401="", D401="", D$10="", AM$9), "", IFERROR($B401+INDEX(Settings!$AF$19:$AF$33, MATCH(D$10, Settings!$Y$19:$Y$33, 0))+IF(INDEX(Settings!$AI$19:$AI$33, MATCH(D$10, Settings!$Y$19:$Y$33, 0))="", 0, INDEX($AO$2:$AU$8, MATCH(TEXT($B401, "ddd"), $AN$2:$AN$8, 0), MATCH(INDEX(Settings!$AI$19:$AI$33, MATCH(D$10, Settings!$Y$19:$Y$33, 0)), $AO$1:$AU$1, 0))), 0))</f>
        <v/>
      </c>
      <c r="AN401" s="119" t="str">
        <f>IF(OR($B401="", E401="", E$10="", AN$9), "", IFERROR($B401+INDEX(Settings!$AF$19:$AF$33, MATCH(E$10, Settings!$Y$19:$Y$33, 0))+IF(INDEX(Settings!$AI$19:$AI$33, MATCH(E$10, Settings!$Y$19:$Y$33, 0))="", 0, INDEX($AO$2:$AU$8, MATCH(TEXT($B401, "ddd"), $AN$2:$AN$8, 0), MATCH(INDEX(Settings!$AI$19:$AI$33, MATCH(E$10, Settings!$Y$19:$Y$33, 0)), $AO$1:$AU$1, 0))), 0))</f>
        <v/>
      </c>
      <c r="AO401" s="119" t="str">
        <f>IF(OR($B401="", F401="", F$10="", AO$9), "", IFERROR($B401+INDEX(Settings!$AF$19:$AF$33, MATCH(F$10, Settings!$Y$19:$Y$33, 0))+IF(INDEX(Settings!$AI$19:$AI$33, MATCH(F$10, Settings!$Y$19:$Y$33, 0))="", 0, INDEX($AO$2:$AU$8, MATCH(TEXT($B401, "ddd"), $AN$2:$AN$8, 0), MATCH(INDEX(Settings!$AI$19:$AI$33, MATCH(F$10, Settings!$Y$19:$Y$33, 0)), $AO$1:$AU$1, 0))), 0))</f>
        <v/>
      </c>
      <c r="AP401" s="119" t="str">
        <f>IF(OR($B401="", G401="", G$10="", AP$9), "", IFERROR($B401+INDEX(Settings!$AF$19:$AF$33, MATCH(G$10, Settings!$Y$19:$Y$33, 0))+IF(INDEX(Settings!$AI$19:$AI$33, MATCH(G$10, Settings!$Y$19:$Y$33, 0))="", 0, INDEX($AO$2:$AU$8, MATCH(TEXT($B401, "ddd"), $AN$2:$AN$8, 0), MATCH(INDEX(Settings!$AI$19:$AI$33, MATCH(G$10, Settings!$Y$19:$Y$33, 0)), $AO$1:$AU$1, 0))), 0))</f>
        <v/>
      </c>
      <c r="AQ401" s="119" t="str">
        <f>IF(OR($B401="", H401="", H$10="", AQ$9), "", IFERROR($B401+INDEX(Settings!$AF$19:$AF$33, MATCH(H$10, Settings!$Y$19:$Y$33, 0))+IF(INDEX(Settings!$AI$19:$AI$33, MATCH(H$10, Settings!$Y$19:$Y$33, 0))="", 0, INDEX($AO$2:$AU$8, MATCH(TEXT($B401, "ddd"), $AN$2:$AN$8, 0), MATCH(INDEX(Settings!$AI$19:$AI$33, MATCH(H$10, Settings!$Y$19:$Y$33, 0)), $AO$1:$AU$1, 0))), 0))</f>
        <v/>
      </c>
      <c r="AR401" s="119" t="str">
        <f>IF(OR($B401="", I401="", I$10="", AR$9), "", IFERROR($B401+INDEX(Settings!$AF$19:$AF$33, MATCH(I$10, Settings!$Y$19:$Y$33, 0))+IF(INDEX(Settings!$AI$19:$AI$33, MATCH(I$10, Settings!$Y$19:$Y$33, 0))="", 0, INDEX($AO$2:$AU$8, MATCH(TEXT($B401, "ddd"), $AN$2:$AN$8, 0), MATCH(INDEX(Settings!$AI$19:$AI$33, MATCH(I$10, Settings!$Y$19:$Y$33, 0)), $AO$1:$AU$1, 0))), 0))</f>
        <v/>
      </c>
      <c r="AS401" s="119" t="str">
        <f>IF(OR($B401="", J401="", J$10="", AS$9), "", IFERROR($B401+INDEX(Settings!$AF$19:$AF$33, MATCH(J$10, Settings!$Y$19:$Y$33, 0))+IF(INDEX(Settings!$AI$19:$AI$33, MATCH(J$10, Settings!$Y$19:$Y$33, 0))="", 0, INDEX($AO$2:$AU$8, MATCH(TEXT($B401, "ddd"), $AN$2:$AN$8, 0), MATCH(INDEX(Settings!$AI$19:$AI$33, MATCH(J$10, Settings!$Y$19:$Y$33, 0)), $AO$1:$AU$1, 0))), 0))</f>
        <v/>
      </c>
      <c r="AT401" s="119" t="str">
        <f>IF(OR($B401="", K401="", K$10="", AT$9), "", IFERROR($B401+INDEX(Settings!$AF$19:$AF$33, MATCH(K$10, Settings!$Y$19:$Y$33, 0))+IF(INDEX(Settings!$AI$19:$AI$33, MATCH(K$10, Settings!$Y$19:$Y$33, 0))="", 0, INDEX($AO$2:$AU$8, MATCH(TEXT($B401, "ddd"), $AN$2:$AN$8, 0), MATCH(INDEX(Settings!$AI$19:$AI$33, MATCH(K$10, Settings!$Y$19:$Y$33, 0)), $AO$1:$AU$1, 0))), 0))</f>
        <v/>
      </c>
      <c r="AU401" s="119" t="str">
        <f>IF(OR($B401="", L401="", L$10="", AU$9), "", IFERROR($B401+INDEX(Settings!$AF$19:$AF$33, MATCH(L$10, Settings!$Y$19:$Y$33, 0))+IF(INDEX(Settings!$AI$19:$AI$33, MATCH(L$10, Settings!$Y$19:$Y$33, 0))="", 0, INDEX($AO$2:$AU$8, MATCH(TEXT($B401, "ddd"), $AN$2:$AN$8, 0), MATCH(INDEX(Settings!$AI$19:$AI$33, MATCH(L$10, Settings!$Y$19:$Y$33, 0)), $AO$1:$AU$1, 0))), 0))</f>
        <v/>
      </c>
      <c r="AV401" s="119" t="str">
        <f>IF(OR($B401="", M401="", M$10="", AV$9), "", IFERROR($B401+INDEX(Settings!$AF$19:$AF$33, MATCH(M$10, Settings!$Y$19:$Y$33, 0))+IF(INDEX(Settings!$AI$19:$AI$33, MATCH(M$10, Settings!$Y$19:$Y$33, 0))="", 0, INDEX($AO$2:$AU$8, MATCH(TEXT($B401, "ddd"), $AN$2:$AN$8, 0), MATCH(INDEX(Settings!$AI$19:$AI$33, MATCH(M$10, Settings!$Y$19:$Y$33, 0)), $AO$1:$AU$1, 0))), 0))</f>
        <v/>
      </c>
      <c r="AW401" s="119" t="str">
        <f>IF(OR($B401="", N401="", N$10="", AW$9), "", IFERROR($B401+INDEX(Settings!$AF$19:$AF$33, MATCH(N$10, Settings!$Y$19:$Y$33, 0))+IF(INDEX(Settings!$AI$19:$AI$33, MATCH(N$10, Settings!$Y$19:$Y$33, 0))="", 0, INDEX($AO$2:$AU$8, MATCH(TEXT($B401, "ddd"), $AN$2:$AN$8, 0), MATCH(INDEX(Settings!$AI$19:$AI$33, MATCH(N$10, Settings!$Y$19:$Y$33, 0)), $AO$1:$AU$1, 0))), 0))</f>
        <v/>
      </c>
      <c r="AX401" s="119" t="str">
        <f>IF(OR($B401="", O401="", O$10="", AX$9), "", IFERROR($B401+INDEX(Settings!$AF$19:$AF$33, MATCH(O$10, Settings!$Y$19:$Y$33, 0))+IF(INDEX(Settings!$AI$19:$AI$33, MATCH(O$10, Settings!$Y$19:$Y$33, 0))="", 0, INDEX($AO$2:$AU$8, MATCH(TEXT($B401, "ddd"), $AN$2:$AN$8, 0), MATCH(INDEX(Settings!$AI$19:$AI$33, MATCH(O$10, Settings!$Y$19:$Y$33, 0)), $AO$1:$AU$1, 0))), 0))</f>
        <v/>
      </c>
      <c r="AY401" s="119" t="str">
        <f>IF(OR($B401="", P401="", P$10="", AY$9), "", IFERROR($B401+INDEX(Settings!$AF$19:$AF$33, MATCH(P$10, Settings!$Y$19:$Y$33, 0))+IF(INDEX(Settings!$AI$19:$AI$33, MATCH(P$10, Settings!$Y$19:$Y$33, 0))="", 0, INDEX($AO$2:$AU$8, MATCH(TEXT($B401, "ddd"), $AN$2:$AN$8, 0), MATCH(INDEX(Settings!$AI$19:$AI$33, MATCH(P$10, Settings!$Y$19:$Y$33, 0)), $AO$1:$AU$1, 0))), 0))</f>
        <v/>
      </c>
      <c r="AZ401" s="120" t="str">
        <f>IF(OR($B401="", Q401="", Q$10="", AZ$9), "", IFERROR($B401+INDEX(Settings!$AF$19:$AF$33, MATCH(Q$10, Settings!$Y$19:$Y$33, 0))+IF(INDEX(Settings!$AI$19:$AI$33, MATCH(Q$10, Settings!$Y$19:$Y$33, 0))="", 0, INDEX($AO$2:$AU$8, MATCH(TEXT($B401, "ddd"), $AN$2:$AN$8, 0), MATCH(INDEX(Settings!$AI$19:$AI$33, MATCH(Q$10, Settings!$Y$19:$Y$33, 0)), $AO$1:$AU$1, 0))), 0))</f>
        <v/>
      </c>
      <c r="BB401" s="118" t="str">
        <f>IF(OR(C$10="", $B401="", C401="", BB$9=""), "", IFERROR(WORKDAY((DATE(YEAR($B401), MONTH($B401)+INDEX(Settings!$AM$19:$AM$33, MATCH(C$10, Settings!$Y$19:$Y$33, 0)), IF(INDEX(Settings!$AQ$19:$AQ$33, MATCH(C$10, Settings!$Y$19:$Y$33, 0))=0, DAY($B401), INDEX(Settings!$AQ$19:$AQ$33, MATCH(C$10, Settings!$Y$19:$Y$33, 0))))-1), 1, Settings!$AY$23:$AY$38), ""))</f>
        <v/>
      </c>
      <c r="BC401" s="119" t="str">
        <f>IF(OR(D$10="", $B401="", D401="", BC$9=""), "", IFERROR(WORKDAY((DATE(YEAR($B401), MONTH($B401)+INDEX(Settings!$AM$19:$AM$33, MATCH(D$10, Settings!$Y$19:$Y$33, 0)), IF(INDEX(Settings!$AQ$19:$AQ$33, MATCH(D$10, Settings!$Y$19:$Y$33, 0))=0, DAY($B401), INDEX(Settings!$AQ$19:$AQ$33, MATCH(D$10, Settings!$Y$19:$Y$33, 0))))-1), 1, Settings!$AY$23:$AY$38), ""))</f>
        <v/>
      </c>
      <c r="BD401" s="119" t="str">
        <f>IF(OR(E$10="", $B401="", E401="", BD$9=""), "", IFERROR(WORKDAY((DATE(YEAR($B401), MONTH($B401)+INDEX(Settings!$AM$19:$AM$33, MATCH(E$10, Settings!$Y$19:$Y$33, 0)), IF(INDEX(Settings!$AQ$19:$AQ$33, MATCH(E$10, Settings!$Y$19:$Y$33, 0))=0, DAY($B401), INDEX(Settings!$AQ$19:$AQ$33, MATCH(E$10, Settings!$Y$19:$Y$33, 0))))-1), 1, Settings!$AY$23:$AY$38), ""))</f>
        <v/>
      </c>
      <c r="BE401" s="119" t="str">
        <f>IF(OR(F$10="", $B401="", F401="", BE$9=""), "", IFERROR(WORKDAY((DATE(YEAR($B401), MONTH($B401)+INDEX(Settings!$AM$19:$AM$33, MATCH(F$10, Settings!$Y$19:$Y$33, 0)), IF(INDEX(Settings!$AQ$19:$AQ$33, MATCH(F$10, Settings!$Y$19:$Y$33, 0))=0, DAY($B401), INDEX(Settings!$AQ$19:$AQ$33, MATCH(F$10, Settings!$Y$19:$Y$33, 0))))-1), 1, Settings!$AY$23:$AY$38), ""))</f>
        <v/>
      </c>
      <c r="BF401" s="119" t="str">
        <f>IF(OR(G$10="", $B401="", G401="", BF$9=""), "", IFERROR(WORKDAY((DATE(YEAR($B401), MONTH($B401)+INDEX(Settings!$AM$19:$AM$33, MATCH(G$10, Settings!$Y$19:$Y$33, 0)), IF(INDEX(Settings!$AQ$19:$AQ$33, MATCH(G$10, Settings!$Y$19:$Y$33, 0))=0, DAY($B401), INDEX(Settings!$AQ$19:$AQ$33, MATCH(G$10, Settings!$Y$19:$Y$33, 0))))-1), 1, Settings!$AY$23:$AY$38), ""))</f>
        <v/>
      </c>
      <c r="BG401" s="119" t="str">
        <f>IF(OR(H$10="", $B401="", H401="", BG$9=""), "", IFERROR(WORKDAY((DATE(YEAR($B401), MONTH($B401)+INDEX(Settings!$AM$19:$AM$33, MATCH(H$10, Settings!$Y$19:$Y$33, 0)), IF(INDEX(Settings!$AQ$19:$AQ$33, MATCH(H$10, Settings!$Y$19:$Y$33, 0))=0, DAY($B401), INDEX(Settings!$AQ$19:$AQ$33, MATCH(H$10, Settings!$Y$19:$Y$33, 0))))-1), 1, Settings!$AY$23:$AY$38), ""))</f>
        <v/>
      </c>
      <c r="BH401" s="119" t="str">
        <f>IF(OR(I$10="", $B401="", I401="", BH$9=""), "", IFERROR(WORKDAY((DATE(YEAR($B401), MONTH($B401)+INDEX(Settings!$AM$19:$AM$33, MATCH(I$10, Settings!$Y$19:$Y$33, 0)), IF(INDEX(Settings!$AQ$19:$AQ$33, MATCH(I$10, Settings!$Y$19:$Y$33, 0))=0, DAY($B401), INDEX(Settings!$AQ$19:$AQ$33, MATCH(I$10, Settings!$Y$19:$Y$33, 0))))-1), 1, Settings!$AY$23:$AY$38), ""))</f>
        <v/>
      </c>
      <c r="BI401" s="119" t="str">
        <f>IF(OR(J$10="", $B401="", J401="", BI$9=""), "", IFERROR(WORKDAY((DATE(YEAR($B401), MONTH($B401)+INDEX(Settings!$AM$19:$AM$33, MATCH(J$10, Settings!$Y$19:$Y$33, 0)), IF(INDEX(Settings!$AQ$19:$AQ$33, MATCH(J$10, Settings!$Y$19:$Y$33, 0))=0, DAY($B401), INDEX(Settings!$AQ$19:$AQ$33, MATCH(J$10, Settings!$Y$19:$Y$33, 0))))-1), 1, Settings!$AY$23:$AY$38), ""))</f>
        <v/>
      </c>
      <c r="BJ401" s="119" t="str">
        <f>IF(OR(K$10="", $B401="", K401="", BJ$9=""), "", IFERROR(WORKDAY((DATE(YEAR($B401), MONTH($B401)+INDEX(Settings!$AM$19:$AM$33, MATCH(K$10, Settings!$Y$19:$Y$33, 0)), IF(INDEX(Settings!$AQ$19:$AQ$33, MATCH(K$10, Settings!$Y$19:$Y$33, 0))=0, DAY($B401), INDEX(Settings!$AQ$19:$AQ$33, MATCH(K$10, Settings!$Y$19:$Y$33, 0))))-1), 1, Settings!$AY$23:$AY$38), ""))</f>
        <v/>
      </c>
      <c r="BK401" s="119" t="str">
        <f>IF(OR(L$10="", $B401="", L401="", BK$9=""), "", IFERROR(WORKDAY((DATE(YEAR($B401), MONTH($B401)+INDEX(Settings!$AM$19:$AM$33, MATCH(L$10, Settings!$Y$19:$Y$33, 0)), IF(INDEX(Settings!$AQ$19:$AQ$33, MATCH(L$10, Settings!$Y$19:$Y$33, 0))=0, DAY($B401), INDEX(Settings!$AQ$19:$AQ$33, MATCH(L$10, Settings!$Y$19:$Y$33, 0))))-1), 1, Settings!$AY$23:$AY$38), ""))</f>
        <v/>
      </c>
      <c r="BL401" s="119" t="str">
        <f>IF(OR(M$10="", $B401="", M401="", BL$9=""), "", IFERROR(WORKDAY((DATE(YEAR($B401), MONTH($B401)+INDEX(Settings!$AM$19:$AM$33, MATCH(M$10, Settings!$Y$19:$Y$33, 0)), IF(INDEX(Settings!$AQ$19:$AQ$33, MATCH(M$10, Settings!$Y$19:$Y$33, 0))=0, DAY($B401), INDEX(Settings!$AQ$19:$AQ$33, MATCH(M$10, Settings!$Y$19:$Y$33, 0))))-1), 1, Settings!$AY$23:$AY$38), ""))</f>
        <v/>
      </c>
      <c r="BM401" s="119" t="str">
        <f>IF(OR(N$10="", $B401="", N401="", BM$9=""), "", IFERROR(WORKDAY((DATE(YEAR($B401), MONTH($B401)+INDEX(Settings!$AM$19:$AM$33, MATCH(N$10, Settings!$Y$19:$Y$33, 0)), IF(INDEX(Settings!$AQ$19:$AQ$33, MATCH(N$10, Settings!$Y$19:$Y$33, 0))=0, DAY($B401), INDEX(Settings!$AQ$19:$AQ$33, MATCH(N$10, Settings!$Y$19:$Y$33, 0))))-1), 1, Settings!$AY$23:$AY$38), ""))</f>
        <v/>
      </c>
      <c r="BN401" s="119" t="str">
        <f>IF(OR(O$10="", $B401="", O401="", BN$9=""), "", IFERROR(WORKDAY((DATE(YEAR($B401), MONTH($B401)+INDEX(Settings!$AM$19:$AM$33, MATCH(O$10, Settings!$Y$19:$Y$33, 0)), IF(INDEX(Settings!$AQ$19:$AQ$33, MATCH(O$10, Settings!$Y$19:$Y$33, 0))=0, DAY($B401), INDEX(Settings!$AQ$19:$AQ$33, MATCH(O$10, Settings!$Y$19:$Y$33, 0))))-1), 1, Settings!$AY$23:$AY$38), ""))</f>
        <v/>
      </c>
      <c r="BO401" s="119" t="str">
        <f>IF(OR(P$10="", $B401="", P401="", BO$9=""), "", IFERROR(WORKDAY((DATE(YEAR($B401), MONTH($B401)+INDEX(Settings!$AM$19:$AM$33, MATCH(P$10, Settings!$Y$19:$Y$33, 0)), IF(INDEX(Settings!$AQ$19:$AQ$33, MATCH(P$10, Settings!$Y$19:$Y$33, 0))=0, DAY($B401), INDEX(Settings!$AQ$19:$AQ$33, MATCH(P$10, Settings!$Y$19:$Y$33, 0))))-1), 1, Settings!$AY$23:$AY$38), ""))</f>
        <v/>
      </c>
      <c r="BP401" s="120" t="str">
        <f>IF(OR(Q$10="", $B401="", Q401="", BP$9=""), "", IFERROR(WORKDAY((DATE(YEAR($B401), MONTH($B401)+INDEX(Settings!$AM$19:$AM$33, MATCH(Q$10, Settings!$Y$19:$Y$33, 0)), IF(INDEX(Settings!$AQ$19:$AQ$33, MATCH(Q$10, Settings!$Y$19:$Y$33, 0))=0, DAY($B401), INDEX(Settings!$AQ$19:$AQ$33, MATCH(Q$10, Settings!$Y$19:$Y$33, 0))))-1), 1, Settings!$AY$23:$AY$38), ""))</f>
        <v/>
      </c>
      <c r="BR401" s="118" t="str">
        <f>IF(BB401="", "", IF(BB401&lt;=$B401, WORKDAY(DATE(YEAR($BB401), MONTH(BB401)+1, DAY(BB401)-1), 1, Settings!$AY$23:$AY$38), BB401))</f>
        <v/>
      </c>
      <c r="BS401" s="119" t="str">
        <f>IF(BC401="", "", IF(BC401&lt;=$B401, WORKDAY(DATE(YEAR($BB401), MONTH(BC401)+1, DAY(BC401)-1), 1, Settings!$AY$23:$AY$38), BC401))</f>
        <v/>
      </c>
      <c r="BT401" s="119" t="str">
        <f>IF(BD401="", "", IF(BD401&lt;=$B401, WORKDAY(DATE(YEAR($BB401), MONTH(BD401)+1, DAY(BD401)-1), 1, Settings!$AY$23:$AY$38), BD401))</f>
        <v/>
      </c>
      <c r="BU401" s="119" t="str">
        <f>IF(BE401="", "", IF(BE401&lt;=$B401, WORKDAY(DATE(YEAR($BB401), MONTH(BE401)+1, DAY(BE401)-1), 1, Settings!$AY$23:$AY$38), BE401))</f>
        <v/>
      </c>
      <c r="BV401" s="119" t="str">
        <f>IF(BF401="", "", IF(BF401&lt;=$B401, WORKDAY(DATE(YEAR($BB401), MONTH(BF401)+1, DAY(BF401)-1), 1, Settings!$AY$23:$AY$38), BF401))</f>
        <v/>
      </c>
      <c r="BW401" s="119" t="str">
        <f>IF(BG401="", "", IF(BG401&lt;=$B401, WORKDAY(DATE(YEAR($BB401), MONTH(BG401)+1, DAY(BG401)-1), 1, Settings!$AY$23:$AY$38), BG401))</f>
        <v/>
      </c>
      <c r="BX401" s="119" t="str">
        <f>IF(BH401="", "", IF(BH401&lt;=$B401, WORKDAY(DATE(YEAR($BB401), MONTH(BH401)+1, DAY(BH401)-1), 1, Settings!$AY$23:$AY$38), BH401))</f>
        <v/>
      </c>
      <c r="BY401" s="119" t="str">
        <f>IF(BI401="", "", IF(BI401&lt;=$B401, WORKDAY(DATE(YEAR($BB401), MONTH(BI401)+1, DAY(BI401)-1), 1, Settings!$AY$23:$AY$38), BI401))</f>
        <v/>
      </c>
      <c r="BZ401" s="119" t="str">
        <f>IF(BJ401="", "", IF(BJ401&lt;=$B401, WORKDAY(DATE(YEAR($BB401), MONTH(BJ401)+1, DAY(BJ401)-1), 1, Settings!$AY$23:$AY$38), BJ401))</f>
        <v/>
      </c>
      <c r="CA401" s="119" t="str">
        <f>IF(BK401="", "", IF(BK401&lt;=$B401, WORKDAY(DATE(YEAR($BB401), MONTH(BK401)+1, DAY(BK401)-1), 1, Settings!$AY$23:$AY$38), BK401))</f>
        <v/>
      </c>
      <c r="CB401" s="119" t="str">
        <f>IF(BL401="", "", IF(BL401&lt;=$B401, WORKDAY(DATE(YEAR($BB401), MONTH(BL401)+1, DAY(BL401)-1), 1, Settings!$AY$23:$AY$38), BL401))</f>
        <v/>
      </c>
      <c r="CC401" s="119" t="str">
        <f>IF(BM401="", "", IF(BM401&lt;=$B401, WORKDAY(DATE(YEAR($BB401), MONTH(BM401)+1, DAY(BM401)-1), 1, Settings!$AY$23:$AY$38), BM401))</f>
        <v/>
      </c>
      <c r="CD401" s="119" t="str">
        <f>IF(BN401="", "", IF(BN401&lt;=$B401, WORKDAY(DATE(YEAR($BB401), MONTH(BN401)+1, DAY(BN401)-1), 1, Settings!$AY$23:$AY$38), BN401))</f>
        <v/>
      </c>
      <c r="CE401" s="119" t="str">
        <f>IF(BO401="", "", IF(BO401&lt;=$B401, WORKDAY(DATE(YEAR($BB401), MONTH(BO401)+1, DAY(BO401)-1), 1, Settings!$AY$23:$AY$38), BO401))</f>
        <v/>
      </c>
      <c r="CF401" s="120" t="str">
        <f>IF(BP401="", "", IF(BP401&lt;=$B401, WORKDAY(DATE(YEAR($BB401), MONTH(BP401)+1, DAY(BP401)-1), 1, Settings!$AY$23:$AY$38), BP401))</f>
        <v/>
      </c>
      <c r="CH401" s="48" t="str">
        <f t="shared" si="190"/>
        <v/>
      </c>
      <c r="CI401" s="49" t="str">
        <f t="shared" si="191"/>
        <v/>
      </c>
      <c r="CJ401" s="49" t="str">
        <f t="shared" si="192"/>
        <v/>
      </c>
      <c r="CK401" s="49" t="str">
        <f t="shared" si="193"/>
        <v/>
      </c>
      <c r="CL401" s="49" t="str">
        <f t="shared" si="194"/>
        <v/>
      </c>
      <c r="CM401" s="49" t="str">
        <f t="shared" si="195"/>
        <v/>
      </c>
      <c r="CN401" s="49" t="str">
        <f t="shared" si="196"/>
        <v/>
      </c>
      <c r="CO401" s="49" t="str">
        <f t="shared" si="197"/>
        <v/>
      </c>
      <c r="CP401" s="49" t="str">
        <f t="shared" si="198"/>
        <v/>
      </c>
      <c r="CQ401" s="49" t="str">
        <f t="shared" si="199"/>
        <v/>
      </c>
      <c r="CR401" s="49" t="str">
        <f t="shared" si="200"/>
        <v/>
      </c>
      <c r="CS401" s="49" t="str">
        <f t="shared" si="201"/>
        <v/>
      </c>
      <c r="CT401" s="49" t="str">
        <f t="shared" si="202"/>
        <v/>
      </c>
      <c r="CU401" s="49" t="str">
        <f t="shared" si="203"/>
        <v/>
      </c>
      <c r="CV401" s="16" t="str">
        <f t="shared" si="204"/>
        <v/>
      </c>
      <c r="CX401" s="48" t="str">
        <f t="shared" si="205"/>
        <v/>
      </c>
      <c r="CY401" s="49" t="str">
        <f t="shared" si="206"/>
        <v/>
      </c>
      <c r="CZ401" s="49" t="str">
        <f t="shared" si="207"/>
        <v/>
      </c>
      <c r="DA401" s="49" t="str">
        <f t="shared" si="208"/>
        <v/>
      </c>
      <c r="DB401" s="49" t="str">
        <f t="shared" si="209"/>
        <v/>
      </c>
      <c r="DC401" s="49" t="str">
        <f t="shared" si="210"/>
        <v/>
      </c>
      <c r="DD401" s="49" t="str">
        <f t="shared" si="211"/>
        <v/>
      </c>
      <c r="DE401" s="49" t="str">
        <f t="shared" si="212"/>
        <v/>
      </c>
      <c r="DF401" s="49" t="str">
        <f t="shared" si="213"/>
        <v/>
      </c>
      <c r="DG401" s="49" t="str">
        <f t="shared" si="214"/>
        <v/>
      </c>
      <c r="DH401" s="49" t="str">
        <f t="shared" si="215"/>
        <v/>
      </c>
      <c r="DI401" s="49" t="str">
        <f t="shared" si="216"/>
        <v/>
      </c>
      <c r="DJ401" s="49" t="str">
        <f t="shared" si="217"/>
        <v/>
      </c>
      <c r="DK401" s="49" t="str">
        <f t="shared" si="218"/>
        <v/>
      </c>
      <c r="DL401" s="16" t="str">
        <f t="shared" si="219"/>
        <v/>
      </c>
      <c r="DN401" s="17" t="str">
        <f t="shared" si="220"/>
        <v>Jul 2020</v>
      </c>
    </row>
    <row r="402" spans="1:118" x14ac:dyDescent="0.25">
      <c r="A402" s="30"/>
      <c r="B402" s="102">
        <f>IF(B401="", "", IFERROR(IF(B401+1&gt;Settings!$G$25, "", B401+1), ""))</f>
        <v>44038</v>
      </c>
      <c r="C402" s="294"/>
      <c r="D402" s="295"/>
      <c r="E402" s="295"/>
      <c r="F402" s="295"/>
      <c r="G402" s="295"/>
      <c r="H402" s="295"/>
      <c r="I402" s="295"/>
      <c r="J402" s="295"/>
      <c r="K402" s="295"/>
      <c r="L402" s="295"/>
      <c r="M402" s="295"/>
      <c r="N402" s="295"/>
      <c r="O402" s="295"/>
      <c r="P402" s="295"/>
      <c r="Q402" s="296"/>
      <c r="R402" s="30"/>
      <c r="T402" s="17" t="str">
        <f>IF($B402="", "", IF($B402&lt;Settings!$G$23, "Old", "New"))</f>
        <v>New</v>
      </c>
      <c r="AL402" s="118" t="str">
        <f>IF(OR($B402="", C402="", C$10="", AL$9), "", IFERROR($B402+INDEX(Settings!$AF$19:$AF$33, MATCH(C$10, Settings!$Y$19:$Y$33, 0))+IF(INDEX(Settings!$AI$19:$AI$33, MATCH(C$10, Settings!$Y$19:$Y$33, 0))="", 0, INDEX($AO$2:$AU$8, MATCH(TEXT($B402, "ddd"), $AN$2:$AN$8, 0), MATCH(INDEX(Settings!$AI$19:$AI$33, MATCH(C$10, Settings!$Y$19:$Y$33, 0)), $AO$1:$AU$1, 0))), 0))</f>
        <v/>
      </c>
      <c r="AM402" s="119" t="str">
        <f>IF(OR($B402="", D402="", D$10="", AM$9), "", IFERROR($B402+INDEX(Settings!$AF$19:$AF$33, MATCH(D$10, Settings!$Y$19:$Y$33, 0))+IF(INDEX(Settings!$AI$19:$AI$33, MATCH(D$10, Settings!$Y$19:$Y$33, 0))="", 0, INDEX($AO$2:$AU$8, MATCH(TEXT($B402, "ddd"), $AN$2:$AN$8, 0), MATCH(INDEX(Settings!$AI$19:$AI$33, MATCH(D$10, Settings!$Y$19:$Y$33, 0)), $AO$1:$AU$1, 0))), 0))</f>
        <v/>
      </c>
      <c r="AN402" s="119" t="str">
        <f>IF(OR($B402="", E402="", E$10="", AN$9), "", IFERROR($B402+INDEX(Settings!$AF$19:$AF$33, MATCH(E$10, Settings!$Y$19:$Y$33, 0))+IF(INDEX(Settings!$AI$19:$AI$33, MATCH(E$10, Settings!$Y$19:$Y$33, 0))="", 0, INDEX($AO$2:$AU$8, MATCH(TEXT($B402, "ddd"), $AN$2:$AN$8, 0), MATCH(INDEX(Settings!$AI$19:$AI$33, MATCH(E$10, Settings!$Y$19:$Y$33, 0)), $AO$1:$AU$1, 0))), 0))</f>
        <v/>
      </c>
      <c r="AO402" s="119" t="str">
        <f>IF(OR($B402="", F402="", F$10="", AO$9), "", IFERROR($B402+INDEX(Settings!$AF$19:$AF$33, MATCH(F$10, Settings!$Y$19:$Y$33, 0))+IF(INDEX(Settings!$AI$19:$AI$33, MATCH(F$10, Settings!$Y$19:$Y$33, 0))="", 0, INDEX($AO$2:$AU$8, MATCH(TEXT($B402, "ddd"), $AN$2:$AN$8, 0), MATCH(INDEX(Settings!$AI$19:$AI$33, MATCH(F$10, Settings!$Y$19:$Y$33, 0)), $AO$1:$AU$1, 0))), 0))</f>
        <v/>
      </c>
      <c r="AP402" s="119" t="str">
        <f>IF(OR($B402="", G402="", G$10="", AP$9), "", IFERROR($B402+INDEX(Settings!$AF$19:$AF$33, MATCH(G$10, Settings!$Y$19:$Y$33, 0))+IF(INDEX(Settings!$AI$19:$AI$33, MATCH(G$10, Settings!$Y$19:$Y$33, 0))="", 0, INDEX($AO$2:$AU$8, MATCH(TEXT($B402, "ddd"), $AN$2:$AN$8, 0), MATCH(INDEX(Settings!$AI$19:$AI$33, MATCH(G$10, Settings!$Y$19:$Y$33, 0)), $AO$1:$AU$1, 0))), 0))</f>
        <v/>
      </c>
      <c r="AQ402" s="119" t="str">
        <f>IF(OR($B402="", H402="", H$10="", AQ$9), "", IFERROR($B402+INDEX(Settings!$AF$19:$AF$33, MATCH(H$10, Settings!$Y$19:$Y$33, 0))+IF(INDEX(Settings!$AI$19:$AI$33, MATCH(H$10, Settings!$Y$19:$Y$33, 0))="", 0, INDEX($AO$2:$AU$8, MATCH(TEXT($B402, "ddd"), $AN$2:$AN$8, 0), MATCH(INDEX(Settings!$AI$19:$AI$33, MATCH(H$10, Settings!$Y$19:$Y$33, 0)), $AO$1:$AU$1, 0))), 0))</f>
        <v/>
      </c>
      <c r="AR402" s="119" t="str">
        <f>IF(OR($B402="", I402="", I$10="", AR$9), "", IFERROR($B402+INDEX(Settings!$AF$19:$AF$33, MATCH(I$10, Settings!$Y$19:$Y$33, 0))+IF(INDEX(Settings!$AI$19:$AI$33, MATCH(I$10, Settings!$Y$19:$Y$33, 0))="", 0, INDEX($AO$2:$AU$8, MATCH(TEXT($B402, "ddd"), $AN$2:$AN$8, 0), MATCH(INDEX(Settings!$AI$19:$AI$33, MATCH(I$10, Settings!$Y$19:$Y$33, 0)), $AO$1:$AU$1, 0))), 0))</f>
        <v/>
      </c>
      <c r="AS402" s="119" t="str">
        <f>IF(OR($B402="", J402="", J$10="", AS$9), "", IFERROR($B402+INDEX(Settings!$AF$19:$AF$33, MATCH(J$10, Settings!$Y$19:$Y$33, 0))+IF(INDEX(Settings!$AI$19:$AI$33, MATCH(J$10, Settings!$Y$19:$Y$33, 0))="", 0, INDEX($AO$2:$AU$8, MATCH(TEXT($B402, "ddd"), $AN$2:$AN$8, 0), MATCH(INDEX(Settings!$AI$19:$AI$33, MATCH(J$10, Settings!$Y$19:$Y$33, 0)), $AO$1:$AU$1, 0))), 0))</f>
        <v/>
      </c>
      <c r="AT402" s="119" t="str">
        <f>IF(OR($B402="", K402="", K$10="", AT$9), "", IFERROR($B402+INDEX(Settings!$AF$19:$AF$33, MATCH(K$10, Settings!$Y$19:$Y$33, 0))+IF(INDEX(Settings!$AI$19:$AI$33, MATCH(K$10, Settings!$Y$19:$Y$33, 0))="", 0, INDEX($AO$2:$AU$8, MATCH(TEXT($B402, "ddd"), $AN$2:$AN$8, 0), MATCH(INDEX(Settings!$AI$19:$AI$33, MATCH(K$10, Settings!$Y$19:$Y$33, 0)), $AO$1:$AU$1, 0))), 0))</f>
        <v/>
      </c>
      <c r="AU402" s="119" t="str">
        <f>IF(OR($B402="", L402="", L$10="", AU$9), "", IFERROR($B402+INDEX(Settings!$AF$19:$AF$33, MATCH(L$10, Settings!$Y$19:$Y$33, 0))+IF(INDEX(Settings!$AI$19:$AI$33, MATCH(L$10, Settings!$Y$19:$Y$33, 0))="", 0, INDEX($AO$2:$AU$8, MATCH(TEXT($B402, "ddd"), $AN$2:$AN$8, 0), MATCH(INDEX(Settings!$AI$19:$AI$33, MATCH(L$10, Settings!$Y$19:$Y$33, 0)), $AO$1:$AU$1, 0))), 0))</f>
        <v/>
      </c>
      <c r="AV402" s="119" t="str">
        <f>IF(OR($B402="", M402="", M$10="", AV$9), "", IFERROR($B402+INDEX(Settings!$AF$19:$AF$33, MATCH(M$10, Settings!$Y$19:$Y$33, 0))+IF(INDEX(Settings!$AI$19:$AI$33, MATCH(M$10, Settings!$Y$19:$Y$33, 0))="", 0, INDEX($AO$2:$AU$8, MATCH(TEXT($B402, "ddd"), $AN$2:$AN$8, 0), MATCH(INDEX(Settings!$AI$19:$AI$33, MATCH(M$10, Settings!$Y$19:$Y$33, 0)), $AO$1:$AU$1, 0))), 0))</f>
        <v/>
      </c>
      <c r="AW402" s="119" t="str">
        <f>IF(OR($B402="", N402="", N$10="", AW$9), "", IFERROR($B402+INDEX(Settings!$AF$19:$AF$33, MATCH(N$10, Settings!$Y$19:$Y$33, 0))+IF(INDEX(Settings!$AI$19:$AI$33, MATCH(N$10, Settings!$Y$19:$Y$33, 0))="", 0, INDEX($AO$2:$AU$8, MATCH(TEXT($B402, "ddd"), $AN$2:$AN$8, 0), MATCH(INDEX(Settings!$AI$19:$AI$33, MATCH(N$10, Settings!$Y$19:$Y$33, 0)), $AO$1:$AU$1, 0))), 0))</f>
        <v/>
      </c>
      <c r="AX402" s="119" t="str">
        <f>IF(OR($B402="", O402="", O$10="", AX$9), "", IFERROR($B402+INDEX(Settings!$AF$19:$AF$33, MATCH(O$10, Settings!$Y$19:$Y$33, 0))+IF(INDEX(Settings!$AI$19:$AI$33, MATCH(O$10, Settings!$Y$19:$Y$33, 0))="", 0, INDEX($AO$2:$AU$8, MATCH(TEXT($B402, "ddd"), $AN$2:$AN$8, 0), MATCH(INDEX(Settings!$AI$19:$AI$33, MATCH(O$10, Settings!$Y$19:$Y$33, 0)), $AO$1:$AU$1, 0))), 0))</f>
        <v/>
      </c>
      <c r="AY402" s="119" t="str">
        <f>IF(OR($B402="", P402="", P$10="", AY$9), "", IFERROR($B402+INDEX(Settings!$AF$19:$AF$33, MATCH(P$10, Settings!$Y$19:$Y$33, 0))+IF(INDEX(Settings!$AI$19:$AI$33, MATCH(P$10, Settings!$Y$19:$Y$33, 0))="", 0, INDEX($AO$2:$AU$8, MATCH(TEXT($B402, "ddd"), $AN$2:$AN$8, 0), MATCH(INDEX(Settings!$AI$19:$AI$33, MATCH(P$10, Settings!$Y$19:$Y$33, 0)), $AO$1:$AU$1, 0))), 0))</f>
        <v/>
      </c>
      <c r="AZ402" s="120" t="str">
        <f>IF(OR($B402="", Q402="", Q$10="", AZ$9), "", IFERROR($B402+INDEX(Settings!$AF$19:$AF$33, MATCH(Q$10, Settings!$Y$19:$Y$33, 0))+IF(INDEX(Settings!$AI$19:$AI$33, MATCH(Q$10, Settings!$Y$19:$Y$33, 0))="", 0, INDEX($AO$2:$AU$8, MATCH(TEXT($B402, "ddd"), $AN$2:$AN$8, 0), MATCH(INDEX(Settings!$AI$19:$AI$33, MATCH(Q$10, Settings!$Y$19:$Y$33, 0)), $AO$1:$AU$1, 0))), 0))</f>
        <v/>
      </c>
      <c r="BB402" s="118" t="str">
        <f>IF(OR(C$10="", $B402="", C402="", BB$9=""), "", IFERROR(WORKDAY((DATE(YEAR($B402), MONTH($B402)+INDEX(Settings!$AM$19:$AM$33, MATCH(C$10, Settings!$Y$19:$Y$33, 0)), IF(INDEX(Settings!$AQ$19:$AQ$33, MATCH(C$10, Settings!$Y$19:$Y$33, 0))=0, DAY($B402), INDEX(Settings!$AQ$19:$AQ$33, MATCH(C$10, Settings!$Y$19:$Y$33, 0))))-1), 1, Settings!$AY$23:$AY$38), ""))</f>
        <v/>
      </c>
      <c r="BC402" s="119" t="str">
        <f>IF(OR(D$10="", $B402="", D402="", BC$9=""), "", IFERROR(WORKDAY((DATE(YEAR($B402), MONTH($B402)+INDEX(Settings!$AM$19:$AM$33, MATCH(D$10, Settings!$Y$19:$Y$33, 0)), IF(INDEX(Settings!$AQ$19:$AQ$33, MATCH(D$10, Settings!$Y$19:$Y$33, 0))=0, DAY($B402), INDEX(Settings!$AQ$19:$AQ$33, MATCH(D$10, Settings!$Y$19:$Y$33, 0))))-1), 1, Settings!$AY$23:$AY$38), ""))</f>
        <v/>
      </c>
      <c r="BD402" s="119" t="str">
        <f>IF(OR(E$10="", $B402="", E402="", BD$9=""), "", IFERROR(WORKDAY((DATE(YEAR($B402), MONTH($B402)+INDEX(Settings!$AM$19:$AM$33, MATCH(E$10, Settings!$Y$19:$Y$33, 0)), IF(INDEX(Settings!$AQ$19:$AQ$33, MATCH(E$10, Settings!$Y$19:$Y$33, 0))=0, DAY($B402), INDEX(Settings!$AQ$19:$AQ$33, MATCH(E$10, Settings!$Y$19:$Y$33, 0))))-1), 1, Settings!$AY$23:$AY$38), ""))</f>
        <v/>
      </c>
      <c r="BE402" s="119" t="str">
        <f>IF(OR(F$10="", $B402="", F402="", BE$9=""), "", IFERROR(WORKDAY((DATE(YEAR($B402), MONTH($B402)+INDEX(Settings!$AM$19:$AM$33, MATCH(F$10, Settings!$Y$19:$Y$33, 0)), IF(INDEX(Settings!$AQ$19:$AQ$33, MATCH(F$10, Settings!$Y$19:$Y$33, 0))=0, DAY($B402), INDEX(Settings!$AQ$19:$AQ$33, MATCH(F$10, Settings!$Y$19:$Y$33, 0))))-1), 1, Settings!$AY$23:$AY$38), ""))</f>
        <v/>
      </c>
      <c r="BF402" s="119" t="str">
        <f>IF(OR(G$10="", $B402="", G402="", BF$9=""), "", IFERROR(WORKDAY((DATE(YEAR($B402), MONTH($B402)+INDEX(Settings!$AM$19:$AM$33, MATCH(G$10, Settings!$Y$19:$Y$33, 0)), IF(INDEX(Settings!$AQ$19:$AQ$33, MATCH(G$10, Settings!$Y$19:$Y$33, 0))=0, DAY($B402), INDEX(Settings!$AQ$19:$AQ$33, MATCH(G$10, Settings!$Y$19:$Y$33, 0))))-1), 1, Settings!$AY$23:$AY$38), ""))</f>
        <v/>
      </c>
      <c r="BG402" s="119" t="str">
        <f>IF(OR(H$10="", $B402="", H402="", BG$9=""), "", IFERROR(WORKDAY((DATE(YEAR($B402), MONTH($B402)+INDEX(Settings!$AM$19:$AM$33, MATCH(H$10, Settings!$Y$19:$Y$33, 0)), IF(INDEX(Settings!$AQ$19:$AQ$33, MATCH(H$10, Settings!$Y$19:$Y$33, 0))=0, DAY($B402), INDEX(Settings!$AQ$19:$AQ$33, MATCH(H$10, Settings!$Y$19:$Y$33, 0))))-1), 1, Settings!$AY$23:$AY$38), ""))</f>
        <v/>
      </c>
      <c r="BH402" s="119" t="str">
        <f>IF(OR(I$10="", $B402="", I402="", BH$9=""), "", IFERROR(WORKDAY((DATE(YEAR($B402), MONTH($B402)+INDEX(Settings!$AM$19:$AM$33, MATCH(I$10, Settings!$Y$19:$Y$33, 0)), IF(INDEX(Settings!$AQ$19:$AQ$33, MATCH(I$10, Settings!$Y$19:$Y$33, 0))=0, DAY($B402), INDEX(Settings!$AQ$19:$AQ$33, MATCH(I$10, Settings!$Y$19:$Y$33, 0))))-1), 1, Settings!$AY$23:$AY$38), ""))</f>
        <v/>
      </c>
      <c r="BI402" s="119" t="str">
        <f>IF(OR(J$10="", $B402="", J402="", BI$9=""), "", IFERROR(WORKDAY((DATE(YEAR($B402), MONTH($B402)+INDEX(Settings!$AM$19:$AM$33, MATCH(J$10, Settings!$Y$19:$Y$33, 0)), IF(INDEX(Settings!$AQ$19:$AQ$33, MATCH(J$10, Settings!$Y$19:$Y$33, 0))=0, DAY($B402), INDEX(Settings!$AQ$19:$AQ$33, MATCH(J$10, Settings!$Y$19:$Y$33, 0))))-1), 1, Settings!$AY$23:$AY$38), ""))</f>
        <v/>
      </c>
      <c r="BJ402" s="119" t="str">
        <f>IF(OR(K$10="", $B402="", K402="", BJ$9=""), "", IFERROR(WORKDAY((DATE(YEAR($B402), MONTH($B402)+INDEX(Settings!$AM$19:$AM$33, MATCH(K$10, Settings!$Y$19:$Y$33, 0)), IF(INDEX(Settings!$AQ$19:$AQ$33, MATCH(K$10, Settings!$Y$19:$Y$33, 0))=0, DAY($B402), INDEX(Settings!$AQ$19:$AQ$33, MATCH(K$10, Settings!$Y$19:$Y$33, 0))))-1), 1, Settings!$AY$23:$AY$38), ""))</f>
        <v/>
      </c>
      <c r="BK402" s="119" t="str">
        <f>IF(OR(L$10="", $B402="", L402="", BK$9=""), "", IFERROR(WORKDAY((DATE(YEAR($B402), MONTH($B402)+INDEX(Settings!$AM$19:$AM$33, MATCH(L$10, Settings!$Y$19:$Y$33, 0)), IF(INDEX(Settings!$AQ$19:$AQ$33, MATCH(L$10, Settings!$Y$19:$Y$33, 0))=0, DAY($B402), INDEX(Settings!$AQ$19:$AQ$33, MATCH(L$10, Settings!$Y$19:$Y$33, 0))))-1), 1, Settings!$AY$23:$AY$38), ""))</f>
        <v/>
      </c>
      <c r="BL402" s="119" t="str">
        <f>IF(OR(M$10="", $B402="", M402="", BL$9=""), "", IFERROR(WORKDAY((DATE(YEAR($B402), MONTH($B402)+INDEX(Settings!$AM$19:$AM$33, MATCH(M$10, Settings!$Y$19:$Y$33, 0)), IF(INDEX(Settings!$AQ$19:$AQ$33, MATCH(M$10, Settings!$Y$19:$Y$33, 0))=0, DAY($B402), INDEX(Settings!$AQ$19:$AQ$33, MATCH(M$10, Settings!$Y$19:$Y$33, 0))))-1), 1, Settings!$AY$23:$AY$38), ""))</f>
        <v/>
      </c>
      <c r="BM402" s="119" t="str">
        <f>IF(OR(N$10="", $B402="", N402="", BM$9=""), "", IFERROR(WORKDAY((DATE(YEAR($B402), MONTH($B402)+INDEX(Settings!$AM$19:$AM$33, MATCH(N$10, Settings!$Y$19:$Y$33, 0)), IF(INDEX(Settings!$AQ$19:$AQ$33, MATCH(N$10, Settings!$Y$19:$Y$33, 0))=0, DAY($B402), INDEX(Settings!$AQ$19:$AQ$33, MATCH(N$10, Settings!$Y$19:$Y$33, 0))))-1), 1, Settings!$AY$23:$AY$38), ""))</f>
        <v/>
      </c>
      <c r="BN402" s="119" t="str">
        <f>IF(OR(O$10="", $B402="", O402="", BN$9=""), "", IFERROR(WORKDAY((DATE(YEAR($B402), MONTH($B402)+INDEX(Settings!$AM$19:$AM$33, MATCH(O$10, Settings!$Y$19:$Y$33, 0)), IF(INDEX(Settings!$AQ$19:$AQ$33, MATCH(O$10, Settings!$Y$19:$Y$33, 0))=0, DAY($B402), INDEX(Settings!$AQ$19:$AQ$33, MATCH(O$10, Settings!$Y$19:$Y$33, 0))))-1), 1, Settings!$AY$23:$AY$38), ""))</f>
        <v/>
      </c>
      <c r="BO402" s="119" t="str">
        <f>IF(OR(P$10="", $B402="", P402="", BO$9=""), "", IFERROR(WORKDAY((DATE(YEAR($B402), MONTH($B402)+INDEX(Settings!$AM$19:$AM$33, MATCH(P$10, Settings!$Y$19:$Y$33, 0)), IF(INDEX(Settings!$AQ$19:$AQ$33, MATCH(P$10, Settings!$Y$19:$Y$33, 0))=0, DAY($B402), INDEX(Settings!$AQ$19:$AQ$33, MATCH(P$10, Settings!$Y$19:$Y$33, 0))))-1), 1, Settings!$AY$23:$AY$38), ""))</f>
        <v/>
      </c>
      <c r="BP402" s="120" t="str">
        <f>IF(OR(Q$10="", $B402="", Q402="", BP$9=""), "", IFERROR(WORKDAY((DATE(YEAR($B402), MONTH($B402)+INDEX(Settings!$AM$19:$AM$33, MATCH(Q$10, Settings!$Y$19:$Y$33, 0)), IF(INDEX(Settings!$AQ$19:$AQ$33, MATCH(Q$10, Settings!$Y$19:$Y$33, 0))=0, DAY($B402), INDEX(Settings!$AQ$19:$AQ$33, MATCH(Q$10, Settings!$Y$19:$Y$33, 0))))-1), 1, Settings!$AY$23:$AY$38), ""))</f>
        <v/>
      </c>
      <c r="BR402" s="118" t="str">
        <f>IF(BB402="", "", IF(BB402&lt;=$B402, WORKDAY(DATE(YEAR($BB402), MONTH(BB402)+1, DAY(BB402)-1), 1, Settings!$AY$23:$AY$38), BB402))</f>
        <v/>
      </c>
      <c r="BS402" s="119" t="str">
        <f>IF(BC402="", "", IF(BC402&lt;=$B402, WORKDAY(DATE(YEAR($BB402), MONTH(BC402)+1, DAY(BC402)-1), 1, Settings!$AY$23:$AY$38), BC402))</f>
        <v/>
      </c>
      <c r="BT402" s="119" t="str">
        <f>IF(BD402="", "", IF(BD402&lt;=$B402, WORKDAY(DATE(YEAR($BB402), MONTH(BD402)+1, DAY(BD402)-1), 1, Settings!$AY$23:$AY$38), BD402))</f>
        <v/>
      </c>
      <c r="BU402" s="119" t="str">
        <f>IF(BE402="", "", IF(BE402&lt;=$B402, WORKDAY(DATE(YEAR($BB402), MONTH(BE402)+1, DAY(BE402)-1), 1, Settings!$AY$23:$AY$38), BE402))</f>
        <v/>
      </c>
      <c r="BV402" s="119" t="str">
        <f>IF(BF402="", "", IF(BF402&lt;=$B402, WORKDAY(DATE(YEAR($BB402), MONTH(BF402)+1, DAY(BF402)-1), 1, Settings!$AY$23:$AY$38), BF402))</f>
        <v/>
      </c>
      <c r="BW402" s="119" t="str">
        <f>IF(BG402="", "", IF(BG402&lt;=$B402, WORKDAY(DATE(YEAR($BB402), MONTH(BG402)+1, DAY(BG402)-1), 1, Settings!$AY$23:$AY$38), BG402))</f>
        <v/>
      </c>
      <c r="BX402" s="119" t="str">
        <f>IF(BH402="", "", IF(BH402&lt;=$B402, WORKDAY(DATE(YEAR($BB402), MONTH(BH402)+1, DAY(BH402)-1), 1, Settings!$AY$23:$AY$38), BH402))</f>
        <v/>
      </c>
      <c r="BY402" s="119" t="str">
        <f>IF(BI402="", "", IF(BI402&lt;=$B402, WORKDAY(DATE(YEAR($BB402), MONTH(BI402)+1, DAY(BI402)-1), 1, Settings!$AY$23:$AY$38), BI402))</f>
        <v/>
      </c>
      <c r="BZ402" s="119" t="str">
        <f>IF(BJ402="", "", IF(BJ402&lt;=$B402, WORKDAY(DATE(YEAR($BB402), MONTH(BJ402)+1, DAY(BJ402)-1), 1, Settings!$AY$23:$AY$38), BJ402))</f>
        <v/>
      </c>
      <c r="CA402" s="119" t="str">
        <f>IF(BK402="", "", IF(BK402&lt;=$B402, WORKDAY(DATE(YEAR($BB402), MONTH(BK402)+1, DAY(BK402)-1), 1, Settings!$AY$23:$AY$38), BK402))</f>
        <v/>
      </c>
      <c r="CB402" s="119" t="str">
        <f>IF(BL402="", "", IF(BL402&lt;=$B402, WORKDAY(DATE(YEAR($BB402), MONTH(BL402)+1, DAY(BL402)-1), 1, Settings!$AY$23:$AY$38), BL402))</f>
        <v/>
      </c>
      <c r="CC402" s="119" t="str">
        <f>IF(BM402="", "", IF(BM402&lt;=$B402, WORKDAY(DATE(YEAR($BB402), MONTH(BM402)+1, DAY(BM402)-1), 1, Settings!$AY$23:$AY$38), BM402))</f>
        <v/>
      </c>
      <c r="CD402" s="119" t="str">
        <f>IF(BN402="", "", IF(BN402&lt;=$B402, WORKDAY(DATE(YEAR($BB402), MONTH(BN402)+1, DAY(BN402)-1), 1, Settings!$AY$23:$AY$38), BN402))</f>
        <v/>
      </c>
      <c r="CE402" s="119" t="str">
        <f>IF(BO402="", "", IF(BO402&lt;=$B402, WORKDAY(DATE(YEAR($BB402), MONTH(BO402)+1, DAY(BO402)-1), 1, Settings!$AY$23:$AY$38), BO402))</f>
        <v/>
      </c>
      <c r="CF402" s="120" t="str">
        <f>IF(BP402="", "", IF(BP402&lt;=$B402, WORKDAY(DATE(YEAR($BB402), MONTH(BP402)+1, DAY(BP402)-1), 1, Settings!$AY$23:$AY$38), BP402))</f>
        <v/>
      </c>
      <c r="CH402" s="48" t="str">
        <f t="shared" si="190"/>
        <v/>
      </c>
      <c r="CI402" s="49" t="str">
        <f t="shared" si="191"/>
        <v/>
      </c>
      <c r="CJ402" s="49" t="str">
        <f t="shared" si="192"/>
        <v/>
      </c>
      <c r="CK402" s="49" t="str">
        <f t="shared" si="193"/>
        <v/>
      </c>
      <c r="CL402" s="49" t="str">
        <f t="shared" si="194"/>
        <v/>
      </c>
      <c r="CM402" s="49" t="str">
        <f t="shared" si="195"/>
        <v/>
      </c>
      <c r="CN402" s="49" t="str">
        <f t="shared" si="196"/>
        <v/>
      </c>
      <c r="CO402" s="49" t="str">
        <f t="shared" si="197"/>
        <v/>
      </c>
      <c r="CP402" s="49" t="str">
        <f t="shared" si="198"/>
        <v/>
      </c>
      <c r="CQ402" s="49" t="str">
        <f t="shared" si="199"/>
        <v/>
      </c>
      <c r="CR402" s="49" t="str">
        <f t="shared" si="200"/>
        <v/>
      </c>
      <c r="CS402" s="49" t="str">
        <f t="shared" si="201"/>
        <v/>
      </c>
      <c r="CT402" s="49" t="str">
        <f t="shared" si="202"/>
        <v/>
      </c>
      <c r="CU402" s="49" t="str">
        <f t="shared" si="203"/>
        <v/>
      </c>
      <c r="CV402" s="16" t="str">
        <f t="shared" si="204"/>
        <v/>
      </c>
      <c r="CX402" s="48" t="str">
        <f t="shared" si="205"/>
        <v/>
      </c>
      <c r="CY402" s="49" t="str">
        <f t="shared" si="206"/>
        <v/>
      </c>
      <c r="CZ402" s="49" t="str">
        <f t="shared" si="207"/>
        <v/>
      </c>
      <c r="DA402" s="49" t="str">
        <f t="shared" si="208"/>
        <v/>
      </c>
      <c r="DB402" s="49" t="str">
        <f t="shared" si="209"/>
        <v/>
      </c>
      <c r="DC402" s="49" t="str">
        <f t="shared" si="210"/>
        <v/>
      </c>
      <c r="DD402" s="49" t="str">
        <f t="shared" si="211"/>
        <v/>
      </c>
      <c r="DE402" s="49" t="str">
        <f t="shared" si="212"/>
        <v/>
      </c>
      <c r="DF402" s="49" t="str">
        <f t="shared" si="213"/>
        <v/>
      </c>
      <c r="DG402" s="49" t="str">
        <f t="shared" si="214"/>
        <v/>
      </c>
      <c r="DH402" s="49" t="str">
        <f t="shared" si="215"/>
        <v/>
      </c>
      <c r="DI402" s="49" t="str">
        <f t="shared" si="216"/>
        <v/>
      </c>
      <c r="DJ402" s="49" t="str">
        <f t="shared" si="217"/>
        <v/>
      </c>
      <c r="DK402" s="49" t="str">
        <f t="shared" si="218"/>
        <v/>
      </c>
      <c r="DL402" s="16" t="str">
        <f t="shared" si="219"/>
        <v/>
      </c>
      <c r="DN402" s="17" t="str">
        <f t="shared" si="220"/>
        <v>Jul 2020</v>
      </c>
    </row>
    <row r="403" spans="1:118" x14ac:dyDescent="0.25">
      <c r="A403" s="30"/>
      <c r="B403" s="102">
        <f>IF(B402="", "", IFERROR(IF(B402+1&gt;Settings!$G$25, "", B402+1), ""))</f>
        <v>44039</v>
      </c>
      <c r="C403" s="294"/>
      <c r="D403" s="295"/>
      <c r="E403" s="295"/>
      <c r="F403" s="295"/>
      <c r="G403" s="295"/>
      <c r="H403" s="295"/>
      <c r="I403" s="295"/>
      <c r="J403" s="295"/>
      <c r="K403" s="295"/>
      <c r="L403" s="295"/>
      <c r="M403" s="295"/>
      <c r="N403" s="295"/>
      <c r="O403" s="295"/>
      <c r="P403" s="295"/>
      <c r="Q403" s="296"/>
      <c r="R403" s="30"/>
      <c r="T403" s="17" t="str">
        <f>IF($B403="", "", IF($B403&lt;Settings!$G$23, "Old", "New"))</f>
        <v>New</v>
      </c>
      <c r="AL403" s="118" t="str">
        <f>IF(OR($B403="", C403="", C$10="", AL$9), "", IFERROR($B403+INDEX(Settings!$AF$19:$AF$33, MATCH(C$10, Settings!$Y$19:$Y$33, 0))+IF(INDEX(Settings!$AI$19:$AI$33, MATCH(C$10, Settings!$Y$19:$Y$33, 0))="", 0, INDEX($AO$2:$AU$8, MATCH(TEXT($B403, "ddd"), $AN$2:$AN$8, 0), MATCH(INDEX(Settings!$AI$19:$AI$33, MATCH(C$10, Settings!$Y$19:$Y$33, 0)), $AO$1:$AU$1, 0))), 0))</f>
        <v/>
      </c>
      <c r="AM403" s="119" t="str">
        <f>IF(OR($B403="", D403="", D$10="", AM$9), "", IFERROR($B403+INDEX(Settings!$AF$19:$AF$33, MATCH(D$10, Settings!$Y$19:$Y$33, 0))+IF(INDEX(Settings!$AI$19:$AI$33, MATCH(D$10, Settings!$Y$19:$Y$33, 0))="", 0, INDEX($AO$2:$AU$8, MATCH(TEXT($B403, "ddd"), $AN$2:$AN$8, 0), MATCH(INDEX(Settings!$AI$19:$AI$33, MATCH(D$10, Settings!$Y$19:$Y$33, 0)), $AO$1:$AU$1, 0))), 0))</f>
        <v/>
      </c>
      <c r="AN403" s="119" t="str">
        <f>IF(OR($B403="", E403="", E$10="", AN$9), "", IFERROR($B403+INDEX(Settings!$AF$19:$AF$33, MATCH(E$10, Settings!$Y$19:$Y$33, 0))+IF(INDEX(Settings!$AI$19:$AI$33, MATCH(E$10, Settings!$Y$19:$Y$33, 0))="", 0, INDEX($AO$2:$AU$8, MATCH(TEXT($B403, "ddd"), $AN$2:$AN$8, 0), MATCH(INDEX(Settings!$AI$19:$AI$33, MATCH(E$10, Settings!$Y$19:$Y$33, 0)), $AO$1:$AU$1, 0))), 0))</f>
        <v/>
      </c>
      <c r="AO403" s="119" t="str">
        <f>IF(OR($B403="", F403="", F$10="", AO$9), "", IFERROR($B403+INDEX(Settings!$AF$19:$AF$33, MATCH(F$10, Settings!$Y$19:$Y$33, 0))+IF(INDEX(Settings!$AI$19:$AI$33, MATCH(F$10, Settings!$Y$19:$Y$33, 0))="", 0, INDEX($AO$2:$AU$8, MATCH(TEXT($B403, "ddd"), $AN$2:$AN$8, 0), MATCH(INDEX(Settings!$AI$19:$AI$33, MATCH(F$10, Settings!$Y$19:$Y$33, 0)), $AO$1:$AU$1, 0))), 0))</f>
        <v/>
      </c>
      <c r="AP403" s="119" t="str">
        <f>IF(OR($B403="", G403="", G$10="", AP$9), "", IFERROR($B403+INDEX(Settings!$AF$19:$AF$33, MATCH(G$10, Settings!$Y$19:$Y$33, 0))+IF(INDEX(Settings!$AI$19:$AI$33, MATCH(G$10, Settings!$Y$19:$Y$33, 0))="", 0, INDEX($AO$2:$AU$8, MATCH(TEXT($B403, "ddd"), $AN$2:$AN$8, 0), MATCH(INDEX(Settings!$AI$19:$AI$33, MATCH(G$10, Settings!$Y$19:$Y$33, 0)), $AO$1:$AU$1, 0))), 0))</f>
        <v/>
      </c>
      <c r="AQ403" s="119" t="str">
        <f>IF(OR($B403="", H403="", H$10="", AQ$9), "", IFERROR($B403+INDEX(Settings!$AF$19:$AF$33, MATCH(H$10, Settings!$Y$19:$Y$33, 0))+IF(INDEX(Settings!$AI$19:$AI$33, MATCH(H$10, Settings!$Y$19:$Y$33, 0))="", 0, INDEX($AO$2:$AU$8, MATCH(TEXT($B403, "ddd"), $AN$2:$AN$8, 0), MATCH(INDEX(Settings!$AI$19:$AI$33, MATCH(H$10, Settings!$Y$19:$Y$33, 0)), $AO$1:$AU$1, 0))), 0))</f>
        <v/>
      </c>
      <c r="AR403" s="119" t="str">
        <f>IF(OR($B403="", I403="", I$10="", AR$9), "", IFERROR($B403+INDEX(Settings!$AF$19:$AF$33, MATCH(I$10, Settings!$Y$19:$Y$33, 0))+IF(INDEX(Settings!$AI$19:$AI$33, MATCH(I$10, Settings!$Y$19:$Y$33, 0))="", 0, INDEX($AO$2:$AU$8, MATCH(TEXT($B403, "ddd"), $AN$2:$AN$8, 0), MATCH(INDEX(Settings!$AI$19:$AI$33, MATCH(I$10, Settings!$Y$19:$Y$33, 0)), $AO$1:$AU$1, 0))), 0))</f>
        <v/>
      </c>
      <c r="AS403" s="119" t="str">
        <f>IF(OR($B403="", J403="", J$10="", AS$9), "", IFERROR($B403+INDEX(Settings!$AF$19:$AF$33, MATCH(J$10, Settings!$Y$19:$Y$33, 0))+IF(INDEX(Settings!$AI$19:$AI$33, MATCH(J$10, Settings!$Y$19:$Y$33, 0))="", 0, INDEX($AO$2:$AU$8, MATCH(TEXT($B403, "ddd"), $AN$2:$AN$8, 0), MATCH(INDEX(Settings!$AI$19:$AI$33, MATCH(J$10, Settings!$Y$19:$Y$33, 0)), $AO$1:$AU$1, 0))), 0))</f>
        <v/>
      </c>
      <c r="AT403" s="119" t="str">
        <f>IF(OR($B403="", K403="", K$10="", AT$9), "", IFERROR($B403+INDEX(Settings!$AF$19:$AF$33, MATCH(K$10, Settings!$Y$19:$Y$33, 0))+IF(INDEX(Settings!$AI$19:$AI$33, MATCH(K$10, Settings!$Y$19:$Y$33, 0))="", 0, INDEX($AO$2:$AU$8, MATCH(TEXT($B403, "ddd"), $AN$2:$AN$8, 0), MATCH(INDEX(Settings!$AI$19:$AI$33, MATCH(K$10, Settings!$Y$19:$Y$33, 0)), $AO$1:$AU$1, 0))), 0))</f>
        <v/>
      </c>
      <c r="AU403" s="119" t="str">
        <f>IF(OR($B403="", L403="", L$10="", AU$9), "", IFERROR($B403+INDEX(Settings!$AF$19:$AF$33, MATCH(L$10, Settings!$Y$19:$Y$33, 0))+IF(INDEX(Settings!$AI$19:$AI$33, MATCH(L$10, Settings!$Y$19:$Y$33, 0))="", 0, INDEX($AO$2:$AU$8, MATCH(TEXT($B403, "ddd"), $AN$2:$AN$8, 0), MATCH(INDEX(Settings!$AI$19:$AI$33, MATCH(L$10, Settings!$Y$19:$Y$33, 0)), $AO$1:$AU$1, 0))), 0))</f>
        <v/>
      </c>
      <c r="AV403" s="119" t="str">
        <f>IF(OR($B403="", M403="", M$10="", AV$9), "", IFERROR($B403+INDEX(Settings!$AF$19:$AF$33, MATCH(M$10, Settings!$Y$19:$Y$33, 0))+IF(INDEX(Settings!$AI$19:$AI$33, MATCH(M$10, Settings!$Y$19:$Y$33, 0))="", 0, INDEX($AO$2:$AU$8, MATCH(TEXT($B403, "ddd"), $AN$2:$AN$8, 0), MATCH(INDEX(Settings!$AI$19:$AI$33, MATCH(M$10, Settings!$Y$19:$Y$33, 0)), $AO$1:$AU$1, 0))), 0))</f>
        <v/>
      </c>
      <c r="AW403" s="119" t="str">
        <f>IF(OR($B403="", N403="", N$10="", AW$9), "", IFERROR($B403+INDEX(Settings!$AF$19:$AF$33, MATCH(N$10, Settings!$Y$19:$Y$33, 0))+IF(INDEX(Settings!$AI$19:$AI$33, MATCH(N$10, Settings!$Y$19:$Y$33, 0))="", 0, INDEX($AO$2:$AU$8, MATCH(TEXT($B403, "ddd"), $AN$2:$AN$8, 0), MATCH(INDEX(Settings!$AI$19:$AI$33, MATCH(N$10, Settings!$Y$19:$Y$33, 0)), $AO$1:$AU$1, 0))), 0))</f>
        <v/>
      </c>
      <c r="AX403" s="119" t="str">
        <f>IF(OR($B403="", O403="", O$10="", AX$9), "", IFERROR($B403+INDEX(Settings!$AF$19:$AF$33, MATCH(O$10, Settings!$Y$19:$Y$33, 0))+IF(INDEX(Settings!$AI$19:$AI$33, MATCH(O$10, Settings!$Y$19:$Y$33, 0))="", 0, INDEX($AO$2:$AU$8, MATCH(TEXT($B403, "ddd"), $AN$2:$AN$8, 0), MATCH(INDEX(Settings!$AI$19:$AI$33, MATCH(O$10, Settings!$Y$19:$Y$33, 0)), $AO$1:$AU$1, 0))), 0))</f>
        <v/>
      </c>
      <c r="AY403" s="119" t="str">
        <f>IF(OR($B403="", P403="", P$10="", AY$9), "", IFERROR($B403+INDEX(Settings!$AF$19:$AF$33, MATCH(P$10, Settings!$Y$19:$Y$33, 0))+IF(INDEX(Settings!$AI$19:$AI$33, MATCH(P$10, Settings!$Y$19:$Y$33, 0))="", 0, INDEX($AO$2:$AU$8, MATCH(TEXT($B403, "ddd"), $AN$2:$AN$8, 0), MATCH(INDEX(Settings!$AI$19:$AI$33, MATCH(P$10, Settings!$Y$19:$Y$33, 0)), $AO$1:$AU$1, 0))), 0))</f>
        <v/>
      </c>
      <c r="AZ403" s="120" t="str">
        <f>IF(OR($B403="", Q403="", Q$10="", AZ$9), "", IFERROR($B403+INDEX(Settings!$AF$19:$AF$33, MATCH(Q$10, Settings!$Y$19:$Y$33, 0))+IF(INDEX(Settings!$AI$19:$AI$33, MATCH(Q$10, Settings!$Y$19:$Y$33, 0))="", 0, INDEX($AO$2:$AU$8, MATCH(TEXT($B403, "ddd"), $AN$2:$AN$8, 0), MATCH(INDEX(Settings!$AI$19:$AI$33, MATCH(Q$10, Settings!$Y$19:$Y$33, 0)), $AO$1:$AU$1, 0))), 0))</f>
        <v/>
      </c>
      <c r="BB403" s="118" t="str">
        <f>IF(OR(C$10="", $B403="", C403="", BB$9=""), "", IFERROR(WORKDAY((DATE(YEAR($B403), MONTH($B403)+INDEX(Settings!$AM$19:$AM$33, MATCH(C$10, Settings!$Y$19:$Y$33, 0)), IF(INDEX(Settings!$AQ$19:$AQ$33, MATCH(C$10, Settings!$Y$19:$Y$33, 0))=0, DAY($B403), INDEX(Settings!$AQ$19:$AQ$33, MATCH(C$10, Settings!$Y$19:$Y$33, 0))))-1), 1, Settings!$AY$23:$AY$38), ""))</f>
        <v/>
      </c>
      <c r="BC403" s="119" t="str">
        <f>IF(OR(D$10="", $B403="", D403="", BC$9=""), "", IFERROR(WORKDAY((DATE(YEAR($B403), MONTH($B403)+INDEX(Settings!$AM$19:$AM$33, MATCH(D$10, Settings!$Y$19:$Y$33, 0)), IF(INDEX(Settings!$AQ$19:$AQ$33, MATCH(D$10, Settings!$Y$19:$Y$33, 0))=0, DAY($B403), INDEX(Settings!$AQ$19:$AQ$33, MATCH(D$10, Settings!$Y$19:$Y$33, 0))))-1), 1, Settings!$AY$23:$AY$38), ""))</f>
        <v/>
      </c>
      <c r="BD403" s="119" t="str">
        <f>IF(OR(E$10="", $B403="", E403="", BD$9=""), "", IFERROR(WORKDAY((DATE(YEAR($B403), MONTH($B403)+INDEX(Settings!$AM$19:$AM$33, MATCH(E$10, Settings!$Y$19:$Y$33, 0)), IF(INDEX(Settings!$AQ$19:$AQ$33, MATCH(E$10, Settings!$Y$19:$Y$33, 0))=0, DAY($B403), INDEX(Settings!$AQ$19:$AQ$33, MATCH(E$10, Settings!$Y$19:$Y$33, 0))))-1), 1, Settings!$AY$23:$AY$38), ""))</f>
        <v/>
      </c>
      <c r="BE403" s="119" t="str">
        <f>IF(OR(F$10="", $B403="", F403="", BE$9=""), "", IFERROR(WORKDAY((DATE(YEAR($B403), MONTH($B403)+INDEX(Settings!$AM$19:$AM$33, MATCH(F$10, Settings!$Y$19:$Y$33, 0)), IF(INDEX(Settings!$AQ$19:$AQ$33, MATCH(F$10, Settings!$Y$19:$Y$33, 0))=0, DAY($B403), INDEX(Settings!$AQ$19:$AQ$33, MATCH(F$10, Settings!$Y$19:$Y$33, 0))))-1), 1, Settings!$AY$23:$AY$38), ""))</f>
        <v/>
      </c>
      <c r="BF403" s="119" t="str">
        <f>IF(OR(G$10="", $B403="", G403="", BF$9=""), "", IFERROR(WORKDAY((DATE(YEAR($B403), MONTH($B403)+INDEX(Settings!$AM$19:$AM$33, MATCH(G$10, Settings!$Y$19:$Y$33, 0)), IF(INDEX(Settings!$AQ$19:$AQ$33, MATCH(G$10, Settings!$Y$19:$Y$33, 0))=0, DAY($B403), INDEX(Settings!$AQ$19:$AQ$33, MATCH(G$10, Settings!$Y$19:$Y$33, 0))))-1), 1, Settings!$AY$23:$AY$38), ""))</f>
        <v/>
      </c>
      <c r="BG403" s="119" t="str">
        <f>IF(OR(H$10="", $B403="", H403="", BG$9=""), "", IFERROR(WORKDAY((DATE(YEAR($B403), MONTH($B403)+INDEX(Settings!$AM$19:$AM$33, MATCH(H$10, Settings!$Y$19:$Y$33, 0)), IF(INDEX(Settings!$AQ$19:$AQ$33, MATCH(H$10, Settings!$Y$19:$Y$33, 0))=0, DAY($B403), INDEX(Settings!$AQ$19:$AQ$33, MATCH(H$10, Settings!$Y$19:$Y$33, 0))))-1), 1, Settings!$AY$23:$AY$38), ""))</f>
        <v/>
      </c>
      <c r="BH403" s="119" t="str">
        <f>IF(OR(I$10="", $B403="", I403="", BH$9=""), "", IFERROR(WORKDAY((DATE(YEAR($B403), MONTH($B403)+INDEX(Settings!$AM$19:$AM$33, MATCH(I$10, Settings!$Y$19:$Y$33, 0)), IF(INDEX(Settings!$AQ$19:$AQ$33, MATCH(I$10, Settings!$Y$19:$Y$33, 0))=0, DAY($B403), INDEX(Settings!$AQ$19:$AQ$33, MATCH(I$10, Settings!$Y$19:$Y$33, 0))))-1), 1, Settings!$AY$23:$AY$38), ""))</f>
        <v/>
      </c>
      <c r="BI403" s="119" t="str">
        <f>IF(OR(J$10="", $B403="", J403="", BI$9=""), "", IFERROR(WORKDAY((DATE(YEAR($B403), MONTH($B403)+INDEX(Settings!$AM$19:$AM$33, MATCH(J$10, Settings!$Y$19:$Y$33, 0)), IF(INDEX(Settings!$AQ$19:$AQ$33, MATCH(J$10, Settings!$Y$19:$Y$33, 0))=0, DAY($B403), INDEX(Settings!$AQ$19:$AQ$33, MATCH(J$10, Settings!$Y$19:$Y$33, 0))))-1), 1, Settings!$AY$23:$AY$38), ""))</f>
        <v/>
      </c>
      <c r="BJ403" s="119" t="str">
        <f>IF(OR(K$10="", $B403="", K403="", BJ$9=""), "", IFERROR(WORKDAY((DATE(YEAR($B403), MONTH($B403)+INDEX(Settings!$AM$19:$AM$33, MATCH(K$10, Settings!$Y$19:$Y$33, 0)), IF(INDEX(Settings!$AQ$19:$AQ$33, MATCH(K$10, Settings!$Y$19:$Y$33, 0))=0, DAY($B403), INDEX(Settings!$AQ$19:$AQ$33, MATCH(K$10, Settings!$Y$19:$Y$33, 0))))-1), 1, Settings!$AY$23:$AY$38), ""))</f>
        <v/>
      </c>
      <c r="BK403" s="119" t="str">
        <f>IF(OR(L$10="", $B403="", L403="", BK$9=""), "", IFERROR(WORKDAY((DATE(YEAR($B403), MONTH($B403)+INDEX(Settings!$AM$19:$AM$33, MATCH(L$10, Settings!$Y$19:$Y$33, 0)), IF(INDEX(Settings!$AQ$19:$AQ$33, MATCH(L$10, Settings!$Y$19:$Y$33, 0))=0, DAY($B403), INDEX(Settings!$AQ$19:$AQ$33, MATCH(L$10, Settings!$Y$19:$Y$33, 0))))-1), 1, Settings!$AY$23:$AY$38), ""))</f>
        <v/>
      </c>
      <c r="BL403" s="119" t="str">
        <f>IF(OR(M$10="", $B403="", M403="", BL$9=""), "", IFERROR(WORKDAY((DATE(YEAR($B403), MONTH($B403)+INDEX(Settings!$AM$19:$AM$33, MATCH(M$10, Settings!$Y$19:$Y$33, 0)), IF(INDEX(Settings!$AQ$19:$AQ$33, MATCH(M$10, Settings!$Y$19:$Y$33, 0))=0, DAY($B403), INDEX(Settings!$AQ$19:$AQ$33, MATCH(M$10, Settings!$Y$19:$Y$33, 0))))-1), 1, Settings!$AY$23:$AY$38), ""))</f>
        <v/>
      </c>
      <c r="BM403" s="119" t="str">
        <f>IF(OR(N$10="", $B403="", N403="", BM$9=""), "", IFERROR(WORKDAY((DATE(YEAR($B403), MONTH($B403)+INDEX(Settings!$AM$19:$AM$33, MATCH(N$10, Settings!$Y$19:$Y$33, 0)), IF(INDEX(Settings!$AQ$19:$AQ$33, MATCH(N$10, Settings!$Y$19:$Y$33, 0))=0, DAY($B403), INDEX(Settings!$AQ$19:$AQ$33, MATCH(N$10, Settings!$Y$19:$Y$33, 0))))-1), 1, Settings!$AY$23:$AY$38), ""))</f>
        <v/>
      </c>
      <c r="BN403" s="119" t="str">
        <f>IF(OR(O$10="", $B403="", O403="", BN$9=""), "", IFERROR(WORKDAY((DATE(YEAR($B403), MONTH($B403)+INDEX(Settings!$AM$19:$AM$33, MATCH(O$10, Settings!$Y$19:$Y$33, 0)), IF(INDEX(Settings!$AQ$19:$AQ$33, MATCH(O$10, Settings!$Y$19:$Y$33, 0))=0, DAY($B403), INDEX(Settings!$AQ$19:$AQ$33, MATCH(O$10, Settings!$Y$19:$Y$33, 0))))-1), 1, Settings!$AY$23:$AY$38), ""))</f>
        <v/>
      </c>
      <c r="BO403" s="119" t="str">
        <f>IF(OR(P$10="", $B403="", P403="", BO$9=""), "", IFERROR(WORKDAY((DATE(YEAR($B403), MONTH($B403)+INDEX(Settings!$AM$19:$AM$33, MATCH(P$10, Settings!$Y$19:$Y$33, 0)), IF(INDEX(Settings!$AQ$19:$AQ$33, MATCH(P$10, Settings!$Y$19:$Y$33, 0))=0, DAY($B403), INDEX(Settings!$AQ$19:$AQ$33, MATCH(P$10, Settings!$Y$19:$Y$33, 0))))-1), 1, Settings!$AY$23:$AY$38), ""))</f>
        <v/>
      </c>
      <c r="BP403" s="120" t="str">
        <f>IF(OR(Q$10="", $B403="", Q403="", BP$9=""), "", IFERROR(WORKDAY((DATE(YEAR($B403), MONTH($B403)+INDEX(Settings!$AM$19:$AM$33, MATCH(Q$10, Settings!$Y$19:$Y$33, 0)), IF(INDEX(Settings!$AQ$19:$AQ$33, MATCH(Q$10, Settings!$Y$19:$Y$33, 0))=0, DAY($B403), INDEX(Settings!$AQ$19:$AQ$33, MATCH(Q$10, Settings!$Y$19:$Y$33, 0))))-1), 1, Settings!$AY$23:$AY$38), ""))</f>
        <v/>
      </c>
      <c r="BR403" s="118" t="str">
        <f>IF(BB403="", "", IF(BB403&lt;=$B403, WORKDAY(DATE(YEAR($BB403), MONTH(BB403)+1, DAY(BB403)-1), 1, Settings!$AY$23:$AY$38), BB403))</f>
        <v/>
      </c>
      <c r="BS403" s="119" t="str">
        <f>IF(BC403="", "", IF(BC403&lt;=$B403, WORKDAY(DATE(YEAR($BB403), MONTH(BC403)+1, DAY(BC403)-1), 1, Settings!$AY$23:$AY$38), BC403))</f>
        <v/>
      </c>
      <c r="BT403" s="119" t="str">
        <f>IF(BD403="", "", IF(BD403&lt;=$B403, WORKDAY(DATE(YEAR($BB403), MONTH(BD403)+1, DAY(BD403)-1), 1, Settings!$AY$23:$AY$38), BD403))</f>
        <v/>
      </c>
      <c r="BU403" s="119" t="str">
        <f>IF(BE403="", "", IF(BE403&lt;=$B403, WORKDAY(DATE(YEAR($BB403), MONTH(BE403)+1, DAY(BE403)-1), 1, Settings!$AY$23:$AY$38), BE403))</f>
        <v/>
      </c>
      <c r="BV403" s="119" t="str">
        <f>IF(BF403="", "", IF(BF403&lt;=$B403, WORKDAY(DATE(YEAR($BB403), MONTH(BF403)+1, DAY(BF403)-1), 1, Settings!$AY$23:$AY$38), BF403))</f>
        <v/>
      </c>
      <c r="BW403" s="119" t="str">
        <f>IF(BG403="", "", IF(BG403&lt;=$B403, WORKDAY(DATE(YEAR($BB403), MONTH(BG403)+1, DAY(BG403)-1), 1, Settings!$AY$23:$AY$38), BG403))</f>
        <v/>
      </c>
      <c r="BX403" s="119" t="str">
        <f>IF(BH403="", "", IF(BH403&lt;=$B403, WORKDAY(DATE(YEAR($BB403), MONTH(BH403)+1, DAY(BH403)-1), 1, Settings!$AY$23:$AY$38), BH403))</f>
        <v/>
      </c>
      <c r="BY403" s="119" t="str">
        <f>IF(BI403="", "", IF(BI403&lt;=$B403, WORKDAY(DATE(YEAR($BB403), MONTH(BI403)+1, DAY(BI403)-1), 1, Settings!$AY$23:$AY$38), BI403))</f>
        <v/>
      </c>
      <c r="BZ403" s="119" t="str">
        <f>IF(BJ403="", "", IF(BJ403&lt;=$B403, WORKDAY(DATE(YEAR($BB403), MONTH(BJ403)+1, DAY(BJ403)-1), 1, Settings!$AY$23:$AY$38), BJ403))</f>
        <v/>
      </c>
      <c r="CA403" s="119" t="str">
        <f>IF(BK403="", "", IF(BK403&lt;=$B403, WORKDAY(DATE(YEAR($BB403), MONTH(BK403)+1, DAY(BK403)-1), 1, Settings!$AY$23:$AY$38), BK403))</f>
        <v/>
      </c>
      <c r="CB403" s="119" t="str">
        <f>IF(BL403="", "", IF(BL403&lt;=$B403, WORKDAY(DATE(YEAR($BB403), MONTH(BL403)+1, DAY(BL403)-1), 1, Settings!$AY$23:$AY$38), BL403))</f>
        <v/>
      </c>
      <c r="CC403" s="119" t="str">
        <f>IF(BM403="", "", IF(BM403&lt;=$B403, WORKDAY(DATE(YEAR($BB403), MONTH(BM403)+1, DAY(BM403)-1), 1, Settings!$AY$23:$AY$38), BM403))</f>
        <v/>
      </c>
      <c r="CD403" s="119" t="str">
        <f>IF(BN403="", "", IF(BN403&lt;=$B403, WORKDAY(DATE(YEAR($BB403), MONTH(BN403)+1, DAY(BN403)-1), 1, Settings!$AY$23:$AY$38), BN403))</f>
        <v/>
      </c>
      <c r="CE403" s="119" t="str">
        <f>IF(BO403="", "", IF(BO403&lt;=$B403, WORKDAY(DATE(YEAR($BB403), MONTH(BO403)+1, DAY(BO403)-1), 1, Settings!$AY$23:$AY$38), BO403))</f>
        <v/>
      </c>
      <c r="CF403" s="120" t="str">
        <f>IF(BP403="", "", IF(BP403&lt;=$B403, WORKDAY(DATE(YEAR($BB403), MONTH(BP403)+1, DAY(BP403)-1), 1, Settings!$AY$23:$AY$38), BP403))</f>
        <v/>
      </c>
      <c r="CH403" s="48" t="str">
        <f t="shared" si="190"/>
        <v/>
      </c>
      <c r="CI403" s="49" t="str">
        <f t="shared" si="191"/>
        <v/>
      </c>
      <c r="CJ403" s="49" t="str">
        <f t="shared" si="192"/>
        <v/>
      </c>
      <c r="CK403" s="49" t="str">
        <f t="shared" si="193"/>
        <v/>
      </c>
      <c r="CL403" s="49" t="str">
        <f t="shared" si="194"/>
        <v/>
      </c>
      <c r="CM403" s="49" t="str">
        <f t="shared" si="195"/>
        <v/>
      </c>
      <c r="CN403" s="49" t="str">
        <f t="shared" si="196"/>
        <v/>
      </c>
      <c r="CO403" s="49" t="str">
        <f t="shared" si="197"/>
        <v/>
      </c>
      <c r="CP403" s="49" t="str">
        <f t="shared" si="198"/>
        <v/>
      </c>
      <c r="CQ403" s="49" t="str">
        <f t="shared" si="199"/>
        <v/>
      </c>
      <c r="CR403" s="49" t="str">
        <f t="shared" si="200"/>
        <v/>
      </c>
      <c r="CS403" s="49" t="str">
        <f t="shared" si="201"/>
        <v/>
      </c>
      <c r="CT403" s="49" t="str">
        <f t="shared" si="202"/>
        <v/>
      </c>
      <c r="CU403" s="49" t="str">
        <f t="shared" si="203"/>
        <v/>
      </c>
      <c r="CV403" s="16" t="str">
        <f t="shared" si="204"/>
        <v/>
      </c>
      <c r="CX403" s="48" t="str">
        <f t="shared" si="205"/>
        <v/>
      </c>
      <c r="CY403" s="49" t="str">
        <f t="shared" si="206"/>
        <v/>
      </c>
      <c r="CZ403" s="49" t="str">
        <f t="shared" si="207"/>
        <v/>
      </c>
      <c r="DA403" s="49" t="str">
        <f t="shared" si="208"/>
        <v/>
      </c>
      <c r="DB403" s="49" t="str">
        <f t="shared" si="209"/>
        <v/>
      </c>
      <c r="DC403" s="49" t="str">
        <f t="shared" si="210"/>
        <v/>
      </c>
      <c r="DD403" s="49" t="str">
        <f t="shared" si="211"/>
        <v/>
      </c>
      <c r="DE403" s="49" t="str">
        <f t="shared" si="212"/>
        <v/>
      </c>
      <c r="DF403" s="49" t="str">
        <f t="shared" si="213"/>
        <v/>
      </c>
      <c r="DG403" s="49" t="str">
        <f t="shared" si="214"/>
        <v/>
      </c>
      <c r="DH403" s="49" t="str">
        <f t="shared" si="215"/>
        <v/>
      </c>
      <c r="DI403" s="49" t="str">
        <f t="shared" si="216"/>
        <v/>
      </c>
      <c r="DJ403" s="49" t="str">
        <f t="shared" si="217"/>
        <v/>
      </c>
      <c r="DK403" s="49" t="str">
        <f t="shared" si="218"/>
        <v/>
      </c>
      <c r="DL403" s="16" t="str">
        <f t="shared" si="219"/>
        <v/>
      </c>
      <c r="DN403" s="17" t="str">
        <f t="shared" si="220"/>
        <v>Jul 2020</v>
      </c>
    </row>
    <row r="404" spans="1:118" x14ac:dyDescent="0.25">
      <c r="A404" s="30"/>
      <c r="B404" s="102">
        <f>IF(B403="", "", IFERROR(IF(B403+1&gt;Settings!$G$25, "", B403+1), ""))</f>
        <v>44040</v>
      </c>
      <c r="C404" s="294"/>
      <c r="D404" s="295"/>
      <c r="E404" s="295"/>
      <c r="F404" s="295"/>
      <c r="G404" s="295"/>
      <c r="H404" s="295"/>
      <c r="I404" s="295"/>
      <c r="J404" s="295"/>
      <c r="K404" s="295"/>
      <c r="L404" s="295"/>
      <c r="M404" s="295"/>
      <c r="N404" s="295"/>
      <c r="O404" s="295"/>
      <c r="P404" s="295"/>
      <c r="Q404" s="296"/>
      <c r="R404" s="30"/>
      <c r="T404" s="17" t="str">
        <f>IF($B404="", "", IF($B404&lt;Settings!$G$23, "Old", "New"))</f>
        <v>New</v>
      </c>
      <c r="AL404" s="118" t="str">
        <f>IF(OR($B404="", C404="", C$10="", AL$9), "", IFERROR($B404+INDEX(Settings!$AF$19:$AF$33, MATCH(C$10, Settings!$Y$19:$Y$33, 0))+IF(INDEX(Settings!$AI$19:$AI$33, MATCH(C$10, Settings!$Y$19:$Y$33, 0))="", 0, INDEX($AO$2:$AU$8, MATCH(TEXT($B404, "ddd"), $AN$2:$AN$8, 0), MATCH(INDEX(Settings!$AI$19:$AI$33, MATCH(C$10, Settings!$Y$19:$Y$33, 0)), $AO$1:$AU$1, 0))), 0))</f>
        <v/>
      </c>
      <c r="AM404" s="119" t="str">
        <f>IF(OR($B404="", D404="", D$10="", AM$9), "", IFERROR($B404+INDEX(Settings!$AF$19:$AF$33, MATCH(D$10, Settings!$Y$19:$Y$33, 0))+IF(INDEX(Settings!$AI$19:$AI$33, MATCH(D$10, Settings!$Y$19:$Y$33, 0))="", 0, INDEX($AO$2:$AU$8, MATCH(TEXT($B404, "ddd"), $AN$2:$AN$8, 0), MATCH(INDEX(Settings!$AI$19:$AI$33, MATCH(D$10, Settings!$Y$19:$Y$33, 0)), $AO$1:$AU$1, 0))), 0))</f>
        <v/>
      </c>
      <c r="AN404" s="119" t="str">
        <f>IF(OR($B404="", E404="", E$10="", AN$9), "", IFERROR($B404+INDEX(Settings!$AF$19:$AF$33, MATCH(E$10, Settings!$Y$19:$Y$33, 0))+IF(INDEX(Settings!$AI$19:$AI$33, MATCH(E$10, Settings!$Y$19:$Y$33, 0))="", 0, INDEX($AO$2:$AU$8, MATCH(TEXT($B404, "ddd"), $AN$2:$AN$8, 0), MATCH(INDEX(Settings!$AI$19:$AI$33, MATCH(E$10, Settings!$Y$19:$Y$33, 0)), $AO$1:$AU$1, 0))), 0))</f>
        <v/>
      </c>
      <c r="AO404" s="119" t="str">
        <f>IF(OR($B404="", F404="", F$10="", AO$9), "", IFERROR($B404+INDEX(Settings!$AF$19:$AF$33, MATCH(F$10, Settings!$Y$19:$Y$33, 0))+IF(INDEX(Settings!$AI$19:$AI$33, MATCH(F$10, Settings!$Y$19:$Y$33, 0))="", 0, INDEX($AO$2:$AU$8, MATCH(TEXT($B404, "ddd"), $AN$2:$AN$8, 0), MATCH(INDEX(Settings!$AI$19:$AI$33, MATCH(F$10, Settings!$Y$19:$Y$33, 0)), $AO$1:$AU$1, 0))), 0))</f>
        <v/>
      </c>
      <c r="AP404" s="119" t="str">
        <f>IF(OR($B404="", G404="", G$10="", AP$9), "", IFERROR($B404+INDEX(Settings!$AF$19:$AF$33, MATCH(G$10, Settings!$Y$19:$Y$33, 0))+IF(INDEX(Settings!$AI$19:$AI$33, MATCH(G$10, Settings!$Y$19:$Y$33, 0))="", 0, INDEX($AO$2:$AU$8, MATCH(TEXT($B404, "ddd"), $AN$2:$AN$8, 0), MATCH(INDEX(Settings!$AI$19:$AI$33, MATCH(G$10, Settings!$Y$19:$Y$33, 0)), $AO$1:$AU$1, 0))), 0))</f>
        <v/>
      </c>
      <c r="AQ404" s="119" t="str">
        <f>IF(OR($B404="", H404="", H$10="", AQ$9), "", IFERROR($B404+INDEX(Settings!$AF$19:$AF$33, MATCH(H$10, Settings!$Y$19:$Y$33, 0))+IF(INDEX(Settings!$AI$19:$AI$33, MATCH(H$10, Settings!$Y$19:$Y$33, 0))="", 0, INDEX($AO$2:$AU$8, MATCH(TEXT($B404, "ddd"), $AN$2:$AN$8, 0), MATCH(INDEX(Settings!$AI$19:$AI$33, MATCH(H$10, Settings!$Y$19:$Y$33, 0)), $AO$1:$AU$1, 0))), 0))</f>
        <v/>
      </c>
      <c r="AR404" s="119" t="str">
        <f>IF(OR($B404="", I404="", I$10="", AR$9), "", IFERROR($B404+INDEX(Settings!$AF$19:$AF$33, MATCH(I$10, Settings!$Y$19:$Y$33, 0))+IF(INDEX(Settings!$AI$19:$AI$33, MATCH(I$10, Settings!$Y$19:$Y$33, 0))="", 0, INDEX($AO$2:$AU$8, MATCH(TEXT($B404, "ddd"), $AN$2:$AN$8, 0), MATCH(INDEX(Settings!$AI$19:$AI$33, MATCH(I$10, Settings!$Y$19:$Y$33, 0)), $AO$1:$AU$1, 0))), 0))</f>
        <v/>
      </c>
      <c r="AS404" s="119" t="str">
        <f>IF(OR($B404="", J404="", J$10="", AS$9), "", IFERROR($B404+INDEX(Settings!$AF$19:$AF$33, MATCH(J$10, Settings!$Y$19:$Y$33, 0))+IF(INDEX(Settings!$AI$19:$AI$33, MATCH(J$10, Settings!$Y$19:$Y$33, 0))="", 0, INDEX($AO$2:$AU$8, MATCH(TEXT($B404, "ddd"), $AN$2:$AN$8, 0), MATCH(INDEX(Settings!$AI$19:$AI$33, MATCH(J$10, Settings!$Y$19:$Y$33, 0)), $AO$1:$AU$1, 0))), 0))</f>
        <v/>
      </c>
      <c r="AT404" s="119" t="str">
        <f>IF(OR($B404="", K404="", K$10="", AT$9), "", IFERROR($B404+INDEX(Settings!$AF$19:$AF$33, MATCH(K$10, Settings!$Y$19:$Y$33, 0))+IF(INDEX(Settings!$AI$19:$AI$33, MATCH(K$10, Settings!$Y$19:$Y$33, 0))="", 0, INDEX($AO$2:$AU$8, MATCH(TEXT($B404, "ddd"), $AN$2:$AN$8, 0), MATCH(INDEX(Settings!$AI$19:$AI$33, MATCH(K$10, Settings!$Y$19:$Y$33, 0)), $AO$1:$AU$1, 0))), 0))</f>
        <v/>
      </c>
      <c r="AU404" s="119" t="str">
        <f>IF(OR($B404="", L404="", L$10="", AU$9), "", IFERROR($B404+INDEX(Settings!$AF$19:$AF$33, MATCH(L$10, Settings!$Y$19:$Y$33, 0))+IF(INDEX(Settings!$AI$19:$AI$33, MATCH(L$10, Settings!$Y$19:$Y$33, 0))="", 0, INDEX($AO$2:$AU$8, MATCH(TEXT($B404, "ddd"), $AN$2:$AN$8, 0), MATCH(INDEX(Settings!$AI$19:$AI$33, MATCH(L$10, Settings!$Y$19:$Y$33, 0)), $AO$1:$AU$1, 0))), 0))</f>
        <v/>
      </c>
      <c r="AV404" s="119" t="str">
        <f>IF(OR($B404="", M404="", M$10="", AV$9), "", IFERROR($B404+INDEX(Settings!$AF$19:$AF$33, MATCH(M$10, Settings!$Y$19:$Y$33, 0))+IF(INDEX(Settings!$AI$19:$AI$33, MATCH(M$10, Settings!$Y$19:$Y$33, 0))="", 0, INDEX($AO$2:$AU$8, MATCH(TEXT($B404, "ddd"), $AN$2:$AN$8, 0), MATCH(INDEX(Settings!$AI$19:$AI$33, MATCH(M$10, Settings!$Y$19:$Y$33, 0)), $AO$1:$AU$1, 0))), 0))</f>
        <v/>
      </c>
      <c r="AW404" s="119" t="str">
        <f>IF(OR($B404="", N404="", N$10="", AW$9), "", IFERROR($B404+INDEX(Settings!$AF$19:$AF$33, MATCH(N$10, Settings!$Y$19:$Y$33, 0))+IF(INDEX(Settings!$AI$19:$AI$33, MATCH(N$10, Settings!$Y$19:$Y$33, 0))="", 0, INDEX($AO$2:$AU$8, MATCH(TEXT($B404, "ddd"), $AN$2:$AN$8, 0), MATCH(INDEX(Settings!$AI$19:$AI$33, MATCH(N$10, Settings!$Y$19:$Y$33, 0)), $AO$1:$AU$1, 0))), 0))</f>
        <v/>
      </c>
      <c r="AX404" s="119" t="str">
        <f>IF(OR($B404="", O404="", O$10="", AX$9), "", IFERROR($B404+INDEX(Settings!$AF$19:$AF$33, MATCH(O$10, Settings!$Y$19:$Y$33, 0))+IF(INDEX(Settings!$AI$19:$AI$33, MATCH(O$10, Settings!$Y$19:$Y$33, 0))="", 0, INDEX($AO$2:$AU$8, MATCH(TEXT($B404, "ddd"), $AN$2:$AN$8, 0), MATCH(INDEX(Settings!$AI$19:$AI$33, MATCH(O$10, Settings!$Y$19:$Y$33, 0)), $AO$1:$AU$1, 0))), 0))</f>
        <v/>
      </c>
      <c r="AY404" s="119" t="str">
        <f>IF(OR($B404="", P404="", P$10="", AY$9), "", IFERROR($B404+INDEX(Settings!$AF$19:$AF$33, MATCH(P$10, Settings!$Y$19:$Y$33, 0))+IF(INDEX(Settings!$AI$19:$AI$33, MATCH(P$10, Settings!$Y$19:$Y$33, 0))="", 0, INDEX($AO$2:$AU$8, MATCH(TEXT($B404, "ddd"), $AN$2:$AN$8, 0), MATCH(INDEX(Settings!$AI$19:$AI$33, MATCH(P$10, Settings!$Y$19:$Y$33, 0)), $AO$1:$AU$1, 0))), 0))</f>
        <v/>
      </c>
      <c r="AZ404" s="120" t="str">
        <f>IF(OR($B404="", Q404="", Q$10="", AZ$9), "", IFERROR($B404+INDEX(Settings!$AF$19:$AF$33, MATCH(Q$10, Settings!$Y$19:$Y$33, 0))+IF(INDEX(Settings!$AI$19:$AI$33, MATCH(Q$10, Settings!$Y$19:$Y$33, 0))="", 0, INDEX($AO$2:$AU$8, MATCH(TEXT($B404, "ddd"), $AN$2:$AN$8, 0), MATCH(INDEX(Settings!$AI$19:$AI$33, MATCH(Q$10, Settings!$Y$19:$Y$33, 0)), $AO$1:$AU$1, 0))), 0))</f>
        <v/>
      </c>
      <c r="BB404" s="118" t="str">
        <f>IF(OR(C$10="", $B404="", C404="", BB$9=""), "", IFERROR(WORKDAY((DATE(YEAR($B404), MONTH($B404)+INDEX(Settings!$AM$19:$AM$33, MATCH(C$10, Settings!$Y$19:$Y$33, 0)), IF(INDEX(Settings!$AQ$19:$AQ$33, MATCH(C$10, Settings!$Y$19:$Y$33, 0))=0, DAY($B404), INDEX(Settings!$AQ$19:$AQ$33, MATCH(C$10, Settings!$Y$19:$Y$33, 0))))-1), 1, Settings!$AY$23:$AY$38), ""))</f>
        <v/>
      </c>
      <c r="BC404" s="119" t="str">
        <f>IF(OR(D$10="", $B404="", D404="", BC$9=""), "", IFERROR(WORKDAY((DATE(YEAR($B404), MONTH($B404)+INDEX(Settings!$AM$19:$AM$33, MATCH(D$10, Settings!$Y$19:$Y$33, 0)), IF(INDEX(Settings!$AQ$19:$AQ$33, MATCH(D$10, Settings!$Y$19:$Y$33, 0))=0, DAY($B404), INDEX(Settings!$AQ$19:$AQ$33, MATCH(D$10, Settings!$Y$19:$Y$33, 0))))-1), 1, Settings!$AY$23:$AY$38), ""))</f>
        <v/>
      </c>
      <c r="BD404" s="119" t="str">
        <f>IF(OR(E$10="", $B404="", E404="", BD$9=""), "", IFERROR(WORKDAY((DATE(YEAR($B404), MONTH($B404)+INDEX(Settings!$AM$19:$AM$33, MATCH(E$10, Settings!$Y$19:$Y$33, 0)), IF(INDEX(Settings!$AQ$19:$AQ$33, MATCH(E$10, Settings!$Y$19:$Y$33, 0))=0, DAY($B404), INDEX(Settings!$AQ$19:$AQ$33, MATCH(E$10, Settings!$Y$19:$Y$33, 0))))-1), 1, Settings!$AY$23:$AY$38), ""))</f>
        <v/>
      </c>
      <c r="BE404" s="119" t="str">
        <f>IF(OR(F$10="", $B404="", F404="", BE$9=""), "", IFERROR(WORKDAY((DATE(YEAR($B404), MONTH($B404)+INDEX(Settings!$AM$19:$AM$33, MATCH(F$10, Settings!$Y$19:$Y$33, 0)), IF(INDEX(Settings!$AQ$19:$AQ$33, MATCH(F$10, Settings!$Y$19:$Y$33, 0))=0, DAY($B404), INDEX(Settings!$AQ$19:$AQ$33, MATCH(F$10, Settings!$Y$19:$Y$33, 0))))-1), 1, Settings!$AY$23:$AY$38), ""))</f>
        <v/>
      </c>
      <c r="BF404" s="119" t="str">
        <f>IF(OR(G$10="", $B404="", G404="", BF$9=""), "", IFERROR(WORKDAY((DATE(YEAR($B404), MONTH($B404)+INDEX(Settings!$AM$19:$AM$33, MATCH(G$10, Settings!$Y$19:$Y$33, 0)), IF(INDEX(Settings!$AQ$19:$AQ$33, MATCH(G$10, Settings!$Y$19:$Y$33, 0))=0, DAY($B404), INDEX(Settings!$AQ$19:$AQ$33, MATCH(G$10, Settings!$Y$19:$Y$33, 0))))-1), 1, Settings!$AY$23:$AY$38), ""))</f>
        <v/>
      </c>
      <c r="BG404" s="119" t="str">
        <f>IF(OR(H$10="", $B404="", H404="", BG$9=""), "", IFERROR(WORKDAY((DATE(YEAR($B404), MONTH($B404)+INDEX(Settings!$AM$19:$AM$33, MATCH(H$10, Settings!$Y$19:$Y$33, 0)), IF(INDEX(Settings!$AQ$19:$AQ$33, MATCH(H$10, Settings!$Y$19:$Y$33, 0))=0, DAY($B404), INDEX(Settings!$AQ$19:$AQ$33, MATCH(H$10, Settings!$Y$19:$Y$33, 0))))-1), 1, Settings!$AY$23:$AY$38), ""))</f>
        <v/>
      </c>
      <c r="BH404" s="119" t="str">
        <f>IF(OR(I$10="", $B404="", I404="", BH$9=""), "", IFERROR(WORKDAY((DATE(YEAR($B404), MONTH($B404)+INDEX(Settings!$AM$19:$AM$33, MATCH(I$10, Settings!$Y$19:$Y$33, 0)), IF(INDEX(Settings!$AQ$19:$AQ$33, MATCH(I$10, Settings!$Y$19:$Y$33, 0))=0, DAY($B404), INDEX(Settings!$AQ$19:$AQ$33, MATCH(I$10, Settings!$Y$19:$Y$33, 0))))-1), 1, Settings!$AY$23:$AY$38), ""))</f>
        <v/>
      </c>
      <c r="BI404" s="119" t="str">
        <f>IF(OR(J$10="", $B404="", J404="", BI$9=""), "", IFERROR(WORKDAY((DATE(YEAR($B404), MONTH($B404)+INDEX(Settings!$AM$19:$AM$33, MATCH(J$10, Settings!$Y$19:$Y$33, 0)), IF(INDEX(Settings!$AQ$19:$AQ$33, MATCH(J$10, Settings!$Y$19:$Y$33, 0))=0, DAY($B404), INDEX(Settings!$AQ$19:$AQ$33, MATCH(J$10, Settings!$Y$19:$Y$33, 0))))-1), 1, Settings!$AY$23:$AY$38), ""))</f>
        <v/>
      </c>
      <c r="BJ404" s="119" t="str">
        <f>IF(OR(K$10="", $B404="", K404="", BJ$9=""), "", IFERROR(WORKDAY((DATE(YEAR($B404), MONTH($B404)+INDEX(Settings!$AM$19:$AM$33, MATCH(K$10, Settings!$Y$19:$Y$33, 0)), IF(INDEX(Settings!$AQ$19:$AQ$33, MATCH(K$10, Settings!$Y$19:$Y$33, 0))=0, DAY($B404), INDEX(Settings!$AQ$19:$AQ$33, MATCH(K$10, Settings!$Y$19:$Y$33, 0))))-1), 1, Settings!$AY$23:$AY$38), ""))</f>
        <v/>
      </c>
      <c r="BK404" s="119" t="str">
        <f>IF(OR(L$10="", $B404="", L404="", BK$9=""), "", IFERROR(WORKDAY((DATE(YEAR($B404), MONTH($B404)+INDEX(Settings!$AM$19:$AM$33, MATCH(L$10, Settings!$Y$19:$Y$33, 0)), IF(INDEX(Settings!$AQ$19:$AQ$33, MATCH(L$10, Settings!$Y$19:$Y$33, 0))=0, DAY($B404), INDEX(Settings!$AQ$19:$AQ$33, MATCH(L$10, Settings!$Y$19:$Y$33, 0))))-1), 1, Settings!$AY$23:$AY$38), ""))</f>
        <v/>
      </c>
      <c r="BL404" s="119" t="str">
        <f>IF(OR(M$10="", $B404="", M404="", BL$9=""), "", IFERROR(WORKDAY((DATE(YEAR($B404), MONTH($B404)+INDEX(Settings!$AM$19:$AM$33, MATCH(M$10, Settings!$Y$19:$Y$33, 0)), IF(INDEX(Settings!$AQ$19:$AQ$33, MATCH(M$10, Settings!$Y$19:$Y$33, 0))=0, DAY($B404), INDEX(Settings!$AQ$19:$AQ$33, MATCH(M$10, Settings!$Y$19:$Y$33, 0))))-1), 1, Settings!$AY$23:$AY$38), ""))</f>
        <v/>
      </c>
      <c r="BM404" s="119" t="str">
        <f>IF(OR(N$10="", $B404="", N404="", BM$9=""), "", IFERROR(WORKDAY((DATE(YEAR($B404), MONTH($B404)+INDEX(Settings!$AM$19:$AM$33, MATCH(N$10, Settings!$Y$19:$Y$33, 0)), IF(INDEX(Settings!$AQ$19:$AQ$33, MATCH(N$10, Settings!$Y$19:$Y$33, 0))=0, DAY($B404), INDEX(Settings!$AQ$19:$AQ$33, MATCH(N$10, Settings!$Y$19:$Y$33, 0))))-1), 1, Settings!$AY$23:$AY$38), ""))</f>
        <v/>
      </c>
      <c r="BN404" s="119" t="str">
        <f>IF(OR(O$10="", $B404="", O404="", BN$9=""), "", IFERROR(WORKDAY((DATE(YEAR($B404), MONTH($B404)+INDEX(Settings!$AM$19:$AM$33, MATCH(O$10, Settings!$Y$19:$Y$33, 0)), IF(INDEX(Settings!$AQ$19:$AQ$33, MATCH(O$10, Settings!$Y$19:$Y$33, 0))=0, DAY($B404), INDEX(Settings!$AQ$19:$AQ$33, MATCH(O$10, Settings!$Y$19:$Y$33, 0))))-1), 1, Settings!$AY$23:$AY$38), ""))</f>
        <v/>
      </c>
      <c r="BO404" s="119" t="str">
        <f>IF(OR(P$10="", $B404="", P404="", BO$9=""), "", IFERROR(WORKDAY((DATE(YEAR($B404), MONTH($B404)+INDEX(Settings!$AM$19:$AM$33, MATCH(P$10, Settings!$Y$19:$Y$33, 0)), IF(INDEX(Settings!$AQ$19:$AQ$33, MATCH(P$10, Settings!$Y$19:$Y$33, 0))=0, DAY($B404), INDEX(Settings!$AQ$19:$AQ$33, MATCH(P$10, Settings!$Y$19:$Y$33, 0))))-1), 1, Settings!$AY$23:$AY$38), ""))</f>
        <v/>
      </c>
      <c r="BP404" s="120" t="str">
        <f>IF(OR(Q$10="", $B404="", Q404="", BP$9=""), "", IFERROR(WORKDAY((DATE(YEAR($B404), MONTH($B404)+INDEX(Settings!$AM$19:$AM$33, MATCH(Q$10, Settings!$Y$19:$Y$33, 0)), IF(INDEX(Settings!$AQ$19:$AQ$33, MATCH(Q$10, Settings!$Y$19:$Y$33, 0))=0, DAY($B404), INDEX(Settings!$AQ$19:$AQ$33, MATCH(Q$10, Settings!$Y$19:$Y$33, 0))))-1), 1, Settings!$AY$23:$AY$38), ""))</f>
        <v/>
      </c>
      <c r="BR404" s="118" t="str">
        <f>IF(BB404="", "", IF(BB404&lt;=$B404, WORKDAY(DATE(YEAR($BB404), MONTH(BB404)+1, DAY(BB404)-1), 1, Settings!$AY$23:$AY$38), BB404))</f>
        <v/>
      </c>
      <c r="BS404" s="119" t="str">
        <f>IF(BC404="", "", IF(BC404&lt;=$B404, WORKDAY(DATE(YEAR($BB404), MONTH(BC404)+1, DAY(BC404)-1), 1, Settings!$AY$23:$AY$38), BC404))</f>
        <v/>
      </c>
      <c r="BT404" s="119" t="str">
        <f>IF(BD404="", "", IF(BD404&lt;=$B404, WORKDAY(DATE(YEAR($BB404), MONTH(BD404)+1, DAY(BD404)-1), 1, Settings!$AY$23:$AY$38), BD404))</f>
        <v/>
      </c>
      <c r="BU404" s="119" t="str">
        <f>IF(BE404="", "", IF(BE404&lt;=$B404, WORKDAY(DATE(YEAR($BB404), MONTH(BE404)+1, DAY(BE404)-1), 1, Settings!$AY$23:$AY$38), BE404))</f>
        <v/>
      </c>
      <c r="BV404" s="119" t="str">
        <f>IF(BF404="", "", IF(BF404&lt;=$B404, WORKDAY(DATE(YEAR($BB404), MONTH(BF404)+1, DAY(BF404)-1), 1, Settings!$AY$23:$AY$38), BF404))</f>
        <v/>
      </c>
      <c r="BW404" s="119" t="str">
        <f>IF(BG404="", "", IF(BG404&lt;=$B404, WORKDAY(DATE(YEAR($BB404), MONTH(BG404)+1, DAY(BG404)-1), 1, Settings!$AY$23:$AY$38), BG404))</f>
        <v/>
      </c>
      <c r="BX404" s="119" t="str">
        <f>IF(BH404="", "", IF(BH404&lt;=$B404, WORKDAY(DATE(YEAR($BB404), MONTH(BH404)+1, DAY(BH404)-1), 1, Settings!$AY$23:$AY$38), BH404))</f>
        <v/>
      </c>
      <c r="BY404" s="119" t="str">
        <f>IF(BI404="", "", IF(BI404&lt;=$B404, WORKDAY(DATE(YEAR($BB404), MONTH(BI404)+1, DAY(BI404)-1), 1, Settings!$AY$23:$AY$38), BI404))</f>
        <v/>
      </c>
      <c r="BZ404" s="119" t="str">
        <f>IF(BJ404="", "", IF(BJ404&lt;=$B404, WORKDAY(DATE(YEAR($BB404), MONTH(BJ404)+1, DAY(BJ404)-1), 1, Settings!$AY$23:$AY$38), BJ404))</f>
        <v/>
      </c>
      <c r="CA404" s="119" t="str">
        <f>IF(BK404="", "", IF(BK404&lt;=$B404, WORKDAY(DATE(YEAR($BB404), MONTH(BK404)+1, DAY(BK404)-1), 1, Settings!$AY$23:$AY$38), BK404))</f>
        <v/>
      </c>
      <c r="CB404" s="119" t="str">
        <f>IF(BL404="", "", IF(BL404&lt;=$B404, WORKDAY(DATE(YEAR($BB404), MONTH(BL404)+1, DAY(BL404)-1), 1, Settings!$AY$23:$AY$38), BL404))</f>
        <v/>
      </c>
      <c r="CC404" s="119" t="str">
        <f>IF(BM404="", "", IF(BM404&lt;=$B404, WORKDAY(DATE(YEAR($BB404), MONTH(BM404)+1, DAY(BM404)-1), 1, Settings!$AY$23:$AY$38), BM404))</f>
        <v/>
      </c>
      <c r="CD404" s="119" t="str">
        <f>IF(BN404="", "", IF(BN404&lt;=$B404, WORKDAY(DATE(YEAR($BB404), MONTH(BN404)+1, DAY(BN404)-1), 1, Settings!$AY$23:$AY$38), BN404))</f>
        <v/>
      </c>
      <c r="CE404" s="119" t="str">
        <f>IF(BO404="", "", IF(BO404&lt;=$B404, WORKDAY(DATE(YEAR($BB404), MONTH(BO404)+1, DAY(BO404)-1), 1, Settings!$AY$23:$AY$38), BO404))</f>
        <v/>
      </c>
      <c r="CF404" s="120" t="str">
        <f>IF(BP404="", "", IF(BP404&lt;=$B404, WORKDAY(DATE(YEAR($BB404), MONTH(BP404)+1, DAY(BP404)-1), 1, Settings!$AY$23:$AY$38), BP404))</f>
        <v/>
      </c>
      <c r="CH404" s="48" t="str">
        <f t="shared" si="190"/>
        <v/>
      </c>
      <c r="CI404" s="49" t="str">
        <f t="shared" si="191"/>
        <v/>
      </c>
      <c r="CJ404" s="49" t="str">
        <f t="shared" si="192"/>
        <v/>
      </c>
      <c r="CK404" s="49" t="str">
        <f t="shared" si="193"/>
        <v/>
      </c>
      <c r="CL404" s="49" t="str">
        <f t="shared" si="194"/>
        <v/>
      </c>
      <c r="CM404" s="49" t="str">
        <f t="shared" si="195"/>
        <v/>
      </c>
      <c r="CN404" s="49" t="str">
        <f t="shared" si="196"/>
        <v/>
      </c>
      <c r="CO404" s="49" t="str">
        <f t="shared" si="197"/>
        <v/>
      </c>
      <c r="CP404" s="49" t="str">
        <f t="shared" si="198"/>
        <v/>
      </c>
      <c r="CQ404" s="49" t="str">
        <f t="shared" si="199"/>
        <v/>
      </c>
      <c r="CR404" s="49" t="str">
        <f t="shared" si="200"/>
        <v/>
      </c>
      <c r="CS404" s="49" t="str">
        <f t="shared" si="201"/>
        <v/>
      </c>
      <c r="CT404" s="49" t="str">
        <f t="shared" si="202"/>
        <v/>
      </c>
      <c r="CU404" s="49" t="str">
        <f t="shared" si="203"/>
        <v/>
      </c>
      <c r="CV404" s="16" t="str">
        <f t="shared" si="204"/>
        <v/>
      </c>
      <c r="CX404" s="48" t="str">
        <f t="shared" si="205"/>
        <v/>
      </c>
      <c r="CY404" s="49" t="str">
        <f t="shared" si="206"/>
        <v/>
      </c>
      <c r="CZ404" s="49" t="str">
        <f t="shared" si="207"/>
        <v/>
      </c>
      <c r="DA404" s="49" t="str">
        <f t="shared" si="208"/>
        <v/>
      </c>
      <c r="DB404" s="49" t="str">
        <f t="shared" si="209"/>
        <v/>
      </c>
      <c r="DC404" s="49" t="str">
        <f t="shared" si="210"/>
        <v/>
      </c>
      <c r="DD404" s="49" t="str">
        <f t="shared" si="211"/>
        <v/>
      </c>
      <c r="DE404" s="49" t="str">
        <f t="shared" si="212"/>
        <v/>
      </c>
      <c r="DF404" s="49" t="str">
        <f t="shared" si="213"/>
        <v/>
      </c>
      <c r="DG404" s="49" t="str">
        <f t="shared" si="214"/>
        <v/>
      </c>
      <c r="DH404" s="49" t="str">
        <f t="shared" si="215"/>
        <v/>
      </c>
      <c r="DI404" s="49" t="str">
        <f t="shared" si="216"/>
        <v/>
      </c>
      <c r="DJ404" s="49" t="str">
        <f t="shared" si="217"/>
        <v/>
      </c>
      <c r="DK404" s="49" t="str">
        <f t="shared" si="218"/>
        <v/>
      </c>
      <c r="DL404" s="16" t="str">
        <f t="shared" si="219"/>
        <v/>
      </c>
      <c r="DN404" s="17" t="str">
        <f t="shared" si="220"/>
        <v>Jul 2020</v>
      </c>
    </row>
    <row r="405" spans="1:118" x14ac:dyDescent="0.25">
      <c r="A405" s="30"/>
      <c r="B405" s="102">
        <f>IF(B404="", "", IFERROR(IF(B404+1&gt;Settings!$G$25, "", B404+1), ""))</f>
        <v>44041</v>
      </c>
      <c r="C405" s="294"/>
      <c r="D405" s="295"/>
      <c r="E405" s="295"/>
      <c r="F405" s="295"/>
      <c r="G405" s="295"/>
      <c r="H405" s="295"/>
      <c r="I405" s="295"/>
      <c r="J405" s="295"/>
      <c r="K405" s="295"/>
      <c r="L405" s="295"/>
      <c r="M405" s="295"/>
      <c r="N405" s="295"/>
      <c r="O405" s="295"/>
      <c r="P405" s="295"/>
      <c r="Q405" s="296"/>
      <c r="R405" s="30"/>
      <c r="T405" s="17" t="str">
        <f>IF($B405="", "", IF($B405&lt;Settings!$G$23, "Old", "New"))</f>
        <v>New</v>
      </c>
      <c r="AL405" s="118" t="str">
        <f>IF(OR($B405="", C405="", C$10="", AL$9), "", IFERROR($B405+INDEX(Settings!$AF$19:$AF$33, MATCH(C$10, Settings!$Y$19:$Y$33, 0))+IF(INDEX(Settings!$AI$19:$AI$33, MATCH(C$10, Settings!$Y$19:$Y$33, 0))="", 0, INDEX($AO$2:$AU$8, MATCH(TEXT($B405, "ddd"), $AN$2:$AN$8, 0), MATCH(INDEX(Settings!$AI$19:$AI$33, MATCH(C$10, Settings!$Y$19:$Y$33, 0)), $AO$1:$AU$1, 0))), 0))</f>
        <v/>
      </c>
      <c r="AM405" s="119" t="str">
        <f>IF(OR($B405="", D405="", D$10="", AM$9), "", IFERROR($B405+INDEX(Settings!$AF$19:$AF$33, MATCH(D$10, Settings!$Y$19:$Y$33, 0))+IF(INDEX(Settings!$AI$19:$AI$33, MATCH(D$10, Settings!$Y$19:$Y$33, 0))="", 0, INDEX($AO$2:$AU$8, MATCH(TEXT($B405, "ddd"), $AN$2:$AN$8, 0), MATCH(INDEX(Settings!$AI$19:$AI$33, MATCH(D$10, Settings!$Y$19:$Y$33, 0)), $AO$1:$AU$1, 0))), 0))</f>
        <v/>
      </c>
      <c r="AN405" s="119" t="str">
        <f>IF(OR($B405="", E405="", E$10="", AN$9), "", IFERROR($B405+INDEX(Settings!$AF$19:$AF$33, MATCH(E$10, Settings!$Y$19:$Y$33, 0))+IF(INDEX(Settings!$AI$19:$AI$33, MATCH(E$10, Settings!$Y$19:$Y$33, 0))="", 0, INDEX($AO$2:$AU$8, MATCH(TEXT($B405, "ddd"), $AN$2:$AN$8, 0), MATCH(INDEX(Settings!$AI$19:$AI$33, MATCH(E$10, Settings!$Y$19:$Y$33, 0)), $AO$1:$AU$1, 0))), 0))</f>
        <v/>
      </c>
      <c r="AO405" s="119" t="str">
        <f>IF(OR($B405="", F405="", F$10="", AO$9), "", IFERROR($B405+INDEX(Settings!$AF$19:$AF$33, MATCH(F$10, Settings!$Y$19:$Y$33, 0))+IF(INDEX(Settings!$AI$19:$AI$33, MATCH(F$10, Settings!$Y$19:$Y$33, 0))="", 0, INDEX($AO$2:$AU$8, MATCH(TEXT($B405, "ddd"), $AN$2:$AN$8, 0), MATCH(INDEX(Settings!$AI$19:$AI$33, MATCH(F$10, Settings!$Y$19:$Y$33, 0)), $AO$1:$AU$1, 0))), 0))</f>
        <v/>
      </c>
      <c r="AP405" s="119" t="str">
        <f>IF(OR($B405="", G405="", G$10="", AP$9), "", IFERROR($B405+INDEX(Settings!$AF$19:$AF$33, MATCH(G$10, Settings!$Y$19:$Y$33, 0))+IF(INDEX(Settings!$AI$19:$AI$33, MATCH(G$10, Settings!$Y$19:$Y$33, 0))="", 0, INDEX($AO$2:$AU$8, MATCH(TEXT($B405, "ddd"), $AN$2:$AN$8, 0), MATCH(INDEX(Settings!$AI$19:$AI$33, MATCH(G$10, Settings!$Y$19:$Y$33, 0)), $AO$1:$AU$1, 0))), 0))</f>
        <v/>
      </c>
      <c r="AQ405" s="119" t="str">
        <f>IF(OR($B405="", H405="", H$10="", AQ$9), "", IFERROR($B405+INDEX(Settings!$AF$19:$AF$33, MATCH(H$10, Settings!$Y$19:$Y$33, 0))+IF(INDEX(Settings!$AI$19:$AI$33, MATCH(H$10, Settings!$Y$19:$Y$33, 0))="", 0, INDEX($AO$2:$AU$8, MATCH(TEXT($B405, "ddd"), $AN$2:$AN$8, 0), MATCH(INDEX(Settings!$AI$19:$AI$33, MATCH(H$10, Settings!$Y$19:$Y$33, 0)), $AO$1:$AU$1, 0))), 0))</f>
        <v/>
      </c>
      <c r="AR405" s="119" t="str">
        <f>IF(OR($B405="", I405="", I$10="", AR$9), "", IFERROR($B405+INDEX(Settings!$AF$19:$AF$33, MATCH(I$10, Settings!$Y$19:$Y$33, 0))+IF(INDEX(Settings!$AI$19:$AI$33, MATCH(I$10, Settings!$Y$19:$Y$33, 0))="", 0, INDEX($AO$2:$AU$8, MATCH(TEXT($B405, "ddd"), $AN$2:$AN$8, 0), MATCH(INDEX(Settings!$AI$19:$AI$33, MATCH(I$10, Settings!$Y$19:$Y$33, 0)), $AO$1:$AU$1, 0))), 0))</f>
        <v/>
      </c>
      <c r="AS405" s="119" t="str">
        <f>IF(OR($B405="", J405="", J$10="", AS$9), "", IFERROR($B405+INDEX(Settings!$AF$19:$AF$33, MATCH(J$10, Settings!$Y$19:$Y$33, 0))+IF(INDEX(Settings!$AI$19:$AI$33, MATCH(J$10, Settings!$Y$19:$Y$33, 0))="", 0, INDEX($AO$2:$AU$8, MATCH(TEXT($B405, "ddd"), $AN$2:$AN$8, 0), MATCH(INDEX(Settings!$AI$19:$AI$33, MATCH(J$10, Settings!$Y$19:$Y$33, 0)), $AO$1:$AU$1, 0))), 0))</f>
        <v/>
      </c>
      <c r="AT405" s="119" t="str">
        <f>IF(OR($B405="", K405="", K$10="", AT$9), "", IFERROR($B405+INDEX(Settings!$AF$19:$AF$33, MATCH(K$10, Settings!$Y$19:$Y$33, 0))+IF(INDEX(Settings!$AI$19:$AI$33, MATCH(K$10, Settings!$Y$19:$Y$33, 0))="", 0, INDEX($AO$2:$AU$8, MATCH(TEXT($B405, "ddd"), $AN$2:$AN$8, 0), MATCH(INDEX(Settings!$AI$19:$AI$33, MATCH(K$10, Settings!$Y$19:$Y$33, 0)), $AO$1:$AU$1, 0))), 0))</f>
        <v/>
      </c>
      <c r="AU405" s="119" t="str">
        <f>IF(OR($B405="", L405="", L$10="", AU$9), "", IFERROR($B405+INDEX(Settings!$AF$19:$AF$33, MATCH(L$10, Settings!$Y$19:$Y$33, 0))+IF(INDEX(Settings!$AI$19:$AI$33, MATCH(L$10, Settings!$Y$19:$Y$33, 0))="", 0, INDEX($AO$2:$AU$8, MATCH(TEXT($B405, "ddd"), $AN$2:$AN$8, 0), MATCH(INDEX(Settings!$AI$19:$AI$33, MATCH(L$10, Settings!$Y$19:$Y$33, 0)), $AO$1:$AU$1, 0))), 0))</f>
        <v/>
      </c>
      <c r="AV405" s="119" t="str">
        <f>IF(OR($B405="", M405="", M$10="", AV$9), "", IFERROR($B405+INDEX(Settings!$AF$19:$AF$33, MATCH(M$10, Settings!$Y$19:$Y$33, 0))+IF(INDEX(Settings!$AI$19:$AI$33, MATCH(M$10, Settings!$Y$19:$Y$33, 0))="", 0, INDEX($AO$2:$AU$8, MATCH(TEXT($B405, "ddd"), $AN$2:$AN$8, 0), MATCH(INDEX(Settings!$AI$19:$AI$33, MATCH(M$10, Settings!$Y$19:$Y$33, 0)), $AO$1:$AU$1, 0))), 0))</f>
        <v/>
      </c>
      <c r="AW405" s="119" t="str">
        <f>IF(OR($B405="", N405="", N$10="", AW$9), "", IFERROR($B405+INDEX(Settings!$AF$19:$AF$33, MATCH(N$10, Settings!$Y$19:$Y$33, 0))+IF(INDEX(Settings!$AI$19:$AI$33, MATCH(N$10, Settings!$Y$19:$Y$33, 0))="", 0, INDEX($AO$2:$AU$8, MATCH(TEXT($B405, "ddd"), $AN$2:$AN$8, 0), MATCH(INDEX(Settings!$AI$19:$AI$33, MATCH(N$10, Settings!$Y$19:$Y$33, 0)), $AO$1:$AU$1, 0))), 0))</f>
        <v/>
      </c>
      <c r="AX405" s="119" t="str">
        <f>IF(OR($B405="", O405="", O$10="", AX$9), "", IFERROR($B405+INDEX(Settings!$AF$19:$AF$33, MATCH(O$10, Settings!$Y$19:$Y$33, 0))+IF(INDEX(Settings!$AI$19:$AI$33, MATCH(O$10, Settings!$Y$19:$Y$33, 0))="", 0, INDEX($AO$2:$AU$8, MATCH(TEXT($B405, "ddd"), $AN$2:$AN$8, 0), MATCH(INDEX(Settings!$AI$19:$AI$33, MATCH(O$10, Settings!$Y$19:$Y$33, 0)), $AO$1:$AU$1, 0))), 0))</f>
        <v/>
      </c>
      <c r="AY405" s="119" t="str">
        <f>IF(OR($B405="", P405="", P$10="", AY$9), "", IFERROR($B405+INDEX(Settings!$AF$19:$AF$33, MATCH(P$10, Settings!$Y$19:$Y$33, 0))+IF(INDEX(Settings!$AI$19:$AI$33, MATCH(P$10, Settings!$Y$19:$Y$33, 0))="", 0, INDEX($AO$2:$AU$8, MATCH(TEXT($B405, "ddd"), $AN$2:$AN$8, 0), MATCH(INDEX(Settings!$AI$19:$AI$33, MATCH(P$10, Settings!$Y$19:$Y$33, 0)), $AO$1:$AU$1, 0))), 0))</f>
        <v/>
      </c>
      <c r="AZ405" s="120" t="str">
        <f>IF(OR($B405="", Q405="", Q$10="", AZ$9), "", IFERROR($B405+INDEX(Settings!$AF$19:$AF$33, MATCH(Q$10, Settings!$Y$19:$Y$33, 0))+IF(INDEX(Settings!$AI$19:$AI$33, MATCH(Q$10, Settings!$Y$19:$Y$33, 0))="", 0, INDEX($AO$2:$AU$8, MATCH(TEXT($B405, "ddd"), $AN$2:$AN$8, 0), MATCH(INDEX(Settings!$AI$19:$AI$33, MATCH(Q$10, Settings!$Y$19:$Y$33, 0)), $AO$1:$AU$1, 0))), 0))</f>
        <v/>
      </c>
      <c r="BB405" s="118" t="str">
        <f>IF(OR(C$10="", $B405="", C405="", BB$9=""), "", IFERROR(WORKDAY((DATE(YEAR($B405), MONTH($B405)+INDEX(Settings!$AM$19:$AM$33, MATCH(C$10, Settings!$Y$19:$Y$33, 0)), IF(INDEX(Settings!$AQ$19:$AQ$33, MATCH(C$10, Settings!$Y$19:$Y$33, 0))=0, DAY($B405), INDEX(Settings!$AQ$19:$AQ$33, MATCH(C$10, Settings!$Y$19:$Y$33, 0))))-1), 1, Settings!$AY$23:$AY$38), ""))</f>
        <v/>
      </c>
      <c r="BC405" s="119" t="str">
        <f>IF(OR(D$10="", $B405="", D405="", BC$9=""), "", IFERROR(WORKDAY((DATE(YEAR($B405), MONTH($B405)+INDEX(Settings!$AM$19:$AM$33, MATCH(D$10, Settings!$Y$19:$Y$33, 0)), IF(INDEX(Settings!$AQ$19:$AQ$33, MATCH(D$10, Settings!$Y$19:$Y$33, 0))=0, DAY($B405), INDEX(Settings!$AQ$19:$AQ$33, MATCH(D$10, Settings!$Y$19:$Y$33, 0))))-1), 1, Settings!$AY$23:$AY$38), ""))</f>
        <v/>
      </c>
      <c r="BD405" s="119" t="str">
        <f>IF(OR(E$10="", $B405="", E405="", BD$9=""), "", IFERROR(WORKDAY((DATE(YEAR($B405), MONTH($B405)+INDEX(Settings!$AM$19:$AM$33, MATCH(E$10, Settings!$Y$19:$Y$33, 0)), IF(INDEX(Settings!$AQ$19:$AQ$33, MATCH(E$10, Settings!$Y$19:$Y$33, 0))=0, DAY($B405), INDEX(Settings!$AQ$19:$AQ$33, MATCH(E$10, Settings!$Y$19:$Y$33, 0))))-1), 1, Settings!$AY$23:$AY$38), ""))</f>
        <v/>
      </c>
      <c r="BE405" s="119" t="str">
        <f>IF(OR(F$10="", $B405="", F405="", BE$9=""), "", IFERROR(WORKDAY((DATE(YEAR($B405), MONTH($B405)+INDEX(Settings!$AM$19:$AM$33, MATCH(F$10, Settings!$Y$19:$Y$33, 0)), IF(INDEX(Settings!$AQ$19:$AQ$33, MATCH(F$10, Settings!$Y$19:$Y$33, 0))=0, DAY($B405), INDEX(Settings!$AQ$19:$AQ$33, MATCH(F$10, Settings!$Y$19:$Y$33, 0))))-1), 1, Settings!$AY$23:$AY$38), ""))</f>
        <v/>
      </c>
      <c r="BF405" s="119" t="str">
        <f>IF(OR(G$10="", $B405="", G405="", BF$9=""), "", IFERROR(WORKDAY((DATE(YEAR($B405), MONTH($B405)+INDEX(Settings!$AM$19:$AM$33, MATCH(G$10, Settings!$Y$19:$Y$33, 0)), IF(INDEX(Settings!$AQ$19:$AQ$33, MATCH(G$10, Settings!$Y$19:$Y$33, 0))=0, DAY($B405), INDEX(Settings!$AQ$19:$AQ$33, MATCH(G$10, Settings!$Y$19:$Y$33, 0))))-1), 1, Settings!$AY$23:$AY$38), ""))</f>
        <v/>
      </c>
      <c r="BG405" s="119" t="str">
        <f>IF(OR(H$10="", $B405="", H405="", BG$9=""), "", IFERROR(WORKDAY((DATE(YEAR($B405), MONTH($B405)+INDEX(Settings!$AM$19:$AM$33, MATCH(H$10, Settings!$Y$19:$Y$33, 0)), IF(INDEX(Settings!$AQ$19:$AQ$33, MATCH(H$10, Settings!$Y$19:$Y$33, 0))=0, DAY($B405), INDEX(Settings!$AQ$19:$AQ$33, MATCH(H$10, Settings!$Y$19:$Y$33, 0))))-1), 1, Settings!$AY$23:$AY$38), ""))</f>
        <v/>
      </c>
      <c r="BH405" s="119" t="str">
        <f>IF(OR(I$10="", $B405="", I405="", BH$9=""), "", IFERROR(WORKDAY((DATE(YEAR($B405), MONTH($B405)+INDEX(Settings!$AM$19:$AM$33, MATCH(I$10, Settings!$Y$19:$Y$33, 0)), IF(INDEX(Settings!$AQ$19:$AQ$33, MATCH(I$10, Settings!$Y$19:$Y$33, 0))=0, DAY($B405), INDEX(Settings!$AQ$19:$AQ$33, MATCH(I$10, Settings!$Y$19:$Y$33, 0))))-1), 1, Settings!$AY$23:$AY$38), ""))</f>
        <v/>
      </c>
      <c r="BI405" s="119" t="str">
        <f>IF(OR(J$10="", $B405="", J405="", BI$9=""), "", IFERROR(WORKDAY((DATE(YEAR($B405), MONTH($B405)+INDEX(Settings!$AM$19:$AM$33, MATCH(J$10, Settings!$Y$19:$Y$33, 0)), IF(INDEX(Settings!$AQ$19:$AQ$33, MATCH(J$10, Settings!$Y$19:$Y$33, 0))=0, DAY($B405), INDEX(Settings!$AQ$19:$AQ$33, MATCH(J$10, Settings!$Y$19:$Y$33, 0))))-1), 1, Settings!$AY$23:$AY$38), ""))</f>
        <v/>
      </c>
      <c r="BJ405" s="119" t="str">
        <f>IF(OR(K$10="", $B405="", K405="", BJ$9=""), "", IFERROR(WORKDAY((DATE(YEAR($B405), MONTH($B405)+INDEX(Settings!$AM$19:$AM$33, MATCH(K$10, Settings!$Y$19:$Y$33, 0)), IF(INDEX(Settings!$AQ$19:$AQ$33, MATCH(K$10, Settings!$Y$19:$Y$33, 0))=0, DAY($B405), INDEX(Settings!$AQ$19:$AQ$33, MATCH(K$10, Settings!$Y$19:$Y$33, 0))))-1), 1, Settings!$AY$23:$AY$38), ""))</f>
        <v/>
      </c>
      <c r="BK405" s="119" t="str">
        <f>IF(OR(L$10="", $B405="", L405="", BK$9=""), "", IFERROR(WORKDAY((DATE(YEAR($B405), MONTH($B405)+INDEX(Settings!$AM$19:$AM$33, MATCH(L$10, Settings!$Y$19:$Y$33, 0)), IF(INDEX(Settings!$AQ$19:$AQ$33, MATCH(L$10, Settings!$Y$19:$Y$33, 0))=0, DAY($B405), INDEX(Settings!$AQ$19:$AQ$33, MATCH(L$10, Settings!$Y$19:$Y$33, 0))))-1), 1, Settings!$AY$23:$AY$38), ""))</f>
        <v/>
      </c>
      <c r="BL405" s="119" t="str">
        <f>IF(OR(M$10="", $B405="", M405="", BL$9=""), "", IFERROR(WORKDAY((DATE(YEAR($B405), MONTH($B405)+INDEX(Settings!$AM$19:$AM$33, MATCH(M$10, Settings!$Y$19:$Y$33, 0)), IF(INDEX(Settings!$AQ$19:$AQ$33, MATCH(M$10, Settings!$Y$19:$Y$33, 0))=0, DAY($B405), INDEX(Settings!$AQ$19:$AQ$33, MATCH(M$10, Settings!$Y$19:$Y$33, 0))))-1), 1, Settings!$AY$23:$AY$38), ""))</f>
        <v/>
      </c>
      <c r="BM405" s="119" t="str">
        <f>IF(OR(N$10="", $B405="", N405="", BM$9=""), "", IFERROR(WORKDAY((DATE(YEAR($B405), MONTH($B405)+INDEX(Settings!$AM$19:$AM$33, MATCH(N$10, Settings!$Y$19:$Y$33, 0)), IF(INDEX(Settings!$AQ$19:$AQ$33, MATCH(N$10, Settings!$Y$19:$Y$33, 0))=0, DAY($B405), INDEX(Settings!$AQ$19:$AQ$33, MATCH(N$10, Settings!$Y$19:$Y$33, 0))))-1), 1, Settings!$AY$23:$AY$38), ""))</f>
        <v/>
      </c>
      <c r="BN405" s="119" t="str">
        <f>IF(OR(O$10="", $B405="", O405="", BN$9=""), "", IFERROR(WORKDAY((DATE(YEAR($B405), MONTH($B405)+INDEX(Settings!$AM$19:$AM$33, MATCH(O$10, Settings!$Y$19:$Y$33, 0)), IF(INDEX(Settings!$AQ$19:$AQ$33, MATCH(O$10, Settings!$Y$19:$Y$33, 0))=0, DAY($B405), INDEX(Settings!$AQ$19:$AQ$33, MATCH(O$10, Settings!$Y$19:$Y$33, 0))))-1), 1, Settings!$AY$23:$AY$38), ""))</f>
        <v/>
      </c>
      <c r="BO405" s="119" t="str">
        <f>IF(OR(P$10="", $B405="", P405="", BO$9=""), "", IFERROR(WORKDAY((DATE(YEAR($B405), MONTH($B405)+INDEX(Settings!$AM$19:$AM$33, MATCH(P$10, Settings!$Y$19:$Y$33, 0)), IF(INDEX(Settings!$AQ$19:$AQ$33, MATCH(P$10, Settings!$Y$19:$Y$33, 0))=0, DAY($B405), INDEX(Settings!$AQ$19:$AQ$33, MATCH(P$10, Settings!$Y$19:$Y$33, 0))))-1), 1, Settings!$AY$23:$AY$38), ""))</f>
        <v/>
      </c>
      <c r="BP405" s="120" t="str">
        <f>IF(OR(Q$10="", $B405="", Q405="", BP$9=""), "", IFERROR(WORKDAY((DATE(YEAR($B405), MONTH($B405)+INDEX(Settings!$AM$19:$AM$33, MATCH(Q$10, Settings!$Y$19:$Y$33, 0)), IF(INDEX(Settings!$AQ$19:$AQ$33, MATCH(Q$10, Settings!$Y$19:$Y$33, 0))=0, DAY($B405), INDEX(Settings!$AQ$19:$AQ$33, MATCH(Q$10, Settings!$Y$19:$Y$33, 0))))-1), 1, Settings!$AY$23:$AY$38), ""))</f>
        <v/>
      </c>
      <c r="BR405" s="118" t="str">
        <f>IF(BB405="", "", IF(BB405&lt;=$B405, WORKDAY(DATE(YEAR($BB405), MONTH(BB405)+1, DAY(BB405)-1), 1, Settings!$AY$23:$AY$38), BB405))</f>
        <v/>
      </c>
      <c r="BS405" s="119" t="str">
        <f>IF(BC405="", "", IF(BC405&lt;=$B405, WORKDAY(DATE(YEAR($BB405), MONTH(BC405)+1, DAY(BC405)-1), 1, Settings!$AY$23:$AY$38), BC405))</f>
        <v/>
      </c>
      <c r="BT405" s="119" t="str">
        <f>IF(BD405="", "", IF(BD405&lt;=$B405, WORKDAY(DATE(YEAR($BB405), MONTH(BD405)+1, DAY(BD405)-1), 1, Settings!$AY$23:$AY$38), BD405))</f>
        <v/>
      </c>
      <c r="BU405" s="119" t="str">
        <f>IF(BE405="", "", IF(BE405&lt;=$B405, WORKDAY(DATE(YEAR($BB405), MONTH(BE405)+1, DAY(BE405)-1), 1, Settings!$AY$23:$AY$38), BE405))</f>
        <v/>
      </c>
      <c r="BV405" s="119" t="str">
        <f>IF(BF405="", "", IF(BF405&lt;=$B405, WORKDAY(DATE(YEAR($BB405), MONTH(BF405)+1, DAY(BF405)-1), 1, Settings!$AY$23:$AY$38), BF405))</f>
        <v/>
      </c>
      <c r="BW405" s="119" t="str">
        <f>IF(BG405="", "", IF(BG405&lt;=$B405, WORKDAY(DATE(YEAR($BB405), MONTH(BG405)+1, DAY(BG405)-1), 1, Settings!$AY$23:$AY$38), BG405))</f>
        <v/>
      </c>
      <c r="BX405" s="119" t="str">
        <f>IF(BH405="", "", IF(BH405&lt;=$B405, WORKDAY(DATE(YEAR($BB405), MONTH(BH405)+1, DAY(BH405)-1), 1, Settings!$AY$23:$AY$38), BH405))</f>
        <v/>
      </c>
      <c r="BY405" s="119" t="str">
        <f>IF(BI405="", "", IF(BI405&lt;=$B405, WORKDAY(DATE(YEAR($BB405), MONTH(BI405)+1, DAY(BI405)-1), 1, Settings!$AY$23:$AY$38), BI405))</f>
        <v/>
      </c>
      <c r="BZ405" s="119" t="str">
        <f>IF(BJ405="", "", IF(BJ405&lt;=$B405, WORKDAY(DATE(YEAR($BB405), MONTH(BJ405)+1, DAY(BJ405)-1), 1, Settings!$AY$23:$AY$38), BJ405))</f>
        <v/>
      </c>
      <c r="CA405" s="119" t="str">
        <f>IF(BK405="", "", IF(BK405&lt;=$B405, WORKDAY(DATE(YEAR($BB405), MONTH(BK405)+1, DAY(BK405)-1), 1, Settings!$AY$23:$AY$38), BK405))</f>
        <v/>
      </c>
      <c r="CB405" s="119" t="str">
        <f>IF(BL405="", "", IF(BL405&lt;=$B405, WORKDAY(DATE(YEAR($BB405), MONTH(BL405)+1, DAY(BL405)-1), 1, Settings!$AY$23:$AY$38), BL405))</f>
        <v/>
      </c>
      <c r="CC405" s="119" t="str">
        <f>IF(BM405="", "", IF(BM405&lt;=$B405, WORKDAY(DATE(YEAR($BB405), MONTH(BM405)+1, DAY(BM405)-1), 1, Settings!$AY$23:$AY$38), BM405))</f>
        <v/>
      </c>
      <c r="CD405" s="119" t="str">
        <f>IF(BN405="", "", IF(BN405&lt;=$B405, WORKDAY(DATE(YEAR($BB405), MONTH(BN405)+1, DAY(BN405)-1), 1, Settings!$AY$23:$AY$38), BN405))</f>
        <v/>
      </c>
      <c r="CE405" s="119" t="str">
        <f>IF(BO405="", "", IF(BO405&lt;=$B405, WORKDAY(DATE(YEAR($BB405), MONTH(BO405)+1, DAY(BO405)-1), 1, Settings!$AY$23:$AY$38), BO405))</f>
        <v/>
      </c>
      <c r="CF405" s="120" t="str">
        <f>IF(BP405="", "", IF(BP405&lt;=$B405, WORKDAY(DATE(YEAR($BB405), MONTH(BP405)+1, DAY(BP405)-1), 1, Settings!$AY$23:$AY$38), BP405))</f>
        <v/>
      </c>
      <c r="CH405" s="48" t="str">
        <f t="shared" si="190"/>
        <v/>
      </c>
      <c r="CI405" s="49" t="str">
        <f t="shared" si="191"/>
        <v/>
      </c>
      <c r="CJ405" s="49" t="str">
        <f t="shared" si="192"/>
        <v/>
      </c>
      <c r="CK405" s="49" t="str">
        <f t="shared" si="193"/>
        <v/>
      </c>
      <c r="CL405" s="49" t="str">
        <f t="shared" si="194"/>
        <v/>
      </c>
      <c r="CM405" s="49" t="str">
        <f t="shared" si="195"/>
        <v/>
      </c>
      <c r="CN405" s="49" t="str">
        <f t="shared" si="196"/>
        <v/>
      </c>
      <c r="CO405" s="49" t="str">
        <f t="shared" si="197"/>
        <v/>
      </c>
      <c r="CP405" s="49" t="str">
        <f t="shared" si="198"/>
        <v/>
      </c>
      <c r="CQ405" s="49" t="str">
        <f t="shared" si="199"/>
        <v/>
      </c>
      <c r="CR405" s="49" t="str">
        <f t="shared" si="200"/>
        <v/>
      </c>
      <c r="CS405" s="49" t="str">
        <f t="shared" si="201"/>
        <v/>
      </c>
      <c r="CT405" s="49" t="str">
        <f t="shared" si="202"/>
        <v/>
      </c>
      <c r="CU405" s="49" t="str">
        <f t="shared" si="203"/>
        <v/>
      </c>
      <c r="CV405" s="16" t="str">
        <f t="shared" si="204"/>
        <v/>
      </c>
      <c r="CX405" s="48" t="str">
        <f t="shared" si="205"/>
        <v/>
      </c>
      <c r="CY405" s="49" t="str">
        <f t="shared" si="206"/>
        <v/>
      </c>
      <c r="CZ405" s="49" t="str">
        <f t="shared" si="207"/>
        <v/>
      </c>
      <c r="DA405" s="49" t="str">
        <f t="shared" si="208"/>
        <v/>
      </c>
      <c r="DB405" s="49" t="str">
        <f t="shared" si="209"/>
        <v/>
      </c>
      <c r="DC405" s="49" t="str">
        <f t="shared" si="210"/>
        <v/>
      </c>
      <c r="DD405" s="49" t="str">
        <f t="shared" si="211"/>
        <v/>
      </c>
      <c r="DE405" s="49" t="str">
        <f t="shared" si="212"/>
        <v/>
      </c>
      <c r="DF405" s="49" t="str">
        <f t="shared" si="213"/>
        <v/>
      </c>
      <c r="DG405" s="49" t="str">
        <f t="shared" si="214"/>
        <v/>
      </c>
      <c r="DH405" s="49" t="str">
        <f t="shared" si="215"/>
        <v/>
      </c>
      <c r="DI405" s="49" t="str">
        <f t="shared" si="216"/>
        <v/>
      </c>
      <c r="DJ405" s="49" t="str">
        <f t="shared" si="217"/>
        <v/>
      </c>
      <c r="DK405" s="49" t="str">
        <f t="shared" si="218"/>
        <v/>
      </c>
      <c r="DL405" s="16" t="str">
        <f t="shared" si="219"/>
        <v/>
      </c>
      <c r="DN405" s="17" t="str">
        <f t="shared" si="220"/>
        <v>Jul 2020</v>
      </c>
    </row>
    <row r="406" spans="1:118" x14ac:dyDescent="0.25">
      <c r="A406" s="30"/>
      <c r="B406" s="102">
        <f>IF(B405="", "", IFERROR(IF(B405+1&gt;Settings!$G$25, "", B405+1), ""))</f>
        <v>44042</v>
      </c>
      <c r="C406" s="294"/>
      <c r="D406" s="295"/>
      <c r="E406" s="295"/>
      <c r="F406" s="295"/>
      <c r="G406" s="295"/>
      <c r="H406" s="295"/>
      <c r="I406" s="295"/>
      <c r="J406" s="295"/>
      <c r="K406" s="295"/>
      <c r="L406" s="295"/>
      <c r="M406" s="295"/>
      <c r="N406" s="295"/>
      <c r="O406" s="295"/>
      <c r="P406" s="295"/>
      <c r="Q406" s="296"/>
      <c r="R406" s="30"/>
      <c r="T406" s="17" t="str">
        <f>IF($B406="", "", IF($B406&lt;Settings!$G$23, "Old", "New"))</f>
        <v>New</v>
      </c>
      <c r="AL406" s="118" t="str">
        <f>IF(OR($B406="", C406="", C$10="", AL$9), "", IFERROR($B406+INDEX(Settings!$AF$19:$AF$33, MATCH(C$10, Settings!$Y$19:$Y$33, 0))+IF(INDEX(Settings!$AI$19:$AI$33, MATCH(C$10, Settings!$Y$19:$Y$33, 0))="", 0, INDEX($AO$2:$AU$8, MATCH(TEXT($B406, "ddd"), $AN$2:$AN$8, 0), MATCH(INDEX(Settings!$AI$19:$AI$33, MATCH(C$10, Settings!$Y$19:$Y$33, 0)), $AO$1:$AU$1, 0))), 0))</f>
        <v/>
      </c>
      <c r="AM406" s="119" t="str">
        <f>IF(OR($B406="", D406="", D$10="", AM$9), "", IFERROR($B406+INDEX(Settings!$AF$19:$AF$33, MATCH(D$10, Settings!$Y$19:$Y$33, 0))+IF(INDEX(Settings!$AI$19:$AI$33, MATCH(D$10, Settings!$Y$19:$Y$33, 0))="", 0, INDEX($AO$2:$AU$8, MATCH(TEXT($B406, "ddd"), $AN$2:$AN$8, 0), MATCH(INDEX(Settings!$AI$19:$AI$33, MATCH(D$10, Settings!$Y$19:$Y$33, 0)), $AO$1:$AU$1, 0))), 0))</f>
        <v/>
      </c>
      <c r="AN406" s="119" t="str">
        <f>IF(OR($B406="", E406="", E$10="", AN$9), "", IFERROR($B406+INDEX(Settings!$AF$19:$AF$33, MATCH(E$10, Settings!$Y$19:$Y$33, 0))+IF(INDEX(Settings!$AI$19:$AI$33, MATCH(E$10, Settings!$Y$19:$Y$33, 0))="", 0, INDEX($AO$2:$AU$8, MATCH(TEXT($B406, "ddd"), $AN$2:$AN$8, 0), MATCH(INDEX(Settings!$AI$19:$AI$33, MATCH(E$10, Settings!$Y$19:$Y$33, 0)), $AO$1:$AU$1, 0))), 0))</f>
        <v/>
      </c>
      <c r="AO406" s="119" t="str">
        <f>IF(OR($B406="", F406="", F$10="", AO$9), "", IFERROR($B406+INDEX(Settings!$AF$19:$AF$33, MATCH(F$10, Settings!$Y$19:$Y$33, 0))+IF(INDEX(Settings!$AI$19:$AI$33, MATCH(F$10, Settings!$Y$19:$Y$33, 0))="", 0, INDEX($AO$2:$AU$8, MATCH(TEXT($B406, "ddd"), $AN$2:$AN$8, 0), MATCH(INDEX(Settings!$AI$19:$AI$33, MATCH(F$10, Settings!$Y$19:$Y$33, 0)), $AO$1:$AU$1, 0))), 0))</f>
        <v/>
      </c>
      <c r="AP406" s="119" t="str">
        <f>IF(OR($B406="", G406="", G$10="", AP$9), "", IFERROR($B406+INDEX(Settings!$AF$19:$AF$33, MATCH(G$10, Settings!$Y$19:$Y$33, 0))+IF(INDEX(Settings!$AI$19:$AI$33, MATCH(G$10, Settings!$Y$19:$Y$33, 0))="", 0, INDEX($AO$2:$AU$8, MATCH(TEXT($B406, "ddd"), $AN$2:$AN$8, 0), MATCH(INDEX(Settings!$AI$19:$AI$33, MATCH(G$10, Settings!$Y$19:$Y$33, 0)), $AO$1:$AU$1, 0))), 0))</f>
        <v/>
      </c>
      <c r="AQ406" s="119" t="str">
        <f>IF(OR($B406="", H406="", H$10="", AQ$9), "", IFERROR($B406+INDEX(Settings!$AF$19:$AF$33, MATCH(H$10, Settings!$Y$19:$Y$33, 0))+IF(INDEX(Settings!$AI$19:$AI$33, MATCH(H$10, Settings!$Y$19:$Y$33, 0))="", 0, INDEX($AO$2:$AU$8, MATCH(TEXT($B406, "ddd"), $AN$2:$AN$8, 0), MATCH(INDEX(Settings!$AI$19:$AI$33, MATCH(H$10, Settings!$Y$19:$Y$33, 0)), $AO$1:$AU$1, 0))), 0))</f>
        <v/>
      </c>
      <c r="AR406" s="119" t="str">
        <f>IF(OR($B406="", I406="", I$10="", AR$9), "", IFERROR($B406+INDEX(Settings!$AF$19:$AF$33, MATCH(I$10, Settings!$Y$19:$Y$33, 0))+IF(INDEX(Settings!$AI$19:$AI$33, MATCH(I$10, Settings!$Y$19:$Y$33, 0))="", 0, INDEX($AO$2:$AU$8, MATCH(TEXT($B406, "ddd"), $AN$2:$AN$8, 0), MATCH(INDEX(Settings!$AI$19:$AI$33, MATCH(I$10, Settings!$Y$19:$Y$33, 0)), $AO$1:$AU$1, 0))), 0))</f>
        <v/>
      </c>
      <c r="AS406" s="119" t="str">
        <f>IF(OR($B406="", J406="", J$10="", AS$9), "", IFERROR($B406+INDEX(Settings!$AF$19:$AF$33, MATCH(J$10, Settings!$Y$19:$Y$33, 0))+IF(INDEX(Settings!$AI$19:$AI$33, MATCH(J$10, Settings!$Y$19:$Y$33, 0))="", 0, INDEX($AO$2:$AU$8, MATCH(TEXT($B406, "ddd"), $AN$2:$AN$8, 0), MATCH(INDEX(Settings!$AI$19:$AI$33, MATCH(J$10, Settings!$Y$19:$Y$33, 0)), $AO$1:$AU$1, 0))), 0))</f>
        <v/>
      </c>
      <c r="AT406" s="119" t="str">
        <f>IF(OR($B406="", K406="", K$10="", AT$9), "", IFERROR($B406+INDEX(Settings!$AF$19:$AF$33, MATCH(K$10, Settings!$Y$19:$Y$33, 0))+IF(INDEX(Settings!$AI$19:$AI$33, MATCH(K$10, Settings!$Y$19:$Y$33, 0))="", 0, INDEX($AO$2:$AU$8, MATCH(TEXT($B406, "ddd"), $AN$2:$AN$8, 0), MATCH(INDEX(Settings!$AI$19:$AI$33, MATCH(K$10, Settings!$Y$19:$Y$33, 0)), $AO$1:$AU$1, 0))), 0))</f>
        <v/>
      </c>
      <c r="AU406" s="119" t="str">
        <f>IF(OR($B406="", L406="", L$10="", AU$9), "", IFERROR($B406+INDEX(Settings!$AF$19:$AF$33, MATCH(L$10, Settings!$Y$19:$Y$33, 0))+IF(INDEX(Settings!$AI$19:$AI$33, MATCH(L$10, Settings!$Y$19:$Y$33, 0))="", 0, INDEX($AO$2:$AU$8, MATCH(TEXT($B406, "ddd"), $AN$2:$AN$8, 0), MATCH(INDEX(Settings!$AI$19:$AI$33, MATCH(L$10, Settings!$Y$19:$Y$33, 0)), $AO$1:$AU$1, 0))), 0))</f>
        <v/>
      </c>
      <c r="AV406" s="119" t="str">
        <f>IF(OR($B406="", M406="", M$10="", AV$9), "", IFERROR($B406+INDEX(Settings!$AF$19:$AF$33, MATCH(M$10, Settings!$Y$19:$Y$33, 0))+IF(INDEX(Settings!$AI$19:$AI$33, MATCH(M$10, Settings!$Y$19:$Y$33, 0))="", 0, INDEX($AO$2:$AU$8, MATCH(TEXT($B406, "ddd"), $AN$2:$AN$8, 0), MATCH(INDEX(Settings!$AI$19:$AI$33, MATCH(M$10, Settings!$Y$19:$Y$33, 0)), $AO$1:$AU$1, 0))), 0))</f>
        <v/>
      </c>
      <c r="AW406" s="119" t="str">
        <f>IF(OR($B406="", N406="", N$10="", AW$9), "", IFERROR($B406+INDEX(Settings!$AF$19:$AF$33, MATCH(N$10, Settings!$Y$19:$Y$33, 0))+IF(INDEX(Settings!$AI$19:$AI$33, MATCH(N$10, Settings!$Y$19:$Y$33, 0))="", 0, INDEX($AO$2:$AU$8, MATCH(TEXT($B406, "ddd"), $AN$2:$AN$8, 0), MATCH(INDEX(Settings!$AI$19:$AI$33, MATCH(N$10, Settings!$Y$19:$Y$33, 0)), $AO$1:$AU$1, 0))), 0))</f>
        <v/>
      </c>
      <c r="AX406" s="119" t="str">
        <f>IF(OR($B406="", O406="", O$10="", AX$9), "", IFERROR($B406+INDEX(Settings!$AF$19:$AF$33, MATCH(O$10, Settings!$Y$19:$Y$33, 0))+IF(INDEX(Settings!$AI$19:$AI$33, MATCH(O$10, Settings!$Y$19:$Y$33, 0))="", 0, INDEX($AO$2:$AU$8, MATCH(TEXT($B406, "ddd"), $AN$2:$AN$8, 0), MATCH(INDEX(Settings!$AI$19:$AI$33, MATCH(O$10, Settings!$Y$19:$Y$33, 0)), $AO$1:$AU$1, 0))), 0))</f>
        <v/>
      </c>
      <c r="AY406" s="119" t="str">
        <f>IF(OR($B406="", P406="", P$10="", AY$9), "", IFERROR($B406+INDEX(Settings!$AF$19:$AF$33, MATCH(P$10, Settings!$Y$19:$Y$33, 0))+IF(INDEX(Settings!$AI$19:$AI$33, MATCH(P$10, Settings!$Y$19:$Y$33, 0))="", 0, INDEX($AO$2:$AU$8, MATCH(TEXT($B406, "ddd"), $AN$2:$AN$8, 0), MATCH(INDEX(Settings!$AI$19:$AI$33, MATCH(P$10, Settings!$Y$19:$Y$33, 0)), $AO$1:$AU$1, 0))), 0))</f>
        <v/>
      </c>
      <c r="AZ406" s="120" t="str">
        <f>IF(OR($B406="", Q406="", Q$10="", AZ$9), "", IFERROR($B406+INDEX(Settings!$AF$19:$AF$33, MATCH(Q$10, Settings!$Y$19:$Y$33, 0))+IF(INDEX(Settings!$AI$19:$AI$33, MATCH(Q$10, Settings!$Y$19:$Y$33, 0))="", 0, INDEX($AO$2:$AU$8, MATCH(TEXT($B406, "ddd"), $AN$2:$AN$8, 0), MATCH(INDEX(Settings!$AI$19:$AI$33, MATCH(Q$10, Settings!$Y$19:$Y$33, 0)), $AO$1:$AU$1, 0))), 0))</f>
        <v/>
      </c>
      <c r="BB406" s="118" t="str">
        <f>IF(OR(C$10="", $B406="", C406="", BB$9=""), "", IFERROR(WORKDAY((DATE(YEAR($B406), MONTH($B406)+INDEX(Settings!$AM$19:$AM$33, MATCH(C$10, Settings!$Y$19:$Y$33, 0)), IF(INDEX(Settings!$AQ$19:$AQ$33, MATCH(C$10, Settings!$Y$19:$Y$33, 0))=0, DAY($B406), INDEX(Settings!$AQ$19:$AQ$33, MATCH(C$10, Settings!$Y$19:$Y$33, 0))))-1), 1, Settings!$AY$23:$AY$38), ""))</f>
        <v/>
      </c>
      <c r="BC406" s="119" t="str">
        <f>IF(OR(D$10="", $B406="", D406="", BC$9=""), "", IFERROR(WORKDAY((DATE(YEAR($B406), MONTH($B406)+INDEX(Settings!$AM$19:$AM$33, MATCH(D$10, Settings!$Y$19:$Y$33, 0)), IF(INDEX(Settings!$AQ$19:$AQ$33, MATCH(D$10, Settings!$Y$19:$Y$33, 0))=0, DAY($B406), INDEX(Settings!$AQ$19:$AQ$33, MATCH(D$10, Settings!$Y$19:$Y$33, 0))))-1), 1, Settings!$AY$23:$AY$38), ""))</f>
        <v/>
      </c>
      <c r="BD406" s="119" t="str">
        <f>IF(OR(E$10="", $B406="", E406="", BD$9=""), "", IFERROR(WORKDAY((DATE(YEAR($B406), MONTH($B406)+INDEX(Settings!$AM$19:$AM$33, MATCH(E$10, Settings!$Y$19:$Y$33, 0)), IF(INDEX(Settings!$AQ$19:$AQ$33, MATCH(E$10, Settings!$Y$19:$Y$33, 0))=0, DAY($B406), INDEX(Settings!$AQ$19:$AQ$33, MATCH(E$10, Settings!$Y$19:$Y$33, 0))))-1), 1, Settings!$AY$23:$AY$38), ""))</f>
        <v/>
      </c>
      <c r="BE406" s="119" t="str">
        <f>IF(OR(F$10="", $B406="", F406="", BE$9=""), "", IFERROR(WORKDAY((DATE(YEAR($B406), MONTH($B406)+INDEX(Settings!$AM$19:$AM$33, MATCH(F$10, Settings!$Y$19:$Y$33, 0)), IF(INDEX(Settings!$AQ$19:$AQ$33, MATCH(F$10, Settings!$Y$19:$Y$33, 0))=0, DAY($B406), INDEX(Settings!$AQ$19:$AQ$33, MATCH(F$10, Settings!$Y$19:$Y$33, 0))))-1), 1, Settings!$AY$23:$AY$38), ""))</f>
        <v/>
      </c>
      <c r="BF406" s="119" t="str">
        <f>IF(OR(G$10="", $B406="", G406="", BF$9=""), "", IFERROR(WORKDAY((DATE(YEAR($B406), MONTH($B406)+INDEX(Settings!$AM$19:$AM$33, MATCH(G$10, Settings!$Y$19:$Y$33, 0)), IF(INDEX(Settings!$AQ$19:$AQ$33, MATCH(G$10, Settings!$Y$19:$Y$33, 0))=0, DAY($B406), INDEX(Settings!$AQ$19:$AQ$33, MATCH(G$10, Settings!$Y$19:$Y$33, 0))))-1), 1, Settings!$AY$23:$AY$38), ""))</f>
        <v/>
      </c>
      <c r="BG406" s="119" t="str">
        <f>IF(OR(H$10="", $B406="", H406="", BG$9=""), "", IFERROR(WORKDAY((DATE(YEAR($B406), MONTH($B406)+INDEX(Settings!$AM$19:$AM$33, MATCH(H$10, Settings!$Y$19:$Y$33, 0)), IF(INDEX(Settings!$AQ$19:$AQ$33, MATCH(H$10, Settings!$Y$19:$Y$33, 0))=0, DAY($B406), INDEX(Settings!$AQ$19:$AQ$33, MATCH(H$10, Settings!$Y$19:$Y$33, 0))))-1), 1, Settings!$AY$23:$AY$38), ""))</f>
        <v/>
      </c>
      <c r="BH406" s="119" t="str">
        <f>IF(OR(I$10="", $B406="", I406="", BH$9=""), "", IFERROR(WORKDAY((DATE(YEAR($B406), MONTH($B406)+INDEX(Settings!$AM$19:$AM$33, MATCH(I$10, Settings!$Y$19:$Y$33, 0)), IF(INDEX(Settings!$AQ$19:$AQ$33, MATCH(I$10, Settings!$Y$19:$Y$33, 0))=0, DAY($B406), INDEX(Settings!$AQ$19:$AQ$33, MATCH(I$10, Settings!$Y$19:$Y$33, 0))))-1), 1, Settings!$AY$23:$AY$38), ""))</f>
        <v/>
      </c>
      <c r="BI406" s="119" t="str">
        <f>IF(OR(J$10="", $B406="", J406="", BI$9=""), "", IFERROR(WORKDAY((DATE(YEAR($B406), MONTH($B406)+INDEX(Settings!$AM$19:$AM$33, MATCH(J$10, Settings!$Y$19:$Y$33, 0)), IF(INDEX(Settings!$AQ$19:$AQ$33, MATCH(J$10, Settings!$Y$19:$Y$33, 0))=0, DAY($B406), INDEX(Settings!$AQ$19:$AQ$33, MATCH(J$10, Settings!$Y$19:$Y$33, 0))))-1), 1, Settings!$AY$23:$AY$38), ""))</f>
        <v/>
      </c>
      <c r="BJ406" s="119" t="str">
        <f>IF(OR(K$10="", $B406="", K406="", BJ$9=""), "", IFERROR(WORKDAY((DATE(YEAR($B406), MONTH($B406)+INDEX(Settings!$AM$19:$AM$33, MATCH(K$10, Settings!$Y$19:$Y$33, 0)), IF(INDEX(Settings!$AQ$19:$AQ$33, MATCH(K$10, Settings!$Y$19:$Y$33, 0))=0, DAY($B406), INDEX(Settings!$AQ$19:$AQ$33, MATCH(K$10, Settings!$Y$19:$Y$33, 0))))-1), 1, Settings!$AY$23:$AY$38), ""))</f>
        <v/>
      </c>
      <c r="BK406" s="119" t="str">
        <f>IF(OR(L$10="", $B406="", L406="", BK$9=""), "", IFERROR(WORKDAY((DATE(YEAR($B406), MONTH($B406)+INDEX(Settings!$AM$19:$AM$33, MATCH(L$10, Settings!$Y$19:$Y$33, 0)), IF(INDEX(Settings!$AQ$19:$AQ$33, MATCH(L$10, Settings!$Y$19:$Y$33, 0))=0, DAY($B406), INDEX(Settings!$AQ$19:$AQ$33, MATCH(L$10, Settings!$Y$19:$Y$33, 0))))-1), 1, Settings!$AY$23:$AY$38), ""))</f>
        <v/>
      </c>
      <c r="BL406" s="119" t="str">
        <f>IF(OR(M$10="", $B406="", M406="", BL$9=""), "", IFERROR(WORKDAY((DATE(YEAR($B406), MONTH($B406)+INDEX(Settings!$AM$19:$AM$33, MATCH(M$10, Settings!$Y$19:$Y$33, 0)), IF(INDEX(Settings!$AQ$19:$AQ$33, MATCH(M$10, Settings!$Y$19:$Y$33, 0))=0, DAY($B406), INDEX(Settings!$AQ$19:$AQ$33, MATCH(M$10, Settings!$Y$19:$Y$33, 0))))-1), 1, Settings!$AY$23:$AY$38), ""))</f>
        <v/>
      </c>
      <c r="BM406" s="119" t="str">
        <f>IF(OR(N$10="", $B406="", N406="", BM$9=""), "", IFERROR(WORKDAY((DATE(YEAR($B406), MONTH($B406)+INDEX(Settings!$AM$19:$AM$33, MATCH(N$10, Settings!$Y$19:$Y$33, 0)), IF(INDEX(Settings!$AQ$19:$AQ$33, MATCH(N$10, Settings!$Y$19:$Y$33, 0))=0, DAY($B406), INDEX(Settings!$AQ$19:$AQ$33, MATCH(N$10, Settings!$Y$19:$Y$33, 0))))-1), 1, Settings!$AY$23:$AY$38), ""))</f>
        <v/>
      </c>
      <c r="BN406" s="119" t="str">
        <f>IF(OR(O$10="", $B406="", O406="", BN$9=""), "", IFERROR(WORKDAY((DATE(YEAR($B406), MONTH($B406)+INDEX(Settings!$AM$19:$AM$33, MATCH(O$10, Settings!$Y$19:$Y$33, 0)), IF(INDEX(Settings!$AQ$19:$AQ$33, MATCH(O$10, Settings!$Y$19:$Y$33, 0))=0, DAY($B406), INDEX(Settings!$AQ$19:$AQ$33, MATCH(O$10, Settings!$Y$19:$Y$33, 0))))-1), 1, Settings!$AY$23:$AY$38), ""))</f>
        <v/>
      </c>
      <c r="BO406" s="119" t="str">
        <f>IF(OR(P$10="", $B406="", P406="", BO$9=""), "", IFERROR(WORKDAY((DATE(YEAR($B406), MONTH($B406)+INDEX(Settings!$AM$19:$AM$33, MATCH(P$10, Settings!$Y$19:$Y$33, 0)), IF(INDEX(Settings!$AQ$19:$AQ$33, MATCH(P$10, Settings!$Y$19:$Y$33, 0))=0, DAY($B406), INDEX(Settings!$AQ$19:$AQ$33, MATCH(P$10, Settings!$Y$19:$Y$33, 0))))-1), 1, Settings!$AY$23:$AY$38), ""))</f>
        <v/>
      </c>
      <c r="BP406" s="120" t="str">
        <f>IF(OR(Q$10="", $B406="", Q406="", BP$9=""), "", IFERROR(WORKDAY((DATE(YEAR($B406), MONTH($B406)+INDEX(Settings!$AM$19:$AM$33, MATCH(Q$10, Settings!$Y$19:$Y$33, 0)), IF(INDEX(Settings!$AQ$19:$AQ$33, MATCH(Q$10, Settings!$Y$19:$Y$33, 0))=0, DAY($B406), INDEX(Settings!$AQ$19:$AQ$33, MATCH(Q$10, Settings!$Y$19:$Y$33, 0))))-1), 1, Settings!$AY$23:$AY$38), ""))</f>
        <v/>
      </c>
      <c r="BR406" s="118" t="str">
        <f>IF(BB406="", "", IF(BB406&lt;=$B406, WORKDAY(DATE(YEAR($BB406), MONTH(BB406)+1, DAY(BB406)-1), 1, Settings!$AY$23:$AY$38), BB406))</f>
        <v/>
      </c>
      <c r="BS406" s="119" t="str">
        <f>IF(BC406="", "", IF(BC406&lt;=$B406, WORKDAY(DATE(YEAR($BB406), MONTH(BC406)+1, DAY(BC406)-1), 1, Settings!$AY$23:$AY$38), BC406))</f>
        <v/>
      </c>
      <c r="BT406" s="119" t="str">
        <f>IF(BD406="", "", IF(BD406&lt;=$B406, WORKDAY(DATE(YEAR($BB406), MONTH(BD406)+1, DAY(BD406)-1), 1, Settings!$AY$23:$AY$38), BD406))</f>
        <v/>
      </c>
      <c r="BU406" s="119" t="str">
        <f>IF(BE406="", "", IF(BE406&lt;=$B406, WORKDAY(DATE(YEAR($BB406), MONTH(BE406)+1, DAY(BE406)-1), 1, Settings!$AY$23:$AY$38), BE406))</f>
        <v/>
      </c>
      <c r="BV406" s="119" t="str">
        <f>IF(BF406="", "", IF(BF406&lt;=$B406, WORKDAY(DATE(YEAR($BB406), MONTH(BF406)+1, DAY(BF406)-1), 1, Settings!$AY$23:$AY$38), BF406))</f>
        <v/>
      </c>
      <c r="BW406" s="119" t="str">
        <f>IF(BG406="", "", IF(BG406&lt;=$B406, WORKDAY(DATE(YEAR($BB406), MONTH(BG406)+1, DAY(BG406)-1), 1, Settings!$AY$23:$AY$38), BG406))</f>
        <v/>
      </c>
      <c r="BX406" s="119" t="str">
        <f>IF(BH406="", "", IF(BH406&lt;=$B406, WORKDAY(DATE(YEAR($BB406), MONTH(BH406)+1, DAY(BH406)-1), 1, Settings!$AY$23:$AY$38), BH406))</f>
        <v/>
      </c>
      <c r="BY406" s="119" t="str">
        <f>IF(BI406="", "", IF(BI406&lt;=$B406, WORKDAY(DATE(YEAR($BB406), MONTH(BI406)+1, DAY(BI406)-1), 1, Settings!$AY$23:$AY$38), BI406))</f>
        <v/>
      </c>
      <c r="BZ406" s="119" t="str">
        <f>IF(BJ406="", "", IF(BJ406&lt;=$B406, WORKDAY(DATE(YEAR($BB406), MONTH(BJ406)+1, DAY(BJ406)-1), 1, Settings!$AY$23:$AY$38), BJ406))</f>
        <v/>
      </c>
      <c r="CA406" s="119" t="str">
        <f>IF(BK406="", "", IF(BK406&lt;=$B406, WORKDAY(DATE(YEAR($BB406), MONTH(BK406)+1, DAY(BK406)-1), 1, Settings!$AY$23:$AY$38), BK406))</f>
        <v/>
      </c>
      <c r="CB406" s="119" t="str">
        <f>IF(BL406="", "", IF(BL406&lt;=$B406, WORKDAY(DATE(YEAR($BB406), MONTH(BL406)+1, DAY(BL406)-1), 1, Settings!$AY$23:$AY$38), BL406))</f>
        <v/>
      </c>
      <c r="CC406" s="119" t="str">
        <f>IF(BM406="", "", IF(BM406&lt;=$B406, WORKDAY(DATE(YEAR($BB406), MONTH(BM406)+1, DAY(BM406)-1), 1, Settings!$AY$23:$AY$38), BM406))</f>
        <v/>
      </c>
      <c r="CD406" s="119" t="str">
        <f>IF(BN406="", "", IF(BN406&lt;=$B406, WORKDAY(DATE(YEAR($BB406), MONTH(BN406)+1, DAY(BN406)-1), 1, Settings!$AY$23:$AY$38), BN406))</f>
        <v/>
      </c>
      <c r="CE406" s="119" t="str">
        <f>IF(BO406="", "", IF(BO406&lt;=$B406, WORKDAY(DATE(YEAR($BB406), MONTH(BO406)+1, DAY(BO406)-1), 1, Settings!$AY$23:$AY$38), BO406))</f>
        <v/>
      </c>
      <c r="CF406" s="120" t="str">
        <f>IF(BP406="", "", IF(BP406&lt;=$B406, WORKDAY(DATE(YEAR($BB406), MONTH(BP406)+1, DAY(BP406)-1), 1, Settings!$AY$23:$AY$38), BP406))</f>
        <v/>
      </c>
      <c r="CH406" s="48" t="str">
        <f t="shared" si="190"/>
        <v/>
      </c>
      <c r="CI406" s="49" t="str">
        <f t="shared" si="191"/>
        <v/>
      </c>
      <c r="CJ406" s="49" t="str">
        <f t="shared" si="192"/>
        <v/>
      </c>
      <c r="CK406" s="49" t="str">
        <f t="shared" si="193"/>
        <v/>
      </c>
      <c r="CL406" s="49" t="str">
        <f t="shared" si="194"/>
        <v/>
      </c>
      <c r="CM406" s="49" t="str">
        <f t="shared" si="195"/>
        <v/>
      </c>
      <c r="CN406" s="49" t="str">
        <f t="shared" si="196"/>
        <v/>
      </c>
      <c r="CO406" s="49" t="str">
        <f t="shared" si="197"/>
        <v/>
      </c>
      <c r="CP406" s="49" t="str">
        <f t="shared" si="198"/>
        <v/>
      </c>
      <c r="CQ406" s="49" t="str">
        <f t="shared" si="199"/>
        <v/>
      </c>
      <c r="CR406" s="49" t="str">
        <f t="shared" si="200"/>
        <v/>
      </c>
      <c r="CS406" s="49" t="str">
        <f t="shared" si="201"/>
        <v/>
      </c>
      <c r="CT406" s="49" t="str">
        <f t="shared" si="202"/>
        <v/>
      </c>
      <c r="CU406" s="49" t="str">
        <f t="shared" si="203"/>
        <v/>
      </c>
      <c r="CV406" s="16" t="str">
        <f t="shared" si="204"/>
        <v/>
      </c>
      <c r="CX406" s="48" t="str">
        <f t="shared" si="205"/>
        <v/>
      </c>
      <c r="CY406" s="49" t="str">
        <f t="shared" si="206"/>
        <v/>
      </c>
      <c r="CZ406" s="49" t="str">
        <f t="shared" si="207"/>
        <v/>
      </c>
      <c r="DA406" s="49" t="str">
        <f t="shared" si="208"/>
        <v/>
      </c>
      <c r="DB406" s="49" t="str">
        <f t="shared" si="209"/>
        <v/>
      </c>
      <c r="DC406" s="49" t="str">
        <f t="shared" si="210"/>
        <v/>
      </c>
      <c r="DD406" s="49" t="str">
        <f t="shared" si="211"/>
        <v/>
      </c>
      <c r="DE406" s="49" t="str">
        <f t="shared" si="212"/>
        <v/>
      </c>
      <c r="DF406" s="49" t="str">
        <f t="shared" si="213"/>
        <v/>
      </c>
      <c r="DG406" s="49" t="str">
        <f t="shared" si="214"/>
        <v/>
      </c>
      <c r="DH406" s="49" t="str">
        <f t="shared" si="215"/>
        <v/>
      </c>
      <c r="DI406" s="49" t="str">
        <f t="shared" si="216"/>
        <v/>
      </c>
      <c r="DJ406" s="49" t="str">
        <f t="shared" si="217"/>
        <v/>
      </c>
      <c r="DK406" s="49" t="str">
        <f t="shared" si="218"/>
        <v/>
      </c>
      <c r="DL406" s="16" t="str">
        <f t="shared" si="219"/>
        <v/>
      </c>
      <c r="DN406" s="17" t="str">
        <f t="shared" si="220"/>
        <v>Jul 2020</v>
      </c>
    </row>
    <row r="407" spans="1:118" x14ac:dyDescent="0.25">
      <c r="A407" s="30"/>
      <c r="B407" s="102">
        <f>IF(B406="", "", IFERROR(IF(B406+1&gt;Settings!$G$25, "", B406+1), ""))</f>
        <v>44043</v>
      </c>
      <c r="C407" s="294"/>
      <c r="D407" s="295"/>
      <c r="E407" s="295"/>
      <c r="F407" s="295"/>
      <c r="G407" s="295"/>
      <c r="H407" s="295"/>
      <c r="I407" s="295"/>
      <c r="J407" s="295"/>
      <c r="K407" s="295"/>
      <c r="L407" s="295"/>
      <c r="M407" s="295"/>
      <c r="N407" s="295"/>
      <c r="O407" s="295"/>
      <c r="P407" s="295"/>
      <c r="Q407" s="296"/>
      <c r="R407" s="30"/>
      <c r="T407" s="17" t="str">
        <f>IF($B407="", "", IF($B407&lt;Settings!$G$23, "Old", "New"))</f>
        <v>New</v>
      </c>
      <c r="AL407" s="118" t="str">
        <f>IF(OR($B407="", C407="", C$10="", AL$9), "", IFERROR($B407+INDEX(Settings!$AF$19:$AF$33, MATCH(C$10, Settings!$Y$19:$Y$33, 0))+IF(INDEX(Settings!$AI$19:$AI$33, MATCH(C$10, Settings!$Y$19:$Y$33, 0))="", 0, INDEX($AO$2:$AU$8, MATCH(TEXT($B407, "ddd"), $AN$2:$AN$8, 0), MATCH(INDEX(Settings!$AI$19:$AI$33, MATCH(C$10, Settings!$Y$19:$Y$33, 0)), $AO$1:$AU$1, 0))), 0))</f>
        <v/>
      </c>
      <c r="AM407" s="119" t="str">
        <f>IF(OR($B407="", D407="", D$10="", AM$9), "", IFERROR($B407+INDEX(Settings!$AF$19:$AF$33, MATCH(D$10, Settings!$Y$19:$Y$33, 0))+IF(INDEX(Settings!$AI$19:$AI$33, MATCH(D$10, Settings!$Y$19:$Y$33, 0))="", 0, INDEX($AO$2:$AU$8, MATCH(TEXT($B407, "ddd"), $AN$2:$AN$8, 0), MATCH(INDEX(Settings!$AI$19:$AI$33, MATCH(D$10, Settings!$Y$19:$Y$33, 0)), $AO$1:$AU$1, 0))), 0))</f>
        <v/>
      </c>
      <c r="AN407" s="119" t="str">
        <f>IF(OR($B407="", E407="", E$10="", AN$9), "", IFERROR($B407+INDEX(Settings!$AF$19:$AF$33, MATCH(E$10, Settings!$Y$19:$Y$33, 0))+IF(INDEX(Settings!$AI$19:$AI$33, MATCH(E$10, Settings!$Y$19:$Y$33, 0))="", 0, INDEX($AO$2:$AU$8, MATCH(TEXT($B407, "ddd"), $AN$2:$AN$8, 0), MATCH(INDEX(Settings!$AI$19:$AI$33, MATCH(E$10, Settings!$Y$19:$Y$33, 0)), $AO$1:$AU$1, 0))), 0))</f>
        <v/>
      </c>
      <c r="AO407" s="119" t="str">
        <f>IF(OR($B407="", F407="", F$10="", AO$9), "", IFERROR($B407+INDEX(Settings!$AF$19:$AF$33, MATCH(F$10, Settings!$Y$19:$Y$33, 0))+IF(INDEX(Settings!$AI$19:$AI$33, MATCH(F$10, Settings!$Y$19:$Y$33, 0))="", 0, INDEX($AO$2:$AU$8, MATCH(TEXT($B407, "ddd"), $AN$2:$AN$8, 0), MATCH(INDEX(Settings!$AI$19:$AI$33, MATCH(F$10, Settings!$Y$19:$Y$33, 0)), $AO$1:$AU$1, 0))), 0))</f>
        <v/>
      </c>
      <c r="AP407" s="119" t="str">
        <f>IF(OR($B407="", G407="", G$10="", AP$9), "", IFERROR($B407+INDEX(Settings!$AF$19:$AF$33, MATCH(G$10, Settings!$Y$19:$Y$33, 0))+IF(INDEX(Settings!$AI$19:$AI$33, MATCH(G$10, Settings!$Y$19:$Y$33, 0))="", 0, INDEX($AO$2:$AU$8, MATCH(TEXT($B407, "ddd"), $AN$2:$AN$8, 0), MATCH(INDEX(Settings!$AI$19:$AI$33, MATCH(G$10, Settings!$Y$19:$Y$33, 0)), $AO$1:$AU$1, 0))), 0))</f>
        <v/>
      </c>
      <c r="AQ407" s="119" t="str">
        <f>IF(OR($B407="", H407="", H$10="", AQ$9), "", IFERROR($B407+INDEX(Settings!$AF$19:$AF$33, MATCH(H$10, Settings!$Y$19:$Y$33, 0))+IF(INDEX(Settings!$AI$19:$AI$33, MATCH(H$10, Settings!$Y$19:$Y$33, 0))="", 0, INDEX($AO$2:$AU$8, MATCH(TEXT($B407, "ddd"), $AN$2:$AN$8, 0), MATCH(INDEX(Settings!$AI$19:$AI$33, MATCH(H$10, Settings!$Y$19:$Y$33, 0)), $AO$1:$AU$1, 0))), 0))</f>
        <v/>
      </c>
      <c r="AR407" s="119" t="str">
        <f>IF(OR($B407="", I407="", I$10="", AR$9), "", IFERROR($B407+INDEX(Settings!$AF$19:$AF$33, MATCH(I$10, Settings!$Y$19:$Y$33, 0))+IF(INDEX(Settings!$AI$19:$AI$33, MATCH(I$10, Settings!$Y$19:$Y$33, 0))="", 0, INDEX($AO$2:$AU$8, MATCH(TEXT($B407, "ddd"), $AN$2:$AN$8, 0), MATCH(INDEX(Settings!$AI$19:$AI$33, MATCH(I$10, Settings!$Y$19:$Y$33, 0)), $AO$1:$AU$1, 0))), 0))</f>
        <v/>
      </c>
      <c r="AS407" s="119" t="str">
        <f>IF(OR($B407="", J407="", J$10="", AS$9), "", IFERROR($B407+INDEX(Settings!$AF$19:$AF$33, MATCH(J$10, Settings!$Y$19:$Y$33, 0))+IF(INDEX(Settings!$AI$19:$AI$33, MATCH(J$10, Settings!$Y$19:$Y$33, 0))="", 0, INDEX($AO$2:$AU$8, MATCH(TEXT($B407, "ddd"), $AN$2:$AN$8, 0), MATCH(INDEX(Settings!$AI$19:$AI$33, MATCH(J$10, Settings!$Y$19:$Y$33, 0)), $AO$1:$AU$1, 0))), 0))</f>
        <v/>
      </c>
      <c r="AT407" s="119" t="str">
        <f>IF(OR($B407="", K407="", K$10="", AT$9), "", IFERROR($B407+INDEX(Settings!$AF$19:$AF$33, MATCH(K$10, Settings!$Y$19:$Y$33, 0))+IF(INDEX(Settings!$AI$19:$AI$33, MATCH(K$10, Settings!$Y$19:$Y$33, 0))="", 0, INDEX($AO$2:$AU$8, MATCH(TEXT($B407, "ddd"), $AN$2:$AN$8, 0), MATCH(INDEX(Settings!$AI$19:$AI$33, MATCH(K$10, Settings!$Y$19:$Y$33, 0)), $AO$1:$AU$1, 0))), 0))</f>
        <v/>
      </c>
      <c r="AU407" s="119" t="str">
        <f>IF(OR($B407="", L407="", L$10="", AU$9), "", IFERROR($B407+INDEX(Settings!$AF$19:$AF$33, MATCH(L$10, Settings!$Y$19:$Y$33, 0))+IF(INDEX(Settings!$AI$19:$AI$33, MATCH(L$10, Settings!$Y$19:$Y$33, 0))="", 0, INDEX($AO$2:$AU$8, MATCH(TEXT($B407, "ddd"), $AN$2:$AN$8, 0), MATCH(INDEX(Settings!$AI$19:$AI$33, MATCH(L$10, Settings!$Y$19:$Y$33, 0)), $AO$1:$AU$1, 0))), 0))</f>
        <v/>
      </c>
      <c r="AV407" s="119" t="str">
        <f>IF(OR($B407="", M407="", M$10="", AV$9), "", IFERROR($B407+INDEX(Settings!$AF$19:$AF$33, MATCH(M$10, Settings!$Y$19:$Y$33, 0))+IF(INDEX(Settings!$AI$19:$AI$33, MATCH(M$10, Settings!$Y$19:$Y$33, 0))="", 0, INDEX($AO$2:$AU$8, MATCH(TEXT($B407, "ddd"), $AN$2:$AN$8, 0), MATCH(INDEX(Settings!$AI$19:$AI$33, MATCH(M$10, Settings!$Y$19:$Y$33, 0)), $AO$1:$AU$1, 0))), 0))</f>
        <v/>
      </c>
      <c r="AW407" s="119" t="str">
        <f>IF(OR($B407="", N407="", N$10="", AW$9), "", IFERROR($B407+INDEX(Settings!$AF$19:$AF$33, MATCH(N$10, Settings!$Y$19:$Y$33, 0))+IF(INDEX(Settings!$AI$19:$AI$33, MATCH(N$10, Settings!$Y$19:$Y$33, 0))="", 0, INDEX($AO$2:$AU$8, MATCH(TEXT($B407, "ddd"), $AN$2:$AN$8, 0), MATCH(INDEX(Settings!$AI$19:$AI$33, MATCH(N$10, Settings!$Y$19:$Y$33, 0)), $AO$1:$AU$1, 0))), 0))</f>
        <v/>
      </c>
      <c r="AX407" s="119" t="str">
        <f>IF(OR($B407="", O407="", O$10="", AX$9), "", IFERROR($B407+INDEX(Settings!$AF$19:$AF$33, MATCH(O$10, Settings!$Y$19:$Y$33, 0))+IF(INDEX(Settings!$AI$19:$AI$33, MATCH(O$10, Settings!$Y$19:$Y$33, 0))="", 0, INDEX($AO$2:$AU$8, MATCH(TEXT($B407, "ddd"), $AN$2:$AN$8, 0), MATCH(INDEX(Settings!$AI$19:$AI$33, MATCH(O$10, Settings!$Y$19:$Y$33, 0)), $AO$1:$AU$1, 0))), 0))</f>
        <v/>
      </c>
      <c r="AY407" s="119" t="str">
        <f>IF(OR($B407="", P407="", P$10="", AY$9), "", IFERROR($B407+INDEX(Settings!$AF$19:$AF$33, MATCH(P$10, Settings!$Y$19:$Y$33, 0))+IF(INDEX(Settings!$AI$19:$AI$33, MATCH(P$10, Settings!$Y$19:$Y$33, 0))="", 0, INDEX($AO$2:$AU$8, MATCH(TEXT($B407, "ddd"), $AN$2:$AN$8, 0), MATCH(INDEX(Settings!$AI$19:$AI$33, MATCH(P$10, Settings!$Y$19:$Y$33, 0)), $AO$1:$AU$1, 0))), 0))</f>
        <v/>
      </c>
      <c r="AZ407" s="120" t="str">
        <f>IF(OR($B407="", Q407="", Q$10="", AZ$9), "", IFERROR($B407+INDEX(Settings!$AF$19:$AF$33, MATCH(Q$10, Settings!$Y$19:$Y$33, 0))+IF(INDEX(Settings!$AI$19:$AI$33, MATCH(Q$10, Settings!$Y$19:$Y$33, 0))="", 0, INDEX($AO$2:$AU$8, MATCH(TEXT($B407, "ddd"), $AN$2:$AN$8, 0), MATCH(INDEX(Settings!$AI$19:$AI$33, MATCH(Q$10, Settings!$Y$19:$Y$33, 0)), $AO$1:$AU$1, 0))), 0))</f>
        <v/>
      </c>
      <c r="BB407" s="118" t="str">
        <f>IF(OR(C$10="", $B407="", C407="", BB$9=""), "", IFERROR(WORKDAY((DATE(YEAR($B407), MONTH($B407)+INDEX(Settings!$AM$19:$AM$33, MATCH(C$10, Settings!$Y$19:$Y$33, 0)), IF(INDEX(Settings!$AQ$19:$AQ$33, MATCH(C$10, Settings!$Y$19:$Y$33, 0))=0, DAY($B407), INDEX(Settings!$AQ$19:$AQ$33, MATCH(C$10, Settings!$Y$19:$Y$33, 0))))-1), 1, Settings!$AY$23:$AY$38), ""))</f>
        <v/>
      </c>
      <c r="BC407" s="119" t="str">
        <f>IF(OR(D$10="", $B407="", D407="", BC$9=""), "", IFERROR(WORKDAY((DATE(YEAR($B407), MONTH($B407)+INDEX(Settings!$AM$19:$AM$33, MATCH(D$10, Settings!$Y$19:$Y$33, 0)), IF(INDEX(Settings!$AQ$19:$AQ$33, MATCH(D$10, Settings!$Y$19:$Y$33, 0))=0, DAY($B407), INDEX(Settings!$AQ$19:$AQ$33, MATCH(D$10, Settings!$Y$19:$Y$33, 0))))-1), 1, Settings!$AY$23:$AY$38), ""))</f>
        <v/>
      </c>
      <c r="BD407" s="119" t="str">
        <f>IF(OR(E$10="", $B407="", E407="", BD$9=""), "", IFERROR(WORKDAY((DATE(YEAR($B407), MONTH($B407)+INDEX(Settings!$AM$19:$AM$33, MATCH(E$10, Settings!$Y$19:$Y$33, 0)), IF(INDEX(Settings!$AQ$19:$AQ$33, MATCH(E$10, Settings!$Y$19:$Y$33, 0))=0, DAY($B407), INDEX(Settings!$AQ$19:$AQ$33, MATCH(E$10, Settings!$Y$19:$Y$33, 0))))-1), 1, Settings!$AY$23:$AY$38), ""))</f>
        <v/>
      </c>
      <c r="BE407" s="119" t="str">
        <f>IF(OR(F$10="", $B407="", F407="", BE$9=""), "", IFERROR(WORKDAY((DATE(YEAR($B407), MONTH($B407)+INDEX(Settings!$AM$19:$AM$33, MATCH(F$10, Settings!$Y$19:$Y$33, 0)), IF(INDEX(Settings!$AQ$19:$AQ$33, MATCH(F$10, Settings!$Y$19:$Y$33, 0))=0, DAY($B407), INDEX(Settings!$AQ$19:$AQ$33, MATCH(F$10, Settings!$Y$19:$Y$33, 0))))-1), 1, Settings!$AY$23:$AY$38), ""))</f>
        <v/>
      </c>
      <c r="BF407" s="119" t="str">
        <f>IF(OR(G$10="", $B407="", G407="", BF$9=""), "", IFERROR(WORKDAY((DATE(YEAR($B407), MONTH($B407)+INDEX(Settings!$AM$19:$AM$33, MATCH(G$10, Settings!$Y$19:$Y$33, 0)), IF(INDEX(Settings!$AQ$19:$AQ$33, MATCH(G$10, Settings!$Y$19:$Y$33, 0))=0, DAY($B407), INDEX(Settings!$AQ$19:$AQ$33, MATCH(G$10, Settings!$Y$19:$Y$33, 0))))-1), 1, Settings!$AY$23:$AY$38), ""))</f>
        <v/>
      </c>
      <c r="BG407" s="119" t="str">
        <f>IF(OR(H$10="", $B407="", H407="", BG$9=""), "", IFERROR(WORKDAY((DATE(YEAR($B407), MONTH($B407)+INDEX(Settings!$AM$19:$AM$33, MATCH(H$10, Settings!$Y$19:$Y$33, 0)), IF(INDEX(Settings!$AQ$19:$AQ$33, MATCH(H$10, Settings!$Y$19:$Y$33, 0))=0, DAY($B407), INDEX(Settings!$AQ$19:$AQ$33, MATCH(H$10, Settings!$Y$19:$Y$33, 0))))-1), 1, Settings!$AY$23:$AY$38), ""))</f>
        <v/>
      </c>
      <c r="BH407" s="119" t="str">
        <f>IF(OR(I$10="", $B407="", I407="", BH$9=""), "", IFERROR(WORKDAY((DATE(YEAR($B407), MONTH($B407)+INDEX(Settings!$AM$19:$AM$33, MATCH(I$10, Settings!$Y$19:$Y$33, 0)), IF(INDEX(Settings!$AQ$19:$AQ$33, MATCH(I$10, Settings!$Y$19:$Y$33, 0))=0, DAY($B407), INDEX(Settings!$AQ$19:$AQ$33, MATCH(I$10, Settings!$Y$19:$Y$33, 0))))-1), 1, Settings!$AY$23:$AY$38), ""))</f>
        <v/>
      </c>
      <c r="BI407" s="119" t="str">
        <f>IF(OR(J$10="", $B407="", J407="", BI$9=""), "", IFERROR(WORKDAY((DATE(YEAR($B407), MONTH($B407)+INDEX(Settings!$AM$19:$AM$33, MATCH(J$10, Settings!$Y$19:$Y$33, 0)), IF(INDEX(Settings!$AQ$19:$AQ$33, MATCH(J$10, Settings!$Y$19:$Y$33, 0))=0, DAY($B407), INDEX(Settings!$AQ$19:$AQ$33, MATCH(J$10, Settings!$Y$19:$Y$33, 0))))-1), 1, Settings!$AY$23:$AY$38), ""))</f>
        <v/>
      </c>
      <c r="BJ407" s="119" t="str">
        <f>IF(OR(K$10="", $B407="", K407="", BJ$9=""), "", IFERROR(WORKDAY((DATE(YEAR($B407), MONTH($B407)+INDEX(Settings!$AM$19:$AM$33, MATCH(K$10, Settings!$Y$19:$Y$33, 0)), IF(INDEX(Settings!$AQ$19:$AQ$33, MATCH(K$10, Settings!$Y$19:$Y$33, 0))=0, DAY($B407), INDEX(Settings!$AQ$19:$AQ$33, MATCH(K$10, Settings!$Y$19:$Y$33, 0))))-1), 1, Settings!$AY$23:$AY$38), ""))</f>
        <v/>
      </c>
      <c r="BK407" s="119" t="str">
        <f>IF(OR(L$10="", $B407="", L407="", BK$9=""), "", IFERROR(WORKDAY((DATE(YEAR($B407), MONTH($B407)+INDEX(Settings!$AM$19:$AM$33, MATCH(L$10, Settings!$Y$19:$Y$33, 0)), IF(INDEX(Settings!$AQ$19:$AQ$33, MATCH(L$10, Settings!$Y$19:$Y$33, 0))=0, DAY($B407), INDEX(Settings!$AQ$19:$AQ$33, MATCH(L$10, Settings!$Y$19:$Y$33, 0))))-1), 1, Settings!$AY$23:$AY$38), ""))</f>
        <v/>
      </c>
      <c r="BL407" s="119" t="str">
        <f>IF(OR(M$10="", $B407="", M407="", BL$9=""), "", IFERROR(WORKDAY((DATE(YEAR($B407), MONTH($B407)+INDEX(Settings!$AM$19:$AM$33, MATCH(M$10, Settings!$Y$19:$Y$33, 0)), IF(INDEX(Settings!$AQ$19:$AQ$33, MATCH(M$10, Settings!$Y$19:$Y$33, 0))=0, DAY($B407), INDEX(Settings!$AQ$19:$AQ$33, MATCH(M$10, Settings!$Y$19:$Y$33, 0))))-1), 1, Settings!$AY$23:$AY$38), ""))</f>
        <v/>
      </c>
      <c r="BM407" s="119" t="str">
        <f>IF(OR(N$10="", $B407="", N407="", BM$9=""), "", IFERROR(WORKDAY((DATE(YEAR($B407), MONTH($B407)+INDEX(Settings!$AM$19:$AM$33, MATCH(N$10, Settings!$Y$19:$Y$33, 0)), IF(INDEX(Settings!$AQ$19:$AQ$33, MATCH(N$10, Settings!$Y$19:$Y$33, 0))=0, DAY($B407), INDEX(Settings!$AQ$19:$AQ$33, MATCH(N$10, Settings!$Y$19:$Y$33, 0))))-1), 1, Settings!$AY$23:$AY$38), ""))</f>
        <v/>
      </c>
      <c r="BN407" s="119" t="str">
        <f>IF(OR(O$10="", $B407="", O407="", BN$9=""), "", IFERROR(WORKDAY((DATE(YEAR($B407), MONTH($B407)+INDEX(Settings!$AM$19:$AM$33, MATCH(O$10, Settings!$Y$19:$Y$33, 0)), IF(INDEX(Settings!$AQ$19:$AQ$33, MATCH(O$10, Settings!$Y$19:$Y$33, 0))=0, DAY($B407), INDEX(Settings!$AQ$19:$AQ$33, MATCH(O$10, Settings!$Y$19:$Y$33, 0))))-1), 1, Settings!$AY$23:$AY$38), ""))</f>
        <v/>
      </c>
      <c r="BO407" s="119" t="str">
        <f>IF(OR(P$10="", $B407="", P407="", BO$9=""), "", IFERROR(WORKDAY((DATE(YEAR($B407), MONTH($B407)+INDEX(Settings!$AM$19:$AM$33, MATCH(P$10, Settings!$Y$19:$Y$33, 0)), IF(INDEX(Settings!$AQ$19:$AQ$33, MATCH(P$10, Settings!$Y$19:$Y$33, 0))=0, DAY($B407), INDEX(Settings!$AQ$19:$AQ$33, MATCH(P$10, Settings!$Y$19:$Y$33, 0))))-1), 1, Settings!$AY$23:$AY$38), ""))</f>
        <v/>
      </c>
      <c r="BP407" s="120" t="str">
        <f>IF(OR(Q$10="", $B407="", Q407="", BP$9=""), "", IFERROR(WORKDAY((DATE(YEAR($B407), MONTH($B407)+INDEX(Settings!$AM$19:$AM$33, MATCH(Q$10, Settings!$Y$19:$Y$33, 0)), IF(INDEX(Settings!$AQ$19:$AQ$33, MATCH(Q$10, Settings!$Y$19:$Y$33, 0))=0, DAY($B407), INDEX(Settings!$AQ$19:$AQ$33, MATCH(Q$10, Settings!$Y$19:$Y$33, 0))))-1), 1, Settings!$AY$23:$AY$38), ""))</f>
        <v/>
      </c>
      <c r="BR407" s="118" t="str">
        <f>IF(BB407="", "", IF(BB407&lt;=$B407, WORKDAY(DATE(YEAR($BB407), MONTH(BB407)+1, DAY(BB407)-1), 1, Settings!$AY$23:$AY$38), BB407))</f>
        <v/>
      </c>
      <c r="BS407" s="119" t="str">
        <f>IF(BC407="", "", IF(BC407&lt;=$B407, WORKDAY(DATE(YEAR($BB407), MONTH(BC407)+1, DAY(BC407)-1), 1, Settings!$AY$23:$AY$38), BC407))</f>
        <v/>
      </c>
      <c r="BT407" s="119" t="str">
        <f>IF(BD407="", "", IF(BD407&lt;=$B407, WORKDAY(DATE(YEAR($BB407), MONTH(BD407)+1, DAY(BD407)-1), 1, Settings!$AY$23:$AY$38), BD407))</f>
        <v/>
      </c>
      <c r="BU407" s="119" t="str">
        <f>IF(BE407="", "", IF(BE407&lt;=$B407, WORKDAY(DATE(YEAR($BB407), MONTH(BE407)+1, DAY(BE407)-1), 1, Settings!$AY$23:$AY$38), BE407))</f>
        <v/>
      </c>
      <c r="BV407" s="119" t="str">
        <f>IF(BF407="", "", IF(BF407&lt;=$B407, WORKDAY(DATE(YEAR($BB407), MONTH(BF407)+1, DAY(BF407)-1), 1, Settings!$AY$23:$AY$38), BF407))</f>
        <v/>
      </c>
      <c r="BW407" s="119" t="str">
        <f>IF(BG407="", "", IF(BG407&lt;=$B407, WORKDAY(DATE(YEAR($BB407), MONTH(BG407)+1, DAY(BG407)-1), 1, Settings!$AY$23:$AY$38), BG407))</f>
        <v/>
      </c>
      <c r="BX407" s="119" t="str">
        <f>IF(BH407="", "", IF(BH407&lt;=$B407, WORKDAY(DATE(YEAR($BB407), MONTH(BH407)+1, DAY(BH407)-1), 1, Settings!$AY$23:$AY$38), BH407))</f>
        <v/>
      </c>
      <c r="BY407" s="119" t="str">
        <f>IF(BI407="", "", IF(BI407&lt;=$B407, WORKDAY(DATE(YEAR($BB407), MONTH(BI407)+1, DAY(BI407)-1), 1, Settings!$AY$23:$AY$38), BI407))</f>
        <v/>
      </c>
      <c r="BZ407" s="119" t="str">
        <f>IF(BJ407="", "", IF(BJ407&lt;=$B407, WORKDAY(DATE(YEAR($BB407), MONTH(BJ407)+1, DAY(BJ407)-1), 1, Settings!$AY$23:$AY$38), BJ407))</f>
        <v/>
      </c>
      <c r="CA407" s="119" t="str">
        <f>IF(BK407="", "", IF(BK407&lt;=$B407, WORKDAY(DATE(YEAR($BB407), MONTH(BK407)+1, DAY(BK407)-1), 1, Settings!$AY$23:$AY$38), BK407))</f>
        <v/>
      </c>
      <c r="CB407" s="119" t="str">
        <f>IF(BL407="", "", IF(BL407&lt;=$B407, WORKDAY(DATE(YEAR($BB407), MONTH(BL407)+1, DAY(BL407)-1), 1, Settings!$AY$23:$AY$38), BL407))</f>
        <v/>
      </c>
      <c r="CC407" s="119" t="str">
        <f>IF(BM407="", "", IF(BM407&lt;=$B407, WORKDAY(DATE(YEAR($BB407), MONTH(BM407)+1, DAY(BM407)-1), 1, Settings!$AY$23:$AY$38), BM407))</f>
        <v/>
      </c>
      <c r="CD407" s="119" t="str">
        <f>IF(BN407="", "", IF(BN407&lt;=$B407, WORKDAY(DATE(YEAR($BB407), MONTH(BN407)+1, DAY(BN407)-1), 1, Settings!$AY$23:$AY$38), BN407))</f>
        <v/>
      </c>
      <c r="CE407" s="119" t="str">
        <f>IF(BO407="", "", IF(BO407&lt;=$B407, WORKDAY(DATE(YEAR($BB407), MONTH(BO407)+1, DAY(BO407)-1), 1, Settings!$AY$23:$AY$38), BO407))</f>
        <v/>
      </c>
      <c r="CF407" s="120" t="str">
        <f>IF(BP407="", "", IF(BP407&lt;=$B407, WORKDAY(DATE(YEAR($BB407), MONTH(BP407)+1, DAY(BP407)-1), 1, Settings!$AY$23:$AY$38), BP407))</f>
        <v/>
      </c>
      <c r="CH407" s="48" t="str">
        <f t="shared" si="190"/>
        <v/>
      </c>
      <c r="CI407" s="49" t="str">
        <f t="shared" si="191"/>
        <v/>
      </c>
      <c r="CJ407" s="49" t="str">
        <f t="shared" si="192"/>
        <v/>
      </c>
      <c r="CK407" s="49" t="str">
        <f t="shared" si="193"/>
        <v/>
      </c>
      <c r="CL407" s="49" t="str">
        <f t="shared" si="194"/>
        <v/>
      </c>
      <c r="CM407" s="49" t="str">
        <f t="shared" si="195"/>
        <v/>
      </c>
      <c r="CN407" s="49" t="str">
        <f t="shared" si="196"/>
        <v/>
      </c>
      <c r="CO407" s="49" t="str">
        <f t="shared" si="197"/>
        <v/>
      </c>
      <c r="CP407" s="49" t="str">
        <f t="shared" si="198"/>
        <v/>
      </c>
      <c r="CQ407" s="49" t="str">
        <f t="shared" si="199"/>
        <v/>
      </c>
      <c r="CR407" s="49" t="str">
        <f t="shared" si="200"/>
        <v/>
      </c>
      <c r="CS407" s="49" t="str">
        <f t="shared" si="201"/>
        <v/>
      </c>
      <c r="CT407" s="49" t="str">
        <f t="shared" si="202"/>
        <v/>
      </c>
      <c r="CU407" s="49" t="str">
        <f t="shared" si="203"/>
        <v/>
      </c>
      <c r="CV407" s="16" t="str">
        <f t="shared" si="204"/>
        <v/>
      </c>
      <c r="CX407" s="48" t="str">
        <f t="shared" si="205"/>
        <v/>
      </c>
      <c r="CY407" s="49" t="str">
        <f t="shared" si="206"/>
        <v/>
      </c>
      <c r="CZ407" s="49" t="str">
        <f t="shared" si="207"/>
        <v/>
      </c>
      <c r="DA407" s="49" t="str">
        <f t="shared" si="208"/>
        <v/>
      </c>
      <c r="DB407" s="49" t="str">
        <f t="shared" si="209"/>
        <v/>
      </c>
      <c r="DC407" s="49" t="str">
        <f t="shared" si="210"/>
        <v/>
      </c>
      <c r="DD407" s="49" t="str">
        <f t="shared" si="211"/>
        <v/>
      </c>
      <c r="DE407" s="49" t="str">
        <f t="shared" si="212"/>
        <v/>
      </c>
      <c r="DF407" s="49" t="str">
        <f t="shared" si="213"/>
        <v/>
      </c>
      <c r="DG407" s="49" t="str">
        <f t="shared" si="214"/>
        <v/>
      </c>
      <c r="DH407" s="49" t="str">
        <f t="shared" si="215"/>
        <v/>
      </c>
      <c r="DI407" s="49" t="str">
        <f t="shared" si="216"/>
        <v/>
      </c>
      <c r="DJ407" s="49" t="str">
        <f t="shared" si="217"/>
        <v/>
      </c>
      <c r="DK407" s="49" t="str">
        <f t="shared" si="218"/>
        <v/>
      </c>
      <c r="DL407" s="16" t="str">
        <f t="shared" si="219"/>
        <v/>
      </c>
      <c r="DN407" s="17" t="str">
        <f t="shared" si="220"/>
        <v>Jul 2020</v>
      </c>
    </row>
    <row r="408" spans="1:118" x14ac:dyDescent="0.25">
      <c r="A408" s="30"/>
      <c r="B408" s="102">
        <f>IF(B407="", "", IFERROR(IF(B407+1&gt;Settings!$G$25, "", B407+1), ""))</f>
        <v>44044</v>
      </c>
      <c r="C408" s="294"/>
      <c r="D408" s="295"/>
      <c r="E408" s="295"/>
      <c r="F408" s="295"/>
      <c r="G408" s="295"/>
      <c r="H408" s="295"/>
      <c r="I408" s="295"/>
      <c r="J408" s="295"/>
      <c r="K408" s="295"/>
      <c r="L408" s="295"/>
      <c r="M408" s="295"/>
      <c r="N408" s="295"/>
      <c r="O408" s="295"/>
      <c r="P408" s="295"/>
      <c r="Q408" s="296"/>
      <c r="R408" s="30"/>
      <c r="T408" s="17" t="str">
        <f>IF($B408="", "", IF($B408&lt;Settings!$G$23, "Old", "New"))</f>
        <v>New</v>
      </c>
      <c r="AL408" s="118" t="str">
        <f>IF(OR($B408="", C408="", C$10="", AL$9), "", IFERROR($B408+INDEX(Settings!$AF$19:$AF$33, MATCH(C$10, Settings!$Y$19:$Y$33, 0))+IF(INDEX(Settings!$AI$19:$AI$33, MATCH(C$10, Settings!$Y$19:$Y$33, 0))="", 0, INDEX($AO$2:$AU$8, MATCH(TEXT($B408, "ddd"), $AN$2:$AN$8, 0), MATCH(INDEX(Settings!$AI$19:$AI$33, MATCH(C$10, Settings!$Y$19:$Y$33, 0)), $AO$1:$AU$1, 0))), 0))</f>
        <v/>
      </c>
      <c r="AM408" s="119" t="str">
        <f>IF(OR($B408="", D408="", D$10="", AM$9), "", IFERROR($B408+INDEX(Settings!$AF$19:$AF$33, MATCH(D$10, Settings!$Y$19:$Y$33, 0))+IF(INDEX(Settings!$AI$19:$AI$33, MATCH(D$10, Settings!$Y$19:$Y$33, 0))="", 0, INDEX($AO$2:$AU$8, MATCH(TEXT($B408, "ddd"), $AN$2:$AN$8, 0), MATCH(INDEX(Settings!$AI$19:$AI$33, MATCH(D$10, Settings!$Y$19:$Y$33, 0)), $AO$1:$AU$1, 0))), 0))</f>
        <v/>
      </c>
      <c r="AN408" s="119" t="str">
        <f>IF(OR($B408="", E408="", E$10="", AN$9), "", IFERROR($B408+INDEX(Settings!$AF$19:$AF$33, MATCH(E$10, Settings!$Y$19:$Y$33, 0))+IF(INDEX(Settings!$AI$19:$AI$33, MATCH(E$10, Settings!$Y$19:$Y$33, 0))="", 0, INDEX($AO$2:$AU$8, MATCH(TEXT($B408, "ddd"), $AN$2:$AN$8, 0), MATCH(INDEX(Settings!$AI$19:$AI$33, MATCH(E$10, Settings!$Y$19:$Y$33, 0)), $AO$1:$AU$1, 0))), 0))</f>
        <v/>
      </c>
      <c r="AO408" s="119" t="str">
        <f>IF(OR($B408="", F408="", F$10="", AO$9), "", IFERROR($B408+INDEX(Settings!$AF$19:$AF$33, MATCH(F$10, Settings!$Y$19:$Y$33, 0))+IF(INDEX(Settings!$AI$19:$AI$33, MATCH(F$10, Settings!$Y$19:$Y$33, 0))="", 0, INDEX($AO$2:$AU$8, MATCH(TEXT($B408, "ddd"), $AN$2:$AN$8, 0), MATCH(INDEX(Settings!$AI$19:$AI$33, MATCH(F$10, Settings!$Y$19:$Y$33, 0)), $AO$1:$AU$1, 0))), 0))</f>
        <v/>
      </c>
      <c r="AP408" s="119" t="str">
        <f>IF(OR($B408="", G408="", G$10="", AP$9), "", IFERROR($B408+INDEX(Settings!$AF$19:$AF$33, MATCH(G$10, Settings!$Y$19:$Y$33, 0))+IF(INDEX(Settings!$AI$19:$AI$33, MATCH(G$10, Settings!$Y$19:$Y$33, 0))="", 0, INDEX($AO$2:$AU$8, MATCH(TEXT($B408, "ddd"), $AN$2:$AN$8, 0), MATCH(INDEX(Settings!$AI$19:$AI$33, MATCH(G$10, Settings!$Y$19:$Y$33, 0)), $AO$1:$AU$1, 0))), 0))</f>
        <v/>
      </c>
      <c r="AQ408" s="119" t="str">
        <f>IF(OR($B408="", H408="", H$10="", AQ$9), "", IFERROR($B408+INDEX(Settings!$AF$19:$AF$33, MATCH(H$10, Settings!$Y$19:$Y$33, 0))+IF(INDEX(Settings!$AI$19:$AI$33, MATCH(H$10, Settings!$Y$19:$Y$33, 0))="", 0, INDEX($AO$2:$AU$8, MATCH(TEXT($B408, "ddd"), $AN$2:$AN$8, 0), MATCH(INDEX(Settings!$AI$19:$AI$33, MATCH(H$10, Settings!$Y$19:$Y$33, 0)), $AO$1:$AU$1, 0))), 0))</f>
        <v/>
      </c>
      <c r="AR408" s="119" t="str">
        <f>IF(OR($B408="", I408="", I$10="", AR$9), "", IFERROR($B408+INDEX(Settings!$AF$19:$AF$33, MATCH(I$10, Settings!$Y$19:$Y$33, 0))+IF(INDEX(Settings!$AI$19:$AI$33, MATCH(I$10, Settings!$Y$19:$Y$33, 0))="", 0, INDEX($AO$2:$AU$8, MATCH(TEXT($B408, "ddd"), $AN$2:$AN$8, 0), MATCH(INDEX(Settings!$AI$19:$AI$33, MATCH(I$10, Settings!$Y$19:$Y$33, 0)), $AO$1:$AU$1, 0))), 0))</f>
        <v/>
      </c>
      <c r="AS408" s="119" t="str">
        <f>IF(OR($B408="", J408="", J$10="", AS$9), "", IFERROR($B408+INDEX(Settings!$AF$19:$AF$33, MATCH(J$10, Settings!$Y$19:$Y$33, 0))+IF(INDEX(Settings!$AI$19:$AI$33, MATCH(J$10, Settings!$Y$19:$Y$33, 0))="", 0, INDEX($AO$2:$AU$8, MATCH(TEXT($B408, "ddd"), $AN$2:$AN$8, 0), MATCH(INDEX(Settings!$AI$19:$AI$33, MATCH(J$10, Settings!$Y$19:$Y$33, 0)), $AO$1:$AU$1, 0))), 0))</f>
        <v/>
      </c>
      <c r="AT408" s="119" t="str">
        <f>IF(OR($B408="", K408="", K$10="", AT$9), "", IFERROR($B408+INDEX(Settings!$AF$19:$AF$33, MATCH(K$10, Settings!$Y$19:$Y$33, 0))+IF(INDEX(Settings!$AI$19:$AI$33, MATCH(K$10, Settings!$Y$19:$Y$33, 0))="", 0, INDEX($AO$2:$AU$8, MATCH(TEXT($B408, "ddd"), $AN$2:$AN$8, 0), MATCH(INDEX(Settings!$AI$19:$AI$33, MATCH(K$10, Settings!$Y$19:$Y$33, 0)), $AO$1:$AU$1, 0))), 0))</f>
        <v/>
      </c>
      <c r="AU408" s="119" t="str">
        <f>IF(OR($B408="", L408="", L$10="", AU$9), "", IFERROR($B408+INDEX(Settings!$AF$19:$AF$33, MATCH(L$10, Settings!$Y$19:$Y$33, 0))+IF(INDEX(Settings!$AI$19:$AI$33, MATCH(L$10, Settings!$Y$19:$Y$33, 0))="", 0, INDEX($AO$2:$AU$8, MATCH(TEXT($B408, "ddd"), $AN$2:$AN$8, 0), MATCH(INDEX(Settings!$AI$19:$AI$33, MATCH(L$10, Settings!$Y$19:$Y$33, 0)), $AO$1:$AU$1, 0))), 0))</f>
        <v/>
      </c>
      <c r="AV408" s="119" t="str">
        <f>IF(OR($B408="", M408="", M$10="", AV$9), "", IFERROR($B408+INDEX(Settings!$AF$19:$AF$33, MATCH(M$10, Settings!$Y$19:$Y$33, 0))+IF(INDEX(Settings!$AI$19:$AI$33, MATCH(M$10, Settings!$Y$19:$Y$33, 0))="", 0, INDEX($AO$2:$AU$8, MATCH(TEXT($B408, "ddd"), $AN$2:$AN$8, 0), MATCH(INDEX(Settings!$AI$19:$AI$33, MATCH(M$10, Settings!$Y$19:$Y$33, 0)), $AO$1:$AU$1, 0))), 0))</f>
        <v/>
      </c>
      <c r="AW408" s="119" t="str">
        <f>IF(OR($B408="", N408="", N$10="", AW$9), "", IFERROR($B408+INDEX(Settings!$AF$19:$AF$33, MATCH(N$10, Settings!$Y$19:$Y$33, 0))+IF(INDEX(Settings!$AI$19:$AI$33, MATCH(N$10, Settings!$Y$19:$Y$33, 0))="", 0, INDEX($AO$2:$AU$8, MATCH(TEXT($B408, "ddd"), $AN$2:$AN$8, 0), MATCH(INDEX(Settings!$AI$19:$AI$33, MATCH(N$10, Settings!$Y$19:$Y$33, 0)), $AO$1:$AU$1, 0))), 0))</f>
        <v/>
      </c>
      <c r="AX408" s="119" t="str">
        <f>IF(OR($B408="", O408="", O$10="", AX$9), "", IFERROR($B408+INDEX(Settings!$AF$19:$AF$33, MATCH(O$10, Settings!$Y$19:$Y$33, 0))+IF(INDEX(Settings!$AI$19:$AI$33, MATCH(O$10, Settings!$Y$19:$Y$33, 0))="", 0, INDEX($AO$2:$AU$8, MATCH(TEXT($B408, "ddd"), $AN$2:$AN$8, 0), MATCH(INDEX(Settings!$AI$19:$AI$33, MATCH(O$10, Settings!$Y$19:$Y$33, 0)), $AO$1:$AU$1, 0))), 0))</f>
        <v/>
      </c>
      <c r="AY408" s="119" t="str">
        <f>IF(OR($B408="", P408="", P$10="", AY$9), "", IFERROR($B408+INDEX(Settings!$AF$19:$AF$33, MATCH(P$10, Settings!$Y$19:$Y$33, 0))+IF(INDEX(Settings!$AI$19:$AI$33, MATCH(P$10, Settings!$Y$19:$Y$33, 0))="", 0, INDEX($AO$2:$AU$8, MATCH(TEXT($B408, "ddd"), $AN$2:$AN$8, 0), MATCH(INDEX(Settings!$AI$19:$AI$33, MATCH(P$10, Settings!$Y$19:$Y$33, 0)), $AO$1:$AU$1, 0))), 0))</f>
        <v/>
      </c>
      <c r="AZ408" s="120" t="str">
        <f>IF(OR($B408="", Q408="", Q$10="", AZ$9), "", IFERROR($B408+INDEX(Settings!$AF$19:$AF$33, MATCH(Q$10, Settings!$Y$19:$Y$33, 0))+IF(INDEX(Settings!$AI$19:$AI$33, MATCH(Q$10, Settings!$Y$19:$Y$33, 0))="", 0, INDEX($AO$2:$AU$8, MATCH(TEXT($B408, "ddd"), $AN$2:$AN$8, 0), MATCH(INDEX(Settings!$AI$19:$AI$33, MATCH(Q$10, Settings!$Y$19:$Y$33, 0)), $AO$1:$AU$1, 0))), 0))</f>
        <v/>
      </c>
      <c r="BB408" s="118" t="str">
        <f>IF(OR(C$10="", $B408="", C408="", BB$9=""), "", IFERROR(WORKDAY((DATE(YEAR($B408), MONTH($B408)+INDEX(Settings!$AM$19:$AM$33, MATCH(C$10, Settings!$Y$19:$Y$33, 0)), IF(INDEX(Settings!$AQ$19:$AQ$33, MATCH(C$10, Settings!$Y$19:$Y$33, 0))=0, DAY($B408), INDEX(Settings!$AQ$19:$AQ$33, MATCH(C$10, Settings!$Y$19:$Y$33, 0))))-1), 1, Settings!$AY$23:$AY$38), ""))</f>
        <v/>
      </c>
      <c r="BC408" s="119" t="str">
        <f>IF(OR(D$10="", $B408="", D408="", BC$9=""), "", IFERROR(WORKDAY((DATE(YEAR($B408), MONTH($B408)+INDEX(Settings!$AM$19:$AM$33, MATCH(D$10, Settings!$Y$19:$Y$33, 0)), IF(INDEX(Settings!$AQ$19:$AQ$33, MATCH(D$10, Settings!$Y$19:$Y$33, 0))=0, DAY($B408), INDEX(Settings!$AQ$19:$AQ$33, MATCH(D$10, Settings!$Y$19:$Y$33, 0))))-1), 1, Settings!$AY$23:$AY$38), ""))</f>
        <v/>
      </c>
      <c r="BD408" s="119" t="str">
        <f>IF(OR(E$10="", $B408="", E408="", BD$9=""), "", IFERROR(WORKDAY((DATE(YEAR($B408), MONTH($B408)+INDEX(Settings!$AM$19:$AM$33, MATCH(E$10, Settings!$Y$19:$Y$33, 0)), IF(INDEX(Settings!$AQ$19:$AQ$33, MATCH(E$10, Settings!$Y$19:$Y$33, 0))=0, DAY($B408), INDEX(Settings!$AQ$19:$AQ$33, MATCH(E$10, Settings!$Y$19:$Y$33, 0))))-1), 1, Settings!$AY$23:$AY$38), ""))</f>
        <v/>
      </c>
      <c r="BE408" s="119" t="str">
        <f>IF(OR(F$10="", $B408="", F408="", BE$9=""), "", IFERROR(WORKDAY((DATE(YEAR($B408), MONTH($B408)+INDEX(Settings!$AM$19:$AM$33, MATCH(F$10, Settings!$Y$19:$Y$33, 0)), IF(INDEX(Settings!$AQ$19:$AQ$33, MATCH(F$10, Settings!$Y$19:$Y$33, 0))=0, DAY($B408), INDEX(Settings!$AQ$19:$AQ$33, MATCH(F$10, Settings!$Y$19:$Y$33, 0))))-1), 1, Settings!$AY$23:$AY$38), ""))</f>
        <v/>
      </c>
      <c r="BF408" s="119" t="str">
        <f>IF(OR(G$10="", $B408="", G408="", BF$9=""), "", IFERROR(WORKDAY((DATE(YEAR($B408), MONTH($B408)+INDEX(Settings!$AM$19:$AM$33, MATCH(G$10, Settings!$Y$19:$Y$33, 0)), IF(INDEX(Settings!$AQ$19:$AQ$33, MATCH(G$10, Settings!$Y$19:$Y$33, 0))=0, DAY($B408), INDEX(Settings!$AQ$19:$AQ$33, MATCH(G$10, Settings!$Y$19:$Y$33, 0))))-1), 1, Settings!$AY$23:$AY$38), ""))</f>
        <v/>
      </c>
      <c r="BG408" s="119" t="str">
        <f>IF(OR(H$10="", $B408="", H408="", BG$9=""), "", IFERROR(WORKDAY((DATE(YEAR($B408), MONTH($B408)+INDEX(Settings!$AM$19:$AM$33, MATCH(H$10, Settings!$Y$19:$Y$33, 0)), IF(INDEX(Settings!$AQ$19:$AQ$33, MATCH(H$10, Settings!$Y$19:$Y$33, 0))=0, DAY($B408), INDEX(Settings!$AQ$19:$AQ$33, MATCH(H$10, Settings!$Y$19:$Y$33, 0))))-1), 1, Settings!$AY$23:$AY$38), ""))</f>
        <v/>
      </c>
      <c r="BH408" s="119" t="str">
        <f>IF(OR(I$10="", $B408="", I408="", BH$9=""), "", IFERROR(WORKDAY((DATE(YEAR($B408), MONTH($B408)+INDEX(Settings!$AM$19:$AM$33, MATCH(I$10, Settings!$Y$19:$Y$33, 0)), IF(INDEX(Settings!$AQ$19:$AQ$33, MATCH(I$10, Settings!$Y$19:$Y$33, 0))=0, DAY($B408), INDEX(Settings!$AQ$19:$AQ$33, MATCH(I$10, Settings!$Y$19:$Y$33, 0))))-1), 1, Settings!$AY$23:$AY$38), ""))</f>
        <v/>
      </c>
      <c r="BI408" s="119" t="str">
        <f>IF(OR(J$10="", $B408="", J408="", BI$9=""), "", IFERROR(WORKDAY((DATE(YEAR($B408), MONTH($B408)+INDEX(Settings!$AM$19:$AM$33, MATCH(J$10, Settings!$Y$19:$Y$33, 0)), IF(INDEX(Settings!$AQ$19:$AQ$33, MATCH(J$10, Settings!$Y$19:$Y$33, 0))=0, DAY($B408), INDEX(Settings!$AQ$19:$AQ$33, MATCH(J$10, Settings!$Y$19:$Y$33, 0))))-1), 1, Settings!$AY$23:$AY$38), ""))</f>
        <v/>
      </c>
      <c r="BJ408" s="119" t="str">
        <f>IF(OR(K$10="", $B408="", K408="", BJ$9=""), "", IFERROR(WORKDAY((DATE(YEAR($B408), MONTH($B408)+INDEX(Settings!$AM$19:$AM$33, MATCH(K$10, Settings!$Y$19:$Y$33, 0)), IF(INDEX(Settings!$AQ$19:$AQ$33, MATCH(K$10, Settings!$Y$19:$Y$33, 0))=0, DAY($B408), INDEX(Settings!$AQ$19:$AQ$33, MATCH(K$10, Settings!$Y$19:$Y$33, 0))))-1), 1, Settings!$AY$23:$AY$38), ""))</f>
        <v/>
      </c>
      <c r="BK408" s="119" t="str">
        <f>IF(OR(L$10="", $B408="", L408="", BK$9=""), "", IFERROR(WORKDAY((DATE(YEAR($B408), MONTH($B408)+INDEX(Settings!$AM$19:$AM$33, MATCH(L$10, Settings!$Y$19:$Y$33, 0)), IF(INDEX(Settings!$AQ$19:$AQ$33, MATCH(L$10, Settings!$Y$19:$Y$33, 0))=0, DAY($B408), INDEX(Settings!$AQ$19:$AQ$33, MATCH(L$10, Settings!$Y$19:$Y$33, 0))))-1), 1, Settings!$AY$23:$AY$38), ""))</f>
        <v/>
      </c>
      <c r="BL408" s="119" t="str">
        <f>IF(OR(M$10="", $B408="", M408="", BL$9=""), "", IFERROR(WORKDAY((DATE(YEAR($B408), MONTH($B408)+INDEX(Settings!$AM$19:$AM$33, MATCH(M$10, Settings!$Y$19:$Y$33, 0)), IF(INDEX(Settings!$AQ$19:$AQ$33, MATCH(M$10, Settings!$Y$19:$Y$33, 0))=0, DAY($B408), INDEX(Settings!$AQ$19:$AQ$33, MATCH(M$10, Settings!$Y$19:$Y$33, 0))))-1), 1, Settings!$AY$23:$AY$38), ""))</f>
        <v/>
      </c>
      <c r="BM408" s="119" t="str">
        <f>IF(OR(N$10="", $B408="", N408="", BM$9=""), "", IFERROR(WORKDAY((DATE(YEAR($B408), MONTH($B408)+INDEX(Settings!$AM$19:$AM$33, MATCH(N$10, Settings!$Y$19:$Y$33, 0)), IF(INDEX(Settings!$AQ$19:$AQ$33, MATCH(N$10, Settings!$Y$19:$Y$33, 0))=0, DAY($B408), INDEX(Settings!$AQ$19:$AQ$33, MATCH(N$10, Settings!$Y$19:$Y$33, 0))))-1), 1, Settings!$AY$23:$AY$38), ""))</f>
        <v/>
      </c>
      <c r="BN408" s="119" t="str">
        <f>IF(OR(O$10="", $B408="", O408="", BN$9=""), "", IFERROR(WORKDAY((DATE(YEAR($B408), MONTH($B408)+INDEX(Settings!$AM$19:$AM$33, MATCH(O$10, Settings!$Y$19:$Y$33, 0)), IF(INDEX(Settings!$AQ$19:$AQ$33, MATCH(O$10, Settings!$Y$19:$Y$33, 0))=0, DAY($B408), INDEX(Settings!$AQ$19:$AQ$33, MATCH(O$10, Settings!$Y$19:$Y$33, 0))))-1), 1, Settings!$AY$23:$AY$38), ""))</f>
        <v/>
      </c>
      <c r="BO408" s="119" t="str">
        <f>IF(OR(P$10="", $B408="", P408="", BO$9=""), "", IFERROR(WORKDAY((DATE(YEAR($B408), MONTH($B408)+INDEX(Settings!$AM$19:$AM$33, MATCH(P$10, Settings!$Y$19:$Y$33, 0)), IF(INDEX(Settings!$AQ$19:$AQ$33, MATCH(P$10, Settings!$Y$19:$Y$33, 0))=0, DAY($B408), INDEX(Settings!$AQ$19:$AQ$33, MATCH(P$10, Settings!$Y$19:$Y$33, 0))))-1), 1, Settings!$AY$23:$AY$38), ""))</f>
        <v/>
      </c>
      <c r="BP408" s="120" t="str">
        <f>IF(OR(Q$10="", $B408="", Q408="", BP$9=""), "", IFERROR(WORKDAY((DATE(YEAR($B408), MONTH($B408)+INDEX(Settings!$AM$19:$AM$33, MATCH(Q$10, Settings!$Y$19:$Y$33, 0)), IF(INDEX(Settings!$AQ$19:$AQ$33, MATCH(Q$10, Settings!$Y$19:$Y$33, 0))=0, DAY($B408), INDEX(Settings!$AQ$19:$AQ$33, MATCH(Q$10, Settings!$Y$19:$Y$33, 0))))-1), 1, Settings!$AY$23:$AY$38), ""))</f>
        <v/>
      </c>
      <c r="BR408" s="118" t="str">
        <f>IF(BB408="", "", IF(BB408&lt;=$B408, WORKDAY(DATE(YEAR($BB408), MONTH(BB408)+1, DAY(BB408)-1), 1, Settings!$AY$23:$AY$38), BB408))</f>
        <v/>
      </c>
      <c r="BS408" s="119" t="str">
        <f>IF(BC408="", "", IF(BC408&lt;=$B408, WORKDAY(DATE(YEAR($BB408), MONTH(BC408)+1, DAY(BC408)-1), 1, Settings!$AY$23:$AY$38), BC408))</f>
        <v/>
      </c>
      <c r="BT408" s="119" t="str">
        <f>IF(BD408="", "", IF(BD408&lt;=$B408, WORKDAY(DATE(YEAR($BB408), MONTH(BD408)+1, DAY(BD408)-1), 1, Settings!$AY$23:$AY$38), BD408))</f>
        <v/>
      </c>
      <c r="BU408" s="119" t="str">
        <f>IF(BE408="", "", IF(BE408&lt;=$B408, WORKDAY(DATE(YEAR($BB408), MONTH(BE408)+1, DAY(BE408)-1), 1, Settings!$AY$23:$AY$38), BE408))</f>
        <v/>
      </c>
      <c r="BV408" s="119" t="str">
        <f>IF(BF408="", "", IF(BF408&lt;=$B408, WORKDAY(DATE(YEAR($BB408), MONTH(BF408)+1, DAY(BF408)-1), 1, Settings!$AY$23:$AY$38), BF408))</f>
        <v/>
      </c>
      <c r="BW408" s="119" t="str">
        <f>IF(BG408="", "", IF(BG408&lt;=$B408, WORKDAY(DATE(YEAR($BB408), MONTH(BG408)+1, DAY(BG408)-1), 1, Settings!$AY$23:$AY$38), BG408))</f>
        <v/>
      </c>
      <c r="BX408" s="119" t="str">
        <f>IF(BH408="", "", IF(BH408&lt;=$B408, WORKDAY(DATE(YEAR($BB408), MONTH(BH408)+1, DAY(BH408)-1), 1, Settings!$AY$23:$AY$38), BH408))</f>
        <v/>
      </c>
      <c r="BY408" s="119" t="str">
        <f>IF(BI408="", "", IF(BI408&lt;=$B408, WORKDAY(DATE(YEAR($BB408), MONTH(BI408)+1, DAY(BI408)-1), 1, Settings!$AY$23:$AY$38), BI408))</f>
        <v/>
      </c>
      <c r="BZ408" s="119" t="str">
        <f>IF(BJ408="", "", IF(BJ408&lt;=$B408, WORKDAY(DATE(YEAR($BB408), MONTH(BJ408)+1, DAY(BJ408)-1), 1, Settings!$AY$23:$AY$38), BJ408))</f>
        <v/>
      </c>
      <c r="CA408" s="119" t="str">
        <f>IF(BK408="", "", IF(BK408&lt;=$B408, WORKDAY(DATE(YEAR($BB408), MONTH(BK408)+1, DAY(BK408)-1), 1, Settings!$AY$23:$AY$38), BK408))</f>
        <v/>
      </c>
      <c r="CB408" s="119" t="str">
        <f>IF(BL408="", "", IF(BL408&lt;=$B408, WORKDAY(DATE(YEAR($BB408), MONTH(BL408)+1, DAY(BL408)-1), 1, Settings!$AY$23:$AY$38), BL408))</f>
        <v/>
      </c>
      <c r="CC408" s="119" t="str">
        <f>IF(BM408="", "", IF(BM408&lt;=$B408, WORKDAY(DATE(YEAR($BB408), MONTH(BM408)+1, DAY(BM408)-1), 1, Settings!$AY$23:$AY$38), BM408))</f>
        <v/>
      </c>
      <c r="CD408" s="119" t="str">
        <f>IF(BN408="", "", IF(BN408&lt;=$B408, WORKDAY(DATE(YEAR($BB408), MONTH(BN408)+1, DAY(BN408)-1), 1, Settings!$AY$23:$AY$38), BN408))</f>
        <v/>
      </c>
      <c r="CE408" s="119" t="str">
        <f>IF(BO408="", "", IF(BO408&lt;=$B408, WORKDAY(DATE(YEAR($BB408), MONTH(BO408)+1, DAY(BO408)-1), 1, Settings!$AY$23:$AY$38), BO408))</f>
        <v/>
      </c>
      <c r="CF408" s="120" t="str">
        <f>IF(BP408="", "", IF(BP408&lt;=$B408, WORKDAY(DATE(YEAR($BB408), MONTH(BP408)+1, DAY(BP408)-1), 1, Settings!$AY$23:$AY$38), BP408))</f>
        <v/>
      </c>
      <c r="CH408" s="48" t="str">
        <f t="shared" si="190"/>
        <v/>
      </c>
      <c r="CI408" s="49" t="str">
        <f t="shared" si="191"/>
        <v/>
      </c>
      <c r="CJ408" s="49" t="str">
        <f t="shared" si="192"/>
        <v/>
      </c>
      <c r="CK408" s="49" t="str">
        <f t="shared" si="193"/>
        <v/>
      </c>
      <c r="CL408" s="49" t="str">
        <f t="shared" si="194"/>
        <v/>
      </c>
      <c r="CM408" s="49" t="str">
        <f t="shared" si="195"/>
        <v/>
      </c>
      <c r="CN408" s="49" t="str">
        <f t="shared" si="196"/>
        <v/>
      </c>
      <c r="CO408" s="49" t="str">
        <f t="shared" si="197"/>
        <v/>
      </c>
      <c r="CP408" s="49" t="str">
        <f t="shared" si="198"/>
        <v/>
      </c>
      <c r="CQ408" s="49" t="str">
        <f t="shared" si="199"/>
        <v/>
      </c>
      <c r="CR408" s="49" t="str">
        <f t="shared" si="200"/>
        <v/>
      </c>
      <c r="CS408" s="49" t="str">
        <f t="shared" si="201"/>
        <v/>
      </c>
      <c r="CT408" s="49" t="str">
        <f t="shared" si="202"/>
        <v/>
      </c>
      <c r="CU408" s="49" t="str">
        <f t="shared" si="203"/>
        <v/>
      </c>
      <c r="CV408" s="16" t="str">
        <f t="shared" si="204"/>
        <v/>
      </c>
      <c r="CX408" s="48" t="str">
        <f t="shared" si="205"/>
        <v/>
      </c>
      <c r="CY408" s="49" t="str">
        <f t="shared" si="206"/>
        <v/>
      </c>
      <c r="CZ408" s="49" t="str">
        <f t="shared" si="207"/>
        <v/>
      </c>
      <c r="DA408" s="49" t="str">
        <f t="shared" si="208"/>
        <v/>
      </c>
      <c r="DB408" s="49" t="str">
        <f t="shared" si="209"/>
        <v/>
      </c>
      <c r="DC408" s="49" t="str">
        <f t="shared" si="210"/>
        <v/>
      </c>
      <c r="DD408" s="49" t="str">
        <f t="shared" si="211"/>
        <v/>
      </c>
      <c r="DE408" s="49" t="str">
        <f t="shared" si="212"/>
        <v/>
      </c>
      <c r="DF408" s="49" t="str">
        <f t="shared" si="213"/>
        <v/>
      </c>
      <c r="DG408" s="49" t="str">
        <f t="shared" si="214"/>
        <v/>
      </c>
      <c r="DH408" s="49" t="str">
        <f t="shared" si="215"/>
        <v/>
      </c>
      <c r="DI408" s="49" t="str">
        <f t="shared" si="216"/>
        <v/>
      </c>
      <c r="DJ408" s="49" t="str">
        <f t="shared" si="217"/>
        <v/>
      </c>
      <c r="DK408" s="49" t="str">
        <f t="shared" si="218"/>
        <v/>
      </c>
      <c r="DL408" s="16" t="str">
        <f t="shared" si="219"/>
        <v/>
      </c>
      <c r="DN408" s="17" t="str">
        <f t="shared" si="220"/>
        <v>Aug 2020</v>
      </c>
    </row>
    <row r="409" spans="1:118" x14ac:dyDescent="0.25">
      <c r="A409" s="30"/>
      <c r="B409" s="102">
        <f>IF(B408="", "", IFERROR(IF(B408+1&gt;Settings!$G$25, "", B408+1), ""))</f>
        <v>44045</v>
      </c>
      <c r="C409" s="294"/>
      <c r="D409" s="295"/>
      <c r="E409" s="295"/>
      <c r="F409" s="295"/>
      <c r="G409" s="295"/>
      <c r="H409" s="295"/>
      <c r="I409" s="295"/>
      <c r="J409" s="295"/>
      <c r="K409" s="295"/>
      <c r="L409" s="295"/>
      <c r="M409" s="295"/>
      <c r="N409" s="295"/>
      <c r="O409" s="295"/>
      <c r="P409" s="295"/>
      <c r="Q409" s="296"/>
      <c r="R409" s="30"/>
      <c r="T409" s="17" t="str">
        <f>IF($B409="", "", IF($B409&lt;Settings!$G$23, "Old", "New"))</f>
        <v>New</v>
      </c>
      <c r="AL409" s="118" t="str">
        <f>IF(OR($B409="", C409="", C$10="", AL$9), "", IFERROR($B409+INDEX(Settings!$AF$19:$AF$33, MATCH(C$10, Settings!$Y$19:$Y$33, 0))+IF(INDEX(Settings!$AI$19:$AI$33, MATCH(C$10, Settings!$Y$19:$Y$33, 0))="", 0, INDEX($AO$2:$AU$8, MATCH(TEXT($B409, "ddd"), $AN$2:$AN$8, 0), MATCH(INDEX(Settings!$AI$19:$AI$33, MATCH(C$10, Settings!$Y$19:$Y$33, 0)), $AO$1:$AU$1, 0))), 0))</f>
        <v/>
      </c>
      <c r="AM409" s="119" t="str">
        <f>IF(OR($B409="", D409="", D$10="", AM$9), "", IFERROR($B409+INDEX(Settings!$AF$19:$AF$33, MATCH(D$10, Settings!$Y$19:$Y$33, 0))+IF(INDEX(Settings!$AI$19:$AI$33, MATCH(D$10, Settings!$Y$19:$Y$33, 0))="", 0, INDEX($AO$2:$AU$8, MATCH(TEXT($B409, "ddd"), $AN$2:$AN$8, 0), MATCH(INDEX(Settings!$AI$19:$AI$33, MATCH(D$10, Settings!$Y$19:$Y$33, 0)), $AO$1:$AU$1, 0))), 0))</f>
        <v/>
      </c>
      <c r="AN409" s="119" t="str">
        <f>IF(OR($B409="", E409="", E$10="", AN$9), "", IFERROR($B409+INDEX(Settings!$AF$19:$AF$33, MATCH(E$10, Settings!$Y$19:$Y$33, 0))+IF(INDEX(Settings!$AI$19:$AI$33, MATCH(E$10, Settings!$Y$19:$Y$33, 0))="", 0, INDEX($AO$2:$AU$8, MATCH(TEXT($B409, "ddd"), $AN$2:$AN$8, 0), MATCH(INDEX(Settings!$AI$19:$AI$33, MATCH(E$10, Settings!$Y$19:$Y$33, 0)), $AO$1:$AU$1, 0))), 0))</f>
        <v/>
      </c>
      <c r="AO409" s="119" t="str">
        <f>IF(OR($B409="", F409="", F$10="", AO$9), "", IFERROR($B409+INDEX(Settings!$AF$19:$AF$33, MATCH(F$10, Settings!$Y$19:$Y$33, 0))+IF(INDEX(Settings!$AI$19:$AI$33, MATCH(F$10, Settings!$Y$19:$Y$33, 0))="", 0, INDEX($AO$2:$AU$8, MATCH(TEXT($B409, "ddd"), $AN$2:$AN$8, 0), MATCH(INDEX(Settings!$AI$19:$AI$33, MATCH(F$10, Settings!$Y$19:$Y$33, 0)), $AO$1:$AU$1, 0))), 0))</f>
        <v/>
      </c>
      <c r="AP409" s="119" t="str">
        <f>IF(OR($B409="", G409="", G$10="", AP$9), "", IFERROR($B409+INDEX(Settings!$AF$19:$AF$33, MATCH(G$10, Settings!$Y$19:$Y$33, 0))+IF(INDEX(Settings!$AI$19:$AI$33, MATCH(G$10, Settings!$Y$19:$Y$33, 0))="", 0, INDEX($AO$2:$AU$8, MATCH(TEXT($B409, "ddd"), $AN$2:$AN$8, 0), MATCH(INDEX(Settings!$AI$19:$AI$33, MATCH(G$10, Settings!$Y$19:$Y$33, 0)), $AO$1:$AU$1, 0))), 0))</f>
        <v/>
      </c>
      <c r="AQ409" s="119" t="str">
        <f>IF(OR($B409="", H409="", H$10="", AQ$9), "", IFERROR($B409+INDEX(Settings!$AF$19:$AF$33, MATCH(H$10, Settings!$Y$19:$Y$33, 0))+IF(INDEX(Settings!$AI$19:$AI$33, MATCH(H$10, Settings!$Y$19:$Y$33, 0))="", 0, INDEX($AO$2:$AU$8, MATCH(TEXT($B409, "ddd"), $AN$2:$AN$8, 0), MATCH(INDEX(Settings!$AI$19:$AI$33, MATCH(H$10, Settings!$Y$19:$Y$33, 0)), $AO$1:$AU$1, 0))), 0))</f>
        <v/>
      </c>
      <c r="AR409" s="119" t="str">
        <f>IF(OR($B409="", I409="", I$10="", AR$9), "", IFERROR($B409+INDEX(Settings!$AF$19:$AF$33, MATCH(I$10, Settings!$Y$19:$Y$33, 0))+IF(INDEX(Settings!$AI$19:$AI$33, MATCH(I$10, Settings!$Y$19:$Y$33, 0))="", 0, INDEX($AO$2:$AU$8, MATCH(TEXT($B409, "ddd"), $AN$2:$AN$8, 0), MATCH(INDEX(Settings!$AI$19:$AI$33, MATCH(I$10, Settings!$Y$19:$Y$33, 0)), $AO$1:$AU$1, 0))), 0))</f>
        <v/>
      </c>
      <c r="AS409" s="119" t="str">
        <f>IF(OR($B409="", J409="", J$10="", AS$9), "", IFERROR($B409+INDEX(Settings!$AF$19:$AF$33, MATCH(J$10, Settings!$Y$19:$Y$33, 0))+IF(INDEX(Settings!$AI$19:$AI$33, MATCH(J$10, Settings!$Y$19:$Y$33, 0))="", 0, INDEX($AO$2:$AU$8, MATCH(TEXT($B409, "ddd"), $AN$2:$AN$8, 0), MATCH(INDEX(Settings!$AI$19:$AI$33, MATCH(J$10, Settings!$Y$19:$Y$33, 0)), $AO$1:$AU$1, 0))), 0))</f>
        <v/>
      </c>
      <c r="AT409" s="119" t="str">
        <f>IF(OR($B409="", K409="", K$10="", AT$9), "", IFERROR($B409+INDEX(Settings!$AF$19:$AF$33, MATCH(K$10, Settings!$Y$19:$Y$33, 0))+IF(INDEX(Settings!$AI$19:$AI$33, MATCH(K$10, Settings!$Y$19:$Y$33, 0))="", 0, INDEX($AO$2:$AU$8, MATCH(TEXT($B409, "ddd"), $AN$2:$AN$8, 0), MATCH(INDEX(Settings!$AI$19:$AI$33, MATCH(K$10, Settings!$Y$19:$Y$33, 0)), $AO$1:$AU$1, 0))), 0))</f>
        <v/>
      </c>
      <c r="AU409" s="119" t="str">
        <f>IF(OR($B409="", L409="", L$10="", AU$9), "", IFERROR($B409+INDEX(Settings!$AF$19:$AF$33, MATCH(L$10, Settings!$Y$19:$Y$33, 0))+IF(INDEX(Settings!$AI$19:$AI$33, MATCH(L$10, Settings!$Y$19:$Y$33, 0))="", 0, INDEX($AO$2:$AU$8, MATCH(TEXT($B409, "ddd"), $AN$2:$AN$8, 0), MATCH(INDEX(Settings!$AI$19:$AI$33, MATCH(L$10, Settings!$Y$19:$Y$33, 0)), $AO$1:$AU$1, 0))), 0))</f>
        <v/>
      </c>
      <c r="AV409" s="119" t="str">
        <f>IF(OR($B409="", M409="", M$10="", AV$9), "", IFERROR($B409+INDEX(Settings!$AF$19:$AF$33, MATCH(M$10, Settings!$Y$19:$Y$33, 0))+IF(INDEX(Settings!$AI$19:$AI$33, MATCH(M$10, Settings!$Y$19:$Y$33, 0))="", 0, INDEX($AO$2:$AU$8, MATCH(TEXT($B409, "ddd"), $AN$2:$AN$8, 0), MATCH(INDEX(Settings!$AI$19:$AI$33, MATCH(M$10, Settings!$Y$19:$Y$33, 0)), $AO$1:$AU$1, 0))), 0))</f>
        <v/>
      </c>
      <c r="AW409" s="119" t="str">
        <f>IF(OR($B409="", N409="", N$10="", AW$9), "", IFERROR($B409+INDEX(Settings!$AF$19:$AF$33, MATCH(N$10, Settings!$Y$19:$Y$33, 0))+IF(INDEX(Settings!$AI$19:$AI$33, MATCH(N$10, Settings!$Y$19:$Y$33, 0))="", 0, INDEX($AO$2:$AU$8, MATCH(TEXT($B409, "ddd"), $AN$2:$AN$8, 0), MATCH(INDEX(Settings!$AI$19:$AI$33, MATCH(N$10, Settings!$Y$19:$Y$33, 0)), $AO$1:$AU$1, 0))), 0))</f>
        <v/>
      </c>
      <c r="AX409" s="119" t="str">
        <f>IF(OR($B409="", O409="", O$10="", AX$9), "", IFERROR($B409+INDEX(Settings!$AF$19:$AF$33, MATCH(O$10, Settings!$Y$19:$Y$33, 0))+IF(INDEX(Settings!$AI$19:$AI$33, MATCH(O$10, Settings!$Y$19:$Y$33, 0))="", 0, INDEX($AO$2:$AU$8, MATCH(TEXT($B409, "ddd"), $AN$2:$AN$8, 0), MATCH(INDEX(Settings!$AI$19:$AI$33, MATCH(O$10, Settings!$Y$19:$Y$33, 0)), $AO$1:$AU$1, 0))), 0))</f>
        <v/>
      </c>
      <c r="AY409" s="119" t="str">
        <f>IF(OR($B409="", P409="", P$10="", AY$9), "", IFERROR($B409+INDEX(Settings!$AF$19:$AF$33, MATCH(P$10, Settings!$Y$19:$Y$33, 0))+IF(INDEX(Settings!$AI$19:$AI$33, MATCH(P$10, Settings!$Y$19:$Y$33, 0))="", 0, INDEX($AO$2:$AU$8, MATCH(TEXT($B409, "ddd"), $AN$2:$AN$8, 0), MATCH(INDEX(Settings!$AI$19:$AI$33, MATCH(P$10, Settings!$Y$19:$Y$33, 0)), $AO$1:$AU$1, 0))), 0))</f>
        <v/>
      </c>
      <c r="AZ409" s="120" t="str">
        <f>IF(OR($B409="", Q409="", Q$10="", AZ$9), "", IFERROR($B409+INDEX(Settings!$AF$19:$AF$33, MATCH(Q$10, Settings!$Y$19:$Y$33, 0))+IF(INDEX(Settings!$AI$19:$AI$33, MATCH(Q$10, Settings!$Y$19:$Y$33, 0))="", 0, INDEX($AO$2:$AU$8, MATCH(TEXT($B409, "ddd"), $AN$2:$AN$8, 0), MATCH(INDEX(Settings!$AI$19:$AI$33, MATCH(Q$10, Settings!$Y$19:$Y$33, 0)), $AO$1:$AU$1, 0))), 0))</f>
        <v/>
      </c>
      <c r="BB409" s="118" t="str">
        <f>IF(OR(C$10="", $B409="", C409="", BB$9=""), "", IFERROR(WORKDAY((DATE(YEAR($B409), MONTH($B409)+INDEX(Settings!$AM$19:$AM$33, MATCH(C$10, Settings!$Y$19:$Y$33, 0)), IF(INDEX(Settings!$AQ$19:$AQ$33, MATCH(C$10, Settings!$Y$19:$Y$33, 0))=0, DAY($B409), INDEX(Settings!$AQ$19:$AQ$33, MATCH(C$10, Settings!$Y$19:$Y$33, 0))))-1), 1, Settings!$AY$23:$AY$38), ""))</f>
        <v/>
      </c>
      <c r="BC409" s="119" t="str">
        <f>IF(OR(D$10="", $B409="", D409="", BC$9=""), "", IFERROR(WORKDAY((DATE(YEAR($B409), MONTH($B409)+INDEX(Settings!$AM$19:$AM$33, MATCH(D$10, Settings!$Y$19:$Y$33, 0)), IF(INDEX(Settings!$AQ$19:$AQ$33, MATCH(D$10, Settings!$Y$19:$Y$33, 0))=0, DAY($B409), INDEX(Settings!$AQ$19:$AQ$33, MATCH(D$10, Settings!$Y$19:$Y$33, 0))))-1), 1, Settings!$AY$23:$AY$38), ""))</f>
        <v/>
      </c>
      <c r="BD409" s="119" t="str">
        <f>IF(OR(E$10="", $B409="", E409="", BD$9=""), "", IFERROR(WORKDAY((DATE(YEAR($B409), MONTH($B409)+INDEX(Settings!$AM$19:$AM$33, MATCH(E$10, Settings!$Y$19:$Y$33, 0)), IF(INDEX(Settings!$AQ$19:$AQ$33, MATCH(E$10, Settings!$Y$19:$Y$33, 0))=0, DAY($B409), INDEX(Settings!$AQ$19:$AQ$33, MATCH(E$10, Settings!$Y$19:$Y$33, 0))))-1), 1, Settings!$AY$23:$AY$38), ""))</f>
        <v/>
      </c>
      <c r="BE409" s="119" t="str">
        <f>IF(OR(F$10="", $B409="", F409="", BE$9=""), "", IFERROR(WORKDAY((DATE(YEAR($B409), MONTH($B409)+INDEX(Settings!$AM$19:$AM$33, MATCH(F$10, Settings!$Y$19:$Y$33, 0)), IF(INDEX(Settings!$AQ$19:$AQ$33, MATCH(F$10, Settings!$Y$19:$Y$33, 0))=0, DAY($B409), INDEX(Settings!$AQ$19:$AQ$33, MATCH(F$10, Settings!$Y$19:$Y$33, 0))))-1), 1, Settings!$AY$23:$AY$38), ""))</f>
        <v/>
      </c>
      <c r="BF409" s="119" t="str">
        <f>IF(OR(G$10="", $B409="", G409="", BF$9=""), "", IFERROR(WORKDAY((DATE(YEAR($B409), MONTH($B409)+INDEX(Settings!$AM$19:$AM$33, MATCH(G$10, Settings!$Y$19:$Y$33, 0)), IF(INDEX(Settings!$AQ$19:$AQ$33, MATCH(G$10, Settings!$Y$19:$Y$33, 0))=0, DAY($B409), INDEX(Settings!$AQ$19:$AQ$33, MATCH(G$10, Settings!$Y$19:$Y$33, 0))))-1), 1, Settings!$AY$23:$AY$38), ""))</f>
        <v/>
      </c>
      <c r="BG409" s="119" t="str">
        <f>IF(OR(H$10="", $B409="", H409="", BG$9=""), "", IFERROR(WORKDAY((DATE(YEAR($B409), MONTH($B409)+INDEX(Settings!$AM$19:$AM$33, MATCH(H$10, Settings!$Y$19:$Y$33, 0)), IF(INDEX(Settings!$AQ$19:$AQ$33, MATCH(H$10, Settings!$Y$19:$Y$33, 0))=0, DAY($B409), INDEX(Settings!$AQ$19:$AQ$33, MATCH(H$10, Settings!$Y$19:$Y$33, 0))))-1), 1, Settings!$AY$23:$AY$38), ""))</f>
        <v/>
      </c>
      <c r="BH409" s="119" t="str">
        <f>IF(OR(I$10="", $B409="", I409="", BH$9=""), "", IFERROR(WORKDAY((DATE(YEAR($B409), MONTH($B409)+INDEX(Settings!$AM$19:$AM$33, MATCH(I$10, Settings!$Y$19:$Y$33, 0)), IF(INDEX(Settings!$AQ$19:$AQ$33, MATCH(I$10, Settings!$Y$19:$Y$33, 0))=0, DAY($B409), INDEX(Settings!$AQ$19:$AQ$33, MATCH(I$10, Settings!$Y$19:$Y$33, 0))))-1), 1, Settings!$AY$23:$AY$38), ""))</f>
        <v/>
      </c>
      <c r="BI409" s="119" t="str">
        <f>IF(OR(J$10="", $B409="", J409="", BI$9=""), "", IFERROR(WORKDAY((DATE(YEAR($B409), MONTH($B409)+INDEX(Settings!$AM$19:$AM$33, MATCH(J$10, Settings!$Y$19:$Y$33, 0)), IF(INDEX(Settings!$AQ$19:$AQ$33, MATCH(J$10, Settings!$Y$19:$Y$33, 0))=0, DAY($B409), INDEX(Settings!$AQ$19:$AQ$33, MATCH(J$10, Settings!$Y$19:$Y$33, 0))))-1), 1, Settings!$AY$23:$AY$38), ""))</f>
        <v/>
      </c>
      <c r="BJ409" s="119" t="str">
        <f>IF(OR(K$10="", $B409="", K409="", BJ$9=""), "", IFERROR(WORKDAY((DATE(YEAR($B409), MONTH($B409)+INDEX(Settings!$AM$19:$AM$33, MATCH(K$10, Settings!$Y$19:$Y$33, 0)), IF(INDEX(Settings!$AQ$19:$AQ$33, MATCH(K$10, Settings!$Y$19:$Y$33, 0))=0, DAY($B409), INDEX(Settings!$AQ$19:$AQ$33, MATCH(K$10, Settings!$Y$19:$Y$33, 0))))-1), 1, Settings!$AY$23:$AY$38), ""))</f>
        <v/>
      </c>
      <c r="BK409" s="119" t="str">
        <f>IF(OR(L$10="", $B409="", L409="", BK$9=""), "", IFERROR(WORKDAY((DATE(YEAR($B409), MONTH($B409)+INDEX(Settings!$AM$19:$AM$33, MATCH(L$10, Settings!$Y$19:$Y$33, 0)), IF(INDEX(Settings!$AQ$19:$AQ$33, MATCH(L$10, Settings!$Y$19:$Y$33, 0))=0, DAY($B409), INDEX(Settings!$AQ$19:$AQ$33, MATCH(L$10, Settings!$Y$19:$Y$33, 0))))-1), 1, Settings!$AY$23:$AY$38), ""))</f>
        <v/>
      </c>
      <c r="BL409" s="119" t="str">
        <f>IF(OR(M$10="", $B409="", M409="", BL$9=""), "", IFERROR(WORKDAY((DATE(YEAR($B409), MONTH($B409)+INDEX(Settings!$AM$19:$AM$33, MATCH(M$10, Settings!$Y$19:$Y$33, 0)), IF(INDEX(Settings!$AQ$19:$AQ$33, MATCH(M$10, Settings!$Y$19:$Y$33, 0))=0, DAY($B409), INDEX(Settings!$AQ$19:$AQ$33, MATCH(M$10, Settings!$Y$19:$Y$33, 0))))-1), 1, Settings!$AY$23:$AY$38), ""))</f>
        <v/>
      </c>
      <c r="BM409" s="119" t="str">
        <f>IF(OR(N$10="", $B409="", N409="", BM$9=""), "", IFERROR(WORKDAY((DATE(YEAR($B409), MONTH($B409)+INDEX(Settings!$AM$19:$AM$33, MATCH(N$10, Settings!$Y$19:$Y$33, 0)), IF(INDEX(Settings!$AQ$19:$AQ$33, MATCH(N$10, Settings!$Y$19:$Y$33, 0))=0, DAY($B409), INDEX(Settings!$AQ$19:$AQ$33, MATCH(N$10, Settings!$Y$19:$Y$33, 0))))-1), 1, Settings!$AY$23:$AY$38), ""))</f>
        <v/>
      </c>
      <c r="BN409" s="119" t="str">
        <f>IF(OR(O$10="", $B409="", O409="", BN$9=""), "", IFERROR(WORKDAY((DATE(YEAR($B409), MONTH($B409)+INDEX(Settings!$AM$19:$AM$33, MATCH(O$10, Settings!$Y$19:$Y$33, 0)), IF(INDEX(Settings!$AQ$19:$AQ$33, MATCH(O$10, Settings!$Y$19:$Y$33, 0))=0, DAY($B409), INDEX(Settings!$AQ$19:$AQ$33, MATCH(O$10, Settings!$Y$19:$Y$33, 0))))-1), 1, Settings!$AY$23:$AY$38), ""))</f>
        <v/>
      </c>
      <c r="BO409" s="119" t="str">
        <f>IF(OR(P$10="", $B409="", P409="", BO$9=""), "", IFERROR(WORKDAY((DATE(YEAR($B409), MONTH($B409)+INDEX(Settings!$AM$19:$AM$33, MATCH(P$10, Settings!$Y$19:$Y$33, 0)), IF(INDEX(Settings!$AQ$19:$AQ$33, MATCH(P$10, Settings!$Y$19:$Y$33, 0))=0, DAY($B409), INDEX(Settings!$AQ$19:$AQ$33, MATCH(P$10, Settings!$Y$19:$Y$33, 0))))-1), 1, Settings!$AY$23:$AY$38), ""))</f>
        <v/>
      </c>
      <c r="BP409" s="120" t="str">
        <f>IF(OR(Q$10="", $B409="", Q409="", BP$9=""), "", IFERROR(WORKDAY((DATE(YEAR($B409), MONTH($B409)+INDEX(Settings!$AM$19:$AM$33, MATCH(Q$10, Settings!$Y$19:$Y$33, 0)), IF(INDEX(Settings!$AQ$19:$AQ$33, MATCH(Q$10, Settings!$Y$19:$Y$33, 0))=0, DAY($B409), INDEX(Settings!$AQ$19:$AQ$33, MATCH(Q$10, Settings!$Y$19:$Y$33, 0))))-1), 1, Settings!$AY$23:$AY$38), ""))</f>
        <v/>
      </c>
      <c r="BR409" s="118" t="str">
        <f>IF(BB409="", "", IF(BB409&lt;=$B409, WORKDAY(DATE(YEAR($BB409), MONTH(BB409)+1, DAY(BB409)-1), 1, Settings!$AY$23:$AY$38), BB409))</f>
        <v/>
      </c>
      <c r="BS409" s="119" t="str">
        <f>IF(BC409="", "", IF(BC409&lt;=$B409, WORKDAY(DATE(YEAR($BB409), MONTH(BC409)+1, DAY(BC409)-1), 1, Settings!$AY$23:$AY$38), BC409))</f>
        <v/>
      </c>
      <c r="BT409" s="119" t="str">
        <f>IF(BD409="", "", IF(BD409&lt;=$B409, WORKDAY(DATE(YEAR($BB409), MONTH(BD409)+1, DAY(BD409)-1), 1, Settings!$AY$23:$AY$38), BD409))</f>
        <v/>
      </c>
      <c r="BU409" s="119" t="str">
        <f>IF(BE409="", "", IF(BE409&lt;=$B409, WORKDAY(DATE(YEAR($BB409), MONTH(BE409)+1, DAY(BE409)-1), 1, Settings!$AY$23:$AY$38), BE409))</f>
        <v/>
      </c>
      <c r="BV409" s="119" t="str">
        <f>IF(BF409="", "", IF(BF409&lt;=$B409, WORKDAY(DATE(YEAR($BB409), MONTH(BF409)+1, DAY(BF409)-1), 1, Settings!$AY$23:$AY$38), BF409))</f>
        <v/>
      </c>
      <c r="BW409" s="119" t="str">
        <f>IF(BG409="", "", IF(BG409&lt;=$B409, WORKDAY(DATE(YEAR($BB409), MONTH(BG409)+1, DAY(BG409)-1), 1, Settings!$AY$23:$AY$38), BG409))</f>
        <v/>
      </c>
      <c r="BX409" s="119" t="str">
        <f>IF(BH409="", "", IF(BH409&lt;=$B409, WORKDAY(DATE(YEAR($BB409), MONTH(BH409)+1, DAY(BH409)-1), 1, Settings!$AY$23:$AY$38), BH409))</f>
        <v/>
      </c>
      <c r="BY409" s="119" t="str">
        <f>IF(BI409="", "", IF(BI409&lt;=$B409, WORKDAY(DATE(YEAR($BB409), MONTH(BI409)+1, DAY(BI409)-1), 1, Settings!$AY$23:$AY$38), BI409))</f>
        <v/>
      </c>
      <c r="BZ409" s="119" t="str">
        <f>IF(BJ409="", "", IF(BJ409&lt;=$B409, WORKDAY(DATE(YEAR($BB409), MONTH(BJ409)+1, DAY(BJ409)-1), 1, Settings!$AY$23:$AY$38), BJ409))</f>
        <v/>
      </c>
      <c r="CA409" s="119" t="str">
        <f>IF(BK409="", "", IF(BK409&lt;=$B409, WORKDAY(DATE(YEAR($BB409), MONTH(BK409)+1, DAY(BK409)-1), 1, Settings!$AY$23:$AY$38), BK409))</f>
        <v/>
      </c>
      <c r="CB409" s="119" t="str">
        <f>IF(BL409="", "", IF(BL409&lt;=$B409, WORKDAY(DATE(YEAR($BB409), MONTH(BL409)+1, DAY(BL409)-1), 1, Settings!$AY$23:$AY$38), BL409))</f>
        <v/>
      </c>
      <c r="CC409" s="119" t="str">
        <f>IF(BM409="", "", IF(BM409&lt;=$B409, WORKDAY(DATE(YEAR($BB409), MONTH(BM409)+1, DAY(BM409)-1), 1, Settings!$AY$23:$AY$38), BM409))</f>
        <v/>
      </c>
      <c r="CD409" s="119" t="str">
        <f>IF(BN409="", "", IF(BN409&lt;=$B409, WORKDAY(DATE(YEAR($BB409), MONTH(BN409)+1, DAY(BN409)-1), 1, Settings!$AY$23:$AY$38), BN409))</f>
        <v/>
      </c>
      <c r="CE409" s="119" t="str">
        <f>IF(BO409="", "", IF(BO409&lt;=$B409, WORKDAY(DATE(YEAR($BB409), MONTH(BO409)+1, DAY(BO409)-1), 1, Settings!$AY$23:$AY$38), BO409))</f>
        <v/>
      </c>
      <c r="CF409" s="120" t="str">
        <f>IF(BP409="", "", IF(BP409&lt;=$B409, WORKDAY(DATE(YEAR($BB409), MONTH(BP409)+1, DAY(BP409)-1), 1, Settings!$AY$23:$AY$38), BP409))</f>
        <v/>
      </c>
      <c r="CH409" s="48" t="str">
        <f t="shared" si="190"/>
        <v/>
      </c>
      <c r="CI409" s="49" t="str">
        <f t="shared" si="191"/>
        <v/>
      </c>
      <c r="CJ409" s="49" t="str">
        <f t="shared" si="192"/>
        <v/>
      </c>
      <c r="CK409" s="49" t="str">
        <f t="shared" si="193"/>
        <v/>
      </c>
      <c r="CL409" s="49" t="str">
        <f t="shared" si="194"/>
        <v/>
      </c>
      <c r="CM409" s="49" t="str">
        <f t="shared" si="195"/>
        <v/>
      </c>
      <c r="CN409" s="49" t="str">
        <f t="shared" si="196"/>
        <v/>
      </c>
      <c r="CO409" s="49" t="str">
        <f t="shared" si="197"/>
        <v/>
      </c>
      <c r="CP409" s="49" t="str">
        <f t="shared" si="198"/>
        <v/>
      </c>
      <c r="CQ409" s="49" t="str">
        <f t="shared" si="199"/>
        <v/>
      </c>
      <c r="CR409" s="49" t="str">
        <f t="shared" si="200"/>
        <v/>
      </c>
      <c r="CS409" s="49" t="str">
        <f t="shared" si="201"/>
        <v/>
      </c>
      <c r="CT409" s="49" t="str">
        <f t="shared" si="202"/>
        <v/>
      </c>
      <c r="CU409" s="49" t="str">
        <f t="shared" si="203"/>
        <v/>
      </c>
      <c r="CV409" s="16" t="str">
        <f t="shared" si="204"/>
        <v/>
      </c>
      <c r="CX409" s="48" t="str">
        <f t="shared" si="205"/>
        <v/>
      </c>
      <c r="CY409" s="49" t="str">
        <f t="shared" si="206"/>
        <v/>
      </c>
      <c r="CZ409" s="49" t="str">
        <f t="shared" si="207"/>
        <v/>
      </c>
      <c r="DA409" s="49" t="str">
        <f t="shared" si="208"/>
        <v/>
      </c>
      <c r="DB409" s="49" t="str">
        <f t="shared" si="209"/>
        <v/>
      </c>
      <c r="DC409" s="49" t="str">
        <f t="shared" si="210"/>
        <v/>
      </c>
      <c r="DD409" s="49" t="str">
        <f t="shared" si="211"/>
        <v/>
      </c>
      <c r="DE409" s="49" t="str">
        <f t="shared" si="212"/>
        <v/>
      </c>
      <c r="DF409" s="49" t="str">
        <f t="shared" si="213"/>
        <v/>
      </c>
      <c r="DG409" s="49" t="str">
        <f t="shared" si="214"/>
        <v/>
      </c>
      <c r="DH409" s="49" t="str">
        <f t="shared" si="215"/>
        <v/>
      </c>
      <c r="DI409" s="49" t="str">
        <f t="shared" si="216"/>
        <v/>
      </c>
      <c r="DJ409" s="49" t="str">
        <f t="shared" si="217"/>
        <v/>
      </c>
      <c r="DK409" s="49" t="str">
        <f t="shared" si="218"/>
        <v/>
      </c>
      <c r="DL409" s="16" t="str">
        <f t="shared" si="219"/>
        <v/>
      </c>
      <c r="DN409" s="17" t="str">
        <f t="shared" si="220"/>
        <v>Aug 2020</v>
      </c>
    </row>
    <row r="410" spans="1:118" x14ac:dyDescent="0.25">
      <c r="A410" s="30"/>
      <c r="B410" s="102">
        <f>IF(B409="", "", IFERROR(IF(B409+1&gt;Settings!$G$25, "", B409+1), ""))</f>
        <v>44046</v>
      </c>
      <c r="C410" s="294"/>
      <c r="D410" s="295"/>
      <c r="E410" s="295"/>
      <c r="F410" s="295"/>
      <c r="G410" s="295"/>
      <c r="H410" s="295"/>
      <c r="I410" s="295"/>
      <c r="J410" s="295"/>
      <c r="K410" s="295"/>
      <c r="L410" s="295"/>
      <c r="M410" s="295"/>
      <c r="N410" s="295"/>
      <c r="O410" s="295"/>
      <c r="P410" s="295"/>
      <c r="Q410" s="296"/>
      <c r="R410" s="30"/>
      <c r="T410" s="17" t="str">
        <f>IF($B410="", "", IF($B410&lt;Settings!$G$23, "Old", "New"))</f>
        <v>New</v>
      </c>
      <c r="AL410" s="118" t="str">
        <f>IF(OR($B410="", C410="", C$10="", AL$9), "", IFERROR($B410+INDEX(Settings!$AF$19:$AF$33, MATCH(C$10, Settings!$Y$19:$Y$33, 0))+IF(INDEX(Settings!$AI$19:$AI$33, MATCH(C$10, Settings!$Y$19:$Y$33, 0))="", 0, INDEX($AO$2:$AU$8, MATCH(TEXT($B410, "ddd"), $AN$2:$AN$8, 0), MATCH(INDEX(Settings!$AI$19:$AI$33, MATCH(C$10, Settings!$Y$19:$Y$33, 0)), $AO$1:$AU$1, 0))), 0))</f>
        <v/>
      </c>
      <c r="AM410" s="119" t="str">
        <f>IF(OR($B410="", D410="", D$10="", AM$9), "", IFERROR($B410+INDEX(Settings!$AF$19:$AF$33, MATCH(D$10, Settings!$Y$19:$Y$33, 0))+IF(INDEX(Settings!$AI$19:$AI$33, MATCH(D$10, Settings!$Y$19:$Y$33, 0))="", 0, INDEX($AO$2:$AU$8, MATCH(TEXT($B410, "ddd"), $AN$2:$AN$8, 0), MATCH(INDEX(Settings!$AI$19:$AI$33, MATCH(D$10, Settings!$Y$19:$Y$33, 0)), $AO$1:$AU$1, 0))), 0))</f>
        <v/>
      </c>
      <c r="AN410" s="119" t="str">
        <f>IF(OR($B410="", E410="", E$10="", AN$9), "", IFERROR($B410+INDEX(Settings!$AF$19:$AF$33, MATCH(E$10, Settings!$Y$19:$Y$33, 0))+IF(INDEX(Settings!$AI$19:$AI$33, MATCH(E$10, Settings!$Y$19:$Y$33, 0))="", 0, INDEX($AO$2:$AU$8, MATCH(TEXT($B410, "ddd"), $AN$2:$AN$8, 0), MATCH(INDEX(Settings!$AI$19:$AI$33, MATCH(E$10, Settings!$Y$19:$Y$33, 0)), $AO$1:$AU$1, 0))), 0))</f>
        <v/>
      </c>
      <c r="AO410" s="119" t="str">
        <f>IF(OR($B410="", F410="", F$10="", AO$9), "", IFERROR($B410+INDEX(Settings!$AF$19:$AF$33, MATCH(F$10, Settings!$Y$19:$Y$33, 0))+IF(INDEX(Settings!$AI$19:$AI$33, MATCH(F$10, Settings!$Y$19:$Y$33, 0))="", 0, INDEX($AO$2:$AU$8, MATCH(TEXT($B410, "ddd"), $AN$2:$AN$8, 0), MATCH(INDEX(Settings!$AI$19:$AI$33, MATCH(F$10, Settings!$Y$19:$Y$33, 0)), $AO$1:$AU$1, 0))), 0))</f>
        <v/>
      </c>
      <c r="AP410" s="119" t="str">
        <f>IF(OR($B410="", G410="", G$10="", AP$9), "", IFERROR($B410+INDEX(Settings!$AF$19:$AF$33, MATCH(G$10, Settings!$Y$19:$Y$33, 0))+IF(INDEX(Settings!$AI$19:$AI$33, MATCH(G$10, Settings!$Y$19:$Y$33, 0))="", 0, INDEX($AO$2:$AU$8, MATCH(TEXT($B410, "ddd"), $AN$2:$AN$8, 0), MATCH(INDEX(Settings!$AI$19:$AI$33, MATCH(G$10, Settings!$Y$19:$Y$33, 0)), $AO$1:$AU$1, 0))), 0))</f>
        <v/>
      </c>
      <c r="AQ410" s="119" t="str">
        <f>IF(OR($B410="", H410="", H$10="", AQ$9), "", IFERROR($B410+INDEX(Settings!$AF$19:$AF$33, MATCH(H$10, Settings!$Y$19:$Y$33, 0))+IF(INDEX(Settings!$AI$19:$AI$33, MATCH(H$10, Settings!$Y$19:$Y$33, 0))="", 0, INDEX($AO$2:$AU$8, MATCH(TEXT($B410, "ddd"), $AN$2:$AN$8, 0), MATCH(INDEX(Settings!$AI$19:$AI$33, MATCH(H$10, Settings!$Y$19:$Y$33, 0)), $AO$1:$AU$1, 0))), 0))</f>
        <v/>
      </c>
      <c r="AR410" s="119" t="str">
        <f>IF(OR($B410="", I410="", I$10="", AR$9), "", IFERROR($B410+INDEX(Settings!$AF$19:$AF$33, MATCH(I$10, Settings!$Y$19:$Y$33, 0))+IF(INDEX(Settings!$AI$19:$AI$33, MATCH(I$10, Settings!$Y$19:$Y$33, 0))="", 0, INDEX($AO$2:$AU$8, MATCH(TEXT($B410, "ddd"), $AN$2:$AN$8, 0), MATCH(INDEX(Settings!$AI$19:$AI$33, MATCH(I$10, Settings!$Y$19:$Y$33, 0)), $AO$1:$AU$1, 0))), 0))</f>
        <v/>
      </c>
      <c r="AS410" s="119" t="str">
        <f>IF(OR($B410="", J410="", J$10="", AS$9), "", IFERROR($B410+INDEX(Settings!$AF$19:$AF$33, MATCH(J$10, Settings!$Y$19:$Y$33, 0))+IF(INDEX(Settings!$AI$19:$AI$33, MATCH(J$10, Settings!$Y$19:$Y$33, 0))="", 0, INDEX($AO$2:$AU$8, MATCH(TEXT($B410, "ddd"), $AN$2:$AN$8, 0), MATCH(INDEX(Settings!$AI$19:$AI$33, MATCH(J$10, Settings!$Y$19:$Y$33, 0)), $AO$1:$AU$1, 0))), 0))</f>
        <v/>
      </c>
      <c r="AT410" s="119" t="str">
        <f>IF(OR($B410="", K410="", K$10="", AT$9), "", IFERROR($B410+INDEX(Settings!$AF$19:$AF$33, MATCH(K$10, Settings!$Y$19:$Y$33, 0))+IF(INDEX(Settings!$AI$19:$AI$33, MATCH(K$10, Settings!$Y$19:$Y$33, 0))="", 0, INDEX($AO$2:$AU$8, MATCH(TEXT($B410, "ddd"), $AN$2:$AN$8, 0), MATCH(INDEX(Settings!$AI$19:$AI$33, MATCH(K$10, Settings!$Y$19:$Y$33, 0)), $AO$1:$AU$1, 0))), 0))</f>
        <v/>
      </c>
      <c r="AU410" s="119" t="str">
        <f>IF(OR($B410="", L410="", L$10="", AU$9), "", IFERROR($B410+INDEX(Settings!$AF$19:$AF$33, MATCH(L$10, Settings!$Y$19:$Y$33, 0))+IF(INDEX(Settings!$AI$19:$AI$33, MATCH(L$10, Settings!$Y$19:$Y$33, 0))="", 0, INDEX($AO$2:$AU$8, MATCH(TEXT($B410, "ddd"), $AN$2:$AN$8, 0), MATCH(INDEX(Settings!$AI$19:$AI$33, MATCH(L$10, Settings!$Y$19:$Y$33, 0)), $AO$1:$AU$1, 0))), 0))</f>
        <v/>
      </c>
      <c r="AV410" s="119" t="str">
        <f>IF(OR($B410="", M410="", M$10="", AV$9), "", IFERROR($B410+INDEX(Settings!$AF$19:$AF$33, MATCH(M$10, Settings!$Y$19:$Y$33, 0))+IF(INDEX(Settings!$AI$19:$AI$33, MATCH(M$10, Settings!$Y$19:$Y$33, 0))="", 0, INDEX($AO$2:$AU$8, MATCH(TEXT($B410, "ddd"), $AN$2:$AN$8, 0), MATCH(INDEX(Settings!$AI$19:$AI$33, MATCH(M$10, Settings!$Y$19:$Y$33, 0)), $AO$1:$AU$1, 0))), 0))</f>
        <v/>
      </c>
      <c r="AW410" s="119" t="str">
        <f>IF(OR($B410="", N410="", N$10="", AW$9), "", IFERROR($B410+INDEX(Settings!$AF$19:$AF$33, MATCH(N$10, Settings!$Y$19:$Y$33, 0))+IF(INDEX(Settings!$AI$19:$AI$33, MATCH(N$10, Settings!$Y$19:$Y$33, 0))="", 0, INDEX($AO$2:$AU$8, MATCH(TEXT($B410, "ddd"), $AN$2:$AN$8, 0), MATCH(INDEX(Settings!$AI$19:$AI$33, MATCH(N$10, Settings!$Y$19:$Y$33, 0)), $AO$1:$AU$1, 0))), 0))</f>
        <v/>
      </c>
      <c r="AX410" s="119" t="str">
        <f>IF(OR($B410="", O410="", O$10="", AX$9), "", IFERROR($B410+INDEX(Settings!$AF$19:$AF$33, MATCH(O$10, Settings!$Y$19:$Y$33, 0))+IF(INDEX(Settings!$AI$19:$AI$33, MATCH(O$10, Settings!$Y$19:$Y$33, 0))="", 0, INDEX($AO$2:$AU$8, MATCH(TEXT($B410, "ddd"), $AN$2:$AN$8, 0), MATCH(INDEX(Settings!$AI$19:$AI$33, MATCH(O$10, Settings!$Y$19:$Y$33, 0)), $AO$1:$AU$1, 0))), 0))</f>
        <v/>
      </c>
      <c r="AY410" s="119" t="str">
        <f>IF(OR($B410="", P410="", P$10="", AY$9), "", IFERROR($B410+INDEX(Settings!$AF$19:$AF$33, MATCH(P$10, Settings!$Y$19:$Y$33, 0))+IF(INDEX(Settings!$AI$19:$AI$33, MATCH(P$10, Settings!$Y$19:$Y$33, 0))="", 0, INDEX($AO$2:$AU$8, MATCH(TEXT($B410, "ddd"), $AN$2:$AN$8, 0), MATCH(INDEX(Settings!$AI$19:$AI$33, MATCH(P$10, Settings!$Y$19:$Y$33, 0)), $AO$1:$AU$1, 0))), 0))</f>
        <v/>
      </c>
      <c r="AZ410" s="120" t="str">
        <f>IF(OR($B410="", Q410="", Q$10="", AZ$9), "", IFERROR($B410+INDEX(Settings!$AF$19:$AF$33, MATCH(Q$10, Settings!$Y$19:$Y$33, 0))+IF(INDEX(Settings!$AI$19:$AI$33, MATCH(Q$10, Settings!$Y$19:$Y$33, 0))="", 0, INDEX($AO$2:$AU$8, MATCH(TEXT($B410, "ddd"), $AN$2:$AN$8, 0), MATCH(INDEX(Settings!$AI$19:$AI$33, MATCH(Q$10, Settings!$Y$19:$Y$33, 0)), $AO$1:$AU$1, 0))), 0))</f>
        <v/>
      </c>
      <c r="BB410" s="118" t="str">
        <f>IF(OR(C$10="", $B410="", C410="", BB$9=""), "", IFERROR(WORKDAY((DATE(YEAR($B410), MONTH($B410)+INDEX(Settings!$AM$19:$AM$33, MATCH(C$10, Settings!$Y$19:$Y$33, 0)), IF(INDEX(Settings!$AQ$19:$AQ$33, MATCH(C$10, Settings!$Y$19:$Y$33, 0))=0, DAY($B410), INDEX(Settings!$AQ$19:$AQ$33, MATCH(C$10, Settings!$Y$19:$Y$33, 0))))-1), 1, Settings!$AY$23:$AY$38), ""))</f>
        <v/>
      </c>
      <c r="BC410" s="119" t="str">
        <f>IF(OR(D$10="", $B410="", D410="", BC$9=""), "", IFERROR(WORKDAY((DATE(YEAR($B410), MONTH($B410)+INDEX(Settings!$AM$19:$AM$33, MATCH(D$10, Settings!$Y$19:$Y$33, 0)), IF(INDEX(Settings!$AQ$19:$AQ$33, MATCH(D$10, Settings!$Y$19:$Y$33, 0))=0, DAY($B410), INDEX(Settings!$AQ$19:$AQ$33, MATCH(D$10, Settings!$Y$19:$Y$33, 0))))-1), 1, Settings!$AY$23:$AY$38), ""))</f>
        <v/>
      </c>
      <c r="BD410" s="119" t="str">
        <f>IF(OR(E$10="", $B410="", E410="", BD$9=""), "", IFERROR(WORKDAY((DATE(YEAR($B410), MONTH($B410)+INDEX(Settings!$AM$19:$AM$33, MATCH(E$10, Settings!$Y$19:$Y$33, 0)), IF(INDEX(Settings!$AQ$19:$AQ$33, MATCH(E$10, Settings!$Y$19:$Y$33, 0))=0, DAY($B410), INDEX(Settings!$AQ$19:$AQ$33, MATCH(E$10, Settings!$Y$19:$Y$33, 0))))-1), 1, Settings!$AY$23:$AY$38), ""))</f>
        <v/>
      </c>
      <c r="BE410" s="119" t="str">
        <f>IF(OR(F$10="", $B410="", F410="", BE$9=""), "", IFERROR(WORKDAY((DATE(YEAR($B410), MONTH($B410)+INDEX(Settings!$AM$19:$AM$33, MATCH(F$10, Settings!$Y$19:$Y$33, 0)), IF(INDEX(Settings!$AQ$19:$AQ$33, MATCH(F$10, Settings!$Y$19:$Y$33, 0))=0, DAY($B410), INDEX(Settings!$AQ$19:$AQ$33, MATCH(F$10, Settings!$Y$19:$Y$33, 0))))-1), 1, Settings!$AY$23:$AY$38), ""))</f>
        <v/>
      </c>
      <c r="BF410" s="119" t="str">
        <f>IF(OR(G$10="", $B410="", G410="", BF$9=""), "", IFERROR(WORKDAY((DATE(YEAR($B410), MONTH($B410)+INDEX(Settings!$AM$19:$AM$33, MATCH(G$10, Settings!$Y$19:$Y$33, 0)), IF(INDEX(Settings!$AQ$19:$AQ$33, MATCH(G$10, Settings!$Y$19:$Y$33, 0))=0, DAY($B410), INDEX(Settings!$AQ$19:$AQ$33, MATCH(G$10, Settings!$Y$19:$Y$33, 0))))-1), 1, Settings!$AY$23:$AY$38), ""))</f>
        <v/>
      </c>
      <c r="BG410" s="119" t="str">
        <f>IF(OR(H$10="", $B410="", H410="", BG$9=""), "", IFERROR(WORKDAY((DATE(YEAR($B410), MONTH($B410)+INDEX(Settings!$AM$19:$AM$33, MATCH(H$10, Settings!$Y$19:$Y$33, 0)), IF(INDEX(Settings!$AQ$19:$AQ$33, MATCH(H$10, Settings!$Y$19:$Y$33, 0))=0, DAY($B410), INDEX(Settings!$AQ$19:$AQ$33, MATCH(H$10, Settings!$Y$19:$Y$33, 0))))-1), 1, Settings!$AY$23:$AY$38), ""))</f>
        <v/>
      </c>
      <c r="BH410" s="119" t="str">
        <f>IF(OR(I$10="", $B410="", I410="", BH$9=""), "", IFERROR(WORKDAY((DATE(YEAR($B410), MONTH($B410)+INDEX(Settings!$AM$19:$AM$33, MATCH(I$10, Settings!$Y$19:$Y$33, 0)), IF(INDEX(Settings!$AQ$19:$AQ$33, MATCH(I$10, Settings!$Y$19:$Y$33, 0))=0, DAY($B410), INDEX(Settings!$AQ$19:$AQ$33, MATCH(I$10, Settings!$Y$19:$Y$33, 0))))-1), 1, Settings!$AY$23:$AY$38), ""))</f>
        <v/>
      </c>
      <c r="BI410" s="119" t="str">
        <f>IF(OR(J$10="", $B410="", J410="", BI$9=""), "", IFERROR(WORKDAY((DATE(YEAR($B410), MONTH($B410)+INDEX(Settings!$AM$19:$AM$33, MATCH(J$10, Settings!$Y$19:$Y$33, 0)), IF(INDEX(Settings!$AQ$19:$AQ$33, MATCH(J$10, Settings!$Y$19:$Y$33, 0))=0, DAY($B410), INDEX(Settings!$AQ$19:$AQ$33, MATCH(J$10, Settings!$Y$19:$Y$33, 0))))-1), 1, Settings!$AY$23:$AY$38), ""))</f>
        <v/>
      </c>
      <c r="BJ410" s="119" t="str">
        <f>IF(OR(K$10="", $B410="", K410="", BJ$9=""), "", IFERROR(WORKDAY((DATE(YEAR($B410), MONTH($B410)+INDEX(Settings!$AM$19:$AM$33, MATCH(K$10, Settings!$Y$19:$Y$33, 0)), IF(INDEX(Settings!$AQ$19:$AQ$33, MATCH(K$10, Settings!$Y$19:$Y$33, 0))=0, DAY($B410), INDEX(Settings!$AQ$19:$AQ$33, MATCH(K$10, Settings!$Y$19:$Y$33, 0))))-1), 1, Settings!$AY$23:$AY$38), ""))</f>
        <v/>
      </c>
      <c r="BK410" s="119" t="str">
        <f>IF(OR(L$10="", $B410="", L410="", BK$9=""), "", IFERROR(WORKDAY((DATE(YEAR($B410), MONTH($B410)+INDEX(Settings!$AM$19:$AM$33, MATCH(L$10, Settings!$Y$19:$Y$33, 0)), IF(INDEX(Settings!$AQ$19:$AQ$33, MATCH(L$10, Settings!$Y$19:$Y$33, 0))=0, DAY($B410), INDEX(Settings!$AQ$19:$AQ$33, MATCH(L$10, Settings!$Y$19:$Y$33, 0))))-1), 1, Settings!$AY$23:$AY$38), ""))</f>
        <v/>
      </c>
      <c r="BL410" s="119" t="str">
        <f>IF(OR(M$10="", $B410="", M410="", BL$9=""), "", IFERROR(WORKDAY((DATE(YEAR($B410), MONTH($B410)+INDEX(Settings!$AM$19:$AM$33, MATCH(M$10, Settings!$Y$19:$Y$33, 0)), IF(INDEX(Settings!$AQ$19:$AQ$33, MATCH(M$10, Settings!$Y$19:$Y$33, 0))=0, DAY($B410), INDEX(Settings!$AQ$19:$AQ$33, MATCH(M$10, Settings!$Y$19:$Y$33, 0))))-1), 1, Settings!$AY$23:$AY$38), ""))</f>
        <v/>
      </c>
      <c r="BM410" s="119" t="str">
        <f>IF(OR(N$10="", $B410="", N410="", BM$9=""), "", IFERROR(WORKDAY((DATE(YEAR($B410), MONTH($B410)+INDEX(Settings!$AM$19:$AM$33, MATCH(N$10, Settings!$Y$19:$Y$33, 0)), IF(INDEX(Settings!$AQ$19:$AQ$33, MATCH(N$10, Settings!$Y$19:$Y$33, 0))=0, DAY($B410), INDEX(Settings!$AQ$19:$AQ$33, MATCH(N$10, Settings!$Y$19:$Y$33, 0))))-1), 1, Settings!$AY$23:$AY$38), ""))</f>
        <v/>
      </c>
      <c r="BN410" s="119" t="str">
        <f>IF(OR(O$10="", $B410="", O410="", BN$9=""), "", IFERROR(WORKDAY((DATE(YEAR($B410), MONTH($B410)+INDEX(Settings!$AM$19:$AM$33, MATCH(O$10, Settings!$Y$19:$Y$33, 0)), IF(INDEX(Settings!$AQ$19:$AQ$33, MATCH(O$10, Settings!$Y$19:$Y$33, 0))=0, DAY($B410), INDEX(Settings!$AQ$19:$AQ$33, MATCH(O$10, Settings!$Y$19:$Y$33, 0))))-1), 1, Settings!$AY$23:$AY$38), ""))</f>
        <v/>
      </c>
      <c r="BO410" s="119" t="str">
        <f>IF(OR(P$10="", $B410="", P410="", BO$9=""), "", IFERROR(WORKDAY((DATE(YEAR($B410), MONTH($B410)+INDEX(Settings!$AM$19:$AM$33, MATCH(P$10, Settings!$Y$19:$Y$33, 0)), IF(INDEX(Settings!$AQ$19:$AQ$33, MATCH(P$10, Settings!$Y$19:$Y$33, 0))=0, DAY($B410), INDEX(Settings!$AQ$19:$AQ$33, MATCH(P$10, Settings!$Y$19:$Y$33, 0))))-1), 1, Settings!$AY$23:$AY$38), ""))</f>
        <v/>
      </c>
      <c r="BP410" s="120" t="str">
        <f>IF(OR(Q$10="", $B410="", Q410="", BP$9=""), "", IFERROR(WORKDAY((DATE(YEAR($B410), MONTH($B410)+INDEX(Settings!$AM$19:$AM$33, MATCH(Q$10, Settings!$Y$19:$Y$33, 0)), IF(INDEX(Settings!$AQ$19:$AQ$33, MATCH(Q$10, Settings!$Y$19:$Y$33, 0))=0, DAY($B410), INDEX(Settings!$AQ$19:$AQ$33, MATCH(Q$10, Settings!$Y$19:$Y$33, 0))))-1), 1, Settings!$AY$23:$AY$38), ""))</f>
        <v/>
      </c>
      <c r="BR410" s="118" t="str">
        <f>IF(BB410="", "", IF(BB410&lt;=$B410, WORKDAY(DATE(YEAR($BB410), MONTH(BB410)+1, DAY(BB410)-1), 1, Settings!$AY$23:$AY$38), BB410))</f>
        <v/>
      </c>
      <c r="BS410" s="119" t="str">
        <f>IF(BC410="", "", IF(BC410&lt;=$B410, WORKDAY(DATE(YEAR($BB410), MONTH(BC410)+1, DAY(BC410)-1), 1, Settings!$AY$23:$AY$38), BC410))</f>
        <v/>
      </c>
      <c r="BT410" s="119" t="str">
        <f>IF(BD410="", "", IF(BD410&lt;=$B410, WORKDAY(DATE(YEAR($BB410), MONTH(BD410)+1, DAY(BD410)-1), 1, Settings!$AY$23:$AY$38), BD410))</f>
        <v/>
      </c>
      <c r="BU410" s="119" t="str">
        <f>IF(BE410="", "", IF(BE410&lt;=$B410, WORKDAY(DATE(YEAR($BB410), MONTH(BE410)+1, DAY(BE410)-1), 1, Settings!$AY$23:$AY$38), BE410))</f>
        <v/>
      </c>
      <c r="BV410" s="119" t="str">
        <f>IF(BF410="", "", IF(BF410&lt;=$B410, WORKDAY(DATE(YEAR($BB410), MONTH(BF410)+1, DAY(BF410)-1), 1, Settings!$AY$23:$AY$38), BF410))</f>
        <v/>
      </c>
      <c r="BW410" s="119" t="str">
        <f>IF(BG410="", "", IF(BG410&lt;=$B410, WORKDAY(DATE(YEAR($BB410), MONTH(BG410)+1, DAY(BG410)-1), 1, Settings!$AY$23:$AY$38), BG410))</f>
        <v/>
      </c>
      <c r="BX410" s="119" t="str">
        <f>IF(BH410="", "", IF(BH410&lt;=$B410, WORKDAY(DATE(YEAR($BB410), MONTH(BH410)+1, DAY(BH410)-1), 1, Settings!$AY$23:$AY$38), BH410))</f>
        <v/>
      </c>
      <c r="BY410" s="119" t="str">
        <f>IF(BI410="", "", IF(BI410&lt;=$B410, WORKDAY(DATE(YEAR($BB410), MONTH(BI410)+1, DAY(BI410)-1), 1, Settings!$AY$23:$AY$38), BI410))</f>
        <v/>
      </c>
      <c r="BZ410" s="119" t="str">
        <f>IF(BJ410="", "", IF(BJ410&lt;=$B410, WORKDAY(DATE(YEAR($BB410), MONTH(BJ410)+1, DAY(BJ410)-1), 1, Settings!$AY$23:$AY$38), BJ410))</f>
        <v/>
      </c>
      <c r="CA410" s="119" t="str">
        <f>IF(BK410="", "", IF(BK410&lt;=$B410, WORKDAY(DATE(YEAR($BB410), MONTH(BK410)+1, DAY(BK410)-1), 1, Settings!$AY$23:$AY$38), BK410))</f>
        <v/>
      </c>
      <c r="CB410" s="119" t="str">
        <f>IF(BL410="", "", IF(BL410&lt;=$B410, WORKDAY(DATE(YEAR($BB410), MONTH(BL410)+1, DAY(BL410)-1), 1, Settings!$AY$23:$AY$38), BL410))</f>
        <v/>
      </c>
      <c r="CC410" s="119" t="str">
        <f>IF(BM410="", "", IF(BM410&lt;=$B410, WORKDAY(DATE(YEAR($BB410), MONTH(BM410)+1, DAY(BM410)-1), 1, Settings!$AY$23:$AY$38), BM410))</f>
        <v/>
      </c>
      <c r="CD410" s="119" t="str">
        <f>IF(BN410="", "", IF(BN410&lt;=$B410, WORKDAY(DATE(YEAR($BB410), MONTH(BN410)+1, DAY(BN410)-1), 1, Settings!$AY$23:$AY$38), BN410))</f>
        <v/>
      </c>
      <c r="CE410" s="119" t="str">
        <f>IF(BO410="", "", IF(BO410&lt;=$B410, WORKDAY(DATE(YEAR($BB410), MONTH(BO410)+1, DAY(BO410)-1), 1, Settings!$AY$23:$AY$38), BO410))</f>
        <v/>
      </c>
      <c r="CF410" s="120" t="str">
        <f>IF(BP410="", "", IF(BP410&lt;=$B410, WORKDAY(DATE(YEAR($BB410), MONTH(BP410)+1, DAY(BP410)-1), 1, Settings!$AY$23:$AY$38), BP410))</f>
        <v/>
      </c>
      <c r="CH410" s="48" t="str">
        <f t="shared" si="190"/>
        <v/>
      </c>
      <c r="CI410" s="49" t="str">
        <f t="shared" si="191"/>
        <v/>
      </c>
      <c r="CJ410" s="49" t="str">
        <f t="shared" si="192"/>
        <v/>
      </c>
      <c r="CK410" s="49" t="str">
        <f t="shared" si="193"/>
        <v/>
      </c>
      <c r="CL410" s="49" t="str">
        <f t="shared" si="194"/>
        <v/>
      </c>
      <c r="CM410" s="49" t="str">
        <f t="shared" si="195"/>
        <v/>
      </c>
      <c r="CN410" s="49" t="str">
        <f t="shared" si="196"/>
        <v/>
      </c>
      <c r="CO410" s="49" t="str">
        <f t="shared" si="197"/>
        <v/>
      </c>
      <c r="CP410" s="49" t="str">
        <f t="shared" si="198"/>
        <v/>
      </c>
      <c r="CQ410" s="49" t="str">
        <f t="shared" si="199"/>
        <v/>
      </c>
      <c r="CR410" s="49" t="str">
        <f t="shared" si="200"/>
        <v/>
      </c>
      <c r="CS410" s="49" t="str">
        <f t="shared" si="201"/>
        <v/>
      </c>
      <c r="CT410" s="49" t="str">
        <f t="shared" si="202"/>
        <v/>
      </c>
      <c r="CU410" s="49" t="str">
        <f t="shared" si="203"/>
        <v/>
      </c>
      <c r="CV410" s="16" t="str">
        <f t="shared" si="204"/>
        <v/>
      </c>
      <c r="CX410" s="48" t="str">
        <f t="shared" si="205"/>
        <v/>
      </c>
      <c r="CY410" s="49" t="str">
        <f t="shared" si="206"/>
        <v/>
      </c>
      <c r="CZ410" s="49" t="str">
        <f t="shared" si="207"/>
        <v/>
      </c>
      <c r="DA410" s="49" t="str">
        <f t="shared" si="208"/>
        <v/>
      </c>
      <c r="DB410" s="49" t="str">
        <f t="shared" si="209"/>
        <v/>
      </c>
      <c r="DC410" s="49" t="str">
        <f t="shared" si="210"/>
        <v/>
      </c>
      <c r="DD410" s="49" t="str">
        <f t="shared" si="211"/>
        <v/>
      </c>
      <c r="DE410" s="49" t="str">
        <f t="shared" si="212"/>
        <v/>
      </c>
      <c r="DF410" s="49" t="str">
        <f t="shared" si="213"/>
        <v/>
      </c>
      <c r="DG410" s="49" t="str">
        <f t="shared" si="214"/>
        <v/>
      </c>
      <c r="DH410" s="49" t="str">
        <f t="shared" si="215"/>
        <v/>
      </c>
      <c r="DI410" s="49" t="str">
        <f t="shared" si="216"/>
        <v/>
      </c>
      <c r="DJ410" s="49" t="str">
        <f t="shared" si="217"/>
        <v/>
      </c>
      <c r="DK410" s="49" t="str">
        <f t="shared" si="218"/>
        <v/>
      </c>
      <c r="DL410" s="16" t="str">
        <f t="shared" si="219"/>
        <v/>
      </c>
      <c r="DN410" s="17" t="str">
        <f t="shared" si="220"/>
        <v>Aug 2020</v>
      </c>
    </row>
    <row r="411" spans="1:118" x14ac:dyDescent="0.25">
      <c r="A411" s="30"/>
      <c r="B411" s="102">
        <f>IF(B410="", "", IFERROR(IF(B410+1&gt;Settings!$G$25, "", B410+1), ""))</f>
        <v>44047</v>
      </c>
      <c r="C411" s="294"/>
      <c r="D411" s="295"/>
      <c r="E411" s="295"/>
      <c r="F411" s="295"/>
      <c r="G411" s="295"/>
      <c r="H411" s="295"/>
      <c r="I411" s="295"/>
      <c r="J411" s="295"/>
      <c r="K411" s="295"/>
      <c r="L411" s="295"/>
      <c r="M411" s="295"/>
      <c r="N411" s="295"/>
      <c r="O411" s="295"/>
      <c r="P411" s="295"/>
      <c r="Q411" s="296"/>
      <c r="R411" s="30"/>
      <c r="T411" s="17" t="str">
        <f>IF($B411="", "", IF($B411&lt;Settings!$G$23, "Old", "New"))</f>
        <v>New</v>
      </c>
      <c r="AL411" s="118" t="str">
        <f>IF(OR($B411="", C411="", C$10="", AL$9), "", IFERROR($B411+INDEX(Settings!$AF$19:$AF$33, MATCH(C$10, Settings!$Y$19:$Y$33, 0))+IF(INDEX(Settings!$AI$19:$AI$33, MATCH(C$10, Settings!$Y$19:$Y$33, 0))="", 0, INDEX($AO$2:$AU$8, MATCH(TEXT($B411, "ddd"), $AN$2:$AN$8, 0), MATCH(INDEX(Settings!$AI$19:$AI$33, MATCH(C$10, Settings!$Y$19:$Y$33, 0)), $AO$1:$AU$1, 0))), 0))</f>
        <v/>
      </c>
      <c r="AM411" s="119" t="str">
        <f>IF(OR($B411="", D411="", D$10="", AM$9), "", IFERROR($B411+INDEX(Settings!$AF$19:$AF$33, MATCH(D$10, Settings!$Y$19:$Y$33, 0))+IF(INDEX(Settings!$AI$19:$AI$33, MATCH(D$10, Settings!$Y$19:$Y$33, 0))="", 0, INDEX($AO$2:$AU$8, MATCH(TEXT($B411, "ddd"), $AN$2:$AN$8, 0), MATCH(INDEX(Settings!$AI$19:$AI$33, MATCH(D$10, Settings!$Y$19:$Y$33, 0)), $AO$1:$AU$1, 0))), 0))</f>
        <v/>
      </c>
      <c r="AN411" s="119" t="str">
        <f>IF(OR($B411="", E411="", E$10="", AN$9), "", IFERROR($B411+INDEX(Settings!$AF$19:$AF$33, MATCH(E$10, Settings!$Y$19:$Y$33, 0))+IF(INDEX(Settings!$AI$19:$AI$33, MATCH(E$10, Settings!$Y$19:$Y$33, 0))="", 0, INDEX($AO$2:$AU$8, MATCH(TEXT($B411, "ddd"), $AN$2:$AN$8, 0), MATCH(INDEX(Settings!$AI$19:$AI$33, MATCH(E$10, Settings!$Y$19:$Y$33, 0)), $AO$1:$AU$1, 0))), 0))</f>
        <v/>
      </c>
      <c r="AO411" s="119" t="str">
        <f>IF(OR($B411="", F411="", F$10="", AO$9), "", IFERROR($B411+INDEX(Settings!$AF$19:$AF$33, MATCH(F$10, Settings!$Y$19:$Y$33, 0))+IF(INDEX(Settings!$AI$19:$AI$33, MATCH(F$10, Settings!$Y$19:$Y$33, 0))="", 0, INDEX($AO$2:$AU$8, MATCH(TEXT($B411, "ddd"), $AN$2:$AN$8, 0), MATCH(INDEX(Settings!$AI$19:$AI$33, MATCH(F$10, Settings!$Y$19:$Y$33, 0)), $AO$1:$AU$1, 0))), 0))</f>
        <v/>
      </c>
      <c r="AP411" s="119" t="str">
        <f>IF(OR($B411="", G411="", G$10="", AP$9), "", IFERROR($B411+INDEX(Settings!$AF$19:$AF$33, MATCH(G$10, Settings!$Y$19:$Y$33, 0))+IF(INDEX(Settings!$AI$19:$AI$33, MATCH(G$10, Settings!$Y$19:$Y$33, 0))="", 0, INDEX($AO$2:$AU$8, MATCH(TEXT($B411, "ddd"), $AN$2:$AN$8, 0), MATCH(INDEX(Settings!$AI$19:$AI$33, MATCH(G$10, Settings!$Y$19:$Y$33, 0)), $AO$1:$AU$1, 0))), 0))</f>
        <v/>
      </c>
      <c r="AQ411" s="119" t="str">
        <f>IF(OR($B411="", H411="", H$10="", AQ$9), "", IFERROR($B411+INDEX(Settings!$AF$19:$AF$33, MATCH(H$10, Settings!$Y$19:$Y$33, 0))+IF(INDEX(Settings!$AI$19:$AI$33, MATCH(H$10, Settings!$Y$19:$Y$33, 0))="", 0, INDEX($AO$2:$AU$8, MATCH(TEXT($B411, "ddd"), $AN$2:$AN$8, 0), MATCH(INDEX(Settings!$AI$19:$AI$33, MATCH(H$10, Settings!$Y$19:$Y$33, 0)), $AO$1:$AU$1, 0))), 0))</f>
        <v/>
      </c>
      <c r="AR411" s="119" t="str">
        <f>IF(OR($B411="", I411="", I$10="", AR$9), "", IFERROR($B411+INDEX(Settings!$AF$19:$AF$33, MATCH(I$10, Settings!$Y$19:$Y$33, 0))+IF(INDEX(Settings!$AI$19:$AI$33, MATCH(I$10, Settings!$Y$19:$Y$33, 0))="", 0, INDEX($AO$2:$AU$8, MATCH(TEXT($B411, "ddd"), $AN$2:$AN$8, 0), MATCH(INDEX(Settings!$AI$19:$AI$33, MATCH(I$10, Settings!$Y$19:$Y$33, 0)), $AO$1:$AU$1, 0))), 0))</f>
        <v/>
      </c>
      <c r="AS411" s="119" t="str">
        <f>IF(OR($B411="", J411="", J$10="", AS$9), "", IFERROR($B411+INDEX(Settings!$AF$19:$AF$33, MATCH(J$10, Settings!$Y$19:$Y$33, 0))+IF(INDEX(Settings!$AI$19:$AI$33, MATCH(J$10, Settings!$Y$19:$Y$33, 0))="", 0, INDEX($AO$2:$AU$8, MATCH(TEXT($B411, "ddd"), $AN$2:$AN$8, 0), MATCH(INDEX(Settings!$AI$19:$AI$33, MATCH(J$10, Settings!$Y$19:$Y$33, 0)), $AO$1:$AU$1, 0))), 0))</f>
        <v/>
      </c>
      <c r="AT411" s="119" t="str">
        <f>IF(OR($B411="", K411="", K$10="", AT$9), "", IFERROR($B411+INDEX(Settings!$AF$19:$AF$33, MATCH(K$10, Settings!$Y$19:$Y$33, 0))+IF(INDEX(Settings!$AI$19:$AI$33, MATCH(K$10, Settings!$Y$19:$Y$33, 0))="", 0, INDEX($AO$2:$AU$8, MATCH(TEXT($B411, "ddd"), $AN$2:$AN$8, 0), MATCH(INDEX(Settings!$AI$19:$AI$33, MATCH(K$10, Settings!$Y$19:$Y$33, 0)), $AO$1:$AU$1, 0))), 0))</f>
        <v/>
      </c>
      <c r="AU411" s="119" t="str">
        <f>IF(OR($B411="", L411="", L$10="", AU$9), "", IFERROR($B411+INDEX(Settings!$AF$19:$AF$33, MATCH(L$10, Settings!$Y$19:$Y$33, 0))+IF(INDEX(Settings!$AI$19:$AI$33, MATCH(L$10, Settings!$Y$19:$Y$33, 0))="", 0, INDEX($AO$2:$AU$8, MATCH(TEXT($B411, "ddd"), $AN$2:$AN$8, 0), MATCH(INDEX(Settings!$AI$19:$AI$33, MATCH(L$10, Settings!$Y$19:$Y$33, 0)), $AO$1:$AU$1, 0))), 0))</f>
        <v/>
      </c>
      <c r="AV411" s="119" t="str">
        <f>IF(OR($B411="", M411="", M$10="", AV$9), "", IFERROR($B411+INDEX(Settings!$AF$19:$AF$33, MATCH(M$10, Settings!$Y$19:$Y$33, 0))+IF(INDEX(Settings!$AI$19:$AI$33, MATCH(M$10, Settings!$Y$19:$Y$33, 0))="", 0, INDEX($AO$2:$AU$8, MATCH(TEXT($B411, "ddd"), $AN$2:$AN$8, 0), MATCH(INDEX(Settings!$AI$19:$AI$33, MATCH(M$10, Settings!$Y$19:$Y$33, 0)), $AO$1:$AU$1, 0))), 0))</f>
        <v/>
      </c>
      <c r="AW411" s="119" t="str">
        <f>IF(OR($B411="", N411="", N$10="", AW$9), "", IFERROR($B411+INDEX(Settings!$AF$19:$AF$33, MATCH(N$10, Settings!$Y$19:$Y$33, 0))+IF(INDEX(Settings!$AI$19:$AI$33, MATCH(N$10, Settings!$Y$19:$Y$33, 0))="", 0, INDEX($AO$2:$AU$8, MATCH(TEXT($B411, "ddd"), $AN$2:$AN$8, 0), MATCH(INDEX(Settings!$AI$19:$AI$33, MATCH(N$10, Settings!$Y$19:$Y$33, 0)), $AO$1:$AU$1, 0))), 0))</f>
        <v/>
      </c>
      <c r="AX411" s="119" t="str">
        <f>IF(OR($B411="", O411="", O$10="", AX$9), "", IFERROR($B411+INDEX(Settings!$AF$19:$AF$33, MATCH(O$10, Settings!$Y$19:$Y$33, 0))+IF(INDEX(Settings!$AI$19:$AI$33, MATCH(O$10, Settings!$Y$19:$Y$33, 0))="", 0, INDEX($AO$2:$AU$8, MATCH(TEXT($B411, "ddd"), $AN$2:$AN$8, 0), MATCH(INDEX(Settings!$AI$19:$AI$33, MATCH(O$10, Settings!$Y$19:$Y$33, 0)), $AO$1:$AU$1, 0))), 0))</f>
        <v/>
      </c>
      <c r="AY411" s="119" t="str">
        <f>IF(OR($B411="", P411="", P$10="", AY$9), "", IFERROR($B411+INDEX(Settings!$AF$19:$AF$33, MATCH(P$10, Settings!$Y$19:$Y$33, 0))+IF(INDEX(Settings!$AI$19:$AI$33, MATCH(P$10, Settings!$Y$19:$Y$33, 0))="", 0, INDEX($AO$2:$AU$8, MATCH(TEXT($B411, "ddd"), $AN$2:$AN$8, 0), MATCH(INDEX(Settings!$AI$19:$AI$33, MATCH(P$10, Settings!$Y$19:$Y$33, 0)), $AO$1:$AU$1, 0))), 0))</f>
        <v/>
      </c>
      <c r="AZ411" s="120" t="str">
        <f>IF(OR($B411="", Q411="", Q$10="", AZ$9), "", IFERROR($B411+INDEX(Settings!$AF$19:$AF$33, MATCH(Q$10, Settings!$Y$19:$Y$33, 0))+IF(INDEX(Settings!$AI$19:$AI$33, MATCH(Q$10, Settings!$Y$19:$Y$33, 0))="", 0, INDEX($AO$2:$AU$8, MATCH(TEXT($B411, "ddd"), $AN$2:$AN$8, 0), MATCH(INDEX(Settings!$AI$19:$AI$33, MATCH(Q$10, Settings!$Y$19:$Y$33, 0)), $AO$1:$AU$1, 0))), 0))</f>
        <v/>
      </c>
      <c r="BB411" s="118" t="str">
        <f>IF(OR(C$10="", $B411="", C411="", BB$9=""), "", IFERROR(WORKDAY((DATE(YEAR($B411), MONTH($B411)+INDEX(Settings!$AM$19:$AM$33, MATCH(C$10, Settings!$Y$19:$Y$33, 0)), IF(INDEX(Settings!$AQ$19:$AQ$33, MATCH(C$10, Settings!$Y$19:$Y$33, 0))=0, DAY($B411), INDEX(Settings!$AQ$19:$AQ$33, MATCH(C$10, Settings!$Y$19:$Y$33, 0))))-1), 1, Settings!$AY$23:$AY$38), ""))</f>
        <v/>
      </c>
      <c r="BC411" s="119" t="str">
        <f>IF(OR(D$10="", $B411="", D411="", BC$9=""), "", IFERROR(WORKDAY((DATE(YEAR($B411), MONTH($B411)+INDEX(Settings!$AM$19:$AM$33, MATCH(D$10, Settings!$Y$19:$Y$33, 0)), IF(INDEX(Settings!$AQ$19:$AQ$33, MATCH(D$10, Settings!$Y$19:$Y$33, 0))=0, DAY($B411), INDEX(Settings!$AQ$19:$AQ$33, MATCH(D$10, Settings!$Y$19:$Y$33, 0))))-1), 1, Settings!$AY$23:$AY$38), ""))</f>
        <v/>
      </c>
      <c r="BD411" s="119" t="str">
        <f>IF(OR(E$10="", $B411="", E411="", BD$9=""), "", IFERROR(WORKDAY((DATE(YEAR($B411), MONTH($B411)+INDEX(Settings!$AM$19:$AM$33, MATCH(E$10, Settings!$Y$19:$Y$33, 0)), IF(INDEX(Settings!$AQ$19:$AQ$33, MATCH(E$10, Settings!$Y$19:$Y$33, 0))=0, DAY($B411), INDEX(Settings!$AQ$19:$AQ$33, MATCH(E$10, Settings!$Y$19:$Y$33, 0))))-1), 1, Settings!$AY$23:$AY$38), ""))</f>
        <v/>
      </c>
      <c r="BE411" s="119" t="str">
        <f>IF(OR(F$10="", $B411="", F411="", BE$9=""), "", IFERROR(WORKDAY((DATE(YEAR($B411), MONTH($B411)+INDEX(Settings!$AM$19:$AM$33, MATCH(F$10, Settings!$Y$19:$Y$33, 0)), IF(INDEX(Settings!$AQ$19:$AQ$33, MATCH(F$10, Settings!$Y$19:$Y$33, 0))=0, DAY($B411), INDEX(Settings!$AQ$19:$AQ$33, MATCH(F$10, Settings!$Y$19:$Y$33, 0))))-1), 1, Settings!$AY$23:$AY$38), ""))</f>
        <v/>
      </c>
      <c r="BF411" s="119" t="str">
        <f>IF(OR(G$10="", $B411="", G411="", BF$9=""), "", IFERROR(WORKDAY((DATE(YEAR($B411), MONTH($B411)+INDEX(Settings!$AM$19:$AM$33, MATCH(G$10, Settings!$Y$19:$Y$33, 0)), IF(INDEX(Settings!$AQ$19:$AQ$33, MATCH(G$10, Settings!$Y$19:$Y$33, 0))=0, DAY($B411), INDEX(Settings!$AQ$19:$AQ$33, MATCH(G$10, Settings!$Y$19:$Y$33, 0))))-1), 1, Settings!$AY$23:$AY$38), ""))</f>
        <v/>
      </c>
      <c r="BG411" s="119" t="str">
        <f>IF(OR(H$10="", $B411="", H411="", BG$9=""), "", IFERROR(WORKDAY((DATE(YEAR($B411), MONTH($B411)+INDEX(Settings!$AM$19:$AM$33, MATCH(H$10, Settings!$Y$19:$Y$33, 0)), IF(INDEX(Settings!$AQ$19:$AQ$33, MATCH(H$10, Settings!$Y$19:$Y$33, 0))=0, DAY($B411), INDEX(Settings!$AQ$19:$AQ$33, MATCH(H$10, Settings!$Y$19:$Y$33, 0))))-1), 1, Settings!$AY$23:$AY$38), ""))</f>
        <v/>
      </c>
      <c r="BH411" s="119" t="str">
        <f>IF(OR(I$10="", $B411="", I411="", BH$9=""), "", IFERROR(WORKDAY((DATE(YEAR($B411), MONTH($B411)+INDEX(Settings!$AM$19:$AM$33, MATCH(I$10, Settings!$Y$19:$Y$33, 0)), IF(INDEX(Settings!$AQ$19:$AQ$33, MATCH(I$10, Settings!$Y$19:$Y$33, 0))=0, DAY($B411), INDEX(Settings!$AQ$19:$AQ$33, MATCH(I$10, Settings!$Y$19:$Y$33, 0))))-1), 1, Settings!$AY$23:$AY$38), ""))</f>
        <v/>
      </c>
      <c r="BI411" s="119" t="str">
        <f>IF(OR(J$10="", $B411="", J411="", BI$9=""), "", IFERROR(WORKDAY((DATE(YEAR($B411), MONTH($B411)+INDEX(Settings!$AM$19:$AM$33, MATCH(J$10, Settings!$Y$19:$Y$33, 0)), IF(INDEX(Settings!$AQ$19:$AQ$33, MATCH(J$10, Settings!$Y$19:$Y$33, 0))=0, DAY($B411), INDEX(Settings!$AQ$19:$AQ$33, MATCH(J$10, Settings!$Y$19:$Y$33, 0))))-1), 1, Settings!$AY$23:$AY$38), ""))</f>
        <v/>
      </c>
      <c r="BJ411" s="119" t="str">
        <f>IF(OR(K$10="", $B411="", K411="", BJ$9=""), "", IFERROR(WORKDAY((DATE(YEAR($B411), MONTH($B411)+INDEX(Settings!$AM$19:$AM$33, MATCH(K$10, Settings!$Y$19:$Y$33, 0)), IF(INDEX(Settings!$AQ$19:$AQ$33, MATCH(K$10, Settings!$Y$19:$Y$33, 0))=0, DAY($B411), INDEX(Settings!$AQ$19:$AQ$33, MATCH(K$10, Settings!$Y$19:$Y$33, 0))))-1), 1, Settings!$AY$23:$AY$38), ""))</f>
        <v/>
      </c>
      <c r="BK411" s="119" t="str">
        <f>IF(OR(L$10="", $B411="", L411="", BK$9=""), "", IFERROR(WORKDAY((DATE(YEAR($B411), MONTH($B411)+INDEX(Settings!$AM$19:$AM$33, MATCH(L$10, Settings!$Y$19:$Y$33, 0)), IF(INDEX(Settings!$AQ$19:$AQ$33, MATCH(L$10, Settings!$Y$19:$Y$33, 0))=0, DAY($B411), INDEX(Settings!$AQ$19:$AQ$33, MATCH(L$10, Settings!$Y$19:$Y$33, 0))))-1), 1, Settings!$AY$23:$AY$38), ""))</f>
        <v/>
      </c>
      <c r="BL411" s="119" t="str">
        <f>IF(OR(M$10="", $B411="", M411="", BL$9=""), "", IFERROR(WORKDAY((DATE(YEAR($B411), MONTH($B411)+INDEX(Settings!$AM$19:$AM$33, MATCH(M$10, Settings!$Y$19:$Y$33, 0)), IF(INDEX(Settings!$AQ$19:$AQ$33, MATCH(M$10, Settings!$Y$19:$Y$33, 0))=0, DAY($B411), INDEX(Settings!$AQ$19:$AQ$33, MATCH(M$10, Settings!$Y$19:$Y$33, 0))))-1), 1, Settings!$AY$23:$AY$38), ""))</f>
        <v/>
      </c>
      <c r="BM411" s="119" t="str">
        <f>IF(OR(N$10="", $B411="", N411="", BM$9=""), "", IFERROR(WORKDAY((DATE(YEAR($B411), MONTH($B411)+INDEX(Settings!$AM$19:$AM$33, MATCH(N$10, Settings!$Y$19:$Y$33, 0)), IF(INDEX(Settings!$AQ$19:$AQ$33, MATCH(N$10, Settings!$Y$19:$Y$33, 0))=0, DAY($B411), INDEX(Settings!$AQ$19:$AQ$33, MATCH(N$10, Settings!$Y$19:$Y$33, 0))))-1), 1, Settings!$AY$23:$AY$38), ""))</f>
        <v/>
      </c>
      <c r="BN411" s="119" t="str">
        <f>IF(OR(O$10="", $B411="", O411="", BN$9=""), "", IFERROR(WORKDAY((DATE(YEAR($B411), MONTH($B411)+INDEX(Settings!$AM$19:$AM$33, MATCH(O$10, Settings!$Y$19:$Y$33, 0)), IF(INDEX(Settings!$AQ$19:$AQ$33, MATCH(O$10, Settings!$Y$19:$Y$33, 0))=0, DAY($B411), INDEX(Settings!$AQ$19:$AQ$33, MATCH(O$10, Settings!$Y$19:$Y$33, 0))))-1), 1, Settings!$AY$23:$AY$38), ""))</f>
        <v/>
      </c>
      <c r="BO411" s="119" t="str">
        <f>IF(OR(P$10="", $B411="", P411="", BO$9=""), "", IFERROR(WORKDAY((DATE(YEAR($B411), MONTH($B411)+INDEX(Settings!$AM$19:$AM$33, MATCH(P$10, Settings!$Y$19:$Y$33, 0)), IF(INDEX(Settings!$AQ$19:$AQ$33, MATCH(P$10, Settings!$Y$19:$Y$33, 0))=0, DAY($B411), INDEX(Settings!$AQ$19:$AQ$33, MATCH(P$10, Settings!$Y$19:$Y$33, 0))))-1), 1, Settings!$AY$23:$AY$38), ""))</f>
        <v/>
      </c>
      <c r="BP411" s="120" t="str">
        <f>IF(OR(Q$10="", $B411="", Q411="", BP$9=""), "", IFERROR(WORKDAY((DATE(YEAR($B411), MONTH($B411)+INDEX(Settings!$AM$19:$AM$33, MATCH(Q$10, Settings!$Y$19:$Y$33, 0)), IF(INDEX(Settings!$AQ$19:$AQ$33, MATCH(Q$10, Settings!$Y$19:$Y$33, 0))=0, DAY($B411), INDEX(Settings!$AQ$19:$AQ$33, MATCH(Q$10, Settings!$Y$19:$Y$33, 0))))-1), 1, Settings!$AY$23:$AY$38), ""))</f>
        <v/>
      </c>
      <c r="BR411" s="118" t="str">
        <f>IF(BB411="", "", IF(BB411&lt;=$B411, WORKDAY(DATE(YEAR($BB411), MONTH(BB411)+1, DAY(BB411)-1), 1, Settings!$AY$23:$AY$38), BB411))</f>
        <v/>
      </c>
      <c r="BS411" s="119" t="str">
        <f>IF(BC411="", "", IF(BC411&lt;=$B411, WORKDAY(DATE(YEAR($BB411), MONTH(BC411)+1, DAY(BC411)-1), 1, Settings!$AY$23:$AY$38), BC411))</f>
        <v/>
      </c>
      <c r="BT411" s="119" t="str">
        <f>IF(BD411="", "", IF(BD411&lt;=$B411, WORKDAY(DATE(YEAR($BB411), MONTH(BD411)+1, DAY(BD411)-1), 1, Settings!$AY$23:$AY$38), BD411))</f>
        <v/>
      </c>
      <c r="BU411" s="119" t="str">
        <f>IF(BE411="", "", IF(BE411&lt;=$B411, WORKDAY(DATE(YEAR($BB411), MONTH(BE411)+1, DAY(BE411)-1), 1, Settings!$AY$23:$AY$38), BE411))</f>
        <v/>
      </c>
      <c r="BV411" s="119" t="str">
        <f>IF(BF411="", "", IF(BF411&lt;=$B411, WORKDAY(DATE(YEAR($BB411), MONTH(BF411)+1, DAY(BF411)-1), 1, Settings!$AY$23:$AY$38), BF411))</f>
        <v/>
      </c>
      <c r="BW411" s="119" t="str">
        <f>IF(BG411="", "", IF(BG411&lt;=$B411, WORKDAY(DATE(YEAR($BB411), MONTH(BG411)+1, DAY(BG411)-1), 1, Settings!$AY$23:$AY$38), BG411))</f>
        <v/>
      </c>
      <c r="BX411" s="119" t="str">
        <f>IF(BH411="", "", IF(BH411&lt;=$B411, WORKDAY(DATE(YEAR($BB411), MONTH(BH411)+1, DAY(BH411)-1), 1, Settings!$AY$23:$AY$38), BH411))</f>
        <v/>
      </c>
      <c r="BY411" s="119" t="str">
        <f>IF(BI411="", "", IF(BI411&lt;=$B411, WORKDAY(DATE(YEAR($BB411), MONTH(BI411)+1, DAY(BI411)-1), 1, Settings!$AY$23:$AY$38), BI411))</f>
        <v/>
      </c>
      <c r="BZ411" s="119" t="str">
        <f>IF(BJ411="", "", IF(BJ411&lt;=$B411, WORKDAY(DATE(YEAR($BB411), MONTH(BJ411)+1, DAY(BJ411)-1), 1, Settings!$AY$23:$AY$38), BJ411))</f>
        <v/>
      </c>
      <c r="CA411" s="119" t="str">
        <f>IF(BK411="", "", IF(BK411&lt;=$B411, WORKDAY(DATE(YEAR($BB411), MONTH(BK411)+1, DAY(BK411)-1), 1, Settings!$AY$23:$AY$38), BK411))</f>
        <v/>
      </c>
      <c r="CB411" s="119" t="str">
        <f>IF(BL411="", "", IF(BL411&lt;=$B411, WORKDAY(DATE(YEAR($BB411), MONTH(BL411)+1, DAY(BL411)-1), 1, Settings!$AY$23:$AY$38), BL411))</f>
        <v/>
      </c>
      <c r="CC411" s="119" t="str">
        <f>IF(BM411="", "", IF(BM411&lt;=$B411, WORKDAY(DATE(YEAR($BB411), MONTH(BM411)+1, DAY(BM411)-1), 1, Settings!$AY$23:$AY$38), BM411))</f>
        <v/>
      </c>
      <c r="CD411" s="119" t="str">
        <f>IF(BN411="", "", IF(BN411&lt;=$B411, WORKDAY(DATE(YEAR($BB411), MONTH(BN411)+1, DAY(BN411)-1), 1, Settings!$AY$23:$AY$38), BN411))</f>
        <v/>
      </c>
      <c r="CE411" s="119" t="str">
        <f>IF(BO411="", "", IF(BO411&lt;=$B411, WORKDAY(DATE(YEAR($BB411), MONTH(BO411)+1, DAY(BO411)-1), 1, Settings!$AY$23:$AY$38), BO411))</f>
        <v/>
      </c>
      <c r="CF411" s="120" t="str">
        <f>IF(BP411="", "", IF(BP411&lt;=$B411, WORKDAY(DATE(YEAR($BB411), MONTH(BP411)+1, DAY(BP411)-1), 1, Settings!$AY$23:$AY$38), BP411))</f>
        <v/>
      </c>
      <c r="CH411" s="48" t="str">
        <f t="shared" si="190"/>
        <v/>
      </c>
      <c r="CI411" s="49" t="str">
        <f t="shared" si="191"/>
        <v/>
      </c>
      <c r="CJ411" s="49" t="str">
        <f t="shared" si="192"/>
        <v/>
      </c>
      <c r="CK411" s="49" t="str">
        <f t="shared" si="193"/>
        <v/>
      </c>
      <c r="CL411" s="49" t="str">
        <f t="shared" si="194"/>
        <v/>
      </c>
      <c r="CM411" s="49" t="str">
        <f t="shared" si="195"/>
        <v/>
      </c>
      <c r="CN411" s="49" t="str">
        <f t="shared" si="196"/>
        <v/>
      </c>
      <c r="CO411" s="49" t="str">
        <f t="shared" si="197"/>
        <v/>
      </c>
      <c r="CP411" s="49" t="str">
        <f t="shared" si="198"/>
        <v/>
      </c>
      <c r="CQ411" s="49" t="str">
        <f t="shared" si="199"/>
        <v/>
      </c>
      <c r="CR411" s="49" t="str">
        <f t="shared" si="200"/>
        <v/>
      </c>
      <c r="CS411" s="49" t="str">
        <f t="shared" si="201"/>
        <v/>
      </c>
      <c r="CT411" s="49" t="str">
        <f t="shared" si="202"/>
        <v/>
      </c>
      <c r="CU411" s="49" t="str">
        <f t="shared" si="203"/>
        <v/>
      </c>
      <c r="CV411" s="16" t="str">
        <f t="shared" si="204"/>
        <v/>
      </c>
      <c r="CX411" s="48" t="str">
        <f t="shared" si="205"/>
        <v/>
      </c>
      <c r="CY411" s="49" t="str">
        <f t="shared" si="206"/>
        <v/>
      </c>
      <c r="CZ411" s="49" t="str">
        <f t="shared" si="207"/>
        <v/>
      </c>
      <c r="DA411" s="49" t="str">
        <f t="shared" si="208"/>
        <v/>
      </c>
      <c r="DB411" s="49" t="str">
        <f t="shared" si="209"/>
        <v/>
      </c>
      <c r="DC411" s="49" t="str">
        <f t="shared" si="210"/>
        <v/>
      </c>
      <c r="DD411" s="49" t="str">
        <f t="shared" si="211"/>
        <v/>
      </c>
      <c r="DE411" s="49" t="str">
        <f t="shared" si="212"/>
        <v/>
      </c>
      <c r="DF411" s="49" t="str">
        <f t="shared" si="213"/>
        <v/>
      </c>
      <c r="DG411" s="49" t="str">
        <f t="shared" si="214"/>
        <v/>
      </c>
      <c r="DH411" s="49" t="str">
        <f t="shared" si="215"/>
        <v/>
      </c>
      <c r="DI411" s="49" t="str">
        <f t="shared" si="216"/>
        <v/>
      </c>
      <c r="DJ411" s="49" t="str">
        <f t="shared" si="217"/>
        <v/>
      </c>
      <c r="DK411" s="49" t="str">
        <f t="shared" si="218"/>
        <v/>
      </c>
      <c r="DL411" s="16" t="str">
        <f t="shared" si="219"/>
        <v/>
      </c>
      <c r="DN411" s="17" t="str">
        <f t="shared" si="220"/>
        <v>Aug 2020</v>
      </c>
    </row>
    <row r="412" spans="1:118" x14ac:dyDescent="0.25">
      <c r="A412" s="30"/>
      <c r="B412" s="102">
        <f>IF(B411="", "", IFERROR(IF(B411+1&gt;Settings!$G$25, "", B411+1), ""))</f>
        <v>44048</v>
      </c>
      <c r="C412" s="294"/>
      <c r="D412" s="295"/>
      <c r="E412" s="295"/>
      <c r="F412" s="295"/>
      <c r="G412" s="295"/>
      <c r="H412" s="295"/>
      <c r="I412" s="295"/>
      <c r="J412" s="295"/>
      <c r="K412" s="295"/>
      <c r="L412" s="295"/>
      <c r="M412" s="295"/>
      <c r="N412" s="295"/>
      <c r="O412" s="295"/>
      <c r="P412" s="295"/>
      <c r="Q412" s="296"/>
      <c r="R412" s="30"/>
      <c r="T412" s="17" t="str">
        <f>IF($B412="", "", IF($B412&lt;Settings!$G$23, "Old", "New"))</f>
        <v>New</v>
      </c>
      <c r="AL412" s="118" t="str">
        <f>IF(OR($B412="", C412="", C$10="", AL$9), "", IFERROR($B412+INDEX(Settings!$AF$19:$AF$33, MATCH(C$10, Settings!$Y$19:$Y$33, 0))+IF(INDEX(Settings!$AI$19:$AI$33, MATCH(C$10, Settings!$Y$19:$Y$33, 0))="", 0, INDEX($AO$2:$AU$8, MATCH(TEXT($B412, "ddd"), $AN$2:$AN$8, 0), MATCH(INDEX(Settings!$AI$19:$AI$33, MATCH(C$10, Settings!$Y$19:$Y$33, 0)), $AO$1:$AU$1, 0))), 0))</f>
        <v/>
      </c>
      <c r="AM412" s="119" t="str">
        <f>IF(OR($B412="", D412="", D$10="", AM$9), "", IFERROR($B412+INDEX(Settings!$AF$19:$AF$33, MATCH(D$10, Settings!$Y$19:$Y$33, 0))+IF(INDEX(Settings!$AI$19:$AI$33, MATCH(D$10, Settings!$Y$19:$Y$33, 0))="", 0, INDEX($AO$2:$AU$8, MATCH(TEXT($B412, "ddd"), $AN$2:$AN$8, 0), MATCH(INDEX(Settings!$AI$19:$AI$33, MATCH(D$10, Settings!$Y$19:$Y$33, 0)), $AO$1:$AU$1, 0))), 0))</f>
        <v/>
      </c>
      <c r="AN412" s="119" t="str">
        <f>IF(OR($B412="", E412="", E$10="", AN$9), "", IFERROR($B412+INDEX(Settings!$AF$19:$AF$33, MATCH(E$10, Settings!$Y$19:$Y$33, 0))+IF(INDEX(Settings!$AI$19:$AI$33, MATCH(E$10, Settings!$Y$19:$Y$33, 0))="", 0, INDEX($AO$2:$AU$8, MATCH(TEXT($B412, "ddd"), $AN$2:$AN$8, 0), MATCH(INDEX(Settings!$AI$19:$AI$33, MATCH(E$10, Settings!$Y$19:$Y$33, 0)), $AO$1:$AU$1, 0))), 0))</f>
        <v/>
      </c>
      <c r="AO412" s="119" t="str">
        <f>IF(OR($B412="", F412="", F$10="", AO$9), "", IFERROR($B412+INDEX(Settings!$AF$19:$AF$33, MATCH(F$10, Settings!$Y$19:$Y$33, 0))+IF(INDEX(Settings!$AI$19:$AI$33, MATCH(F$10, Settings!$Y$19:$Y$33, 0))="", 0, INDEX($AO$2:$AU$8, MATCH(TEXT($B412, "ddd"), $AN$2:$AN$8, 0), MATCH(INDEX(Settings!$AI$19:$AI$33, MATCH(F$10, Settings!$Y$19:$Y$33, 0)), $AO$1:$AU$1, 0))), 0))</f>
        <v/>
      </c>
      <c r="AP412" s="119" t="str">
        <f>IF(OR($B412="", G412="", G$10="", AP$9), "", IFERROR($B412+INDEX(Settings!$AF$19:$AF$33, MATCH(G$10, Settings!$Y$19:$Y$33, 0))+IF(INDEX(Settings!$AI$19:$AI$33, MATCH(G$10, Settings!$Y$19:$Y$33, 0))="", 0, INDEX($AO$2:$AU$8, MATCH(TEXT($B412, "ddd"), $AN$2:$AN$8, 0), MATCH(INDEX(Settings!$AI$19:$AI$33, MATCH(G$10, Settings!$Y$19:$Y$33, 0)), $AO$1:$AU$1, 0))), 0))</f>
        <v/>
      </c>
      <c r="AQ412" s="119" t="str">
        <f>IF(OR($B412="", H412="", H$10="", AQ$9), "", IFERROR($B412+INDEX(Settings!$AF$19:$AF$33, MATCH(H$10, Settings!$Y$19:$Y$33, 0))+IF(INDEX(Settings!$AI$19:$AI$33, MATCH(H$10, Settings!$Y$19:$Y$33, 0))="", 0, INDEX($AO$2:$AU$8, MATCH(TEXT($B412, "ddd"), $AN$2:$AN$8, 0), MATCH(INDEX(Settings!$AI$19:$AI$33, MATCH(H$10, Settings!$Y$19:$Y$33, 0)), $AO$1:$AU$1, 0))), 0))</f>
        <v/>
      </c>
      <c r="AR412" s="119" t="str">
        <f>IF(OR($B412="", I412="", I$10="", AR$9), "", IFERROR($B412+INDEX(Settings!$AF$19:$AF$33, MATCH(I$10, Settings!$Y$19:$Y$33, 0))+IF(INDEX(Settings!$AI$19:$AI$33, MATCH(I$10, Settings!$Y$19:$Y$33, 0))="", 0, INDEX($AO$2:$AU$8, MATCH(TEXT($B412, "ddd"), $AN$2:$AN$8, 0), MATCH(INDEX(Settings!$AI$19:$AI$33, MATCH(I$10, Settings!$Y$19:$Y$33, 0)), $AO$1:$AU$1, 0))), 0))</f>
        <v/>
      </c>
      <c r="AS412" s="119" t="str">
        <f>IF(OR($B412="", J412="", J$10="", AS$9), "", IFERROR($B412+INDEX(Settings!$AF$19:$AF$33, MATCH(J$10, Settings!$Y$19:$Y$33, 0))+IF(INDEX(Settings!$AI$19:$AI$33, MATCH(J$10, Settings!$Y$19:$Y$33, 0))="", 0, INDEX($AO$2:$AU$8, MATCH(TEXT($B412, "ddd"), $AN$2:$AN$8, 0), MATCH(INDEX(Settings!$AI$19:$AI$33, MATCH(J$10, Settings!$Y$19:$Y$33, 0)), $AO$1:$AU$1, 0))), 0))</f>
        <v/>
      </c>
      <c r="AT412" s="119" t="str">
        <f>IF(OR($B412="", K412="", K$10="", AT$9), "", IFERROR($B412+INDEX(Settings!$AF$19:$AF$33, MATCH(K$10, Settings!$Y$19:$Y$33, 0))+IF(INDEX(Settings!$AI$19:$AI$33, MATCH(K$10, Settings!$Y$19:$Y$33, 0))="", 0, INDEX($AO$2:$AU$8, MATCH(TEXT($B412, "ddd"), $AN$2:$AN$8, 0), MATCH(INDEX(Settings!$AI$19:$AI$33, MATCH(K$10, Settings!$Y$19:$Y$33, 0)), $AO$1:$AU$1, 0))), 0))</f>
        <v/>
      </c>
      <c r="AU412" s="119" t="str">
        <f>IF(OR($B412="", L412="", L$10="", AU$9), "", IFERROR($B412+INDEX(Settings!$AF$19:$AF$33, MATCH(L$10, Settings!$Y$19:$Y$33, 0))+IF(INDEX(Settings!$AI$19:$AI$33, MATCH(L$10, Settings!$Y$19:$Y$33, 0))="", 0, INDEX($AO$2:$AU$8, MATCH(TEXT($B412, "ddd"), $AN$2:$AN$8, 0), MATCH(INDEX(Settings!$AI$19:$AI$33, MATCH(L$10, Settings!$Y$19:$Y$33, 0)), $AO$1:$AU$1, 0))), 0))</f>
        <v/>
      </c>
      <c r="AV412" s="119" t="str">
        <f>IF(OR($B412="", M412="", M$10="", AV$9), "", IFERROR($B412+INDEX(Settings!$AF$19:$AF$33, MATCH(M$10, Settings!$Y$19:$Y$33, 0))+IF(INDEX(Settings!$AI$19:$AI$33, MATCH(M$10, Settings!$Y$19:$Y$33, 0))="", 0, INDEX($AO$2:$AU$8, MATCH(TEXT($B412, "ddd"), $AN$2:$AN$8, 0), MATCH(INDEX(Settings!$AI$19:$AI$33, MATCH(M$10, Settings!$Y$19:$Y$33, 0)), $AO$1:$AU$1, 0))), 0))</f>
        <v/>
      </c>
      <c r="AW412" s="119" t="str">
        <f>IF(OR($B412="", N412="", N$10="", AW$9), "", IFERROR($B412+INDEX(Settings!$AF$19:$AF$33, MATCH(N$10, Settings!$Y$19:$Y$33, 0))+IF(INDEX(Settings!$AI$19:$AI$33, MATCH(N$10, Settings!$Y$19:$Y$33, 0))="", 0, INDEX($AO$2:$AU$8, MATCH(TEXT($B412, "ddd"), $AN$2:$AN$8, 0), MATCH(INDEX(Settings!$AI$19:$AI$33, MATCH(N$10, Settings!$Y$19:$Y$33, 0)), $AO$1:$AU$1, 0))), 0))</f>
        <v/>
      </c>
      <c r="AX412" s="119" t="str">
        <f>IF(OR($B412="", O412="", O$10="", AX$9), "", IFERROR($B412+INDEX(Settings!$AF$19:$AF$33, MATCH(O$10, Settings!$Y$19:$Y$33, 0))+IF(INDEX(Settings!$AI$19:$AI$33, MATCH(O$10, Settings!$Y$19:$Y$33, 0))="", 0, INDEX($AO$2:$AU$8, MATCH(TEXT($B412, "ddd"), $AN$2:$AN$8, 0), MATCH(INDEX(Settings!$AI$19:$AI$33, MATCH(O$10, Settings!$Y$19:$Y$33, 0)), $AO$1:$AU$1, 0))), 0))</f>
        <v/>
      </c>
      <c r="AY412" s="119" t="str">
        <f>IF(OR($B412="", P412="", P$10="", AY$9), "", IFERROR($B412+INDEX(Settings!$AF$19:$AF$33, MATCH(P$10, Settings!$Y$19:$Y$33, 0))+IF(INDEX(Settings!$AI$19:$AI$33, MATCH(P$10, Settings!$Y$19:$Y$33, 0))="", 0, INDEX($AO$2:$AU$8, MATCH(TEXT($B412, "ddd"), $AN$2:$AN$8, 0), MATCH(INDEX(Settings!$AI$19:$AI$33, MATCH(P$10, Settings!$Y$19:$Y$33, 0)), $AO$1:$AU$1, 0))), 0))</f>
        <v/>
      </c>
      <c r="AZ412" s="120" t="str">
        <f>IF(OR($B412="", Q412="", Q$10="", AZ$9), "", IFERROR($B412+INDEX(Settings!$AF$19:$AF$33, MATCH(Q$10, Settings!$Y$19:$Y$33, 0))+IF(INDEX(Settings!$AI$19:$AI$33, MATCH(Q$10, Settings!$Y$19:$Y$33, 0))="", 0, INDEX($AO$2:$AU$8, MATCH(TEXT($B412, "ddd"), $AN$2:$AN$8, 0), MATCH(INDEX(Settings!$AI$19:$AI$33, MATCH(Q$10, Settings!$Y$19:$Y$33, 0)), $AO$1:$AU$1, 0))), 0))</f>
        <v/>
      </c>
      <c r="BB412" s="118" t="str">
        <f>IF(OR(C$10="", $B412="", C412="", BB$9=""), "", IFERROR(WORKDAY((DATE(YEAR($B412), MONTH($B412)+INDEX(Settings!$AM$19:$AM$33, MATCH(C$10, Settings!$Y$19:$Y$33, 0)), IF(INDEX(Settings!$AQ$19:$AQ$33, MATCH(C$10, Settings!$Y$19:$Y$33, 0))=0, DAY($B412), INDEX(Settings!$AQ$19:$AQ$33, MATCH(C$10, Settings!$Y$19:$Y$33, 0))))-1), 1, Settings!$AY$23:$AY$38), ""))</f>
        <v/>
      </c>
      <c r="BC412" s="119" t="str">
        <f>IF(OR(D$10="", $B412="", D412="", BC$9=""), "", IFERROR(WORKDAY((DATE(YEAR($B412), MONTH($B412)+INDEX(Settings!$AM$19:$AM$33, MATCH(D$10, Settings!$Y$19:$Y$33, 0)), IF(INDEX(Settings!$AQ$19:$AQ$33, MATCH(D$10, Settings!$Y$19:$Y$33, 0))=0, DAY($B412), INDEX(Settings!$AQ$19:$AQ$33, MATCH(D$10, Settings!$Y$19:$Y$33, 0))))-1), 1, Settings!$AY$23:$AY$38), ""))</f>
        <v/>
      </c>
      <c r="BD412" s="119" t="str">
        <f>IF(OR(E$10="", $B412="", E412="", BD$9=""), "", IFERROR(WORKDAY((DATE(YEAR($B412), MONTH($B412)+INDEX(Settings!$AM$19:$AM$33, MATCH(E$10, Settings!$Y$19:$Y$33, 0)), IF(INDEX(Settings!$AQ$19:$AQ$33, MATCH(E$10, Settings!$Y$19:$Y$33, 0))=0, DAY($B412), INDEX(Settings!$AQ$19:$AQ$33, MATCH(E$10, Settings!$Y$19:$Y$33, 0))))-1), 1, Settings!$AY$23:$AY$38), ""))</f>
        <v/>
      </c>
      <c r="BE412" s="119" t="str">
        <f>IF(OR(F$10="", $B412="", F412="", BE$9=""), "", IFERROR(WORKDAY((DATE(YEAR($B412), MONTH($B412)+INDEX(Settings!$AM$19:$AM$33, MATCH(F$10, Settings!$Y$19:$Y$33, 0)), IF(INDEX(Settings!$AQ$19:$AQ$33, MATCH(F$10, Settings!$Y$19:$Y$33, 0))=0, DAY($B412), INDEX(Settings!$AQ$19:$AQ$33, MATCH(F$10, Settings!$Y$19:$Y$33, 0))))-1), 1, Settings!$AY$23:$AY$38), ""))</f>
        <v/>
      </c>
      <c r="BF412" s="119" t="str">
        <f>IF(OR(G$10="", $B412="", G412="", BF$9=""), "", IFERROR(WORKDAY((DATE(YEAR($B412), MONTH($B412)+INDEX(Settings!$AM$19:$AM$33, MATCH(G$10, Settings!$Y$19:$Y$33, 0)), IF(INDEX(Settings!$AQ$19:$AQ$33, MATCH(G$10, Settings!$Y$19:$Y$33, 0))=0, DAY($B412), INDEX(Settings!$AQ$19:$AQ$33, MATCH(G$10, Settings!$Y$19:$Y$33, 0))))-1), 1, Settings!$AY$23:$AY$38), ""))</f>
        <v/>
      </c>
      <c r="BG412" s="119" t="str">
        <f>IF(OR(H$10="", $B412="", H412="", BG$9=""), "", IFERROR(WORKDAY((DATE(YEAR($B412), MONTH($B412)+INDEX(Settings!$AM$19:$AM$33, MATCH(H$10, Settings!$Y$19:$Y$33, 0)), IF(INDEX(Settings!$AQ$19:$AQ$33, MATCH(H$10, Settings!$Y$19:$Y$33, 0))=0, DAY($B412), INDEX(Settings!$AQ$19:$AQ$33, MATCH(H$10, Settings!$Y$19:$Y$33, 0))))-1), 1, Settings!$AY$23:$AY$38), ""))</f>
        <v/>
      </c>
      <c r="BH412" s="119" t="str">
        <f>IF(OR(I$10="", $B412="", I412="", BH$9=""), "", IFERROR(WORKDAY((DATE(YEAR($B412), MONTH($B412)+INDEX(Settings!$AM$19:$AM$33, MATCH(I$10, Settings!$Y$19:$Y$33, 0)), IF(INDEX(Settings!$AQ$19:$AQ$33, MATCH(I$10, Settings!$Y$19:$Y$33, 0))=0, DAY($B412), INDEX(Settings!$AQ$19:$AQ$33, MATCH(I$10, Settings!$Y$19:$Y$33, 0))))-1), 1, Settings!$AY$23:$AY$38), ""))</f>
        <v/>
      </c>
      <c r="BI412" s="119" t="str">
        <f>IF(OR(J$10="", $B412="", J412="", BI$9=""), "", IFERROR(WORKDAY((DATE(YEAR($B412), MONTH($B412)+INDEX(Settings!$AM$19:$AM$33, MATCH(J$10, Settings!$Y$19:$Y$33, 0)), IF(INDEX(Settings!$AQ$19:$AQ$33, MATCH(J$10, Settings!$Y$19:$Y$33, 0))=0, DAY($B412), INDEX(Settings!$AQ$19:$AQ$33, MATCH(J$10, Settings!$Y$19:$Y$33, 0))))-1), 1, Settings!$AY$23:$AY$38), ""))</f>
        <v/>
      </c>
      <c r="BJ412" s="119" t="str">
        <f>IF(OR(K$10="", $B412="", K412="", BJ$9=""), "", IFERROR(WORKDAY((DATE(YEAR($B412), MONTH($B412)+INDEX(Settings!$AM$19:$AM$33, MATCH(K$10, Settings!$Y$19:$Y$33, 0)), IF(INDEX(Settings!$AQ$19:$AQ$33, MATCH(K$10, Settings!$Y$19:$Y$33, 0))=0, DAY($B412), INDEX(Settings!$AQ$19:$AQ$33, MATCH(K$10, Settings!$Y$19:$Y$33, 0))))-1), 1, Settings!$AY$23:$AY$38), ""))</f>
        <v/>
      </c>
      <c r="BK412" s="119" t="str">
        <f>IF(OR(L$10="", $B412="", L412="", BK$9=""), "", IFERROR(WORKDAY((DATE(YEAR($B412), MONTH($B412)+INDEX(Settings!$AM$19:$AM$33, MATCH(L$10, Settings!$Y$19:$Y$33, 0)), IF(INDEX(Settings!$AQ$19:$AQ$33, MATCH(L$10, Settings!$Y$19:$Y$33, 0))=0, DAY($B412), INDEX(Settings!$AQ$19:$AQ$33, MATCH(L$10, Settings!$Y$19:$Y$33, 0))))-1), 1, Settings!$AY$23:$AY$38), ""))</f>
        <v/>
      </c>
      <c r="BL412" s="119" t="str">
        <f>IF(OR(M$10="", $B412="", M412="", BL$9=""), "", IFERROR(WORKDAY((DATE(YEAR($B412), MONTH($B412)+INDEX(Settings!$AM$19:$AM$33, MATCH(M$10, Settings!$Y$19:$Y$33, 0)), IF(INDEX(Settings!$AQ$19:$AQ$33, MATCH(M$10, Settings!$Y$19:$Y$33, 0))=0, DAY($B412), INDEX(Settings!$AQ$19:$AQ$33, MATCH(M$10, Settings!$Y$19:$Y$33, 0))))-1), 1, Settings!$AY$23:$AY$38), ""))</f>
        <v/>
      </c>
      <c r="BM412" s="119" t="str">
        <f>IF(OR(N$10="", $B412="", N412="", BM$9=""), "", IFERROR(WORKDAY((DATE(YEAR($B412), MONTH($B412)+INDEX(Settings!$AM$19:$AM$33, MATCH(N$10, Settings!$Y$19:$Y$33, 0)), IF(INDEX(Settings!$AQ$19:$AQ$33, MATCH(N$10, Settings!$Y$19:$Y$33, 0))=0, DAY($B412), INDEX(Settings!$AQ$19:$AQ$33, MATCH(N$10, Settings!$Y$19:$Y$33, 0))))-1), 1, Settings!$AY$23:$AY$38), ""))</f>
        <v/>
      </c>
      <c r="BN412" s="119" t="str">
        <f>IF(OR(O$10="", $B412="", O412="", BN$9=""), "", IFERROR(WORKDAY((DATE(YEAR($B412), MONTH($B412)+INDEX(Settings!$AM$19:$AM$33, MATCH(O$10, Settings!$Y$19:$Y$33, 0)), IF(INDEX(Settings!$AQ$19:$AQ$33, MATCH(O$10, Settings!$Y$19:$Y$33, 0))=0, DAY($B412), INDEX(Settings!$AQ$19:$AQ$33, MATCH(O$10, Settings!$Y$19:$Y$33, 0))))-1), 1, Settings!$AY$23:$AY$38), ""))</f>
        <v/>
      </c>
      <c r="BO412" s="119" t="str">
        <f>IF(OR(P$10="", $B412="", P412="", BO$9=""), "", IFERROR(WORKDAY((DATE(YEAR($B412), MONTH($B412)+INDEX(Settings!$AM$19:$AM$33, MATCH(P$10, Settings!$Y$19:$Y$33, 0)), IF(INDEX(Settings!$AQ$19:$AQ$33, MATCH(P$10, Settings!$Y$19:$Y$33, 0))=0, DAY($B412), INDEX(Settings!$AQ$19:$AQ$33, MATCH(P$10, Settings!$Y$19:$Y$33, 0))))-1), 1, Settings!$AY$23:$AY$38), ""))</f>
        <v/>
      </c>
      <c r="BP412" s="120" t="str">
        <f>IF(OR(Q$10="", $B412="", Q412="", BP$9=""), "", IFERROR(WORKDAY((DATE(YEAR($B412), MONTH($B412)+INDEX(Settings!$AM$19:$AM$33, MATCH(Q$10, Settings!$Y$19:$Y$33, 0)), IF(INDEX(Settings!$AQ$19:$AQ$33, MATCH(Q$10, Settings!$Y$19:$Y$33, 0))=0, DAY($B412), INDEX(Settings!$AQ$19:$AQ$33, MATCH(Q$10, Settings!$Y$19:$Y$33, 0))))-1), 1, Settings!$AY$23:$AY$38), ""))</f>
        <v/>
      </c>
      <c r="BR412" s="118" t="str">
        <f>IF(BB412="", "", IF(BB412&lt;=$B412, WORKDAY(DATE(YEAR($BB412), MONTH(BB412)+1, DAY(BB412)-1), 1, Settings!$AY$23:$AY$38), BB412))</f>
        <v/>
      </c>
      <c r="BS412" s="119" t="str">
        <f>IF(BC412="", "", IF(BC412&lt;=$B412, WORKDAY(DATE(YEAR($BB412), MONTH(BC412)+1, DAY(BC412)-1), 1, Settings!$AY$23:$AY$38), BC412))</f>
        <v/>
      </c>
      <c r="BT412" s="119" t="str">
        <f>IF(BD412="", "", IF(BD412&lt;=$B412, WORKDAY(DATE(YEAR($BB412), MONTH(BD412)+1, DAY(BD412)-1), 1, Settings!$AY$23:$AY$38), BD412))</f>
        <v/>
      </c>
      <c r="BU412" s="119" t="str">
        <f>IF(BE412="", "", IF(BE412&lt;=$B412, WORKDAY(DATE(YEAR($BB412), MONTH(BE412)+1, DAY(BE412)-1), 1, Settings!$AY$23:$AY$38), BE412))</f>
        <v/>
      </c>
      <c r="BV412" s="119" t="str">
        <f>IF(BF412="", "", IF(BF412&lt;=$B412, WORKDAY(DATE(YEAR($BB412), MONTH(BF412)+1, DAY(BF412)-1), 1, Settings!$AY$23:$AY$38), BF412))</f>
        <v/>
      </c>
      <c r="BW412" s="119" t="str">
        <f>IF(BG412="", "", IF(BG412&lt;=$B412, WORKDAY(DATE(YEAR($BB412), MONTH(BG412)+1, DAY(BG412)-1), 1, Settings!$AY$23:$AY$38), BG412))</f>
        <v/>
      </c>
      <c r="BX412" s="119" t="str">
        <f>IF(BH412="", "", IF(BH412&lt;=$B412, WORKDAY(DATE(YEAR($BB412), MONTH(BH412)+1, DAY(BH412)-1), 1, Settings!$AY$23:$AY$38), BH412))</f>
        <v/>
      </c>
      <c r="BY412" s="119" t="str">
        <f>IF(BI412="", "", IF(BI412&lt;=$B412, WORKDAY(DATE(YEAR($BB412), MONTH(BI412)+1, DAY(BI412)-1), 1, Settings!$AY$23:$AY$38), BI412))</f>
        <v/>
      </c>
      <c r="BZ412" s="119" t="str">
        <f>IF(BJ412="", "", IF(BJ412&lt;=$B412, WORKDAY(DATE(YEAR($BB412), MONTH(BJ412)+1, DAY(BJ412)-1), 1, Settings!$AY$23:$AY$38), BJ412))</f>
        <v/>
      </c>
      <c r="CA412" s="119" t="str">
        <f>IF(BK412="", "", IF(BK412&lt;=$B412, WORKDAY(DATE(YEAR($BB412), MONTH(BK412)+1, DAY(BK412)-1), 1, Settings!$AY$23:$AY$38), BK412))</f>
        <v/>
      </c>
      <c r="CB412" s="119" t="str">
        <f>IF(BL412="", "", IF(BL412&lt;=$B412, WORKDAY(DATE(YEAR($BB412), MONTH(BL412)+1, DAY(BL412)-1), 1, Settings!$AY$23:$AY$38), BL412))</f>
        <v/>
      </c>
      <c r="CC412" s="119" t="str">
        <f>IF(BM412="", "", IF(BM412&lt;=$B412, WORKDAY(DATE(YEAR($BB412), MONTH(BM412)+1, DAY(BM412)-1), 1, Settings!$AY$23:$AY$38), BM412))</f>
        <v/>
      </c>
      <c r="CD412" s="119" t="str">
        <f>IF(BN412="", "", IF(BN412&lt;=$B412, WORKDAY(DATE(YEAR($BB412), MONTH(BN412)+1, DAY(BN412)-1), 1, Settings!$AY$23:$AY$38), BN412))</f>
        <v/>
      </c>
      <c r="CE412" s="119" t="str">
        <f>IF(BO412="", "", IF(BO412&lt;=$B412, WORKDAY(DATE(YEAR($BB412), MONTH(BO412)+1, DAY(BO412)-1), 1, Settings!$AY$23:$AY$38), BO412))</f>
        <v/>
      </c>
      <c r="CF412" s="120" t="str">
        <f>IF(BP412="", "", IF(BP412&lt;=$B412, WORKDAY(DATE(YEAR($BB412), MONTH(BP412)+1, DAY(BP412)-1), 1, Settings!$AY$23:$AY$38), BP412))</f>
        <v/>
      </c>
      <c r="CH412" s="48" t="str">
        <f t="shared" si="190"/>
        <v/>
      </c>
      <c r="CI412" s="49" t="str">
        <f t="shared" si="191"/>
        <v/>
      </c>
      <c r="CJ412" s="49" t="str">
        <f t="shared" si="192"/>
        <v/>
      </c>
      <c r="CK412" s="49" t="str">
        <f t="shared" si="193"/>
        <v/>
      </c>
      <c r="CL412" s="49" t="str">
        <f t="shared" si="194"/>
        <v/>
      </c>
      <c r="CM412" s="49" t="str">
        <f t="shared" si="195"/>
        <v/>
      </c>
      <c r="CN412" s="49" t="str">
        <f t="shared" si="196"/>
        <v/>
      </c>
      <c r="CO412" s="49" t="str">
        <f t="shared" si="197"/>
        <v/>
      </c>
      <c r="CP412" s="49" t="str">
        <f t="shared" si="198"/>
        <v/>
      </c>
      <c r="CQ412" s="49" t="str">
        <f t="shared" si="199"/>
        <v/>
      </c>
      <c r="CR412" s="49" t="str">
        <f t="shared" si="200"/>
        <v/>
      </c>
      <c r="CS412" s="49" t="str">
        <f t="shared" si="201"/>
        <v/>
      </c>
      <c r="CT412" s="49" t="str">
        <f t="shared" si="202"/>
        <v/>
      </c>
      <c r="CU412" s="49" t="str">
        <f t="shared" si="203"/>
        <v/>
      </c>
      <c r="CV412" s="16" t="str">
        <f t="shared" si="204"/>
        <v/>
      </c>
      <c r="CX412" s="48" t="str">
        <f t="shared" si="205"/>
        <v/>
      </c>
      <c r="CY412" s="49" t="str">
        <f t="shared" si="206"/>
        <v/>
      </c>
      <c r="CZ412" s="49" t="str">
        <f t="shared" si="207"/>
        <v/>
      </c>
      <c r="DA412" s="49" t="str">
        <f t="shared" si="208"/>
        <v/>
      </c>
      <c r="DB412" s="49" t="str">
        <f t="shared" si="209"/>
        <v/>
      </c>
      <c r="DC412" s="49" t="str">
        <f t="shared" si="210"/>
        <v/>
      </c>
      <c r="DD412" s="49" t="str">
        <f t="shared" si="211"/>
        <v/>
      </c>
      <c r="DE412" s="49" t="str">
        <f t="shared" si="212"/>
        <v/>
      </c>
      <c r="DF412" s="49" t="str">
        <f t="shared" si="213"/>
        <v/>
      </c>
      <c r="DG412" s="49" t="str">
        <f t="shared" si="214"/>
        <v/>
      </c>
      <c r="DH412" s="49" t="str">
        <f t="shared" si="215"/>
        <v/>
      </c>
      <c r="DI412" s="49" t="str">
        <f t="shared" si="216"/>
        <v/>
      </c>
      <c r="DJ412" s="49" t="str">
        <f t="shared" si="217"/>
        <v/>
      </c>
      <c r="DK412" s="49" t="str">
        <f t="shared" si="218"/>
        <v/>
      </c>
      <c r="DL412" s="16" t="str">
        <f t="shared" si="219"/>
        <v/>
      </c>
      <c r="DN412" s="17" t="str">
        <f t="shared" si="220"/>
        <v>Aug 2020</v>
      </c>
    </row>
    <row r="413" spans="1:118" x14ac:dyDescent="0.25">
      <c r="A413" s="30"/>
      <c r="B413" s="102">
        <f>IF(B412="", "", IFERROR(IF(B412+1&gt;Settings!$G$25, "", B412+1), ""))</f>
        <v>44049</v>
      </c>
      <c r="C413" s="294"/>
      <c r="D413" s="295"/>
      <c r="E413" s="295"/>
      <c r="F413" s="295"/>
      <c r="G413" s="295"/>
      <c r="H413" s="295"/>
      <c r="I413" s="295"/>
      <c r="J413" s="295"/>
      <c r="K413" s="295"/>
      <c r="L413" s="295"/>
      <c r="M413" s="295"/>
      <c r="N413" s="295"/>
      <c r="O413" s="295"/>
      <c r="P413" s="295"/>
      <c r="Q413" s="296"/>
      <c r="R413" s="30"/>
      <c r="T413" s="17" t="str">
        <f>IF($B413="", "", IF($B413&lt;Settings!$G$23, "Old", "New"))</f>
        <v>New</v>
      </c>
      <c r="AL413" s="118" t="str">
        <f>IF(OR($B413="", C413="", C$10="", AL$9), "", IFERROR($B413+INDEX(Settings!$AF$19:$AF$33, MATCH(C$10, Settings!$Y$19:$Y$33, 0))+IF(INDEX(Settings!$AI$19:$AI$33, MATCH(C$10, Settings!$Y$19:$Y$33, 0))="", 0, INDEX($AO$2:$AU$8, MATCH(TEXT($B413, "ddd"), $AN$2:$AN$8, 0), MATCH(INDEX(Settings!$AI$19:$AI$33, MATCH(C$10, Settings!$Y$19:$Y$33, 0)), $AO$1:$AU$1, 0))), 0))</f>
        <v/>
      </c>
      <c r="AM413" s="119" t="str">
        <f>IF(OR($B413="", D413="", D$10="", AM$9), "", IFERROR($B413+INDEX(Settings!$AF$19:$AF$33, MATCH(D$10, Settings!$Y$19:$Y$33, 0))+IF(INDEX(Settings!$AI$19:$AI$33, MATCH(D$10, Settings!$Y$19:$Y$33, 0))="", 0, INDEX($AO$2:$AU$8, MATCH(TEXT($B413, "ddd"), $AN$2:$AN$8, 0), MATCH(INDEX(Settings!$AI$19:$AI$33, MATCH(D$10, Settings!$Y$19:$Y$33, 0)), $AO$1:$AU$1, 0))), 0))</f>
        <v/>
      </c>
      <c r="AN413" s="119" t="str">
        <f>IF(OR($B413="", E413="", E$10="", AN$9), "", IFERROR($B413+INDEX(Settings!$AF$19:$AF$33, MATCH(E$10, Settings!$Y$19:$Y$33, 0))+IF(INDEX(Settings!$AI$19:$AI$33, MATCH(E$10, Settings!$Y$19:$Y$33, 0))="", 0, INDEX($AO$2:$AU$8, MATCH(TEXT($B413, "ddd"), $AN$2:$AN$8, 0), MATCH(INDEX(Settings!$AI$19:$AI$33, MATCH(E$10, Settings!$Y$19:$Y$33, 0)), $AO$1:$AU$1, 0))), 0))</f>
        <v/>
      </c>
      <c r="AO413" s="119" t="str">
        <f>IF(OR($B413="", F413="", F$10="", AO$9), "", IFERROR($B413+INDEX(Settings!$AF$19:$AF$33, MATCH(F$10, Settings!$Y$19:$Y$33, 0))+IF(INDEX(Settings!$AI$19:$AI$33, MATCH(F$10, Settings!$Y$19:$Y$33, 0))="", 0, INDEX($AO$2:$AU$8, MATCH(TEXT($B413, "ddd"), $AN$2:$AN$8, 0), MATCH(INDEX(Settings!$AI$19:$AI$33, MATCH(F$10, Settings!$Y$19:$Y$33, 0)), $AO$1:$AU$1, 0))), 0))</f>
        <v/>
      </c>
      <c r="AP413" s="119" t="str">
        <f>IF(OR($B413="", G413="", G$10="", AP$9), "", IFERROR($B413+INDEX(Settings!$AF$19:$AF$33, MATCH(G$10, Settings!$Y$19:$Y$33, 0))+IF(INDEX(Settings!$AI$19:$AI$33, MATCH(G$10, Settings!$Y$19:$Y$33, 0))="", 0, INDEX($AO$2:$AU$8, MATCH(TEXT($B413, "ddd"), $AN$2:$AN$8, 0), MATCH(INDEX(Settings!$AI$19:$AI$33, MATCH(G$10, Settings!$Y$19:$Y$33, 0)), $AO$1:$AU$1, 0))), 0))</f>
        <v/>
      </c>
      <c r="AQ413" s="119" t="str">
        <f>IF(OR($B413="", H413="", H$10="", AQ$9), "", IFERROR($B413+INDEX(Settings!$AF$19:$AF$33, MATCH(H$10, Settings!$Y$19:$Y$33, 0))+IF(INDEX(Settings!$AI$19:$AI$33, MATCH(H$10, Settings!$Y$19:$Y$33, 0))="", 0, INDEX($AO$2:$AU$8, MATCH(TEXT($B413, "ddd"), $AN$2:$AN$8, 0), MATCH(INDEX(Settings!$AI$19:$AI$33, MATCH(H$10, Settings!$Y$19:$Y$33, 0)), $AO$1:$AU$1, 0))), 0))</f>
        <v/>
      </c>
      <c r="AR413" s="119" t="str">
        <f>IF(OR($B413="", I413="", I$10="", AR$9), "", IFERROR($B413+INDEX(Settings!$AF$19:$AF$33, MATCH(I$10, Settings!$Y$19:$Y$33, 0))+IF(INDEX(Settings!$AI$19:$AI$33, MATCH(I$10, Settings!$Y$19:$Y$33, 0))="", 0, INDEX($AO$2:$AU$8, MATCH(TEXT($B413, "ddd"), $AN$2:$AN$8, 0), MATCH(INDEX(Settings!$AI$19:$AI$33, MATCH(I$10, Settings!$Y$19:$Y$33, 0)), $AO$1:$AU$1, 0))), 0))</f>
        <v/>
      </c>
      <c r="AS413" s="119" t="str">
        <f>IF(OR($B413="", J413="", J$10="", AS$9), "", IFERROR($B413+INDEX(Settings!$AF$19:$AF$33, MATCH(J$10, Settings!$Y$19:$Y$33, 0))+IF(INDEX(Settings!$AI$19:$AI$33, MATCH(J$10, Settings!$Y$19:$Y$33, 0))="", 0, INDEX($AO$2:$AU$8, MATCH(TEXT($B413, "ddd"), $AN$2:$AN$8, 0), MATCH(INDEX(Settings!$AI$19:$AI$33, MATCH(J$10, Settings!$Y$19:$Y$33, 0)), $AO$1:$AU$1, 0))), 0))</f>
        <v/>
      </c>
      <c r="AT413" s="119" t="str">
        <f>IF(OR($B413="", K413="", K$10="", AT$9), "", IFERROR($B413+INDEX(Settings!$AF$19:$AF$33, MATCH(K$10, Settings!$Y$19:$Y$33, 0))+IF(INDEX(Settings!$AI$19:$AI$33, MATCH(K$10, Settings!$Y$19:$Y$33, 0))="", 0, INDEX($AO$2:$AU$8, MATCH(TEXT($B413, "ddd"), $AN$2:$AN$8, 0), MATCH(INDEX(Settings!$AI$19:$AI$33, MATCH(K$10, Settings!$Y$19:$Y$33, 0)), $AO$1:$AU$1, 0))), 0))</f>
        <v/>
      </c>
      <c r="AU413" s="119" t="str">
        <f>IF(OR($B413="", L413="", L$10="", AU$9), "", IFERROR($B413+INDEX(Settings!$AF$19:$AF$33, MATCH(L$10, Settings!$Y$19:$Y$33, 0))+IF(INDEX(Settings!$AI$19:$AI$33, MATCH(L$10, Settings!$Y$19:$Y$33, 0))="", 0, INDEX($AO$2:$AU$8, MATCH(TEXT($B413, "ddd"), $AN$2:$AN$8, 0), MATCH(INDEX(Settings!$AI$19:$AI$33, MATCH(L$10, Settings!$Y$19:$Y$33, 0)), $AO$1:$AU$1, 0))), 0))</f>
        <v/>
      </c>
      <c r="AV413" s="119" t="str">
        <f>IF(OR($B413="", M413="", M$10="", AV$9), "", IFERROR($B413+INDEX(Settings!$AF$19:$AF$33, MATCH(M$10, Settings!$Y$19:$Y$33, 0))+IF(INDEX(Settings!$AI$19:$AI$33, MATCH(M$10, Settings!$Y$19:$Y$33, 0))="", 0, INDEX($AO$2:$AU$8, MATCH(TEXT($B413, "ddd"), $AN$2:$AN$8, 0), MATCH(INDEX(Settings!$AI$19:$AI$33, MATCH(M$10, Settings!$Y$19:$Y$33, 0)), $AO$1:$AU$1, 0))), 0))</f>
        <v/>
      </c>
      <c r="AW413" s="119" t="str">
        <f>IF(OR($B413="", N413="", N$10="", AW$9), "", IFERROR($B413+INDEX(Settings!$AF$19:$AF$33, MATCH(N$10, Settings!$Y$19:$Y$33, 0))+IF(INDEX(Settings!$AI$19:$AI$33, MATCH(N$10, Settings!$Y$19:$Y$33, 0))="", 0, INDEX($AO$2:$AU$8, MATCH(TEXT($B413, "ddd"), $AN$2:$AN$8, 0), MATCH(INDEX(Settings!$AI$19:$AI$33, MATCH(N$10, Settings!$Y$19:$Y$33, 0)), $AO$1:$AU$1, 0))), 0))</f>
        <v/>
      </c>
      <c r="AX413" s="119" t="str">
        <f>IF(OR($B413="", O413="", O$10="", AX$9), "", IFERROR($B413+INDEX(Settings!$AF$19:$AF$33, MATCH(O$10, Settings!$Y$19:$Y$33, 0))+IF(INDEX(Settings!$AI$19:$AI$33, MATCH(O$10, Settings!$Y$19:$Y$33, 0))="", 0, INDEX($AO$2:$AU$8, MATCH(TEXT($B413, "ddd"), $AN$2:$AN$8, 0), MATCH(INDEX(Settings!$AI$19:$AI$33, MATCH(O$10, Settings!$Y$19:$Y$33, 0)), $AO$1:$AU$1, 0))), 0))</f>
        <v/>
      </c>
      <c r="AY413" s="119" t="str">
        <f>IF(OR($B413="", P413="", P$10="", AY$9), "", IFERROR($B413+INDEX(Settings!$AF$19:$AF$33, MATCH(P$10, Settings!$Y$19:$Y$33, 0))+IF(INDEX(Settings!$AI$19:$AI$33, MATCH(P$10, Settings!$Y$19:$Y$33, 0))="", 0, INDEX($AO$2:$AU$8, MATCH(TEXT($B413, "ddd"), $AN$2:$AN$8, 0), MATCH(INDEX(Settings!$AI$19:$AI$33, MATCH(P$10, Settings!$Y$19:$Y$33, 0)), $AO$1:$AU$1, 0))), 0))</f>
        <v/>
      </c>
      <c r="AZ413" s="120" t="str">
        <f>IF(OR($B413="", Q413="", Q$10="", AZ$9), "", IFERROR($B413+INDEX(Settings!$AF$19:$AF$33, MATCH(Q$10, Settings!$Y$19:$Y$33, 0))+IF(INDEX(Settings!$AI$19:$AI$33, MATCH(Q$10, Settings!$Y$19:$Y$33, 0))="", 0, INDEX($AO$2:$AU$8, MATCH(TEXT($B413, "ddd"), $AN$2:$AN$8, 0), MATCH(INDEX(Settings!$AI$19:$AI$33, MATCH(Q$10, Settings!$Y$19:$Y$33, 0)), $AO$1:$AU$1, 0))), 0))</f>
        <v/>
      </c>
      <c r="BB413" s="118" t="str">
        <f>IF(OR(C$10="", $B413="", C413="", BB$9=""), "", IFERROR(WORKDAY((DATE(YEAR($B413), MONTH($B413)+INDEX(Settings!$AM$19:$AM$33, MATCH(C$10, Settings!$Y$19:$Y$33, 0)), IF(INDEX(Settings!$AQ$19:$AQ$33, MATCH(C$10, Settings!$Y$19:$Y$33, 0))=0, DAY($B413), INDEX(Settings!$AQ$19:$AQ$33, MATCH(C$10, Settings!$Y$19:$Y$33, 0))))-1), 1, Settings!$AY$23:$AY$38), ""))</f>
        <v/>
      </c>
      <c r="BC413" s="119" t="str">
        <f>IF(OR(D$10="", $B413="", D413="", BC$9=""), "", IFERROR(WORKDAY((DATE(YEAR($B413), MONTH($B413)+INDEX(Settings!$AM$19:$AM$33, MATCH(D$10, Settings!$Y$19:$Y$33, 0)), IF(INDEX(Settings!$AQ$19:$AQ$33, MATCH(D$10, Settings!$Y$19:$Y$33, 0))=0, DAY($B413), INDEX(Settings!$AQ$19:$AQ$33, MATCH(D$10, Settings!$Y$19:$Y$33, 0))))-1), 1, Settings!$AY$23:$AY$38), ""))</f>
        <v/>
      </c>
      <c r="BD413" s="119" t="str">
        <f>IF(OR(E$10="", $B413="", E413="", BD$9=""), "", IFERROR(WORKDAY((DATE(YEAR($B413), MONTH($B413)+INDEX(Settings!$AM$19:$AM$33, MATCH(E$10, Settings!$Y$19:$Y$33, 0)), IF(INDEX(Settings!$AQ$19:$AQ$33, MATCH(E$10, Settings!$Y$19:$Y$33, 0))=0, DAY($B413), INDEX(Settings!$AQ$19:$AQ$33, MATCH(E$10, Settings!$Y$19:$Y$33, 0))))-1), 1, Settings!$AY$23:$AY$38), ""))</f>
        <v/>
      </c>
      <c r="BE413" s="119" t="str">
        <f>IF(OR(F$10="", $B413="", F413="", BE$9=""), "", IFERROR(WORKDAY((DATE(YEAR($B413), MONTH($B413)+INDEX(Settings!$AM$19:$AM$33, MATCH(F$10, Settings!$Y$19:$Y$33, 0)), IF(INDEX(Settings!$AQ$19:$AQ$33, MATCH(F$10, Settings!$Y$19:$Y$33, 0))=0, DAY($B413), INDEX(Settings!$AQ$19:$AQ$33, MATCH(F$10, Settings!$Y$19:$Y$33, 0))))-1), 1, Settings!$AY$23:$AY$38), ""))</f>
        <v/>
      </c>
      <c r="BF413" s="119" t="str">
        <f>IF(OR(G$10="", $B413="", G413="", BF$9=""), "", IFERROR(WORKDAY((DATE(YEAR($B413), MONTH($B413)+INDEX(Settings!$AM$19:$AM$33, MATCH(G$10, Settings!$Y$19:$Y$33, 0)), IF(INDEX(Settings!$AQ$19:$AQ$33, MATCH(G$10, Settings!$Y$19:$Y$33, 0))=0, DAY($B413), INDEX(Settings!$AQ$19:$AQ$33, MATCH(G$10, Settings!$Y$19:$Y$33, 0))))-1), 1, Settings!$AY$23:$AY$38), ""))</f>
        <v/>
      </c>
      <c r="BG413" s="119" t="str">
        <f>IF(OR(H$10="", $B413="", H413="", BG$9=""), "", IFERROR(WORKDAY((DATE(YEAR($B413), MONTH($B413)+INDEX(Settings!$AM$19:$AM$33, MATCH(H$10, Settings!$Y$19:$Y$33, 0)), IF(INDEX(Settings!$AQ$19:$AQ$33, MATCH(H$10, Settings!$Y$19:$Y$33, 0))=0, DAY($B413), INDEX(Settings!$AQ$19:$AQ$33, MATCH(H$10, Settings!$Y$19:$Y$33, 0))))-1), 1, Settings!$AY$23:$AY$38), ""))</f>
        <v/>
      </c>
      <c r="BH413" s="119" t="str">
        <f>IF(OR(I$10="", $B413="", I413="", BH$9=""), "", IFERROR(WORKDAY((DATE(YEAR($B413), MONTH($B413)+INDEX(Settings!$AM$19:$AM$33, MATCH(I$10, Settings!$Y$19:$Y$33, 0)), IF(INDEX(Settings!$AQ$19:$AQ$33, MATCH(I$10, Settings!$Y$19:$Y$33, 0))=0, DAY($B413), INDEX(Settings!$AQ$19:$AQ$33, MATCH(I$10, Settings!$Y$19:$Y$33, 0))))-1), 1, Settings!$AY$23:$AY$38), ""))</f>
        <v/>
      </c>
      <c r="BI413" s="119" t="str">
        <f>IF(OR(J$10="", $B413="", J413="", BI$9=""), "", IFERROR(WORKDAY((DATE(YEAR($B413), MONTH($B413)+INDEX(Settings!$AM$19:$AM$33, MATCH(J$10, Settings!$Y$19:$Y$33, 0)), IF(INDEX(Settings!$AQ$19:$AQ$33, MATCH(J$10, Settings!$Y$19:$Y$33, 0))=0, DAY($B413), INDEX(Settings!$AQ$19:$AQ$33, MATCH(J$10, Settings!$Y$19:$Y$33, 0))))-1), 1, Settings!$AY$23:$AY$38), ""))</f>
        <v/>
      </c>
      <c r="BJ413" s="119" t="str">
        <f>IF(OR(K$10="", $B413="", K413="", BJ$9=""), "", IFERROR(WORKDAY((DATE(YEAR($B413), MONTH($B413)+INDEX(Settings!$AM$19:$AM$33, MATCH(K$10, Settings!$Y$19:$Y$33, 0)), IF(INDEX(Settings!$AQ$19:$AQ$33, MATCH(K$10, Settings!$Y$19:$Y$33, 0))=0, DAY($B413), INDEX(Settings!$AQ$19:$AQ$33, MATCH(K$10, Settings!$Y$19:$Y$33, 0))))-1), 1, Settings!$AY$23:$AY$38), ""))</f>
        <v/>
      </c>
      <c r="BK413" s="119" t="str">
        <f>IF(OR(L$10="", $B413="", L413="", BK$9=""), "", IFERROR(WORKDAY((DATE(YEAR($B413), MONTH($B413)+INDEX(Settings!$AM$19:$AM$33, MATCH(L$10, Settings!$Y$19:$Y$33, 0)), IF(INDEX(Settings!$AQ$19:$AQ$33, MATCH(L$10, Settings!$Y$19:$Y$33, 0))=0, DAY($B413), INDEX(Settings!$AQ$19:$AQ$33, MATCH(L$10, Settings!$Y$19:$Y$33, 0))))-1), 1, Settings!$AY$23:$AY$38), ""))</f>
        <v/>
      </c>
      <c r="BL413" s="119" t="str">
        <f>IF(OR(M$10="", $B413="", M413="", BL$9=""), "", IFERROR(WORKDAY((DATE(YEAR($B413), MONTH($B413)+INDEX(Settings!$AM$19:$AM$33, MATCH(M$10, Settings!$Y$19:$Y$33, 0)), IF(INDEX(Settings!$AQ$19:$AQ$33, MATCH(M$10, Settings!$Y$19:$Y$33, 0))=0, DAY($B413), INDEX(Settings!$AQ$19:$AQ$33, MATCH(M$10, Settings!$Y$19:$Y$33, 0))))-1), 1, Settings!$AY$23:$AY$38), ""))</f>
        <v/>
      </c>
      <c r="BM413" s="119" t="str">
        <f>IF(OR(N$10="", $B413="", N413="", BM$9=""), "", IFERROR(WORKDAY((DATE(YEAR($B413), MONTH($B413)+INDEX(Settings!$AM$19:$AM$33, MATCH(N$10, Settings!$Y$19:$Y$33, 0)), IF(INDEX(Settings!$AQ$19:$AQ$33, MATCH(N$10, Settings!$Y$19:$Y$33, 0))=0, DAY($B413), INDEX(Settings!$AQ$19:$AQ$33, MATCH(N$10, Settings!$Y$19:$Y$33, 0))))-1), 1, Settings!$AY$23:$AY$38), ""))</f>
        <v/>
      </c>
      <c r="BN413" s="119" t="str">
        <f>IF(OR(O$10="", $B413="", O413="", BN$9=""), "", IFERROR(WORKDAY((DATE(YEAR($B413), MONTH($B413)+INDEX(Settings!$AM$19:$AM$33, MATCH(O$10, Settings!$Y$19:$Y$33, 0)), IF(INDEX(Settings!$AQ$19:$AQ$33, MATCH(O$10, Settings!$Y$19:$Y$33, 0))=0, DAY($B413), INDEX(Settings!$AQ$19:$AQ$33, MATCH(O$10, Settings!$Y$19:$Y$33, 0))))-1), 1, Settings!$AY$23:$AY$38), ""))</f>
        <v/>
      </c>
      <c r="BO413" s="119" t="str">
        <f>IF(OR(P$10="", $B413="", P413="", BO$9=""), "", IFERROR(WORKDAY((DATE(YEAR($B413), MONTH($B413)+INDEX(Settings!$AM$19:$AM$33, MATCH(P$10, Settings!$Y$19:$Y$33, 0)), IF(INDEX(Settings!$AQ$19:$AQ$33, MATCH(P$10, Settings!$Y$19:$Y$33, 0))=0, DAY($B413), INDEX(Settings!$AQ$19:$AQ$33, MATCH(P$10, Settings!$Y$19:$Y$33, 0))))-1), 1, Settings!$AY$23:$AY$38), ""))</f>
        <v/>
      </c>
      <c r="BP413" s="120" t="str">
        <f>IF(OR(Q$10="", $B413="", Q413="", BP$9=""), "", IFERROR(WORKDAY((DATE(YEAR($B413), MONTH($B413)+INDEX(Settings!$AM$19:$AM$33, MATCH(Q$10, Settings!$Y$19:$Y$33, 0)), IF(INDEX(Settings!$AQ$19:$AQ$33, MATCH(Q$10, Settings!$Y$19:$Y$33, 0))=0, DAY($B413), INDEX(Settings!$AQ$19:$AQ$33, MATCH(Q$10, Settings!$Y$19:$Y$33, 0))))-1), 1, Settings!$AY$23:$AY$38), ""))</f>
        <v/>
      </c>
      <c r="BR413" s="118" t="str">
        <f>IF(BB413="", "", IF(BB413&lt;=$B413, WORKDAY(DATE(YEAR($BB413), MONTH(BB413)+1, DAY(BB413)-1), 1, Settings!$AY$23:$AY$38), BB413))</f>
        <v/>
      </c>
      <c r="BS413" s="119" t="str">
        <f>IF(BC413="", "", IF(BC413&lt;=$B413, WORKDAY(DATE(YEAR($BB413), MONTH(BC413)+1, DAY(BC413)-1), 1, Settings!$AY$23:$AY$38), BC413))</f>
        <v/>
      </c>
      <c r="BT413" s="119" t="str">
        <f>IF(BD413="", "", IF(BD413&lt;=$B413, WORKDAY(DATE(YEAR($BB413), MONTH(BD413)+1, DAY(BD413)-1), 1, Settings!$AY$23:$AY$38), BD413))</f>
        <v/>
      </c>
      <c r="BU413" s="119" t="str">
        <f>IF(BE413="", "", IF(BE413&lt;=$B413, WORKDAY(DATE(YEAR($BB413), MONTH(BE413)+1, DAY(BE413)-1), 1, Settings!$AY$23:$AY$38), BE413))</f>
        <v/>
      </c>
      <c r="BV413" s="119" t="str">
        <f>IF(BF413="", "", IF(BF413&lt;=$B413, WORKDAY(DATE(YEAR($BB413), MONTH(BF413)+1, DAY(BF413)-1), 1, Settings!$AY$23:$AY$38), BF413))</f>
        <v/>
      </c>
      <c r="BW413" s="119" t="str">
        <f>IF(BG413="", "", IF(BG413&lt;=$B413, WORKDAY(DATE(YEAR($BB413), MONTH(BG413)+1, DAY(BG413)-1), 1, Settings!$AY$23:$AY$38), BG413))</f>
        <v/>
      </c>
      <c r="BX413" s="119" t="str">
        <f>IF(BH413="", "", IF(BH413&lt;=$B413, WORKDAY(DATE(YEAR($BB413), MONTH(BH413)+1, DAY(BH413)-1), 1, Settings!$AY$23:$AY$38), BH413))</f>
        <v/>
      </c>
      <c r="BY413" s="119" t="str">
        <f>IF(BI413="", "", IF(BI413&lt;=$B413, WORKDAY(DATE(YEAR($BB413), MONTH(BI413)+1, DAY(BI413)-1), 1, Settings!$AY$23:$AY$38), BI413))</f>
        <v/>
      </c>
      <c r="BZ413" s="119" t="str">
        <f>IF(BJ413="", "", IF(BJ413&lt;=$B413, WORKDAY(DATE(YEAR($BB413), MONTH(BJ413)+1, DAY(BJ413)-1), 1, Settings!$AY$23:$AY$38), BJ413))</f>
        <v/>
      </c>
      <c r="CA413" s="119" t="str">
        <f>IF(BK413="", "", IF(BK413&lt;=$B413, WORKDAY(DATE(YEAR($BB413), MONTH(BK413)+1, DAY(BK413)-1), 1, Settings!$AY$23:$AY$38), BK413))</f>
        <v/>
      </c>
      <c r="CB413" s="119" t="str">
        <f>IF(BL413="", "", IF(BL413&lt;=$B413, WORKDAY(DATE(YEAR($BB413), MONTH(BL413)+1, DAY(BL413)-1), 1, Settings!$AY$23:$AY$38), BL413))</f>
        <v/>
      </c>
      <c r="CC413" s="119" t="str">
        <f>IF(BM413="", "", IF(BM413&lt;=$B413, WORKDAY(DATE(YEAR($BB413), MONTH(BM413)+1, DAY(BM413)-1), 1, Settings!$AY$23:$AY$38), BM413))</f>
        <v/>
      </c>
      <c r="CD413" s="119" t="str">
        <f>IF(BN413="", "", IF(BN413&lt;=$B413, WORKDAY(DATE(YEAR($BB413), MONTH(BN413)+1, DAY(BN413)-1), 1, Settings!$AY$23:$AY$38), BN413))</f>
        <v/>
      </c>
      <c r="CE413" s="119" t="str">
        <f>IF(BO413="", "", IF(BO413&lt;=$B413, WORKDAY(DATE(YEAR($BB413), MONTH(BO413)+1, DAY(BO413)-1), 1, Settings!$AY$23:$AY$38), BO413))</f>
        <v/>
      </c>
      <c r="CF413" s="120" t="str">
        <f>IF(BP413="", "", IF(BP413&lt;=$B413, WORKDAY(DATE(YEAR($BB413), MONTH(BP413)+1, DAY(BP413)-1), 1, Settings!$AY$23:$AY$38), BP413))</f>
        <v/>
      </c>
      <c r="CH413" s="48" t="str">
        <f t="shared" si="190"/>
        <v/>
      </c>
      <c r="CI413" s="49" t="str">
        <f t="shared" si="191"/>
        <v/>
      </c>
      <c r="CJ413" s="49" t="str">
        <f t="shared" si="192"/>
        <v/>
      </c>
      <c r="CK413" s="49" t="str">
        <f t="shared" si="193"/>
        <v/>
      </c>
      <c r="CL413" s="49" t="str">
        <f t="shared" si="194"/>
        <v/>
      </c>
      <c r="CM413" s="49" t="str">
        <f t="shared" si="195"/>
        <v/>
      </c>
      <c r="CN413" s="49" t="str">
        <f t="shared" si="196"/>
        <v/>
      </c>
      <c r="CO413" s="49" t="str">
        <f t="shared" si="197"/>
        <v/>
      </c>
      <c r="CP413" s="49" t="str">
        <f t="shared" si="198"/>
        <v/>
      </c>
      <c r="CQ413" s="49" t="str">
        <f t="shared" si="199"/>
        <v/>
      </c>
      <c r="CR413" s="49" t="str">
        <f t="shared" si="200"/>
        <v/>
      </c>
      <c r="CS413" s="49" t="str">
        <f t="shared" si="201"/>
        <v/>
      </c>
      <c r="CT413" s="49" t="str">
        <f t="shared" si="202"/>
        <v/>
      </c>
      <c r="CU413" s="49" t="str">
        <f t="shared" si="203"/>
        <v/>
      </c>
      <c r="CV413" s="16" t="str">
        <f t="shared" si="204"/>
        <v/>
      </c>
      <c r="CX413" s="48" t="str">
        <f t="shared" si="205"/>
        <v/>
      </c>
      <c r="CY413" s="49" t="str">
        <f t="shared" si="206"/>
        <v/>
      </c>
      <c r="CZ413" s="49" t="str">
        <f t="shared" si="207"/>
        <v/>
      </c>
      <c r="DA413" s="49" t="str">
        <f t="shared" si="208"/>
        <v/>
      </c>
      <c r="DB413" s="49" t="str">
        <f t="shared" si="209"/>
        <v/>
      </c>
      <c r="DC413" s="49" t="str">
        <f t="shared" si="210"/>
        <v/>
      </c>
      <c r="DD413" s="49" t="str">
        <f t="shared" si="211"/>
        <v/>
      </c>
      <c r="DE413" s="49" t="str">
        <f t="shared" si="212"/>
        <v/>
      </c>
      <c r="DF413" s="49" t="str">
        <f t="shared" si="213"/>
        <v/>
      </c>
      <c r="DG413" s="49" t="str">
        <f t="shared" si="214"/>
        <v/>
      </c>
      <c r="DH413" s="49" t="str">
        <f t="shared" si="215"/>
        <v/>
      </c>
      <c r="DI413" s="49" t="str">
        <f t="shared" si="216"/>
        <v/>
      </c>
      <c r="DJ413" s="49" t="str">
        <f t="shared" si="217"/>
        <v/>
      </c>
      <c r="DK413" s="49" t="str">
        <f t="shared" si="218"/>
        <v/>
      </c>
      <c r="DL413" s="16" t="str">
        <f t="shared" si="219"/>
        <v/>
      </c>
      <c r="DN413" s="17" t="str">
        <f t="shared" si="220"/>
        <v>Aug 2020</v>
      </c>
    </row>
    <row r="414" spans="1:118" x14ac:dyDescent="0.25">
      <c r="A414" s="30"/>
      <c r="B414" s="102">
        <f>IF(B413="", "", IFERROR(IF(B413+1&gt;Settings!$G$25, "", B413+1), ""))</f>
        <v>44050</v>
      </c>
      <c r="C414" s="294"/>
      <c r="D414" s="295"/>
      <c r="E414" s="295"/>
      <c r="F414" s="295"/>
      <c r="G414" s="295"/>
      <c r="H414" s="295"/>
      <c r="I414" s="295"/>
      <c r="J414" s="295"/>
      <c r="K414" s="295"/>
      <c r="L414" s="295"/>
      <c r="M414" s="295"/>
      <c r="N414" s="295"/>
      <c r="O414" s="295"/>
      <c r="P414" s="295"/>
      <c r="Q414" s="296"/>
      <c r="R414" s="30"/>
      <c r="T414" s="17" t="str">
        <f>IF($B414="", "", IF($B414&lt;Settings!$G$23, "Old", "New"))</f>
        <v>New</v>
      </c>
      <c r="AL414" s="118" t="str">
        <f>IF(OR($B414="", C414="", C$10="", AL$9), "", IFERROR($B414+INDEX(Settings!$AF$19:$AF$33, MATCH(C$10, Settings!$Y$19:$Y$33, 0))+IF(INDEX(Settings!$AI$19:$AI$33, MATCH(C$10, Settings!$Y$19:$Y$33, 0))="", 0, INDEX($AO$2:$AU$8, MATCH(TEXT($B414, "ddd"), $AN$2:$AN$8, 0), MATCH(INDEX(Settings!$AI$19:$AI$33, MATCH(C$10, Settings!$Y$19:$Y$33, 0)), $AO$1:$AU$1, 0))), 0))</f>
        <v/>
      </c>
      <c r="AM414" s="119" t="str">
        <f>IF(OR($B414="", D414="", D$10="", AM$9), "", IFERROR($B414+INDEX(Settings!$AF$19:$AF$33, MATCH(D$10, Settings!$Y$19:$Y$33, 0))+IF(INDEX(Settings!$AI$19:$AI$33, MATCH(D$10, Settings!$Y$19:$Y$33, 0))="", 0, INDEX($AO$2:$AU$8, MATCH(TEXT($B414, "ddd"), $AN$2:$AN$8, 0), MATCH(INDEX(Settings!$AI$19:$AI$33, MATCH(D$10, Settings!$Y$19:$Y$33, 0)), $AO$1:$AU$1, 0))), 0))</f>
        <v/>
      </c>
      <c r="AN414" s="119" t="str">
        <f>IF(OR($B414="", E414="", E$10="", AN$9), "", IFERROR($B414+INDEX(Settings!$AF$19:$AF$33, MATCH(E$10, Settings!$Y$19:$Y$33, 0))+IF(INDEX(Settings!$AI$19:$AI$33, MATCH(E$10, Settings!$Y$19:$Y$33, 0))="", 0, INDEX($AO$2:$AU$8, MATCH(TEXT($B414, "ddd"), $AN$2:$AN$8, 0), MATCH(INDEX(Settings!$AI$19:$AI$33, MATCH(E$10, Settings!$Y$19:$Y$33, 0)), $AO$1:$AU$1, 0))), 0))</f>
        <v/>
      </c>
      <c r="AO414" s="119" t="str">
        <f>IF(OR($B414="", F414="", F$10="", AO$9), "", IFERROR($B414+INDEX(Settings!$AF$19:$AF$33, MATCH(F$10, Settings!$Y$19:$Y$33, 0))+IF(INDEX(Settings!$AI$19:$AI$33, MATCH(F$10, Settings!$Y$19:$Y$33, 0))="", 0, INDEX($AO$2:$AU$8, MATCH(TEXT($B414, "ddd"), $AN$2:$AN$8, 0), MATCH(INDEX(Settings!$AI$19:$AI$33, MATCH(F$10, Settings!$Y$19:$Y$33, 0)), $AO$1:$AU$1, 0))), 0))</f>
        <v/>
      </c>
      <c r="AP414" s="119" t="str">
        <f>IF(OR($B414="", G414="", G$10="", AP$9), "", IFERROR($B414+INDEX(Settings!$AF$19:$AF$33, MATCH(G$10, Settings!$Y$19:$Y$33, 0))+IF(INDEX(Settings!$AI$19:$AI$33, MATCH(G$10, Settings!$Y$19:$Y$33, 0))="", 0, INDEX($AO$2:$AU$8, MATCH(TEXT($B414, "ddd"), $AN$2:$AN$8, 0), MATCH(INDEX(Settings!$AI$19:$AI$33, MATCH(G$10, Settings!$Y$19:$Y$33, 0)), $AO$1:$AU$1, 0))), 0))</f>
        <v/>
      </c>
      <c r="AQ414" s="119" t="str">
        <f>IF(OR($B414="", H414="", H$10="", AQ$9), "", IFERROR($B414+INDEX(Settings!$AF$19:$AF$33, MATCH(H$10, Settings!$Y$19:$Y$33, 0))+IF(INDEX(Settings!$AI$19:$AI$33, MATCH(H$10, Settings!$Y$19:$Y$33, 0))="", 0, INDEX($AO$2:$AU$8, MATCH(TEXT($B414, "ddd"), $AN$2:$AN$8, 0), MATCH(INDEX(Settings!$AI$19:$AI$33, MATCH(H$10, Settings!$Y$19:$Y$33, 0)), $AO$1:$AU$1, 0))), 0))</f>
        <v/>
      </c>
      <c r="AR414" s="119" t="str">
        <f>IF(OR($B414="", I414="", I$10="", AR$9), "", IFERROR($B414+INDEX(Settings!$AF$19:$AF$33, MATCH(I$10, Settings!$Y$19:$Y$33, 0))+IF(INDEX(Settings!$AI$19:$AI$33, MATCH(I$10, Settings!$Y$19:$Y$33, 0))="", 0, INDEX($AO$2:$AU$8, MATCH(TEXT($B414, "ddd"), $AN$2:$AN$8, 0), MATCH(INDEX(Settings!$AI$19:$AI$33, MATCH(I$10, Settings!$Y$19:$Y$33, 0)), $AO$1:$AU$1, 0))), 0))</f>
        <v/>
      </c>
      <c r="AS414" s="119" t="str">
        <f>IF(OR($B414="", J414="", J$10="", AS$9), "", IFERROR($B414+INDEX(Settings!$AF$19:$AF$33, MATCH(J$10, Settings!$Y$19:$Y$33, 0))+IF(INDEX(Settings!$AI$19:$AI$33, MATCH(J$10, Settings!$Y$19:$Y$33, 0))="", 0, INDEX($AO$2:$AU$8, MATCH(TEXT($B414, "ddd"), $AN$2:$AN$8, 0), MATCH(INDEX(Settings!$AI$19:$AI$33, MATCH(J$10, Settings!$Y$19:$Y$33, 0)), $AO$1:$AU$1, 0))), 0))</f>
        <v/>
      </c>
      <c r="AT414" s="119" t="str">
        <f>IF(OR($B414="", K414="", K$10="", AT$9), "", IFERROR($B414+INDEX(Settings!$AF$19:$AF$33, MATCH(K$10, Settings!$Y$19:$Y$33, 0))+IF(INDEX(Settings!$AI$19:$AI$33, MATCH(K$10, Settings!$Y$19:$Y$33, 0))="", 0, INDEX($AO$2:$AU$8, MATCH(TEXT($B414, "ddd"), $AN$2:$AN$8, 0), MATCH(INDEX(Settings!$AI$19:$AI$33, MATCH(K$10, Settings!$Y$19:$Y$33, 0)), $AO$1:$AU$1, 0))), 0))</f>
        <v/>
      </c>
      <c r="AU414" s="119" t="str">
        <f>IF(OR($B414="", L414="", L$10="", AU$9), "", IFERROR($B414+INDEX(Settings!$AF$19:$AF$33, MATCH(L$10, Settings!$Y$19:$Y$33, 0))+IF(INDEX(Settings!$AI$19:$AI$33, MATCH(L$10, Settings!$Y$19:$Y$33, 0))="", 0, INDEX($AO$2:$AU$8, MATCH(TEXT($B414, "ddd"), $AN$2:$AN$8, 0), MATCH(INDEX(Settings!$AI$19:$AI$33, MATCH(L$10, Settings!$Y$19:$Y$33, 0)), $AO$1:$AU$1, 0))), 0))</f>
        <v/>
      </c>
      <c r="AV414" s="119" t="str">
        <f>IF(OR($B414="", M414="", M$10="", AV$9), "", IFERROR($B414+INDEX(Settings!$AF$19:$AF$33, MATCH(M$10, Settings!$Y$19:$Y$33, 0))+IF(INDEX(Settings!$AI$19:$AI$33, MATCH(M$10, Settings!$Y$19:$Y$33, 0))="", 0, INDEX($AO$2:$AU$8, MATCH(TEXT($B414, "ddd"), $AN$2:$AN$8, 0), MATCH(INDEX(Settings!$AI$19:$AI$33, MATCH(M$10, Settings!$Y$19:$Y$33, 0)), $AO$1:$AU$1, 0))), 0))</f>
        <v/>
      </c>
      <c r="AW414" s="119" t="str">
        <f>IF(OR($B414="", N414="", N$10="", AW$9), "", IFERROR($B414+INDEX(Settings!$AF$19:$AF$33, MATCH(N$10, Settings!$Y$19:$Y$33, 0))+IF(INDEX(Settings!$AI$19:$AI$33, MATCH(N$10, Settings!$Y$19:$Y$33, 0))="", 0, INDEX($AO$2:$AU$8, MATCH(TEXT($B414, "ddd"), $AN$2:$AN$8, 0), MATCH(INDEX(Settings!$AI$19:$AI$33, MATCH(N$10, Settings!$Y$19:$Y$33, 0)), $AO$1:$AU$1, 0))), 0))</f>
        <v/>
      </c>
      <c r="AX414" s="119" t="str">
        <f>IF(OR($B414="", O414="", O$10="", AX$9), "", IFERROR($B414+INDEX(Settings!$AF$19:$AF$33, MATCH(O$10, Settings!$Y$19:$Y$33, 0))+IF(INDEX(Settings!$AI$19:$AI$33, MATCH(O$10, Settings!$Y$19:$Y$33, 0))="", 0, INDEX($AO$2:$AU$8, MATCH(TEXT($B414, "ddd"), $AN$2:$AN$8, 0), MATCH(INDEX(Settings!$AI$19:$AI$33, MATCH(O$10, Settings!$Y$19:$Y$33, 0)), $AO$1:$AU$1, 0))), 0))</f>
        <v/>
      </c>
      <c r="AY414" s="119" t="str">
        <f>IF(OR($B414="", P414="", P$10="", AY$9), "", IFERROR($B414+INDEX(Settings!$AF$19:$AF$33, MATCH(P$10, Settings!$Y$19:$Y$33, 0))+IF(INDEX(Settings!$AI$19:$AI$33, MATCH(P$10, Settings!$Y$19:$Y$33, 0))="", 0, INDEX($AO$2:$AU$8, MATCH(TEXT($B414, "ddd"), $AN$2:$AN$8, 0), MATCH(INDEX(Settings!$AI$19:$AI$33, MATCH(P$10, Settings!$Y$19:$Y$33, 0)), $AO$1:$AU$1, 0))), 0))</f>
        <v/>
      </c>
      <c r="AZ414" s="120" t="str">
        <f>IF(OR($B414="", Q414="", Q$10="", AZ$9), "", IFERROR($B414+INDEX(Settings!$AF$19:$AF$33, MATCH(Q$10, Settings!$Y$19:$Y$33, 0))+IF(INDEX(Settings!$AI$19:$AI$33, MATCH(Q$10, Settings!$Y$19:$Y$33, 0))="", 0, INDEX($AO$2:$AU$8, MATCH(TEXT($B414, "ddd"), $AN$2:$AN$8, 0), MATCH(INDEX(Settings!$AI$19:$AI$33, MATCH(Q$10, Settings!$Y$19:$Y$33, 0)), $AO$1:$AU$1, 0))), 0))</f>
        <v/>
      </c>
      <c r="BB414" s="118" t="str">
        <f>IF(OR(C$10="", $B414="", C414="", BB$9=""), "", IFERROR(WORKDAY((DATE(YEAR($B414), MONTH($B414)+INDEX(Settings!$AM$19:$AM$33, MATCH(C$10, Settings!$Y$19:$Y$33, 0)), IF(INDEX(Settings!$AQ$19:$AQ$33, MATCH(C$10, Settings!$Y$19:$Y$33, 0))=0, DAY($B414), INDEX(Settings!$AQ$19:$AQ$33, MATCH(C$10, Settings!$Y$19:$Y$33, 0))))-1), 1, Settings!$AY$23:$AY$38), ""))</f>
        <v/>
      </c>
      <c r="BC414" s="119" t="str">
        <f>IF(OR(D$10="", $B414="", D414="", BC$9=""), "", IFERROR(WORKDAY((DATE(YEAR($B414), MONTH($B414)+INDEX(Settings!$AM$19:$AM$33, MATCH(D$10, Settings!$Y$19:$Y$33, 0)), IF(INDEX(Settings!$AQ$19:$AQ$33, MATCH(D$10, Settings!$Y$19:$Y$33, 0))=0, DAY($B414), INDEX(Settings!$AQ$19:$AQ$33, MATCH(D$10, Settings!$Y$19:$Y$33, 0))))-1), 1, Settings!$AY$23:$AY$38), ""))</f>
        <v/>
      </c>
      <c r="BD414" s="119" t="str">
        <f>IF(OR(E$10="", $B414="", E414="", BD$9=""), "", IFERROR(WORKDAY((DATE(YEAR($B414), MONTH($B414)+INDEX(Settings!$AM$19:$AM$33, MATCH(E$10, Settings!$Y$19:$Y$33, 0)), IF(INDEX(Settings!$AQ$19:$AQ$33, MATCH(E$10, Settings!$Y$19:$Y$33, 0))=0, DAY($B414), INDEX(Settings!$AQ$19:$AQ$33, MATCH(E$10, Settings!$Y$19:$Y$33, 0))))-1), 1, Settings!$AY$23:$AY$38), ""))</f>
        <v/>
      </c>
      <c r="BE414" s="119" t="str">
        <f>IF(OR(F$10="", $B414="", F414="", BE$9=""), "", IFERROR(WORKDAY((DATE(YEAR($B414), MONTH($B414)+INDEX(Settings!$AM$19:$AM$33, MATCH(F$10, Settings!$Y$19:$Y$33, 0)), IF(INDEX(Settings!$AQ$19:$AQ$33, MATCH(F$10, Settings!$Y$19:$Y$33, 0))=0, DAY($B414), INDEX(Settings!$AQ$19:$AQ$33, MATCH(F$10, Settings!$Y$19:$Y$33, 0))))-1), 1, Settings!$AY$23:$AY$38), ""))</f>
        <v/>
      </c>
      <c r="BF414" s="119" t="str">
        <f>IF(OR(G$10="", $B414="", G414="", BF$9=""), "", IFERROR(WORKDAY((DATE(YEAR($B414), MONTH($B414)+INDEX(Settings!$AM$19:$AM$33, MATCH(G$10, Settings!$Y$19:$Y$33, 0)), IF(INDEX(Settings!$AQ$19:$AQ$33, MATCH(G$10, Settings!$Y$19:$Y$33, 0))=0, DAY($B414), INDEX(Settings!$AQ$19:$AQ$33, MATCH(G$10, Settings!$Y$19:$Y$33, 0))))-1), 1, Settings!$AY$23:$AY$38), ""))</f>
        <v/>
      </c>
      <c r="BG414" s="119" t="str">
        <f>IF(OR(H$10="", $B414="", H414="", BG$9=""), "", IFERROR(WORKDAY((DATE(YEAR($B414), MONTH($B414)+INDEX(Settings!$AM$19:$AM$33, MATCH(H$10, Settings!$Y$19:$Y$33, 0)), IF(INDEX(Settings!$AQ$19:$AQ$33, MATCH(H$10, Settings!$Y$19:$Y$33, 0))=0, DAY($B414), INDEX(Settings!$AQ$19:$AQ$33, MATCH(H$10, Settings!$Y$19:$Y$33, 0))))-1), 1, Settings!$AY$23:$AY$38), ""))</f>
        <v/>
      </c>
      <c r="BH414" s="119" t="str">
        <f>IF(OR(I$10="", $B414="", I414="", BH$9=""), "", IFERROR(WORKDAY((DATE(YEAR($B414), MONTH($B414)+INDEX(Settings!$AM$19:$AM$33, MATCH(I$10, Settings!$Y$19:$Y$33, 0)), IF(INDEX(Settings!$AQ$19:$AQ$33, MATCH(I$10, Settings!$Y$19:$Y$33, 0))=0, DAY($B414), INDEX(Settings!$AQ$19:$AQ$33, MATCH(I$10, Settings!$Y$19:$Y$33, 0))))-1), 1, Settings!$AY$23:$AY$38), ""))</f>
        <v/>
      </c>
      <c r="BI414" s="119" t="str">
        <f>IF(OR(J$10="", $B414="", J414="", BI$9=""), "", IFERROR(WORKDAY((DATE(YEAR($B414), MONTH($B414)+INDEX(Settings!$AM$19:$AM$33, MATCH(J$10, Settings!$Y$19:$Y$33, 0)), IF(INDEX(Settings!$AQ$19:$AQ$33, MATCH(J$10, Settings!$Y$19:$Y$33, 0))=0, DAY($B414), INDEX(Settings!$AQ$19:$AQ$33, MATCH(J$10, Settings!$Y$19:$Y$33, 0))))-1), 1, Settings!$AY$23:$AY$38), ""))</f>
        <v/>
      </c>
      <c r="BJ414" s="119" t="str">
        <f>IF(OR(K$10="", $B414="", K414="", BJ$9=""), "", IFERROR(WORKDAY((DATE(YEAR($B414), MONTH($B414)+INDEX(Settings!$AM$19:$AM$33, MATCH(K$10, Settings!$Y$19:$Y$33, 0)), IF(INDEX(Settings!$AQ$19:$AQ$33, MATCH(K$10, Settings!$Y$19:$Y$33, 0))=0, DAY($B414), INDEX(Settings!$AQ$19:$AQ$33, MATCH(K$10, Settings!$Y$19:$Y$33, 0))))-1), 1, Settings!$AY$23:$AY$38), ""))</f>
        <v/>
      </c>
      <c r="BK414" s="119" t="str">
        <f>IF(OR(L$10="", $B414="", L414="", BK$9=""), "", IFERROR(WORKDAY((DATE(YEAR($B414), MONTH($B414)+INDEX(Settings!$AM$19:$AM$33, MATCH(L$10, Settings!$Y$19:$Y$33, 0)), IF(INDEX(Settings!$AQ$19:$AQ$33, MATCH(L$10, Settings!$Y$19:$Y$33, 0))=0, DAY($B414), INDEX(Settings!$AQ$19:$AQ$33, MATCH(L$10, Settings!$Y$19:$Y$33, 0))))-1), 1, Settings!$AY$23:$AY$38), ""))</f>
        <v/>
      </c>
      <c r="BL414" s="119" t="str">
        <f>IF(OR(M$10="", $B414="", M414="", BL$9=""), "", IFERROR(WORKDAY((DATE(YEAR($B414), MONTH($B414)+INDEX(Settings!$AM$19:$AM$33, MATCH(M$10, Settings!$Y$19:$Y$33, 0)), IF(INDEX(Settings!$AQ$19:$AQ$33, MATCH(M$10, Settings!$Y$19:$Y$33, 0))=0, DAY($B414), INDEX(Settings!$AQ$19:$AQ$33, MATCH(M$10, Settings!$Y$19:$Y$33, 0))))-1), 1, Settings!$AY$23:$AY$38), ""))</f>
        <v/>
      </c>
      <c r="BM414" s="119" t="str">
        <f>IF(OR(N$10="", $B414="", N414="", BM$9=""), "", IFERROR(WORKDAY((DATE(YEAR($B414), MONTH($B414)+INDEX(Settings!$AM$19:$AM$33, MATCH(N$10, Settings!$Y$19:$Y$33, 0)), IF(INDEX(Settings!$AQ$19:$AQ$33, MATCH(N$10, Settings!$Y$19:$Y$33, 0))=0, DAY($B414), INDEX(Settings!$AQ$19:$AQ$33, MATCH(N$10, Settings!$Y$19:$Y$33, 0))))-1), 1, Settings!$AY$23:$AY$38), ""))</f>
        <v/>
      </c>
      <c r="BN414" s="119" t="str">
        <f>IF(OR(O$10="", $B414="", O414="", BN$9=""), "", IFERROR(WORKDAY((DATE(YEAR($B414), MONTH($B414)+INDEX(Settings!$AM$19:$AM$33, MATCH(O$10, Settings!$Y$19:$Y$33, 0)), IF(INDEX(Settings!$AQ$19:$AQ$33, MATCH(O$10, Settings!$Y$19:$Y$33, 0))=0, DAY($B414), INDEX(Settings!$AQ$19:$AQ$33, MATCH(O$10, Settings!$Y$19:$Y$33, 0))))-1), 1, Settings!$AY$23:$AY$38), ""))</f>
        <v/>
      </c>
      <c r="BO414" s="119" t="str">
        <f>IF(OR(P$10="", $B414="", P414="", BO$9=""), "", IFERROR(WORKDAY((DATE(YEAR($B414), MONTH($B414)+INDEX(Settings!$AM$19:$AM$33, MATCH(P$10, Settings!$Y$19:$Y$33, 0)), IF(INDEX(Settings!$AQ$19:$AQ$33, MATCH(P$10, Settings!$Y$19:$Y$33, 0))=0, DAY($B414), INDEX(Settings!$AQ$19:$AQ$33, MATCH(P$10, Settings!$Y$19:$Y$33, 0))))-1), 1, Settings!$AY$23:$AY$38), ""))</f>
        <v/>
      </c>
      <c r="BP414" s="120" t="str">
        <f>IF(OR(Q$10="", $B414="", Q414="", BP$9=""), "", IFERROR(WORKDAY((DATE(YEAR($B414), MONTH($B414)+INDEX(Settings!$AM$19:$AM$33, MATCH(Q$10, Settings!$Y$19:$Y$33, 0)), IF(INDEX(Settings!$AQ$19:$AQ$33, MATCH(Q$10, Settings!$Y$19:$Y$33, 0))=0, DAY($B414), INDEX(Settings!$AQ$19:$AQ$33, MATCH(Q$10, Settings!$Y$19:$Y$33, 0))))-1), 1, Settings!$AY$23:$AY$38), ""))</f>
        <v/>
      </c>
      <c r="BR414" s="118" t="str">
        <f>IF(BB414="", "", IF(BB414&lt;=$B414, WORKDAY(DATE(YEAR($BB414), MONTH(BB414)+1, DAY(BB414)-1), 1, Settings!$AY$23:$AY$38), BB414))</f>
        <v/>
      </c>
      <c r="BS414" s="119" t="str">
        <f>IF(BC414="", "", IF(BC414&lt;=$B414, WORKDAY(DATE(YEAR($BB414), MONTH(BC414)+1, DAY(BC414)-1), 1, Settings!$AY$23:$AY$38), BC414))</f>
        <v/>
      </c>
      <c r="BT414" s="119" t="str">
        <f>IF(BD414="", "", IF(BD414&lt;=$B414, WORKDAY(DATE(YEAR($BB414), MONTH(BD414)+1, DAY(BD414)-1), 1, Settings!$AY$23:$AY$38), BD414))</f>
        <v/>
      </c>
      <c r="BU414" s="119" t="str">
        <f>IF(BE414="", "", IF(BE414&lt;=$B414, WORKDAY(DATE(YEAR($BB414), MONTH(BE414)+1, DAY(BE414)-1), 1, Settings!$AY$23:$AY$38), BE414))</f>
        <v/>
      </c>
      <c r="BV414" s="119" t="str">
        <f>IF(BF414="", "", IF(BF414&lt;=$B414, WORKDAY(DATE(YEAR($BB414), MONTH(BF414)+1, DAY(BF414)-1), 1, Settings!$AY$23:$AY$38), BF414))</f>
        <v/>
      </c>
      <c r="BW414" s="119" t="str">
        <f>IF(BG414="", "", IF(BG414&lt;=$B414, WORKDAY(DATE(YEAR($BB414), MONTH(BG414)+1, DAY(BG414)-1), 1, Settings!$AY$23:$AY$38), BG414))</f>
        <v/>
      </c>
      <c r="BX414" s="119" t="str">
        <f>IF(BH414="", "", IF(BH414&lt;=$B414, WORKDAY(DATE(YEAR($BB414), MONTH(BH414)+1, DAY(BH414)-1), 1, Settings!$AY$23:$AY$38), BH414))</f>
        <v/>
      </c>
      <c r="BY414" s="119" t="str">
        <f>IF(BI414="", "", IF(BI414&lt;=$B414, WORKDAY(DATE(YEAR($BB414), MONTH(BI414)+1, DAY(BI414)-1), 1, Settings!$AY$23:$AY$38), BI414))</f>
        <v/>
      </c>
      <c r="BZ414" s="119" t="str">
        <f>IF(BJ414="", "", IF(BJ414&lt;=$B414, WORKDAY(DATE(YEAR($BB414), MONTH(BJ414)+1, DAY(BJ414)-1), 1, Settings!$AY$23:$AY$38), BJ414))</f>
        <v/>
      </c>
      <c r="CA414" s="119" t="str">
        <f>IF(BK414="", "", IF(BK414&lt;=$B414, WORKDAY(DATE(YEAR($BB414), MONTH(BK414)+1, DAY(BK414)-1), 1, Settings!$AY$23:$AY$38), BK414))</f>
        <v/>
      </c>
      <c r="CB414" s="119" t="str">
        <f>IF(BL414="", "", IF(BL414&lt;=$B414, WORKDAY(DATE(YEAR($BB414), MONTH(BL414)+1, DAY(BL414)-1), 1, Settings!$AY$23:$AY$38), BL414))</f>
        <v/>
      </c>
      <c r="CC414" s="119" t="str">
        <f>IF(BM414="", "", IF(BM414&lt;=$B414, WORKDAY(DATE(YEAR($BB414), MONTH(BM414)+1, DAY(BM414)-1), 1, Settings!$AY$23:$AY$38), BM414))</f>
        <v/>
      </c>
      <c r="CD414" s="119" t="str">
        <f>IF(BN414="", "", IF(BN414&lt;=$B414, WORKDAY(DATE(YEAR($BB414), MONTH(BN414)+1, DAY(BN414)-1), 1, Settings!$AY$23:$AY$38), BN414))</f>
        <v/>
      </c>
      <c r="CE414" s="119" t="str">
        <f>IF(BO414="", "", IF(BO414&lt;=$B414, WORKDAY(DATE(YEAR($BB414), MONTH(BO414)+1, DAY(BO414)-1), 1, Settings!$AY$23:$AY$38), BO414))</f>
        <v/>
      </c>
      <c r="CF414" s="120" t="str">
        <f>IF(BP414="", "", IF(BP414&lt;=$B414, WORKDAY(DATE(YEAR($BB414), MONTH(BP414)+1, DAY(BP414)-1), 1, Settings!$AY$23:$AY$38), BP414))</f>
        <v/>
      </c>
      <c r="CH414" s="48" t="str">
        <f t="shared" si="190"/>
        <v/>
      </c>
      <c r="CI414" s="49" t="str">
        <f t="shared" si="191"/>
        <v/>
      </c>
      <c r="CJ414" s="49" t="str">
        <f t="shared" si="192"/>
        <v/>
      </c>
      <c r="CK414" s="49" t="str">
        <f t="shared" si="193"/>
        <v/>
      </c>
      <c r="CL414" s="49" t="str">
        <f t="shared" si="194"/>
        <v/>
      </c>
      <c r="CM414" s="49" t="str">
        <f t="shared" si="195"/>
        <v/>
      </c>
      <c r="CN414" s="49" t="str">
        <f t="shared" si="196"/>
        <v/>
      </c>
      <c r="CO414" s="49" t="str">
        <f t="shared" si="197"/>
        <v/>
      </c>
      <c r="CP414" s="49" t="str">
        <f t="shared" si="198"/>
        <v/>
      </c>
      <c r="CQ414" s="49" t="str">
        <f t="shared" si="199"/>
        <v/>
      </c>
      <c r="CR414" s="49" t="str">
        <f t="shared" si="200"/>
        <v/>
      </c>
      <c r="CS414" s="49" t="str">
        <f t="shared" si="201"/>
        <v/>
      </c>
      <c r="CT414" s="49" t="str">
        <f t="shared" si="202"/>
        <v/>
      </c>
      <c r="CU414" s="49" t="str">
        <f t="shared" si="203"/>
        <v/>
      </c>
      <c r="CV414" s="16" t="str">
        <f t="shared" si="204"/>
        <v/>
      </c>
      <c r="CX414" s="48" t="str">
        <f t="shared" si="205"/>
        <v/>
      </c>
      <c r="CY414" s="49" t="str">
        <f t="shared" si="206"/>
        <v/>
      </c>
      <c r="CZ414" s="49" t="str">
        <f t="shared" si="207"/>
        <v/>
      </c>
      <c r="DA414" s="49" t="str">
        <f t="shared" si="208"/>
        <v/>
      </c>
      <c r="DB414" s="49" t="str">
        <f t="shared" si="209"/>
        <v/>
      </c>
      <c r="DC414" s="49" t="str">
        <f t="shared" si="210"/>
        <v/>
      </c>
      <c r="DD414" s="49" t="str">
        <f t="shared" si="211"/>
        <v/>
      </c>
      <c r="DE414" s="49" t="str">
        <f t="shared" si="212"/>
        <v/>
      </c>
      <c r="DF414" s="49" t="str">
        <f t="shared" si="213"/>
        <v/>
      </c>
      <c r="DG414" s="49" t="str">
        <f t="shared" si="214"/>
        <v/>
      </c>
      <c r="DH414" s="49" t="str">
        <f t="shared" si="215"/>
        <v/>
      </c>
      <c r="DI414" s="49" t="str">
        <f t="shared" si="216"/>
        <v/>
      </c>
      <c r="DJ414" s="49" t="str">
        <f t="shared" si="217"/>
        <v/>
      </c>
      <c r="DK414" s="49" t="str">
        <f t="shared" si="218"/>
        <v/>
      </c>
      <c r="DL414" s="16" t="str">
        <f t="shared" si="219"/>
        <v/>
      </c>
      <c r="DN414" s="17" t="str">
        <f t="shared" si="220"/>
        <v>Aug 2020</v>
      </c>
    </row>
    <row r="415" spans="1:118" x14ac:dyDescent="0.25">
      <c r="A415" s="30"/>
      <c r="B415" s="102">
        <f>IF(B414="", "", IFERROR(IF(B414+1&gt;Settings!$G$25, "", B414+1), ""))</f>
        <v>44051</v>
      </c>
      <c r="C415" s="294"/>
      <c r="D415" s="295"/>
      <c r="E415" s="295"/>
      <c r="F415" s="295"/>
      <c r="G415" s="295"/>
      <c r="H415" s="295"/>
      <c r="I415" s="295"/>
      <c r="J415" s="295"/>
      <c r="K415" s="295"/>
      <c r="L415" s="295"/>
      <c r="M415" s="295"/>
      <c r="N415" s="295"/>
      <c r="O415" s="295"/>
      <c r="P415" s="295"/>
      <c r="Q415" s="296"/>
      <c r="R415" s="30"/>
      <c r="T415" s="17" t="str">
        <f>IF($B415="", "", IF($B415&lt;Settings!$G$23, "Old", "New"))</f>
        <v>New</v>
      </c>
      <c r="AL415" s="118" t="str">
        <f>IF(OR($B415="", C415="", C$10="", AL$9), "", IFERROR($B415+INDEX(Settings!$AF$19:$AF$33, MATCH(C$10, Settings!$Y$19:$Y$33, 0))+IF(INDEX(Settings!$AI$19:$AI$33, MATCH(C$10, Settings!$Y$19:$Y$33, 0))="", 0, INDEX($AO$2:$AU$8, MATCH(TEXT($B415, "ddd"), $AN$2:$AN$8, 0), MATCH(INDEX(Settings!$AI$19:$AI$33, MATCH(C$10, Settings!$Y$19:$Y$33, 0)), $AO$1:$AU$1, 0))), 0))</f>
        <v/>
      </c>
      <c r="AM415" s="119" t="str">
        <f>IF(OR($B415="", D415="", D$10="", AM$9), "", IFERROR($B415+INDEX(Settings!$AF$19:$AF$33, MATCH(D$10, Settings!$Y$19:$Y$33, 0))+IF(INDEX(Settings!$AI$19:$AI$33, MATCH(D$10, Settings!$Y$19:$Y$33, 0))="", 0, INDEX($AO$2:$AU$8, MATCH(TEXT($B415, "ddd"), $AN$2:$AN$8, 0), MATCH(INDEX(Settings!$AI$19:$AI$33, MATCH(D$10, Settings!$Y$19:$Y$33, 0)), $AO$1:$AU$1, 0))), 0))</f>
        <v/>
      </c>
      <c r="AN415" s="119" t="str">
        <f>IF(OR($B415="", E415="", E$10="", AN$9), "", IFERROR($B415+INDEX(Settings!$AF$19:$AF$33, MATCH(E$10, Settings!$Y$19:$Y$33, 0))+IF(INDEX(Settings!$AI$19:$AI$33, MATCH(E$10, Settings!$Y$19:$Y$33, 0))="", 0, INDEX($AO$2:$AU$8, MATCH(TEXT($B415, "ddd"), $AN$2:$AN$8, 0), MATCH(INDEX(Settings!$AI$19:$AI$33, MATCH(E$10, Settings!$Y$19:$Y$33, 0)), $AO$1:$AU$1, 0))), 0))</f>
        <v/>
      </c>
      <c r="AO415" s="119" t="str">
        <f>IF(OR($B415="", F415="", F$10="", AO$9), "", IFERROR($B415+INDEX(Settings!$AF$19:$AF$33, MATCH(F$10, Settings!$Y$19:$Y$33, 0))+IF(INDEX(Settings!$AI$19:$AI$33, MATCH(F$10, Settings!$Y$19:$Y$33, 0))="", 0, INDEX($AO$2:$AU$8, MATCH(TEXT($B415, "ddd"), $AN$2:$AN$8, 0), MATCH(INDEX(Settings!$AI$19:$AI$33, MATCH(F$10, Settings!$Y$19:$Y$33, 0)), $AO$1:$AU$1, 0))), 0))</f>
        <v/>
      </c>
      <c r="AP415" s="119" t="str">
        <f>IF(OR($B415="", G415="", G$10="", AP$9), "", IFERROR($B415+INDEX(Settings!$AF$19:$AF$33, MATCH(G$10, Settings!$Y$19:$Y$33, 0))+IF(INDEX(Settings!$AI$19:$AI$33, MATCH(G$10, Settings!$Y$19:$Y$33, 0))="", 0, INDEX($AO$2:$AU$8, MATCH(TEXT($B415, "ddd"), $AN$2:$AN$8, 0), MATCH(INDEX(Settings!$AI$19:$AI$33, MATCH(G$10, Settings!$Y$19:$Y$33, 0)), $AO$1:$AU$1, 0))), 0))</f>
        <v/>
      </c>
      <c r="AQ415" s="119" t="str">
        <f>IF(OR($B415="", H415="", H$10="", AQ$9), "", IFERROR($B415+INDEX(Settings!$AF$19:$AF$33, MATCH(H$10, Settings!$Y$19:$Y$33, 0))+IF(INDEX(Settings!$AI$19:$AI$33, MATCH(H$10, Settings!$Y$19:$Y$33, 0))="", 0, INDEX($AO$2:$AU$8, MATCH(TEXT($B415, "ddd"), $AN$2:$AN$8, 0), MATCH(INDEX(Settings!$AI$19:$AI$33, MATCH(H$10, Settings!$Y$19:$Y$33, 0)), $AO$1:$AU$1, 0))), 0))</f>
        <v/>
      </c>
      <c r="AR415" s="119" t="str">
        <f>IF(OR($B415="", I415="", I$10="", AR$9), "", IFERROR($B415+INDEX(Settings!$AF$19:$AF$33, MATCH(I$10, Settings!$Y$19:$Y$33, 0))+IF(INDEX(Settings!$AI$19:$AI$33, MATCH(I$10, Settings!$Y$19:$Y$33, 0))="", 0, INDEX($AO$2:$AU$8, MATCH(TEXT($B415, "ddd"), $AN$2:$AN$8, 0), MATCH(INDEX(Settings!$AI$19:$AI$33, MATCH(I$10, Settings!$Y$19:$Y$33, 0)), $AO$1:$AU$1, 0))), 0))</f>
        <v/>
      </c>
      <c r="AS415" s="119" t="str">
        <f>IF(OR($B415="", J415="", J$10="", AS$9), "", IFERROR($B415+INDEX(Settings!$AF$19:$AF$33, MATCH(J$10, Settings!$Y$19:$Y$33, 0))+IF(INDEX(Settings!$AI$19:$AI$33, MATCH(J$10, Settings!$Y$19:$Y$33, 0))="", 0, INDEX($AO$2:$AU$8, MATCH(TEXT($B415, "ddd"), $AN$2:$AN$8, 0), MATCH(INDEX(Settings!$AI$19:$AI$33, MATCH(J$10, Settings!$Y$19:$Y$33, 0)), $AO$1:$AU$1, 0))), 0))</f>
        <v/>
      </c>
      <c r="AT415" s="119" t="str">
        <f>IF(OR($B415="", K415="", K$10="", AT$9), "", IFERROR($B415+INDEX(Settings!$AF$19:$AF$33, MATCH(K$10, Settings!$Y$19:$Y$33, 0))+IF(INDEX(Settings!$AI$19:$AI$33, MATCH(K$10, Settings!$Y$19:$Y$33, 0))="", 0, INDEX($AO$2:$AU$8, MATCH(TEXT($B415, "ddd"), $AN$2:$AN$8, 0), MATCH(INDEX(Settings!$AI$19:$AI$33, MATCH(K$10, Settings!$Y$19:$Y$33, 0)), $AO$1:$AU$1, 0))), 0))</f>
        <v/>
      </c>
      <c r="AU415" s="119" t="str">
        <f>IF(OR($B415="", L415="", L$10="", AU$9), "", IFERROR($B415+INDEX(Settings!$AF$19:$AF$33, MATCH(L$10, Settings!$Y$19:$Y$33, 0))+IF(INDEX(Settings!$AI$19:$AI$33, MATCH(L$10, Settings!$Y$19:$Y$33, 0))="", 0, INDEX($AO$2:$AU$8, MATCH(TEXT($B415, "ddd"), $AN$2:$AN$8, 0), MATCH(INDEX(Settings!$AI$19:$AI$33, MATCH(L$10, Settings!$Y$19:$Y$33, 0)), $AO$1:$AU$1, 0))), 0))</f>
        <v/>
      </c>
      <c r="AV415" s="119" t="str">
        <f>IF(OR($B415="", M415="", M$10="", AV$9), "", IFERROR($B415+INDEX(Settings!$AF$19:$AF$33, MATCH(M$10, Settings!$Y$19:$Y$33, 0))+IF(INDEX(Settings!$AI$19:$AI$33, MATCH(M$10, Settings!$Y$19:$Y$33, 0))="", 0, INDEX($AO$2:$AU$8, MATCH(TEXT($B415, "ddd"), $AN$2:$AN$8, 0), MATCH(INDEX(Settings!$AI$19:$AI$33, MATCH(M$10, Settings!$Y$19:$Y$33, 0)), $AO$1:$AU$1, 0))), 0))</f>
        <v/>
      </c>
      <c r="AW415" s="119" t="str">
        <f>IF(OR($B415="", N415="", N$10="", AW$9), "", IFERROR($B415+INDEX(Settings!$AF$19:$AF$33, MATCH(N$10, Settings!$Y$19:$Y$33, 0))+IF(INDEX(Settings!$AI$19:$AI$33, MATCH(N$10, Settings!$Y$19:$Y$33, 0))="", 0, INDEX($AO$2:$AU$8, MATCH(TEXT($B415, "ddd"), $AN$2:$AN$8, 0), MATCH(INDEX(Settings!$AI$19:$AI$33, MATCH(N$10, Settings!$Y$19:$Y$33, 0)), $AO$1:$AU$1, 0))), 0))</f>
        <v/>
      </c>
      <c r="AX415" s="119" t="str">
        <f>IF(OR($B415="", O415="", O$10="", AX$9), "", IFERROR($B415+INDEX(Settings!$AF$19:$AF$33, MATCH(O$10, Settings!$Y$19:$Y$33, 0))+IF(INDEX(Settings!$AI$19:$AI$33, MATCH(O$10, Settings!$Y$19:$Y$33, 0))="", 0, INDEX($AO$2:$AU$8, MATCH(TEXT($B415, "ddd"), $AN$2:$AN$8, 0), MATCH(INDEX(Settings!$AI$19:$AI$33, MATCH(O$10, Settings!$Y$19:$Y$33, 0)), $AO$1:$AU$1, 0))), 0))</f>
        <v/>
      </c>
      <c r="AY415" s="119" t="str">
        <f>IF(OR($B415="", P415="", P$10="", AY$9), "", IFERROR($B415+INDEX(Settings!$AF$19:$AF$33, MATCH(P$10, Settings!$Y$19:$Y$33, 0))+IF(INDEX(Settings!$AI$19:$AI$33, MATCH(P$10, Settings!$Y$19:$Y$33, 0))="", 0, INDEX($AO$2:$AU$8, MATCH(TEXT($B415, "ddd"), $AN$2:$AN$8, 0), MATCH(INDEX(Settings!$AI$19:$AI$33, MATCH(P$10, Settings!$Y$19:$Y$33, 0)), $AO$1:$AU$1, 0))), 0))</f>
        <v/>
      </c>
      <c r="AZ415" s="120" t="str">
        <f>IF(OR($B415="", Q415="", Q$10="", AZ$9), "", IFERROR($B415+INDEX(Settings!$AF$19:$AF$33, MATCH(Q$10, Settings!$Y$19:$Y$33, 0))+IF(INDEX(Settings!$AI$19:$AI$33, MATCH(Q$10, Settings!$Y$19:$Y$33, 0))="", 0, INDEX($AO$2:$AU$8, MATCH(TEXT($B415, "ddd"), $AN$2:$AN$8, 0), MATCH(INDEX(Settings!$AI$19:$AI$33, MATCH(Q$10, Settings!$Y$19:$Y$33, 0)), $AO$1:$AU$1, 0))), 0))</f>
        <v/>
      </c>
      <c r="BB415" s="118" t="str">
        <f>IF(OR(C$10="", $B415="", C415="", BB$9=""), "", IFERROR(WORKDAY((DATE(YEAR($B415), MONTH($B415)+INDEX(Settings!$AM$19:$AM$33, MATCH(C$10, Settings!$Y$19:$Y$33, 0)), IF(INDEX(Settings!$AQ$19:$AQ$33, MATCH(C$10, Settings!$Y$19:$Y$33, 0))=0, DAY($B415), INDEX(Settings!$AQ$19:$AQ$33, MATCH(C$10, Settings!$Y$19:$Y$33, 0))))-1), 1, Settings!$AY$23:$AY$38), ""))</f>
        <v/>
      </c>
      <c r="BC415" s="119" t="str">
        <f>IF(OR(D$10="", $B415="", D415="", BC$9=""), "", IFERROR(WORKDAY((DATE(YEAR($B415), MONTH($B415)+INDEX(Settings!$AM$19:$AM$33, MATCH(D$10, Settings!$Y$19:$Y$33, 0)), IF(INDEX(Settings!$AQ$19:$AQ$33, MATCH(D$10, Settings!$Y$19:$Y$33, 0))=0, DAY($B415), INDEX(Settings!$AQ$19:$AQ$33, MATCH(D$10, Settings!$Y$19:$Y$33, 0))))-1), 1, Settings!$AY$23:$AY$38), ""))</f>
        <v/>
      </c>
      <c r="BD415" s="119" t="str">
        <f>IF(OR(E$10="", $B415="", E415="", BD$9=""), "", IFERROR(WORKDAY((DATE(YEAR($B415), MONTH($B415)+INDEX(Settings!$AM$19:$AM$33, MATCH(E$10, Settings!$Y$19:$Y$33, 0)), IF(INDEX(Settings!$AQ$19:$AQ$33, MATCH(E$10, Settings!$Y$19:$Y$33, 0))=0, DAY($B415), INDEX(Settings!$AQ$19:$AQ$33, MATCH(E$10, Settings!$Y$19:$Y$33, 0))))-1), 1, Settings!$AY$23:$AY$38), ""))</f>
        <v/>
      </c>
      <c r="BE415" s="119" t="str">
        <f>IF(OR(F$10="", $B415="", F415="", BE$9=""), "", IFERROR(WORKDAY((DATE(YEAR($B415), MONTH($B415)+INDEX(Settings!$AM$19:$AM$33, MATCH(F$10, Settings!$Y$19:$Y$33, 0)), IF(INDEX(Settings!$AQ$19:$AQ$33, MATCH(F$10, Settings!$Y$19:$Y$33, 0))=0, DAY($B415), INDEX(Settings!$AQ$19:$AQ$33, MATCH(F$10, Settings!$Y$19:$Y$33, 0))))-1), 1, Settings!$AY$23:$AY$38), ""))</f>
        <v/>
      </c>
      <c r="BF415" s="119" t="str">
        <f>IF(OR(G$10="", $B415="", G415="", BF$9=""), "", IFERROR(WORKDAY((DATE(YEAR($B415), MONTH($B415)+INDEX(Settings!$AM$19:$AM$33, MATCH(G$10, Settings!$Y$19:$Y$33, 0)), IF(INDEX(Settings!$AQ$19:$AQ$33, MATCH(G$10, Settings!$Y$19:$Y$33, 0))=0, DAY($B415), INDEX(Settings!$AQ$19:$AQ$33, MATCH(G$10, Settings!$Y$19:$Y$33, 0))))-1), 1, Settings!$AY$23:$AY$38), ""))</f>
        <v/>
      </c>
      <c r="BG415" s="119" t="str">
        <f>IF(OR(H$10="", $B415="", H415="", BG$9=""), "", IFERROR(WORKDAY((DATE(YEAR($B415), MONTH($B415)+INDEX(Settings!$AM$19:$AM$33, MATCH(H$10, Settings!$Y$19:$Y$33, 0)), IF(INDEX(Settings!$AQ$19:$AQ$33, MATCH(H$10, Settings!$Y$19:$Y$33, 0))=0, DAY($B415), INDEX(Settings!$AQ$19:$AQ$33, MATCH(H$10, Settings!$Y$19:$Y$33, 0))))-1), 1, Settings!$AY$23:$AY$38), ""))</f>
        <v/>
      </c>
      <c r="BH415" s="119" t="str">
        <f>IF(OR(I$10="", $B415="", I415="", BH$9=""), "", IFERROR(WORKDAY((DATE(YEAR($B415), MONTH($B415)+INDEX(Settings!$AM$19:$AM$33, MATCH(I$10, Settings!$Y$19:$Y$33, 0)), IF(INDEX(Settings!$AQ$19:$AQ$33, MATCH(I$10, Settings!$Y$19:$Y$33, 0))=0, DAY($B415), INDEX(Settings!$AQ$19:$AQ$33, MATCH(I$10, Settings!$Y$19:$Y$33, 0))))-1), 1, Settings!$AY$23:$AY$38), ""))</f>
        <v/>
      </c>
      <c r="BI415" s="119" t="str">
        <f>IF(OR(J$10="", $B415="", J415="", BI$9=""), "", IFERROR(WORKDAY((DATE(YEAR($B415), MONTH($B415)+INDEX(Settings!$AM$19:$AM$33, MATCH(J$10, Settings!$Y$19:$Y$33, 0)), IF(INDEX(Settings!$AQ$19:$AQ$33, MATCH(J$10, Settings!$Y$19:$Y$33, 0))=0, DAY($B415), INDEX(Settings!$AQ$19:$AQ$33, MATCH(J$10, Settings!$Y$19:$Y$33, 0))))-1), 1, Settings!$AY$23:$AY$38), ""))</f>
        <v/>
      </c>
      <c r="BJ415" s="119" t="str">
        <f>IF(OR(K$10="", $B415="", K415="", BJ$9=""), "", IFERROR(WORKDAY((DATE(YEAR($B415), MONTH($B415)+INDEX(Settings!$AM$19:$AM$33, MATCH(K$10, Settings!$Y$19:$Y$33, 0)), IF(INDEX(Settings!$AQ$19:$AQ$33, MATCH(K$10, Settings!$Y$19:$Y$33, 0))=0, DAY($B415), INDEX(Settings!$AQ$19:$AQ$33, MATCH(K$10, Settings!$Y$19:$Y$33, 0))))-1), 1, Settings!$AY$23:$AY$38), ""))</f>
        <v/>
      </c>
      <c r="BK415" s="119" t="str">
        <f>IF(OR(L$10="", $B415="", L415="", BK$9=""), "", IFERROR(WORKDAY((DATE(YEAR($B415), MONTH($B415)+INDEX(Settings!$AM$19:$AM$33, MATCH(L$10, Settings!$Y$19:$Y$33, 0)), IF(INDEX(Settings!$AQ$19:$AQ$33, MATCH(L$10, Settings!$Y$19:$Y$33, 0))=0, DAY($B415), INDEX(Settings!$AQ$19:$AQ$33, MATCH(L$10, Settings!$Y$19:$Y$33, 0))))-1), 1, Settings!$AY$23:$AY$38), ""))</f>
        <v/>
      </c>
      <c r="BL415" s="119" t="str">
        <f>IF(OR(M$10="", $B415="", M415="", BL$9=""), "", IFERROR(WORKDAY((DATE(YEAR($B415), MONTH($B415)+INDEX(Settings!$AM$19:$AM$33, MATCH(M$10, Settings!$Y$19:$Y$33, 0)), IF(INDEX(Settings!$AQ$19:$AQ$33, MATCH(M$10, Settings!$Y$19:$Y$33, 0))=0, DAY($B415), INDEX(Settings!$AQ$19:$AQ$33, MATCH(M$10, Settings!$Y$19:$Y$33, 0))))-1), 1, Settings!$AY$23:$AY$38), ""))</f>
        <v/>
      </c>
      <c r="BM415" s="119" t="str">
        <f>IF(OR(N$10="", $B415="", N415="", BM$9=""), "", IFERROR(WORKDAY((DATE(YEAR($B415), MONTH($B415)+INDEX(Settings!$AM$19:$AM$33, MATCH(N$10, Settings!$Y$19:$Y$33, 0)), IF(INDEX(Settings!$AQ$19:$AQ$33, MATCH(N$10, Settings!$Y$19:$Y$33, 0))=0, DAY($B415), INDEX(Settings!$AQ$19:$AQ$33, MATCH(N$10, Settings!$Y$19:$Y$33, 0))))-1), 1, Settings!$AY$23:$AY$38), ""))</f>
        <v/>
      </c>
      <c r="BN415" s="119" t="str">
        <f>IF(OR(O$10="", $B415="", O415="", BN$9=""), "", IFERROR(WORKDAY((DATE(YEAR($B415), MONTH($B415)+INDEX(Settings!$AM$19:$AM$33, MATCH(O$10, Settings!$Y$19:$Y$33, 0)), IF(INDEX(Settings!$AQ$19:$AQ$33, MATCH(O$10, Settings!$Y$19:$Y$33, 0))=0, DAY($B415), INDEX(Settings!$AQ$19:$AQ$33, MATCH(O$10, Settings!$Y$19:$Y$33, 0))))-1), 1, Settings!$AY$23:$AY$38), ""))</f>
        <v/>
      </c>
      <c r="BO415" s="119" t="str">
        <f>IF(OR(P$10="", $B415="", P415="", BO$9=""), "", IFERROR(WORKDAY((DATE(YEAR($B415), MONTH($B415)+INDEX(Settings!$AM$19:$AM$33, MATCH(P$10, Settings!$Y$19:$Y$33, 0)), IF(INDEX(Settings!$AQ$19:$AQ$33, MATCH(P$10, Settings!$Y$19:$Y$33, 0))=0, DAY($B415), INDEX(Settings!$AQ$19:$AQ$33, MATCH(P$10, Settings!$Y$19:$Y$33, 0))))-1), 1, Settings!$AY$23:$AY$38), ""))</f>
        <v/>
      </c>
      <c r="BP415" s="120" t="str">
        <f>IF(OR(Q$10="", $B415="", Q415="", BP$9=""), "", IFERROR(WORKDAY((DATE(YEAR($B415), MONTH($B415)+INDEX(Settings!$AM$19:$AM$33, MATCH(Q$10, Settings!$Y$19:$Y$33, 0)), IF(INDEX(Settings!$AQ$19:$AQ$33, MATCH(Q$10, Settings!$Y$19:$Y$33, 0))=0, DAY($B415), INDEX(Settings!$AQ$19:$AQ$33, MATCH(Q$10, Settings!$Y$19:$Y$33, 0))))-1), 1, Settings!$AY$23:$AY$38), ""))</f>
        <v/>
      </c>
      <c r="BR415" s="118" t="str">
        <f>IF(BB415="", "", IF(BB415&lt;=$B415, WORKDAY(DATE(YEAR($BB415), MONTH(BB415)+1, DAY(BB415)-1), 1, Settings!$AY$23:$AY$38), BB415))</f>
        <v/>
      </c>
      <c r="BS415" s="119" t="str">
        <f>IF(BC415="", "", IF(BC415&lt;=$B415, WORKDAY(DATE(YEAR($BB415), MONTH(BC415)+1, DAY(BC415)-1), 1, Settings!$AY$23:$AY$38), BC415))</f>
        <v/>
      </c>
      <c r="BT415" s="119" t="str">
        <f>IF(BD415="", "", IF(BD415&lt;=$B415, WORKDAY(DATE(YEAR($BB415), MONTH(BD415)+1, DAY(BD415)-1), 1, Settings!$AY$23:$AY$38), BD415))</f>
        <v/>
      </c>
      <c r="BU415" s="119" t="str">
        <f>IF(BE415="", "", IF(BE415&lt;=$B415, WORKDAY(DATE(YEAR($BB415), MONTH(BE415)+1, DAY(BE415)-1), 1, Settings!$AY$23:$AY$38), BE415))</f>
        <v/>
      </c>
      <c r="BV415" s="119" t="str">
        <f>IF(BF415="", "", IF(BF415&lt;=$B415, WORKDAY(DATE(YEAR($BB415), MONTH(BF415)+1, DAY(BF415)-1), 1, Settings!$AY$23:$AY$38), BF415))</f>
        <v/>
      </c>
      <c r="BW415" s="119" t="str">
        <f>IF(BG415="", "", IF(BG415&lt;=$B415, WORKDAY(DATE(YEAR($BB415), MONTH(BG415)+1, DAY(BG415)-1), 1, Settings!$AY$23:$AY$38), BG415))</f>
        <v/>
      </c>
      <c r="BX415" s="119" t="str">
        <f>IF(BH415="", "", IF(BH415&lt;=$B415, WORKDAY(DATE(YEAR($BB415), MONTH(BH415)+1, DAY(BH415)-1), 1, Settings!$AY$23:$AY$38), BH415))</f>
        <v/>
      </c>
      <c r="BY415" s="119" t="str">
        <f>IF(BI415="", "", IF(BI415&lt;=$B415, WORKDAY(DATE(YEAR($BB415), MONTH(BI415)+1, DAY(BI415)-1), 1, Settings!$AY$23:$AY$38), BI415))</f>
        <v/>
      </c>
      <c r="BZ415" s="119" t="str">
        <f>IF(BJ415="", "", IF(BJ415&lt;=$B415, WORKDAY(DATE(YEAR($BB415), MONTH(BJ415)+1, DAY(BJ415)-1), 1, Settings!$AY$23:$AY$38), BJ415))</f>
        <v/>
      </c>
      <c r="CA415" s="119" t="str">
        <f>IF(BK415="", "", IF(BK415&lt;=$B415, WORKDAY(DATE(YEAR($BB415), MONTH(BK415)+1, DAY(BK415)-1), 1, Settings!$AY$23:$AY$38), BK415))</f>
        <v/>
      </c>
      <c r="CB415" s="119" t="str">
        <f>IF(BL415="", "", IF(BL415&lt;=$B415, WORKDAY(DATE(YEAR($BB415), MONTH(BL415)+1, DAY(BL415)-1), 1, Settings!$AY$23:$AY$38), BL415))</f>
        <v/>
      </c>
      <c r="CC415" s="119" t="str">
        <f>IF(BM415="", "", IF(BM415&lt;=$B415, WORKDAY(DATE(YEAR($BB415), MONTH(BM415)+1, DAY(BM415)-1), 1, Settings!$AY$23:$AY$38), BM415))</f>
        <v/>
      </c>
      <c r="CD415" s="119" t="str">
        <f>IF(BN415="", "", IF(BN415&lt;=$B415, WORKDAY(DATE(YEAR($BB415), MONTH(BN415)+1, DAY(BN415)-1), 1, Settings!$AY$23:$AY$38), BN415))</f>
        <v/>
      </c>
      <c r="CE415" s="119" t="str">
        <f>IF(BO415="", "", IF(BO415&lt;=$B415, WORKDAY(DATE(YEAR($BB415), MONTH(BO415)+1, DAY(BO415)-1), 1, Settings!$AY$23:$AY$38), BO415))</f>
        <v/>
      </c>
      <c r="CF415" s="120" t="str">
        <f>IF(BP415="", "", IF(BP415&lt;=$B415, WORKDAY(DATE(YEAR($BB415), MONTH(BP415)+1, DAY(BP415)-1), 1, Settings!$AY$23:$AY$38), BP415))</f>
        <v/>
      </c>
      <c r="CH415" s="48" t="str">
        <f t="shared" si="190"/>
        <v/>
      </c>
      <c r="CI415" s="49" t="str">
        <f t="shared" si="191"/>
        <v/>
      </c>
      <c r="CJ415" s="49" t="str">
        <f t="shared" si="192"/>
        <v/>
      </c>
      <c r="CK415" s="49" t="str">
        <f t="shared" si="193"/>
        <v/>
      </c>
      <c r="CL415" s="49" t="str">
        <f t="shared" si="194"/>
        <v/>
      </c>
      <c r="CM415" s="49" t="str">
        <f t="shared" si="195"/>
        <v/>
      </c>
      <c r="CN415" s="49" t="str">
        <f t="shared" si="196"/>
        <v/>
      </c>
      <c r="CO415" s="49" t="str">
        <f t="shared" si="197"/>
        <v/>
      </c>
      <c r="CP415" s="49" t="str">
        <f t="shared" si="198"/>
        <v/>
      </c>
      <c r="CQ415" s="49" t="str">
        <f t="shared" si="199"/>
        <v/>
      </c>
      <c r="CR415" s="49" t="str">
        <f t="shared" si="200"/>
        <v/>
      </c>
      <c r="CS415" s="49" t="str">
        <f t="shared" si="201"/>
        <v/>
      </c>
      <c r="CT415" s="49" t="str">
        <f t="shared" si="202"/>
        <v/>
      </c>
      <c r="CU415" s="49" t="str">
        <f t="shared" si="203"/>
        <v/>
      </c>
      <c r="CV415" s="16" t="str">
        <f t="shared" si="204"/>
        <v/>
      </c>
      <c r="CX415" s="48" t="str">
        <f t="shared" si="205"/>
        <v/>
      </c>
      <c r="CY415" s="49" t="str">
        <f t="shared" si="206"/>
        <v/>
      </c>
      <c r="CZ415" s="49" t="str">
        <f t="shared" si="207"/>
        <v/>
      </c>
      <c r="DA415" s="49" t="str">
        <f t="shared" si="208"/>
        <v/>
      </c>
      <c r="DB415" s="49" t="str">
        <f t="shared" si="209"/>
        <v/>
      </c>
      <c r="DC415" s="49" t="str">
        <f t="shared" si="210"/>
        <v/>
      </c>
      <c r="DD415" s="49" t="str">
        <f t="shared" si="211"/>
        <v/>
      </c>
      <c r="DE415" s="49" t="str">
        <f t="shared" si="212"/>
        <v/>
      </c>
      <c r="DF415" s="49" t="str">
        <f t="shared" si="213"/>
        <v/>
      </c>
      <c r="DG415" s="49" t="str">
        <f t="shared" si="214"/>
        <v/>
      </c>
      <c r="DH415" s="49" t="str">
        <f t="shared" si="215"/>
        <v/>
      </c>
      <c r="DI415" s="49" t="str">
        <f t="shared" si="216"/>
        <v/>
      </c>
      <c r="DJ415" s="49" t="str">
        <f t="shared" si="217"/>
        <v/>
      </c>
      <c r="DK415" s="49" t="str">
        <f t="shared" si="218"/>
        <v/>
      </c>
      <c r="DL415" s="16" t="str">
        <f t="shared" si="219"/>
        <v/>
      </c>
      <c r="DN415" s="17" t="str">
        <f t="shared" si="220"/>
        <v>Aug 2020</v>
      </c>
    </row>
    <row r="416" spans="1:118" x14ac:dyDescent="0.25">
      <c r="A416" s="30"/>
      <c r="B416" s="102">
        <f>IF(B415="", "", IFERROR(IF(B415+1&gt;Settings!$G$25, "", B415+1), ""))</f>
        <v>44052</v>
      </c>
      <c r="C416" s="294"/>
      <c r="D416" s="295"/>
      <c r="E416" s="295"/>
      <c r="F416" s="295"/>
      <c r="G416" s="295"/>
      <c r="H416" s="295"/>
      <c r="I416" s="295"/>
      <c r="J416" s="295"/>
      <c r="K416" s="295"/>
      <c r="L416" s="295"/>
      <c r="M416" s="295"/>
      <c r="N416" s="295"/>
      <c r="O416" s="295"/>
      <c r="P416" s="295"/>
      <c r="Q416" s="296"/>
      <c r="R416" s="30"/>
      <c r="T416" s="17" t="str">
        <f>IF($B416="", "", IF($B416&lt;Settings!$G$23, "Old", "New"))</f>
        <v>New</v>
      </c>
      <c r="AL416" s="118" t="str">
        <f>IF(OR($B416="", C416="", C$10="", AL$9), "", IFERROR($B416+INDEX(Settings!$AF$19:$AF$33, MATCH(C$10, Settings!$Y$19:$Y$33, 0))+IF(INDEX(Settings!$AI$19:$AI$33, MATCH(C$10, Settings!$Y$19:$Y$33, 0))="", 0, INDEX($AO$2:$AU$8, MATCH(TEXT($B416, "ddd"), $AN$2:$AN$8, 0), MATCH(INDEX(Settings!$AI$19:$AI$33, MATCH(C$10, Settings!$Y$19:$Y$33, 0)), $AO$1:$AU$1, 0))), 0))</f>
        <v/>
      </c>
      <c r="AM416" s="119" t="str">
        <f>IF(OR($B416="", D416="", D$10="", AM$9), "", IFERROR($B416+INDEX(Settings!$AF$19:$AF$33, MATCH(D$10, Settings!$Y$19:$Y$33, 0))+IF(INDEX(Settings!$AI$19:$AI$33, MATCH(D$10, Settings!$Y$19:$Y$33, 0))="", 0, INDEX($AO$2:$AU$8, MATCH(TEXT($B416, "ddd"), $AN$2:$AN$8, 0), MATCH(INDEX(Settings!$AI$19:$AI$33, MATCH(D$10, Settings!$Y$19:$Y$33, 0)), $AO$1:$AU$1, 0))), 0))</f>
        <v/>
      </c>
      <c r="AN416" s="119" t="str">
        <f>IF(OR($B416="", E416="", E$10="", AN$9), "", IFERROR($B416+INDEX(Settings!$AF$19:$AF$33, MATCH(E$10, Settings!$Y$19:$Y$33, 0))+IF(INDEX(Settings!$AI$19:$AI$33, MATCH(E$10, Settings!$Y$19:$Y$33, 0))="", 0, INDEX($AO$2:$AU$8, MATCH(TEXT($B416, "ddd"), $AN$2:$AN$8, 0), MATCH(INDEX(Settings!$AI$19:$AI$33, MATCH(E$10, Settings!$Y$19:$Y$33, 0)), $AO$1:$AU$1, 0))), 0))</f>
        <v/>
      </c>
      <c r="AO416" s="119" t="str">
        <f>IF(OR($B416="", F416="", F$10="", AO$9), "", IFERROR($B416+INDEX(Settings!$AF$19:$AF$33, MATCH(F$10, Settings!$Y$19:$Y$33, 0))+IF(INDEX(Settings!$AI$19:$AI$33, MATCH(F$10, Settings!$Y$19:$Y$33, 0))="", 0, INDEX($AO$2:$AU$8, MATCH(TEXT($B416, "ddd"), $AN$2:$AN$8, 0), MATCH(INDEX(Settings!$AI$19:$AI$33, MATCH(F$10, Settings!$Y$19:$Y$33, 0)), $AO$1:$AU$1, 0))), 0))</f>
        <v/>
      </c>
      <c r="AP416" s="119" t="str">
        <f>IF(OR($B416="", G416="", G$10="", AP$9), "", IFERROR($B416+INDEX(Settings!$AF$19:$AF$33, MATCH(G$10, Settings!$Y$19:$Y$33, 0))+IF(INDEX(Settings!$AI$19:$AI$33, MATCH(G$10, Settings!$Y$19:$Y$33, 0))="", 0, INDEX($AO$2:$AU$8, MATCH(TEXT($B416, "ddd"), $AN$2:$AN$8, 0), MATCH(INDEX(Settings!$AI$19:$AI$33, MATCH(G$10, Settings!$Y$19:$Y$33, 0)), $AO$1:$AU$1, 0))), 0))</f>
        <v/>
      </c>
      <c r="AQ416" s="119" t="str">
        <f>IF(OR($B416="", H416="", H$10="", AQ$9), "", IFERROR($B416+INDEX(Settings!$AF$19:$AF$33, MATCH(H$10, Settings!$Y$19:$Y$33, 0))+IF(INDEX(Settings!$AI$19:$AI$33, MATCH(H$10, Settings!$Y$19:$Y$33, 0))="", 0, INDEX($AO$2:$AU$8, MATCH(TEXT($B416, "ddd"), $AN$2:$AN$8, 0), MATCH(INDEX(Settings!$AI$19:$AI$33, MATCH(H$10, Settings!$Y$19:$Y$33, 0)), $AO$1:$AU$1, 0))), 0))</f>
        <v/>
      </c>
      <c r="AR416" s="119" t="str">
        <f>IF(OR($B416="", I416="", I$10="", AR$9), "", IFERROR($B416+INDEX(Settings!$AF$19:$AF$33, MATCH(I$10, Settings!$Y$19:$Y$33, 0))+IF(INDEX(Settings!$AI$19:$AI$33, MATCH(I$10, Settings!$Y$19:$Y$33, 0))="", 0, INDEX($AO$2:$AU$8, MATCH(TEXT($B416, "ddd"), $AN$2:$AN$8, 0), MATCH(INDEX(Settings!$AI$19:$AI$33, MATCH(I$10, Settings!$Y$19:$Y$33, 0)), $AO$1:$AU$1, 0))), 0))</f>
        <v/>
      </c>
      <c r="AS416" s="119" t="str">
        <f>IF(OR($B416="", J416="", J$10="", AS$9), "", IFERROR($B416+INDEX(Settings!$AF$19:$AF$33, MATCH(J$10, Settings!$Y$19:$Y$33, 0))+IF(INDEX(Settings!$AI$19:$AI$33, MATCH(J$10, Settings!$Y$19:$Y$33, 0))="", 0, INDEX($AO$2:$AU$8, MATCH(TEXT($B416, "ddd"), $AN$2:$AN$8, 0), MATCH(INDEX(Settings!$AI$19:$AI$33, MATCH(J$10, Settings!$Y$19:$Y$33, 0)), $AO$1:$AU$1, 0))), 0))</f>
        <v/>
      </c>
      <c r="AT416" s="119" t="str">
        <f>IF(OR($B416="", K416="", K$10="", AT$9), "", IFERROR($B416+INDEX(Settings!$AF$19:$AF$33, MATCH(K$10, Settings!$Y$19:$Y$33, 0))+IF(INDEX(Settings!$AI$19:$AI$33, MATCH(K$10, Settings!$Y$19:$Y$33, 0))="", 0, INDEX($AO$2:$AU$8, MATCH(TEXT($B416, "ddd"), $AN$2:$AN$8, 0), MATCH(INDEX(Settings!$AI$19:$AI$33, MATCH(K$10, Settings!$Y$19:$Y$33, 0)), $AO$1:$AU$1, 0))), 0))</f>
        <v/>
      </c>
      <c r="AU416" s="119" t="str">
        <f>IF(OR($B416="", L416="", L$10="", AU$9), "", IFERROR($B416+INDEX(Settings!$AF$19:$AF$33, MATCH(L$10, Settings!$Y$19:$Y$33, 0))+IF(INDEX(Settings!$AI$19:$AI$33, MATCH(L$10, Settings!$Y$19:$Y$33, 0))="", 0, INDEX($AO$2:$AU$8, MATCH(TEXT($B416, "ddd"), $AN$2:$AN$8, 0), MATCH(INDEX(Settings!$AI$19:$AI$33, MATCH(L$10, Settings!$Y$19:$Y$33, 0)), $AO$1:$AU$1, 0))), 0))</f>
        <v/>
      </c>
      <c r="AV416" s="119" t="str">
        <f>IF(OR($B416="", M416="", M$10="", AV$9), "", IFERROR($B416+INDEX(Settings!$AF$19:$AF$33, MATCH(M$10, Settings!$Y$19:$Y$33, 0))+IF(INDEX(Settings!$AI$19:$AI$33, MATCH(M$10, Settings!$Y$19:$Y$33, 0))="", 0, INDEX($AO$2:$AU$8, MATCH(TEXT($B416, "ddd"), $AN$2:$AN$8, 0), MATCH(INDEX(Settings!$AI$19:$AI$33, MATCH(M$10, Settings!$Y$19:$Y$33, 0)), $AO$1:$AU$1, 0))), 0))</f>
        <v/>
      </c>
      <c r="AW416" s="119" t="str">
        <f>IF(OR($B416="", N416="", N$10="", AW$9), "", IFERROR($B416+INDEX(Settings!$AF$19:$AF$33, MATCH(N$10, Settings!$Y$19:$Y$33, 0))+IF(INDEX(Settings!$AI$19:$AI$33, MATCH(N$10, Settings!$Y$19:$Y$33, 0))="", 0, INDEX($AO$2:$AU$8, MATCH(TEXT($B416, "ddd"), $AN$2:$AN$8, 0), MATCH(INDEX(Settings!$AI$19:$AI$33, MATCH(N$10, Settings!$Y$19:$Y$33, 0)), $AO$1:$AU$1, 0))), 0))</f>
        <v/>
      </c>
      <c r="AX416" s="119" t="str">
        <f>IF(OR($B416="", O416="", O$10="", AX$9), "", IFERROR($B416+INDEX(Settings!$AF$19:$AF$33, MATCH(O$10, Settings!$Y$19:$Y$33, 0))+IF(INDEX(Settings!$AI$19:$AI$33, MATCH(O$10, Settings!$Y$19:$Y$33, 0))="", 0, INDEX($AO$2:$AU$8, MATCH(TEXT($B416, "ddd"), $AN$2:$AN$8, 0), MATCH(INDEX(Settings!$AI$19:$AI$33, MATCH(O$10, Settings!$Y$19:$Y$33, 0)), $AO$1:$AU$1, 0))), 0))</f>
        <v/>
      </c>
      <c r="AY416" s="119" t="str">
        <f>IF(OR($B416="", P416="", P$10="", AY$9), "", IFERROR($B416+INDEX(Settings!$AF$19:$AF$33, MATCH(P$10, Settings!$Y$19:$Y$33, 0))+IF(INDEX(Settings!$AI$19:$AI$33, MATCH(P$10, Settings!$Y$19:$Y$33, 0))="", 0, INDEX($AO$2:$AU$8, MATCH(TEXT($B416, "ddd"), $AN$2:$AN$8, 0), MATCH(INDEX(Settings!$AI$19:$AI$33, MATCH(P$10, Settings!$Y$19:$Y$33, 0)), $AO$1:$AU$1, 0))), 0))</f>
        <v/>
      </c>
      <c r="AZ416" s="120" t="str">
        <f>IF(OR($B416="", Q416="", Q$10="", AZ$9), "", IFERROR($B416+INDEX(Settings!$AF$19:$AF$33, MATCH(Q$10, Settings!$Y$19:$Y$33, 0))+IF(INDEX(Settings!$AI$19:$AI$33, MATCH(Q$10, Settings!$Y$19:$Y$33, 0))="", 0, INDEX($AO$2:$AU$8, MATCH(TEXT($B416, "ddd"), $AN$2:$AN$8, 0), MATCH(INDEX(Settings!$AI$19:$AI$33, MATCH(Q$10, Settings!$Y$19:$Y$33, 0)), $AO$1:$AU$1, 0))), 0))</f>
        <v/>
      </c>
      <c r="BB416" s="118" t="str">
        <f>IF(OR(C$10="", $B416="", C416="", BB$9=""), "", IFERROR(WORKDAY((DATE(YEAR($B416), MONTH($B416)+INDEX(Settings!$AM$19:$AM$33, MATCH(C$10, Settings!$Y$19:$Y$33, 0)), IF(INDEX(Settings!$AQ$19:$AQ$33, MATCH(C$10, Settings!$Y$19:$Y$33, 0))=0, DAY($B416), INDEX(Settings!$AQ$19:$AQ$33, MATCH(C$10, Settings!$Y$19:$Y$33, 0))))-1), 1, Settings!$AY$23:$AY$38), ""))</f>
        <v/>
      </c>
      <c r="BC416" s="119" t="str">
        <f>IF(OR(D$10="", $B416="", D416="", BC$9=""), "", IFERROR(WORKDAY((DATE(YEAR($B416), MONTH($B416)+INDEX(Settings!$AM$19:$AM$33, MATCH(D$10, Settings!$Y$19:$Y$33, 0)), IF(INDEX(Settings!$AQ$19:$AQ$33, MATCH(D$10, Settings!$Y$19:$Y$33, 0))=0, DAY($B416), INDEX(Settings!$AQ$19:$AQ$33, MATCH(D$10, Settings!$Y$19:$Y$33, 0))))-1), 1, Settings!$AY$23:$AY$38), ""))</f>
        <v/>
      </c>
      <c r="BD416" s="119" t="str">
        <f>IF(OR(E$10="", $B416="", E416="", BD$9=""), "", IFERROR(WORKDAY((DATE(YEAR($B416), MONTH($B416)+INDEX(Settings!$AM$19:$AM$33, MATCH(E$10, Settings!$Y$19:$Y$33, 0)), IF(INDEX(Settings!$AQ$19:$AQ$33, MATCH(E$10, Settings!$Y$19:$Y$33, 0))=0, DAY($B416), INDEX(Settings!$AQ$19:$AQ$33, MATCH(E$10, Settings!$Y$19:$Y$33, 0))))-1), 1, Settings!$AY$23:$AY$38), ""))</f>
        <v/>
      </c>
      <c r="BE416" s="119" t="str">
        <f>IF(OR(F$10="", $B416="", F416="", BE$9=""), "", IFERROR(WORKDAY((DATE(YEAR($B416), MONTH($B416)+INDEX(Settings!$AM$19:$AM$33, MATCH(F$10, Settings!$Y$19:$Y$33, 0)), IF(INDEX(Settings!$AQ$19:$AQ$33, MATCH(F$10, Settings!$Y$19:$Y$33, 0))=0, DAY($B416), INDEX(Settings!$AQ$19:$AQ$33, MATCH(F$10, Settings!$Y$19:$Y$33, 0))))-1), 1, Settings!$AY$23:$AY$38), ""))</f>
        <v/>
      </c>
      <c r="BF416" s="119" t="str">
        <f>IF(OR(G$10="", $B416="", G416="", BF$9=""), "", IFERROR(WORKDAY((DATE(YEAR($B416), MONTH($B416)+INDEX(Settings!$AM$19:$AM$33, MATCH(G$10, Settings!$Y$19:$Y$33, 0)), IF(INDEX(Settings!$AQ$19:$AQ$33, MATCH(G$10, Settings!$Y$19:$Y$33, 0))=0, DAY($B416), INDEX(Settings!$AQ$19:$AQ$33, MATCH(G$10, Settings!$Y$19:$Y$33, 0))))-1), 1, Settings!$AY$23:$AY$38), ""))</f>
        <v/>
      </c>
      <c r="BG416" s="119" t="str">
        <f>IF(OR(H$10="", $B416="", H416="", BG$9=""), "", IFERROR(WORKDAY((DATE(YEAR($B416), MONTH($B416)+INDEX(Settings!$AM$19:$AM$33, MATCH(H$10, Settings!$Y$19:$Y$33, 0)), IF(INDEX(Settings!$AQ$19:$AQ$33, MATCH(H$10, Settings!$Y$19:$Y$33, 0))=0, DAY($B416), INDEX(Settings!$AQ$19:$AQ$33, MATCH(H$10, Settings!$Y$19:$Y$33, 0))))-1), 1, Settings!$AY$23:$AY$38), ""))</f>
        <v/>
      </c>
      <c r="BH416" s="119" t="str">
        <f>IF(OR(I$10="", $B416="", I416="", BH$9=""), "", IFERROR(WORKDAY((DATE(YEAR($B416), MONTH($B416)+INDEX(Settings!$AM$19:$AM$33, MATCH(I$10, Settings!$Y$19:$Y$33, 0)), IF(INDEX(Settings!$AQ$19:$AQ$33, MATCH(I$10, Settings!$Y$19:$Y$33, 0))=0, DAY($B416), INDEX(Settings!$AQ$19:$AQ$33, MATCH(I$10, Settings!$Y$19:$Y$33, 0))))-1), 1, Settings!$AY$23:$AY$38), ""))</f>
        <v/>
      </c>
      <c r="BI416" s="119" t="str">
        <f>IF(OR(J$10="", $B416="", J416="", BI$9=""), "", IFERROR(WORKDAY((DATE(YEAR($B416), MONTH($B416)+INDEX(Settings!$AM$19:$AM$33, MATCH(J$10, Settings!$Y$19:$Y$33, 0)), IF(INDEX(Settings!$AQ$19:$AQ$33, MATCH(J$10, Settings!$Y$19:$Y$33, 0))=0, DAY($B416), INDEX(Settings!$AQ$19:$AQ$33, MATCH(J$10, Settings!$Y$19:$Y$33, 0))))-1), 1, Settings!$AY$23:$AY$38), ""))</f>
        <v/>
      </c>
      <c r="BJ416" s="119" t="str">
        <f>IF(OR(K$10="", $B416="", K416="", BJ$9=""), "", IFERROR(WORKDAY((DATE(YEAR($B416), MONTH($B416)+INDEX(Settings!$AM$19:$AM$33, MATCH(K$10, Settings!$Y$19:$Y$33, 0)), IF(INDEX(Settings!$AQ$19:$AQ$33, MATCH(K$10, Settings!$Y$19:$Y$33, 0))=0, DAY($B416), INDEX(Settings!$AQ$19:$AQ$33, MATCH(K$10, Settings!$Y$19:$Y$33, 0))))-1), 1, Settings!$AY$23:$AY$38), ""))</f>
        <v/>
      </c>
      <c r="BK416" s="119" t="str">
        <f>IF(OR(L$10="", $B416="", L416="", BK$9=""), "", IFERROR(WORKDAY((DATE(YEAR($B416), MONTH($B416)+INDEX(Settings!$AM$19:$AM$33, MATCH(L$10, Settings!$Y$19:$Y$33, 0)), IF(INDEX(Settings!$AQ$19:$AQ$33, MATCH(L$10, Settings!$Y$19:$Y$33, 0))=0, DAY($B416), INDEX(Settings!$AQ$19:$AQ$33, MATCH(L$10, Settings!$Y$19:$Y$33, 0))))-1), 1, Settings!$AY$23:$AY$38), ""))</f>
        <v/>
      </c>
      <c r="BL416" s="119" t="str">
        <f>IF(OR(M$10="", $B416="", M416="", BL$9=""), "", IFERROR(WORKDAY((DATE(YEAR($B416), MONTH($B416)+INDEX(Settings!$AM$19:$AM$33, MATCH(M$10, Settings!$Y$19:$Y$33, 0)), IF(INDEX(Settings!$AQ$19:$AQ$33, MATCH(M$10, Settings!$Y$19:$Y$33, 0))=0, DAY($B416), INDEX(Settings!$AQ$19:$AQ$33, MATCH(M$10, Settings!$Y$19:$Y$33, 0))))-1), 1, Settings!$AY$23:$AY$38), ""))</f>
        <v/>
      </c>
      <c r="BM416" s="119" t="str">
        <f>IF(OR(N$10="", $B416="", N416="", BM$9=""), "", IFERROR(WORKDAY((DATE(YEAR($B416), MONTH($B416)+INDEX(Settings!$AM$19:$AM$33, MATCH(N$10, Settings!$Y$19:$Y$33, 0)), IF(INDEX(Settings!$AQ$19:$AQ$33, MATCH(N$10, Settings!$Y$19:$Y$33, 0))=0, DAY($B416), INDEX(Settings!$AQ$19:$AQ$33, MATCH(N$10, Settings!$Y$19:$Y$33, 0))))-1), 1, Settings!$AY$23:$AY$38), ""))</f>
        <v/>
      </c>
      <c r="BN416" s="119" t="str">
        <f>IF(OR(O$10="", $B416="", O416="", BN$9=""), "", IFERROR(WORKDAY((DATE(YEAR($B416), MONTH($B416)+INDEX(Settings!$AM$19:$AM$33, MATCH(O$10, Settings!$Y$19:$Y$33, 0)), IF(INDEX(Settings!$AQ$19:$AQ$33, MATCH(O$10, Settings!$Y$19:$Y$33, 0))=0, DAY($B416), INDEX(Settings!$AQ$19:$AQ$33, MATCH(O$10, Settings!$Y$19:$Y$33, 0))))-1), 1, Settings!$AY$23:$AY$38), ""))</f>
        <v/>
      </c>
      <c r="BO416" s="119" t="str">
        <f>IF(OR(P$10="", $B416="", P416="", BO$9=""), "", IFERROR(WORKDAY((DATE(YEAR($B416), MONTH($B416)+INDEX(Settings!$AM$19:$AM$33, MATCH(P$10, Settings!$Y$19:$Y$33, 0)), IF(INDEX(Settings!$AQ$19:$AQ$33, MATCH(P$10, Settings!$Y$19:$Y$33, 0))=0, DAY($B416), INDEX(Settings!$AQ$19:$AQ$33, MATCH(P$10, Settings!$Y$19:$Y$33, 0))))-1), 1, Settings!$AY$23:$AY$38), ""))</f>
        <v/>
      </c>
      <c r="BP416" s="120" t="str">
        <f>IF(OR(Q$10="", $B416="", Q416="", BP$9=""), "", IFERROR(WORKDAY((DATE(YEAR($B416), MONTH($B416)+INDEX(Settings!$AM$19:$AM$33, MATCH(Q$10, Settings!$Y$19:$Y$33, 0)), IF(INDEX(Settings!$AQ$19:$AQ$33, MATCH(Q$10, Settings!$Y$19:$Y$33, 0))=0, DAY($B416), INDEX(Settings!$AQ$19:$AQ$33, MATCH(Q$10, Settings!$Y$19:$Y$33, 0))))-1), 1, Settings!$AY$23:$AY$38), ""))</f>
        <v/>
      </c>
      <c r="BR416" s="118" t="str">
        <f>IF(BB416="", "", IF(BB416&lt;=$B416, WORKDAY(DATE(YEAR($BB416), MONTH(BB416)+1, DAY(BB416)-1), 1, Settings!$AY$23:$AY$38), BB416))</f>
        <v/>
      </c>
      <c r="BS416" s="119" t="str">
        <f>IF(BC416="", "", IF(BC416&lt;=$B416, WORKDAY(DATE(YEAR($BB416), MONTH(BC416)+1, DAY(BC416)-1), 1, Settings!$AY$23:$AY$38), BC416))</f>
        <v/>
      </c>
      <c r="BT416" s="119" t="str">
        <f>IF(BD416="", "", IF(BD416&lt;=$B416, WORKDAY(DATE(YEAR($BB416), MONTH(BD416)+1, DAY(BD416)-1), 1, Settings!$AY$23:$AY$38), BD416))</f>
        <v/>
      </c>
      <c r="BU416" s="119" t="str">
        <f>IF(BE416="", "", IF(BE416&lt;=$B416, WORKDAY(DATE(YEAR($BB416), MONTH(BE416)+1, DAY(BE416)-1), 1, Settings!$AY$23:$AY$38), BE416))</f>
        <v/>
      </c>
      <c r="BV416" s="119" t="str">
        <f>IF(BF416="", "", IF(BF416&lt;=$B416, WORKDAY(DATE(YEAR($BB416), MONTH(BF416)+1, DAY(BF416)-1), 1, Settings!$AY$23:$AY$38), BF416))</f>
        <v/>
      </c>
      <c r="BW416" s="119" t="str">
        <f>IF(BG416="", "", IF(BG416&lt;=$B416, WORKDAY(DATE(YEAR($BB416), MONTH(BG416)+1, DAY(BG416)-1), 1, Settings!$AY$23:$AY$38), BG416))</f>
        <v/>
      </c>
      <c r="BX416" s="119" t="str">
        <f>IF(BH416="", "", IF(BH416&lt;=$B416, WORKDAY(DATE(YEAR($BB416), MONTH(BH416)+1, DAY(BH416)-1), 1, Settings!$AY$23:$AY$38), BH416))</f>
        <v/>
      </c>
      <c r="BY416" s="119" t="str">
        <f>IF(BI416="", "", IF(BI416&lt;=$B416, WORKDAY(DATE(YEAR($BB416), MONTH(BI416)+1, DAY(BI416)-1), 1, Settings!$AY$23:$AY$38), BI416))</f>
        <v/>
      </c>
      <c r="BZ416" s="119" t="str">
        <f>IF(BJ416="", "", IF(BJ416&lt;=$B416, WORKDAY(DATE(YEAR($BB416), MONTH(BJ416)+1, DAY(BJ416)-1), 1, Settings!$AY$23:$AY$38), BJ416))</f>
        <v/>
      </c>
      <c r="CA416" s="119" t="str">
        <f>IF(BK416="", "", IF(BK416&lt;=$B416, WORKDAY(DATE(YEAR($BB416), MONTH(BK416)+1, DAY(BK416)-1), 1, Settings!$AY$23:$AY$38), BK416))</f>
        <v/>
      </c>
      <c r="CB416" s="119" t="str">
        <f>IF(BL416="", "", IF(BL416&lt;=$B416, WORKDAY(DATE(YEAR($BB416), MONTH(BL416)+1, DAY(BL416)-1), 1, Settings!$AY$23:$AY$38), BL416))</f>
        <v/>
      </c>
      <c r="CC416" s="119" t="str">
        <f>IF(BM416="", "", IF(BM416&lt;=$B416, WORKDAY(DATE(YEAR($BB416), MONTH(BM416)+1, DAY(BM416)-1), 1, Settings!$AY$23:$AY$38), BM416))</f>
        <v/>
      </c>
      <c r="CD416" s="119" t="str">
        <f>IF(BN416="", "", IF(BN416&lt;=$B416, WORKDAY(DATE(YEAR($BB416), MONTH(BN416)+1, DAY(BN416)-1), 1, Settings!$AY$23:$AY$38), BN416))</f>
        <v/>
      </c>
      <c r="CE416" s="119" t="str">
        <f>IF(BO416="", "", IF(BO416&lt;=$B416, WORKDAY(DATE(YEAR($BB416), MONTH(BO416)+1, DAY(BO416)-1), 1, Settings!$AY$23:$AY$38), BO416))</f>
        <v/>
      </c>
      <c r="CF416" s="120" t="str">
        <f>IF(BP416="", "", IF(BP416&lt;=$B416, WORKDAY(DATE(YEAR($BB416), MONTH(BP416)+1, DAY(BP416)-1), 1, Settings!$AY$23:$AY$38), BP416))</f>
        <v/>
      </c>
      <c r="CH416" s="48" t="str">
        <f t="shared" si="190"/>
        <v/>
      </c>
      <c r="CI416" s="49" t="str">
        <f t="shared" si="191"/>
        <v/>
      </c>
      <c r="CJ416" s="49" t="str">
        <f t="shared" si="192"/>
        <v/>
      </c>
      <c r="CK416" s="49" t="str">
        <f t="shared" si="193"/>
        <v/>
      </c>
      <c r="CL416" s="49" t="str">
        <f t="shared" si="194"/>
        <v/>
      </c>
      <c r="CM416" s="49" t="str">
        <f t="shared" si="195"/>
        <v/>
      </c>
      <c r="CN416" s="49" t="str">
        <f t="shared" si="196"/>
        <v/>
      </c>
      <c r="CO416" s="49" t="str">
        <f t="shared" si="197"/>
        <v/>
      </c>
      <c r="CP416" s="49" t="str">
        <f t="shared" si="198"/>
        <v/>
      </c>
      <c r="CQ416" s="49" t="str">
        <f t="shared" si="199"/>
        <v/>
      </c>
      <c r="CR416" s="49" t="str">
        <f t="shared" si="200"/>
        <v/>
      </c>
      <c r="CS416" s="49" t="str">
        <f t="shared" si="201"/>
        <v/>
      </c>
      <c r="CT416" s="49" t="str">
        <f t="shared" si="202"/>
        <v/>
      </c>
      <c r="CU416" s="49" t="str">
        <f t="shared" si="203"/>
        <v/>
      </c>
      <c r="CV416" s="16" t="str">
        <f t="shared" si="204"/>
        <v/>
      </c>
      <c r="CX416" s="48" t="str">
        <f t="shared" si="205"/>
        <v/>
      </c>
      <c r="CY416" s="49" t="str">
        <f t="shared" si="206"/>
        <v/>
      </c>
      <c r="CZ416" s="49" t="str">
        <f t="shared" si="207"/>
        <v/>
      </c>
      <c r="DA416" s="49" t="str">
        <f t="shared" si="208"/>
        <v/>
      </c>
      <c r="DB416" s="49" t="str">
        <f t="shared" si="209"/>
        <v/>
      </c>
      <c r="DC416" s="49" t="str">
        <f t="shared" si="210"/>
        <v/>
      </c>
      <c r="DD416" s="49" t="str">
        <f t="shared" si="211"/>
        <v/>
      </c>
      <c r="DE416" s="49" t="str">
        <f t="shared" si="212"/>
        <v/>
      </c>
      <c r="DF416" s="49" t="str">
        <f t="shared" si="213"/>
        <v/>
      </c>
      <c r="DG416" s="49" t="str">
        <f t="shared" si="214"/>
        <v/>
      </c>
      <c r="DH416" s="49" t="str">
        <f t="shared" si="215"/>
        <v/>
      </c>
      <c r="DI416" s="49" t="str">
        <f t="shared" si="216"/>
        <v/>
      </c>
      <c r="DJ416" s="49" t="str">
        <f t="shared" si="217"/>
        <v/>
      </c>
      <c r="DK416" s="49" t="str">
        <f t="shared" si="218"/>
        <v/>
      </c>
      <c r="DL416" s="16" t="str">
        <f t="shared" si="219"/>
        <v/>
      </c>
      <c r="DN416" s="17" t="str">
        <f t="shared" si="220"/>
        <v>Aug 2020</v>
      </c>
    </row>
    <row r="417" spans="1:118" x14ac:dyDescent="0.25">
      <c r="A417" s="30"/>
      <c r="B417" s="102">
        <f>IF(B416="", "", IFERROR(IF(B416+1&gt;Settings!$G$25, "", B416+1), ""))</f>
        <v>44053</v>
      </c>
      <c r="C417" s="294"/>
      <c r="D417" s="295"/>
      <c r="E417" s="295"/>
      <c r="F417" s="295"/>
      <c r="G417" s="295"/>
      <c r="H417" s="295"/>
      <c r="I417" s="295"/>
      <c r="J417" s="295"/>
      <c r="K417" s="295"/>
      <c r="L417" s="295"/>
      <c r="M417" s="295"/>
      <c r="N417" s="295"/>
      <c r="O417" s="295"/>
      <c r="P417" s="295"/>
      <c r="Q417" s="296"/>
      <c r="R417" s="30"/>
      <c r="T417" s="17" t="str">
        <f>IF($B417="", "", IF($B417&lt;Settings!$G$23, "Old", "New"))</f>
        <v>New</v>
      </c>
      <c r="AL417" s="118" t="str">
        <f>IF(OR($B417="", C417="", C$10="", AL$9), "", IFERROR($B417+INDEX(Settings!$AF$19:$AF$33, MATCH(C$10, Settings!$Y$19:$Y$33, 0))+IF(INDEX(Settings!$AI$19:$AI$33, MATCH(C$10, Settings!$Y$19:$Y$33, 0))="", 0, INDEX($AO$2:$AU$8, MATCH(TEXT($B417, "ddd"), $AN$2:$AN$8, 0), MATCH(INDEX(Settings!$AI$19:$AI$33, MATCH(C$10, Settings!$Y$19:$Y$33, 0)), $AO$1:$AU$1, 0))), 0))</f>
        <v/>
      </c>
      <c r="AM417" s="119" t="str">
        <f>IF(OR($B417="", D417="", D$10="", AM$9), "", IFERROR($B417+INDEX(Settings!$AF$19:$AF$33, MATCH(D$10, Settings!$Y$19:$Y$33, 0))+IF(INDEX(Settings!$AI$19:$AI$33, MATCH(D$10, Settings!$Y$19:$Y$33, 0))="", 0, INDEX($AO$2:$AU$8, MATCH(TEXT($B417, "ddd"), $AN$2:$AN$8, 0), MATCH(INDEX(Settings!$AI$19:$AI$33, MATCH(D$10, Settings!$Y$19:$Y$33, 0)), $AO$1:$AU$1, 0))), 0))</f>
        <v/>
      </c>
      <c r="AN417" s="119" t="str">
        <f>IF(OR($B417="", E417="", E$10="", AN$9), "", IFERROR($B417+INDEX(Settings!$AF$19:$AF$33, MATCH(E$10, Settings!$Y$19:$Y$33, 0))+IF(INDEX(Settings!$AI$19:$AI$33, MATCH(E$10, Settings!$Y$19:$Y$33, 0))="", 0, INDEX($AO$2:$AU$8, MATCH(TEXT($B417, "ddd"), $AN$2:$AN$8, 0), MATCH(INDEX(Settings!$AI$19:$AI$33, MATCH(E$10, Settings!$Y$19:$Y$33, 0)), $AO$1:$AU$1, 0))), 0))</f>
        <v/>
      </c>
      <c r="AO417" s="119" t="str">
        <f>IF(OR($B417="", F417="", F$10="", AO$9), "", IFERROR($B417+INDEX(Settings!$AF$19:$AF$33, MATCH(F$10, Settings!$Y$19:$Y$33, 0))+IF(INDEX(Settings!$AI$19:$AI$33, MATCH(F$10, Settings!$Y$19:$Y$33, 0))="", 0, INDEX($AO$2:$AU$8, MATCH(TEXT($B417, "ddd"), $AN$2:$AN$8, 0), MATCH(INDEX(Settings!$AI$19:$AI$33, MATCH(F$10, Settings!$Y$19:$Y$33, 0)), $AO$1:$AU$1, 0))), 0))</f>
        <v/>
      </c>
      <c r="AP417" s="119" t="str">
        <f>IF(OR($B417="", G417="", G$10="", AP$9), "", IFERROR($B417+INDEX(Settings!$AF$19:$AF$33, MATCH(G$10, Settings!$Y$19:$Y$33, 0))+IF(INDEX(Settings!$AI$19:$AI$33, MATCH(G$10, Settings!$Y$19:$Y$33, 0))="", 0, INDEX($AO$2:$AU$8, MATCH(TEXT($B417, "ddd"), $AN$2:$AN$8, 0), MATCH(INDEX(Settings!$AI$19:$AI$33, MATCH(G$10, Settings!$Y$19:$Y$33, 0)), $AO$1:$AU$1, 0))), 0))</f>
        <v/>
      </c>
      <c r="AQ417" s="119" t="str">
        <f>IF(OR($B417="", H417="", H$10="", AQ$9), "", IFERROR($B417+INDEX(Settings!$AF$19:$AF$33, MATCH(H$10, Settings!$Y$19:$Y$33, 0))+IF(INDEX(Settings!$AI$19:$AI$33, MATCH(H$10, Settings!$Y$19:$Y$33, 0))="", 0, INDEX($AO$2:$AU$8, MATCH(TEXT($B417, "ddd"), $AN$2:$AN$8, 0), MATCH(INDEX(Settings!$AI$19:$AI$33, MATCH(H$10, Settings!$Y$19:$Y$33, 0)), $AO$1:$AU$1, 0))), 0))</f>
        <v/>
      </c>
      <c r="AR417" s="119" t="str">
        <f>IF(OR($B417="", I417="", I$10="", AR$9), "", IFERROR($B417+INDEX(Settings!$AF$19:$AF$33, MATCH(I$10, Settings!$Y$19:$Y$33, 0))+IF(INDEX(Settings!$AI$19:$AI$33, MATCH(I$10, Settings!$Y$19:$Y$33, 0))="", 0, INDEX($AO$2:$AU$8, MATCH(TEXT($B417, "ddd"), $AN$2:$AN$8, 0), MATCH(INDEX(Settings!$AI$19:$AI$33, MATCH(I$10, Settings!$Y$19:$Y$33, 0)), $AO$1:$AU$1, 0))), 0))</f>
        <v/>
      </c>
      <c r="AS417" s="119" t="str">
        <f>IF(OR($B417="", J417="", J$10="", AS$9), "", IFERROR($B417+INDEX(Settings!$AF$19:$AF$33, MATCH(J$10, Settings!$Y$19:$Y$33, 0))+IF(INDEX(Settings!$AI$19:$AI$33, MATCH(J$10, Settings!$Y$19:$Y$33, 0))="", 0, INDEX($AO$2:$AU$8, MATCH(TEXT($B417, "ddd"), $AN$2:$AN$8, 0), MATCH(INDEX(Settings!$AI$19:$AI$33, MATCH(J$10, Settings!$Y$19:$Y$33, 0)), $AO$1:$AU$1, 0))), 0))</f>
        <v/>
      </c>
      <c r="AT417" s="119" t="str">
        <f>IF(OR($B417="", K417="", K$10="", AT$9), "", IFERROR($B417+INDEX(Settings!$AF$19:$AF$33, MATCH(K$10, Settings!$Y$19:$Y$33, 0))+IF(INDEX(Settings!$AI$19:$AI$33, MATCH(K$10, Settings!$Y$19:$Y$33, 0))="", 0, INDEX($AO$2:$AU$8, MATCH(TEXT($B417, "ddd"), $AN$2:$AN$8, 0), MATCH(INDEX(Settings!$AI$19:$AI$33, MATCH(K$10, Settings!$Y$19:$Y$33, 0)), $AO$1:$AU$1, 0))), 0))</f>
        <v/>
      </c>
      <c r="AU417" s="119" t="str">
        <f>IF(OR($B417="", L417="", L$10="", AU$9), "", IFERROR($B417+INDEX(Settings!$AF$19:$AF$33, MATCH(L$10, Settings!$Y$19:$Y$33, 0))+IF(INDEX(Settings!$AI$19:$AI$33, MATCH(L$10, Settings!$Y$19:$Y$33, 0))="", 0, INDEX($AO$2:$AU$8, MATCH(TEXT($B417, "ddd"), $AN$2:$AN$8, 0), MATCH(INDEX(Settings!$AI$19:$AI$33, MATCH(L$10, Settings!$Y$19:$Y$33, 0)), $AO$1:$AU$1, 0))), 0))</f>
        <v/>
      </c>
      <c r="AV417" s="119" t="str">
        <f>IF(OR($B417="", M417="", M$10="", AV$9), "", IFERROR($B417+INDEX(Settings!$AF$19:$AF$33, MATCH(M$10, Settings!$Y$19:$Y$33, 0))+IF(INDEX(Settings!$AI$19:$AI$33, MATCH(M$10, Settings!$Y$19:$Y$33, 0))="", 0, INDEX($AO$2:$AU$8, MATCH(TEXT($B417, "ddd"), $AN$2:$AN$8, 0), MATCH(INDEX(Settings!$AI$19:$AI$33, MATCH(M$10, Settings!$Y$19:$Y$33, 0)), $AO$1:$AU$1, 0))), 0))</f>
        <v/>
      </c>
      <c r="AW417" s="119" t="str">
        <f>IF(OR($B417="", N417="", N$10="", AW$9), "", IFERROR($B417+INDEX(Settings!$AF$19:$AF$33, MATCH(N$10, Settings!$Y$19:$Y$33, 0))+IF(INDEX(Settings!$AI$19:$AI$33, MATCH(N$10, Settings!$Y$19:$Y$33, 0))="", 0, INDEX($AO$2:$AU$8, MATCH(TEXT($B417, "ddd"), $AN$2:$AN$8, 0), MATCH(INDEX(Settings!$AI$19:$AI$33, MATCH(N$10, Settings!$Y$19:$Y$33, 0)), $AO$1:$AU$1, 0))), 0))</f>
        <v/>
      </c>
      <c r="AX417" s="119" t="str">
        <f>IF(OR($B417="", O417="", O$10="", AX$9), "", IFERROR($B417+INDEX(Settings!$AF$19:$AF$33, MATCH(O$10, Settings!$Y$19:$Y$33, 0))+IF(INDEX(Settings!$AI$19:$AI$33, MATCH(O$10, Settings!$Y$19:$Y$33, 0))="", 0, INDEX($AO$2:$AU$8, MATCH(TEXT($B417, "ddd"), $AN$2:$AN$8, 0), MATCH(INDEX(Settings!$AI$19:$AI$33, MATCH(O$10, Settings!$Y$19:$Y$33, 0)), $AO$1:$AU$1, 0))), 0))</f>
        <v/>
      </c>
      <c r="AY417" s="119" t="str">
        <f>IF(OR($B417="", P417="", P$10="", AY$9), "", IFERROR($B417+INDEX(Settings!$AF$19:$AF$33, MATCH(P$10, Settings!$Y$19:$Y$33, 0))+IF(INDEX(Settings!$AI$19:$AI$33, MATCH(P$10, Settings!$Y$19:$Y$33, 0))="", 0, INDEX($AO$2:$AU$8, MATCH(TEXT($B417, "ddd"), $AN$2:$AN$8, 0), MATCH(INDEX(Settings!$AI$19:$AI$33, MATCH(P$10, Settings!$Y$19:$Y$33, 0)), $AO$1:$AU$1, 0))), 0))</f>
        <v/>
      </c>
      <c r="AZ417" s="120" t="str">
        <f>IF(OR($B417="", Q417="", Q$10="", AZ$9), "", IFERROR($B417+INDEX(Settings!$AF$19:$AF$33, MATCH(Q$10, Settings!$Y$19:$Y$33, 0))+IF(INDEX(Settings!$AI$19:$AI$33, MATCH(Q$10, Settings!$Y$19:$Y$33, 0))="", 0, INDEX($AO$2:$AU$8, MATCH(TEXT($B417, "ddd"), $AN$2:$AN$8, 0), MATCH(INDEX(Settings!$AI$19:$AI$33, MATCH(Q$10, Settings!$Y$19:$Y$33, 0)), $AO$1:$AU$1, 0))), 0))</f>
        <v/>
      </c>
      <c r="BB417" s="118" t="str">
        <f>IF(OR(C$10="", $B417="", C417="", BB$9=""), "", IFERROR(WORKDAY((DATE(YEAR($B417), MONTH($B417)+INDEX(Settings!$AM$19:$AM$33, MATCH(C$10, Settings!$Y$19:$Y$33, 0)), IF(INDEX(Settings!$AQ$19:$AQ$33, MATCH(C$10, Settings!$Y$19:$Y$33, 0))=0, DAY($B417), INDEX(Settings!$AQ$19:$AQ$33, MATCH(C$10, Settings!$Y$19:$Y$33, 0))))-1), 1, Settings!$AY$23:$AY$38), ""))</f>
        <v/>
      </c>
      <c r="BC417" s="119" t="str">
        <f>IF(OR(D$10="", $B417="", D417="", BC$9=""), "", IFERROR(WORKDAY((DATE(YEAR($B417), MONTH($B417)+INDEX(Settings!$AM$19:$AM$33, MATCH(D$10, Settings!$Y$19:$Y$33, 0)), IF(INDEX(Settings!$AQ$19:$AQ$33, MATCH(D$10, Settings!$Y$19:$Y$33, 0))=0, DAY($B417), INDEX(Settings!$AQ$19:$AQ$33, MATCH(D$10, Settings!$Y$19:$Y$33, 0))))-1), 1, Settings!$AY$23:$AY$38), ""))</f>
        <v/>
      </c>
      <c r="BD417" s="119" t="str">
        <f>IF(OR(E$10="", $B417="", E417="", BD$9=""), "", IFERROR(WORKDAY((DATE(YEAR($B417), MONTH($B417)+INDEX(Settings!$AM$19:$AM$33, MATCH(E$10, Settings!$Y$19:$Y$33, 0)), IF(INDEX(Settings!$AQ$19:$AQ$33, MATCH(E$10, Settings!$Y$19:$Y$33, 0))=0, DAY($B417), INDEX(Settings!$AQ$19:$AQ$33, MATCH(E$10, Settings!$Y$19:$Y$33, 0))))-1), 1, Settings!$AY$23:$AY$38), ""))</f>
        <v/>
      </c>
      <c r="BE417" s="119" t="str">
        <f>IF(OR(F$10="", $B417="", F417="", BE$9=""), "", IFERROR(WORKDAY((DATE(YEAR($B417), MONTH($B417)+INDEX(Settings!$AM$19:$AM$33, MATCH(F$10, Settings!$Y$19:$Y$33, 0)), IF(INDEX(Settings!$AQ$19:$AQ$33, MATCH(F$10, Settings!$Y$19:$Y$33, 0))=0, DAY($B417), INDEX(Settings!$AQ$19:$AQ$33, MATCH(F$10, Settings!$Y$19:$Y$33, 0))))-1), 1, Settings!$AY$23:$AY$38), ""))</f>
        <v/>
      </c>
      <c r="BF417" s="119" t="str">
        <f>IF(OR(G$10="", $B417="", G417="", BF$9=""), "", IFERROR(WORKDAY((DATE(YEAR($B417), MONTH($B417)+INDEX(Settings!$AM$19:$AM$33, MATCH(G$10, Settings!$Y$19:$Y$33, 0)), IF(INDEX(Settings!$AQ$19:$AQ$33, MATCH(G$10, Settings!$Y$19:$Y$33, 0))=0, DAY($B417), INDEX(Settings!$AQ$19:$AQ$33, MATCH(G$10, Settings!$Y$19:$Y$33, 0))))-1), 1, Settings!$AY$23:$AY$38), ""))</f>
        <v/>
      </c>
      <c r="BG417" s="119" t="str">
        <f>IF(OR(H$10="", $B417="", H417="", BG$9=""), "", IFERROR(WORKDAY((DATE(YEAR($B417), MONTH($B417)+INDEX(Settings!$AM$19:$AM$33, MATCH(H$10, Settings!$Y$19:$Y$33, 0)), IF(INDEX(Settings!$AQ$19:$AQ$33, MATCH(H$10, Settings!$Y$19:$Y$33, 0))=0, DAY($B417), INDEX(Settings!$AQ$19:$AQ$33, MATCH(H$10, Settings!$Y$19:$Y$33, 0))))-1), 1, Settings!$AY$23:$AY$38), ""))</f>
        <v/>
      </c>
      <c r="BH417" s="119" t="str">
        <f>IF(OR(I$10="", $B417="", I417="", BH$9=""), "", IFERROR(WORKDAY((DATE(YEAR($B417), MONTH($B417)+INDEX(Settings!$AM$19:$AM$33, MATCH(I$10, Settings!$Y$19:$Y$33, 0)), IF(INDEX(Settings!$AQ$19:$AQ$33, MATCH(I$10, Settings!$Y$19:$Y$33, 0))=0, DAY($B417), INDEX(Settings!$AQ$19:$AQ$33, MATCH(I$10, Settings!$Y$19:$Y$33, 0))))-1), 1, Settings!$AY$23:$AY$38), ""))</f>
        <v/>
      </c>
      <c r="BI417" s="119" t="str">
        <f>IF(OR(J$10="", $B417="", J417="", BI$9=""), "", IFERROR(WORKDAY((DATE(YEAR($B417), MONTH($B417)+INDEX(Settings!$AM$19:$AM$33, MATCH(J$10, Settings!$Y$19:$Y$33, 0)), IF(INDEX(Settings!$AQ$19:$AQ$33, MATCH(J$10, Settings!$Y$19:$Y$33, 0))=0, DAY($B417), INDEX(Settings!$AQ$19:$AQ$33, MATCH(J$10, Settings!$Y$19:$Y$33, 0))))-1), 1, Settings!$AY$23:$AY$38), ""))</f>
        <v/>
      </c>
      <c r="BJ417" s="119" t="str">
        <f>IF(OR(K$10="", $B417="", K417="", BJ$9=""), "", IFERROR(WORKDAY((DATE(YEAR($B417), MONTH($B417)+INDEX(Settings!$AM$19:$AM$33, MATCH(K$10, Settings!$Y$19:$Y$33, 0)), IF(INDEX(Settings!$AQ$19:$AQ$33, MATCH(K$10, Settings!$Y$19:$Y$33, 0))=0, DAY($B417), INDEX(Settings!$AQ$19:$AQ$33, MATCH(K$10, Settings!$Y$19:$Y$33, 0))))-1), 1, Settings!$AY$23:$AY$38), ""))</f>
        <v/>
      </c>
      <c r="BK417" s="119" t="str">
        <f>IF(OR(L$10="", $B417="", L417="", BK$9=""), "", IFERROR(WORKDAY((DATE(YEAR($B417), MONTH($B417)+INDEX(Settings!$AM$19:$AM$33, MATCH(L$10, Settings!$Y$19:$Y$33, 0)), IF(INDEX(Settings!$AQ$19:$AQ$33, MATCH(L$10, Settings!$Y$19:$Y$33, 0))=0, DAY($B417), INDEX(Settings!$AQ$19:$AQ$33, MATCH(L$10, Settings!$Y$19:$Y$33, 0))))-1), 1, Settings!$AY$23:$AY$38), ""))</f>
        <v/>
      </c>
      <c r="BL417" s="119" t="str">
        <f>IF(OR(M$10="", $B417="", M417="", BL$9=""), "", IFERROR(WORKDAY((DATE(YEAR($B417), MONTH($B417)+INDEX(Settings!$AM$19:$AM$33, MATCH(M$10, Settings!$Y$19:$Y$33, 0)), IF(INDEX(Settings!$AQ$19:$AQ$33, MATCH(M$10, Settings!$Y$19:$Y$33, 0))=0, DAY($B417), INDEX(Settings!$AQ$19:$AQ$33, MATCH(M$10, Settings!$Y$19:$Y$33, 0))))-1), 1, Settings!$AY$23:$AY$38), ""))</f>
        <v/>
      </c>
      <c r="BM417" s="119" t="str">
        <f>IF(OR(N$10="", $B417="", N417="", BM$9=""), "", IFERROR(WORKDAY((DATE(YEAR($B417), MONTH($B417)+INDEX(Settings!$AM$19:$AM$33, MATCH(N$10, Settings!$Y$19:$Y$33, 0)), IF(INDEX(Settings!$AQ$19:$AQ$33, MATCH(N$10, Settings!$Y$19:$Y$33, 0))=0, DAY($B417), INDEX(Settings!$AQ$19:$AQ$33, MATCH(N$10, Settings!$Y$19:$Y$33, 0))))-1), 1, Settings!$AY$23:$AY$38), ""))</f>
        <v/>
      </c>
      <c r="BN417" s="119" t="str">
        <f>IF(OR(O$10="", $B417="", O417="", BN$9=""), "", IFERROR(WORKDAY((DATE(YEAR($B417), MONTH($B417)+INDEX(Settings!$AM$19:$AM$33, MATCH(O$10, Settings!$Y$19:$Y$33, 0)), IF(INDEX(Settings!$AQ$19:$AQ$33, MATCH(O$10, Settings!$Y$19:$Y$33, 0))=0, DAY($B417), INDEX(Settings!$AQ$19:$AQ$33, MATCH(O$10, Settings!$Y$19:$Y$33, 0))))-1), 1, Settings!$AY$23:$AY$38), ""))</f>
        <v/>
      </c>
      <c r="BO417" s="119" t="str">
        <f>IF(OR(P$10="", $B417="", P417="", BO$9=""), "", IFERROR(WORKDAY((DATE(YEAR($B417), MONTH($B417)+INDEX(Settings!$AM$19:$AM$33, MATCH(P$10, Settings!$Y$19:$Y$33, 0)), IF(INDEX(Settings!$AQ$19:$AQ$33, MATCH(P$10, Settings!$Y$19:$Y$33, 0))=0, DAY($B417), INDEX(Settings!$AQ$19:$AQ$33, MATCH(P$10, Settings!$Y$19:$Y$33, 0))))-1), 1, Settings!$AY$23:$AY$38), ""))</f>
        <v/>
      </c>
      <c r="BP417" s="120" t="str">
        <f>IF(OR(Q$10="", $B417="", Q417="", BP$9=""), "", IFERROR(WORKDAY((DATE(YEAR($B417), MONTH($B417)+INDEX(Settings!$AM$19:$AM$33, MATCH(Q$10, Settings!$Y$19:$Y$33, 0)), IF(INDEX(Settings!$AQ$19:$AQ$33, MATCH(Q$10, Settings!$Y$19:$Y$33, 0))=0, DAY($B417), INDEX(Settings!$AQ$19:$AQ$33, MATCH(Q$10, Settings!$Y$19:$Y$33, 0))))-1), 1, Settings!$AY$23:$AY$38), ""))</f>
        <v/>
      </c>
      <c r="BR417" s="118" t="str">
        <f>IF(BB417="", "", IF(BB417&lt;=$B417, WORKDAY(DATE(YEAR($BB417), MONTH(BB417)+1, DAY(BB417)-1), 1, Settings!$AY$23:$AY$38), BB417))</f>
        <v/>
      </c>
      <c r="BS417" s="119" t="str">
        <f>IF(BC417="", "", IF(BC417&lt;=$B417, WORKDAY(DATE(YEAR($BB417), MONTH(BC417)+1, DAY(BC417)-1), 1, Settings!$AY$23:$AY$38), BC417))</f>
        <v/>
      </c>
      <c r="BT417" s="119" t="str">
        <f>IF(BD417="", "", IF(BD417&lt;=$B417, WORKDAY(DATE(YEAR($BB417), MONTH(BD417)+1, DAY(BD417)-1), 1, Settings!$AY$23:$AY$38), BD417))</f>
        <v/>
      </c>
      <c r="BU417" s="119" t="str">
        <f>IF(BE417="", "", IF(BE417&lt;=$B417, WORKDAY(DATE(YEAR($BB417), MONTH(BE417)+1, DAY(BE417)-1), 1, Settings!$AY$23:$AY$38), BE417))</f>
        <v/>
      </c>
      <c r="BV417" s="119" t="str">
        <f>IF(BF417="", "", IF(BF417&lt;=$B417, WORKDAY(DATE(YEAR($BB417), MONTH(BF417)+1, DAY(BF417)-1), 1, Settings!$AY$23:$AY$38), BF417))</f>
        <v/>
      </c>
      <c r="BW417" s="119" t="str">
        <f>IF(BG417="", "", IF(BG417&lt;=$B417, WORKDAY(DATE(YEAR($BB417), MONTH(BG417)+1, DAY(BG417)-1), 1, Settings!$AY$23:$AY$38), BG417))</f>
        <v/>
      </c>
      <c r="BX417" s="119" t="str">
        <f>IF(BH417="", "", IF(BH417&lt;=$B417, WORKDAY(DATE(YEAR($BB417), MONTH(BH417)+1, DAY(BH417)-1), 1, Settings!$AY$23:$AY$38), BH417))</f>
        <v/>
      </c>
      <c r="BY417" s="119" t="str">
        <f>IF(BI417="", "", IF(BI417&lt;=$B417, WORKDAY(DATE(YEAR($BB417), MONTH(BI417)+1, DAY(BI417)-1), 1, Settings!$AY$23:$AY$38), BI417))</f>
        <v/>
      </c>
      <c r="BZ417" s="119" t="str">
        <f>IF(BJ417="", "", IF(BJ417&lt;=$B417, WORKDAY(DATE(YEAR($BB417), MONTH(BJ417)+1, DAY(BJ417)-1), 1, Settings!$AY$23:$AY$38), BJ417))</f>
        <v/>
      </c>
      <c r="CA417" s="119" t="str">
        <f>IF(BK417="", "", IF(BK417&lt;=$B417, WORKDAY(DATE(YEAR($BB417), MONTH(BK417)+1, DAY(BK417)-1), 1, Settings!$AY$23:$AY$38), BK417))</f>
        <v/>
      </c>
      <c r="CB417" s="119" t="str">
        <f>IF(BL417="", "", IF(BL417&lt;=$B417, WORKDAY(DATE(YEAR($BB417), MONTH(BL417)+1, DAY(BL417)-1), 1, Settings!$AY$23:$AY$38), BL417))</f>
        <v/>
      </c>
      <c r="CC417" s="119" t="str">
        <f>IF(BM417="", "", IF(BM417&lt;=$B417, WORKDAY(DATE(YEAR($BB417), MONTH(BM417)+1, DAY(BM417)-1), 1, Settings!$AY$23:$AY$38), BM417))</f>
        <v/>
      </c>
      <c r="CD417" s="119" t="str">
        <f>IF(BN417="", "", IF(BN417&lt;=$B417, WORKDAY(DATE(YEAR($BB417), MONTH(BN417)+1, DAY(BN417)-1), 1, Settings!$AY$23:$AY$38), BN417))</f>
        <v/>
      </c>
      <c r="CE417" s="119" t="str">
        <f>IF(BO417="", "", IF(BO417&lt;=$B417, WORKDAY(DATE(YEAR($BB417), MONTH(BO417)+1, DAY(BO417)-1), 1, Settings!$AY$23:$AY$38), BO417))</f>
        <v/>
      </c>
      <c r="CF417" s="120" t="str">
        <f>IF(BP417="", "", IF(BP417&lt;=$B417, WORKDAY(DATE(YEAR($BB417), MONTH(BP417)+1, DAY(BP417)-1), 1, Settings!$AY$23:$AY$38), BP417))</f>
        <v/>
      </c>
      <c r="CH417" s="48" t="str">
        <f t="shared" si="190"/>
        <v/>
      </c>
      <c r="CI417" s="49" t="str">
        <f t="shared" si="191"/>
        <v/>
      </c>
      <c r="CJ417" s="49" t="str">
        <f t="shared" si="192"/>
        <v/>
      </c>
      <c r="CK417" s="49" t="str">
        <f t="shared" si="193"/>
        <v/>
      </c>
      <c r="CL417" s="49" t="str">
        <f t="shared" si="194"/>
        <v/>
      </c>
      <c r="CM417" s="49" t="str">
        <f t="shared" si="195"/>
        <v/>
      </c>
      <c r="CN417" s="49" t="str">
        <f t="shared" si="196"/>
        <v/>
      </c>
      <c r="CO417" s="49" t="str">
        <f t="shared" si="197"/>
        <v/>
      </c>
      <c r="CP417" s="49" t="str">
        <f t="shared" si="198"/>
        <v/>
      </c>
      <c r="CQ417" s="49" t="str">
        <f t="shared" si="199"/>
        <v/>
      </c>
      <c r="CR417" s="49" t="str">
        <f t="shared" si="200"/>
        <v/>
      </c>
      <c r="CS417" s="49" t="str">
        <f t="shared" si="201"/>
        <v/>
      </c>
      <c r="CT417" s="49" t="str">
        <f t="shared" si="202"/>
        <v/>
      </c>
      <c r="CU417" s="49" t="str">
        <f t="shared" si="203"/>
        <v/>
      </c>
      <c r="CV417" s="16" t="str">
        <f t="shared" si="204"/>
        <v/>
      </c>
      <c r="CX417" s="48" t="str">
        <f t="shared" si="205"/>
        <v/>
      </c>
      <c r="CY417" s="49" t="str">
        <f t="shared" si="206"/>
        <v/>
      </c>
      <c r="CZ417" s="49" t="str">
        <f t="shared" si="207"/>
        <v/>
      </c>
      <c r="DA417" s="49" t="str">
        <f t="shared" si="208"/>
        <v/>
      </c>
      <c r="DB417" s="49" t="str">
        <f t="shared" si="209"/>
        <v/>
      </c>
      <c r="DC417" s="49" t="str">
        <f t="shared" si="210"/>
        <v/>
      </c>
      <c r="DD417" s="49" t="str">
        <f t="shared" si="211"/>
        <v/>
      </c>
      <c r="DE417" s="49" t="str">
        <f t="shared" si="212"/>
        <v/>
      </c>
      <c r="DF417" s="49" t="str">
        <f t="shared" si="213"/>
        <v/>
      </c>
      <c r="DG417" s="49" t="str">
        <f t="shared" si="214"/>
        <v/>
      </c>
      <c r="DH417" s="49" t="str">
        <f t="shared" si="215"/>
        <v/>
      </c>
      <c r="DI417" s="49" t="str">
        <f t="shared" si="216"/>
        <v/>
      </c>
      <c r="DJ417" s="49" t="str">
        <f t="shared" si="217"/>
        <v/>
      </c>
      <c r="DK417" s="49" t="str">
        <f t="shared" si="218"/>
        <v/>
      </c>
      <c r="DL417" s="16" t="str">
        <f t="shared" si="219"/>
        <v/>
      </c>
      <c r="DN417" s="17" t="str">
        <f t="shared" si="220"/>
        <v>Aug 2020</v>
      </c>
    </row>
    <row r="418" spans="1:118" x14ac:dyDescent="0.25">
      <c r="A418" s="30"/>
      <c r="B418" s="102">
        <f>IF(B417="", "", IFERROR(IF(B417+1&gt;Settings!$G$25, "", B417+1), ""))</f>
        <v>44054</v>
      </c>
      <c r="C418" s="294"/>
      <c r="D418" s="295"/>
      <c r="E418" s="295"/>
      <c r="F418" s="295"/>
      <c r="G418" s="295"/>
      <c r="H418" s="295"/>
      <c r="I418" s="295"/>
      <c r="J418" s="295"/>
      <c r="K418" s="295"/>
      <c r="L418" s="295"/>
      <c r="M418" s="295"/>
      <c r="N418" s="295"/>
      <c r="O418" s="295"/>
      <c r="P418" s="295"/>
      <c r="Q418" s="296"/>
      <c r="R418" s="30"/>
      <c r="T418" s="17" t="str">
        <f>IF($B418="", "", IF($B418&lt;Settings!$G$23, "Old", "New"))</f>
        <v>New</v>
      </c>
      <c r="AL418" s="118" t="str">
        <f>IF(OR($B418="", C418="", C$10="", AL$9), "", IFERROR($B418+INDEX(Settings!$AF$19:$AF$33, MATCH(C$10, Settings!$Y$19:$Y$33, 0))+IF(INDEX(Settings!$AI$19:$AI$33, MATCH(C$10, Settings!$Y$19:$Y$33, 0))="", 0, INDEX($AO$2:$AU$8, MATCH(TEXT($B418, "ddd"), $AN$2:$AN$8, 0), MATCH(INDEX(Settings!$AI$19:$AI$33, MATCH(C$10, Settings!$Y$19:$Y$33, 0)), $AO$1:$AU$1, 0))), 0))</f>
        <v/>
      </c>
      <c r="AM418" s="119" t="str">
        <f>IF(OR($B418="", D418="", D$10="", AM$9), "", IFERROR($B418+INDEX(Settings!$AF$19:$AF$33, MATCH(D$10, Settings!$Y$19:$Y$33, 0))+IF(INDEX(Settings!$AI$19:$AI$33, MATCH(D$10, Settings!$Y$19:$Y$33, 0))="", 0, INDEX($AO$2:$AU$8, MATCH(TEXT($B418, "ddd"), $AN$2:$AN$8, 0), MATCH(INDEX(Settings!$AI$19:$AI$33, MATCH(D$10, Settings!$Y$19:$Y$33, 0)), $AO$1:$AU$1, 0))), 0))</f>
        <v/>
      </c>
      <c r="AN418" s="119" t="str">
        <f>IF(OR($B418="", E418="", E$10="", AN$9), "", IFERROR($B418+INDEX(Settings!$AF$19:$AF$33, MATCH(E$10, Settings!$Y$19:$Y$33, 0))+IF(INDEX(Settings!$AI$19:$AI$33, MATCH(E$10, Settings!$Y$19:$Y$33, 0))="", 0, INDEX($AO$2:$AU$8, MATCH(TEXT($B418, "ddd"), $AN$2:$AN$8, 0), MATCH(INDEX(Settings!$AI$19:$AI$33, MATCH(E$10, Settings!$Y$19:$Y$33, 0)), $AO$1:$AU$1, 0))), 0))</f>
        <v/>
      </c>
      <c r="AO418" s="119" t="str">
        <f>IF(OR($B418="", F418="", F$10="", AO$9), "", IFERROR($B418+INDEX(Settings!$AF$19:$AF$33, MATCH(F$10, Settings!$Y$19:$Y$33, 0))+IF(INDEX(Settings!$AI$19:$AI$33, MATCH(F$10, Settings!$Y$19:$Y$33, 0))="", 0, INDEX($AO$2:$AU$8, MATCH(TEXT($B418, "ddd"), $AN$2:$AN$8, 0), MATCH(INDEX(Settings!$AI$19:$AI$33, MATCH(F$10, Settings!$Y$19:$Y$33, 0)), $AO$1:$AU$1, 0))), 0))</f>
        <v/>
      </c>
      <c r="AP418" s="119" t="str">
        <f>IF(OR($B418="", G418="", G$10="", AP$9), "", IFERROR($B418+INDEX(Settings!$AF$19:$AF$33, MATCH(G$10, Settings!$Y$19:$Y$33, 0))+IF(INDEX(Settings!$AI$19:$AI$33, MATCH(G$10, Settings!$Y$19:$Y$33, 0))="", 0, INDEX($AO$2:$AU$8, MATCH(TEXT($B418, "ddd"), $AN$2:$AN$8, 0), MATCH(INDEX(Settings!$AI$19:$AI$33, MATCH(G$10, Settings!$Y$19:$Y$33, 0)), $AO$1:$AU$1, 0))), 0))</f>
        <v/>
      </c>
      <c r="AQ418" s="119" t="str">
        <f>IF(OR($B418="", H418="", H$10="", AQ$9), "", IFERROR($B418+INDEX(Settings!$AF$19:$AF$33, MATCH(H$10, Settings!$Y$19:$Y$33, 0))+IF(INDEX(Settings!$AI$19:$AI$33, MATCH(H$10, Settings!$Y$19:$Y$33, 0))="", 0, INDEX($AO$2:$AU$8, MATCH(TEXT($B418, "ddd"), $AN$2:$AN$8, 0), MATCH(INDEX(Settings!$AI$19:$AI$33, MATCH(H$10, Settings!$Y$19:$Y$33, 0)), $AO$1:$AU$1, 0))), 0))</f>
        <v/>
      </c>
      <c r="AR418" s="119" t="str">
        <f>IF(OR($B418="", I418="", I$10="", AR$9), "", IFERROR($B418+INDEX(Settings!$AF$19:$AF$33, MATCH(I$10, Settings!$Y$19:$Y$33, 0))+IF(INDEX(Settings!$AI$19:$AI$33, MATCH(I$10, Settings!$Y$19:$Y$33, 0))="", 0, INDEX($AO$2:$AU$8, MATCH(TEXT($B418, "ddd"), $AN$2:$AN$8, 0), MATCH(INDEX(Settings!$AI$19:$AI$33, MATCH(I$10, Settings!$Y$19:$Y$33, 0)), $AO$1:$AU$1, 0))), 0))</f>
        <v/>
      </c>
      <c r="AS418" s="119" t="str">
        <f>IF(OR($B418="", J418="", J$10="", AS$9), "", IFERROR($B418+INDEX(Settings!$AF$19:$AF$33, MATCH(J$10, Settings!$Y$19:$Y$33, 0))+IF(INDEX(Settings!$AI$19:$AI$33, MATCH(J$10, Settings!$Y$19:$Y$33, 0))="", 0, INDEX($AO$2:$AU$8, MATCH(TEXT($B418, "ddd"), $AN$2:$AN$8, 0), MATCH(INDEX(Settings!$AI$19:$AI$33, MATCH(J$10, Settings!$Y$19:$Y$33, 0)), $AO$1:$AU$1, 0))), 0))</f>
        <v/>
      </c>
      <c r="AT418" s="119" t="str">
        <f>IF(OR($B418="", K418="", K$10="", AT$9), "", IFERROR($B418+INDEX(Settings!$AF$19:$AF$33, MATCH(K$10, Settings!$Y$19:$Y$33, 0))+IF(INDEX(Settings!$AI$19:$AI$33, MATCH(K$10, Settings!$Y$19:$Y$33, 0))="", 0, INDEX($AO$2:$AU$8, MATCH(TEXT($B418, "ddd"), $AN$2:$AN$8, 0), MATCH(INDEX(Settings!$AI$19:$AI$33, MATCH(K$10, Settings!$Y$19:$Y$33, 0)), $AO$1:$AU$1, 0))), 0))</f>
        <v/>
      </c>
      <c r="AU418" s="119" t="str">
        <f>IF(OR($B418="", L418="", L$10="", AU$9), "", IFERROR($B418+INDEX(Settings!$AF$19:$AF$33, MATCH(L$10, Settings!$Y$19:$Y$33, 0))+IF(INDEX(Settings!$AI$19:$AI$33, MATCH(L$10, Settings!$Y$19:$Y$33, 0))="", 0, INDEX($AO$2:$AU$8, MATCH(TEXT($B418, "ddd"), $AN$2:$AN$8, 0), MATCH(INDEX(Settings!$AI$19:$AI$33, MATCH(L$10, Settings!$Y$19:$Y$33, 0)), $AO$1:$AU$1, 0))), 0))</f>
        <v/>
      </c>
      <c r="AV418" s="119" t="str">
        <f>IF(OR($B418="", M418="", M$10="", AV$9), "", IFERROR($B418+INDEX(Settings!$AF$19:$AF$33, MATCH(M$10, Settings!$Y$19:$Y$33, 0))+IF(INDEX(Settings!$AI$19:$AI$33, MATCH(M$10, Settings!$Y$19:$Y$33, 0))="", 0, INDEX($AO$2:$AU$8, MATCH(TEXT($B418, "ddd"), $AN$2:$AN$8, 0), MATCH(INDEX(Settings!$AI$19:$AI$33, MATCH(M$10, Settings!$Y$19:$Y$33, 0)), $AO$1:$AU$1, 0))), 0))</f>
        <v/>
      </c>
      <c r="AW418" s="119" t="str">
        <f>IF(OR($B418="", N418="", N$10="", AW$9), "", IFERROR($B418+INDEX(Settings!$AF$19:$AF$33, MATCH(N$10, Settings!$Y$19:$Y$33, 0))+IF(INDEX(Settings!$AI$19:$AI$33, MATCH(N$10, Settings!$Y$19:$Y$33, 0))="", 0, INDEX($AO$2:$AU$8, MATCH(TEXT($B418, "ddd"), $AN$2:$AN$8, 0), MATCH(INDEX(Settings!$AI$19:$AI$33, MATCH(N$10, Settings!$Y$19:$Y$33, 0)), $AO$1:$AU$1, 0))), 0))</f>
        <v/>
      </c>
      <c r="AX418" s="119" t="str">
        <f>IF(OR($B418="", O418="", O$10="", AX$9), "", IFERROR($B418+INDEX(Settings!$AF$19:$AF$33, MATCH(O$10, Settings!$Y$19:$Y$33, 0))+IF(INDEX(Settings!$AI$19:$AI$33, MATCH(O$10, Settings!$Y$19:$Y$33, 0))="", 0, INDEX($AO$2:$AU$8, MATCH(TEXT($B418, "ddd"), $AN$2:$AN$8, 0), MATCH(INDEX(Settings!$AI$19:$AI$33, MATCH(O$10, Settings!$Y$19:$Y$33, 0)), $AO$1:$AU$1, 0))), 0))</f>
        <v/>
      </c>
      <c r="AY418" s="119" t="str">
        <f>IF(OR($B418="", P418="", P$10="", AY$9), "", IFERROR($B418+INDEX(Settings!$AF$19:$AF$33, MATCH(P$10, Settings!$Y$19:$Y$33, 0))+IF(INDEX(Settings!$AI$19:$AI$33, MATCH(P$10, Settings!$Y$19:$Y$33, 0))="", 0, INDEX($AO$2:$AU$8, MATCH(TEXT($B418, "ddd"), $AN$2:$AN$8, 0), MATCH(INDEX(Settings!$AI$19:$AI$33, MATCH(P$10, Settings!$Y$19:$Y$33, 0)), $AO$1:$AU$1, 0))), 0))</f>
        <v/>
      </c>
      <c r="AZ418" s="120" t="str">
        <f>IF(OR($B418="", Q418="", Q$10="", AZ$9), "", IFERROR($B418+INDEX(Settings!$AF$19:$AF$33, MATCH(Q$10, Settings!$Y$19:$Y$33, 0))+IF(INDEX(Settings!$AI$19:$AI$33, MATCH(Q$10, Settings!$Y$19:$Y$33, 0))="", 0, INDEX($AO$2:$AU$8, MATCH(TEXT($B418, "ddd"), $AN$2:$AN$8, 0), MATCH(INDEX(Settings!$AI$19:$AI$33, MATCH(Q$10, Settings!$Y$19:$Y$33, 0)), $AO$1:$AU$1, 0))), 0))</f>
        <v/>
      </c>
      <c r="BB418" s="118" t="str">
        <f>IF(OR(C$10="", $B418="", C418="", BB$9=""), "", IFERROR(WORKDAY((DATE(YEAR($B418), MONTH($B418)+INDEX(Settings!$AM$19:$AM$33, MATCH(C$10, Settings!$Y$19:$Y$33, 0)), IF(INDEX(Settings!$AQ$19:$AQ$33, MATCH(C$10, Settings!$Y$19:$Y$33, 0))=0, DAY($B418), INDEX(Settings!$AQ$19:$AQ$33, MATCH(C$10, Settings!$Y$19:$Y$33, 0))))-1), 1, Settings!$AY$23:$AY$38), ""))</f>
        <v/>
      </c>
      <c r="BC418" s="119" t="str">
        <f>IF(OR(D$10="", $B418="", D418="", BC$9=""), "", IFERROR(WORKDAY((DATE(YEAR($B418), MONTH($B418)+INDEX(Settings!$AM$19:$AM$33, MATCH(D$10, Settings!$Y$19:$Y$33, 0)), IF(INDEX(Settings!$AQ$19:$AQ$33, MATCH(D$10, Settings!$Y$19:$Y$33, 0))=0, DAY($B418), INDEX(Settings!$AQ$19:$AQ$33, MATCH(D$10, Settings!$Y$19:$Y$33, 0))))-1), 1, Settings!$AY$23:$AY$38), ""))</f>
        <v/>
      </c>
      <c r="BD418" s="119" t="str">
        <f>IF(OR(E$10="", $B418="", E418="", BD$9=""), "", IFERROR(WORKDAY((DATE(YEAR($B418), MONTH($B418)+INDEX(Settings!$AM$19:$AM$33, MATCH(E$10, Settings!$Y$19:$Y$33, 0)), IF(INDEX(Settings!$AQ$19:$AQ$33, MATCH(E$10, Settings!$Y$19:$Y$33, 0))=0, DAY($B418), INDEX(Settings!$AQ$19:$AQ$33, MATCH(E$10, Settings!$Y$19:$Y$33, 0))))-1), 1, Settings!$AY$23:$AY$38), ""))</f>
        <v/>
      </c>
      <c r="BE418" s="119" t="str">
        <f>IF(OR(F$10="", $B418="", F418="", BE$9=""), "", IFERROR(WORKDAY((DATE(YEAR($B418), MONTH($B418)+INDEX(Settings!$AM$19:$AM$33, MATCH(F$10, Settings!$Y$19:$Y$33, 0)), IF(INDEX(Settings!$AQ$19:$AQ$33, MATCH(F$10, Settings!$Y$19:$Y$33, 0))=0, DAY($B418), INDEX(Settings!$AQ$19:$AQ$33, MATCH(F$10, Settings!$Y$19:$Y$33, 0))))-1), 1, Settings!$AY$23:$AY$38), ""))</f>
        <v/>
      </c>
      <c r="BF418" s="119" t="str">
        <f>IF(OR(G$10="", $B418="", G418="", BF$9=""), "", IFERROR(WORKDAY((DATE(YEAR($B418), MONTH($B418)+INDEX(Settings!$AM$19:$AM$33, MATCH(G$10, Settings!$Y$19:$Y$33, 0)), IF(INDEX(Settings!$AQ$19:$AQ$33, MATCH(G$10, Settings!$Y$19:$Y$33, 0))=0, DAY($B418), INDEX(Settings!$AQ$19:$AQ$33, MATCH(G$10, Settings!$Y$19:$Y$33, 0))))-1), 1, Settings!$AY$23:$AY$38), ""))</f>
        <v/>
      </c>
      <c r="BG418" s="119" t="str">
        <f>IF(OR(H$10="", $B418="", H418="", BG$9=""), "", IFERROR(WORKDAY((DATE(YEAR($B418), MONTH($B418)+INDEX(Settings!$AM$19:$AM$33, MATCH(H$10, Settings!$Y$19:$Y$33, 0)), IF(INDEX(Settings!$AQ$19:$AQ$33, MATCH(H$10, Settings!$Y$19:$Y$33, 0))=0, DAY($B418), INDEX(Settings!$AQ$19:$AQ$33, MATCH(H$10, Settings!$Y$19:$Y$33, 0))))-1), 1, Settings!$AY$23:$AY$38), ""))</f>
        <v/>
      </c>
      <c r="BH418" s="119" t="str">
        <f>IF(OR(I$10="", $B418="", I418="", BH$9=""), "", IFERROR(WORKDAY((DATE(YEAR($B418), MONTH($B418)+INDEX(Settings!$AM$19:$AM$33, MATCH(I$10, Settings!$Y$19:$Y$33, 0)), IF(INDEX(Settings!$AQ$19:$AQ$33, MATCH(I$10, Settings!$Y$19:$Y$33, 0))=0, DAY($B418), INDEX(Settings!$AQ$19:$AQ$33, MATCH(I$10, Settings!$Y$19:$Y$33, 0))))-1), 1, Settings!$AY$23:$AY$38), ""))</f>
        <v/>
      </c>
      <c r="BI418" s="119" t="str">
        <f>IF(OR(J$10="", $B418="", J418="", BI$9=""), "", IFERROR(WORKDAY((DATE(YEAR($B418), MONTH($B418)+INDEX(Settings!$AM$19:$AM$33, MATCH(J$10, Settings!$Y$19:$Y$33, 0)), IF(INDEX(Settings!$AQ$19:$AQ$33, MATCH(J$10, Settings!$Y$19:$Y$33, 0))=0, DAY($B418), INDEX(Settings!$AQ$19:$AQ$33, MATCH(J$10, Settings!$Y$19:$Y$33, 0))))-1), 1, Settings!$AY$23:$AY$38), ""))</f>
        <v/>
      </c>
      <c r="BJ418" s="119" t="str">
        <f>IF(OR(K$10="", $B418="", K418="", BJ$9=""), "", IFERROR(WORKDAY((DATE(YEAR($B418), MONTH($B418)+INDEX(Settings!$AM$19:$AM$33, MATCH(K$10, Settings!$Y$19:$Y$33, 0)), IF(INDEX(Settings!$AQ$19:$AQ$33, MATCH(K$10, Settings!$Y$19:$Y$33, 0))=0, DAY($B418), INDEX(Settings!$AQ$19:$AQ$33, MATCH(K$10, Settings!$Y$19:$Y$33, 0))))-1), 1, Settings!$AY$23:$AY$38), ""))</f>
        <v/>
      </c>
      <c r="BK418" s="119" t="str">
        <f>IF(OR(L$10="", $B418="", L418="", BK$9=""), "", IFERROR(WORKDAY((DATE(YEAR($B418), MONTH($B418)+INDEX(Settings!$AM$19:$AM$33, MATCH(L$10, Settings!$Y$19:$Y$33, 0)), IF(INDEX(Settings!$AQ$19:$AQ$33, MATCH(L$10, Settings!$Y$19:$Y$33, 0))=0, DAY($B418), INDEX(Settings!$AQ$19:$AQ$33, MATCH(L$10, Settings!$Y$19:$Y$33, 0))))-1), 1, Settings!$AY$23:$AY$38), ""))</f>
        <v/>
      </c>
      <c r="BL418" s="119" t="str">
        <f>IF(OR(M$10="", $B418="", M418="", BL$9=""), "", IFERROR(WORKDAY((DATE(YEAR($B418), MONTH($B418)+INDEX(Settings!$AM$19:$AM$33, MATCH(M$10, Settings!$Y$19:$Y$33, 0)), IF(INDEX(Settings!$AQ$19:$AQ$33, MATCH(M$10, Settings!$Y$19:$Y$33, 0))=0, DAY($B418), INDEX(Settings!$AQ$19:$AQ$33, MATCH(M$10, Settings!$Y$19:$Y$33, 0))))-1), 1, Settings!$AY$23:$AY$38), ""))</f>
        <v/>
      </c>
      <c r="BM418" s="119" t="str">
        <f>IF(OR(N$10="", $B418="", N418="", BM$9=""), "", IFERROR(WORKDAY((DATE(YEAR($B418), MONTH($B418)+INDEX(Settings!$AM$19:$AM$33, MATCH(N$10, Settings!$Y$19:$Y$33, 0)), IF(INDEX(Settings!$AQ$19:$AQ$33, MATCH(N$10, Settings!$Y$19:$Y$33, 0))=0, DAY($B418), INDEX(Settings!$AQ$19:$AQ$33, MATCH(N$10, Settings!$Y$19:$Y$33, 0))))-1), 1, Settings!$AY$23:$AY$38), ""))</f>
        <v/>
      </c>
      <c r="BN418" s="119" t="str">
        <f>IF(OR(O$10="", $B418="", O418="", BN$9=""), "", IFERROR(WORKDAY((DATE(YEAR($B418), MONTH($B418)+INDEX(Settings!$AM$19:$AM$33, MATCH(O$10, Settings!$Y$19:$Y$33, 0)), IF(INDEX(Settings!$AQ$19:$AQ$33, MATCH(O$10, Settings!$Y$19:$Y$33, 0))=0, DAY($B418), INDEX(Settings!$AQ$19:$AQ$33, MATCH(O$10, Settings!$Y$19:$Y$33, 0))))-1), 1, Settings!$AY$23:$AY$38), ""))</f>
        <v/>
      </c>
      <c r="BO418" s="119" t="str">
        <f>IF(OR(P$10="", $B418="", P418="", BO$9=""), "", IFERROR(WORKDAY((DATE(YEAR($B418), MONTH($B418)+INDEX(Settings!$AM$19:$AM$33, MATCH(P$10, Settings!$Y$19:$Y$33, 0)), IF(INDEX(Settings!$AQ$19:$AQ$33, MATCH(P$10, Settings!$Y$19:$Y$33, 0))=0, DAY($B418), INDEX(Settings!$AQ$19:$AQ$33, MATCH(P$10, Settings!$Y$19:$Y$33, 0))))-1), 1, Settings!$AY$23:$AY$38), ""))</f>
        <v/>
      </c>
      <c r="BP418" s="120" t="str">
        <f>IF(OR(Q$10="", $B418="", Q418="", BP$9=""), "", IFERROR(WORKDAY((DATE(YEAR($B418), MONTH($B418)+INDEX(Settings!$AM$19:$AM$33, MATCH(Q$10, Settings!$Y$19:$Y$33, 0)), IF(INDEX(Settings!$AQ$19:$AQ$33, MATCH(Q$10, Settings!$Y$19:$Y$33, 0))=0, DAY($B418), INDEX(Settings!$AQ$19:$AQ$33, MATCH(Q$10, Settings!$Y$19:$Y$33, 0))))-1), 1, Settings!$AY$23:$AY$38), ""))</f>
        <v/>
      </c>
      <c r="BR418" s="118" t="str">
        <f>IF(BB418="", "", IF(BB418&lt;=$B418, WORKDAY(DATE(YEAR($BB418), MONTH(BB418)+1, DAY(BB418)-1), 1, Settings!$AY$23:$AY$38), BB418))</f>
        <v/>
      </c>
      <c r="BS418" s="119" t="str">
        <f>IF(BC418="", "", IF(BC418&lt;=$B418, WORKDAY(DATE(YEAR($BB418), MONTH(BC418)+1, DAY(BC418)-1), 1, Settings!$AY$23:$AY$38), BC418))</f>
        <v/>
      </c>
      <c r="BT418" s="119" t="str">
        <f>IF(BD418="", "", IF(BD418&lt;=$B418, WORKDAY(DATE(YEAR($BB418), MONTH(BD418)+1, DAY(BD418)-1), 1, Settings!$AY$23:$AY$38), BD418))</f>
        <v/>
      </c>
      <c r="BU418" s="119" t="str">
        <f>IF(BE418="", "", IF(BE418&lt;=$B418, WORKDAY(DATE(YEAR($BB418), MONTH(BE418)+1, DAY(BE418)-1), 1, Settings!$AY$23:$AY$38), BE418))</f>
        <v/>
      </c>
      <c r="BV418" s="119" t="str">
        <f>IF(BF418="", "", IF(BF418&lt;=$B418, WORKDAY(DATE(YEAR($BB418), MONTH(BF418)+1, DAY(BF418)-1), 1, Settings!$AY$23:$AY$38), BF418))</f>
        <v/>
      </c>
      <c r="BW418" s="119" t="str">
        <f>IF(BG418="", "", IF(BG418&lt;=$B418, WORKDAY(DATE(YEAR($BB418), MONTH(BG418)+1, DAY(BG418)-1), 1, Settings!$AY$23:$AY$38), BG418))</f>
        <v/>
      </c>
      <c r="BX418" s="119" t="str">
        <f>IF(BH418="", "", IF(BH418&lt;=$B418, WORKDAY(DATE(YEAR($BB418), MONTH(BH418)+1, DAY(BH418)-1), 1, Settings!$AY$23:$AY$38), BH418))</f>
        <v/>
      </c>
      <c r="BY418" s="119" t="str">
        <f>IF(BI418="", "", IF(BI418&lt;=$B418, WORKDAY(DATE(YEAR($BB418), MONTH(BI418)+1, DAY(BI418)-1), 1, Settings!$AY$23:$AY$38), BI418))</f>
        <v/>
      </c>
      <c r="BZ418" s="119" t="str">
        <f>IF(BJ418="", "", IF(BJ418&lt;=$B418, WORKDAY(DATE(YEAR($BB418), MONTH(BJ418)+1, DAY(BJ418)-1), 1, Settings!$AY$23:$AY$38), BJ418))</f>
        <v/>
      </c>
      <c r="CA418" s="119" t="str">
        <f>IF(BK418="", "", IF(BK418&lt;=$B418, WORKDAY(DATE(YEAR($BB418), MONTH(BK418)+1, DAY(BK418)-1), 1, Settings!$AY$23:$AY$38), BK418))</f>
        <v/>
      </c>
      <c r="CB418" s="119" t="str">
        <f>IF(BL418="", "", IF(BL418&lt;=$B418, WORKDAY(DATE(YEAR($BB418), MONTH(BL418)+1, DAY(BL418)-1), 1, Settings!$AY$23:$AY$38), BL418))</f>
        <v/>
      </c>
      <c r="CC418" s="119" t="str">
        <f>IF(BM418="", "", IF(BM418&lt;=$B418, WORKDAY(DATE(YEAR($BB418), MONTH(BM418)+1, DAY(BM418)-1), 1, Settings!$AY$23:$AY$38), BM418))</f>
        <v/>
      </c>
      <c r="CD418" s="119" t="str">
        <f>IF(BN418="", "", IF(BN418&lt;=$B418, WORKDAY(DATE(YEAR($BB418), MONTH(BN418)+1, DAY(BN418)-1), 1, Settings!$AY$23:$AY$38), BN418))</f>
        <v/>
      </c>
      <c r="CE418" s="119" t="str">
        <f>IF(BO418="", "", IF(BO418&lt;=$B418, WORKDAY(DATE(YEAR($BB418), MONTH(BO418)+1, DAY(BO418)-1), 1, Settings!$AY$23:$AY$38), BO418))</f>
        <v/>
      </c>
      <c r="CF418" s="120" t="str">
        <f>IF(BP418="", "", IF(BP418&lt;=$B418, WORKDAY(DATE(YEAR($BB418), MONTH(BP418)+1, DAY(BP418)-1), 1, Settings!$AY$23:$AY$38), BP418))</f>
        <v/>
      </c>
      <c r="CH418" s="48" t="str">
        <f t="shared" si="190"/>
        <v/>
      </c>
      <c r="CI418" s="49" t="str">
        <f t="shared" si="191"/>
        <v/>
      </c>
      <c r="CJ418" s="49" t="str">
        <f t="shared" si="192"/>
        <v/>
      </c>
      <c r="CK418" s="49" t="str">
        <f t="shared" si="193"/>
        <v/>
      </c>
      <c r="CL418" s="49" t="str">
        <f t="shared" si="194"/>
        <v/>
      </c>
      <c r="CM418" s="49" t="str">
        <f t="shared" si="195"/>
        <v/>
      </c>
      <c r="CN418" s="49" t="str">
        <f t="shared" si="196"/>
        <v/>
      </c>
      <c r="CO418" s="49" t="str">
        <f t="shared" si="197"/>
        <v/>
      </c>
      <c r="CP418" s="49" t="str">
        <f t="shared" si="198"/>
        <v/>
      </c>
      <c r="CQ418" s="49" t="str">
        <f t="shared" si="199"/>
        <v/>
      </c>
      <c r="CR418" s="49" t="str">
        <f t="shared" si="200"/>
        <v/>
      </c>
      <c r="CS418" s="49" t="str">
        <f t="shared" si="201"/>
        <v/>
      </c>
      <c r="CT418" s="49" t="str">
        <f t="shared" si="202"/>
        <v/>
      </c>
      <c r="CU418" s="49" t="str">
        <f t="shared" si="203"/>
        <v/>
      </c>
      <c r="CV418" s="16" t="str">
        <f t="shared" si="204"/>
        <v/>
      </c>
      <c r="CX418" s="48" t="str">
        <f t="shared" si="205"/>
        <v/>
      </c>
      <c r="CY418" s="49" t="str">
        <f t="shared" si="206"/>
        <v/>
      </c>
      <c r="CZ418" s="49" t="str">
        <f t="shared" si="207"/>
        <v/>
      </c>
      <c r="DA418" s="49" t="str">
        <f t="shared" si="208"/>
        <v/>
      </c>
      <c r="DB418" s="49" t="str">
        <f t="shared" si="209"/>
        <v/>
      </c>
      <c r="DC418" s="49" t="str">
        <f t="shared" si="210"/>
        <v/>
      </c>
      <c r="DD418" s="49" t="str">
        <f t="shared" si="211"/>
        <v/>
      </c>
      <c r="DE418" s="49" t="str">
        <f t="shared" si="212"/>
        <v/>
      </c>
      <c r="DF418" s="49" t="str">
        <f t="shared" si="213"/>
        <v/>
      </c>
      <c r="DG418" s="49" t="str">
        <f t="shared" si="214"/>
        <v/>
      </c>
      <c r="DH418" s="49" t="str">
        <f t="shared" si="215"/>
        <v/>
      </c>
      <c r="DI418" s="49" t="str">
        <f t="shared" si="216"/>
        <v/>
      </c>
      <c r="DJ418" s="49" t="str">
        <f t="shared" si="217"/>
        <v/>
      </c>
      <c r="DK418" s="49" t="str">
        <f t="shared" si="218"/>
        <v/>
      </c>
      <c r="DL418" s="16" t="str">
        <f t="shared" si="219"/>
        <v/>
      </c>
      <c r="DN418" s="17" t="str">
        <f t="shared" si="220"/>
        <v>Aug 2020</v>
      </c>
    </row>
    <row r="419" spans="1:118" x14ac:dyDescent="0.25">
      <c r="A419" s="30"/>
      <c r="B419" s="102">
        <f>IF(B418="", "", IFERROR(IF(B418+1&gt;Settings!$G$25, "", B418+1), ""))</f>
        <v>44055</v>
      </c>
      <c r="C419" s="294"/>
      <c r="D419" s="295"/>
      <c r="E419" s="295"/>
      <c r="F419" s="295"/>
      <c r="G419" s="295"/>
      <c r="H419" s="295"/>
      <c r="I419" s="295"/>
      <c r="J419" s="295"/>
      <c r="K419" s="295"/>
      <c r="L419" s="295"/>
      <c r="M419" s="295"/>
      <c r="N419" s="295"/>
      <c r="O419" s="295"/>
      <c r="P419" s="295"/>
      <c r="Q419" s="296"/>
      <c r="R419" s="30"/>
      <c r="T419" s="17" t="str">
        <f>IF($B419="", "", IF($B419&lt;Settings!$G$23, "Old", "New"))</f>
        <v>New</v>
      </c>
      <c r="AL419" s="118" t="str">
        <f>IF(OR($B419="", C419="", C$10="", AL$9), "", IFERROR($B419+INDEX(Settings!$AF$19:$AF$33, MATCH(C$10, Settings!$Y$19:$Y$33, 0))+IF(INDEX(Settings!$AI$19:$AI$33, MATCH(C$10, Settings!$Y$19:$Y$33, 0))="", 0, INDEX($AO$2:$AU$8, MATCH(TEXT($B419, "ddd"), $AN$2:$AN$8, 0), MATCH(INDEX(Settings!$AI$19:$AI$33, MATCH(C$10, Settings!$Y$19:$Y$33, 0)), $AO$1:$AU$1, 0))), 0))</f>
        <v/>
      </c>
      <c r="AM419" s="119" t="str">
        <f>IF(OR($B419="", D419="", D$10="", AM$9), "", IFERROR($B419+INDEX(Settings!$AF$19:$AF$33, MATCH(D$10, Settings!$Y$19:$Y$33, 0))+IF(INDEX(Settings!$AI$19:$AI$33, MATCH(D$10, Settings!$Y$19:$Y$33, 0))="", 0, INDEX($AO$2:$AU$8, MATCH(TEXT($B419, "ddd"), $AN$2:$AN$8, 0), MATCH(INDEX(Settings!$AI$19:$AI$33, MATCH(D$10, Settings!$Y$19:$Y$33, 0)), $AO$1:$AU$1, 0))), 0))</f>
        <v/>
      </c>
      <c r="AN419" s="119" t="str">
        <f>IF(OR($B419="", E419="", E$10="", AN$9), "", IFERROR($B419+INDEX(Settings!$AF$19:$AF$33, MATCH(E$10, Settings!$Y$19:$Y$33, 0))+IF(INDEX(Settings!$AI$19:$AI$33, MATCH(E$10, Settings!$Y$19:$Y$33, 0))="", 0, INDEX($AO$2:$AU$8, MATCH(TEXT($B419, "ddd"), $AN$2:$AN$8, 0), MATCH(INDEX(Settings!$AI$19:$AI$33, MATCH(E$10, Settings!$Y$19:$Y$33, 0)), $AO$1:$AU$1, 0))), 0))</f>
        <v/>
      </c>
      <c r="AO419" s="119" t="str">
        <f>IF(OR($B419="", F419="", F$10="", AO$9), "", IFERROR($B419+INDEX(Settings!$AF$19:$AF$33, MATCH(F$10, Settings!$Y$19:$Y$33, 0))+IF(INDEX(Settings!$AI$19:$AI$33, MATCH(F$10, Settings!$Y$19:$Y$33, 0))="", 0, INDEX($AO$2:$AU$8, MATCH(TEXT($B419, "ddd"), $AN$2:$AN$8, 0), MATCH(INDEX(Settings!$AI$19:$AI$33, MATCH(F$10, Settings!$Y$19:$Y$33, 0)), $AO$1:$AU$1, 0))), 0))</f>
        <v/>
      </c>
      <c r="AP419" s="119" t="str">
        <f>IF(OR($B419="", G419="", G$10="", AP$9), "", IFERROR($B419+INDEX(Settings!$AF$19:$AF$33, MATCH(G$10, Settings!$Y$19:$Y$33, 0))+IF(INDEX(Settings!$AI$19:$AI$33, MATCH(G$10, Settings!$Y$19:$Y$33, 0))="", 0, INDEX($AO$2:$AU$8, MATCH(TEXT($B419, "ddd"), $AN$2:$AN$8, 0), MATCH(INDEX(Settings!$AI$19:$AI$33, MATCH(G$10, Settings!$Y$19:$Y$33, 0)), $AO$1:$AU$1, 0))), 0))</f>
        <v/>
      </c>
      <c r="AQ419" s="119" t="str">
        <f>IF(OR($B419="", H419="", H$10="", AQ$9), "", IFERROR($B419+INDEX(Settings!$AF$19:$AF$33, MATCH(H$10, Settings!$Y$19:$Y$33, 0))+IF(INDEX(Settings!$AI$19:$AI$33, MATCH(H$10, Settings!$Y$19:$Y$33, 0))="", 0, INDEX($AO$2:$AU$8, MATCH(TEXT($B419, "ddd"), $AN$2:$AN$8, 0), MATCH(INDEX(Settings!$AI$19:$AI$33, MATCH(H$10, Settings!$Y$19:$Y$33, 0)), $AO$1:$AU$1, 0))), 0))</f>
        <v/>
      </c>
      <c r="AR419" s="119" t="str">
        <f>IF(OR($B419="", I419="", I$10="", AR$9), "", IFERROR($B419+INDEX(Settings!$AF$19:$AF$33, MATCH(I$10, Settings!$Y$19:$Y$33, 0))+IF(INDEX(Settings!$AI$19:$AI$33, MATCH(I$10, Settings!$Y$19:$Y$33, 0))="", 0, INDEX($AO$2:$AU$8, MATCH(TEXT($B419, "ddd"), $AN$2:$AN$8, 0), MATCH(INDEX(Settings!$AI$19:$AI$33, MATCH(I$10, Settings!$Y$19:$Y$33, 0)), $AO$1:$AU$1, 0))), 0))</f>
        <v/>
      </c>
      <c r="AS419" s="119" t="str">
        <f>IF(OR($B419="", J419="", J$10="", AS$9), "", IFERROR($B419+INDEX(Settings!$AF$19:$AF$33, MATCH(J$10, Settings!$Y$19:$Y$33, 0))+IF(INDEX(Settings!$AI$19:$AI$33, MATCH(J$10, Settings!$Y$19:$Y$33, 0))="", 0, INDEX($AO$2:$AU$8, MATCH(TEXT($B419, "ddd"), $AN$2:$AN$8, 0), MATCH(INDEX(Settings!$AI$19:$AI$33, MATCH(J$10, Settings!$Y$19:$Y$33, 0)), $AO$1:$AU$1, 0))), 0))</f>
        <v/>
      </c>
      <c r="AT419" s="119" t="str">
        <f>IF(OR($B419="", K419="", K$10="", AT$9), "", IFERROR($B419+INDEX(Settings!$AF$19:$AF$33, MATCH(K$10, Settings!$Y$19:$Y$33, 0))+IF(INDEX(Settings!$AI$19:$AI$33, MATCH(K$10, Settings!$Y$19:$Y$33, 0))="", 0, INDEX($AO$2:$AU$8, MATCH(TEXT($B419, "ddd"), $AN$2:$AN$8, 0), MATCH(INDEX(Settings!$AI$19:$AI$33, MATCH(K$10, Settings!$Y$19:$Y$33, 0)), $AO$1:$AU$1, 0))), 0))</f>
        <v/>
      </c>
      <c r="AU419" s="119" t="str">
        <f>IF(OR($B419="", L419="", L$10="", AU$9), "", IFERROR($B419+INDEX(Settings!$AF$19:$AF$33, MATCH(L$10, Settings!$Y$19:$Y$33, 0))+IF(INDEX(Settings!$AI$19:$AI$33, MATCH(L$10, Settings!$Y$19:$Y$33, 0))="", 0, INDEX($AO$2:$AU$8, MATCH(TEXT($B419, "ddd"), $AN$2:$AN$8, 0), MATCH(INDEX(Settings!$AI$19:$AI$33, MATCH(L$10, Settings!$Y$19:$Y$33, 0)), $AO$1:$AU$1, 0))), 0))</f>
        <v/>
      </c>
      <c r="AV419" s="119" t="str">
        <f>IF(OR($B419="", M419="", M$10="", AV$9), "", IFERROR($B419+INDEX(Settings!$AF$19:$AF$33, MATCH(M$10, Settings!$Y$19:$Y$33, 0))+IF(INDEX(Settings!$AI$19:$AI$33, MATCH(M$10, Settings!$Y$19:$Y$33, 0))="", 0, INDEX($AO$2:$AU$8, MATCH(TEXT($B419, "ddd"), $AN$2:$AN$8, 0), MATCH(INDEX(Settings!$AI$19:$AI$33, MATCH(M$10, Settings!$Y$19:$Y$33, 0)), $AO$1:$AU$1, 0))), 0))</f>
        <v/>
      </c>
      <c r="AW419" s="119" t="str">
        <f>IF(OR($B419="", N419="", N$10="", AW$9), "", IFERROR($B419+INDEX(Settings!$AF$19:$AF$33, MATCH(N$10, Settings!$Y$19:$Y$33, 0))+IF(INDEX(Settings!$AI$19:$AI$33, MATCH(N$10, Settings!$Y$19:$Y$33, 0))="", 0, INDEX($AO$2:$AU$8, MATCH(TEXT($B419, "ddd"), $AN$2:$AN$8, 0), MATCH(INDEX(Settings!$AI$19:$AI$33, MATCH(N$10, Settings!$Y$19:$Y$33, 0)), $AO$1:$AU$1, 0))), 0))</f>
        <v/>
      </c>
      <c r="AX419" s="119" t="str">
        <f>IF(OR($B419="", O419="", O$10="", AX$9), "", IFERROR($B419+INDEX(Settings!$AF$19:$AF$33, MATCH(O$10, Settings!$Y$19:$Y$33, 0))+IF(INDEX(Settings!$AI$19:$AI$33, MATCH(O$10, Settings!$Y$19:$Y$33, 0))="", 0, INDEX($AO$2:$AU$8, MATCH(TEXT($B419, "ddd"), $AN$2:$AN$8, 0), MATCH(INDEX(Settings!$AI$19:$AI$33, MATCH(O$10, Settings!$Y$19:$Y$33, 0)), $AO$1:$AU$1, 0))), 0))</f>
        <v/>
      </c>
      <c r="AY419" s="119" t="str">
        <f>IF(OR($B419="", P419="", P$10="", AY$9), "", IFERROR($B419+INDEX(Settings!$AF$19:$AF$33, MATCH(P$10, Settings!$Y$19:$Y$33, 0))+IF(INDEX(Settings!$AI$19:$AI$33, MATCH(P$10, Settings!$Y$19:$Y$33, 0))="", 0, INDEX($AO$2:$AU$8, MATCH(TEXT($B419, "ddd"), $AN$2:$AN$8, 0), MATCH(INDEX(Settings!$AI$19:$AI$33, MATCH(P$10, Settings!$Y$19:$Y$33, 0)), $AO$1:$AU$1, 0))), 0))</f>
        <v/>
      </c>
      <c r="AZ419" s="120" t="str">
        <f>IF(OR($B419="", Q419="", Q$10="", AZ$9), "", IFERROR($B419+INDEX(Settings!$AF$19:$AF$33, MATCH(Q$10, Settings!$Y$19:$Y$33, 0))+IF(INDEX(Settings!$AI$19:$AI$33, MATCH(Q$10, Settings!$Y$19:$Y$33, 0))="", 0, INDEX($AO$2:$AU$8, MATCH(TEXT($B419, "ddd"), $AN$2:$AN$8, 0), MATCH(INDEX(Settings!$AI$19:$AI$33, MATCH(Q$10, Settings!$Y$19:$Y$33, 0)), $AO$1:$AU$1, 0))), 0))</f>
        <v/>
      </c>
      <c r="BB419" s="118" t="str">
        <f>IF(OR(C$10="", $B419="", C419="", BB$9=""), "", IFERROR(WORKDAY((DATE(YEAR($B419), MONTH($B419)+INDEX(Settings!$AM$19:$AM$33, MATCH(C$10, Settings!$Y$19:$Y$33, 0)), IF(INDEX(Settings!$AQ$19:$AQ$33, MATCH(C$10, Settings!$Y$19:$Y$33, 0))=0, DAY($B419), INDEX(Settings!$AQ$19:$AQ$33, MATCH(C$10, Settings!$Y$19:$Y$33, 0))))-1), 1, Settings!$AY$23:$AY$38), ""))</f>
        <v/>
      </c>
      <c r="BC419" s="119" t="str">
        <f>IF(OR(D$10="", $B419="", D419="", BC$9=""), "", IFERROR(WORKDAY((DATE(YEAR($B419), MONTH($B419)+INDEX(Settings!$AM$19:$AM$33, MATCH(D$10, Settings!$Y$19:$Y$33, 0)), IF(INDEX(Settings!$AQ$19:$AQ$33, MATCH(D$10, Settings!$Y$19:$Y$33, 0))=0, DAY($B419), INDEX(Settings!$AQ$19:$AQ$33, MATCH(D$10, Settings!$Y$19:$Y$33, 0))))-1), 1, Settings!$AY$23:$AY$38), ""))</f>
        <v/>
      </c>
      <c r="BD419" s="119" t="str">
        <f>IF(OR(E$10="", $B419="", E419="", BD$9=""), "", IFERROR(WORKDAY((DATE(YEAR($B419), MONTH($B419)+INDEX(Settings!$AM$19:$AM$33, MATCH(E$10, Settings!$Y$19:$Y$33, 0)), IF(INDEX(Settings!$AQ$19:$AQ$33, MATCH(E$10, Settings!$Y$19:$Y$33, 0))=0, DAY($B419), INDEX(Settings!$AQ$19:$AQ$33, MATCH(E$10, Settings!$Y$19:$Y$33, 0))))-1), 1, Settings!$AY$23:$AY$38), ""))</f>
        <v/>
      </c>
      <c r="BE419" s="119" t="str">
        <f>IF(OR(F$10="", $B419="", F419="", BE$9=""), "", IFERROR(WORKDAY((DATE(YEAR($B419), MONTH($B419)+INDEX(Settings!$AM$19:$AM$33, MATCH(F$10, Settings!$Y$19:$Y$33, 0)), IF(INDEX(Settings!$AQ$19:$AQ$33, MATCH(F$10, Settings!$Y$19:$Y$33, 0))=0, DAY($B419), INDEX(Settings!$AQ$19:$AQ$33, MATCH(F$10, Settings!$Y$19:$Y$33, 0))))-1), 1, Settings!$AY$23:$AY$38), ""))</f>
        <v/>
      </c>
      <c r="BF419" s="119" t="str">
        <f>IF(OR(G$10="", $B419="", G419="", BF$9=""), "", IFERROR(WORKDAY((DATE(YEAR($B419), MONTH($B419)+INDEX(Settings!$AM$19:$AM$33, MATCH(G$10, Settings!$Y$19:$Y$33, 0)), IF(INDEX(Settings!$AQ$19:$AQ$33, MATCH(G$10, Settings!$Y$19:$Y$33, 0))=0, DAY($B419), INDEX(Settings!$AQ$19:$AQ$33, MATCH(G$10, Settings!$Y$19:$Y$33, 0))))-1), 1, Settings!$AY$23:$AY$38), ""))</f>
        <v/>
      </c>
      <c r="BG419" s="119" t="str">
        <f>IF(OR(H$10="", $B419="", H419="", BG$9=""), "", IFERROR(WORKDAY((DATE(YEAR($B419), MONTH($B419)+INDEX(Settings!$AM$19:$AM$33, MATCH(H$10, Settings!$Y$19:$Y$33, 0)), IF(INDEX(Settings!$AQ$19:$AQ$33, MATCH(H$10, Settings!$Y$19:$Y$33, 0))=0, DAY($B419), INDEX(Settings!$AQ$19:$AQ$33, MATCH(H$10, Settings!$Y$19:$Y$33, 0))))-1), 1, Settings!$AY$23:$AY$38), ""))</f>
        <v/>
      </c>
      <c r="BH419" s="119" t="str">
        <f>IF(OR(I$10="", $B419="", I419="", BH$9=""), "", IFERROR(WORKDAY((DATE(YEAR($B419), MONTH($B419)+INDEX(Settings!$AM$19:$AM$33, MATCH(I$10, Settings!$Y$19:$Y$33, 0)), IF(INDEX(Settings!$AQ$19:$AQ$33, MATCH(I$10, Settings!$Y$19:$Y$33, 0))=0, DAY($B419), INDEX(Settings!$AQ$19:$AQ$33, MATCH(I$10, Settings!$Y$19:$Y$33, 0))))-1), 1, Settings!$AY$23:$AY$38), ""))</f>
        <v/>
      </c>
      <c r="BI419" s="119" t="str">
        <f>IF(OR(J$10="", $B419="", J419="", BI$9=""), "", IFERROR(WORKDAY((DATE(YEAR($B419), MONTH($B419)+INDEX(Settings!$AM$19:$AM$33, MATCH(J$10, Settings!$Y$19:$Y$33, 0)), IF(INDEX(Settings!$AQ$19:$AQ$33, MATCH(J$10, Settings!$Y$19:$Y$33, 0))=0, DAY($B419), INDEX(Settings!$AQ$19:$AQ$33, MATCH(J$10, Settings!$Y$19:$Y$33, 0))))-1), 1, Settings!$AY$23:$AY$38), ""))</f>
        <v/>
      </c>
      <c r="BJ419" s="119" t="str">
        <f>IF(OR(K$10="", $B419="", K419="", BJ$9=""), "", IFERROR(WORKDAY((DATE(YEAR($B419), MONTH($B419)+INDEX(Settings!$AM$19:$AM$33, MATCH(K$10, Settings!$Y$19:$Y$33, 0)), IF(INDEX(Settings!$AQ$19:$AQ$33, MATCH(K$10, Settings!$Y$19:$Y$33, 0))=0, DAY($B419), INDEX(Settings!$AQ$19:$AQ$33, MATCH(K$10, Settings!$Y$19:$Y$33, 0))))-1), 1, Settings!$AY$23:$AY$38), ""))</f>
        <v/>
      </c>
      <c r="BK419" s="119" t="str">
        <f>IF(OR(L$10="", $B419="", L419="", BK$9=""), "", IFERROR(WORKDAY((DATE(YEAR($B419), MONTH($B419)+INDEX(Settings!$AM$19:$AM$33, MATCH(L$10, Settings!$Y$19:$Y$33, 0)), IF(INDEX(Settings!$AQ$19:$AQ$33, MATCH(L$10, Settings!$Y$19:$Y$33, 0))=0, DAY($B419), INDEX(Settings!$AQ$19:$AQ$33, MATCH(L$10, Settings!$Y$19:$Y$33, 0))))-1), 1, Settings!$AY$23:$AY$38), ""))</f>
        <v/>
      </c>
      <c r="BL419" s="119" t="str">
        <f>IF(OR(M$10="", $B419="", M419="", BL$9=""), "", IFERROR(WORKDAY((DATE(YEAR($B419), MONTH($B419)+INDEX(Settings!$AM$19:$AM$33, MATCH(M$10, Settings!$Y$19:$Y$33, 0)), IF(INDEX(Settings!$AQ$19:$AQ$33, MATCH(M$10, Settings!$Y$19:$Y$33, 0))=0, DAY($B419), INDEX(Settings!$AQ$19:$AQ$33, MATCH(M$10, Settings!$Y$19:$Y$33, 0))))-1), 1, Settings!$AY$23:$AY$38), ""))</f>
        <v/>
      </c>
      <c r="BM419" s="119" t="str">
        <f>IF(OR(N$10="", $B419="", N419="", BM$9=""), "", IFERROR(WORKDAY((DATE(YEAR($B419), MONTH($B419)+INDEX(Settings!$AM$19:$AM$33, MATCH(N$10, Settings!$Y$19:$Y$33, 0)), IF(INDEX(Settings!$AQ$19:$AQ$33, MATCH(N$10, Settings!$Y$19:$Y$33, 0))=0, DAY($B419), INDEX(Settings!$AQ$19:$AQ$33, MATCH(N$10, Settings!$Y$19:$Y$33, 0))))-1), 1, Settings!$AY$23:$AY$38), ""))</f>
        <v/>
      </c>
      <c r="BN419" s="119" t="str">
        <f>IF(OR(O$10="", $B419="", O419="", BN$9=""), "", IFERROR(WORKDAY((DATE(YEAR($B419), MONTH($B419)+INDEX(Settings!$AM$19:$AM$33, MATCH(O$10, Settings!$Y$19:$Y$33, 0)), IF(INDEX(Settings!$AQ$19:$AQ$33, MATCH(O$10, Settings!$Y$19:$Y$33, 0))=0, DAY($B419), INDEX(Settings!$AQ$19:$AQ$33, MATCH(O$10, Settings!$Y$19:$Y$33, 0))))-1), 1, Settings!$AY$23:$AY$38), ""))</f>
        <v/>
      </c>
      <c r="BO419" s="119" t="str">
        <f>IF(OR(P$10="", $B419="", P419="", BO$9=""), "", IFERROR(WORKDAY((DATE(YEAR($B419), MONTH($B419)+INDEX(Settings!$AM$19:$AM$33, MATCH(P$10, Settings!$Y$19:$Y$33, 0)), IF(INDEX(Settings!$AQ$19:$AQ$33, MATCH(P$10, Settings!$Y$19:$Y$33, 0))=0, DAY($B419), INDEX(Settings!$AQ$19:$AQ$33, MATCH(P$10, Settings!$Y$19:$Y$33, 0))))-1), 1, Settings!$AY$23:$AY$38), ""))</f>
        <v/>
      </c>
      <c r="BP419" s="120" t="str">
        <f>IF(OR(Q$10="", $B419="", Q419="", BP$9=""), "", IFERROR(WORKDAY((DATE(YEAR($B419), MONTH($B419)+INDEX(Settings!$AM$19:$AM$33, MATCH(Q$10, Settings!$Y$19:$Y$33, 0)), IF(INDEX(Settings!$AQ$19:$AQ$33, MATCH(Q$10, Settings!$Y$19:$Y$33, 0))=0, DAY($B419), INDEX(Settings!$AQ$19:$AQ$33, MATCH(Q$10, Settings!$Y$19:$Y$33, 0))))-1), 1, Settings!$AY$23:$AY$38), ""))</f>
        <v/>
      </c>
      <c r="BR419" s="118" t="str">
        <f>IF(BB419="", "", IF(BB419&lt;=$B419, WORKDAY(DATE(YEAR($BB419), MONTH(BB419)+1, DAY(BB419)-1), 1, Settings!$AY$23:$AY$38), BB419))</f>
        <v/>
      </c>
      <c r="BS419" s="119" t="str">
        <f>IF(BC419="", "", IF(BC419&lt;=$B419, WORKDAY(DATE(YEAR($BB419), MONTH(BC419)+1, DAY(BC419)-1), 1, Settings!$AY$23:$AY$38), BC419))</f>
        <v/>
      </c>
      <c r="BT419" s="119" t="str">
        <f>IF(BD419="", "", IF(BD419&lt;=$B419, WORKDAY(DATE(YEAR($BB419), MONTH(BD419)+1, DAY(BD419)-1), 1, Settings!$AY$23:$AY$38), BD419))</f>
        <v/>
      </c>
      <c r="BU419" s="119" t="str">
        <f>IF(BE419="", "", IF(BE419&lt;=$B419, WORKDAY(DATE(YEAR($BB419), MONTH(BE419)+1, DAY(BE419)-1), 1, Settings!$AY$23:$AY$38), BE419))</f>
        <v/>
      </c>
      <c r="BV419" s="119" t="str">
        <f>IF(BF419="", "", IF(BF419&lt;=$B419, WORKDAY(DATE(YEAR($BB419), MONTH(BF419)+1, DAY(BF419)-1), 1, Settings!$AY$23:$AY$38), BF419))</f>
        <v/>
      </c>
      <c r="BW419" s="119" t="str">
        <f>IF(BG419="", "", IF(BG419&lt;=$B419, WORKDAY(DATE(YEAR($BB419), MONTH(BG419)+1, DAY(BG419)-1), 1, Settings!$AY$23:$AY$38), BG419))</f>
        <v/>
      </c>
      <c r="BX419" s="119" t="str">
        <f>IF(BH419="", "", IF(BH419&lt;=$B419, WORKDAY(DATE(YEAR($BB419), MONTH(BH419)+1, DAY(BH419)-1), 1, Settings!$AY$23:$AY$38), BH419))</f>
        <v/>
      </c>
      <c r="BY419" s="119" t="str">
        <f>IF(BI419="", "", IF(BI419&lt;=$B419, WORKDAY(DATE(YEAR($BB419), MONTH(BI419)+1, DAY(BI419)-1), 1, Settings!$AY$23:$AY$38), BI419))</f>
        <v/>
      </c>
      <c r="BZ419" s="119" t="str">
        <f>IF(BJ419="", "", IF(BJ419&lt;=$B419, WORKDAY(DATE(YEAR($BB419), MONTH(BJ419)+1, DAY(BJ419)-1), 1, Settings!$AY$23:$AY$38), BJ419))</f>
        <v/>
      </c>
      <c r="CA419" s="119" t="str">
        <f>IF(BK419="", "", IF(BK419&lt;=$B419, WORKDAY(DATE(YEAR($BB419), MONTH(BK419)+1, DAY(BK419)-1), 1, Settings!$AY$23:$AY$38), BK419))</f>
        <v/>
      </c>
      <c r="CB419" s="119" t="str">
        <f>IF(BL419="", "", IF(BL419&lt;=$B419, WORKDAY(DATE(YEAR($BB419), MONTH(BL419)+1, DAY(BL419)-1), 1, Settings!$AY$23:$AY$38), BL419))</f>
        <v/>
      </c>
      <c r="CC419" s="119" t="str">
        <f>IF(BM419="", "", IF(BM419&lt;=$B419, WORKDAY(DATE(YEAR($BB419), MONTH(BM419)+1, DAY(BM419)-1), 1, Settings!$AY$23:$AY$38), BM419))</f>
        <v/>
      </c>
      <c r="CD419" s="119" t="str">
        <f>IF(BN419="", "", IF(BN419&lt;=$B419, WORKDAY(DATE(YEAR($BB419), MONTH(BN419)+1, DAY(BN419)-1), 1, Settings!$AY$23:$AY$38), BN419))</f>
        <v/>
      </c>
      <c r="CE419" s="119" t="str">
        <f>IF(BO419="", "", IF(BO419&lt;=$B419, WORKDAY(DATE(YEAR($BB419), MONTH(BO419)+1, DAY(BO419)-1), 1, Settings!$AY$23:$AY$38), BO419))</f>
        <v/>
      </c>
      <c r="CF419" s="120" t="str">
        <f>IF(BP419="", "", IF(BP419&lt;=$B419, WORKDAY(DATE(YEAR($BB419), MONTH(BP419)+1, DAY(BP419)-1), 1, Settings!$AY$23:$AY$38), BP419))</f>
        <v/>
      </c>
      <c r="CH419" s="48" t="str">
        <f t="shared" si="190"/>
        <v/>
      </c>
      <c r="CI419" s="49" t="str">
        <f t="shared" si="191"/>
        <v/>
      </c>
      <c r="CJ419" s="49" t="str">
        <f t="shared" si="192"/>
        <v/>
      </c>
      <c r="CK419" s="49" t="str">
        <f t="shared" si="193"/>
        <v/>
      </c>
      <c r="CL419" s="49" t="str">
        <f t="shared" si="194"/>
        <v/>
      </c>
      <c r="CM419" s="49" t="str">
        <f t="shared" si="195"/>
        <v/>
      </c>
      <c r="CN419" s="49" t="str">
        <f t="shared" si="196"/>
        <v/>
      </c>
      <c r="CO419" s="49" t="str">
        <f t="shared" si="197"/>
        <v/>
      </c>
      <c r="CP419" s="49" t="str">
        <f t="shared" si="198"/>
        <v/>
      </c>
      <c r="CQ419" s="49" t="str">
        <f t="shared" si="199"/>
        <v/>
      </c>
      <c r="CR419" s="49" t="str">
        <f t="shared" si="200"/>
        <v/>
      </c>
      <c r="CS419" s="49" t="str">
        <f t="shared" si="201"/>
        <v/>
      </c>
      <c r="CT419" s="49" t="str">
        <f t="shared" si="202"/>
        <v/>
      </c>
      <c r="CU419" s="49" t="str">
        <f t="shared" si="203"/>
        <v/>
      </c>
      <c r="CV419" s="16" t="str">
        <f t="shared" si="204"/>
        <v/>
      </c>
      <c r="CX419" s="48" t="str">
        <f t="shared" si="205"/>
        <v/>
      </c>
      <c r="CY419" s="49" t="str">
        <f t="shared" si="206"/>
        <v/>
      </c>
      <c r="CZ419" s="49" t="str">
        <f t="shared" si="207"/>
        <v/>
      </c>
      <c r="DA419" s="49" t="str">
        <f t="shared" si="208"/>
        <v/>
      </c>
      <c r="DB419" s="49" t="str">
        <f t="shared" si="209"/>
        <v/>
      </c>
      <c r="DC419" s="49" t="str">
        <f t="shared" si="210"/>
        <v/>
      </c>
      <c r="DD419" s="49" t="str">
        <f t="shared" si="211"/>
        <v/>
      </c>
      <c r="DE419" s="49" t="str">
        <f t="shared" si="212"/>
        <v/>
      </c>
      <c r="DF419" s="49" t="str">
        <f t="shared" si="213"/>
        <v/>
      </c>
      <c r="DG419" s="49" t="str">
        <f t="shared" si="214"/>
        <v/>
      </c>
      <c r="DH419" s="49" t="str">
        <f t="shared" si="215"/>
        <v/>
      </c>
      <c r="DI419" s="49" t="str">
        <f t="shared" si="216"/>
        <v/>
      </c>
      <c r="DJ419" s="49" t="str">
        <f t="shared" si="217"/>
        <v/>
      </c>
      <c r="DK419" s="49" t="str">
        <f t="shared" si="218"/>
        <v/>
      </c>
      <c r="DL419" s="16" t="str">
        <f t="shared" si="219"/>
        <v/>
      </c>
      <c r="DN419" s="17" t="str">
        <f t="shared" si="220"/>
        <v>Aug 2020</v>
      </c>
    </row>
    <row r="420" spans="1:118" x14ac:dyDescent="0.25">
      <c r="A420" s="30"/>
      <c r="B420" s="102">
        <f>IF(B419="", "", IFERROR(IF(B419+1&gt;Settings!$G$25, "", B419+1), ""))</f>
        <v>44056</v>
      </c>
      <c r="C420" s="294"/>
      <c r="D420" s="295"/>
      <c r="E420" s="295"/>
      <c r="F420" s="295"/>
      <c r="G420" s="295"/>
      <c r="H420" s="295"/>
      <c r="I420" s="295"/>
      <c r="J420" s="295"/>
      <c r="K420" s="295"/>
      <c r="L420" s="295"/>
      <c r="M420" s="295"/>
      <c r="N420" s="295"/>
      <c r="O420" s="295"/>
      <c r="P420" s="295"/>
      <c r="Q420" s="296"/>
      <c r="R420" s="30"/>
      <c r="T420" s="17" t="str">
        <f>IF($B420="", "", IF($B420&lt;Settings!$G$23, "Old", "New"))</f>
        <v>New</v>
      </c>
      <c r="AL420" s="118" t="str">
        <f>IF(OR($B420="", C420="", C$10="", AL$9), "", IFERROR($B420+INDEX(Settings!$AF$19:$AF$33, MATCH(C$10, Settings!$Y$19:$Y$33, 0))+IF(INDEX(Settings!$AI$19:$AI$33, MATCH(C$10, Settings!$Y$19:$Y$33, 0))="", 0, INDEX($AO$2:$AU$8, MATCH(TEXT($B420, "ddd"), $AN$2:$AN$8, 0), MATCH(INDEX(Settings!$AI$19:$AI$33, MATCH(C$10, Settings!$Y$19:$Y$33, 0)), $AO$1:$AU$1, 0))), 0))</f>
        <v/>
      </c>
      <c r="AM420" s="119" t="str">
        <f>IF(OR($B420="", D420="", D$10="", AM$9), "", IFERROR($B420+INDEX(Settings!$AF$19:$AF$33, MATCH(D$10, Settings!$Y$19:$Y$33, 0))+IF(INDEX(Settings!$AI$19:$AI$33, MATCH(D$10, Settings!$Y$19:$Y$33, 0))="", 0, INDEX($AO$2:$AU$8, MATCH(TEXT($B420, "ddd"), $AN$2:$AN$8, 0), MATCH(INDEX(Settings!$AI$19:$AI$33, MATCH(D$10, Settings!$Y$19:$Y$33, 0)), $AO$1:$AU$1, 0))), 0))</f>
        <v/>
      </c>
      <c r="AN420" s="119" t="str">
        <f>IF(OR($B420="", E420="", E$10="", AN$9), "", IFERROR($B420+INDEX(Settings!$AF$19:$AF$33, MATCH(E$10, Settings!$Y$19:$Y$33, 0))+IF(INDEX(Settings!$AI$19:$AI$33, MATCH(E$10, Settings!$Y$19:$Y$33, 0))="", 0, INDEX($AO$2:$AU$8, MATCH(TEXT($B420, "ddd"), $AN$2:$AN$8, 0), MATCH(INDEX(Settings!$AI$19:$AI$33, MATCH(E$10, Settings!$Y$19:$Y$33, 0)), $AO$1:$AU$1, 0))), 0))</f>
        <v/>
      </c>
      <c r="AO420" s="119" t="str">
        <f>IF(OR($B420="", F420="", F$10="", AO$9), "", IFERROR($B420+INDEX(Settings!$AF$19:$AF$33, MATCH(F$10, Settings!$Y$19:$Y$33, 0))+IF(INDEX(Settings!$AI$19:$AI$33, MATCH(F$10, Settings!$Y$19:$Y$33, 0))="", 0, INDEX($AO$2:$AU$8, MATCH(TEXT($B420, "ddd"), $AN$2:$AN$8, 0), MATCH(INDEX(Settings!$AI$19:$AI$33, MATCH(F$10, Settings!$Y$19:$Y$33, 0)), $AO$1:$AU$1, 0))), 0))</f>
        <v/>
      </c>
      <c r="AP420" s="119" t="str">
        <f>IF(OR($B420="", G420="", G$10="", AP$9), "", IFERROR($B420+INDEX(Settings!$AF$19:$AF$33, MATCH(G$10, Settings!$Y$19:$Y$33, 0))+IF(INDEX(Settings!$AI$19:$AI$33, MATCH(G$10, Settings!$Y$19:$Y$33, 0))="", 0, INDEX($AO$2:$AU$8, MATCH(TEXT($B420, "ddd"), $AN$2:$AN$8, 0), MATCH(INDEX(Settings!$AI$19:$AI$33, MATCH(G$10, Settings!$Y$19:$Y$33, 0)), $AO$1:$AU$1, 0))), 0))</f>
        <v/>
      </c>
      <c r="AQ420" s="119" t="str">
        <f>IF(OR($B420="", H420="", H$10="", AQ$9), "", IFERROR($B420+INDEX(Settings!$AF$19:$AF$33, MATCH(H$10, Settings!$Y$19:$Y$33, 0))+IF(INDEX(Settings!$AI$19:$AI$33, MATCH(H$10, Settings!$Y$19:$Y$33, 0))="", 0, INDEX($AO$2:$AU$8, MATCH(TEXT($B420, "ddd"), $AN$2:$AN$8, 0), MATCH(INDEX(Settings!$AI$19:$AI$33, MATCH(H$10, Settings!$Y$19:$Y$33, 0)), $AO$1:$AU$1, 0))), 0))</f>
        <v/>
      </c>
      <c r="AR420" s="119" t="str">
        <f>IF(OR($B420="", I420="", I$10="", AR$9), "", IFERROR($B420+INDEX(Settings!$AF$19:$AF$33, MATCH(I$10, Settings!$Y$19:$Y$33, 0))+IF(INDEX(Settings!$AI$19:$AI$33, MATCH(I$10, Settings!$Y$19:$Y$33, 0))="", 0, INDEX($AO$2:$AU$8, MATCH(TEXT($B420, "ddd"), $AN$2:$AN$8, 0), MATCH(INDEX(Settings!$AI$19:$AI$33, MATCH(I$10, Settings!$Y$19:$Y$33, 0)), $AO$1:$AU$1, 0))), 0))</f>
        <v/>
      </c>
      <c r="AS420" s="119" t="str">
        <f>IF(OR($B420="", J420="", J$10="", AS$9), "", IFERROR($B420+INDEX(Settings!$AF$19:$AF$33, MATCH(J$10, Settings!$Y$19:$Y$33, 0))+IF(INDEX(Settings!$AI$19:$AI$33, MATCH(J$10, Settings!$Y$19:$Y$33, 0))="", 0, INDEX($AO$2:$AU$8, MATCH(TEXT($B420, "ddd"), $AN$2:$AN$8, 0), MATCH(INDEX(Settings!$AI$19:$AI$33, MATCH(J$10, Settings!$Y$19:$Y$33, 0)), $AO$1:$AU$1, 0))), 0))</f>
        <v/>
      </c>
      <c r="AT420" s="119" t="str">
        <f>IF(OR($B420="", K420="", K$10="", AT$9), "", IFERROR($B420+INDEX(Settings!$AF$19:$AF$33, MATCH(K$10, Settings!$Y$19:$Y$33, 0))+IF(INDEX(Settings!$AI$19:$AI$33, MATCH(K$10, Settings!$Y$19:$Y$33, 0))="", 0, INDEX($AO$2:$AU$8, MATCH(TEXT($B420, "ddd"), $AN$2:$AN$8, 0), MATCH(INDEX(Settings!$AI$19:$AI$33, MATCH(K$10, Settings!$Y$19:$Y$33, 0)), $AO$1:$AU$1, 0))), 0))</f>
        <v/>
      </c>
      <c r="AU420" s="119" t="str">
        <f>IF(OR($B420="", L420="", L$10="", AU$9), "", IFERROR($B420+INDEX(Settings!$AF$19:$AF$33, MATCH(L$10, Settings!$Y$19:$Y$33, 0))+IF(INDEX(Settings!$AI$19:$AI$33, MATCH(L$10, Settings!$Y$19:$Y$33, 0))="", 0, INDEX($AO$2:$AU$8, MATCH(TEXT($B420, "ddd"), $AN$2:$AN$8, 0), MATCH(INDEX(Settings!$AI$19:$AI$33, MATCH(L$10, Settings!$Y$19:$Y$33, 0)), $AO$1:$AU$1, 0))), 0))</f>
        <v/>
      </c>
      <c r="AV420" s="119" t="str">
        <f>IF(OR($B420="", M420="", M$10="", AV$9), "", IFERROR($B420+INDEX(Settings!$AF$19:$AF$33, MATCH(M$10, Settings!$Y$19:$Y$33, 0))+IF(INDEX(Settings!$AI$19:$AI$33, MATCH(M$10, Settings!$Y$19:$Y$33, 0))="", 0, INDEX($AO$2:$AU$8, MATCH(TEXT($B420, "ddd"), $AN$2:$AN$8, 0), MATCH(INDEX(Settings!$AI$19:$AI$33, MATCH(M$10, Settings!$Y$19:$Y$33, 0)), $AO$1:$AU$1, 0))), 0))</f>
        <v/>
      </c>
      <c r="AW420" s="119" t="str">
        <f>IF(OR($B420="", N420="", N$10="", AW$9), "", IFERROR($B420+INDEX(Settings!$AF$19:$AF$33, MATCH(N$10, Settings!$Y$19:$Y$33, 0))+IF(INDEX(Settings!$AI$19:$AI$33, MATCH(N$10, Settings!$Y$19:$Y$33, 0))="", 0, INDEX($AO$2:$AU$8, MATCH(TEXT($B420, "ddd"), $AN$2:$AN$8, 0), MATCH(INDEX(Settings!$AI$19:$AI$33, MATCH(N$10, Settings!$Y$19:$Y$33, 0)), $AO$1:$AU$1, 0))), 0))</f>
        <v/>
      </c>
      <c r="AX420" s="119" t="str">
        <f>IF(OR($B420="", O420="", O$10="", AX$9), "", IFERROR($B420+INDEX(Settings!$AF$19:$AF$33, MATCH(O$10, Settings!$Y$19:$Y$33, 0))+IF(INDEX(Settings!$AI$19:$AI$33, MATCH(O$10, Settings!$Y$19:$Y$33, 0))="", 0, INDEX($AO$2:$AU$8, MATCH(TEXT($B420, "ddd"), $AN$2:$AN$8, 0), MATCH(INDEX(Settings!$AI$19:$AI$33, MATCH(O$10, Settings!$Y$19:$Y$33, 0)), $AO$1:$AU$1, 0))), 0))</f>
        <v/>
      </c>
      <c r="AY420" s="119" t="str">
        <f>IF(OR($B420="", P420="", P$10="", AY$9), "", IFERROR($B420+INDEX(Settings!$AF$19:$AF$33, MATCH(P$10, Settings!$Y$19:$Y$33, 0))+IF(INDEX(Settings!$AI$19:$AI$33, MATCH(P$10, Settings!$Y$19:$Y$33, 0))="", 0, INDEX($AO$2:$AU$8, MATCH(TEXT($B420, "ddd"), $AN$2:$AN$8, 0), MATCH(INDEX(Settings!$AI$19:$AI$33, MATCH(P$10, Settings!$Y$19:$Y$33, 0)), $AO$1:$AU$1, 0))), 0))</f>
        <v/>
      </c>
      <c r="AZ420" s="120" t="str">
        <f>IF(OR($B420="", Q420="", Q$10="", AZ$9), "", IFERROR($B420+INDEX(Settings!$AF$19:$AF$33, MATCH(Q$10, Settings!$Y$19:$Y$33, 0))+IF(INDEX(Settings!$AI$19:$AI$33, MATCH(Q$10, Settings!$Y$19:$Y$33, 0))="", 0, INDEX($AO$2:$AU$8, MATCH(TEXT($B420, "ddd"), $AN$2:$AN$8, 0), MATCH(INDEX(Settings!$AI$19:$AI$33, MATCH(Q$10, Settings!$Y$19:$Y$33, 0)), $AO$1:$AU$1, 0))), 0))</f>
        <v/>
      </c>
      <c r="BB420" s="118" t="str">
        <f>IF(OR(C$10="", $B420="", C420="", BB$9=""), "", IFERROR(WORKDAY((DATE(YEAR($B420), MONTH($B420)+INDEX(Settings!$AM$19:$AM$33, MATCH(C$10, Settings!$Y$19:$Y$33, 0)), IF(INDEX(Settings!$AQ$19:$AQ$33, MATCH(C$10, Settings!$Y$19:$Y$33, 0))=0, DAY($B420), INDEX(Settings!$AQ$19:$AQ$33, MATCH(C$10, Settings!$Y$19:$Y$33, 0))))-1), 1, Settings!$AY$23:$AY$38), ""))</f>
        <v/>
      </c>
      <c r="BC420" s="119" t="str">
        <f>IF(OR(D$10="", $B420="", D420="", BC$9=""), "", IFERROR(WORKDAY((DATE(YEAR($B420), MONTH($B420)+INDEX(Settings!$AM$19:$AM$33, MATCH(D$10, Settings!$Y$19:$Y$33, 0)), IF(INDEX(Settings!$AQ$19:$AQ$33, MATCH(D$10, Settings!$Y$19:$Y$33, 0))=0, DAY($B420), INDEX(Settings!$AQ$19:$AQ$33, MATCH(D$10, Settings!$Y$19:$Y$33, 0))))-1), 1, Settings!$AY$23:$AY$38), ""))</f>
        <v/>
      </c>
      <c r="BD420" s="119" t="str">
        <f>IF(OR(E$10="", $B420="", E420="", BD$9=""), "", IFERROR(WORKDAY((DATE(YEAR($B420), MONTH($B420)+INDEX(Settings!$AM$19:$AM$33, MATCH(E$10, Settings!$Y$19:$Y$33, 0)), IF(INDEX(Settings!$AQ$19:$AQ$33, MATCH(E$10, Settings!$Y$19:$Y$33, 0))=0, DAY($B420), INDEX(Settings!$AQ$19:$AQ$33, MATCH(E$10, Settings!$Y$19:$Y$33, 0))))-1), 1, Settings!$AY$23:$AY$38), ""))</f>
        <v/>
      </c>
      <c r="BE420" s="119" t="str">
        <f>IF(OR(F$10="", $B420="", F420="", BE$9=""), "", IFERROR(WORKDAY((DATE(YEAR($B420), MONTH($B420)+INDEX(Settings!$AM$19:$AM$33, MATCH(F$10, Settings!$Y$19:$Y$33, 0)), IF(INDEX(Settings!$AQ$19:$AQ$33, MATCH(F$10, Settings!$Y$19:$Y$33, 0))=0, DAY($B420), INDEX(Settings!$AQ$19:$AQ$33, MATCH(F$10, Settings!$Y$19:$Y$33, 0))))-1), 1, Settings!$AY$23:$AY$38), ""))</f>
        <v/>
      </c>
      <c r="BF420" s="119" t="str">
        <f>IF(OR(G$10="", $B420="", G420="", BF$9=""), "", IFERROR(WORKDAY((DATE(YEAR($B420), MONTH($B420)+INDEX(Settings!$AM$19:$AM$33, MATCH(G$10, Settings!$Y$19:$Y$33, 0)), IF(INDEX(Settings!$AQ$19:$AQ$33, MATCH(G$10, Settings!$Y$19:$Y$33, 0))=0, DAY($B420), INDEX(Settings!$AQ$19:$AQ$33, MATCH(G$10, Settings!$Y$19:$Y$33, 0))))-1), 1, Settings!$AY$23:$AY$38), ""))</f>
        <v/>
      </c>
      <c r="BG420" s="119" t="str">
        <f>IF(OR(H$10="", $B420="", H420="", BG$9=""), "", IFERROR(WORKDAY((DATE(YEAR($B420), MONTH($B420)+INDEX(Settings!$AM$19:$AM$33, MATCH(H$10, Settings!$Y$19:$Y$33, 0)), IF(INDEX(Settings!$AQ$19:$AQ$33, MATCH(H$10, Settings!$Y$19:$Y$33, 0))=0, DAY($B420), INDEX(Settings!$AQ$19:$AQ$33, MATCH(H$10, Settings!$Y$19:$Y$33, 0))))-1), 1, Settings!$AY$23:$AY$38), ""))</f>
        <v/>
      </c>
      <c r="BH420" s="119" t="str">
        <f>IF(OR(I$10="", $B420="", I420="", BH$9=""), "", IFERROR(WORKDAY((DATE(YEAR($B420), MONTH($B420)+INDEX(Settings!$AM$19:$AM$33, MATCH(I$10, Settings!$Y$19:$Y$33, 0)), IF(INDEX(Settings!$AQ$19:$AQ$33, MATCH(I$10, Settings!$Y$19:$Y$33, 0))=0, DAY($B420), INDEX(Settings!$AQ$19:$AQ$33, MATCH(I$10, Settings!$Y$19:$Y$33, 0))))-1), 1, Settings!$AY$23:$AY$38), ""))</f>
        <v/>
      </c>
      <c r="BI420" s="119" t="str">
        <f>IF(OR(J$10="", $B420="", J420="", BI$9=""), "", IFERROR(WORKDAY((DATE(YEAR($B420), MONTH($B420)+INDEX(Settings!$AM$19:$AM$33, MATCH(J$10, Settings!$Y$19:$Y$33, 0)), IF(INDEX(Settings!$AQ$19:$AQ$33, MATCH(J$10, Settings!$Y$19:$Y$33, 0))=0, DAY($B420), INDEX(Settings!$AQ$19:$AQ$33, MATCH(J$10, Settings!$Y$19:$Y$33, 0))))-1), 1, Settings!$AY$23:$AY$38), ""))</f>
        <v/>
      </c>
      <c r="BJ420" s="119" t="str">
        <f>IF(OR(K$10="", $B420="", K420="", BJ$9=""), "", IFERROR(WORKDAY((DATE(YEAR($B420), MONTH($B420)+INDEX(Settings!$AM$19:$AM$33, MATCH(K$10, Settings!$Y$19:$Y$33, 0)), IF(INDEX(Settings!$AQ$19:$AQ$33, MATCH(K$10, Settings!$Y$19:$Y$33, 0))=0, DAY($B420), INDEX(Settings!$AQ$19:$AQ$33, MATCH(K$10, Settings!$Y$19:$Y$33, 0))))-1), 1, Settings!$AY$23:$AY$38), ""))</f>
        <v/>
      </c>
      <c r="BK420" s="119" t="str">
        <f>IF(OR(L$10="", $B420="", L420="", BK$9=""), "", IFERROR(WORKDAY((DATE(YEAR($B420), MONTH($B420)+INDEX(Settings!$AM$19:$AM$33, MATCH(L$10, Settings!$Y$19:$Y$33, 0)), IF(INDEX(Settings!$AQ$19:$AQ$33, MATCH(L$10, Settings!$Y$19:$Y$33, 0))=0, DAY($B420), INDEX(Settings!$AQ$19:$AQ$33, MATCH(L$10, Settings!$Y$19:$Y$33, 0))))-1), 1, Settings!$AY$23:$AY$38), ""))</f>
        <v/>
      </c>
      <c r="BL420" s="119" t="str">
        <f>IF(OR(M$10="", $B420="", M420="", BL$9=""), "", IFERROR(WORKDAY((DATE(YEAR($B420), MONTH($B420)+INDEX(Settings!$AM$19:$AM$33, MATCH(M$10, Settings!$Y$19:$Y$33, 0)), IF(INDEX(Settings!$AQ$19:$AQ$33, MATCH(M$10, Settings!$Y$19:$Y$33, 0))=0, DAY($B420), INDEX(Settings!$AQ$19:$AQ$33, MATCH(M$10, Settings!$Y$19:$Y$33, 0))))-1), 1, Settings!$AY$23:$AY$38), ""))</f>
        <v/>
      </c>
      <c r="BM420" s="119" t="str">
        <f>IF(OR(N$10="", $B420="", N420="", BM$9=""), "", IFERROR(WORKDAY((DATE(YEAR($B420), MONTH($B420)+INDEX(Settings!$AM$19:$AM$33, MATCH(N$10, Settings!$Y$19:$Y$33, 0)), IF(INDEX(Settings!$AQ$19:$AQ$33, MATCH(N$10, Settings!$Y$19:$Y$33, 0))=0, DAY($B420), INDEX(Settings!$AQ$19:$AQ$33, MATCH(N$10, Settings!$Y$19:$Y$33, 0))))-1), 1, Settings!$AY$23:$AY$38), ""))</f>
        <v/>
      </c>
      <c r="BN420" s="119" t="str">
        <f>IF(OR(O$10="", $B420="", O420="", BN$9=""), "", IFERROR(WORKDAY((DATE(YEAR($B420), MONTH($B420)+INDEX(Settings!$AM$19:$AM$33, MATCH(O$10, Settings!$Y$19:$Y$33, 0)), IF(INDEX(Settings!$AQ$19:$AQ$33, MATCH(O$10, Settings!$Y$19:$Y$33, 0))=0, DAY($B420), INDEX(Settings!$AQ$19:$AQ$33, MATCH(O$10, Settings!$Y$19:$Y$33, 0))))-1), 1, Settings!$AY$23:$AY$38), ""))</f>
        <v/>
      </c>
      <c r="BO420" s="119" t="str">
        <f>IF(OR(P$10="", $B420="", P420="", BO$9=""), "", IFERROR(WORKDAY((DATE(YEAR($B420), MONTH($B420)+INDEX(Settings!$AM$19:$AM$33, MATCH(P$10, Settings!$Y$19:$Y$33, 0)), IF(INDEX(Settings!$AQ$19:$AQ$33, MATCH(P$10, Settings!$Y$19:$Y$33, 0))=0, DAY($B420), INDEX(Settings!$AQ$19:$AQ$33, MATCH(P$10, Settings!$Y$19:$Y$33, 0))))-1), 1, Settings!$AY$23:$AY$38), ""))</f>
        <v/>
      </c>
      <c r="BP420" s="120" t="str">
        <f>IF(OR(Q$10="", $B420="", Q420="", BP$9=""), "", IFERROR(WORKDAY((DATE(YEAR($B420), MONTH($B420)+INDEX(Settings!$AM$19:$AM$33, MATCH(Q$10, Settings!$Y$19:$Y$33, 0)), IF(INDEX(Settings!$AQ$19:$AQ$33, MATCH(Q$10, Settings!$Y$19:$Y$33, 0))=0, DAY($B420), INDEX(Settings!$AQ$19:$AQ$33, MATCH(Q$10, Settings!$Y$19:$Y$33, 0))))-1), 1, Settings!$AY$23:$AY$38), ""))</f>
        <v/>
      </c>
      <c r="BR420" s="118" t="str">
        <f>IF(BB420="", "", IF(BB420&lt;=$B420, WORKDAY(DATE(YEAR($BB420), MONTH(BB420)+1, DAY(BB420)-1), 1, Settings!$AY$23:$AY$38), BB420))</f>
        <v/>
      </c>
      <c r="BS420" s="119" t="str">
        <f>IF(BC420="", "", IF(BC420&lt;=$B420, WORKDAY(DATE(YEAR($BB420), MONTH(BC420)+1, DAY(BC420)-1), 1, Settings!$AY$23:$AY$38), BC420))</f>
        <v/>
      </c>
      <c r="BT420" s="119" t="str">
        <f>IF(BD420="", "", IF(BD420&lt;=$B420, WORKDAY(DATE(YEAR($BB420), MONTH(BD420)+1, DAY(BD420)-1), 1, Settings!$AY$23:$AY$38), BD420))</f>
        <v/>
      </c>
      <c r="BU420" s="119" t="str">
        <f>IF(BE420="", "", IF(BE420&lt;=$B420, WORKDAY(DATE(YEAR($BB420), MONTH(BE420)+1, DAY(BE420)-1), 1, Settings!$AY$23:$AY$38), BE420))</f>
        <v/>
      </c>
      <c r="BV420" s="119" t="str">
        <f>IF(BF420="", "", IF(BF420&lt;=$B420, WORKDAY(DATE(YEAR($BB420), MONTH(BF420)+1, DAY(BF420)-1), 1, Settings!$AY$23:$AY$38), BF420))</f>
        <v/>
      </c>
      <c r="BW420" s="119" t="str">
        <f>IF(BG420="", "", IF(BG420&lt;=$B420, WORKDAY(DATE(YEAR($BB420), MONTH(BG420)+1, DAY(BG420)-1), 1, Settings!$AY$23:$AY$38), BG420))</f>
        <v/>
      </c>
      <c r="BX420" s="119" t="str">
        <f>IF(BH420="", "", IF(BH420&lt;=$B420, WORKDAY(DATE(YEAR($BB420), MONTH(BH420)+1, DAY(BH420)-1), 1, Settings!$AY$23:$AY$38), BH420))</f>
        <v/>
      </c>
      <c r="BY420" s="119" t="str">
        <f>IF(BI420="", "", IF(BI420&lt;=$B420, WORKDAY(DATE(YEAR($BB420), MONTH(BI420)+1, DAY(BI420)-1), 1, Settings!$AY$23:$AY$38), BI420))</f>
        <v/>
      </c>
      <c r="BZ420" s="119" t="str">
        <f>IF(BJ420="", "", IF(BJ420&lt;=$B420, WORKDAY(DATE(YEAR($BB420), MONTH(BJ420)+1, DAY(BJ420)-1), 1, Settings!$AY$23:$AY$38), BJ420))</f>
        <v/>
      </c>
      <c r="CA420" s="119" t="str">
        <f>IF(BK420="", "", IF(BK420&lt;=$B420, WORKDAY(DATE(YEAR($BB420), MONTH(BK420)+1, DAY(BK420)-1), 1, Settings!$AY$23:$AY$38), BK420))</f>
        <v/>
      </c>
      <c r="CB420" s="119" t="str">
        <f>IF(BL420="", "", IF(BL420&lt;=$B420, WORKDAY(DATE(YEAR($BB420), MONTH(BL420)+1, DAY(BL420)-1), 1, Settings!$AY$23:$AY$38), BL420))</f>
        <v/>
      </c>
      <c r="CC420" s="119" t="str">
        <f>IF(BM420="", "", IF(BM420&lt;=$B420, WORKDAY(DATE(YEAR($BB420), MONTH(BM420)+1, DAY(BM420)-1), 1, Settings!$AY$23:$AY$38), BM420))</f>
        <v/>
      </c>
      <c r="CD420" s="119" t="str">
        <f>IF(BN420="", "", IF(BN420&lt;=$B420, WORKDAY(DATE(YEAR($BB420), MONTH(BN420)+1, DAY(BN420)-1), 1, Settings!$AY$23:$AY$38), BN420))</f>
        <v/>
      </c>
      <c r="CE420" s="119" t="str">
        <f>IF(BO420="", "", IF(BO420&lt;=$B420, WORKDAY(DATE(YEAR($BB420), MONTH(BO420)+1, DAY(BO420)-1), 1, Settings!$AY$23:$AY$38), BO420))</f>
        <v/>
      </c>
      <c r="CF420" s="120" t="str">
        <f>IF(BP420="", "", IF(BP420&lt;=$B420, WORKDAY(DATE(YEAR($BB420), MONTH(BP420)+1, DAY(BP420)-1), 1, Settings!$AY$23:$AY$38), BP420))</f>
        <v/>
      </c>
      <c r="CH420" s="48" t="str">
        <f t="shared" si="190"/>
        <v/>
      </c>
      <c r="CI420" s="49" t="str">
        <f t="shared" si="191"/>
        <v/>
      </c>
      <c r="CJ420" s="49" t="str">
        <f t="shared" si="192"/>
        <v/>
      </c>
      <c r="CK420" s="49" t="str">
        <f t="shared" si="193"/>
        <v/>
      </c>
      <c r="CL420" s="49" t="str">
        <f t="shared" si="194"/>
        <v/>
      </c>
      <c r="CM420" s="49" t="str">
        <f t="shared" si="195"/>
        <v/>
      </c>
      <c r="CN420" s="49" t="str">
        <f t="shared" si="196"/>
        <v/>
      </c>
      <c r="CO420" s="49" t="str">
        <f t="shared" si="197"/>
        <v/>
      </c>
      <c r="CP420" s="49" t="str">
        <f t="shared" si="198"/>
        <v/>
      </c>
      <c r="CQ420" s="49" t="str">
        <f t="shared" si="199"/>
        <v/>
      </c>
      <c r="CR420" s="49" t="str">
        <f t="shared" si="200"/>
        <v/>
      </c>
      <c r="CS420" s="49" t="str">
        <f t="shared" si="201"/>
        <v/>
      </c>
      <c r="CT420" s="49" t="str">
        <f t="shared" si="202"/>
        <v/>
      </c>
      <c r="CU420" s="49" t="str">
        <f t="shared" si="203"/>
        <v/>
      </c>
      <c r="CV420" s="16" t="str">
        <f t="shared" si="204"/>
        <v/>
      </c>
      <c r="CX420" s="48" t="str">
        <f t="shared" si="205"/>
        <v/>
      </c>
      <c r="CY420" s="49" t="str">
        <f t="shared" si="206"/>
        <v/>
      </c>
      <c r="CZ420" s="49" t="str">
        <f t="shared" si="207"/>
        <v/>
      </c>
      <c r="DA420" s="49" t="str">
        <f t="shared" si="208"/>
        <v/>
      </c>
      <c r="DB420" s="49" t="str">
        <f t="shared" si="209"/>
        <v/>
      </c>
      <c r="DC420" s="49" t="str">
        <f t="shared" si="210"/>
        <v/>
      </c>
      <c r="DD420" s="49" t="str">
        <f t="shared" si="211"/>
        <v/>
      </c>
      <c r="DE420" s="49" t="str">
        <f t="shared" si="212"/>
        <v/>
      </c>
      <c r="DF420" s="49" t="str">
        <f t="shared" si="213"/>
        <v/>
      </c>
      <c r="DG420" s="49" t="str">
        <f t="shared" si="214"/>
        <v/>
      </c>
      <c r="DH420" s="49" t="str">
        <f t="shared" si="215"/>
        <v/>
      </c>
      <c r="DI420" s="49" t="str">
        <f t="shared" si="216"/>
        <v/>
      </c>
      <c r="DJ420" s="49" t="str">
        <f t="shared" si="217"/>
        <v/>
      </c>
      <c r="DK420" s="49" t="str">
        <f t="shared" si="218"/>
        <v/>
      </c>
      <c r="DL420" s="16" t="str">
        <f t="shared" si="219"/>
        <v/>
      </c>
      <c r="DN420" s="17" t="str">
        <f t="shared" si="220"/>
        <v>Aug 2020</v>
      </c>
    </row>
    <row r="421" spans="1:118" x14ac:dyDescent="0.25">
      <c r="A421" s="30"/>
      <c r="B421" s="102">
        <f>IF(B420="", "", IFERROR(IF(B420+1&gt;Settings!$G$25, "", B420+1), ""))</f>
        <v>44057</v>
      </c>
      <c r="C421" s="294"/>
      <c r="D421" s="295"/>
      <c r="E421" s="295"/>
      <c r="F421" s="295"/>
      <c r="G421" s="295"/>
      <c r="H421" s="295"/>
      <c r="I421" s="295"/>
      <c r="J421" s="295"/>
      <c r="K421" s="295"/>
      <c r="L421" s="295"/>
      <c r="M421" s="295"/>
      <c r="N421" s="295"/>
      <c r="O421" s="295"/>
      <c r="P421" s="295"/>
      <c r="Q421" s="296"/>
      <c r="R421" s="30"/>
      <c r="T421" s="17" t="str">
        <f>IF($B421="", "", IF($B421&lt;Settings!$G$23, "Old", "New"))</f>
        <v>New</v>
      </c>
      <c r="AL421" s="118" t="str">
        <f>IF(OR($B421="", C421="", C$10="", AL$9), "", IFERROR($B421+INDEX(Settings!$AF$19:$AF$33, MATCH(C$10, Settings!$Y$19:$Y$33, 0))+IF(INDEX(Settings!$AI$19:$AI$33, MATCH(C$10, Settings!$Y$19:$Y$33, 0))="", 0, INDEX($AO$2:$AU$8, MATCH(TEXT($B421, "ddd"), $AN$2:$AN$8, 0), MATCH(INDEX(Settings!$AI$19:$AI$33, MATCH(C$10, Settings!$Y$19:$Y$33, 0)), $AO$1:$AU$1, 0))), 0))</f>
        <v/>
      </c>
      <c r="AM421" s="119" t="str">
        <f>IF(OR($B421="", D421="", D$10="", AM$9), "", IFERROR($B421+INDEX(Settings!$AF$19:$AF$33, MATCH(D$10, Settings!$Y$19:$Y$33, 0))+IF(INDEX(Settings!$AI$19:$AI$33, MATCH(D$10, Settings!$Y$19:$Y$33, 0))="", 0, INDEX($AO$2:$AU$8, MATCH(TEXT($B421, "ddd"), $AN$2:$AN$8, 0), MATCH(INDEX(Settings!$AI$19:$AI$33, MATCH(D$10, Settings!$Y$19:$Y$33, 0)), $AO$1:$AU$1, 0))), 0))</f>
        <v/>
      </c>
      <c r="AN421" s="119" t="str">
        <f>IF(OR($B421="", E421="", E$10="", AN$9), "", IFERROR($B421+INDEX(Settings!$AF$19:$AF$33, MATCH(E$10, Settings!$Y$19:$Y$33, 0))+IF(INDEX(Settings!$AI$19:$AI$33, MATCH(E$10, Settings!$Y$19:$Y$33, 0))="", 0, INDEX($AO$2:$AU$8, MATCH(TEXT($B421, "ddd"), $AN$2:$AN$8, 0), MATCH(INDEX(Settings!$AI$19:$AI$33, MATCH(E$10, Settings!$Y$19:$Y$33, 0)), $AO$1:$AU$1, 0))), 0))</f>
        <v/>
      </c>
      <c r="AO421" s="119" t="str">
        <f>IF(OR($B421="", F421="", F$10="", AO$9), "", IFERROR($B421+INDEX(Settings!$AF$19:$AF$33, MATCH(F$10, Settings!$Y$19:$Y$33, 0))+IF(INDEX(Settings!$AI$19:$AI$33, MATCH(F$10, Settings!$Y$19:$Y$33, 0))="", 0, INDEX($AO$2:$AU$8, MATCH(TEXT($B421, "ddd"), $AN$2:$AN$8, 0), MATCH(INDEX(Settings!$AI$19:$AI$33, MATCH(F$10, Settings!$Y$19:$Y$33, 0)), $AO$1:$AU$1, 0))), 0))</f>
        <v/>
      </c>
      <c r="AP421" s="119" t="str">
        <f>IF(OR($B421="", G421="", G$10="", AP$9), "", IFERROR($B421+INDEX(Settings!$AF$19:$AF$33, MATCH(G$10, Settings!$Y$19:$Y$33, 0))+IF(INDEX(Settings!$AI$19:$AI$33, MATCH(G$10, Settings!$Y$19:$Y$33, 0))="", 0, INDEX($AO$2:$AU$8, MATCH(TEXT($B421, "ddd"), $AN$2:$AN$8, 0), MATCH(INDEX(Settings!$AI$19:$AI$33, MATCH(G$10, Settings!$Y$19:$Y$33, 0)), $AO$1:$AU$1, 0))), 0))</f>
        <v/>
      </c>
      <c r="AQ421" s="119" t="str">
        <f>IF(OR($B421="", H421="", H$10="", AQ$9), "", IFERROR($B421+INDEX(Settings!$AF$19:$AF$33, MATCH(H$10, Settings!$Y$19:$Y$33, 0))+IF(INDEX(Settings!$AI$19:$AI$33, MATCH(H$10, Settings!$Y$19:$Y$33, 0))="", 0, INDEX($AO$2:$AU$8, MATCH(TEXT($B421, "ddd"), $AN$2:$AN$8, 0), MATCH(INDEX(Settings!$AI$19:$AI$33, MATCH(H$10, Settings!$Y$19:$Y$33, 0)), $AO$1:$AU$1, 0))), 0))</f>
        <v/>
      </c>
      <c r="AR421" s="119" t="str">
        <f>IF(OR($B421="", I421="", I$10="", AR$9), "", IFERROR($B421+INDEX(Settings!$AF$19:$AF$33, MATCH(I$10, Settings!$Y$19:$Y$33, 0))+IF(INDEX(Settings!$AI$19:$AI$33, MATCH(I$10, Settings!$Y$19:$Y$33, 0))="", 0, INDEX($AO$2:$AU$8, MATCH(TEXT($B421, "ddd"), $AN$2:$AN$8, 0), MATCH(INDEX(Settings!$AI$19:$AI$33, MATCH(I$10, Settings!$Y$19:$Y$33, 0)), $AO$1:$AU$1, 0))), 0))</f>
        <v/>
      </c>
      <c r="AS421" s="119" t="str">
        <f>IF(OR($B421="", J421="", J$10="", AS$9), "", IFERROR($B421+INDEX(Settings!$AF$19:$AF$33, MATCH(J$10, Settings!$Y$19:$Y$33, 0))+IF(INDEX(Settings!$AI$19:$AI$33, MATCH(J$10, Settings!$Y$19:$Y$33, 0))="", 0, INDEX($AO$2:$AU$8, MATCH(TEXT($B421, "ddd"), $AN$2:$AN$8, 0), MATCH(INDEX(Settings!$AI$19:$AI$33, MATCH(J$10, Settings!$Y$19:$Y$33, 0)), $AO$1:$AU$1, 0))), 0))</f>
        <v/>
      </c>
      <c r="AT421" s="119" t="str">
        <f>IF(OR($B421="", K421="", K$10="", AT$9), "", IFERROR($B421+INDEX(Settings!$AF$19:$AF$33, MATCH(K$10, Settings!$Y$19:$Y$33, 0))+IF(INDEX(Settings!$AI$19:$AI$33, MATCH(K$10, Settings!$Y$19:$Y$33, 0))="", 0, INDEX($AO$2:$AU$8, MATCH(TEXT($B421, "ddd"), $AN$2:$AN$8, 0), MATCH(INDEX(Settings!$AI$19:$AI$33, MATCH(K$10, Settings!$Y$19:$Y$33, 0)), $AO$1:$AU$1, 0))), 0))</f>
        <v/>
      </c>
      <c r="AU421" s="119" t="str">
        <f>IF(OR($B421="", L421="", L$10="", AU$9), "", IFERROR($B421+INDEX(Settings!$AF$19:$AF$33, MATCH(L$10, Settings!$Y$19:$Y$33, 0))+IF(INDEX(Settings!$AI$19:$AI$33, MATCH(L$10, Settings!$Y$19:$Y$33, 0))="", 0, INDEX($AO$2:$AU$8, MATCH(TEXT($B421, "ddd"), $AN$2:$AN$8, 0), MATCH(INDEX(Settings!$AI$19:$AI$33, MATCH(L$10, Settings!$Y$19:$Y$33, 0)), $AO$1:$AU$1, 0))), 0))</f>
        <v/>
      </c>
      <c r="AV421" s="119" t="str">
        <f>IF(OR($B421="", M421="", M$10="", AV$9), "", IFERROR($B421+INDEX(Settings!$AF$19:$AF$33, MATCH(M$10, Settings!$Y$19:$Y$33, 0))+IF(INDEX(Settings!$AI$19:$AI$33, MATCH(M$10, Settings!$Y$19:$Y$33, 0))="", 0, INDEX($AO$2:$AU$8, MATCH(TEXT($B421, "ddd"), $AN$2:$AN$8, 0), MATCH(INDEX(Settings!$AI$19:$AI$33, MATCH(M$10, Settings!$Y$19:$Y$33, 0)), $AO$1:$AU$1, 0))), 0))</f>
        <v/>
      </c>
      <c r="AW421" s="119" t="str">
        <f>IF(OR($B421="", N421="", N$10="", AW$9), "", IFERROR($B421+INDEX(Settings!$AF$19:$AF$33, MATCH(N$10, Settings!$Y$19:$Y$33, 0))+IF(INDEX(Settings!$AI$19:$AI$33, MATCH(N$10, Settings!$Y$19:$Y$33, 0))="", 0, INDEX($AO$2:$AU$8, MATCH(TEXT($B421, "ddd"), $AN$2:$AN$8, 0), MATCH(INDEX(Settings!$AI$19:$AI$33, MATCH(N$10, Settings!$Y$19:$Y$33, 0)), $AO$1:$AU$1, 0))), 0))</f>
        <v/>
      </c>
      <c r="AX421" s="119" t="str">
        <f>IF(OR($B421="", O421="", O$10="", AX$9), "", IFERROR($B421+INDEX(Settings!$AF$19:$AF$33, MATCH(O$10, Settings!$Y$19:$Y$33, 0))+IF(INDEX(Settings!$AI$19:$AI$33, MATCH(O$10, Settings!$Y$19:$Y$33, 0))="", 0, INDEX($AO$2:$AU$8, MATCH(TEXT($B421, "ddd"), $AN$2:$AN$8, 0), MATCH(INDEX(Settings!$AI$19:$AI$33, MATCH(O$10, Settings!$Y$19:$Y$33, 0)), $AO$1:$AU$1, 0))), 0))</f>
        <v/>
      </c>
      <c r="AY421" s="119" t="str">
        <f>IF(OR($B421="", P421="", P$10="", AY$9), "", IFERROR($B421+INDEX(Settings!$AF$19:$AF$33, MATCH(P$10, Settings!$Y$19:$Y$33, 0))+IF(INDEX(Settings!$AI$19:$AI$33, MATCH(P$10, Settings!$Y$19:$Y$33, 0))="", 0, INDEX($AO$2:$AU$8, MATCH(TEXT($B421, "ddd"), $AN$2:$AN$8, 0), MATCH(INDEX(Settings!$AI$19:$AI$33, MATCH(P$10, Settings!$Y$19:$Y$33, 0)), $AO$1:$AU$1, 0))), 0))</f>
        <v/>
      </c>
      <c r="AZ421" s="120" t="str">
        <f>IF(OR($B421="", Q421="", Q$10="", AZ$9), "", IFERROR($B421+INDEX(Settings!$AF$19:$AF$33, MATCH(Q$10, Settings!$Y$19:$Y$33, 0))+IF(INDEX(Settings!$AI$19:$AI$33, MATCH(Q$10, Settings!$Y$19:$Y$33, 0))="", 0, INDEX($AO$2:$AU$8, MATCH(TEXT($B421, "ddd"), $AN$2:$AN$8, 0), MATCH(INDEX(Settings!$AI$19:$AI$33, MATCH(Q$10, Settings!$Y$19:$Y$33, 0)), $AO$1:$AU$1, 0))), 0))</f>
        <v/>
      </c>
      <c r="BB421" s="118" t="str">
        <f>IF(OR(C$10="", $B421="", C421="", BB$9=""), "", IFERROR(WORKDAY((DATE(YEAR($B421), MONTH($B421)+INDEX(Settings!$AM$19:$AM$33, MATCH(C$10, Settings!$Y$19:$Y$33, 0)), IF(INDEX(Settings!$AQ$19:$AQ$33, MATCH(C$10, Settings!$Y$19:$Y$33, 0))=0, DAY($B421), INDEX(Settings!$AQ$19:$AQ$33, MATCH(C$10, Settings!$Y$19:$Y$33, 0))))-1), 1, Settings!$AY$23:$AY$38), ""))</f>
        <v/>
      </c>
      <c r="BC421" s="119" t="str">
        <f>IF(OR(D$10="", $B421="", D421="", BC$9=""), "", IFERROR(WORKDAY((DATE(YEAR($B421), MONTH($B421)+INDEX(Settings!$AM$19:$AM$33, MATCH(D$10, Settings!$Y$19:$Y$33, 0)), IF(INDEX(Settings!$AQ$19:$AQ$33, MATCH(D$10, Settings!$Y$19:$Y$33, 0))=0, DAY($B421), INDEX(Settings!$AQ$19:$AQ$33, MATCH(D$10, Settings!$Y$19:$Y$33, 0))))-1), 1, Settings!$AY$23:$AY$38), ""))</f>
        <v/>
      </c>
      <c r="BD421" s="119" t="str">
        <f>IF(OR(E$10="", $B421="", E421="", BD$9=""), "", IFERROR(WORKDAY((DATE(YEAR($B421), MONTH($B421)+INDEX(Settings!$AM$19:$AM$33, MATCH(E$10, Settings!$Y$19:$Y$33, 0)), IF(INDEX(Settings!$AQ$19:$AQ$33, MATCH(E$10, Settings!$Y$19:$Y$33, 0))=0, DAY($B421), INDEX(Settings!$AQ$19:$AQ$33, MATCH(E$10, Settings!$Y$19:$Y$33, 0))))-1), 1, Settings!$AY$23:$AY$38), ""))</f>
        <v/>
      </c>
      <c r="BE421" s="119" t="str">
        <f>IF(OR(F$10="", $B421="", F421="", BE$9=""), "", IFERROR(WORKDAY((DATE(YEAR($B421), MONTH($B421)+INDEX(Settings!$AM$19:$AM$33, MATCH(F$10, Settings!$Y$19:$Y$33, 0)), IF(INDEX(Settings!$AQ$19:$AQ$33, MATCH(F$10, Settings!$Y$19:$Y$33, 0))=0, DAY($B421), INDEX(Settings!$AQ$19:$AQ$33, MATCH(F$10, Settings!$Y$19:$Y$33, 0))))-1), 1, Settings!$AY$23:$AY$38), ""))</f>
        <v/>
      </c>
      <c r="BF421" s="119" t="str">
        <f>IF(OR(G$10="", $B421="", G421="", BF$9=""), "", IFERROR(WORKDAY((DATE(YEAR($B421), MONTH($B421)+INDEX(Settings!$AM$19:$AM$33, MATCH(G$10, Settings!$Y$19:$Y$33, 0)), IF(INDEX(Settings!$AQ$19:$AQ$33, MATCH(G$10, Settings!$Y$19:$Y$33, 0))=0, DAY($B421), INDEX(Settings!$AQ$19:$AQ$33, MATCH(G$10, Settings!$Y$19:$Y$33, 0))))-1), 1, Settings!$AY$23:$AY$38), ""))</f>
        <v/>
      </c>
      <c r="BG421" s="119" t="str">
        <f>IF(OR(H$10="", $B421="", H421="", BG$9=""), "", IFERROR(WORKDAY((DATE(YEAR($B421), MONTH($B421)+INDEX(Settings!$AM$19:$AM$33, MATCH(H$10, Settings!$Y$19:$Y$33, 0)), IF(INDEX(Settings!$AQ$19:$AQ$33, MATCH(H$10, Settings!$Y$19:$Y$33, 0))=0, DAY($B421), INDEX(Settings!$AQ$19:$AQ$33, MATCH(H$10, Settings!$Y$19:$Y$33, 0))))-1), 1, Settings!$AY$23:$AY$38), ""))</f>
        <v/>
      </c>
      <c r="BH421" s="119" t="str">
        <f>IF(OR(I$10="", $B421="", I421="", BH$9=""), "", IFERROR(WORKDAY((DATE(YEAR($B421), MONTH($B421)+INDEX(Settings!$AM$19:$AM$33, MATCH(I$10, Settings!$Y$19:$Y$33, 0)), IF(INDEX(Settings!$AQ$19:$AQ$33, MATCH(I$10, Settings!$Y$19:$Y$33, 0))=0, DAY($B421), INDEX(Settings!$AQ$19:$AQ$33, MATCH(I$10, Settings!$Y$19:$Y$33, 0))))-1), 1, Settings!$AY$23:$AY$38), ""))</f>
        <v/>
      </c>
      <c r="BI421" s="119" t="str">
        <f>IF(OR(J$10="", $B421="", J421="", BI$9=""), "", IFERROR(WORKDAY((DATE(YEAR($B421), MONTH($B421)+INDEX(Settings!$AM$19:$AM$33, MATCH(J$10, Settings!$Y$19:$Y$33, 0)), IF(INDEX(Settings!$AQ$19:$AQ$33, MATCH(J$10, Settings!$Y$19:$Y$33, 0))=0, DAY($B421), INDEX(Settings!$AQ$19:$AQ$33, MATCH(J$10, Settings!$Y$19:$Y$33, 0))))-1), 1, Settings!$AY$23:$AY$38), ""))</f>
        <v/>
      </c>
      <c r="BJ421" s="119" t="str">
        <f>IF(OR(K$10="", $B421="", K421="", BJ$9=""), "", IFERROR(WORKDAY((DATE(YEAR($B421), MONTH($B421)+INDEX(Settings!$AM$19:$AM$33, MATCH(K$10, Settings!$Y$19:$Y$33, 0)), IF(INDEX(Settings!$AQ$19:$AQ$33, MATCH(K$10, Settings!$Y$19:$Y$33, 0))=0, DAY($B421), INDEX(Settings!$AQ$19:$AQ$33, MATCH(K$10, Settings!$Y$19:$Y$33, 0))))-1), 1, Settings!$AY$23:$AY$38), ""))</f>
        <v/>
      </c>
      <c r="BK421" s="119" t="str">
        <f>IF(OR(L$10="", $B421="", L421="", BK$9=""), "", IFERROR(WORKDAY((DATE(YEAR($B421), MONTH($B421)+INDEX(Settings!$AM$19:$AM$33, MATCH(L$10, Settings!$Y$19:$Y$33, 0)), IF(INDEX(Settings!$AQ$19:$AQ$33, MATCH(L$10, Settings!$Y$19:$Y$33, 0))=0, DAY($B421), INDEX(Settings!$AQ$19:$AQ$33, MATCH(L$10, Settings!$Y$19:$Y$33, 0))))-1), 1, Settings!$AY$23:$AY$38), ""))</f>
        <v/>
      </c>
      <c r="BL421" s="119" t="str">
        <f>IF(OR(M$10="", $B421="", M421="", BL$9=""), "", IFERROR(WORKDAY((DATE(YEAR($B421), MONTH($B421)+INDEX(Settings!$AM$19:$AM$33, MATCH(M$10, Settings!$Y$19:$Y$33, 0)), IF(INDEX(Settings!$AQ$19:$AQ$33, MATCH(M$10, Settings!$Y$19:$Y$33, 0))=0, DAY($B421), INDEX(Settings!$AQ$19:$AQ$33, MATCH(M$10, Settings!$Y$19:$Y$33, 0))))-1), 1, Settings!$AY$23:$AY$38), ""))</f>
        <v/>
      </c>
      <c r="BM421" s="119" t="str">
        <f>IF(OR(N$10="", $B421="", N421="", BM$9=""), "", IFERROR(WORKDAY((DATE(YEAR($B421), MONTH($B421)+INDEX(Settings!$AM$19:$AM$33, MATCH(N$10, Settings!$Y$19:$Y$33, 0)), IF(INDEX(Settings!$AQ$19:$AQ$33, MATCH(N$10, Settings!$Y$19:$Y$33, 0))=0, DAY($B421), INDEX(Settings!$AQ$19:$AQ$33, MATCH(N$10, Settings!$Y$19:$Y$33, 0))))-1), 1, Settings!$AY$23:$AY$38), ""))</f>
        <v/>
      </c>
      <c r="BN421" s="119" t="str">
        <f>IF(OR(O$10="", $B421="", O421="", BN$9=""), "", IFERROR(WORKDAY((DATE(YEAR($B421), MONTH($B421)+INDEX(Settings!$AM$19:$AM$33, MATCH(O$10, Settings!$Y$19:$Y$33, 0)), IF(INDEX(Settings!$AQ$19:$AQ$33, MATCH(O$10, Settings!$Y$19:$Y$33, 0))=0, DAY($B421), INDEX(Settings!$AQ$19:$AQ$33, MATCH(O$10, Settings!$Y$19:$Y$33, 0))))-1), 1, Settings!$AY$23:$AY$38), ""))</f>
        <v/>
      </c>
      <c r="BO421" s="119" t="str">
        <f>IF(OR(P$10="", $B421="", P421="", BO$9=""), "", IFERROR(WORKDAY((DATE(YEAR($B421), MONTH($B421)+INDEX(Settings!$AM$19:$AM$33, MATCH(P$10, Settings!$Y$19:$Y$33, 0)), IF(INDEX(Settings!$AQ$19:$AQ$33, MATCH(P$10, Settings!$Y$19:$Y$33, 0))=0, DAY($B421), INDEX(Settings!$AQ$19:$AQ$33, MATCH(P$10, Settings!$Y$19:$Y$33, 0))))-1), 1, Settings!$AY$23:$AY$38), ""))</f>
        <v/>
      </c>
      <c r="BP421" s="120" t="str">
        <f>IF(OR(Q$10="", $B421="", Q421="", BP$9=""), "", IFERROR(WORKDAY((DATE(YEAR($B421), MONTH($B421)+INDEX(Settings!$AM$19:$AM$33, MATCH(Q$10, Settings!$Y$19:$Y$33, 0)), IF(INDEX(Settings!$AQ$19:$AQ$33, MATCH(Q$10, Settings!$Y$19:$Y$33, 0))=0, DAY($B421), INDEX(Settings!$AQ$19:$AQ$33, MATCH(Q$10, Settings!$Y$19:$Y$33, 0))))-1), 1, Settings!$AY$23:$AY$38), ""))</f>
        <v/>
      </c>
      <c r="BR421" s="118" t="str">
        <f>IF(BB421="", "", IF(BB421&lt;=$B421, WORKDAY(DATE(YEAR($BB421), MONTH(BB421)+1, DAY(BB421)-1), 1, Settings!$AY$23:$AY$38), BB421))</f>
        <v/>
      </c>
      <c r="BS421" s="119" t="str">
        <f>IF(BC421="", "", IF(BC421&lt;=$B421, WORKDAY(DATE(YEAR($BB421), MONTH(BC421)+1, DAY(BC421)-1), 1, Settings!$AY$23:$AY$38), BC421))</f>
        <v/>
      </c>
      <c r="BT421" s="119" t="str">
        <f>IF(BD421="", "", IF(BD421&lt;=$B421, WORKDAY(DATE(YEAR($BB421), MONTH(BD421)+1, DAY(BD421)-1), 1, Settings!$AY$23:$AY$38), BD421))</f>
        <v/>
      </c>
      <c r="BU421" s="119" t="str">
        <f>IF(BE421="", "", IF(BE421&lt;=$B421, WORKDAY(DATE(YEAR($BB421), MONTH(BE421)+1, DAY(BE421)-1), 1, Settings!$AY$23:$AY$38), BE421))</f>
        <v/>
      </c>
      <c r="BV421" s="119" t="str">
        <f>IF(BF421="", "", IF(BF421&lt;=$B421, WORKDAY(DATE(YEAR($BB421), MONTH(BF421)+1, DAY(BF421)-1), 1, Settings!$AY$23:$AY$38), BF421))</f>
        <v/>
      </c>
      <c r="BW421" s="119" t="str">
        <f>IF(BG421="", "", IF(BG421&lt;=$B421, WORKDAY(DATE(YEAR($BB421), MONTH(BG421)+1, DAY(BG421)-1), 1, Settings!$AY$23:$AY$38), BG421))</f>
        <v/>
      </c>
      <c r="BX421" s="119" t="str">
        <f>IF(BH421="", "", IF(BH421&lt;=$B421, WORKDAY(DATE(YEAR($BB421), MONTH(BH421)+1, DAY(BH421)-1), 1, Settings!$AY$23:$AY$38), BH421))</f>
        <v/>
      </c>
      <c r="BY421" s="119" t="str">
        <f>IF(BI421="", "", IF(BI421&lt;=$B421, WORKDAY(DATE(YEAR($BB421), MONTH(BI421)+1, DAY(BI421)-1), 1, Settings!$AY$23:$AY$38), BI421))</f>
        <v/>
      </c>
      <c r="BZ421" s="119" t="str">
        <f>IF(BJ421="", "", IF(BJ421&lt;=$B421, WORKDAY(DATE(YEAR($BB421), MONTH(BJ421)+1, DAY(BJ421)-1), 1, Settings!$AY$23:$AY$38), BJ421))</f>
        <v/>
      </c>
      <c r="CA421" s="119" t="str">
        <f>IF(BK421="", "", IF(BK421&lt;=$B421, WORKDAY(DATE(YEAR($BB421), MONTH(BK421)+1, DAY(BK421)-1), 1, Settings!$AY$23:$AY$38), BK421))</f>
        <v/>
      </c>
      <c r="CB421" s="119" t="str">
        <f>IF(BL421="", "", IF(BL421&lt;=$B421, WORKDAY(DATE(YEAR($BB421), MONTH(BL421)+1, DAY(BL421)-1), 1, Settings!$AY$23:$AY$38), BL421))</f>
        <v/>
      </c>
      <c r="CC421" s="119" t="str">
        <f>IF(BM421="", "", IF(BM421&lt;=$B421, WORKDAY(DATE(YEAR($BB421), MONTH(BM421)+1, DAY(BM421)-1), 1, Settings!$AY$23:$AY$38), BM421))</f>
        <v/>
      </c>
      <c r="CD421" s="119" t="str">
        <f>IF(BN421="", "", IF(BN421&lt;=$B421, WORKDAY(DATE(YEAR($BB421), MONTH(BN421)+1, DAY(BN421)-1), 1, Settings!$AY$23:$AY$38), BN421))</f>
        <v/>
      </c>
      <c r="CE421" s="119" t="str">
        <f>IF(BO421="", "", IF(BO421&lt;=$B421, WORKDAY(DATE(YEAR($BB421), MONTH(BO421)+1, DAY(BO421)-1), 1, Settings!$AY$23:$AY$38), BO421))</f>
        <v/>
      </c>
      <c r="CF421" s="120" t="str">
        <f>IF(BP421="", "", IF(BP421&lt;=$B421, WORKDAY(DATE(YEAR($BB421), MONTH(BP421)+1, DAY(BP421)-1), 1, Settings!$AY$23:$AY$38), BP421))</f>
        <v/>
      </c>
      <c r="CH421" s="48" t="str">
        <f t="shared" si="190"/>
        <v/>
      </c>
      <c r="CI421" s="49" t="str">
        <f t="shared" si="191"/>
        <v/>
      </c>
      <c r="CJ421" s="49" t="str">
        <f t="shared" si="192"/>
        <v/>
      </c>
      <c r="CK421" s="49" t="str">
        <f t="shared" si="193"/>
        <v/>
      </c>
      <c r="CL421" s="49" t="str">
        <f t="shared" si="194"/>
        <v/>
      </c>
      <c r="CM421" s="49" t="str">
        <f t="shared" si="195"/>
        <v/>
      </c>
      <c r="CN421" s="49" t="str">
        <f t="shared" si="196"/>
        <v/>
      </c>
      <c r="CO421" s="49" t="str">
        <f t="shared" si="197"/>
        <v/>
      </c>
      <c r="CP421" s="49" t="str">
        <f t="shared" si="198"/>
        <v/>
      </c>
      <c r="CQ421" s="49" t="str">
        <f t="shared" si="199"/>
        <v/>
      </c>
      <c r="CR421" s="49" t="str">
        <f t="shared" si="200"/>
        <v/>
      </c>
      <c r="CS421" s="49" t="str">
        <f t="shared" si="201"/>
        <v/>
      </c>
      <c r="CT421" s="49" t="str">
        <f t="shared" si="202"/>
        <v/>
      </c>
      <c r="CU421" s="49" t="str">
        <f t="shared" si="203"/>
        <v/>
      </c>
      <c r="CV421" s="16" t="str">
        <f t="shared" si="204"/>
        <v/>
      </c>
      <c r="CX421" s="48" t="str">
        <f t="shared" si="205"/>
        <v/>
      </c>
      <c r="CY421" s="49" t="str">
        <f t="shared" si="206"/>
        <v/>
      </c>
      <c r="CZ421" s="49" t="str">
        <f t="shared" si="207"/>
        <v/>
      </c>
      <c r="DA421" s="49" t="str">
        <f t="shared" si="208"/>
        <v/>
      </c>
      <c r="DB421" s="49" t="str">
        <f t="shared" si="209"/>
        <v/>
      </c>
      <c r="DC421" s="49" t="str">
        <f t="shared" si="210"/>
        <v/>
      </c>
      <c r="DD421" s="49" t="str">
        <f t="shared" si="211"/>
        <v/>
      </c>
      <c r="DE421" s="49" t="str">
        <f t="shared" si="212"/>
        <v/>
      </c>
      <c r="DF421" s="49" t="str">
        <f t="shared" si="213"/>
        <v/>
      </c>
      <c r="DG421" s="49" t="str">
        <f t="shared" si="214"/>
        <v/>
      </c>
      <c r="DH421" s="49" t="str">
        <f t="shared" si="215"/>
        <v/>
      </c>
      <c r="DI421" s="49" t="str">
        <f t="shared" si="216"/>
        <v/>
      </c>
      <c r="DJ421" s="49" t="str">
        <f t="shared" si="217"/>
        <v/>
      </c>
      <c r="DK421" s="49" t="str">
        <f t="shared" si="218"/>
        <v/>
      </c>
      <c r="DL421" s="16" t="str">
        <f t="shared" si="219"/>
        <v/>
      </c>
      <c r="DN421" s="17" t="str">
        <f t="shared" si="220"/>
        <v>Aug 2020</v>
      </c>
    </row>
    <row r="422" spans="1:118" x14ac:dyDescent="0.25">
      <c r="A422" s="30"/>
      <c r="B422" s="102">
        <f>IF(B421="", "", IFERROR(IF(B421+1&gt;Settings!$G$25, "", B421+1), ""))</f>
        <v>44058</v>
      </c>
      <c r="C422" s="294"/>
      <c r="D422" s="295"/>
      <c r="E422" s="295"/>
      <c r="F422" s="295"/>
      <c r="G422" s="295"/>
      <c r="H422" s="295"/>
      <c r="I422" s="295"/>
      <c r="J422" s="295"/>
      <c r="K422" s="295"/>
      <c r="L422" s="295"/>
      <c r="M422" s="295"/>
      <c r="N422" s="295"/>
      <c r="O422" s="295"/>
      <c r="P422" s="295"/>
      <c r="Q422" s="296"/>
      <c r="R422" s="30"/>
      <c r="T422" s="17" t="str">
        <f>IF($B422="", "", IF($B422&lt;Settings!$G$23, "Old", "New"))</f>
        <v>New</v>
      </c>
      <c r="AL422" s="118" t="str">
        <f>IF(OR($B422="", C422="", C$10="", AL$9), "", IFERROR($B422+INDEX(Settings!$AF$19:$AF$33, MATCH(C$10, Settings!$Y$19:$Y$33, 0))+IF(INDEX(Settings!$AI$19:$AI$33, MATCH(C$10, Settings!$Y$19:$Y$33, 0))="", 0, INDEX($AO$2:$AU$8, MATCH(TEXT($B422, "ddd"), $AN$2:$AN$8, 0), MATCH(INDEX(Settings!$AI$19:$AI$33, MATCH(C$10, Settings!$Y$19:$Y$33, 0)), $AO$1:$AU$1, 0))), 0))</f>
        <v/>
      </c>
      <c r="AM422" s="119" t="str">
        <f>IF(OR($B422="", D422="", D$10="", AM$9), "", IFERROR($B422+INDEX(Settings!$AF$19:$AF$33, MATCH(D$10, Settings!$Y$19:$Y$33, 0))+IF(INDEX(Settings!$AI$19:$AI$33, MATCH(D$10, Settings!$Y$19:$Y$33, 0))="", 0, INDEX($AO$2:$AU$8, MATCH(TEXT($B422, "ddd"), $AN$2:$AN$8, 0), MATCH(INDEX(Settings!$AI$19:$AI$33, MATCH(D$10, Settings!$Y$19:$Y$33, 0)), $AO$1:$AU$1, 0))), 0))</f>
        <v/>
      </c>
      <c r="AN422" s="119" t="str">
        <f>IF(OR($B422="", E422="", E$10="", AN$9), "", IFERROR($B422+INDEX(Settings!$AF$19:$AF$33, MATCH(E$10, Settings!$Y$19:$Y$33, 0))+IF(INDEX(Settings!$AI$19:$AI$33, MATCH(E$10, Settings!$Y$19:$Y$33, 0))="", 0, INDEX($AO$2:$AU$8, MATCH(TEXT($B422, "ddd"), $AN$2:$AN$8, 0), MATCH(INDEX(Settings!$AI$19:$AI$33, MATCH(E$10, Settings!$Y$19:$Y$33, 0)), $AO$1:$AU$1, 0))), 0))</f>
        <v/>
      </c>
      <c r="AO422" s="119" t="str">
        <f>IF(OR($B422="", F422="", F$10="", AO$9), "", IFERROR($B422+INDEX(Settings!$AF$19:$AF$33, MATCH(F$10, Settings!$Y$19:$Y$33, 0))+IF(INDEX(Settings!$AI$19:$AI$33, MATCH(F$10, Settings!$Y$19:$Y$33, 0))="", 0, INDEX($AO$2:$AU$8, MATCH(TEXT($B422, "ddd"), $AN$2:$AN$8, 0), MATCH(INDEX(Settings!$AI$19:$AI$33, MATCH(F$10, Settings!$Y$19:$Y$33, 0)), $AO$1:$AU$1, 0))), 0))</f>
        <v/>
      </c>
      <c r="AP422" s="119" t="str">
        <f>IF(OR($B422="", G422="", G$10="", AP$9), "", IFERROR($B422+INDEX(Settings!$AF$19:$AF$33, MATCH(G$10, Settings!$Y$19:$Y$33, 0))+IF(INDEX(Settings!$AI$19:$AI$33, MATCH(G$10, Settings!$Y$19:$Y$33, 0))="", 0, INDEX($AO$2:$AU$8, MATCH(TEXT($B422, "ddd"), $AN$2:$AN$8, 0), MATCH(INDEX(Settings!$AI$19:$AI$33, MATCH(G$10, Settings!$Y$19:$Y$33, 0)), $AO$1:$AU$1, 0))), 0))</f>
        <v/>
      </c>
      <c r="AQ422" s="119" t="str">
        <f>IF(OR($B422="", H422="", H$10="", AQ$9), "", IFERROR($B422+INDEX(Settings!$AF$19:$AF$33, MATCH(H$10, Settings!$Y$19:$Y$33, 0))+IF(INDEX(Settings!$AI$19:$AI$33, MATCH(H$10, Settings!$Y$19:$Y$33, 0))="", 0, INDEX($AO$2:$AU$8, MATCH(TEXT($B422, "ddd"), $AN$2:$AN$8, 0), MATCH(INDEX(Settings!$AI$19:$AI$33, MATCH(H$10, Settings!$Y$19:$Y$33, 0)), $AO$1:$AU$1, 0))), 0))</f>
        <v/>
      </c>
      <c r="AR422" s="119" t="str">
        <f>IF(OR($B422="", I422="", I$10="", AR$9), "", IFERROR($B422+INDEX(Settings!$AF$19:$AF$33, MATCH(I$10, Settings!$Y$19:$Y$33, 0))+IF(INDEX(Settings!$AI$19:$AI$33, MATCH(I$10, Settings!$Y$19:$Y$33, 0))="", 0, INDEX($AO$2:$AU$8, MATCH(TEXT($B422, "ddd"), $AN$2:$AN$8, 0), MATCH(INDEX(Settings!$AI$19:$AI$33, MATCH(I$10, Settings!$Y$19:$Y$33, 0)), $AO$1:$AU$1, 0))), 0))</f>
        <v/>
      </c>
      <c r="AS422" s="119" t="str">
        <f>IF(OR($B422="", J422="", J$10="", AS$9), "", IFERROR($B422+INDEX(Settings!$AF$19:$AF$33, MATCH(J$10, Settings!$Y$19:$Y$33, 0))+IF(INDEX(Settings!$AI$19:$AI$33, MATCH(J$10, Settings!$Y$19:$Y$33, 0))="", 0, INDEX($AO$2:$AU$8, MATCH(TEXT($B422, "ddd"), $AN$2:$AN$8, 0), MATCH(INDEX(Settings!$AI$19:$AI$33, MATCH(J$10, Settings!$Y$19:$Y$33, 0)), $AO$1:$AU$1, 0))), 0))</f>
        <v/>
      </c>
      <c r="AT422" s="119" t="str">
        <f>IF(OR($B422="", K422="", K$10="", AT$9), "", IFERROR($B422+INDEX(Settings!$AF$19:$AF$33, MATCH(K$10, Settings!$Y$19:$Y$33, 0))+IF(INDEX(Settings!$AI$19:$AI$33, MATCH(K$10, Settings!$Y$19:$Y$33, 0))="", 0, INDEX($AO$2:$AU$8, MATCH(TEXT($B422, "ddd"), $AN$2:$AN$8, 0), MATCH(INDEX(Settings!$AI$19:$AI$33, MATCH(K$10, Settings!$Y$19:$Y$33, 0)), $AO$1:$AU$1, 0))), 0))</f>
        <v/>
      </c>
      <c r="AU422" s="119" t="str">
        <f>IF(OR($B422="", L422="", L$10="", AU$9), "", IFERROR($B422+INDEX(Settings!$AF$19:$AF$33, MATCH(L$10, Settings!$Y$19:$Y$33, 0))+IF(INDEX(Settings!$AI$19:$AI$33, MATCH(L$10, Settings!$Y$19:$Y$33, 0))="", 0, INDEX($AO$2:$AU$8, MATCH(TEXT($B422, "ddd"), $AN$2:$AN$8, 0), MATCH(INDEX(Settings!$AI$19:$AI$33, MATCH(L$10, Settings!$Y$19:$Y$33, 0)), $AO$1:$AU$1, 0))), 0))</f>
        <v/>
      </c>
      <c r="AV422" s="119" t="str">
        <f>IF(OR($B422="", M422="", M$10="", AV$9), "", IFERROR($B422+INDEX(Settings!$AF$19:$AF$33, MATCH(M$10, Settings!$Y$19:$Y$33, 0))+IF(INDEX(Settings!$AI$19:$AI$33, MATCH(M$10, Settings!$Y$19:$Y$33, 0))="", 0, INDEX($AO$2:$AU$8, MATCH(TEXT($B422, "ddd"), $AN$2:$AN$8, 0), MATCH(INDEX(Settings!$AI$19:$AI$33, MATCH(M$10, Settings!$Y$19:$Y$33, 0)), $AO$1:$AU$1, 0))), 0))</f>
        <v/>
      </c>
      <c r="AW422" s="119" t="str">
        <f>IF(OR($B422="", N422="", N$10="", AW$9), "", IFERROR($B422+INDEX(Settings!$AF$19:$AF$33, MATCH(N$10, Settings!$Y$19:$Y$33, 0))+IF(INDEX(Settings!$AI$19:$AI$33, MATCH(N$10, Settings!$Y$19:$Y$33, 0))="", 0, INDEX($AO$2:$AU$8, MATCH(TEXT($B422, "ddd"), $AN$2:$AN$8, 0), MATCH(INDEX(Settings!$AI$19:$AI$33, MATCH(N$10, Settings!$Y$19:$Y$33, 0)), $AO$1:$AU$1, 0))), 0))</f>
        <v/>
      </c>
      <c r="AX422" s="119" t="str">
        <f>IF(OR($B422="", O422="", O$10="", AX$9), "", IFERROR($B422+INDEX(Settings!$AF$19:$AF$33, MATCH(O$10, Settings!$Y$19:$Y$33, 0))+IF(INDEX(Settings!$AI$19:$AI$33, MATCH(O$10, Settings!$Y$19:$Y$33, 0))="", 0, INDEX($AO$2:$AU$8, MATCH(TEXT($B422, "ddd"), $AN$2:$AN$8, 0), MATCH(INDEX(Settings!$AI$19:$AI$33, MATCH(O$10, Settings!$Y$19:$Y$33, 0)), $AO$1:$AU$1, 0))), 0))</f>
        <v/>
      </c>
      <c r="AY422" s="119" t="str">
        <f>IF(OR($B422="", P422="", P$10="", AY$9), "", IFERROR($B422+INDEX(Settings!$AF$19:$AF$33, MATCH(P$10, Settings!$Y$19:$Y$33, 0))+IF(INDEX(Settings!$AI$19:$AI$33, MATCH(P$10, Settings!$Y$19:$Y$33, 0))="", 0, INDEX($AO$2:$AU$8, MATCH(TEXT($B422, "ddd"), $AN$2:$AN$8, 0), MATCH(INDEX(Settings!$AI$19:$AI$33, MATCH(P$10, Settings!$Y$19:$Y$33, 0)), $AO$1:$AU$1, 0))), 0))</f>
        <v/>
      </c>
      <c r="AZ422" s="120" t="str">
        <f>IF(OR($B422="", Q422="", Q$10="", AZ$9), "", IFERROR($B422+INDEX(Settings!$AF$19:$AF$33, MATCH(Q$10, Settings!$Y$19:$Y$33, 0))+IF(INDEX(Settings!$AI$19:$AI$33, MATCH(Q$10, Settings!$Y$19:$Y$33, 0))="", 0, INDEX($AO$2:$AU$8, MATCH(TEXT($B422, "ddd"), $AN$2:$AN$8, 0), MATCH(INDEX(Settings!$AI$19:$AI$33, MATCH(Q$10, Settings!$Y$19:$Y$33, 0)), $AO$1:$AU$1, 0))), 0))</f>
        <v/>
      </c>
      <c r="BB422" s="118" t="str">
        <f>IF(OR(C$10="", $B422="", C422="", BB$9=""), "", IFERROR(WORKDAY((DATE(YEAR($B422), MONTH($B422)+INDEX(Settings!$AM$19:$AM$33, MATCH(C$10, Settings!$Y$19:$Y$33, 0)), IF(INDEX(Settings!$AQ$19:$AQ$33, MATCH(C$10, Settings!$Y$19:$Y$33, 0))=0, DAY($B422), INDEX(Settings!$AQ$19:$AQ$33, MATCH(C$10, Settings!$Y$19:$Y$33, 0))))-1), 1, Settings!$AY$23:$AY$38), ""))</f>
        <v/>
      </c>
      <c r="BC422" s="119" t="str">
        <f>IF(OR(D$10="", $B422="", D422="", BC$9=""), "", IFERROR(WORKDAY((DATE(YEAR($B422), MONTH($B422)+INDEX(Settings!$AM$19:$AM$33, MATCH(D$10, Settings!$Y$19:$Y$33, 0)), IF(INDEX(Settings!$AQ$19:$AQ$33, MATCH(D$10, Settings!$Y$19:$Y$33, 0))=0, DAY($B422), INDEX(Settings!$AQ$19:$AQ$33, MATCH(D$10, Settings!$Y$19:$Y$33, 0))))-1), 1, Settings!$AY$23:$AY$38), ""))</f>
        <v/>
      </c>
      <c r="BD422" s="119" t="str">
        <f>IF(OR(E$10="", $B422="", E422="", BD$9=""), "", IFERROR(WORKDAY((DATE(YEAR($B422), MONTH($B422)+INDEX(Settings!$AM$19:$AM$33, MATCH(E$10, Settings!$Y$19:$Y$33, 0)), IF(INDEX(Settings!$AQ$19:$AQ$33, MATCH(E$10, Settings!$Y$19:$Y$33, 0))=0, DAY($B422), INDEX(Settings!$AQ$19:$AQ$33, MATCH(E$10, Settings!$Y$19:$Y$33, 0))))-1), 1, Settings!$AY$23:$AY$38), ""))</f>
        <v/>
      </c>
      <c r="BE422" s="119" t="str">
        <f>IF(OR(F$10="", $B422="", F422="", BE$9=""), "", IFERROR(WORKDAY((DATE(YEAR($B422), MONTH($B422)+INDEX(Settings!$AM$19:$AM$33, MATCH(F$10, Settings!$Y$19:$Y$33, 0)), IF(INDEX(Settings!$AQ$19:$AQ$33, MATCH(F$10, Settings!$Y$19:$Y$33, 0))=0, DAY($B422), INDEX(Settings!$AQ$19:$AQ$33, MATCH(F$10, Settings!$Y$19:$Y$33, 0))))-1), 1, Settings!$AY$23:$AY$38), ""))</f>
        <v/>
      </c>
      <c r="BF422" s="119" t="str">
        <f>IF(OR(G$10="", $B422="", G422="", BF$9=""), "", IFERROR(WORKDAY((DATE(YEAR($B422), MONTH($B422)+INDEX(Settings!$AM$19:$AM$33, MATCH(G$10, Settings!$Y$19:$Y$33, 0)), IF(INDEX(Settings!$AQ$19:$AQ$33, MATCH(G$10, Settings!$Y$19:$Y$33, 0))=0, DAY($B422), INDEX(Settings!$AQ$19:$AQ$33, MATCH(G$10, Settings!$Y$19:$Y$33, 0))))-1), 1, Settings!$AY$23:$AY$38), ""))</f>
        <v/>
      </c>
      <c r="BG422" s="119" t="str">
        <f>IF(OR(H$10="", $B422="", H422="", BG$9=""), "", IFERROR(WORKDAY((DATE(YEAR($B422), MONTH($B422)+INDEX(Settings!$AM$19:$AM$33, MATCH(H$10, Settings!$Y$19:$Y$33, 0)), IF(INDEX(Settings!$AQ$19:$AQ$33, MATCH(H$10, Settings!$Y$19:$Y$33, 0))=0, DAY($B422), INDEX(Settings!$AQ$19:$AQ$33, MATCH(H$10, Settings!$Y$19:$Y$33, 0))))-1), 1, Settings!$AY$23:$AY$38), ""))</f>
        <v/>
      </c>
      <c r="BH422" s="119" t="str">
        <f>IF(OR(I$10="", $B422="", I422="", BH$9=""), "", IFERROR(WORKDAY((DATE(YEAR($B422), MONTH($B422)+INDEX(Settings!$AM$19:$AM$33, MATCH(I$10, Settings!$Y$19:$Y$33, 0)), IF(INDEX(Settings!$AQ$19:$AQ$33, MATCH(I$10, Settings!$Y$19:$Y$33, 0))=0, DAY($B422), INDEX(Settings!$AQ$19:$AQ$33, MATCH(I$10, Settings!$Y$19:$Y$33, 0))))-1), 1, Settings!$AY$23:$AY$38), ""))</f>
        <v/>
      </c>
      <c r="BI422" s="119" t="str">
        <f>IF(OR(J$10="", $B422="", J422="", BI$9=""), "", IFERROR(WORKDAY((DATE(YEAR($B422), MONTH($B422)+INDEX(Settings!$AM$19:$AM$33, MATCH(J$10, Settings!$Y$19:$Y$33, 0)), IF(INDEX(Settings!$AQ$19:$AQ$33, MATCH(J$10, Settings!$Y$19:$Y$33, 0))=0, DAY($B422), INDEX(Settings!$AQ$19:$AQ$33, MATCH(J$10, Settings!$Y$19:$Y$33, 0))))-1), 1, Settings!$AY$23:$AY$38), ""))</f>
        <v/>
      </c>
      <c r="BJ422" s="119" t="str">
        <f>IF(OR(K$10="", $B422="", K422="", BJ$9=""), "", IFERROR(WORKDAY((DATE(YEAR($B422), MONTH($B422)+INDEX(Settings!$AM$19:$AM$33, MATCH(K$10, Settings!$Y$19:$Y$33, 0)), IF(INDEX(Settings!$AQ$19:$AQ$33, MATCH(K$10, Settings!$Y$19:$Y$33, 0))=0, DAY($B422), INDEX(Settings!$AQ$19:$AQ$33, MATCH(K$10, Settings!$Y$19:$Y$33, 0))))-1), 1, Settings!$AY$23:$AY$38), ""))</f>
        <v/>
      </c>
      <c r="BK422" s="119" t="str">
        <f>IF(OR(L$10="", $B422="", L422="", BK$9=""), "", IFERROR(WORKDAY((DATE(YEAR($B422), MONTH($B422)+INDEX(Settings!$AM$19:$AM$33, MATCH(L$10, Settings!$Y$19:$Y$33, 0)), IF(INDEX(Settings!$AQ$19:$AQ$33, MATCH(L$10, Settings!$Y$19:$Y$33, 0))=0, DAY($B422), INDEX(Settings!$AQ$19:$AQ$33, MATCH(L$10, Settings!$Y$19:$Y$33, 0))))-1), 1, Settings!$AY$23:$AY$38), ""))</f>
        <v/>
      </c>
      <c r="BL422" s="119" t="str">
        <f>IF(OR(M$10="", $B422="", M422="", BL$9=""), "", IFERROR(WORKDAY((DATE(YEAR($B422), MONTH($B422)+INDEX(Settings!$AM$19:$AM$33, MATCH(M$10, Settings!$Y$19:$Y$33, 0)), IF(INDEX(Settings!$AQ$19:$AQ$33, MATCH(M$10, Settings!$Y$19:$Y$33, 0))=0, DAY($B422), INDEX(Settings!$AQ$19:$AQ$33, MATCH(M$10, Settings!$Y$19:$Y$33, 0))))-1), 1, Settings!$AY$23:$AY$38), ""))</f>
        <v/>
      </c>
      <c r="BM422" s="119" t="str">
        <f>IF(OR(N$10="", $B422="", N422="", BM$9=""), "", IFERROR(WORKDAY((DATE(YEAR($B422), MONTH($B422)+INDEX(Settings!$AM$19:$AM$33, MATCH(N$10, Settings!$Y$19:$Y$33, 0)), IF(INDEX(Settings!$AQ$19:$AQ$33, MATCH(N$10, Settings!$Y$19:$Y$33, 0))=0, DAY($B422), INDEX(Settings!$AQ$19:$AQ$33, MATCH(N$10, Settings!$Y$19:$Y$33, 0))))-1), 1, Settings!$AY$23:$AY$38), ""))</f>
        <v/>
      </c>
      <c r="BN422" s="119" t="str">
        <f>IF(OR(O$10="", $B422="", O422="", BN$9=""), "", IFERROR(WORKDAY((DATE(YEAR($B422), MONTH($B422)+INDEX(Settings!$AM$19:$AM$33, MATCH(O$10, Settings!$Y$19:$Y$33, 0)), IF(INDEX(Settings!$AQ$19:$AQ$33, MATCH(O$10, Settings!$Y$19:$Y$33, 0))=0, DAY($B422), INDEX(Settings!$AQ$19:$AQ$33, MATCH(O$10, Settings!$Y$19:$Y$33, 0))))-1), 1, Settings!$AY$23:$AY$38), ""))</f>
        <v/>
      </c>
      <c r="BO422" s="119" t="str">
        <f>IF(OR(P$10="", $B422="", P422="", BO$9=""), "", IFERROR(WORKDAY((DATE(YEAR($B422), MONTH($B422)+INDEX(Settings!$AM$19:$AM$33, MATCH(P$10, Settings!$Y$19:$Y$33, 0)), IF(INDEX(Settings!$AQ$19:$AQ$33, MATCH(P$10, Settings!$Y$19:$Y$33, 0))=0, DAY($B422), INDEX(Settings!$AQ$19:$AQ$33, MATCH(P$10, Settings!$Y$19:$Y$33, 0))))-1), 1, Settings!$AY$23:$AY$38), ""))</f>
        <v/>
      </c>
      <c r="BP422" s="120" t="str">
        <f>IF(OR(Q$10="", $B422="", Q422="", BP$9=""), "", IFERROR(WORKDAY((DATE(YEAR($B422), MONTH($B422)+INDEX(Settings!$AM$19:$AM$33, MATCH(Q$10, Settings!$Y$19:$Y$33, 0)), IF(INDEX(Settings!$AQ$19:$AQ$33, MATCH(Q$10, Settings!$Y$19:$Y$33, 0))=0, DAY($B422), INDEX(Settings!$AQ$19:$AQ$33, MATCH(Q$10, Settings!$Y$19:$Y$33, 0))))-1), 1, Settings!$AY$23:$AY$38), ""))</f>
        <v/>
      </c>
      <c r="BR422" s="118" t="str">
        <f>IF(BB422="", "", IF(BB422&lt;=$B422, WORKDAY(DATE(YEAR($BB422), MONTH(BB422)+1, DAY(BB422)-1), 1, Settings!$AY$23:$AY$38), BB422))</f>
        <v/>
      </c>
      <c r="BS422" s="119" t="str">
        <f>IF(BC422="", "", IF(BC422&lt;=$B422, WORKDAY(DATE(YEAR($BB422), MONTH(BC422)+1, DAY(BC422)-1), 1, Settings!$AY$23:$AY$38), BC422))</f>
        <v/>
      </c>
      <c r="BT422" s="119" t="str">
        <f>IF(BD422="", "", IF(BD422&lt;=$B422, WORKDAY(DATE(YEAR($BB422), MONTH(BD422)+1, DAY(BD422)-1), 1, Settings!$AY$23:$AY$38), BD422))</f>
        <v/>
      </c>
      <c r="BU422" s="119" t="str">
        <f>IF(BE422="", "", IF(BE422&lt;=$B422, WORKDAY(DATE(YEAR($BB422), MONTH(BE422)+1, DAY(BE422)-1), 1, Settings!$AY$23:$AY$38), BE422))</f>
        <v/>
      </c>
      <c r="BV422" s="119" t="str">
        <f>IF(BF422="", "", IF(BF422&lt;=$B422, WORKDAY(DATE(YEAR($BB422), MONTH(BF422)+1, DAY(BF422)-1), 1, Settings!$AY$23:$AY$38), BF422))</f>
        <v/>
      </c>
      <c r="BW422" s="119" t="str">
        <f>IF(BG422="", "", IF(BG422&lt;=$B422, WORKDAY(DATE(YEAR($BB422), MONTH(BG422)+1, DAY(BG422)-1), 1, Settings!$AY$23:$AY$38), BG422))</f>
        <v/>
      </c>
      <c r="BX422" s="119" t="str">
        <f>IF(BH422="", "", IF(BH422&lt;=$B422, WORKDAY(DATE(YEAR($BB422), MONTH(BH422)+1, DAY(BH422)-1), 1, Settings!$AY$23:$AY$38), BH422))</f>
        <v/>
      </c>
      <c r="BY422" s="119" t="str">
        <f>IF(BI422="", "", IF(BI422&lt;=$B422, WORKDAY(DATE(YEAR($BB422), MONTH(BI422)+1, DAY(BI422)-1), 1, Settings!$AY$23:$AY$38), BI422))</f>
        <v/>
      </c>
      <c r="BZ422" s="119" t="str">
        <f>IF(BJ422="", "", IF(BJ422&lt;=$B422, WORKDAY(DATE(YEAR($BB422), MONTH(BJ422)+1, DAY(BJ422)-1), 1, Settings!$AY$23:$AY$38), BJ422))</f>
        <v/>
      </c>
      <c r="CA422" s="119" t="str">
        <f>IF(BK422="", "", IF(BK422&lt;=$B422, WORKDAY(DATE(YEAR($BB422), MONTH(BK422)+1, DAY(BK422)-1), 1, Settings!$AY$23:$AY$38), BK422))</f>
        <v/>
      </c>
      <c r="CB422" s="119" t="str">
        <f>IF(BL422="", "", IF(BL422&lt;=$B422, WORKDAY(DATE(YEAR($BB422), MONTH(BL422)+1, DAY(BL422)-1), 1, Settings!$AY$23:$AY$38), BL422))</f>
        <v/>
      </c>
      <c r="CC422" s="119" t="str">
        <f>IF(BM422="", "", IF(BM422&lt;=$B422, WORKDAY(DATE(YEAR($BB422), MONTH(BM422)+1, DAY(BM422)-1), 1, Settings!$AY$23:$AY$38), BM422))</f>
        <v/>
      </c>
      <c r="CD422" s="119" t="str">
        <f>IF(BN422="", "", IF(BN422&lt;=$B422, WORKDAY(DATE(YEAR($BB422), MONTH(BN422)+1, DAY(BN422)-1), 1, Settings!$AY$23:$AY$38), BN422))</f>
        <v/>
      </c>
      <c r="CE422" s="119" t="str">
        <f>IF(BO422="", "", IF(BO422&lt;=$B422, WORKDAY(DATE(YEAR($BB422), MONTH(BO422)+1, DAY(BO422)-1), 1, Settings!$AY$23:$AY$38), BO422))</f>
        <v/>
      </c>
      <c r="CF422" s="120" t="str">
        <f>IF(BP422="", "", IF(BP422&lt;=$B422, WORKDAY(DATE(YEAR($BB422), MONTH(BP422)+1, DAY(BP422)-1), 1, Settings!$AY$23:$AY$38), BP422))</f>
        <v/>
      </c>
      <c r="CH422" s="48" t="str">
        <f t="shared" si="190"/>
        <v/>
      </c>
      <c r="CI422" s="49" t="str">
        <f t="shared" si="191"/>
        <v/>
      </c>
      <c r="CJ422" s="49" t="str">
        <f t="shared" si="192"/>
        <v/>
      </c>
      <c r="CK422" s="49" t="str">
        <f t="shared" si="193"/>
        <v/>
      </c>
      <c r="CL422" s="49" t="str">
        <f t="shared" si="194"/>
        <v/>
      </c>
      <c r="CM422" s="49" t="str">
        <f t="shared" si="195"/>
        <v/>
      </c>
      <c r="CN422" s="49" t="str">
        <f t="shared" si="196"/>
        <v/>
      </c>
      <c r="CO422" s="49" t="str">
        <f t="shared" si="197"/>
        <v/>
      </c>
      <c r="CP422" s="49" t="str">
        <f t="shared" si="198"/>
        <v/>
      </c>
      <c r="CQ422" s="49" t="str">
        <f t="shared" si="199"/>
        <v/>
      </c>
      <c r="CR422" s="49" t="str">
        <f t="shared" si="200"/>
        <v/>
      </c>
      <c r="CS422" s="49" t="str">
        <f t="shared" si="201"/>
        <v/>
      </c>
      <c r="CT422" s="49" t="str">
        <f t="shared" si="202"/>
        <v/>
      </c>
      <c r="CU422" s="49" t="str">
        <f t="shared" si="203"/>
        <v/>
      </c>
      <c r="CV422" s="16" t="str">
        <f t="shared" si="204"/>
        <v/>
      </c>
      <c r="CX422" s="48" t="str">
        <f t="shared" si="205"/>
        <v/>
      </c>
      <c r="CY422" s="49" t="str">
        <f t="shared" si="206"/>
        <v/>
      </c>
      <c r="CZ422" s="49" t="str">
        <f t="shared" si="207"/>
        <v/>
      </c>
      <c r="DA422" s="49" t="str">
        <f t="shared" si="208"/>
        <v/>
      </c>
      <c r="DB422" s="49" t="str">
        <f t="shared" si="209"/>
        <v/>
      </c>
      <c r="DC422" s="49" t="str">
        <f t="shared" si="210"/>
        <v/>
      </c>
      <c r="DD422" s="49" t="str">
        <f t="shared" si="211"/>
        <v/>
      </c>
      <c r="DE422" s="49" t="str">
        <f t="shared" si="212"/>
        <v/>
      </c>
      <c r="DF422" s="49" t="str">
        <f t="shared" si="213"/>
        <v/>
      </c>
      <c r="DG422" s="49" t="str">
        <f t="shared" si="214"/>
        <v/>
      </c>
      <c r="DH422" s="49" t="str">
        <f t="shared" si="215"/>
        <v/>
      </c>
      <c r="DI422" s="49" t="str">
        <f t="shared" si="216"/>
        <v/>
      </c>
      <c r="DJ422" s="49" t="str">
        <f t="shared" si="217"/>
        <v/>
      </c>
      <c r="DK422" s="49" t="str">
        <f t="shared" si="218"/>
        <v/>
      </c>
      <c r="DL422" s="16" t="str">
        <f t="shared" si="219"/>
        <v/>
      </c>
      <c r="DN422" s="17" t="str">
        <f t="shared" si="220"/>
        <v>Aug 2020</v>
      </c>
    </row>
    <row r="423" spans="1:118" x14ac:dyDescent="0.25">
      <c r="A423" s="30"/>
      <c r="B423" s="102">
        <f>IF(B422="", "", IFERROR(IF(B422+1&gt;Settings!$G$25, "", B422+1), ""))</f>
        <v>44059</v>
      </c>
      <c r="C423" s="294"/>
      <c r="D423" s="295"/>
      <c r="E423" s="295"/>
      <c r="F423" s="295"/>
      <c r="G423" s="295"/>
      <c r="H423" s="295"/>
      <c r="I423" s="295"/>
      <c r="J423" s="295"/>
      <c r="K423" s="295"/>
      <c r="L423" s="295"/>
      <c r="M423" s="295"/>
      <c r="N423" s="295"/>
      <c r="O423" s="295"/>
      <c r="P423" s="295"/>
      <c r="Q423" s="296"/>
      <c r="R423" s="30"/>
      <c r="T423" s="17" t="str">
        <f>IF($B423="", "", IF($B423&lt;Settings!$G$23, "Old", "New"))</f>
        <v>New</v>
      </c>
      <c r="AL423" s="118" t="str">
        <f>IF(OR($B423="", C423="", C$10="", AL$9), "", IFERROR($B423+INDEX(Settings!$AF$19:$AF$33, MATCH(C$10, Settings!$Y$19:$Y$33, 0))+IF(INDEX(Settings!$AI$19:$AI$33, MATCH(C$10, Settings!$Y$19:$Y$33, 0))="", 0, INDEX($AO$2:$AU$8, MATCH(TEXT($B423, "ddd"), $AN$2:$AN$8, 0), MATCH(INDEX(Settings!$AI$19:$AI$33, MATCH(C$10, Settings!$Y$19:$Y$33, 0)), $AO$1:$AU$1, 0))), 0))</f>
        <v/>
      </c>
      <c r="AM423" s="119" t="str">
        <f>IF(OR($B423="", D423="", D$10="", AM$9), "", IFERROR($B423+INDEX(Settings!$AF$19:$AF$33, MATCH(D$10, Settings!$Y$19:$Y$33, 0))+IF(INDEX(Settings!$AI$19:$AI$33, MATCH(D$10, Settings!$Y$19:$Y$33, 0))="", 0, INDEX($AO$2:$AU$8, MATCH(TEXT($B423, "ddd"), $AN$2:$AN$8, 0), MATCH(INDEX(Settings!$AI$19:$AI$33, MATCH(D$10, Settings!$Y$19:$Y$33, 0)), $AO$1:$AU$1, 0))), 0))</f>
        <v/>
      </c>
      <c r="AN423" s="119" t="str">
        <f>IF(OR($B423="", E423="", E$10="", AN$9), "", IFERROR($B423+INDEX(Settings!$AF$19:$AF$33, MATCH(E$10, Settings!$Y$19:$Y$33, 0))+IF(INDEX(Settings!$AI$19:$AI$33, MATCH(E$10, Settings!$Y$19:$Y$33, 0))="", 0, INDEX($AO$2:$AU$8, MATCH(TEXT($B423, "ddd"), $AN$2:$AN$8, 0), MATCH(INDEX(Settings!$AI$19:$AI$33, MATCH(E$10, Settings!$Y$19:$Y$33, 0)), $AO$1:$AU$1, 0))), 0))</f>
        <v/>
      </c>
      <c r="AO423" s="119" t="str">
        <f>IF(OR($B423="", F423="", F$10="", AO$9), "", IFERROR($B423+INDEX(Settings!$AF$19:$AF$33, MATCH(F$10, Settings!$Y$19:$Y$33, 0))+IF(INDEX(Settings!$AI$19:$AI$33, MATCH(F$10, Settings!$Y$19:$Y$33, 0))="", 0, INDEX($AO$2:$AU$8, MATCH(TEXT($B423, "ddd"), $AN$2:$AN$8, 0), MATCH(INDEX(Settings!$AI$19:$AI$33, MATCH(F$10, Settings!$Y$19:$Y$33, 0)), $AO$1:$AU$1, 0))), 0))</f>
        <v/>
      </c>
      <c r="AP423" s="119" t="str">
        <f>IF(OR($B423="", G423="", G$10="", AP$9), "", IFERROR($B423+INDEX(Settings!$AF$19:$AF$33, MATCH(G$10, Settings!$Y$19:$Y$33, 0))+IF(INDEX(Settings!$AI$19:$AI$33, MATCH(G$10, Settings!$Y$19:$Y$33, 0))="", 0, INDEX($AO$2:$AU$8, MATCH(TEXT($B423, "ddd"), $AN$2:$AN$8, 0), MATCH(INDEX(Settings!$AI$19:$AI$33, MATCH(G$10, Settings!$Y$19:$Y$33, 0)), $AO$1:$AU$1, 0))), 0))</f>
        <v/>
      </c>
      <c r="AQ423" s="119" t="str">
        <f>IF(OR($B423="", H423="", H$10="", AQ$9), "", IFERROR($B423+INDEX(Settings!$AF$19:$AF$33, MATCH(H$10, Settings!$Y$19:$Y$33, 0))+IF(INDEX(Settings!$AI$19:$AI$33, MATCH(H$10, Settings!$Y$19:$Y$33, 0))="", 0, INDEX($AO$2:$AU$8, MATCH(TEXT($B423, "ddd"), $AN$2:$AN$8, 0), MATCH(INDEX(Settings!$AI$19:$AI$33, MATCH(H$10, Settings!$Y$19:$Y$33, 0)), $AO$1:$AU$1, 0))), 0))</f>
        <v/>
      </c>
      <c r="AR423" s="119" t="str">
        <f>IF(OR($B423="", I423="", I$10="", AR$9), "", IFERROR($B423+INDEX(Settings!$AF$19:$AF$33, MATCH(I$10, Settings!$Y$19:$Y$33, 0))+IF(INDEX(Settings!$AI$19:$AI$33, MATCH(I$10, Settings!$Y$19:$Y$33, 0))="", 0, INDEX($AO$2:$AU$8, MATCH(TEXT($B423, "ddd"), $AN$2:$AN$8, 0), MATCH(INDEX(Settings!$AI$19:$AI$33, MATCH(I$10, Settings!$Y$19:$Y$33, 0)), $AO$1:$AU$1, 0))), 0))</f>
        <v/>
      </c>
      <c r="AS423" s="119" t="str">
        <f>IF(OR($B423="", J423="", J$10="", AS$9), "", IFERROR($B423+INDEX(Settings!$AF$19:$AF$33, MATCH(J$10, Settings!$Y$19:$Y$33, 0))+IF(INDEX(Settings!$AI$19:$AI$33, MATCH(J$10, Settings!$Y$19:$Y$33, 0))="", 0, INDEX($AO$2:$AU$8, MATCH(TEXT($B423, "ddd"), $AN$2:$AN$8, 0), MATCH(INDEX(Settings!$AI$19:$AI$33, MATCH(J$10, Settings!$Y$19:$Y$33, 0)), $AO$1:$AU$1, 0))), 0))</f>
        <v/>
      </c>
      <c r="AT423" s="119" t="str">
        <f>IF(OR($B423="", K423="", K$10="", AT$9), "", IFERROR($B423+INDEX(Settings!$AF$19:$AF$33, MATCH(K$10, Settings!$Y$19:$Y$33, 0))+IF(INDEX(Settings!$AI$19:$AI$33, MATCH(K$10, Settings!$Y$19:$Y$33, 0))="", 0, INDEX($AO$2:$AU$8, MATCH(TEXT($B423, "ddd"), $AN$2:$AN$8, 0), MATCH(INDEX(Settings!$AI$19:$AI$33, MATCH(K$10, Settings!$Y$19:$Y$33, 0)), $AO$1:$AU$1, 0))), 0))</f>
        <v/>
      </c>
      <c r="AU423" s="119" t="str">
        <f>IF(OR($B423="", L423="", L$10="", AU$9), "", IFERROR($B423+INDEX(Settings!$AF$19:$AF$33, MATCH(L$10, Settings!$Y$19:$Y$33, 0))+IF(INDEX(Settings!$AI$19:$AI$33, MATCH(L$10, Settings!$Y$19:$Y$33, 0))="", 0, INDEX($AO$2:$AU$8, MATCH(TEXT($B423, "ddd"), $AN$2:$AN$8, 0), MATCH(INDEX(Settings!$AI$19:$AI$33, MATCH(L$10, Settings!$Y$19:$Y$33, 0)), $AO$1:$AU$1, 0))), 0))</f>
        <v/>
      </c>
      <c r="AV423" s="119" t="str">
        <f>IF(OR($B423="", M423="", M$10="", AV$9), "", IFERROR($B423+INDEX(Settings!$AF$19:$AF$33, MATCH(M$10, Settings!$Y$19:$Y$33, 0))+IF(INDEX(Settings!$AI$19:$AI$33, MATCH(M$10, Settings!$Y$19:$Y$33, 0))="", 0, INDEX($AO$2:$AU$8, MATCH(TEXT($B423, "ddd"), $AN$2:$AN$8, 0), MATCH(INDEX(Settings!$AI$19:$AI$33, MATCH(M$10, Settings!$Y$19:$Y$33, 0)), $AO$1:$AU$1, 0))), 0))</f>
        <v/>
      </c>
      <c r="AW423" s="119" t="str">
        <f>IF(OR($B423="", N423="", N$10="", AW$9), "", IFERROR($B423+INDEX(Settings!$AF$19:$AF$33, MATCH(N$10, Settings!$Y$19:$Y$33, 0))+IF(INDEX(Settings!$AI$19:$AI$33, MATCH(N$10, Settings!$Y$19:$Y$33, 0))="", 0, INDEX($AO$2:$AU$8, MATCH(TEXT($B423, "ddd"), $AN$2:$AN$8, 0), MATCH(INDEX(Settings!$AI$19:$AI$33, MATCH(N$10, Settings!$Y$19:$Y$33, 0)), $AO$1:$AU$1, 0))), 0))</f>
        <v/>
      </c>
      <c r="AX423" s="119" t="str">
        <f>IF(OR($B423="", O423="", O$10="", AX$9), "", IFERROR($B423+INDEX(Settings!$AF$19:$AF$33, MATCH(O$10, Settings!$Y$19:$Y$33, 0))+IF(INDEX(Settings!$AI$19:$AI$33, MATCH(O$10, Settings!$Y$19:$Y$33, 0))="", 0, INDEX($AO$2:$AU$8, MATCH(TEXT($B423, "ddd"), $AN$2:$AN$8, 0), MATCH(INDEX(Settings!$AI$19:$AI$33, MATCH(O$10, Settings!$Y$19:$Y$33, 0)), $AO$1:$AU$1, 0))), 0))</f>
        <v/>
      </c>
      <c r="AY423" s="119" t="str">
        <f>IF(OR($B423="", P423="", P$10="", AY$9), "", IFERROR($B423+INDEX(Settings!$AF$19:$AF$33, MATCH(P$10, Settings!$Y$19:$Y$33, 0))+IF(INDEX(Settings!$AI$19:$AI$33, MATCH(P$10, Settings!$Y$19:$Y$33, 0))="", 0, INDEX($AO$2:$AU$8, MATCH(TEXT($B423, "ddd"), $AN$2:$AN$8, 0), MATCH(INDEX(Settings!$AI$19:$AI$33, MATCH(P$10, Settings!$Y$19:$Y$33, 0)), $AO$1:$AU$1, 0))), 0))</f>
        <v/>
      </c>
      <c r="AZ423" s="120" t="str">
        <f>IF(OR($B423="", Q423="", Q$10="", AZ$9), "", IFERROR($B423+INDEX(Settings!$AF$19:$AF$33, MATCH(Q$10, Settings!$Y$19:$Y$33, 0))+IF(INDEX(Settings!$AI$19:$AI$33, MATCH(Q$10, Settings!$Y$19:$Y$33, 0))="", 0, INDEX($AO$2:$AU$8, MATCH(TEXT($B423, "ddd"), $AN$2:$AN$8, 0), MATCH(INDEX(Settings!$AI$19:$AI$33, MATCH(Q$10, Settings!$Y$19:$Y$33, 0)), $AO$1:$AU$1, 0))), 0))</f>
        <v/>
      </c>
      <c r="BB423" s="118" t="str">
        <f>IF(OR(C$10="", $B423="", C423="", BB$9=""), "", IFERROR(WORKDAY((DATE(YEAR($B423), MONTH($B423)+INDEX(Settings!$AM$19:$AM$33, MATCH(C$10, Settings!$Y$19:$Y$33, 0)), IF(INDEX(Settings!$AQ$19:$AQ$33, MATCH(C$10, Settings!$Y$19:$Y$33, 0))=0, DAY($B423), INDEX(Settings!$AQ$19:$AQ$33, MATCH(C$10, Settings!$Y$19:$Y$33, 0))))-1), 1, Settings!$AY$23:$AY$38), ""))</f>
        <v/>
      </c>
      <c r="BC423" s="119" t="str">
        <f>IF(OR(D$10="", $B423="", D423="", BC$9=""), "", IFERROR(WORKDAY((DATE(YEAR($B423), MONTH($B423)+INDEX(Settings!$AM$19:$AM$33, MATCH(D$10, Settings!$Y$19:$Y$33, 0)), IF(INDEX(Settings!$AQ$19:$AQ$33, MATCH(D$10, Settings!$Y$19:$Y$33, 0))=0, DAY($B423), INDEX(Settings!$AQ$19:$AQ$33, MATCH(D$10, Settings!$Y$19:$Y$33, 0))))-1), 1, Settings!$AY$23:$AY$38), ""))</f>
        <v/>
      </c>
      <c r="BD423" s="119" t="str">
        <f>IF(OR(E$10="", $B423="", E423="", BD$9=""), "", IFERROR(WORKDAY((DATE(YEAR($B423), MONTH($B423)+INDEX(Settings!$AM$19:$AM$33, MATCH(E$10, Settings!$Y$19:$Y$33, 0)), IF(INDEX(Settings!$AQ$19:$AQ$33, MATCH(E$10, Settings!$Y$19:$Y$33, 0))=0, DAY($B423), INDEX(Settings!$AQ$19:$AQ$33, MATCH(E$10, Settings!$Y$19:$Y$33, 0))))-1), 1, Settings!$AY$23:$AY$38), ""))</f>
        <v/>
      </c>
      <c r="BE423" s="119" t="str">
        <f>IF(OR(F$10="", $B423="", F423="", BE$9=""), "", IFERROR(WORKDAY((DATE(YEAR($B423), MONTH($B423)+INDEX(Settings!$AM$19:$AM$33, MATCH(F$10, Settings!$Y$19:$Y$33, 0)), IF(INDEX(Settings!$AQ$19:$AQ$33, MATCH(F$10, Settings!$Y$19:$Y$33, 0))=0, DAY($B423), INDEX(Settings!$AQ$19:$AQ$33, MATCH(F$10, Settings!$Y$19:$Y$33, 0))))-1), 1, Settings!$AY$23:$AY$38), ""))</f>
        <v/>
      </c>
      <c r="BF423" s="119" t="str">
        <f>IF(OR(G$10="", $B423="", G423="", BF$9=""), "", IFERROR(WORKDAY((DATE(YEAR($B423), MONTH($B423)+INDEX(Settings!$AM$19:$AM$33, MATCH(G$10, Settings!$Y$19:$Y$33, 0)), IF(INDEX(Settings!$AQ$19:$AQ$33, MATCH(G$10, Settings!$Y$19:$Y$33, 0))=0, DAY($B423), INDEX(Settings!$AQ$19:$AQ$33, MATCH(G$10, Settings!$Y$19:$Y$33, 0))))-1), 1, Settings!$AY$23:$AY$38), ""))</f>
        <v/>
      </c>
      <c r="BG423" s="119" t="str">
        <f>IF(OR(H$10="", $B423="", H423="", BG$9=""), "", IFERROR(WORKDAY((DATE(YEAR($B423), MONTH($B423)+INDEX(Settings!$AM$19:$AM$33, MATCH(H$10, Settings!$Y$19:$Y$33, 0)), IF(INDEX(Settings!$AQ$19:$AQ$33, MATCH(H$10, Settings!$Y$19:$Y$33, 0))=0, DAY($B423), INDEX(Settings!$AQ$19:$AQ$33, MATCH(H$10, Settings!$Y$19:$Y$33, 0))))-1), 1, Settings!$AY$23:$AY$38), ""))</f>
        <v/>
      </c>
      <c r="BH423" s="119" t="str">
        <f>IF(OR(I$10="", $B423="", I423="", BH$9=""), "", IFERROR(WORKDAY((DATE(YEAR($B423), MONTH($B423)+INDEX(Settings!$AM$19:$AM$33, MATCH(I$10, Settings!$Y$19:$Y$33, 0)), IF(INDEX(Settings!$AQ$19:$AQ$33, MATCH(I$10, Settings!$Y$19:$Y$33, 0))=0, DAY($B423), INDEX(Settings!$AQ$19:$AQ$33, MATCH(I$10, Settings!$Y$19:$Y$33, 0))))-1), 1, Settings!$AY$23:$AY$38), ""))</f>
        <v/>
      </c>
      <c r="BI423" s="119" t="str">
        <f>IF(OR(J$10="", $B423="", J423="", BI$9=""), "", IFERROR(WORKDAY((DATE(YEAR($B423), MONTH($B423)+INDEX(Settings!$AM$19:$AM$33, MATCH(J$10, Settings!$Y$19:$Y$33, 0)), IF(INDEX(Settings!$AQ$19:$AQ$33, MATCH(J$10, Settings!$Y$19:$Y$33, 0))=0, DAY($B423), INDEX(Settings!$AQ$19:$AQ$33, MATCH(J$10, Settings!$Y$19:$Y$33, 0))))-1), 1, Settings!$AY$23:$AY$38), ""))</f>
        <v/>
      </c>
      <c r="BJ423" s="119" t="str">
        <f>IF(OR(K$10="", $B423="", K423="", BJ$9=""), "", IFERROR(WORKDAY((DATE(YEAR($B423), MONTH($B423)+INDEX(Settings!$AM$19:$AM$33, MATCH(K$10, Settings!$Y$19:$Y$33, 0)), IF(INDEX(Settings!$AQ$19:$AQ$33, MATCH(K$10, Settings!$Y$19:$Y$33, 0))=0, DAY($B423), INDEX(Settings!$AQ$19:$AQ$33, MATCH(K$10, Settings!$Y$19:$Y$33, 0))))-1), 1, Settings!$AY$23:$AY$38), ""))</f>
        <v/>
      </c>
      <c r="BK423" s="119" t="str">
        <f>IF(OR(L$10="", $B423="", L423="", BK$9=""), "", IFERROR(WORKDAY((DATE(YEAR($B423), MONTH($B423)+INDEX(Settings!$AM$19:$AM$33, MATCH(L$10, Settings!$Y$19:$Y$33, 0)), IF(INDEX(Settings!$AQ$19:$AQ$33, MATCH(L$10, Settings!$Y$19:$Y$33, 0))=0, DAY($B423), INDEX(Settings!$AQ$19:$AQ$33, MATCH(L$10, Settings!$Y$19:$Y$33, 0))))-1), 1, Settings!$AY$23:$AY$38), ""))</f>
        <v/>
      </c>
      <c r="BL423" s="119" t="str">
        <f>IF(OR(M$10="", $B423="", M423="", BL$9=""), "", IFERROR(WORKDAY((DATE(YEAR($B423), MONTH($B423)+INDEX(Settings!$AM$19:$AM$33, MATCH(M$10, Settings!$Y$19:$Y$33, 0)), IF(INDEX(Settings!$AQ$19:$AQ$33, MATCH(M$10, Settings!$Y$19:$Y$33, 0))=0, DAY($B423), INDEX(Settings!$AQ$19:$AQ$33, MATCH(M$10, Settings!$Y$19:$Y$33, 0))))-1), 1, Settings!$AY$23:$AY$38), ""))</f>
        <v/>
      </c>
      <c r="BM423" s="119" t="str">
        <f>IF(OR(N$10="", $B423="", N423="", BM$9=""), "", IFERROR(WORKDAY((DATE(YEAR($B423), MONTH($B423)+INDEX(Settings!$AM$19:$AM$33, MATCH(N$10, Settings!$Y$19:$Y$33, 0)), IF(INDEX(Settings!$AQ$19:$AQ$33, MATCH(N$10, Settings!$Y$19:$Y$33, 0))=0, DAY($B423), INDEX(Settings!$AQ$19:$AQ$33, MATCH(N$10, Settings!$Y$19:$Y$33, 0))))-1), 1, Settings!$AY$23:$AY$38), ""))</f>
        <v/>
      </c>
      <c r="BN423" s="119" t="str">
        <f>IF(OR(O$10="", $B423="", O423="", BN$9=""), "", IFERROR(WORKDAY((DATE(YEAR($B423), MONTH($B423)+INDEX(Settings!$AM$19:$AM$33, MATCH(O$10, Settings!$Y$19:$Y$33, 0)), IF(INDEX(Settings!$AQ$19:$AQ$33, MATCH(O$10, Settings!$Y$19:$Y$33, 0))=0, DAY($B423), INDEX(Settings!$AQ$19:$AQ$33, MATCH(O$10, Settings!$Y$19:$Y$33, 0))))-1), 1, Settings!$AY$23:$AY$38), ""))</f>
        <v/>
      </c>
      <c r="BO423" s="119" t="str">
        <f>IF(OR(P$10="", $B423="", P423="", BO$9=""), "", IFERROR(WORKDAY((DATE(YEAR($B423), MONTH($B423)+INDEX(Settings!$AM$19:$AM$33, MATCH(P$10, Settings!$Y$19:$Y$33, 0)), IF(INDEX(Settings!$AQ$19:$AQ$33, MATCH(P$10, Settings!$Y$19:$Y$33, 0))=0, DAY($B423), INDEX(Settings!$AQ$19:$AQ$33, MATCH(P$10, Settings!$Y$19:$Y$33, 0))))-1), 1, Settings!$AY$23:$AY$38), ""))</f>
        <v/>
      </c>
      <c r="BP423" s="120" t="str">
        <f>IF(OR(Q$10="", $B423="", Q423="", BP$9=""), "", IFERROR(WORKDAY((DATE(YEAR($B423), MONTH($B423)+INDEX(Settings!$AM$19:$AM$33, MATCH(Q$10, Settings!$Y$19:$Y$33, 0)), IF(INDEX(Settings!$AQ$19:$AQ$33, MATCH(Q$10, Settings!$Y$19:$Y$33, 0))=0, DAY($B423), INDEX(Settings!$AQ$19:$AQ$33, MATCH(Q$10, Settings!$Y$19:$Y$33, 0))))-1), 1, Settings!$AY$23:$AY$38), ""))</f>
        <v/>
      </c>
      <c r="BR423" s="118" t="str">
        <f>IF(BB423="", "", IF(BB423&lt;=$B423, WORKDAY(DATE(YEAR($BB423), MONTH(BB423)+1, DAY(BB423)-1), 1, Settings!$AY$23:$AY$38), BB423))</f>
        <v/>
      </c>
      <c r="BS423" s="119" t="str">
        <f>IF(BC423="", "", IF(BC423&lt;=$B423, WORKDAY(DATE(YEAR($BB423), MONTH(BC423)+1, DAY(BC423)-1), 1, Settings!$AY$23:$AY$38), BC423))</f>
        <v/>
      </c>
      <c r="BT423" s="119" t="str">
        <f>IF(BD423="", "", IF(BD423&lt;=$B423, WORKDAY(DATE(YEAR($BB423), MONTH(BD423)+1, DAY(BD423)-1), 1, Settings!$AY$23:$AY$38), BD423))</f>
        <v/>
      </c>
      <c r="BU423" s="119" t="str">
        <f>IF(BE423="", "", IF(BE423&lt;=$B423, WORKDAY(DATE(YEAR($BB423), MONTH(BE423)+1, DAY(BE423)-1), 1, Settings!$AY$23:$AY$38), BE423))</f>
        <v/>
      </c>
      <c r="BV423" s="119" t="str">
        <f>IF(BF423="", "", IF(BF423&lt;=$B423, WORKDAY(DATE(YEAR($BB423), MONTH(BF423)+1, DAY(BF423)-1), 1, Settings!$AY$23:$AY$38), BF423))</f>
        <v/>
      </c>
      <c r="BW423" s="119" t="str">
        <f>IF(BG423="", "", IF(BG423&lt;=$B423, WORKDAY(DATE(YEAR($BB423), MONTH(BG423)+1, DAY(BG423)-1), 1, Settings!$AY$23:$AY$38), BG423))</f>
        <v/>
      </c>
      <c r="BX423" s="119" t="str">
        <f>IF(BH423="", "", IF(BH423&lt;=$B423, WORKDAY(DATE(YEAR($BB423), MONTH(BH423)+1, DAY(BH423)-1), 1, Settings!$AY$23:$AY$38), BH423))</f>
        <v/>
      </c>
      <c r="BY423" s="119" t="str">
        <f>IF(BI423="", "", IF(BI423&lt;=$B423, WORKDAY(DATE(YEAR($BB423), MONTH(BI423)+1, DAY(BI423)-1), 1, Settings!$AY$23:$AY$38), BI423))</f>
        <v/>
      </c>
      <c r="BZ423" s="119" t="str">
        <f>IF(BJ423="", "", IF(BJ423&lt;=$B423, WORKDAY(DATE(YEAR($BB423), MONTH(BJ423)+1, DAY(BJ423)-1), 1, Settings!$AY$23:$AY$38), BJ423))</f>
        <v/>
      </c>
      <c r="CA423" s="119" t="str">
        <f>IF(BK423="", "", IF(BK423&lt;=$B423, WORKDAY(DATE(YEAR($BB423), MONTH(BK423)+1, DAY(BK423)-1), 1, Settings!$AY$23:$AY$38), BK423))</f>
        <v/>
      </c>
      <c r="CB423" s="119" t="str">
        <f>IF(BL423="", "", IF(BL423&lt;=$B423, WORKDAY(DATE(YEAR($BB423), MONTH(BL423)+1, DAY(BL423)-1), 1, Settings!$AY$23:$AY$38), BL423))</f>
        <v/>
      </c>
      <c r="CC423" s="119" t="str">
        <f>IF(BM423="", "", IF(BM423&lt;=$B423, WORKDAY(DATE(YEAR($BB423), MONTH(BM423)+1, DAY(BM423)-1), 1, Settings!$AY$23:$AY$38), BM423))</f>
        <v/>
      </c>
      <c r="CD423" s="119" t="str">
        <f>IF(BN423="", "", IF(BN423&lt;=$B423, WORKDAY(DATE(YEAR($BB423), MONTH(BN423)+1, DAY(BN423)-1), 1, Settings!$AY$23:$AY$38), BN423))</f>
        <v/>
      </c>
      <c r="CE423" s="119" t="str">
        <f>IF(BO423="", "", IF(BO423&lt;=$B423, WORKDAY(DATE(YEAR($BB423), MONTH(BO423)+1, DAY(BO423)-1), 1, Settings!$AY$23:$AY$38), BO423))</f>
        <v/>
      </c>
      <c r="CF423" s="120" t="str">
        <f>IF(BP423="", "", IF(BP423&lt;=$B423, WORKDAY(DATE(YEAR($BB423), MONTH(BP423)+1, DAY(BP423)-1), 1, Settings!$AY$23:$AY$38), BP423))</f>
        <v/>
      </c>
      <c r="CH423" s="48" t="str">
        <f t="shared" si="190"/>
        <v/>
      </c>
      <c r="CI423" s="49" t="str">
        <f t="shared" si="191"/>
        <v/>
      </c>
      <c r="CJ423" s="49" t="str">
        <f t="shared" si="192"/>
        <v/>
      </c>
      <c r="CK423" s="49" t="str">
        <f t="shared" si="193"/>
        <v/>
      </c>
      <c r="CL423" s="49" t="str">
        <f t="shared" si="194"/>
        <v/>
      </c>
      <c r="CM423" s="49" t="str">
        <f t="shared" si="195"/>
        <v/>
      </c>
      <c r="CN423" s="49" t="str">
        <f t="shared" si="196"/>
        <v/>
      </c>
      <c r="CO423" s="49" t="str">
        <f t="shared" si="197"/>
        <v/>
      </c>
      <c r="CP423" s="49" t="str">
        <f t="shared" si="198"/>
        <v/>
      </c>
      <c r="CQ423" s="49" t="str">
        <f t="shared" si="199"/>
        <v/>
      </c>
      <c r="CR423" s="49" t="str">
        <f t="shared" si="200"/>
        <v/>
      </c>
      <c r="CS423" s="49" t="str">
        <f t="shared" si="201"/>
        <v/>
      </c>
      <c r="CT423" s="49" t="str">
        <f t="shared" si="202"/>
        <v/>
      </c>
      <c r="CU423" s="49" t="str">
        <f t="shared" si="203"/>
        <v/>
      </c>
      <c r="CV423" s="16" t="str">
        <f t="shared" si="204"/>
        <v/>
      </c>
      <c r="CX423" s="48" t="str">
        <f t="shared" si="205"/>
        <v/>
      </c>
      <c r="CY423" s="49" t="str">
        <f t="shared" si="206"/>
        <v/>
      </c>
      <c r="CZ423" s="49" t="str">
        <f t="shared" si="207"/>
        <v/>
      </c>
      <c r="DA423" s="49" t="str">
        <f t="shared" si="208"/>
        <v/>
      </c>
      <c r="DB423" s="49" t="str">
        <f t="shared" si="209"/>
        <v/>
      </c>
      <c r="DC423" s="49" t="str">
        <f t="shared" si="210"/>
        <v/>
      </c>
      <c r="DD423" s="49" t="str">
        <f t="shared" si="211"/>
        <v/>
      </c>
      <c r="DE423" s="49" t="str">
        <f t="shared" si="212"/>
        <v/>
      </c>
      <c r="DF423" s="49" t="str">
        <f t="shared" si="213"/>
        <v/>
      </c>
      <c r="DG423" s="49" t="str">
        <f t="shared" si="214"/>
        <v/>
      </c>
      <c r="DH423" s="49" t="str">
        <f t="shared" si="215"/>
        <v/>
      </c>
      <c r="DI423" s="49" t="str">
        <f t="shared" si="216"/>
        <v/>
      </c>
      <c r="DJ423" s="49" t="str">
        <f t="shared" si="217"/>
        <v/>
      </c>
      <c r="DK423" s="49" t="str">
        <f t="shared" si="218"/>
        <v/>
      </c>
      <c r="DL423" s="16" t="str">
        <f t="shared" si="219"/>
        <v/>
      </c>
      <c r="DN423" s="17" t="str">
        <f t="shared" si="220"/>
        <v>Aug 2020</v>
      </c>
    </row>
    <row r="424" spans="1:118" x14ac:dyDescent="0.25">
      <c r="A424" s="30"/>
      <c r="B424" s="102">
        <f>IF(B423="", "", IFERROR(IF(B423+1&gt;Settings!$G$25, "", B423+1), ""))</f>
        <v>44060</v>
      </c>
      <c r="C424" s="294"/>
      <c r="D424" s="295"/>
      <c r="E424" s="295"/>
      <c r="F424" s="295"/>
      <c r="G424" s="295"/>
      <c r="H424" s="295"/>
      <c r="I424" s="295"/>
      <c r="J424" s="295"/>
      <c r="K424" s="295"/>
      <c r="L424" s="295"/>
      <c r="M424" s="295"/>
      <c r="N424" s="295"/>
      <c r="O424" s="295"/>
      <c r="P424" s="295"/>
      <c r="Q424" s="296"/>
      <c r="R424" s="30"/>
      <c r="T424" s="17" t="str">
        <f>IF($B424="", "", IF($B424&lt;Settings!$G$23, "Old", "New"))</f>
        <v>New</v>
      </c>
      <c r="AL424" s="118" t="str">
        <f>IF(OR($B424="", C424="", C$10="", AL$9), "", IFERROR($B424+INDEX(Settings!$AF$19:$AF$33, MATCH(C$10, Settings!$Y$19:$Y$33, 0))+IF(INDEX(Settings!$AI$19:$AI$33, MATCH(C$10, Settings!$Y$19:$Y$33, 0))="", 0, INDEX($AO$2:$AU$8, MATCH(TEXT($B424, "ddd"), $AN$2:$AN$8, 0), MATCH(INDEX(Settings!$AI$19:$AI$33, MATCH(C$10, Settings!$Y$19:$Y$33, 0)), $AO$1:$AU$1, 0))), 0))</f>
        <v/>
      </c>
      <c r="AM424" s="119" t="str">
        <f>IF(OR($B424="", D424="", D$10="", AM$9), "", IFERROR($B424+INDEX(Settings!$AF$19:$AF$33, MATCH(D$10, Settings!$Y$19:$Y$33, 0))+IF(INDEX(Settings!$AI$19:$AI$33, MATCH(D$10, Settings!$Y$19:$Y$33, 0))="", 0, INDEX($AO$2:$AU$8, MATCH(TEXT($B424, "ddd"), $AN$2:$AN$8, 0), MATCH(INDEX(Settings!$AI$19:$AI$33, MATCH(D$10, Settings!$Y$19:$Y$33, 0)), $AO$1:$AU$1, 0))), 0))</f>
        <v/>
      </c>
      <c r="AN424" s="119" t="str">
        <f>IF(OR($B424="", E424="", E$10="", AN$9), "", IFERROR($B424+INDEX(Settings!$AF$19:$AF$33, MATCH(E$10, Settings!$Y$19:$Y$33, 0))+IF(INDEX(Settings!$AI$19:$AI$33, MATCH(E$10, Settings!$Y$19:$Y$33, 0))="", 0, INDEX($AO$2:$AU$8, MATCH(TEXT($B424, "ddd"), $AN$2:$AN$8, 0), MATCH(INDEX(Settings!$AI$19:$AI$33, MATCH(E$10, Settings!$Y$19:$Y$33, 0)), $AO$1:$AU$1, 0))), 0))</f>
        <v/>
      </c>
      <c r="AO424" s="119" t="str">
        <f>IF(OR($B424="", F424="", F$10="", AO$9), "", IFERROR($B424+INDEX(Settings!$AF$19:$AF$33, MATCH(F$10, Settings!$Y$19:$Y$33, 0))+IF(INDEX(Settings!$AI$19:$AI$33, MATCH(F$10, Settings!$Y$19:$Y$33, 0))="", 0, INDEX($AO$2:$AU$8, MATCH(TEXT($B424, "ddd"), $AN$2:$AN$8, 0), MATCH(INDEX(Settings!$AI$19:$AI$33, MATCH(F$10, Settings!$Y$19:$Y$33, 0)), $AO$1:$AU$1, 0))), 0))</f>
        <v/>
      </c>
      <c r="AP424" s="119" t="str">
        <f>IF(OR($B424="", G424="", G$10="", AP$9), "", IFERROR($B424+INDEX(Settings!$AF$19:$AF$33, MATCH(G$10, Settings!$Y$19:$Y$33, 0))+IF(INDEX(Settings!$AI$19:$AI$33, MATCH(G$10, Settings!$Y$19:$Y$33, 0))="", 0, INDEX($AO$2:$AU$8, MATCH(TEXT($B424, "ddd"), $AN$2:$AN$8, 0), MATCH(INDEX(Settings!$AI$19:$AI$33, MATCH(G$10, Settings!$Y$19:$Y$33, 0)), $AO$1:$AU$1, 0))), 0))</f>
        <v/>
      </c>
      <c r="AQ424" s="119" t="str">
        <f>IF(OR($B424="", H424="", H$10="", AQ$9), "", IFERROR($B424+INDEX(Settings!$AF$19:$AF$33, MATCH(H$10, Settings!$Y$19:$Y$33, 0))+IF(INDEX(Settings!$AI$19:$AI$33, MATCH(H$10, Settings!$Y$19:$Y$33, 0))="", 0, INDEX($AO$2:$AU$8, MATCH(TEXT($B424, "ddd"), $AN$2:$AN$8, 0), MATCH(INDEX(Settings!$AI$19:$AI$33, MATCH(H$10, Settings!$Y$19:$Y$33, 0)), $AO$1:$AU$1, 0))), 0))</f>
        <v/>
      </c>
      <c r="AR424" s="119" t="str">
        <f>IF(OR($B424="", I424="", I$10="", AR$9), "", IFERROR($B424+INDEX(Settings!$AF$19:$AF$33, MATCH(I$10, Settings!$Y$19:$Y$33, 0))+IF(INDEX(Settings!$AI$19:$AI$33, MATCH(I$10, Settings!$Y$19:$Y$33, 0))="", 0, INDEX($AO$2:$AU$8, MATCH(TEXT($B424, "ddd"), $AN$2:$AN$8, 0), MATCH(INDEX(Settings!$AI$19:$AI$33, MATCH(I$10, Settings!$Y$19:$Y$33, 0)), $AO$1:$AU$1, 0))), 0))</f>
        <v/>
      </c>
      <c r="AS424" s="119" t="str">
        <f>IF(OR($B424="", J424="", J$10="", AS$9), "", IFERROR($B424+INDEX(Settings!$AF$19:$AF$33, MATCH(J$10, Settings!$Y$19:$Y$33, 0))+IF(INDEX(Settings!$AI$19:$AI$33, MATCH(J$10, Settings!$Y$19:$Y$33, 0))="", 0, INDEX($AO$2:$AU$8, MATCH(TEXT($B424, "ddd"), $AN$2:$AN$8, 0), MATCH(INDEX(Settings!$AI$19:$AI$33, MATCH(J$10, Settings!$Y$19:$Y$33, 0)), $AO$1:$AU$1, 0))), 0))</f>
        <v/>
      </c>
      <c r="AT424" s="119" t="str">
        <f>IF(OR($B424="", K424="", K$10="", AT$9), "", IFERROR($B424+INDEX(Settings!$AF$19:$AF$33, MATCH(K$10, Settings!$Y$19:$Y$33, 0))+IF(INDEX(Settings!$AI$19:$AI$33, MATCH(K$10, Settings!$Y$19:$Y$33, 0))="", 0, INDEX($AO$2:$AU$8, MATCH(TEXT($B424, "ddd"), $AN$2:$AN$8, 0), MATCH(INDEX(Settings!$AI$19:$AI$33, MATCH(K$10, Settings!$Y$19:$Y$33, 0)), $AO$1:$AU$1, 0))), 0))</f>
        <v/>
      </c>
      <c r="AU424" s="119" t="str">
        <f>IF(OR($B424="", L424="", L$10="", AU$9), "", IFERROR($B424+INDEX(Settings!$AF$19:$AF$33, MATCH(L$10, Settings!$Y$19:$Y$33, 0))+IF(INDEX(Settings!$AI$19:$AI$33, MATCH(L$10, Settings!$Y$19:$Y$33, 0))="", 0, INDEX($AO$2:$AU$8, MATCH(TEXT($B424, "ddd"), $AN$2:$AN$8, 0), MATCH(INDEX(Settings!$AI$19:$AI$33, MATCH(L$10, Settings!$Y$19:$Y$33, 0)), $AO$1:$AU$1, 0))), 0))</f>
        <v/>
      </c>
      <c r="AV424" s="119" t="str">
        <f>IF(OR($B424="", M424="", M$10="", AV$9), "", IFERROR($B424+INDEX(Settings!$AF$19:$AF$33, MATCH(M$10, Settings!$Y$19:$Y$33, 0))+IF(INDEX(Settings!$AI$19:$AI$33, MATCH(M$10, Settings!$Y$19:$Y$33, 0))="", 0, INDEX($AO$2:$AU$8, MATCH(TEXT($B424, "ddd"), $AN$2:$AN$8, 0), MATCH(INDEX(Settings!$AI$19:$AI$33, MATCH(M$10, Settings!$Y$19:$Y$33, 0)), $AO$1:$AU$1, 0))), 0))</f>
        <v/>
      </c>
      <c r="AW424" s="119" t="str">
        <f>IF(OR($B424="", N424="", N$10="", AW$9), "", IFERROR($B424+INDEX(Settings!$AF$19:$AF$33, MATCH(N$10, Settings!$Y$19:$Y$33, 0))+IF(INDEX(Settings!$AI$19:$AI$33, MATCH(N$10, Settings!$Y$19:$Y$33, 0))="", 0, INDEX($AO$2:$AU$8, MATCH(TEXT($B424, "ddd"), $AN$2:$AN$8, 0), MATCH(INDEX(Settings!$AI$19:$AI$33, MATCH(N$10, Settings!$Y$19:$Y$33, 0)), $AO$1:$AU$1, 0))), 0))</f>
        <v/>
      </c>
      <c r="AX424" s="119" t="str">
        <f>IF(OR($B424="", O424="", O$10="", AX$9), "", IFERROR($B424+INDEX(Settings!$AF$19:$AF$33, MATCH(O$10, Settings!$Y$19:$Y$33, 0))+IF(INDEX(Settings!$AI$19:$AI$33, MATCH(O$10, Settings!$Y$19:$Y$33, 0))="", 0, INDEX($AO$2:$AU$8, MATCH(TEXT($B424, "ddd"), $AN$2:$AN$8, 0), MATCH(INDEX(Settings!$AI$19:$AI$33, MATCH(O$10, Settings!$Y$19:$Y$33, 0)), $AO$1:$AU$1, 0))), 0))</f>
        <v/>
      </c>
      <c r="AY424" s="119" t="str">
        <f>IF(OR($B424="", P424="", P$10="", AY$9), "", IFERROR($B424+INDEX(Settings!$AF$19:$AF$33, MATCH(P$10, Settings!$Y$19:$Y$33, 0))+IF(INDEX(Settings!$AI$19:$AI$33, MATCH(P$10, Settings!$Y$19:$Y$33, 0))="", 0, INDEX($AO$2:$AU$8, MATCH(TEXT($B424, "ddd"), $AN$2:$AN$8, 0), MATCH(INDEX(Settings!$AI$19:$AI$33, MATCH(P$10, Settings!$Y$19:$Y$33, 0)), $AO$1:$AU$1, 0))), 0))</f>
        <v/>
      </c>
      <c r="AZ424" s="120" t="str">
        <f>IF(OR($B424="", Q424="", Q$10="", AZ$9), "", IFERROR($B424+INDEX(Settings!$AF$19:$AF$33, MATCH(Q$10, Settings!$Y$19:$Y$33, 0))+IF(INDEX(Settings!$AI$19:$AI$33, MATCH(Q$10, Settings!$Y$19:$Y$33, 0))="", 0, INDEX($AO$2:$AU$8, MATCH(TEXT($B424, "ddd"), $AN$2:$AN$8, 0), MATCH(INDEX(Settings!$AI$19:$AI$33, MATCH(Q$10, Settings!$Y$19:$Y$33, 0)), $AO$1:$AU$1, 0))), 0))</f>
        <v/>
      </c>
      <c r="BB424" s="118" t="str">
        <f>IF(OR(C$10="", $B424="", C424="", BB$9=""), "", IFERROR(WORKDAY((DATE(YEAR($B424), MONTH($B424)+INDEX(Settings!$AM$19:$AM$33, MATCH(C$10, Settings!$Y$19:$Y$33, 0)), IF(INDEX(Settings!$AQ$19:$AQ$33, MATCH(C$10, Settings!$Y$19:$Y$33, 0))=0, DAY($B424), INDEX(Settings!$AQ$19:$AQ$33, MATCH(C$10, Settings!$Y$19:$Y$33, 0))))-1), 1, Settings!$AY$23:$AY$38), ""))</f>
        <v/>
      </c>
      <c r="BC424" s="119" t="str">
        <f>IF(OR(D$10="", $B424="", D424="", BC$9=""), "", IFERROR(WORKDAY((DATE(YEAR($B424), MONTH($B424)+INDEX(Settings!$AM$19:$AM$33, MATCH(D$10, Settings!$Y$19:$Y$33, 0)), IF(INDEX(Settings!$AQ$19:$AQ$33, MATCH(D$10, Settings!$Y$19:$Y$33, 0))=0, DAY($B424), INDEX(Settings!$AQ$19:$AQ$33, MATCH(D$10, Settings!$Y$19:$Y$33, 0))))-1), 1, Settings!$AY$23:$AY$38), ""))</f>
        <v/>
      </c>
      <c r="BD424" s="119" t="str">
        <f>IF(OR(E$10="", $B424="", E424="", BD$9=""), "", IFERROR(WORKDAY((DATE(YEAR($B424), MONTH($B424)+INDEX(Settings!$AM$19:$AM$33, MATCH(E$10, Settings!$Y$19:$Y$33, 0)), IF(INDEX(Settings!$AQ$19:$AQ$33, MATCH(E$10, Settings!$Y$19:$Y$33, 0))=0, DAY($B424), INDEX(Settings!$AQ$19:$AQ$33, MATCH(E$10, Settings!$Y$19:$Y$33, 0))))-1), 1, Settings!$AY$23:$AY$38), ""))</f>
        <v/>
      </c>
      <c r="BE424" s="119" t="str">
        <f>IF(OR(F$10="", $B424="", F424="", BE$9=""), "", IFERROR(WORKDAY((DATE(YEAR($B424), MONTH($B424)+INDEX(Settings!$AM$19:$AM$33, MATCH(F$10, Settings!$Y$19:$Y$33, 0)), IF(INDEX(Settings!$AQ$19:$AQ$33, MATCH(F$10, Settings!$Y$19:$Y$33, 0))=0, DAY($B424), INDEX(Settings!$AQ$19:$AQ$33, MATCH(F$10, Settings!$Y$19:$Y$33, 0))))-1), 1, Settings!$AY$23:$AY$38), ""))</f>
        <v/>
      </c>
      <c r="BF424" s="119" t="str">
        <f>IF(OR(G$10="", $B424="", G424="", BF$9=""), "", IFERROR(WORKDAY((DATE(YEAR($B424), MONTH($B424)+INDEX(Settings!$AM$19:$AM$33, MATCH(G$10, Settings!$Y$19:$Y$33, 0)), IF(INDEX(Settings!$AQ$19:$AQ$33, MATCH(G$10, Settings!$Y$19:$Y$33, 0))=0, DAY($B424), INDEX(Settings!$AQ$19:$AQ$33, MATCH(G$10, Settings!$Y$19:$Y$33, 0))))-1), 1, Settings!$AY$23:$AY$38), ""))</f>
        <v/>
      </c>
      <c r="BG424" s="119" t="str">
        <f>IF(OR(H$10="", $B424="", H424="", BG$9=""), "", IFERROR(WORKDAY((DATE(YEAR($B424), MONTH($B424)+INDEX(Settings!$AM$19:$AM$33, MATCH(H$10, Settings!$Y$19:$Y$33, 0)), IF(INDEX(Settings!$AQ$19:$AQ$33, MATCH(H$10, Settings!$Y$19:$Y$33, 0))=0, DAY($B424), INDEX(Settings!$AQ$19:$AQ$33, MATCH(H$10, Settings!$Y$19:$Y$33, 0))))-1), 1, Settings!$AY$23:$AY$38), ""))</f>
        <v/>
      </c>
      <c r="BH424" s="119" t="str">
        <f>IF(OR(I$10="", $B424="", I424="", BH$9=""), "", IFERROR(WORKDAY((DATE(YEAR($B424), MONTH($B424)+INDEX(Settings!$AM$19:$AM$33, MATCH(I$10, Settings!$Y$19:$Y$33, 0)), IF(INDEX(Settings!$AQ$19:$AQ$33, MATCH(I$10, Settings!$Y$19:$Y$33, 0))=0, DAY($B424), INDEX(Settings!$AQ$19:$AQ$33, MATCH(I$10, Settings!$Y$19:$Y$33, 0))))-1), 1, Settings!$AY$23:$AY$38), ""))</f>
        <v/>
      </c>
      <c r="BI424" s="119" t="str">
        <f>IF(OR(J$10="", $B424="", J424="", BI$9=""), "", IFERROR(WORKDAY((DATE(YEAR($B424), MONTH($B424)+INDEX(Settings!$AM$19:$AM$33, MATCH(J$10, Settings!$Y$19:$Y$33, 0)), IF(INDEX(Settings!$AQ$19:$AQ$33, MATCH(J$10, Settings!$Y$19:$Y$33, 0))=0, DAY($B424), INDEX(Settings!$AQ$19:$AQ$33, MATCH(J$10, Settings!$Y$19:$Y$33, 0))))-1), 1, Settings!$AY$23:$AY$38), ""))</f>
        <v/>
      </c>
      <c r="BJ424" s="119" t="str">
        <f>IF(OR(K$10="", $B424="", K424="", BJ$9=""), "", IFERROR(WORKDAY((DATE(YEAR($B424), MONTH($B424)+INDEX(Settings!$AM$19:$AM$33, MATCH(K$10, Settings!$Y$19:$Y$33, 0)), IF(INDEX(Settings!$AQ$19:$AQ$33, MATCH(K$10, Settings!$Y$19:$Y$33, 0))=0, DAY($B424), INDEX(Settings!$AQ$19:$AQ$33, MATCH(K$10, Settings!$Y$19:$Y$33, 0))))-1), 1, Settings!$AY$23:$AY$38), ""))</f>
        <v/>
      </c>
      <c r="BK424" s="119" t="str">
        <f>IF(OR(L$10="", $B424="", L424="", BK$9=""), "", IFERROR(WORKDAY((DATE(YEAR($B424), MONTH($B424)+INDEX(Settings!$AM$19:$AM$33, MATCH(L$10, Settings!$Y$19:$Y$33, 0)), IF(INDEX(Settings!$AQ$19:$AQ$33, MATCH(L$10, Settings!$Y$19:$Y$33, 0))=0, DAY($B424), INDEX(Settings!$AQ$19:$AQ$33, MATCH(L$10, Settings!$Y$19:$Y$33, 0))))-1), 1, Settings!$AY$23:$AY$38), ""))</f>
        <v/>
      </c>
      <c r="BL424" s="119" t="str">
        <f>IF(OR(M$10="", $B424="", M424="", BL$9=""), "", IFERROR(WORKDAY((DATE(YEAR($B424), MONTH($B424)+INDEX(Settings!$AM$19:$AM$33, MATCH(M$10, Settings!$Y$19:$Y$33, 0)), IF(INDEX(Settings!$AQ$19:$AQ$33, MATCH(M$10, Settings!$Y$19:$Y$33, 0))=0, DAY($B424), INDEX(Settings!$AQ$19:$AQ$33, MATCH(M$10, Settings!$Y$19:$Y$33, 0))))-1), 1, Settings!$AY$23:$AY$38), ""))</f>
        <v/>
      </c>
      <c r="BM424" s="119" t="str">
        <f>IF(OR(N$10="", $B424="", N424="", BM$9=""), "", IFERROR(WORKDAY((DATE(YEAR($B424), MONTH($B424)+INDEX(Settings!$AM$19:$AM$33, MATCH(N$10, Settings!$Y$19:$Y$33, 0)), IF(INDEX(Settings!$AQ$19:$AQ$33, MATCH(N$10, Settings!$Y$19:$Y$33, 0))=0, DAY($B424), INDEX(Settings!$AQ$19:$AQ$33, MATCH(N$10, Settings!$Y$19:$Y$33, 0))))-1), 1, Settings!$AY$23:$AY$38), ""))</f>
        <v/>
      </c>
      <c r="BN424" s="119" t="str">
        <f>IF(OR(O$10="", $B424="", O424="", BN$9=""), "", IFERROR(WORKDAY((DATE(YEAR($B424), MONTH($B424)+INDEX(Settings!$AM$19:$AM$33, MATCH(O$10, Settings!$Y$19:$Y$33, 0)), IF(INDEX(Settings!$AQ$19:$AQ$33, MATCH(O$10, Settings!$Y$19:$Y$33, 0))=0, DAY($B424), INDEX(Settings!$AQ$19:$AQ$33, MATCH(O$10, Settings!$Y$19:$Y$33, 0))))-1), 1, Settings!$AY$23:$AY$38), ""))</f>
        <v/>
      </c>
      <c r="BO424" s="119" t="str">
        <f>IF(OR(P$10="", $B424="", P424="", BO$9=""), "", IFERROR(WORKDAY((DATE(YEAR($B424), MONTH($B424)+INDEX(Settings!$AM$19:$AM$33, MATCH(P$10, Settings!$Y$19:$Y$33, 0)), IF(INDEX(Settings!$AQ$19:$AQ$33, MATCH(P$10, Settings!$Y$19:$Y$33, 0))=0, DAY($B424), INDEX(Settings!$AQ$19:$AQ$33, MATCH(P$10, Settings!$Y$19:$Y$33, 0))))-1), 1, Settings!$AY$23:$AY$38), ""))</f>
        <v/>
      </c>
      <c r="BP424" s="120" t="str">
        <f>IF(OR(Q$10="", $B424="", Q424="", BP$9=""), "", IFERROR(WORKDAY((DATE(YEAR($B424), MONTH($B424)+INDEX(Settings!$AM$19:$AM$33, MATCH(Q$10, Settings!$Y$19:$Y$33, 0)), IF(INDEX(Settings!$AQ$19:$AQ$33, MATCH(Q$10, Settings!$Y$19:$Y$33, 0))=0, DAY($B424), INDEX(Settings!$AQ$19:$AQ$33, MATCH(Q$10, Settings!$Y$19:$Y$33, 0))))-1), 1, Settings!$AY$23:$AY$38), ""))</f>
        <v/>
      </c>
      <c r="BR424" s="118" t="str">
        <f>IF(BB424="", "", IF(BB424&lt;=$B424, WORKDAY(DATE(YEAR($BB424), MONTH(BB424)+1, DAY(BB424)-1), 1, Settings!$AY$23:$AY$38), BB424))</f>
        <v/>
      </c>
      <c r="BS424" s="119" t="str">
        <f>IF(BC424="", "", IF(BC424&lt;=$B424, WORKDAY(DATE(YEAR($BB424), MONTH(BC424)+1, DAY(BC424)-1), 1, Settings!$AY$23:$AY$38), BC424))</f>
        <v/>
      </c>
      <c r="BT424" s="119" t="str">
        <f>IF(BD424="", "", IF(BD424&lt;=$B424, WORKDAY(DATE(YEAR($BB424), MONTH(BD424)+1, DAY(BD424)-1), 1, Settings!$AY$23:$AY$38), BD424))</f>
        <v/>
      </c>
      <c r="BU424" s="119" t="str">
        <f>IF(BE424="", "", IF(BE424&lt;=$B424, WORKDAY(DATE(YEAR($BB424), MONTH(BE424)+1, DAY(BE424)-1), 1, Settings!$AY$23:$AY$38), BE424))</f>
        <v/>
      </c>
      <c r="BV424" s="119" t="str">
        <f>IF(BF424="", "", IF(BF424&lt;=$B424, WORKDAY(DATE(YEAR($BB424), MONTH(BF424)+1, DAY(BF424)-1), 1, Settings!$AY$23:$AY$38), BF424))</f>
        <v/>
      </c>
      <c r="BW424" s="119" t="str">
        <f>IF(BG424="", "", IF(BG424&lt;=$B424, WORKDAY(DATE(YEAR($BB424), MONTH(BG424)+1, DAY(BG424)-1), 1, Settings!$AY$23:$AY$38), BG424))</f>
        <v/>
      </c>
      <c r="BX424" s="119" t="str">
        <f>IF(BH424="", "", IF(BH424&lt;=$B424, WORKDAY(DATE(YEAR($BB424), MONTH(BH424)+1, DAY(BH424)-1), 1, Settings!$AY$23:$AY$38), BH424))</f>
        <v/>
      </c>
      <c r="BY424" s="119" t="str">
        <f>IF(BI424="", "", IF(BI424&lt;=$B424, WORKDAY(DATE(YEAR($BB424), MONTH(BI424)+1, DAY(BI424)-1), 1, Settings!$AY$23:$AY$38), BI424))</f>
        <v/>
      </c>
      <c r="BZ424" s="119" t="str">
        <f>IF(BJ424="", "", IF(BJ424&lt;=$B424, WORKDAY(DATE(YEAR($BB424), MONTH(BJ424)+1, DAY(BJ424)-1), 1, Settings!$AY$23:$AY$38), BJ424))</f>
        <v/>
      </c>
      <c r="CA424" s="119" t="str">
        <f>IF(BK424="", "", IF(BK424&lt;=$B424, WORKDAY(DATE(YEAR($BB424), MONTH(BK424)+1, DAY(BK424)-1), 1, Settings!$AY$23:$AY$38), BK424))</f>
        <v/>
      </c>
      <c r="CB424" s="119" t="str">
        <f>IF(BL424="", "", IF(BL424&lt;=$B424, WORKDAY(DATE(YEAR($BB424), MONTH(BL424)+1, DAY(BL424)-1), 1, Settings!$AY$23:$AY$38), BL424))</f>
        <v/>
      </c>
      <c r="CC424" s="119" t="str">
        <f>IF(BM424="", "", IF(BM424&lt;=$B424, WORKDAY(DATE(YEAR($BB424), MONTH(BM424)+1, DAY(BM424)-1), 1, Settings!$AY$23:$AY$38), BM424))</f>
        <v/>
      </c>
      <c r="CD424" s="119" t="str">
        <f>IF(BN424="", "", IF(BN424&lt;=$B424, WORKDAY(DATE(YEAR($BB424), MONTH(BN424)+1, DAY(BN424)-1), 1, Settings!$AY$23:$AY$38), BN424))</f>
        <v/>
      </c>
      <c r="CE424" s="119" t="str">
        <f>IF(BO424="", "", IF(BO424&lt;=$B424, WORKDAY(DATE(YEAR($BB424), MONTH(BO424)+1, DAY(BO424)-1), 1, Settings!$AY$23:$AY$38), BO424))</f>
        <v/>
      </c>
      <c r="CF424" s="120" t="str">
        <f>IF(BP424="", "", IF(BP424&lt;=$B424, WORKDAY(DATE(YEAR($BB424), MONTH(BP424)+1, DAY(BP424)-1), 1, Settings!$AY$23:$AY$38), BP424))</f>
        <v/>
      </c>
      <c r="CH424" s="48" t="str">
        <f t="shared" si="190"/>
        <v/>
      </c>
      <c r="CI424" s="49" t="str">
        <f t="shared" si="191"/>
        <v/>
      </c>
      <c r="CJ424" s="49" t="str">
        <f t="shared" si="192"/>
        <v/>
      </c>
      <c r="CK424" s="49" t="str">
        <f t="shared" si="193"/>
        <v/>
      </c>
      <c r="CL424" s="49" t="str">
        <f t="shared" si="194"/>
        <v/>
      </c>
      <c r="CM424" s="49" t="str">
        <f t="shared" si="195"/>
        <v/>
      </c>
      <c r="CN424" s="49" t="str">
        <f t="shared" si="196"/>
        <v/>
      </c>
      <c r="CO424" s="49" t="str">
        <f t="shared" si="197"/>
        <v/>
      </c>
      <c r="CP424" s="49" t="str">
        <f t="shared" si="198"/>
        <v/>
      </c>
      <c r="CQ424" s="49" t="str">
        <f t="shared" si="199"/>
        <v/>
      </c>
      <c r="CR424" s="49" t="str">
        <f t="shared" si="200"/>
        <v/>
      </c>
      <c r="CS424" s="49" t="str">
        <f t="shared" si="201"/>
        <v/>
      </c>
      <c r="CT424" s="49" t="str">
        <f t="shared" si="202"/>
        <v/>
      </c>
      <c r="CU424" s="49" t="str">
        <f t="shared" si="203"/>
        <v/>
      </c>
      <c r="CV424" s="16" t="str">
        <f t="shared" si="204"/>
        <v/>
      </c>
      <c r="CX424" s="48" t="str">
        <f t="shared" si="205"/>
        <v/>
      </c>
      <c r="CY424" s="49" t="str">
        <f t="shared" si="206"/>
        <v/>
      </c>
      <c r="CZ424" s="49" t="str">
        <f t="shared" si="207"/>
        <v/>
      </c>
      <c r="DA424" s="49" t="str">
        <f t="shared" si="208"/>
        <v/>
      </c>
      <c r="DB424" s="49" t="str">
        <f t="shared" si="209"/>
        <v/>
      </c>
      <c r="DC424" s="49" t="str">
        <f t="shared" si="210"/>
        <v/>
      </c>
      <c r="DD424" s="49" t="str">
        <f t="shared" si="211"/>
        <v/>
      </c>
      <c r="DE424" s="49" t="str">
        <f t="shared" si="212"/>
        <v/>
      </c>
      <c r="DF424" s="49" t="str">
        <f t="shared" si="213"/>
        <v/>
      </c>
      <c r="DG424" s="49" t="str">
        <f t="shared" si="214"/>
        <v/>
      </c>
      <c r="DH424" s="49" t="str">
        <f t="shared" si="215"/>
        <v/>
      </c>
      <c r="DI424" s="49" t="str">
        <f t="shared" si="216"/>
        <v/>
      </c>
      <c r="DJ424" s="49" t="str">
        <f t="shared" si="217"/>
        <v/>
      </c>
      <c r="DK424" s="49" t="str">
        <f t="shared" si="218"/>
        <v/>
      </c>
      <c r="DL424" s="16" t="str">
        <f t="shared" si="219"/>
        <v/>
      </c>
      <c r="DN424" s="17" t="str">
        <f t="shared" si="220"/>
        <v>Aug 2020</v>
      </c>
    </row>
    <row r="425" spans="1:118" x14ac:dyDescent="0.25">
      <c r="A425" s="30"/>
      <c r="B425" s="102">
        <f>IF(B424="", "", IFERROR(IF(B424+1&gt;Settings!$G$25, "", B424+1), ""))</f>
        <v>44061</v>
      </c>
      <c r="C425" s="294"/>
      <c r="D425" s="295"/>
      <c r="E425" s="295"/>
      <c r="F425" s="295"/>
      <c r="G425" s="295"/>
      <c r="H425" s="295"/>
      <c r="I425" s="295"/>
      <c r="J425" s="295"/>
      <c r="K425" s="295"/>
      <c r="L425" s="295"/>
      <c r="M425" s="295"/>
      <c r="N425" s="295"/>
      <c r="O425" s="295"/>
      <c r="P425" s="295"/>
      <c r="Q425" s="296"/>
      <c r="R425" s="30"/>
      <c r="T425" s="17" t="str">
        <f>IF($B425="", "", IF($B425&lt;Settings!$G$23, "Old", "New"))</f>
        <v>New</v>
      </c>
      <c r="AL425" s="118" t="str">
        <f>IF(OR($B425="", C425="", C$10="", AL$9), "", IFERROR($B425+INDEX(Settings!$AF$19:$AF$33, MATCH(C$10, Settings!$Y$19:$Y$33, 0))+IF(INDEX(Settings!$AI$19:$AI$33, MATCH(C$10, Settings!$Y$19:$Y$33, 0))="", 0, INDEX($AO$2:$AU$8, MATCH(TEXT($B425, "ddd"), $AN$2:$AN$8, 0), MATCH(INDEX(Settings!$AI$19:$AI$33, MATCH(C$10, Settings!$Y$19:$Y$33, 0)), $AO$1:$AU$1, 0))), 0))</f>
        <v/>
      </c>
      <c r="AM425" s="119" t="str">
        <f>IF(OR($B425="", D425="", D$10="", AM$9), "", IFERROR($B425+INDEX(Settings!$AF$19:$AF$33, MATCH(D$10, Settings!$Y$19:$Y$33, 0))+IF(INDEX(Settings!$AI$19:$AI$33, MATCH(D$10, Settings!$Y$19:$Y$33, 0))="", 0, INDEX($AO$2:$AU$8, MATCH(TEXT($B425, "ddd"), $AN$2:$AN$8, 0), MATCH(INDEX(Settings!$AI$19:$AI$33, MATCH(D$10, Settings!$Y$19:$Y$33, 0)), $AO$1:$AU$1, 0))), 0))</f>
        <v/>
      </c>
      <c r="AN425" s="119" t="str">
        <f>IF(OR($B425="", E425="", E$10="", AN$9), "", IFERROR($B425+INDEX(Settings!$AF$19:$AF$33, MATCH(E$10, Settings!$Y$19:$Y$33, 0))+IF(INDEX(Settings!$AI$19:$AI$33, MATCH(E$10, Settings!$Y$19:$Y$33, 0))="", 0, INDEX($AO$2:$AU$8, MATCH(TEXT($B425, "ddd"), $AN$2:$AN$8, 0), MATCH(INDEX(Settings!$AI$19:$AI$33, MATCH(E$10, Settings!$Y$19:$Y$33, 0)), $AO$1:$AU$1, 0))), 0))</f>
        <v/>
      </c>
      <c r="AO425" s="119" t="str">
        <f>IF(OR($B425="", F425="", F$10="", AO$9), "", IFERROR($B425+INDEX(Settings!$AF$19:$AF$33, MATCH(F$10, Settings!$Y$19:$Y$33, 0))+IF(INDEX(Settings!$AI$19:$AI$33, MATCH(F$10, Settings!$Y$19:$Y$33, 0))="", 0, INDEX($AO$2:$AU$8, MATCH(TEXT($B425, "ddd"), $AN$2:$AN$8, 0), MATCH(INDEX(Settings!$AI$19:$AI$33, MATCH(F$10, Settings!$Y$19:$Y$33, 0)), $AO$1:$AU$1, 0))), 0))</f>
        <v/>
      </c>
      <c r="AP425" s="119" t="str">
        <f>IF(OR($B425="", G425="", G$10="", AP$9), "", IFERROR($B425+INDEX(Settings!$AF$19:$AF$33, MATCH(G$10, Settings!$Y$19:$Y$33, 0))+IF(INDEX(Settings!$AI$19:$AI$33, MATCH(G$10, Settings!$Y$19:$Y$33, 0))="", 0, INDEX($AO$2:$AU$8, MATCH(TEXT($B425, "ddd"), $AN$2:$AN$8, 0), MATCH(INDEX(Settings!$AI$19:$AI$33, MATCH(G$10, Settings!$Y$19:$Y$33, 0)), $AO$1:$AU$1, 0))), 0))</f>
        <v/>
      </c>
      <c r="AQ425" s="119" t="str">
        <f>IF(OR($B425="", H425="", H$10="", AQ$9), "", IFERROR($B425+INDEX(Settings!$AF$19:$AF$33, MATCH(H$10, Settings!$Y$19:$Y$33, 0))+IF(INDEX(Settings!$AI$19:$AI$33, MATCH(H$10, Settings!$Y$19:$Y$33, 0))="", 0, INDEX($AO$2:$AU$8, MATCH(TEXT($B425, "ddd"), $AN$2:$AN$8, 0), MATCH(INDEX(Settings!$AI$19:$AI$33, MATCH(H$10, Settings!$Y$19:$Y$33, 0)), $AO$1:$AU$1, 0))), 0))</f>
        <v/>
      </c>
      <c r="AR425" s="119" t="str">
        <f>IF(OR($B425="", I425="", I$10="", AR$9), "", IFERROR($B425+INDEX(Settings!$AF$19:$AF$33, MATCH(I$10, Settings!$Y$19:$Y$33, 0))+IF(INDEX(Settings!$AI$19:$AI$33, MATCH(I$10, Settings!$Y$19:$Y$33, 0))="", 0, INDEX($AO$2:$AU$8, MATCH(TEXT($B425, "ddd"), $AN$2:$AN$8, 0), MATCH(INDEX(Settings!$AI$19:$AI$33, MATCH(I$10, Settings!$Y$19:$Y$33, 0)), $AO$1:$AU$1, 0))), 0))</f>
        <v/>
      </c>
      <c r="AS425" s="119" t="str">
        <f>IF(OR($B425="", J425="", J$10="", AS$9), "", IFERROR($B425+INDEX(Settings!$AF$19:$AF$33, MATCH(J$10, Settings!$Y$19:$Y$33, 0))+IF(INDEX(Settings!$AI$19:$AI$33, MATCH(J$10, Settings!$Y$19:$Y$33, 0))="", 0, INDEX($AO$2:$AU$8, MATCH(TEXT($B425, "ddd"), $AN$2:$AN$8, 0), MATCH(INDEX(Settings!$AI$19:$AI$33, MATCH(J$10, Settings!$Y$19:$Y$33, 0)), $AO$1:$AU$1, 0))), 0))</f>
        <v/>
      </c>
      <c r="AT425" s="119" t="str">
        <f>IF(OR($B425="", K425="", K$10="", AT$9), "", IFERROR($B425+INDEX(Settings!$AF$19:$AF$33, MATCH(K$10, Settings!$Y$19:$Y$33, 0))+IF(INDEX(Settings!$AI$19:$AI$33, MATCH(K$10, Settings!$Y$19:$Y$33, 0))="", 0, INDEX($AO$2:$AU$8, MATCH(TEXT($B425, "ddd"), $AN$2:$AN$8, 0), MATCH(INDEX(Settings!$AI$19:$AI$33, MATCH(K$10, Settings!$Y$19:$Y$33, 0)), $AO$1:$AU$1, 0))), 0))</f>
        <v/>
      </c>
      <c r="AU425" s="119" t="str">
        <f>IF(OR($B425="", L425="", L$10="", AU$9), "", IFERROR($B425+INDEX(Settings!$AF$19:$AF$33, MATCH(L$10, Settings!$Y$19:$Y$33, 0))+IF(INDEX(Settings!$AI$19:$AI$33, MATCH(L$10, Settings!$Y$19:$Y$33, 0))="", 0, INDEX($AO$2:$AU$8, MATCH(TEXT($B425, "ddd"), $AN$2:$AN$8, 0), MATCH(INDEX(Settings!$AI$19:$AI$33, MATCH(L$10, Settings!$Y$19:$Y$33, 0)), $AO$1:$AU$1, 0))), 0))</f>
        <v/>
      </c>
      <c r="AV425" s="119" t="str">
        <f>IF(OR($B425="", M425="", M$10="", AV$9), "", IFERROR($B425+INDEX(Settings!$AF$19:$AF$33, MATCH(M$10, Settings!$Y$19:$Y$33, 0))+IF(INDEX(Settings!$AI$19:$AI$33, MATCH(M$10, Settings!$Y$19:$Y$33, 0))="", 0, INDEX($AO$2:$AU$8, MATCH(TEXT($B425, "ddd"), $AN$2:$AN$8, 0), MATCH(INDEX(Settings!$AI$19:$AI$33, MATCH(M$10, Settings!$Y$19:$Y$33, 0)), $AO$1:$AU$1, 0))), 0))</f>
        <v/>
      </c>
      <c r="AW425" s="119" t="str">
        <f>IF(OR($B425="", N425="", N$10="", AW$9), "", IFERROR($B425+INDEX(Settings!$AF$19:$AF$33, MATCH(N$10, Settings!$Y$19:$Y$33, 0))+IF(INDEX(Settings!$AI$19:$AI$33, MATCH(N$10, Settings!$Y$19:$Y$33, 0))="", 0, INDEX($AO$2:$AU$8, MATCH(TEXT($B425, "ddd"), $AN$2:$AN$8, 0), MATCH(INDEX(Settings!$AI$19:$AI$33, MATCH(N$10, Settings!$Y$19:$Y$33, 0)), $AO$1:$AU$1, 0))), 0))</f>
        <v/>
      </c>
      <c r="AX425" s="119" t="str">
        <f>IF(OR($B425="", O425="", O$10="", AX$9), "", IFERROR($B425+INDEX(Settings!$AF$19:$AF$33, MATCH(O$10, Settings!$Y$19:$Y$33, 0))+IF(INDEX(Settings!$AI$19:$AI$33, MATCH(O$10, Settings!$Y$19:$Y$33, 0))="", 0, INDEX($AO$2:$AU$8, MATCH(TEXT($B425, "ddd"), $AN$2:$AN$8, 0), MATCH(INDEX(Settings!$AI$19:$AI$33, MATCH(O$10, Settings!$Y$19:$Y$33, 0)), $AO$1:$AU$1, 0))), 0))</f>
        <v/>
      </c>
      <c r="AY425" s="119" t="str">
        <f>IF(OR($B425="", P425="", P$10="", AY$9), "", IFERROR($B425+INDEX(Settings!$AF$19:$AF$33, MATCH(P$10, Settings!$Y$19:$Y$33, 0))+IF(INDEX(Settings!$AI$19:$AI$33, MATCH(P$10, Settings!$Y$19:$Y$33, 0))="", 0, INDEX($AO$2:$AU$8, MATCH(TEXT($B425, "ddd"), $AN$2:$AN$8, 0), MATCH(INDEX(Settings!$AI$19:$AI$33, MATCH(P$10, Settings!$Y$19:$Y$33, 0)), $AO$1:$AU$1, 0))), 0))</f>
        <v/>
      </c>
      <c r="AZ425" s="120" t="str">
        <f>IF(OR($B425="", Q425="", Q$10="", AZ$9), "", IFERROR($B425+INDEX(Settings!$AF$19:$AF$33, MATCH(Q$10, Settings!$Y$19:$Y$33, 0))+IF(INDEX(Settings!$AI$19:$AI$33, MATCH(Q$10, Settings!$Y$19:$Y$33, 0))="", 0, INDEX($AO$2:$AU$8, MATCH(TEXT($B425, "ddd"), $AN$2:$AN$8, 0), MATCH(INDEX(Settings!$AI$19:$AI$33, MATCH(Q$10, Settings!$Y$19:$Y$33, 0)), $AO$1:$AU$1, 0))), 0))</f>
        <v/>
      </c>
      <c r="BB425" s="118" t="str">
        <f>IF(OR(C$10="", $B425="", C425="", BB$9=""), "", IFERROR(WORKDAY((DATE(YEAR($B425), MONTH($B425)+INDEX(Settings!$AM$19:$AM$33, MATCH(C$10, Settings!$Y$19:$Y$33, 0)), IF(INDEX(Settings!$AQ$19:$AQ$33, MATCH(C$10, Settings!$Y$19:$Y$33, 0))=0, DAY($B425), INDEX(Settings!$AQ$19:$AQ$33, MATCH(C$10, Settings!$Y$19:$Y$33, 0))))-1), 1, Settings!$AY$23:$AY$38), ""))</f>
        <v/>
      </c>
      <c r="BC425" s="119" t="str">
        <f>IF(OR(D$10="", $B425="", D425="", BC$9=""), "", IFERROR(WORKDAY((DATE(YEAR($B425), MONTH($B425)+INDEX(Settings!$AM$19:$AM$33, MATCH(D$10, Settings!$Y$19:$Y$33, 0)), IF(INDEX(Settings!$AQ$19:$AQ$33, MATCH(D$10, Settings!$Y$19:$Y$33, 0))=0, DAY($B425), INDEX(Settings!$AQ$19:$AQ$33, MATCH(D$10, Settings!$Y$19:$Y$33, 0))))-1), 1, Settings!$AY$23:$AY$38), ""))</f>
        <v/>
      </c>
      <c r="BD425" s="119" t="str">
        <f>IF(OR(E$10="", $B425="", E425="", BD$9=""), "", IFERROR(WORKDAY((DATE(YEAR($B425), MONTH($B425)+INDEX(Settings!$AM$19:$AM$33, MATCH(E$10, Settings!$Y$19:$Y$33, 0)), IF(INDEX(Settings!$AQ$19:$AQ$33, MATCH(E$10, Settings!$Y$19:$Y$33, 0))=0, DAY($B425), INDEX(Settings!$AQ$19:$AQ$33, MATCH(E$10, Settings!$Y$19:$Y$33, 0))))-1), 1, Settings!$AY$23:$AY$38), ""))</f>
        <v/>
      </c>
      <c r="BE425" s="119" t="str">
        <f>IF(OR(F$10="", $B425="", F425="", BE$9=""), "", IFERROR(WORKDAY((DATE(YEAR($B425), MONTH($B425)+INDEX(Settings!$AM$19:$AM$33, MATCH(F$10, Settings!$Y$19:$Y$33, 0)), IF(INDEX(Settings!$AQ$19:$AQ$33, MATCH(F$10, Settings!$Y$19:$Y$33, 0))=0, DAY($B425), INDEX(Settings!$AQ$19:$AQ$33, MATCH(F$10, Settings!$Y$19:$Y$33, 0))))-1), 1, Settings!$AY$23:$AY$38), ""))</f>
        <v/>
      </c>
      <c r="BF425" s="119" t="str">
        <f>IF(OR(G$10="", $B425="", G425="", BF$9=""), "", IFERROR(WORKDAY((DATE(YEAR($B425), MONTH($B425)+INDEX(Settings!$AM$19:$AM$33, MATCH(G$10, Settings!$Y$19:$Y$33, 0)), IF(INDEX(Settings!$AQ$19:$AQ$33, MATCH(G$10, Settings!$Y$19:$Y$33, 0))=0, DAY($B425), INDEX(Settings!$AQ$19:$AQ$33, MATCH(G$10, Settings!$Y$19:$Y$33, 0))))-1), 1, Settings!$AY$23:$AY$38), ""))</f>
        <v/>
      </c>
      <c r="BG425" s="119" t="str">
        <f>IF(OR(H$10="", $B425="", H425="", BG$9=""), "", IFERROR(WORKDAY((DATE(YEAR($B425), MONTH($B425)+INDEX(Settings!$AM$19:$AM$33, MATCH(H$10, Settings!$Y$19:$Y$33, 0)), IF(INDEX(Settings!$AQ$19:$AQ$33, MATCH(H$10, Settings!$Y$19:$Y$33, 0))=0, DAY($B425), INDEX(Settings!$AQ$19:$AQ$33, MATCH(H$10, Settings!$Y$19:$Y$33, 0))))-1), 1, Settings!$AY$23:$AY$38), ""))</f>
        <v/>
      </c>
      <c r="BH425" s="119" t="str">
        <f>IF(OR(I$10="", $B425="", I425="", BH$9=""), "", IFERROR(WORKDAY((DATE(YEAR($B425), MONTH($B425)+INDEX(Settings!$AM$19:$AM$33, MATCH(I$10, Settings!$Y$19:$Y$33, 0)), IF(INDEX(Settings!$AQ$19:$AQ$33, MATCH(I$10, Settings!$Y$19:$Y$33, 0))=0, DAY($B425), INDEX(Settings!$AQ$19:$AQ$33, MATCH(I$10, Settings!$Y$19:$Y$33, 0))))-1), 1, Settings!$AY$23:$AY$38), ""))</f>
        <v/>
      </c>
      <c r="BI425" s="119" t="str">
        <f>IF(OR(J$10="", $B425="", J425="", BI$9=""), "", IFERROR(WORKDAY((DATE(YEAR($B425), MONTH($B425)+INDEX(Settings!$AM$19:$AM$33, MATCH(J$10, Settings!$Y$19:$Y$33, 0)), IF(INDEX(Settings!$AQ$19:$AQ$33, MATCH(J$10, Settings!$Y$19:$Y$33, 0))=0, DAY($B425), INDEX(Settings!$AQ$19:$AQ$33, MATCH(J$10, Settings!$Y$19:$Y$33, 0))))-1), 1, Settings!$AY$23:$AY$38), ""))</f>
        <v/>
      </c>
      <c r="BJ425" s="119" t="str">
        <f>IF(OR(K$10="", $B425="", K425="", BJ$9=""), "", IFERROR(WORKDAY((DATE(YEAR($B425), MONTH($B425)+INDEX(Settings!$AM$19:$AM$33, MATCH(K$10, Settings!$Y$19:$Y$33, 0)), IF(INDEX(Settings!$AQ$19:$AQ$33, MATCH(K$10, Settings!$Y$19:$Y$33, 0))=0, DAY($B425), INDEX(Settings!$AQ$19:$AQ$33, MATCH(K$10, Settings!$Y$19:$Y$33, 0))))-1), 1, Settings!$AY$23:$AY$38), ""))</f>
        <v/>
      </c>
      <c r="BK425" s="119" t="str">
        <f>IF(OR(L$10="", $B425="", L425="", BK$9=""), "", IFERROR(WORKDAY((DATE(YEAR($B425), MONTH($B425)+INDEX(Settings!$AM$19:$AM$33, MATCH(L$10, Settings!$Y$19:$Y$33, 0)), IF(INDEX(Settings!$AQ$19:$AQ$33, MATCH(L$10, Settings!$Y$19:$Y$33, 0))=0, DAY($B425), INDEX(Settings!$AQ$19:$AQ$33, MATCH(L$10, Settings!$Y$19:$Y$33, 0))))-1), 1, Settings!$AY$23:$AY$38), ""))</f>
        <v/>
      </c>
      <c r="BL425" s="119" t="str">
        <f>IF(OR(M$10="", $B425="", M425="", BL$9=""), "", IFERROR(WORKDAY((DATE(YEAR($B425), MONTH($B425)+INDEX(Settings!$AM$19:$AM$33, MATCH(M$10, Settings!$Y$19:$Y$33, 0)), IF(INDEX(Settings!$AQ$19:$AQ$33, MATCH(M$10, Settings!$Y$19:$Y$33, 0))=0, DAY($B425), INDEX(Settings!$AQ$19:$AQ$33, MATCH(M$10, Settings!$Y$19:$Y$33, 0))))-1), 1, Settings!$AY$23:$AY$38), ""))</f>
        <v/>
      </c>
      <c r="BM425" s="119" t="str">
        <f>IF(OR(N$10="", $B425="", N425="", BM$9=""), "", IFERROR(WORKDAY((DATE(YEAR($B425), MONTH($B425)+INDEX(Settings!$AM$19:$AM$33, MATCH(N$10, Settings!$Y$19:$Y$33, 0)), IF(INDEX(Settings!$AQ$19:$AQ$33, MATCH(N$10, Settings!$Y$19:$Y$33, 0))=0, DAY($B425), INDEX(Settings!$AQ$19:$AQ$33, MATCH(N$10, Settings!$Y$19:$Y$33, 0))))-1), 1, Settings!$AY$23:$AY$38), ""))</f>
        <v/>
      </c>
      <c r="BN425" s="119" t="str">
        <f>IF(OR(O$10="", $B425="", O425="", BN$9=""), "", IFERROR(WORKDAY((DATE(YEAR($B425), MONTH($B425)+INDEX(Settings!$AM$19:$AM$33, MATCH(O$10, Settings!$Y$19:$Y$33, 0)), IF(INDEX(Settings!$AQ$19:$AQ$33, MATCH(O$10, Settings!$Y$19:$Y$33, 0))=0, DAY($B425), INDEX(Settings!$AQ$19:$AQ$33, MATCH(O$10, Settings!$Y$19:$Y$33, 0))))-1), 1, Settings!$AY$23:$AY$38), ""))</f>
        <v/>
      </c>
      <c r="BO425" s="119" t="str">
        <f>IF(OR(P$10="", $B425="", P425="", BO$9=""), "", IFERROR(WORKDAY((DATE(YEAR($B425), MONTH($B425)+INDEX(Settings!$AM$19:$AM$33, MATCH(P$10, Settings!$Y$19:$Y$33, 0)), IF(INDEX(Settings!$AQ$19:$AQ$33, MATCH(P$10, Settings!$Y$19:$Y$33, 0))=0, DAY($B425), INDEX(Settings!$AQ$19:$AQ$33, MATCH(P$10, Settings!$Y$19:$Y$33, 0))))-1), 1, Settings!$AY$23:$AY$38), ""))</f>
        <v/>
      </c>
      <c r="BP425" s="120" t="str">
        <f>IF(OR(Q$10="", $B425="", Q425="", BP$9=""), "", IFERROR(WORKDAY((DATE(YEAR($B425), MONTH($B425)+INDEX(Settings!$AM$19:$AM$33, MATCH(Q$10, Settings!$Y$19:$Y$33, 0)), IF(INDEX(Settings!$AQ$19:$AQ$33, MATCH(Q$10, Settings!$Y$19:$Y$33, 0))=0, DAY($B425), INDEX(Settings!$AQ$19:$AQ$33, MATCH(Q$10, Settings!$Y$19:$Y$33, 0))))-1), 1, Settings!$AY$23:$AY$38), ""))</f>
        <v/>
      </c>
      <c r="BR425" s="118" t="str">
        <f>IF(BB425="", "", IF(BB425&lt;=$B425, WORKDAY(DATE(YEAR($BB425), MONTH(BB425)+1, DAY(BB425)-1), 1, Settings!$AY$23:$AY$38), BB425))</f>
        <v/>
      </c>
      <c r="BS425" s="119" t="str">
        <f>IF(BC425="", "", IF(BC425&lt;=$B425, WORKDAY(DATE(YEAR($BB425), MONTH(BC425)+1, DAY(BC425)-1), 1, Settings!$AY$23:$AY$38), BC425))</f>
        <v/>
      </c>
      <c r="BT425" s="119" t="str">
        <f>IF(BD425="", "", IF(BD425&lt;=$B425, WORKDAY(DATE(YEAR($BB425), MONTH(BD425)+1, DAY(BD425)-1), 1, Settings!$AY$23:$AY$38), BD425))</f>
        <v/>
      </c>
      <c r="BU425" s="119" t="str">
        <f>IF(BE425="", "", IF(BE425&lt;=$B425, WORKDAY(DATE(YEAR($BB425), MONTH(BE425)+1, DAY(BE425)-1), 1, Settings!$AY$23:$AY$38), BE425))</f>
        <v/>
      </c>
      <c r="BV425" s="119" t="str">
        <f>IF(BF425="", "", IF(BF425&lt;=$B425, WORKDAY(DATE(YEAR($BB425), MONTH(BF425)+1, DAY(BF425)-1), 1, Settings!$AY$23:$AY$38), BF425))</f>
        <v/>
      </c>
      <c r="BW425" s="119" t="str">
        <f>IF(BG425="", "", IF(BG425&lt;=$B425, WORKDAY(DATE(YEAR($BB425), MONTH(BG425)+1, DAY(BG425)-1), 1, Settings!$AY$23:$AY$38), BG425))</f>
        <v/>
      </c>
      <c r="BX425" s="119" t="str">
        <f>IF(BH425="", "", IF(BH425&lt;=$B425, WORKDAY(DATE(YEAR($BB425), MONTH(BH425)+1, DAY(BH425)-1), 1, Settings!$AY$23:$AY$38), BH425))</f>
        <v/>
      </c>
      <c r="BY425" s="119" t="str">
        <f>IF(BI425="", "", IF(BI425&lt;=$B425, WORKDAY(DATE(YEAR($BB425), MONTH(BI425)+1, DAY(BI425)-1), 1, Settings!$AY$23:$AY$38), BI425))</f>
        <v/>
      </c>
      <c r="BZ425" s="119" t="str">
        <f>IF(BJ425="", "", IF(BJ425&lt;=$B425, WORKDAY(DATE(YEAR($BB425), MONTH(BJ425)+1, DAY(BJ425)-1), 1, Settings!$AY$23:$AY$38), BJ425))</f>
        <v/>
      </c>
      <c r="CA425" s="119" t="str">
        <f>IF(BK425="", "", IF(BK425&lt;=$B425, WORKDAY(DATE(YEAR($BB425), MONTH(BK425)+1, DAY(BK425)-1), 1, Settings!$AY$23:$AY$38), BK425))</f>
        <v/>
      </c>
      <c r="CB425" s="119" t="str">
        <f>IF(BL425="", "", IF(BL425&lt;=$B425, WORKDAY(DATE(YEAR($BB425), MONTH(BL425)+1, DAY(BL425)-1), 1, Settings!$AY$23:$AY$38), BL425))</f>
        <v/>
      </c>
      <c r="CC425" s="119" t="str">
        <f>IF(BM425="", "", IF(BM425&lt;=$B425, WORKDAY(DATE(YEAR($BB425), MONTH(BM425)+1, DAY(BM425)-1), 1, Settings!$AY$23:$AY$38), BM425))</f>
        <v/>
      </c>
      <c r="CD425" s="119" t="str">
        <f>IF(BN425="", "", IF(BN425&lt;=$B425, WORKDAY(DATE(YEAR($BB425), MONTH(BN425)+1, DAY(BN425)-1), 1, Settings!$AY$23:$AY$38), BN425))</f>
        <v/>
      </c>
      <c r="CE425" s="119" t="str">
        <f>IF(BO425="", "", IF(BO425&lt;=$B425, WORKDAY(DATE(YEAR($BB425), MONTH(BO425)+1, DAY(BO425)-1), 1, Settings!$AY$23:$AY$38), BO425))</f>
        <v/>
      </c>
      <c r="CF425" s="120" t="str">
        <f>IF(BP425="", "", IF(BP425&lt;=$B425, WORKDAY(DATE(YEAR($BB425), MONTH(BP425)+1, DAY(BP425)-1), 1, Settings!$AY$23:$AY$38), BP425))</f>
        <v/>
      </c>
      <c r="CH425" s="48" t="str">
        <f t="shared" si="190"/>
        <v/>
      </c>
      <c r="CI425" s="49" t="str">
        <f t="shared" si="191"/>
        <v/>
      </c>
      <c r="CJ425" s="49" t="str">
        <f t="shared" si="192"/>
        <v/>
      </c>
      <c r="CK425" s="49" t="str">
        <f t="shared" si="193"/>
        <v/>
      </c>
      <c r="CL425" s="49" t="str">
        <f t="shared" si="194"/>
        <v/>
      </c>
      <c r="CM425" s="49" t="str">
        <f t="shared" si="195"/>
        <v/>
      </c>
      <c r="CN425" s="49" t="str">
        <f t="shared" si="196"/>
        <v/>
      </c>
      <c r="CO425" s="49" t="str">
        <f t="shared" si="197"/>
        <v/>
      </c>
      <c r="CP425" s="49" t="str">
        <f t="shared" si="198"/>
        <v/>
      </c>
      <c r="CQ425" s="49" t="str">
        <f t="shared" si="199"/>
        <v/>
      </c>
      <c r="CR425" s="49" t="str">
        <f t="shared" si="200"/>
        <v/>
      </c>
      <c r="CS425" s="49" t="str">
        <f t="shared" si="201"/>
        <v/>
      </c>
      <c r="CT425" s="49" t="str">
        <f t="shared" si="202"/>
        <v/>
      </c>
      <c r="CU425" s="49" t="str">
        <f t="shared" si="203"/>
        <v/>
      </c>
      <c r="CV425" s="16" t="str">
        <f t="shared" si="204"/>
        <v/>
      </c>
      <c r="CX425" s="48" t="str">
        <f t="shared" si="205"/>
        <v/>
      </c>
      <c r="CY425" s="49" t="str">
        <f t="shared" si="206"/>
        <v/>
      </c>
      <c r="CZ425" s="49" t="str">
        <f t="shared" si="207"/>
        <v/>
      </c>
      <c r="DA425" s="49" t="str">
        <f t="shared" si="208"/>
        <v/>
      </c>
      <c r="DB425" s="49" t="str">
        <f t="shared" si="209"/>
        <v/>
      </c>
      <c r="DC425" s="49" t="str">
        <f t="shared" si="210"/>
        <v/>
      </c>
      <c r="DD425" s="49" t="str">
        <f t="shared" si="211"/>
        <v/>
      </c>
      <c r="DE425" s="49" t="str">
        <f t="shared" si="212"/>
        <v/>
      </c>
      <c r="DF425" s="49" t="str">
        <f t="shared" si="213"/>
        <v/>
      </c>
      <c r="DG425" s="49" t="str">
        <f t="shared" si="214"/>
        <v/>
      </c>
      <c r="DH425" s="49" t="str">
        <f t="shared" si="215"/>
        <v/>
      </c>
      <c r="DI425" s="49" t="str">
        <f t="shared" si="216"/>
        <v/>
      </c>
      <c r="DJ425" s="49" t="str">
        <f t="shared" si="217"/>
        <v/>
      </c>
      <c r="DK425" s="49" t="str">
        <f t="shared" si="218"/>
        <v/>
      </c>
      <c r="DL425" s="16" t="str">
        <f t="shared" si="219"/>
        <v/>
      </c>
      <c r="DN425" s="17" t="str">
        <f t="shared" si="220"/>
        <v>Aug 2020</v>
      </c>
    </row>
    <row r="426" spans="1:118" x14ac:dyDescent="0.25">
      <c r="A426" s="30"/>
      <c r="B426" s="102">
        <f>IF(B425="", "", IFERROR(IF(B425+1&gt;Settings!$G$25, "", B425+1), ""))</f>
        <v>44062</v>
      </c>
      <c r="C426" s="294"/>
      <c r="D426" s="295"/>
      <c r="E426" s="295"/>
      <c r="F426" s="295"/>
      <c r="G426" s="295"/>
      <c r="H426" s="295"/>
      <c r="I426" s="295"/>
      <c r="J426" s="295"/>
      <c r="K426" s="295"/>
      <c r="L426" s="295"/>
      <c r="M426" s="295"/>
      <c r="N426" s="295"/>
      <c r="O426" s="295"/>
      <c r="P426" s="295"/>
      <c r="Q426" s="296"/>
      <c r="R426" s="30"/>
      <c r="T426" s="17" t="str">
        <f>IF($B426="", "", IF($B426&lt;Settings!$G$23, "Old", "New"))</f>
        <v>New</v>
      </c>
      <c r="AL426" s="118" t="str">
        <f>IF(OR($B426="", C426="", C$10="", AL$9), "", IFERROR($B426+INDEX(Settings!$AF$19:$AF$33, MATCH(C$10, Settings!$Y$19:$Y$33, 0))+IF(INDEX(Settings!$AI$19:$AI$33, MATCH(C$10, Settings!$Y$19:$Y$33, 0))="", 0, INDEX($AO$2:$AU$8, MATCH(TEXT($B426, "ddd"), $AN$2:$AN$8, 0), MATCH(INDEX(Settings!$AI$19:$AI$33, MATCH(C$10, Settings!$Y$19:$Y$33, 0)), $AO$1:$AU$1, 0))), 0))</f>
        <v/>
      </c>
      <c r="AM426" s="119" t="str">
        <f>IF(OR($B426="", D426="", D$10="", AM$9), "", IFERROR($B426+INDEX(Settings!$AF$19:$AF$33, MATCH(D$10, Settings!$Y$19:$Y$33, 0))+IF(INDEX(Settings!$AI$19:$AI$33, MATCH(D$10, Settings!$Y$19:$Y$33, 0))="", 0, INDEX($AO$2:$AU$8, MATCH(TEXT($B426, "ddd"), $AN$2:$AN$8, 0), MATCH(INDEX(Settings!$AI$19:$AI$33, MATCH(D$10, Settings!$Y$19:$Y$33, 0)), $AO$1:$AU$1, 0))), 0))</f>
        <v/>
      </c>
      <c r="AN426" s="119" t="str">
        <f>IF(OR($B426="", E426="", E$10="", AN$9), "", IFERROR($B426+INDEX(Settings!$AF$19:$AF$33, MATCH(E$10, Settings!$Y$19:$Y$33, 0))+IF(INDEX(Settings!$AI$19:$AI$33, MATCH(E$10, Settings!$Y$19:$Y$33, 0))="", 0, INDEX($AO$2:$AU$8, MATCH(TEXT($B426, "ddd"), $AN$2:$AN$8, 0), MATCH(INDEX(Settings!$AI$19:$AI$33, MATCH(E$10, Settings!$Y$19:$Y$33, 0)), $AO$1:$AU$1, 0))), 0))</f>
        <v/>
      </c>
      <c r="AO426" s="119" t="str">
        <f>IF(OR($B426="", F426="", F$10="", AO$9), "", IFERROR($B426+INDEX(Settings!$AF$19:$AF$33, MATCH(F$10, Settings!$Y$19:$Y$33, 0))+IF(INDEX(Settings!$AI$19:$AI$33, MATCH(F$10, Settings!$Y$19:$Y$33, 0))="", 0, INDEX($AO$2:$AU$8, MATCH(TEXT($B426, "ddd"), $AN$2:$AN$8, 0), MATCH(INDEX(Settings!$AI$19:$AI$33, MATCH(F$10, Settings!$Y$19:$Y$33, 0)), $AO$1:$AU$1, 0))), 0))</f>
        <v/>
      </c>
      <c r="AP426" s="119" t="str">
        <f>IF(OR($B426="", G426="", G$10="", AP$9), "", IFERROR($B426+INDEX(Settings!$AF$19:$AF$33, MATCH(G$10, Settings!$Y$19:$Y$33, 0))+IF(INDEX(Settings!$AI$19:$AI$33, MATCH(G$10, Settings!$Y$19:$Y$33, 0))="", 0, INDEX($AO$2:$AU$8, MATCH(TEXT($B426, "ddd"), $AN$2:$AN$8, 0), MATCH(INDEX(Settings!$AI$19:$AI$33, MATCH(G$10, Settings!$Y$19:$Y$33, 0)), $AO$1:$AU$1, 0))), 0))</f>
        <v/>
      </c>
      <c r="AQ426" s="119" t="str">
        <f>IF(OR($B426="", H426="", H$10="", AQ$9), "", IFERROR($B426+INDEX(Settings!$AF$19:$AF$33, MATCH(H$10, Settings!$Y$19:$Y$33, 0))+IF(INDEX(Settings!$AI$19:$AI$33, MATCH(H$10, Settings!$Y$19:$Y$33, 0))="", 0, INDEX($AO$2:$AU$8, MATCH(TEXT($B426, "ddd"), $AN$2:$AN$8, 0), MATCH(INDEX(Settings!$AI$19:$AI$33, MATCH(H$10, Settings!$Y$19:$Y$33, 0)), $AO$1:$AU$1, 0))), 0))</f>
        <v/>
      </c>
      <c r="AR426" s="119" t="str">
        <f>IF(OR($B426="", I426="", I$10="", AR$9), "", IFERROR($B426+INDEX(Settings!$AF$19:$AF$33, MATCH(I$10, Settings!$Y$19:$Y$33, 0))+IF(INDEX(Settings!$AI$19:$AI$33, MATCH(I$10, Settings!$Y$19:$Y$33, 0))="", 0, INDEX($AO$2:$AU$8, MATCH(TEXT($B426, "ddd"), $AN$2:$AN$8, 0), MATCH(INDEX(Settings!$AI$19:$AI$33, MATCH(I$10, Settings!$Y$19:$Y$33, 0)), $AO$1:$AU$1, 0))), 0))</f>
        <v/>
      </c>
      <c r="AS426" s="119" t="str">
        <f>IF(OR($B426="", J426="", J$10="", AS$9), "", IFERROR($B426+INDEX(Settings!$AF$19:$AF$33, MATCH(J$10, Settings!$Y$19:$Y$33, 0))+IF(INDEX(Settings!$AI$19:$AI$33, MATCH(J$10, Settings!$Y$19:$Y$33, 0))="", 0, INDEX($AO$2:$AU$8, MATCH(TEXT($B426, "ddd"), $AN$2:$AN$8, 0), MATCH(INDEX(Settings!$AI$19:$AI$33, MATCH(J$10, Settings!$Y$19:$Y$33, 0)), $AO$1:$AU$1, 0))), 0))</f>
        <v/>
      </c>
      <c r="AT426" s="119" t="str">
        <f>IF(OR($B426="", K426="", K$10="", AT$9), "", IFERROR($B426+INDEX(Settings!$AF$19:$AF$33, MATCH(K$10, Settings!$Y$19:$Y$33, 0))+IF(INDEX(Settings!$AI$19:$AI$33, MATCH(K$10, Settings!$Y$19:$Y$33, 0))="", 0, INDEX($AO$2:$AU$8, MATCH(TEXT($B426, "ddd"), $AN$2:$AN$8, 0), MATCH(INDEX(Settings!$AI$19:$AI$33, MATCH(K$10, Settings!$Y$19:$Y$33, 0)), $AO$1:$AU$1, 0))), 0))</f>
        <v/>
      </c>
      <c r="AU426" s="119" t="str">
        <f>IF(OR($B426="", L426="", L$10="", AU$9), "", IFERROR($B426+INDEX(Settings!$AF$19:$AF$33, MATCH(L$10, Settings!$Y$19:$Y$33, 0))+IF(INDEX(Settings!$AI$19:$AI$33, MATCH(L$10, Settings!$Y$19:$Y$33, 0))="", 0, INDEX($AO$2:$AU$8, MATCH(TEXT($B426, "ddd"), $AN$2:$AN$8, 0), MATCH(INDEX(Settings!$AI$19:$AI$33, MATCH(L$10, Settings!$Y$19:$Y$33, 0)), $AO$1:$AU$1, 0))), 0))</f>
        <v/>
      </c>
      <c r="AV426" s="119" t="str">
        <f>IF(OR($B426="", M426="", M$10="", AV$9), "", IFERROR($B426+INDEX(Settings!$AF$19:$AF$33, MATCH(M$10, Settings!$Y$19:$Y$33, 0))+IF(INDEX(Settings!$AI$19:$AI$33, MATCH(M$10, Settings!$Y$19:$Y$33, 0))="", 0, INDEX($AO$2:$AU$8, MATCH(TEXT($B426, "ddd"), $AN$2:$AN$8, 0), MATCH(INDEX(Settings!$AI$19:$AI$33, MATCH(M$10, Settings!$Y$19:$Y$33, 0)), $AO$1:$AU$1, 0))), 0))</f>
        <v/>
      </c>
      <c r="AW426" s="119" t="str">
        <f>IF(OR($B426="", N426="", N$10="", AW$9), "", IFERROR($B426+INDEX(Settings!$AF$19:$AF$33, MATCH(N$10, Settings!$Y$19:$Y$33, 0))+IF(INDEX(Settings!$AI$19:$AI$33, MATCH(N$10, Settings!$Y$19:$Y$33, 0))="", 0, INDEX($AO$2:$AU$8, MATCH(TEXT($B426, "ddd"), $AN$2:$AN$8, 0), MATCH(INDEX(Settings!$AI$19:$AI$33, MATCH(N$10, Settings!$Y$19:$Y$33, 0)), $AO$1:$AU$1, 0))), 0))</f>
        <v/>
      </c>
      <c r="AX426" s="119" t="str">
        <f>IF(OR($B426="", O426="", O$10="", AX$9), "", IFERROR($B426+INDEX(Settings!$AF$19:$AF$33, MATCH(O$10, Settings!$Y$19:$Y$33, 0))+IF(INDEX(Settings!$AI$19:$AI$33, MATCH(O$10, Settings!$Y$19:$Y$33, 0))="", 0, INDEX($AO$2:$AU$8, MATCH(TEXT($B426, "ddd"), $AN$2:$AN$8, 0), MATCH(INDEX(Settings!$AI$19:$AI$33, MATCH(O$10, Settings!$Y$19:$Y$33, 0)), $AO$1:$AU$1, 0))), 0))</f>
        <v/>
      </c>
      <c r="AY426" s="119" t="str">
        <f>IF(OR($B426="", P426="", P$10="", AY$9), "", IFERROR($B426+INDEX(Settings!$AF$19:$AF$33, MATCH(P$10, Settings!$Y$19:$Y$33, 0))+IF(INDEX(Settings!$AI$19:$AI$33, MATCH(P$10, Settings!$Y$19:$Y$33, 0))="", 0, INDEX($AO$2:$AU$8, MATCH(TEXT($B426, "ddd"), $AN$2:$AN$8, 0), MATCH(INDEX(Settings!$AI$19:$AI$33, MATCH(P$10, Settings!$Y$19:$Y$33, 0)), $AO$1:$AU$1, 0))), 0))</f>
        <v/>
      </c>
      <c r="AZ426" s="120" t="str">
        <f>IF(OR($B426="", Q426="", Q$10="", AZ$9), "", IFERROR($B426+INDEX(Settings!$AF$19:$AF$33, MATCH(Q$10, Settings!$Y$19:$Y$33, 0))+IF(INDEX(Settings!$AI$19:$AI$33, MATCH(Q$10, Settings!$Y$19:$Y$33, 0))="", 0, INDEX($AO$2:$AU$8, MATCH(TEXT($B426, "ddd"), $AN$2:$AN$8, 0), MATCH(INDEX(Settings!$AI$19:$AI$33, MATCH(Q$10, Settings!$Y$19:$Y$33, 0)), $AO$1:$AU$1, 0))), 0))</f>
        <v/>
      </c>
      <c r="BB426" s="118" t="str">
        <f>IF(OR(C$10="", $B426="", C426="", BB$9=""), "", IFERROR(WORKDAY((DATE(YEAR($B426), MONTH($B426)+INDEX(Settings!$AM$19:$AM$33, MATCH(C$10, Settings!$Y$19:$Y$33, 0)), IF(INDEX(Settings!$AQ$19:$AQ$33, MATCH(C$10, Settings!$Y$19:$Y$33, 0))=0, DAY($B426), INDEX(Settings!$AQ$19:$AQ$33, MATCH(C$10, Settings!$Y$19:$Y$33, 0))))-1), 1, Settings!$AY$23:$AY$38), ""))</f>
        <v/>
      </c>
      <c r="BC426" s="119" t="str">
        <f>IF(OR(D$10="", $B426="", D426="", BC$9=""), "", IFERROR(WORKDAY((DATE(YEAR($B426), MONTH($B426)+INDEX(Settings!$AM$19:$AM$33, MATCH(D$10, Settings!$Y$19:$Y$33, 0)), IF(INDEX(Settings!$AQ$19:$AQ$33, MATCH(D$10, Settings!$Y$19:$Y$33, 0))=0, DAY($B426), INDEX(Settings!$AQ$19:$AQ$33, MATCH(D$10, Settings!$Y$19:$Y$33, 0))))-1), 1, Settings!$AY$23:$AY$38), ""))</f>
        <v/>
      </c>
      <c r="BD426" s="119" t="str">
        <f>IF(OR(E$10="", $B426="", E426="", BD$9=""), "", IFERROR(WORKDAY((DATE(YEAR($B426), MONTH($B426)+INDEX(Settings!$AM$19:$AM$33, MATCH(E$10, Settings!$Y$19:$Y$33, 0)), IF(INDEX(Settings!$AQ$19:$AQ$33, MATCH(E$10, Settings!$Y$19:$Y$33, 0))=0, DAY($B426), INDEX(Settings!$AQ$19:$AQ$33, MATCH(E$10, Settings!$Y$19:$Y$33, 0))))-1), 1, Settings!$AY$23:$AY$38), ""))</f>
        <v/>
      </c>
      <c r="BE426" s="119" t="str">
        <f>IF(OR(F$10="", $B426="", F426="", BE$9=""), "", IFERROR(WORKDAY((DATE(YEAR($B426), MONTH($B426)+INDEX(Settings!$AM$19:$AM$33, MATCH(F$10, Settings!$Y$19:$Y$33, 0)), IF(INDEX(Settings!$AQ$19:$AQ$33, MATCH(F$10, Settings!$Y$19:$Y$33, 0))=0, DAY($B426), INDEX(Settings!$AQ$19:$AQ$33, MATCH(F$10, Settings!$Y$19:$Y$33, 0))))-1), 1, Settings!$AY$23:$AY$38), ""))</f>
        <v/>
      </c>
      <c r="BF426" s="119" t="str">
        <f>IF(OR(G$10="", $B426="", G426="", BF$9=""), "", IFERROR(WORKDAY((DATE(YEAR($B426), MONTH($B426)+INDEX(Settings!$AM$19:$AM$33, MATCH(G$10, Settings!$Y$19:$Y$33, 0)), IF(INDEX(Settings!$AQ$19:$AQ$33, MATCH(G$10, Settings!$Y$19:$Y$33, 0))=0, DAY($B426), INDEX(Settings!$AQ$19:$AQ$33, MATCH(G$10, Settings!$Y$19:$Y$33, 0))))-1), 1, Settings!$AY$23:$AY$38), ""))</f>
        <v/>
      </c>
      <c r="BG426" s="119" t="str">
        <f>IF(OR(H$10="", $B426="", H426="", BG$9=""), "", IFERROR(WORKDAY((DATE(YEAR($B426), MONTH($B426)+INDEX(Settings!$AM$19:$AM$33, MATCH(H$10, Settings!$Y$19:$Y$33, 0)), IF(INDEX(Settings!$AQ$19:$AQ$33, MATCH(H$10, Settings!$Y$19:$Y$33, 0))=0, DAY($B426), INDEX(Settings!$AQ$19:$AQ$33, MATCH(H$10, Settings!$Y$19:$Y$33, 0))))-1), 1, Settings!$AY$23:$AY$38), ""))</f>
        <v/>
      </c>
      <c r="BH426" s="119" t="str">
        <f>IF(OR(I$10="", $B426="", I426="", BH$9=""), "", IFERROR(WORKDAY((DATE(YEAR($B426), MONTH($B426)+INDEX(Settings!$AM$19:$AM$33, MATCH(I$10, Settings!$Y$19:$Y$33, 0)), IF(INDEX(Settings!$AQ$19:$AQ$33, MATCH(I$10, Settings!$Y$19:$Y$33, 0))=0, DAY($B426), INDEX(Settings!$AQ$19:$AQ$33, MATCH(I$10, Settings!$Y$19:$Y$33, 0))))-1), 1, Settings!$AY$23:$AY$38), ""))</f>
        <v/>
      </c>
      <c r="BI426" s="119" t="str">
        <f>IF(OR(J$10="", $B426="", J426="", BI$9=""), "", IFERROR(WORKDAY((DATE(YEAR($B426), MONTH($B426)+INDEX(Settings!$AM$19:$AM$33, MATCH(J$10, Settings!$Y$19:$Y$33, 0)), IF(INDEX(Settings!$AQ$19:$AQ$33, MATCH(J$10, Settings!$Y$19:$Y$33, 0))=0, DAY($B426), INDEX(Settings!$AQ$19:$AQ$33, MATCH(J$10, Settings!$Y$19:$Y$33, 0))))-1), 1, Settings!$AY$23:$AY$38), ""))</f>
        <v/>
      </c>
      <c r="BJ426" s="119" t="str">
        <f>IF(OR(K$10="", $B426="", K426="", BJ$9=""), "", IFERROR(WORKDAY((DATE(YEAR($B426), MONTH($B426)+INDEX(Settings!$AM$19:$AM$33, MATCH(K$10, Settings!$Y$19:$Y$33, 0)), IF(INDEX(Settings!$AQ$19:$AQ$33, MATCH(K$10, Settings!$Y$19:$Y$33, 0))=0, DAY($B426), INDEX(Settings!$AQ$19:$AQ$33, MATCH(K$10, Settings!$Y$19:$Y$33, 0))))-1), 1, Settings!$AY$23:$AY$38), ""))</f>
        <v/>
      </c>
      <c r="BK426" s="119" t="str">
        <f>IF(OR(L$10="", $B426="", L426="", BK$9=""), "", IFERROR(WORKDAY((DATE(YEAR($B426), MONTH($B426)+INDEX(Settings!$AM$19:$AM$33, MATCH(L$10, Settings!$Y$19:$Y$33, 0)), IF(INDEX(Settings!$AQ$19:$AQ$33, MATCH(L$10, Settings!$Y$19:$Y$33, 0))=0, DAY($B426), INDEX(Settings!$AQ$19:$AQ$33, MATCH(L$10, Settings!$Y$19:$Y$33, 0))))-1), 1, Settings!$AY$23:$AY$38), ""))</f>
        <v/>
      </c>
      <c r="BL426" s="119" t="str">
        <f>IF(OR(M$10="", $B426="", M426="", BL$9=""), "", IFERROR(WORKDAY((DATE(YEAR($B426), MONTH($B426)+INDEX(Settings!$AM$19:$AM$33, MATCH(M$10, Settings!$Y$19:$Y$33, 0)), IF(INDEX(Settings!$AQ$19:$AQ$33, MATCH(M$10, Settings!$Y$19:$Y$33, 0))=0, DAY($B426), INDEX(Settings!$AQ$19:$AQ$33, MATCH(M$10, Settings!$Y$19:$Y$33, 0))))-1), 1, Settings!$AY$23:$AY$38), ""))</f>
        <v/>
      </c>
      <c r="BM426" s="119" t="str">
        <f>IF(OR(N$10="", $B426="", N426="", BM$9=""), "", IFERROR(WORKDAY((DATE(YEAR($B426), MONTH($B426)+INDEX(Settings!$AM$19:$AM$33, MATCH(N$10, Settings!$Y$19:$Y$33, 0)), IF(INDEX(Settings!$AQ$19:$AQ$33, MATCH(N$10, Settings!$Y$19:$Y$33, 0))=0, DAY($B426), INDEX(Settings!$AQ$19:$AQ$33, MATCH(N$10, Settings!$Y$19:$Y$33, 0))))-1), 1, Settings!$AY$23:$AY$38), ""))</f>
        <v/>
      </c>
      <c r="BN426" s="119" t="str">
        <f>IF(OR(O$10="", $B426="", O426="", BN$9=""), "", IFERROR(WORKDAY((DATE(YEAR($B426), MONTH($B426)+INDEX(Settings!$AM$19:$AM$33, MATCH(O$10, Settings!$Y$19:$Y$33, 0)), IF(INDEX(Settings!$AQ$19:$AQ$33, MATCH(O$10, Settings!$Y$19:$Y$33, 0))=0, DAY($B426), INDEX(Settings!$AQ$19:$AQ$33, MATCH(O$10, Settings!$Y$19:$Y$33, 0))))-1), 1, Settings!$AY$23:$AY$38), ""))</f>
        <v/>
      </c>
      <c r="BO426" s="119" t="str">
        <f>IF(OR(P$10="", $B426="", P426="", BO$9=""), "", IFERROR(WORKDAY((DATE(YEAR($B426), MONTH($B426)+INDEX(Settings!$AM$19:$AM$33, MATCH(P$10, Settings!$Y$19:$Y$33, 0)), IF(INDEX(Settings!$AQ$19:$AQ$33, MATCH(P$10, Settings!$Y$19:$Y$33, 0))=0, DAY($B426), INDEX(Settings!$AQ$19:$AQ$33, MATCH(P$10, Settings!$Y$19:$Y$33, 0))))-1), 1, Settings!$AY$23:$AY$38), ""))</f>
        <v/>
      </c>
      <c r="BP426" s="120" t="str">
        <f>IF(OR(Q$10="", $B426="", Q426="", BP$9=""), "", IFERROR(WORKDAY((DATE(YEAR($B426), MONTH($B426)+INDEX(Settings!$AM$19:$AM$33, MATCH(Q$10, Settings!$Y$19:$Y$33, 0)), IF(INDEX(Settings!$AQ$19:$AQ$33, MATCH(Q$10, Settings!$Y$19:$Y$33, 0))=0, DAY($B426), INDEX(Settings!$AQ$19:$AQ$33, MATCH(Q$10, Settings!$Y$19:$Y$33, 0))))-1), 1, Settings!$AY$23:$AY$38), ""))</f>
        <v/>
      </c>
      <c r="BR426" s="118" t="str">
        <f>IF(BB426="", "", IF(BB426&lt;=$B426, WORKDAY(DATE(YEAR($BB426), MONTH(BB426)+1, DAY(BB426)-1), 1, Settings!$AY$23:$AY$38), BB426))</f>
        <v/>
      </c>
      <c r="BS426" s="119" t="str">
        <f>IF(BC426="", "", IF(BC426&lt;=$B426, WORKDAY(DATE(YEAR($BB426), MONTH(BC426)+1, DAY(BC426)-1), 1, Settings!$AY$23:$AY$38), BC426))</f>
        <v/>
      </c>
      <c r="BT426" s="119" t="str">
        <f>IF(BD426="", "", IF(BD426&lt;=$B426, WORKDAY(DATE(YEAR($BB426), MONTH(BD426)+1, DAY(BD426)-1), 1, Settings!$AY$23:$AY$38), BD426))</f>
        <v/>
      </c>
      <c r="BU426" s="119" t="str">
        <f>IF(BE426="", "", IF(BE426&lt;=$B426, WORKDAY(DATE(YEAR($BB426), MONTH(BE426)+1, DAY(BE426)-1), 1, Settings!$AY$23:$AY$38), BE426))</f>
        <v/>
      </c>
      <c r="BV426" s="119" t="str">
        <f>IF(BF426="", "", IF(BF426&lt;=$B426, WORKDAY(DATE(YEAR($BB426), MONTH(BF426)+1, DAY(BF426)-1), 1, Settings!$AY$23:$AY$38), BF426))</f>
        <v/>
      </c>
      <c r="BW426" s="119" t="str">
        <f>IF(BG426="", "", IF(BG426&lt;=$B426, WORKDAY(DATE(YEAR($BB426), MONTH(BG426)+1, DAY(BG426)-1), 1, Settings!$AY$23:$AY$38), BG426))</f>
        <v/>
      </c>
      <c r="BX426" s="119" t="str">
        <f>IF(BH426="", "", IF(BH426&lt;=$B426, WORKDAY(DATE(YEAR($BB426), MONTH(BH426)+1, DAY(BH426)-1), 1, Settings!$AY$23:$AY$38), BH426))</f>
        <v/>
      </c>
      <c r="BY426" s="119" t="str">
        <f>IF(BI426="", "", IF(BI426&lt;=$B426, WORKDAY(DATE(YEAR($BB426), MONTH(BI426)+1, DAY(BI426)-1), 1, Settings!$AY$23:$AY$38), BI426))</f>
        <v/>
      </c>
      <c r="BZ426" s="119" t="str">
        <f>IF(BJ426="", "", IF(BJ426&lt;=$B426, WORKDAY(DATE(YEAR($BB426), MONTH(BJ426)+1, DAY(BJ426)-1), 1, Settings!$AY$23:$AY$38), BJ426))</f>
        <v/>
      </c>
      <c r="CA426" s="119" t="str">
        <f>IF(BK426="", "", IF(BK426&lt;=$B426, WORKDAY(DATE(YEAR($BB426), MONTH(BK426)+1, DAY(BK426)-1), 1, Settings!$AY$23:$AY$38), BK426))</f>
        <v/>
      </c>
      <c r="CB426" s="119" t="str">
        <f>IF(BL426="", "", IF(BL426&lt;=$B426, WORKDAY(DATE(YEAR($BB426), MONTH(BL426)+1, DAY(BL426)-1), 1, Settings!$AY$23:$AY$38), BL426))</f>
        <v/>
      </c>
      <c r="CC426" s="119" t="str">
        <f>IF(BM426="", "", IF(BM426&lt;=$B426, WORKDAY(DATE(YEAR($BB426), MONTH(BM426)+1, DAY(BM426)-1), 1, Settings!$AY$23:$AY$38), BM426))</f>
        <v/>
      </c>
      <c r="CD426" s="119" t="str">
        <f>IF(BN426="", "", IF(BN426&lt;=$B426, WORKDAY(DATE(YEAR($BB426), MONTH(BN426)+1, DAY(BN426)-1), 1, Settings!$AY$23:$AY$38), BN426))</f>
        <v/>
      </c>
      <c r="CE426" s="119" t="str">
        <f>IF(BO426="", "", IF(BO426&lt;=$B426, WORKDAY(DATE(YEAR($BB426), MONTH(BO426)+1, DAY(BO426)-1), 1, Settings!$AY$23:$AY$38), BO426))</f>
        <v/>
      </c>
      <c r="CF426" s="120" t="str">
        <f>IF(BP426="", "", IF(BP426&lt;=$B426, WORKDAY(DATE(YEAR($BB426), MONTH(BP426)+1, DAY(BP426)-1), 1, Settings!$AY$23:$AY$38), BP426))</f>
        <v/>
      </c>
      <c r="CH426" s="48" t="str">
        <f t="shared" si="190"/>
        <v/>
      </c>
      <c r="CI426" s="49" t="str">
        <f t="shared" si="191"/>
        <v/>
      </c>
      <c r="CJ426" s="49" t="str">
        <f t="shared" si="192"/>
        <v/>
      </c>
      <c r="CK426" s="49" t="str">
        <f t="shared" si="193"/>
        <v/>
      </c>
      <c r="CL426" s="49" t="str">
        <f t="shared" si="194"/>
        <v/>
      </c>
      <c r="CM426" s="49" t="str">
        <f t="shared" si="195"/>
        <v/>
      </c>
      <c r="CN426" s="49" t="str">
        <f t="shared" si="196"/>
        <v/>
      </c>
      <c r="CO426" s="49" t="str">
        <f t="shared" si="197"/>
        <v/>
      </c>
      <c r="CP426" s="49" t="str">
        <f t="shared" si="198"/>
        <v/>
      </c>
      <c r="CQ426" s="49" t="str">
        <f t="shared" si="199"/>
        <v/>
      </c>
      <c r="CR426" s="49" t="str">
        <f t="shared" si="200"/>
        <v/>
      </c>
      <c r="CS426" s="49" t="str">
        <f t="shared" si="201"/>
        <v/>
      </c>
      <c r="CT426" s="49" t="str">
        <f t="shared" si="202"/>
        <v/>
      </c>
      <c r="CU426" s="49" t="str">
        <f t="shared" si="203"/>
        <v/>
      </c>
      <c r="CV426" s="16" t="str">
        <f t="shared" si="204"/>
        <v/>
      </c>
      <c r="CX426" s="48" t="str">
        <f t="shared" si="205"/>
        <v/>
      </c>
      <c r="CY426" s="49" t="str">
        <f t="shared" si="206"/>
        <v/>
      </c>
      <c r="CZ426" s="49" t="str">
        <f t="shared" si="207"/>
        <v/>
      </c>
      <c r="DA426" s="49" t="str">
        <f t="shared" si="208"/>
        <v/>
      </c>
      <c r="DB426" s="49" t="str">
        <f t="shared" si="209"/>
        <v/>
      </c>
      <c r="DC426" s="49" t="str">
        <f t="shared" si="210"/>
        <v/>
      </c>
      <c r="DD426" s="49" t="str">
        <f t="shared" si="211"/>
        <v/>
      </c>
      <c r="DE426" s="49" t="str">
        <f t="shared" si="212"/>
        <v/>
      </c>
      <c r="DF426" s="49" t="str">
        <f t="shared" si="213"/>
        <v/>
      </c>
      <c r="DG426" s="49" t="str">
        <f t="shared" si="214"/>
        <v/>
      </c>
      <c r="DH426" s="49" t="str">
        <f t="shared" si="215"/>
        <v/>
      </c>
      <c r="DI426" s="49" t="str">
        <f t="shared" si="216"/>
        <v/>
      </c>
      <c r="DJ426" s="49" t="str">
        <f t="shared" si="217"/>
        <v/>
      </c>
      <c r="DK426" s="49" t="str">
        <f t="shared" si="218"/>
        <v/>
      </c>
      <c r="DL426" s="16" t="str">
        <f t="shared" si="219"/>
        <v/>
      </c>
      <c r="DN426" s="17" t="str">
        <f t="shared" si="220"/>
        <v>Aug 2020</v>
      </c>
    </row>
    <row r="427" spans="1:118" x14ac:dyDescent="0.25">
      <c r="A427" s="30"/>
      <c r="B427" s="102">
        <f>IF(B426="", "", IFERROR(IF(B426+1&gt;Settings!$G$25, "", B426+1), ""))</f>
        <v>44063</v>
      </c>
      <c r="C427" s="294"/>
      <c r="D427" s="295"/>
      <c r="E427" s="295"/>
      <c r="F427" s="295"/>
      <c r="G427" s="295"/>
      <c r="H427" s="295"/>
      <c r="I427" s="295"/>
      <c r="J427" s="295"/>
      <c r="K427" s="295"/>
      <c r="L427" s="295"/>
      <c r="M427" s="295"/>
      <c r="N427" s="295"/>
      <c r="O427" s="295"/>
      <c r="P427" s="295"/>
      <c r="Q427" s="296"/>
      <c r="R427" s="30"/>
      <c r="T427" s="17" t="str">
        <f>IF($B427="", "", IF($B427&lt;Settings!$G$23, "Old", "New"))</f>
        <v>New</v>
      </c>
      <c r="AL427" s="118" t="str">
        <f>IF(OR($B427="", C427="", C$10="", AL$9), "", IFERROR($B427+INDEX(Settings!$AF$19:$AF$33, MATCH(C$10, Settings!$Y$19:$Y$33, 0))+IF(INDEX(Settings!$AI$19:$AI$33, MATCH(C$10, Settings!$Y$19:$Y$33, 0))="", 0, INDEX($AO$2:$AU$8, MATCH(TEXT($B427, "ddd"), $AN$2:$AN$8, 0), MATCH(INDEX(Settings!$AI$19:$AI$33, MATCH(C$10, Settings!$Y$19:$Y$33, 0)), $AO$1:$AU$1, 0))), 0))</f>
        <v/>
      </c>
      <c r="AM427" s="119" t="str">
        <f>IF(OR($B427="", D427="", D$10="", AM$9), "", IFERROR($B427+INDEX(Settings!$AF$19:$AF$33, MATCH(D$10, Settings!$Y$19:$Y$33, 0))+IF(INDEX(Settings!$AI$19:$AI$33, MATCH(D$10, Settings!$Y$19:$Y$33, 0))="", 0, INDEX($AO$2:$AU$8, MATCH(TEXT($B427, "ddd"), $AN$2:$AN$8, 0), MATCH(INDEX(Settings!$AI$19:$AI$33, MATCH(D$10, Settings!$Y$19:$Y$33, 0)), $AO$1:$AU$1, 0))), 0))</f>
        <v/>
      </c>
      <c r="AN427" s="119" t="str">
        <f>IF(OR($B427="", E427="", E$10="", AN$9), "", IFERROR($B427+INDEX(Settings!$AF$19:$AF$33, MATCH(E$10, Settings!$Y$19:$Y$33, 0))+IF(INDEX(Settings!$AI$19:$AI$33, MATCH(E$10, Settings!$Y$19:$Y$33, 0))="", 0, INDEX($AO$2:$AU$8, MATCH(TEXT($B427, "ddd"), $AN$2:$AN$8, 0), MATCH(INDEX(Settings!$AI$19:$AI$33, MATCH(E$10, Settings!$Y$19:$Y$33, 0)), $AO$1:$AU$1, 0))), 0))</f>
        <v/>
      </c>
      <c r="AO427" s="119" t="str">
        <f>IF(OR($B427="", F427="", F$10="", AO$9), "", IFERROR($B427+INDEX(Settings!$AF$19:$AF$33, MATCH(F$10, Settings!$Y$19:$Y$33, 0))+IF(INDEX(Settings!$AI$19:$AI$33, MATCH(F$10, Settings!$Y$19:$Y$33, 0))="", 0, INDEX($AO$2:$AU$8, MATCH(TEXT($B427, "ddd"), $AN$2:$AN$8, 0), MATCH(INDEX(Settings!$AI$19:$AI$33, MATCH(F$10, Settings!$Y$19:$Y$33, 0)), $AO$1:$AU$1, 0))), 0))</f>
        <v/>
      </c>
      <c r="AP427" s="119" t="str">
        <f>IF(OR($B427="", G427="", G$10="", AP$9), "", IFERROR($B427+INDEX(Settings!$AF$19:$AF$33, MATCH(G$10, Settings!$Y$19:$Y$33, 0))+IF(INDEX(Settings!$AI$19:$AI$33, MATCH(G$10, Settings!$Y$19:$Y$33, 0))="", 0, INDEX($AO$2:$AU$8, MATCH(TEXT($B427, "ddd"), $AN$2:$AN$8, 0), MATCH(INDEX(Settings!$AI$19:$AI$33, MATCH(G$10, Settings!$Y$19:$Y$33, 0)), $AO$1:$AU$1, 0))), 0))</f>
        <v/>
      </c>
      <c r="AQ427" s="119" t="str">
        <f>IF(OR($B427="", H427="", H$10="", AQ$9), "", IFERROR($B427+INDEX(Settings!$AF$19:$AF$33, MATCH(H$10, Settings!$Y$19:$Y$33, 0))+IF(INDEX(Settings!$AI$19:$AI$33, MATCH(H$10, Settings!$Y$19:$Y$33, 0))="", 0, INDEX($AO$2:$AU$8, MATCH(TEXT($B427, "ddd"), $AN$2:$AN$8, 0), MATCH(INDEX(Settings!$AI$19:$AI$33, MATCH(H$10, Settings!$Y$19:$Y$33, 0)), $AO$1:$AU$1, 0))), 0))</f>
        <v/>
      </c>
      <c r="AR427" s="119" t="str">
        <f>IF(OR($B427="", I427="", I$10="", AR$9), "", IFERROR($B427+INDEX(Settings!$AF$19:$AF$33, MATCH(I$10, Settings!$Y$19:$Y$33, 0))+IF(INDEX(Settings!$AI$19:$AI$33, MATCH(I$10, Settings!$Y$19:$Y$33, 0))="", 0, INDEX($AO$2:$AU$8, MATCH(TEXT($B427, "ddd"), $AN$2:$AN$8, 0), MATCH(INDEX(Settings!$AI$19:$AI$33, MATCH(I$10, Settings!$Y$19:$Y$33, 0)), $AO$1:$AU$1, 0))), 0))</f>
        <v/>
      </c>
      <c r="AS427" s="119" t="str">
        <f>IF(OR($B427="", J427="", J$10="", AS$9), "", IFERROR($B427+INDEX(Settings!$AF$19:$AF$33, MATCH(J$10, Settings!$Y$19:$Y$33, 0))+IF(INDEX(Settings!$AI$19:$AI$33, MATCH(J$10, Settings!$Y$19:$Y$33, 0))="", 0, INDEX($AO$2:$AU$8, MATCH(TEXT($B427, "ddd"), $AN$2:$AN$8, 0), MATCH(INDEX(Settings!$AI$19:$AI$33, MATCH(J$10, Settings!$Y$19:$Y$33, 0)), $AO$1:$AU$1, 0))), 0))</f>
        <v/>
      </c>
      <c r="AT427" s="119" t="str">
        <f>IF(OR($B427="", K427="", K$10="", AT$9), "", IFERROR($B427+INDEX(Settings!$AF$19:$AF$33, MATCH(K$10, Settings!$Y$19:$Y$33, 0))+IF(INDEX(Settings!$AI$19:$AI$33, MATCH(K$10, Settings!$Y$19:$Y$33, 0))="", 0, INDEX($AO$2:$AU$8, MATCH(TEXT($B427, "ddd"), $AN$2:$AN$8, 0), MATCH(INDEX(Settings!$AI$19:$AI$33, MATCH(K$10, Settings!$Y$19:$Y$33, 0)), $AO$1:$AU$1, 0))), 0))</f>
        <v/>
      </c>
      <c r="AU427" s="119" t="str">
        <f>IF(OR($B427="", L427="", L$10="", AU$9), "", IFERROR($B427+INDEX(Settings!$AF$19:$AF$33, MATCH(L$10, Settings!$Y$19:$Y$33, 0))+IF(INDEX(Settings!$AI$19:$AI$33, MATCH(L$10, Settings!$Y$19:$Y$33, 0))="", 0, INDEX($AO$2:$AU$8, MATCH(TEXT($B427, "ddd"), $AN$2:$AN$8, 0), MATCH(INDEX(Settings!$AI$19:$AI$33, MATCH(L$10, Settings!$Y$19:$Y$33, 0)), $AO$1:$AU$1, 0))), 0))</f>
        <v/>
      </c>
      <c r="AV427" s="119" t="str">
        <f>IF(OR($B427="", M427="", M$10="", AV$9), "", IFERROR($B427+INDEX(Settings!$AF$19:$AF$33, MATCH(M$10, Settings!$Y$19:$Y$33, 0))+IF(INDEX(Settings!$AI$19:$AI$33, MATCH(M$10, Settings!$Y$19:$Y$33, 0))="", 0, INDEX($AO$2:$AU$8, MATCH(TEXT($B427, "ddd"), $AN$2:$AN$8, 0), MATCH(INDEX(Settings!$AI$19:$AI$33, MATCH(M$10, Settings!$Y$19:$Y$33, 0)), $AO$1:$AU$1, 0))), 0))</f>
        <v/>
      </c>
      <c r="AW427" s="119" t="str">
        <f>IF(OR($B427="", N427="", N$10="", AW$9), "", IFERROR($B427+INDEX(Settings!$AF$19:$AF$33, MATCH(N$10, Settings!$Y$19:$Y$33, 0))+IF(INDEX(Settings!$AI$19:$AI$33, MATCH(N$10, Settings!$Y$19:$Y$33, 0))="", 0, INDEX($AO$2:$AU$8, MATCH(TEXT($B427, "ddd"), $AN$2:$AN$8, 0), MATCH(INDEX(Settings!$AI$19:$AI$33, MATCH(N$10, Settings!$Y$19:$Y$33, 0)), $AO$1:$AU$1, 0))), 0))</f>
        <v/>
      </c>
      <c r="AX427" s="119" t="str">
        <f>IF(OR($B427="", O427="", O$10="", AX$9), "", IFERROR($B427+INDEX(Settings!$AF$19:$AF$33, MATCH(O$10, Settings!$Y$19:$Y$33, 0))+IF(INDEX(Settings!$AI$19:$AI$33, MATCH(O$10, Settings!$Y$19:$Y$33, 0))="", 0, INDEX($AO$2:$AU$8, MATCH(TEXT($B427, "ddd"), $AN$2:$AN$8, 0), MATCH(INDEX(Settings!$AI$19:$AI$33, MATCH(O$10, Settings!$Y$19:$Y$33, 0)), $AO$1:$AU$1, 0))), 0))</f>
        <v/>
      </c>
      <c r="AY427" s="119" t="str">
        <f>IF(OR($B427="", P427="", P$10="", AY$9), "", IFERROR($B427+INDEX(Settings!$AF$19:$AF$33, MATCH(P$10, Settings!$Y$19:$Y$33, 0))+IF(INDEX(Settings!$AI$19:$AI$33, MATCH(P$10, Settings!$Y$19:$Y$33, 0))="", 0, INDEX($AO$2:$AU$8, MATCH(TEXT($B427, "ddd"), $AN$2:$AN$8, 0), MATCH(INDEX(Settings!$AI$19:$AI$33, MATCH(P$10, Settings!$Y$19:$Y$33, 0)), $AO$1:$AU$1, 0))), 0))</f>
        <v/>
      </c>
      <c r="AZ427" s="120" t="str">
        <f>IF(OR($B427="", Q427="", Q$10="", AZ$9), "", IFERROR($B427+INDEX(Settings!$AF$19:$AF$33, MATCH(Q$10, Settings!$Y$19:$Y$33, 0))+IF(INDEX(Settings!$AI$19:$AI$33, MATCH(Q$10, Settings!$Y$19:$Y$33, 0))="", 0, INDEX($AO$2:$AU$8, MATCH(TEXT($B427, "ddd"), $AN$2:$AN$8, 0), MATCH(INDEX(Settings!$AI$19:$AI$33, MATCH(Q$10, Settings!$Y$19:$Y$33, 0)), $AO$1:$AU$1, 0))), 0))</f>
        <v/>
      </c>
      <c r="BB427" s="118" t="str">
        <f>IF(OR(C$10="", $B427="", C427="", BB$9=""), "", IFERROR(WORKDAY((DATE(YEAR($B427), MONTH($B427)+INDEX(Settings!$AM$19:$AM$33, MATCH(C$10, Settings!$Y$19:$Y$33, 0)), IF(INDEX(Settings!$AQ$19:$AQ$33, MATCH(C$10, Settings!$Y$19:$Y$33, 0))=0, DAY($B427), INDEX(Settings!$AQ$19:$AQ$33, MATCH(C$10, Settings!$Y$19:$Y$33, 0))))-1), 1, Settings!$AY$23:$AY$38), ""))</f>
        <v/>
      </c>
      <c r="BC427" s="119" t="str">
        <f>IF(OR(D$10="", $B427="", D427="", BC$9=""), "", IFERROR(WORKDAY((DATE(YEAR($B427), MONTH($B427)+INDEX(Settings!$AM$19:$AM$33, MATCH(D$10, Settings!$Y$19:$Y$33, 0)), IF(INDEX(Settings!$AQ$19:$AQ$33, MATCH(D$10, Settings!$Y$19:$Y$33, 0))=0, DAY($B427), INDEX(Settings!$AQ$19:$AQ$33, MATCH(D$10, Settings!$Y$19:$Y$33, 0))))-1), 1, Settings!$AY$23:$AY$38), ""))</f>
        <v/>
      </c>
      <c r="BD427" s="119" t="str">
        <f>IF(OR(E$10="", $B427="", E427="", BD$9=""), "", IFERROR(WORKDAY((DATE(YEAR($B427), MONTH($B427)+INDEX(Settings!$AM$19:$AM$33, MATCH(E$10, Settings!$Y$19:$Y$33, 0)), IF(INDEX(Settings!$AQ$19:$AQ$33, MATCH(E$10, Settings!$Y$19:$Y$33, 0))=0, DAY($B427), INDEX(Settings!$AQ$19:$AQ$33, MATCH(E$10, Settings!$Y$19:$Y$33, 0))))-1), 1, Settings!$AY$23:$AY$38), ""))</f>
        <v/>
      </c>
      <c r="BE427" s="119" t="str">
        <f>IF(OR(F$10="", $B427="", F427="", BE$9=""), "", IFERROR(WORKDAY((DATE(YEAR($B427), MONTH($B427)+INDEX(Settings!$AM$19:$AM$33, MATCH(F$10, Settings!$Y$19:$Y$33, 0)), IF(INDEX(Settings!$AQ$19:$AQ$33, MATCH(F$10, Settings!$Y$19:$Y$33, 0))=0, DAY($B427), INDEX(Settings!$AQ$19:$AQ$33, MATCH(F$10, Settings!$Y$19:$Y$33, 0))))-1), 1, Settings!$AY$23:$AY$38), ""))</f>
        <v/>
      </c>
      <c r="BF427" s="119" t="str">
        <f>IF(OR(G$10="", $B427="", G427="", BF$9=""), "", IFERROR(WORKDAY((DATE(YEAR($B427), MONTH($B427)+INDEX(Settings!$AM$19:$AM$33, MATCH(G$10, Settings!$Y$19:$Y$33, 0)), IF(INDEX(Settings!$AQ$19:$AQ$33, MATCH(G$10, Settings!$Y$19:$Y$33, 0))=0, DAY($B427), INDEX(Settings!$AQ$19:$AQ$33, MATCH(G$10, Settings!$Y$19:$Y$33, 0))))-1), 1, Settings!$AY$23:$AY$38), ""))</f>
        <v/>
      </c>
      <c r="BG427" s="119" t="str">
        <f>IF(OR(H$10="", $B427="", H427="", BG$9=""), "", IFERROR(WORKDAY((DATE(YEAR($B427), MONTH($B427)+INDEX(Settings!$AM$19:$AM$33, MATCH(H$10, Settings!$Y$19:$Y$33, 0)), IF(INDEX(Settings!$AQ$19:$AQ$33, MATCH(H$10, Settings!$Y$19:$Y$33, 0))=0, DAY($B427), INDEX(Settings!$AQ$19:$AQ$33, MATCH(H$10, Settings!$Y$19:$Y$33, 0))))-1), 1, Settings!$AY$23:$AY$38), ""))</f>
        <v/>
      </c>
      <c r="BH427" s="119" t="str">
        <f>IF(OR(I$10="", $B427="", I427="", BH$9=""), "", IFERROR(WORKDAY((DATE(YEAR($B427), MONTH($B427)+INDEX(Settings!$AM$19:$AM$33, MATCH(I$10, Settings!$Y$19:$Y$33, 0)), IF(INDEX(Settings!$AQ$19:$AQ$33, MATCH(I$10, Settings!$Y$19:$Y$33, 0))=0, DAY($B427), INDEX(Settings!$AQ$19:$AQ$33, MATCH(I$10, Settings!$Y$19:$Y$33, 0))))-1), 1, Settings!$AY$23:$AY$38), ""))</f>
        <v/>
      </c>
      <c r="BI427" s="119" t="str">
        <f>IF(OR(J$10="", $B427="", J427="", BI$9=""), "", IFERROR(WORKDAY((DATE(YEAR($B427), MONTH($B427)+INDEX(Settings!$AM$19:$AM$33, MATCH(J$10, Settings!$Y$19:$Y$33, 0)), IF(INDEX(Settings!$AQ$19:$AQ$33, MATCH(J$10, Settings!$Y$19:$Y$33, 0))=0, DAY($B427), INDEX(Settings!$AQ$19:$AQ$33, MATCH(J$10, Settings!$Y$19:$Y$33, 0))))-1), 1, Settings!$AY$23:$AY$38), ""))</f>
        <v/>
      </c>
      <c r="BJ427" s="119" t="str">
        <f>IF(OR(K$10="", $B427="", K427="", BJ$9=""), "", IFERROR(WORKDAY((DATE(YEAR($B427), MONTH($B427)+INDEX(Settings!$AM$19:$AM$33, MATCH(K$10, Settings!$Y$19:$Y$33, 0)), IF(INDEX(Settings!$AQ$19:$AQ$33, MATCH(K$10, Settings!$Y$19:$Y$33, 0))=0, DAY($B427), INDEX(Settings!$AQ$19:$AQ$33, MATCH(K$10, Settings!$Y$19:$Y$33, 0))))-1), 1, Settings!$AY$23:$AY$38), ""))</f>
        <v/>
      </c>
      <c r="BK427" s="119" t="str">
        <f>IF(OR(L$10="", $B427="", L427="", BK$9=""), "", IFERROR(WORKDAY((DATE(YEAR($B427), MONTH($B427)+INDEX(Settings!$AM$19:$AM$33, MATCH(L$10, Settings!$Y$19:$Y$33, 0)), IF(INDEX(Settings!$AQ$19:$AQ$33, MATCH(L$10, Settings!$Y$19:$Y$33, 0))=0, DAY($B427), INDEX(Settings!$AQ$19:$AQ$33, MATCH(L$10, Settings!$Y$19:$Y$33, 0))))-1), 1, Settings!$AY$23:$AY$38), ""))</f>
        <v/>
      </c>
      <c r="BL427" s="119" t="str">
        <f>IF(OR(M$10="", $B427="", M427="", BL$9=""), "", IFERROR(WORKDAY((DATE(YEAR($B427), MONTH($B427)+INDEX(Settings!$AM$19:$AM$33, MATCH(M$10, Settings!$Y$19:$Y$33, 0)), IF(INDEX(Settings!$AQ$19:$AQ$33, MATCH(M$10, Settings!$Y$19:$Y$33, 0))=0, DAY($B427), INDEX(Settings!$AQ$19:$AQ$33, MATCH(M$10, Settings!$Y$19:$Y$33, 0))))-1), 1, Settings!$AY$23:$AY$38), ""))</f>
        <v/>
      </c>
      <c r="BM427" s="119" t="str">
        <f>IF(OR(N$10="", $B427="", N427="", BM$9=""), "", IFERROR(WORKDAY((DATE(YEAR($B427), MONTH($B427)+INDEX(Settings!$AM$19:$AM$33, MATCH(N$10, Settings!$Y$19:$Y$33, 0)), IF(INDEX(Settings!$AQ$19:$AQ$33, MATCH(N$10, Settings!$Y$19:$Y$33, 0))=0, DAY($B427), INDEX(Settings!$AQ$19:$AQ$33, MATCH(N$10, Settings!$Y$19:$Y$33, 0))))-1), 1, Settings!$AY$23:$AY$38), ""))</f>
        <v/>
      </c>
      <c r="BN427" s="119" t="str">
        <f>IF(OR(O$10="", $B427="", O427="", BN$9=""), "", IFERROR(WORKDAY((DATE(YEAR($B427), MONTH($B427)+INDEX(Settings!$AM$19:$AM$33, MATCH(O$10, Settings!$Y$19:$Y$33, 0)), IF(INDEX(Settings!$AQ$19:$AQ$33, MATCH(O$10, Settings!$Y$19:$Y$33, 0))=0, DAY($B427), INDEX(Settings!$AQ$19:$AQ$33, MATCH(O$10, Settings!$Y$19:$Y$33, 0))))-1), 1, Settings!$AY$23:$AY$38), ""))</f>
        <v/>
      </c>
      <c r="BO427" s="119" t="str">
        <f>IF(OR(P$10="", $B427="", P427="", BO$9=""), "", IFERROR(WORKDAY((DATE(YEAR($B427), MONTH($B427)+INDEX(Settings!$AM$19:$AM$33, MATCH(P$10, Settings!$Y$19:$Y$33, 0)), IF(INDEX(Settings!$AQ$19:$AQ$33, MATCH(P$10, Settings!$Y$19:$Y$33, 0))=0, DAY($B427), INDEX(Settings!$AQ$19:$AQ$33, MATCH(P$10, Settings!$Y$19:$Y$33, 0))))-1), 1, Settings!$AY$23:$AY$38), ""))</f>
        <v/>
      </c>
      <c r="BP427" s="120" t="str">
        <f>IF(OR(Q$10="", $B427="", Q427="", BP$9=""), "", IFERROR(WORKDAY((DATE(YEAR($B427), MONTH($B427)+INDEX(Settings!$AM$19:$AM$33, MATCH(Q$10, Settings!$Y$19:$Y$33, 0)), IF(INDEX(Settings!$AQ$19:$AQ$33, MATCH(Q$10, Settings!$Y$19:$Y$33, 0))=0, DAY($B427), INDEX(Settings!$AQ$19:$AQ$33, MATCH(Q$10, Settings!$Y$19:$Y$33, 0))))-1), 1, Settings!$AY$23:$AY$38), ""))</f>
        <v/>
      </c>
      <c r="BR427" s="118" t="str">
        <f>IF(BB427="", "", IF(BB427&lt;=$B427, WORKDAY(DATE(YEAR($BB427), MONTH(BB427)+1, DAY(BB427)-1), 1, Settings!$AY$23:$AY$38), BB427))</f>
        <v/>
      </c>
      <c r="BS427" s="119" t="str">
        <f>IF(BC427="", "", IF(BC427&lt;=$B427, WORKDAY(DATE(YEAR($BB427), MONTH(BC427)+1, DAY(BC427)-1), 1, Settings!$AY$23:$AY$38), BC427))</f>
        <v/>
      </c>
      <c r="BT427" s="119" t="str">
        <f>IF(BD427="", "", IF(BD427&lt;=$B427, WORKDAY(DATE(YEAR($BB427), MONTH(BD427)+1, DAY(BD427)-1), 1, Settings!$AY$23:$AY$38), BD427))</f>
        <v/>
      </c>
      <c r="BU427" s="119" t="str">
        <f>IF(BE427="", "", IF(BE427&lt;=$B427, WORKDAY(DATE(YEAR($BB427), MONTH(BE427)+1, DAY(BE427)-1), 1, Settings!$AY$23:$AY$38), BE427))</f>
        <v/>
      </c>
      <c r="BV427" s="119" t="str">
        <f>IF(BF427="", "", IF(BF427&lt;=$B427, WORKDAY(DATE(YEAR($BB427), MONTH(BF427)+1, DAY(BF427)-1), 1, Settings!$AY$23:$AY$38), BF427))</f>
        <v/>
      </c>
      <c r="BW427" s="119" t="str">
        <f>IF(BG427="", "", IF(BG427&lt;=$B427, WORKDAY(DATE(YEAR($BB427), MONTH(BG427)+1, DAY(BG427)-1), 1, Settings!$AY$23:$AY$38), BG427))</f>
        <v/>
      </c>
      <c r="BX427" s="119" t="str">
        <f>IF(BH427="", "", IF(BH427&lt;=$B427, WORKDAY(DATE(YEAR($BB427), MONTH(BH427)+1, DAY(BH427)-1), 1, Settings!$AY$23:$AY$38), BH427))</f>
        <v/>
      </c>
      <c r="BY427" s="119" t="str">
        <f>IF(BI427="", "", IF(BI427&lt;=$B427, WORKDAY(DATE(YEAR($BB427), MONTH(BI427)+1, DAY(BI427)-1), 1, Settings!$AY$23:$AY$38), BI427))</f>
        <v/>
      </c>
      <c r="BZ427" s="119" t="str">
        <f>IF(BJ427="", "", IF(BJ427&lt;=$B427, WORKDAY(DATE(YEAR($BB427), MONTH(BJ427)+1, DAY(BJ427)-1), 1, Settings!$AY$23:$AY$38), BJ427))</f>
        <v/>
      </c>
      <c r="CA427" s="119" t="str">
        <f>IF(BK427="", "", IF(BK427&lt;=$B427, WORKDAY(DATE(YEAR($BB427), MONTH(BK427)+1, DAY(BK427)-1), 1, Settings!$AY$23:$AY$38), BK427))</f>
        <v/>
      </c>
      <c r="CB427" s="119" t="str">
        <f>IF(BL427="", "", IF(BL427&lt;=$B427, WORKDAY(DATE(YEAR($BB427), MONTH(BL427)+1, DAY(BL427)-1), 1, Settings!$AY$23:$AY$38), BL427))</f>
        <v/>
      </c>
      <c r="CC427" s="119" t="str">
        <f>IF(BM427="", "", IF(BM427&lt;=$B427, WORKDAY(DATE(YEAR($BB427), MONTH(BM427)+1, DAY(BM427)-1), 1, Settings!$AY$23:$AY$38), BM427))</f>
        <v/>
      </c>
      <c r="CD427" s="119" t="str">
        <f>IF(BN427="", "", IF(BN427&lt;=$B427, WORKDAY(DATE(YEAR($BB427), MONTH(BN427)+1, DAY(BN427)-1), 1, Settings!$AY$23:$AY$38), BN427))</f>
        <v/>
      </c>
      <c r="CE427" s="119" t="str">
        <f>IF(BO427="", "", IF(BO427&lt;=$B427, WORKDAY(DATE(YEAR($BB427), MONTH(BO427)+1, DAY(BO427)-1), 1, Settings!$AY$23:$AY$38), BO427))</f>
        <v/>
      </c>
      <c r="CF427" s="120" t="str">
        <f>IF(BP427="", "", IF(BP427&lt;=$B427, WORKDAY(DATE(YEAR($BB427), MONTH(BP427)+1, DAY(BP427)-1), 1, Settings!$AY$23:$AY$38), BP427))</f>
        <v/>
      </c>
      <c r="CH427" s="48" t="str">
        <f t="shared" si="190"/>
        <v/>
      </c>
      <c r="CI427" s="49" t="str">
        <f t="shared" si="191"/>
        <v/>
      </c>
      <c r="CJ427" s="49" t="str">
        <f t="shared" si="192"/>
        <v/>
      </c>
      <c r="CK427" s="49" t="str">
        <f t="shared" si="193"/>
        <v/>
      </c>
      <c r="CL427" s="49" t="str">
        <f t="shared" si="194"/>
        <v/>
      </c>
      <c r="CM427" s="49" t="str">
        <f t="shared" si="195"/>
        <v/>
      </c>
      <c r="CN427" s="49" t="str">
        <f t="shared" si="196"/>
        <v/>
      </c>
      <c r="CO427" s="49" t="str">
        <f t="shared" si="197"/>
        <v/>
      </c>
      <c r="CP427" s="49" t="str">
        <f t="shared" si="198"/>
        <v/>
      </c>
      <c r="CQ427" s="49" t="str">
        <f t="shared" si="199"/>
        <v/>
      </c>
      <c r="CR427" s="49" t="str">
        <f t="shared" si="200"/>
        <v/>
      </c>
      <c r="CS427" s="49" t="str">
        <f t="shared" si="201"/>
        <v/>
      </c>
      <c r="CT427" s="49" t="str">
        <f t="shared" si="202"/>
        <v/>
      </c>
      <c r="CU427" s="49" t="str">
        <f t="shared" si="203"/>
        <v/>
      </c>
      <c r="CV427" s="16" t="str">
        <f t="shared" si="204"/>
        <v/>
      </c>
      <c r="CX427" s="48" t="str">
        <f t="shared" si="205"/>
        <v/>
      </c>
      <c r="CY427" s="49" t="str">
        <f t="shared" si="206"/>
        <v/>
      </c>
      <c r="CZ427" s="49" t="str">
        <f t="shared" si="207"/>
        <v/>
      </c>
      <c r="DA427" s="49" t="str">
        <f t="shared" si="208"/>
        <v/>
      </c>
      <c r="DB427" s="49" t="str">
        <f t="shared" si="209"/>
        <v/>
      </c>
      <c r="DC427" s="49" t="str">
        <f t="shared" si="210"/>
        <v/>
      </c>
      <c r="DD427" s="49" t="str">
        <f t="shared" si="211"/>
        <v/>
      </c>
      <c r="DE427" s="49" t="str">
        <f t="shared" si="212"/>
        <v/>
      </c>
      <c r="DF427" s="49" t="str">
        <f t="shared" si="213"/>
        <v/>
      </c>
      <c r="DG427" s="49" t="str">
        <f t="shared" si="214"/>
        <v/>
      </c>
      <c r="DH427" s="49" t="str">
        <f t="shared" si="215"/>
        <v/>
      </c>
      <c r="DI427" s="49" t="str">
        <f t="shared" si="216"/>
        <v/>
      </c>
      <c r="DJ427" s="49" t="str">
        <f t="shared" si="217"/>
        <v/>
      </c>
      <c r="DK427" s="49" t="str">
        <f t="shared" si="218"/>
        <v/>
      </c>
      <c r="DL427" s="16" t="str">
        <f t="shared" si="219"/>
        <v/>
      </c>
      <c r="DN427" s="17" t="str">
        <f t="shared" si="220"/>
        <v>Aug 2020</v>
      </c>
    </row>
    <row r="428" spans="1:118" x14ac:dyDescent="0.25">
      <c r="A428" s="30"/>
      <c r="B428" s="102">
        <f>IF(B427="", "", IFERROR(IF(B427+1&gt;Settings!$G$25, "", B427+1), ""))</f>
        <v>44064</v>
      </c>
      <c r="C428" s="294"/>
      <c r="D428" s="295"/>
      <c r="E428" s="295"/>
      <c r="F428" s="295"/>
      <c r="G428" s="295"/>
      <c r="H428" s="295"/>
      <c r="I428" s="295"/>
      <c r="J428" s="295"/>
      <c r="K428" s="295"/>
      <c r="L428" s="295"/>
      <c r="M428" s="295"/>
      <c r="N428" s="295"/>
      <c r="O428" s="295"/>
      <c r="P428" s="295"/>
      <c r="Q428" s="296"/>
      <c r="R428" s="30"/>
      <c r="T428" s="17" t="str">
        <f>IF($B428="", "", IF($B428&lt;Settings!$G$23, "Old", "New"))</f>
        <v>New</v>
      </c>
      <c r="AL428" s="118" t="str">
        <f>IF(OR($B428="", C428="", C$10="", AL$9), "", IFERROR($B428+INDEX(Settings!$AF$19:$AF$33, MATCH(C$10, Settings!$Y$19:$Y$33, 0))+IF(INDEX(Settings!$AI$19:$AI$33, MATCH(C$10, Settings!$Y$19:$Y$33, 0))="", 0, INDEX($AO$2:$AU$8, MATCH(TEXT($B428, "ddd"), $AN$2:$AN$8, 0), MATCH(INDEX(Settings!$AI$19:$AI$33, MATCH(C$10, Settings!$Y$19:$Y$33, 0)), $AO$1:$AU$1, 0))), 0))</f>
        <v/>
      </c>
      <c r="AM428" s="119" t="str">
        <f>IF(OR($B428="", D428="", D$10="", AM$9), "", IFERROR($B428+INDEX(Settings!$AF$19:$AF$33, MATCH(D$10, Settings!$Y$19:$Y$33, 0))+IF(INDEX(Settings!$AI$19:$AI$33, MATCH(D$10, Settings!$Y$19:$Y$33, 0))="", 0, INDEX($AO$2:$AU$8, MATCH(TEXT($B428, "ddd"), $AN$2:$AN$8, 0), MATCH(INDEX(Settings!$AI$19:$AI$33, MATCH(D$10, Settings!$Y$19:$Y$33, 0)), $AO$1:$AU$1, 0))), 0))</f>
        <v/>
      </c>
      <c r="AN428" s="119" t="str">
        <f>IF(OR($B428="", E428="", E$10="", AN$9), "", IFERROR($B428+INDEX(Settings!$AF$19:$AF$33, MATCH(E$10, Settings!$Y$19:$Y$33, 0))+IF(INDEX(Settings!$AI$19:$AI$33, MATCH(E$10, Settings!$Y$19:$Y$33, 0))="", 0, INDEX($AO$2:$AU$8, MATCH(TEXT($B428, "ddd"), $AN$2:$AN$8, 0), MATCH(INDEX(Settings!$AI$19:$AI$33, MATCH(E$10, Settings!$Y$19:$Y$33, 0)), $AO$1:$AU$1, 0))), 0))</f>
        <v/>
      </c>
      <c r="AO428" s="119" t="str">
        <f>IF(OR($B428="", F428="", F$10="", AO$9), "", IFERROR($B428+INDEX(Settings!$AF$19:$AF$33, MATCH(F$10, Settings!$Y$19:$Y$33, 0))+IF(INDEX(Settings!$AI$19:$AI$33, MATCH(F$10, Settings!$Y$19:$Y$33, 0))="", 0, INDEX($AO$2:$AU$8, MATCH(TEXT($B428, "ddd"), $AN$2:$AN$8, 0), MATCH(INDEX(Settings!$AI$19:$AI$33, MATCH(F$10, Settings!$Y$19:$Y$33, 0)), $AO$1:$AU$1, 0))), 0))</f>
        <v/>
      </c>
      <c r="AP428" s="119" t="str">
        <f>IF(OR($B428="", G428="", G$10="", AP$9), "", IFERROR($B428+INDEX(Settings!$AF$19:$AF$33, MATCH(G$10, Settings!$Y$19:$Y$33, 0))+IF(INDEX(Settings!$AI$19:$AI$33, MATCH(G$10, Settings!$Y$19:$Y$33, 0))="", 0, INDEX($AO$2:$AU$8, MATCH(TEXT($B428, "ddd"), $AN$2:$AN$8, 0), MATCH(INDEX(Settings!$AI$19:$AI$33, MATCH(G$10, Settings!$Y$19:$Y$33, 0)), $AO$1:$AU$1, 0))), 0))</f>
        <v/>
      </c>
      <c r="AQ428" s="119" t="str">
        <f>IF(OR($B428="", H428="", H$10="", AQ$9), "", IFERROR($B428+INDEX(Settings!$AF$19:$AF$33, MATCH(H$10, Settings!$Y$19:$Y$33, 0))+IF(INDEX(Settings!$AI$19:$AI$33, MATCH(H$10, Settings!$Y$19:$Y$33, 0))="", 0, INDEX($AO$2:$AU$8, MATCH(TEXT($B428, "ddd"), $AN$2:$AN$8, 0), MATCH(INDEX(Settings!$AI$19:$AI$33, MATCH(H$10, Settings!$Y$19:$Y$33, 0)), $AO$1:$AU$1, 0))), 0))</f>
        <v/>
      </c>
      <c r="AR428" s="119" t="str">
        <f>IF(OR($B428="", I428="", I$10="", AR$9), "", IFERROR($B428+INDEX(Settings!$AF$19:$AF$33, MATCH(I$10, Settings!$Y$19:$Y$33, 0))+IF(INDEX(Settings!$AI$19:$AI$33, MATCH(I$10, Settings!$Y$19:$Y$33, 0))="", 0, INDEX($AO$2:$AU$8, MATCH(TEXT($B428, "ddd"), $AN$2:$AN$8, 0), MATCH(INDEX(Settings!$AI$19:$AI$33, MATCH(I$10, Settings!$Y$19:$Y$33, 0)), $AO$1:$AU$1, 0))), 0))</f>
        <v/>
      </c>
      <c r="AS428" s="119" t="str">
        <f>IF(OR($B428="", J428="", J$10="", AS$9), "", IFERROR($B428+INDEX(Settings!$AF$19:$AF$33, MATCH(J$10, Settings!$Y$19:$Y$33, 0))+IF(INDEX(Settings!$AI$19:$AI$33, MATCH(J$10, Settings!$Y$19:$Y$33, 0))="", 0, INDEX($AO$2:$AU$8, MATCH(TEXT($B428, "ddd"), $AN$2:$AN$8, 0), MATCH(INDEX(Settings!$AI$19:$AI$33, MATCH(J$10, Settings!$Y$19:$Y$33, 0)), $AO$1:$AU$1, 0))), 0))</f>
        <v/>
      </c>
      <c r="AT428" s="119" t="str">
        <f>IF(OR($B428="", K428="", K$10="", AT$9), "", IFERROR($B428+INDEX(Settings!$AF$19:$AF$33, MATCH(K$10, Settings!$Y$19:$Y$33, 0))+IF(INDEX(Settings!$AI$19:$AI$33, MATCH(K$10, Settings!$Y$19:$Y$33, 0))="", 0, INDEX($AO$2:$AU$8, MATCH(TEXT($B428, "ddd"), $AN$2:$AN$8, 0), MATCH(INDEX(Settings!$AI$19:$AI$33, MATCH(K$10, Settings!$Y$19:$Y$33, 0)), $AO$1:$AU$1, 0))), 0))</f>
        <v/>
      </c>
      <c r="AU428" s="119" t="str">
        <f>IF(OR($B428="", L428="", L$10="", AU$9), "", IFERROR($B428+INDEX(Settings!$AF$19:$AF$33, MATCH(L$10, Settings!$Y$19:$Y$33, 0))+IF(INDEX(Settings!$AI$19:$AI$33, MATCH(L$10, Settings!$Y$19:$Y$33, 0))="", 0, INDEX($AO$2:$AU$8, MATCH(TEXT($B428, "ddd"), $AN$2:$AN$8, 0), MATCH(INDEX(Settings!$AI$19:$AI$33, MATCH(L$10, Settings!$Y$19:$Y$33, 0)), $AO$1:$AU$1, 0))), 0))</f>
        <v/>
      </c>
      <c r="AV428" s="119" t="str">
        <f>IF(OR($B428="", M428="", M$10="", AV$9), "", IFERROR($B428+INDEX(Settings!$AF$19:$AF$33, MATCH(M$10, Settings!$Y$19:$Y$33, 0))+IF(INDEX(Settings!$AI$19:$AI$33, MATCH(M$10, Settings!$Y$19:$Y$33, 0))="", 0, INDEX($AO$2:$AU$8, MATCH(TEXT($B428, "ddd"), $AN$2:$AN$8, 0), MATCH(INDEX(Settings!$AI$19:$AI$33, MATCH(M$10, Settings!$Y$19:$Y$33, 0)), $AO$1:$AU$1, 0))), 0))</f>
        <v/>
      </c>
      <c r="AW428" s="119" t="str">
        <f>IF(OR($B428="", N428="", N$10="", AW$9), "", IFERROR($B428+INDEX(Settings!$AF$19:$AF$33, MATCH(N$10, Settings!$Y$19:$Y$33, 0))+IF(INDEX(Settings!$AI$19:$AI$33, MATCH(N$10, Settings!$Y$19:$Y$33, 0))="", 0, INDEX($AO$2:$AU$8, MATCH(TEXT($B428, "ddd"), $AN$2:$AN$8, 0), MATCH(INDEX(Settings!$AI$19:$AI$33, MATCH(N$10, Settings!$Y$19:$Y$33, 0)), $AO$1:$AU$1, 0))), 0))</f>
        <v/>
      </c>
      <c r="AX428" s="119" t="str">
        <f>IF(OR($B428="", O428="", O$10="", AX$9), "", IFERROR($B428+INDEX(Settings!$AF$19:$AF$33, MATCH(O$10, Settings!$Y$19:$Y$33, 0))+IF(INDEX(Settings!$AI$19:$AI$33, MATCH(O$10, Settings!$Y$19:$Y$33, 0))="", 0, INDEX($AO$2:$AU$8, MATCH(TEXT($B428, "ddd"), $AN$2:$AN$8, 0), MATCH(INDEX(Settings!$AI$19:$AI$33, MATCH(O$10, Settings!$Y$19:$Y$33, 0)), $AO$1:$AU$1, 0))), 0))</f>
        <v/>
      </c>
      <c r="AY428" s="119" t="str">
        <f>IF(OR($B428="", P428="", P$10="", AY$9), "", IFERROR($B428+INDEX(Settings!$AF$19:$AF$33, MATCH(P$10, Settings!$Y$19:$Y$33, 0))+IF(INDEX(Settings!$AI$19:$AI$33, MATCH(P$10, Settings!$Y$19:$Y$33, 0))="", 0, INDEX($AO$2:$AU$8, MATCH(TEXT($B428, "ddd"), $AN$2:$AN$8, 0), MATCH(INDEX(Settings!$AI$19:$AI$33, MATCH(P$10, Settings!$Y$19:$Y$33, 0)), $AO$1:$AU$1, 0))), 0))</f>
        <v/>
      </c>
      <c r="AZ428" s="120" t="str">
        <f>IF(OR($B428="", Q428="", Q$10="", AZ$9), "", IFERROR($B428+INDEX(Settings!$AF$19:$AF$33, MATCH(Q$10, Settings!$Y$19:$Y$33, 0))+IF(INDEX(Settings!$AI$19:$AI$33, MATCH(Q$10, Settings!$Y$19:$Y$33, 0))="", 0, INDEX($AO$2:$AU$8, MATCH(TEXT($B428, "ddd"), $AN$2:$AN$8, 0), MATCH(INDEX(Settings!$AI$19:$AI$33, MATCH(Q$10, Settings!$Y$19:$Y$33, 0)), $AO$1:$AU$1, 0))), 0))</f>
        <v/>
      </c>
      <c r="BB428" s="118" t="str">
        <f>IF(OR(C$10="", $B428="", C428="", BB$9=""), "", IFERROR(WORKDAY((DATE(YEAR($B428), MONTH($B428)+INDEX(Settings!$AM$19:$AM$33, MATCH(C$10, Settings!$Y$19:$Y$33, 0)), IF(INDEX(Settings!$AQ$19:$AQ$33, MATCH(C$10, Settings!$Y$19:$Y$33, 0))=0, DAY($B428), INDEX(Settings!$AQ$19:$AQ$33, MATCH(C$10, Settings!$Y$19:$Y$33, 0))))-1), 1, Settings!$AY$23:$AY$38), ""))</f>
        <v/>
      </c>
      <c r="BC428" s="119" t="str">
        <f>IF(OR(D$10="", $B428="", D428="", BC$9=""), "", IFERROR(WORKDAY((DATE(YEAR($B428), MONTH($B428)+INDEX(Settings!$AM$19:$AM$33, MATCH(D$10, Settings!$Y$19:$Y$33, 0)), IF(INDEX(Settings!$AQ$19:$AQ$33, MATCH(D$10, Settings!$Y$19:$Y$33, 0))=0, DAY($B428), INDEX(Settings!$AQ$19:$AQ$33, MATCH(D$10, Settings!$Y$19:$Y$33, 0))))-1), 1, Settings!$AY$23:$AY$38), ""))</f>
        <v/>
      </c>
      <c r="BD428" s="119" t="str">
        <f>IF(OR(E$10="", $B428="", E428="", BD$9=""), "", IFERROR(WORKDAY((DATE(YEAR($B428), MONTH($B428)+INDEX(Settings!$AM$19:$AM$33, MATCH(E$10, Settings!$Y$19:$Y$33, 0)), IF(INDEX(Settings!$AQ$19:$AQ$33, MATCH(E$10, Settings!$Y$19:$Y$33, 0))=0, DAY($B428), INDEX(Settings!$AQ$19:$AQ$33, MATCH(E$10, Settings!$Y$19:$Y$33, 0))))-1), 1, Settings!$AY$23:$AY$38), ""))</f>
        <v/>
      </c>
      <c r="BE428" s="119" t="str">
        <f>IF(OR(F$10="", $B428="", F428="", BE$9=""), "", IFERROR(WORKDAY((DATE(YEAR($B428), MONTH($B428)+INDEX(Settings!$AM$19:$AM$33, MATCH(F$10, Settings!$Y$19:$Y$33, 0)), IF(INDEX(Settings!$AQ$19:$AQ$33, MATCH(F$10, Settings!$Y$19:$Y$33, 0))=0, DAY($B428), INDEX(Settings!$AQ$19:$AQ$33, MATCH(F$10, Settings!$Y$19:$Y$33, 0))))-1), 1, Settings!$AY$23:$AY$38), ""))</f>
        <v/>
      </c>
      <c r="BF428" s="119" t="str">
        <f>IF(OR(G$10="", $B428="", G428="", BF$9=""), "", IFERROR(WORKDAY((DATE(YEAR($B428), MONTH($B428)+INDEX(Settings!$AM$19:$AM$33, MATCH(G$10, Settings!$Y$19:$Y$33, 0)), IF(INDEX(Settings!$AQ$19:$AQ$33, MATCH(G$10, Settings!$Y$19:$Y$33, 0))=0, DAY($B428), INDEX(Settings!$AQ$19:$AQ$33, MATCH(G$10, Settings!$Y$19:$Y$33, 0))))-1), 1, Settings!$AY$23:$AY$38), ""))</f>
        <v/>
      </c>
      <c r="BG428" s="119" t="str">
        <f>IF(OR(H$10="", $B428="", H428="", BG$9=""), "", IFERROR(WORKDAY((DATE(YEAR($B428), MONTH($B428)+INDEX(Settings!$AM$19:$AM$33, MATCH(H$10, Settings!$Y$19:$Y$33, 0)), IF(INDEX(Settings!$AQ$19:$AQ$33, MATCH(H$10, Settings!$Y$19:$Y$33, 0))=0, DAY($B428), INDEX(Settings!$AQ$19:$AQ$33, MATCH(H$10, Settings!$Y$19:$Y$33, 0))))-1), 1, Settings!$AY$23:$AY$38), ""))</f>
        <v/>
      </c>
      <c r="BH428" s="119" t="str">
        <f>IF(OR(I$10="", $B428="", I428="", BH$9=""), "", IFERROR(WORKDAY((DATE(YEAR($B428), MONTH($B428)+INDEX(Settings!$AM$19:$AM$33, MATCH(I$10, Settings!$Y$19:$Y$33, 0)), IF(INDEX(Settings!$AQ$19:$AQ$33, MATCH(I$10, Settings!$Y$19:$Y$33, 0))=0, DAY($B428), INDEX(Settings!$AQ$19:$AQ$33, MATCH(I$10, Settings!$Y$19:$Y$33, 0))))-1), 1, Settings!$AY$23:$AY$38), ""))</f>
        <v/>
      </c>
      <c r="BI428" s="119" t="str">
        <f>IF(OR(J$10="", $B428="", J428="", BI$9=""), "", IFERROR(WORKDAY((DATE(YEAR($B428), MONTH($B428)+INDEX(Settings!$AM$19:$AM$33, MATCH(J$10, Settings!$Y$19:$Y$33, 0)), IF(INDEX(Settings!$AQ$19:$AQ$33, MATCH(J$10, Settings!$Y$19:$Y$33, 0))=0, DAY($B428), INDEX(Settings!$AQ$19:$AQ$33, MATCH(J$10, Settings!$Y$19:$Y$33, 0))))-1), 1, Settings!$AY$23:$AY$38), ""))</f>
        <v/>
      </c>
      <c r="BJ428" s="119" t="str">
        <f>IF(OR(K$10="", $B428="", K428="", BJ$9=""), "", IFERROR(WORKDAY((DATE(YEAR($B428), MONTH($B428)+INDEX(Settings!$AM$19:$AM$33, MATCH(K$10, Settings!$Y$19:$Y$33, 0)), IF(INDEX(Settings!$AQ$19:$AQ$33, MATCH(K$10, Settings!$Y$19:$Y$33, 0))=0, DAY($B428), INDEX(Settings!$AQ$19:$AQ$33, MATCH(K$10, Settings!$Y$19:$Y$33, 0))))-1), 1, Settings!$AY$23:$AY$38), ""))</f>
        <v/>
      </c>
      <c r="BK428" s="119" t="str">
        <f>IF(OR(L$10="", $B428="", L428="", BK$9=""), "", IFERROR(WORKDAY((DATE(YEAR($B428), MONTH($B428)+INDEX(Settings!$AM$19:$AM$33, MATCH(L$10, Settings!$Y$19:$Y$33, 0)), IF(INDEX(Settings!$AQ$19:$AQ$33, MATCH(L$10, Settings!$Y$19:$Y$33, 0))=0, DAY($B428), INDEX(Settings!$AQ$19:$AQ$33, MATCH(L$10, Settings!$Y$19:$Y$33, 0))))-1), 1, Settings!$AY$23:$AY$38), ""))</f>
        <v/>
      </c>
      <c r="BL428" s="119" t="str">
        <f>IF(OR(M$10="", $B428="", M428="", BL$9=""), "", IFERROR(WORKDAY((DATE(YEAR($B428), MONTH($B428)+INDEX(Settings!$AM$19:$AM$33, MATCH(M$10, Settings!$Y$19:$Y$33, 0)), IF(INDEX(Settings!$AQ$19:$AQ$33, MATCH(M$10, Settings!$Y$19:$Y$33, 0))=0, DAY($B428), INDEX(Settings!$AQ$19:$AQ$33, MATCH(M$10, Settings!$Y$19:$Y$33, 0))))-1), 1, Settings!$AY$23:$AY$38), ""))</f>
        <v/>
      </c>
      <c r="BM428" s="119" t="str">
        <f>IF(OR(N$10="", $B428="", N428="", BM$9=""), "", IFERROR(WORKDAY((DATE(YEAR($B428), MONTH($B428)+INDEX(Settings!$AM$19:$AM$33, MATCH(N$10, Settings!$Y$19:$Y$33, 0)), IF(INDEX(Settings!$AQ$19:$AQ$33, MATCH(N$10, Settings!$Y$19:$Y$33, 0))=0, DAY($B428), INDEX(Settings!$AQ$19:$AQ$33, MATCH(N$10, Settings!$Y$19:$Y$33, 0))))-1), 1, Settings!$AY$23:$AY$38), ""))</f>
        <v/>
      </c>
      <c r="BN428" s="119" t="str">
        <f>IF(OR(O$10="", $B428="", O428="", BN$9=""), "", IFERROR(WORKDAY((DATE(YEAR($B428), MONTH($B428)+INDEX(Settings!$AM$19:$AM$33, MATCH(O$10, Settings!$Y$19:$Y$33, 0)), IF(INDEX(Settings!$AQ$19:$AQ$33, MATCH(O$10, Settings!$Y$19:$Y$33, 0))=0, DAY($B428), INDEX(Settings!$AQ$19:$AQ$33, MATCH(O$10, Settings!$Y$19:$Y$33, 0))))-1), 1, Settings!$AY$23:$AY$38), ""))</f>
        <v/>
      </c>
      <c r="BO428" s="119" t="str">
        <f>IF(OR(P$10="", $B428="", P428="", BO$9=""), "", IFERROR(WORKDAY((DATE(YEAR($B428), MONTH($B428)+INDEX(Settings!$AM$19:$AM$33, MATCH(P$10, Settings!$Y$19:$Y$33, 0)), IF(INDEX(Settings!$AQ$19:$AQ$33, MATCH(P$10, Settings!$Y$19:$Y$33, 0))=0, DAY($B428), INDEX(Settings!$AQ$19:$AQ$33, MATCH(P$10, Settings!$Y$19:$Y$33, 0))))-1), 1, Settings!$AY$23:$AY$38), ""))</f>
        <v/>
      </c>
      <c r="BP428" s="120" t="str">
        <f>IF(OR(Q$10="", $B428="", Q428="", BP$9=""), "", IFERROR(WORKDAY((DATE(YEAR($B428), MONTH($B428)+INDEX(Settings!$AM$19:$AM$33, MATCH(Q$10, Settings!$Y$19:$Y$33, 0)), IF(INDEX(Settings!$AQ$19:$AQ$33, MATCH(Q$10, Settings!$Y$19:$Y$33, 0))=0, DAY($B428), INDEX(Settings!$AQ$19:$AQ$33, MATCH(Q$10, Settings!$Y$19:$Y$33, 0))))-1), 1, Settings!$AY$23:$AY$38), ""))</f>
        <v/>
      </c>
      <c r="BR428" s="118" t="str">
        <f>IF(BB428="", "", IF(BB428&lt;=$B428, WORKDAY(DATE(YEAR($BB428), MONTH(BB428)+1, DAY(BB428)-1), 1, Settings!$AY$23:$AY$38), BB428))</f>
        <v/>
      </c>
      <c r="BS428" s="119" t="str">
        <f>IF(BC428="", "", IF(BC428&lt;=$B428, WORKDAY(DATE(YEAR($BB428), MONTH(BC428)+1, DAY(BC428)-1), 1, Settings!$AY$23:$AY$38), BC428))</f>
        <v/>
      </c>
      <c r="BT428" s="119" t="str">
        <f>IF(BD428="", "", IF(BD428&lt;=$B428, WORKDAY(DATE(YEAR($BB428), MONTH(BD428)+1, DAY(BD428)-1), 1, Settings!$AY$23:$AY$38), BD428))</f>
        <v/>
      </c>
      <c r="BU428" s="119" t="str">
        <f>IF(BE428="", "", IF(BE428&lt;=$B428, WORKDAY(DATE(YEAR($BB428), MONTH(BE428)+1, DAY(BE428)-1), 1, Settings!$AY$23:$AY$38), BE428))</f>
        <v/>
      </c>
      <c r="BV428" s="119" t="str">
        <f>IF(BF428="", "", IF(BF428&lt;=$B428, WORKDAY(DATE(YEAR($BB428), MONTH(BF428)+1, DAY(BF428)-1), 1, Settings!$AY$23:$AY$38), BF428))</f>
        <v/>
      </c>
      <c r="BW428" s="119" t="str">
        <f>IF(BG428="", "", IF(BG428&lt;=$B428, WORKDAY(DATE(YEAR($BB428), MONTH(BG428)+1, DAY(BG428)-1), 1, Settings!$AY$23:$AY$38), BG428))</f>
        <v/>
      </c>
      <c r="BX428" s="119" t="str">
        <f>IF(BH428="", "", IF(BH428&lt;=$B428, WORKDAY(DATE(YEAR($BB428), MONTH(BH428)+1, DAY(BH428)-1), 1, Settings!$AY$23:$AY$38), BH428))</f>
        <v/>
      </c>
      <c r="BY428" s="119" t="str">
        <f>IF(BI428="", "", IF(BI428&lt;=$B428, WORKDAY(DATE(YEAR($BB428), MONTH(BI428)+1, DAY(BI428)-1), 1, Settings!$AY$23:$AY$38), BI428))</f>
        <v/>
      </c>
      <c r="BZ428" s="119" t="str">
        <f>IF(BJ428="", "", IF(BJ428&lt;=$B428, WORKDAY(DATE(YEAR($BB428), MONTH(BJ428)+1, DAY(BJ428)-1), 1, Settings!$AY$23:$AY$38), BJ428))</f>
        <v/>
      </c>
      <c r="CA428" s="119" t="str">
        <f>IF(BK428="", "", IF(BK428&lt;=$B428, WORKDAY(DATE(YEAR($BB428), MONTH(BK428)+1, DAY(BK428)-1), 1, Settings!$AY$23:$AY$38), BK428))</f>
        <v/>
      </c>
      <c r="CB428" s="119" t="str">
        <f>IF(BL428="", "", IF(BL428&lt;=$B428, WORKDAY(DATE(YEAR($BB428), MONTH(BL428)+1, DAY(BL428)-1), 1, Settings!$AY$23:$AY$38), BL428))</f>
        <v/>
      </c>
      <c r="CC428" s="119" t="str">
        <f>IF(BM428="", "", IF(BM428&lt;=$B428, WORKDAY(DATE(YEAR($BB428), MONTH(BM428)+1, DAY(BM428)-1), 1, Settings!$AY$23:$AY$38), BM428))</f>
        <v/>
      </c>
      <c r="CD428" s="119" t="str">
        <f>IF(BN428="", "", IF(BN428&lt;=$B428, WORKDAY(DATE(YEAR($BB428), MONTH(BN428)+1, DAY(BN428)-1), 1, Settings!$AY$23:$AY$38), BN428))</f>
        <v/>
      </c>
      <c r="CE428" s="119" t="str">
        <f>IF(BO428="", "", IF(BO428&lt;=$B428, WORKDAY(DATE(YEAR($BB428), MONTH(BO428)+1, DAY(BO428)-1), 1, Settings!$AY$23:$AY$38), BO428))</f>
        <v/>
      </c>
      <c r="CF428" s="120" t="str">
        <f>IF(BP428="", "", IF(BP428&lt;=$B428, WORKDAY(DATE(YEAR($BB428), MONTH(BP428)+1, DAY(BP428)-1), 1, Settings!$AY$23:$AY$38), BP428))</f>
        <v/>
      </c>
      <c r="CH428" s="48" t="str">
        <f t="shared" si="190"/>
        <v/>
      </c>
      <c r="CI428" s="49" t="str">
        <f t="shared" si="191"/>
        <v/>
      </c>
      <c r="CJ428" s="49" t="str">
        <f t="shared" si="192"/>
        <v/>
      </c>
      <c r="CK428" s="49" t="str">
        <f t="shared" si="193"/>
        <v/>
      </c>
      <c r="CL428" s="49" t="str">
        <f t="shared" si="194"/>
        <v/>
      </c>
      <c r="CM428" s="49" t="str">
        <f t="shared" si="195"/>
        <v/>
      </c>
      <c r="CN428" s="49" t="str">
        <f t="shared" si="196"/>
        <v/>
      </c>
      <c r="CO428" s="49" t="str">
        <f t="shared" si="197"/>
        <v/>
      </c>
      <c r="CP428" s="49" t="str">
        <f t="shared" si="198"/>
        <v/>
      </c>
      <c r="CQ428" s="49" t="str">
        <f t="shared" si="199"/>
        <v/>
      </c>
      <c r="CR428" s="49" t="str">
        <f t="shared" si="200"/>
        <v/>
      </c>
      <c r="CS428" s="49" t="str">
        <f t="shared" si="201"/>
        <v/>
      </c>
      <c r="CT428" s="49" t="str">
        <f t="shared" si="202"/>
        <v/>
      </c>
      <c r="CU428" s="49" t="str">
        <f t="shared" si="203"/>
        <v/>
      </c>
      <c r="CV428" s="16" t="str">
        <f t="shared" si="204"/>
        <v/>
      </c>
      <c r="CX428" s="48" t="str">
        <f t="shared" si="205"/>
        <v/>
      </c>
      <c r="CY428" s="49" t="str">
        <f t="shared" si="206"/>
        <v/>
      </c>
      <c r="CZ428" s="49" t="str">
        <f t="shared" si="207"/>
        <v/>
      </c>
      <c r="DA428" s="49" t="str">
        <f t="shared" si="208"/>
        <v/>
      </c>
      <c r="DB428" s="49" t="str">
        <f t="shared" si="209"/>
        <v/>
      </c>
      <c r="DC428" s="49" t="str">
        <f t="shared" si="210"/>
        <v/>
      </c>
      <c r="DD428" s="49" t="str">
        <f t="shared" si="211"/>
        <v/>
      </c>
      <c r="DE428" s="49" t="str">
        <f t="shared" si="212"/>
        <v/>
      </c>
      <c r="DF428" s="49" t="str">
        <f t="shared" si="213"/>
        <v/>
      </c>
      <c r="DG428" s="49" t="str">
        <f t="shared" si="214"/>
        <v/>
      </c>
      <c r="DH428" s="49" t="str">
        <f t="shared" si="215"/>
        <v/>
      </c>
      <c r="DI428" s="49" t="str">
        <f t="shared" si="216"/>
        <v/>
      </c>
      <c r="DJ428" s="49" t="str">
        <f t="shared" si="217"/>
        <v/>
      </c>
      <c r="DK428" s="49" t="str">
        <f t="shared" si="218"/>
        <v/>
      </c>
      <c r="DL428" s="16" t="str">
        <f t="shared" si="219"/>
        <v/>
      </c>
      <c r="DN428" s="17" t="str">
        <f t="shared" si="220"/>
        <v>Aug 2020</v>
      </c>
    </row>
    <row r="429" spans="1:118" x14ac:dyDescent="0.25">
      <c r="A429" s="30"/>
      <c r="B429" s="102">
        <f>IF(B428="", "", IFERROR(IF(B428+1&gt;Settings!$G$25, "", B428+1), ""))</f>
        <v>44065</v>
      </c>
      <c r="C429" s="294"/>
      <c r="D429" s="295"/>
      <c r="E429" s="295"/>
      <c r="F429" s="295"/>
      <c r="G429" s="295"/>
      <c r="H429" s="295"/>
      <c r="I429" s="295"/>
      <c r="J429" s="295"/>
      <c r="K429" s="295"/>
      <c r="L429" s="295"/>
      <c r="M429" s="295"/>
      <c r="N429" s="295"/>
      <c r="O429" s="295"/>
      <c r="P429" s="295"/>
      <c r="Q429" s="296"/>
      <c r="R429" s="30"/>
      <c r="T429" s="17" t="str">
        <f>IF($B429="", "", IF($B429&lt;Settings!$G$23, "Old", "New"))</f>
        <v>New</v>
      </c>
      <c r="AL429" s="118" t="str">
        <f>IF(OR($B429="", C429="", C$10="", AL$9), "", IFERROR($B429+INDEX(Settings!$AF$19:$AF$33, MATCH(C$10, Settings!$Y$19:$Y$33, 0))+IF(INDEX(Settings!$AI$19:$AI$33, MATCH(C$10, Settings!$Y$19:$Y$33, 0))="", 0, INDEX($AO$2:$AU$8, MATCH(TEXT($B429, "ddd"), $AN$2:$AN$8, 0), MATCH(INDEX(Settings!$AI$19:$AI$33, MATCH(C$10, Settings!$Y$19:$Y$33, 0)), $AO$1:$AU$1, 0))), 0))</f>
        <v/>
      </c>
      <c r="AM429" s="119" t="str">
        <f>IF(OR($B429="", D429="", D$10="", AM$9), "", IFERROR($B429+INDEX(Settings!$AF$19:$AF$33, MATCH(D$10, Settings!$Y$19:$Y$33, 0))+IF(INDEX(Settings!$AI$19:$AI$33, MATCH(D$10, Settings!$Y$19:$Y$33, 0))="", 0, INDEX($AO$2:$AU$8, MATCH(TEXT($B429, "ddd"), $AN$2:$AN$8, 0), MATCH(INDEX(Settings!$AI$19:$AI$33, MATCH(D$10, Settings!$Y$19:$Y$33, 0)), $AO$1:$AU$1, 0))), 0))</f>
        <v/>
      </c>
      <c r="AN429" s="119" t="str">
        <f>IF(OR($B429="", E429="", E$10="", AN$9), "", IFERROR($B429+INDEX(Settings!$AF$19:$AF$33, MATCH(E$10, Settings!$Y$19:$Y$33, 0))+IF(INDEX(Settings!$AI$19:$AI$33, MATCH(E$10, Settings!$Y$19:$Y$33, 0))="", 0, INDEX($AO$2:$AU$8, MATCH(TEXT($B429, "ddd"), $AN$2:$AN$8, 0), MATCH(INDEX(Settings!$AI$19:$AI$33, MATCH(E$10, Settings!$Y$19:$Y$33, 0)), $AO$1:$AU$1, 0))), 0))</f>
        <v/>
      </c>
      <c r="AO429" s="119" t="str">
        <f>IF(OR($B429="", F429="", F$10="", AO$9), "", IFERROR($B429+INDEX(Settings!$AF$19:$AF$33, MATCH(F$10, Settings!$Y$19:$Y$33, 0))+IF(INDEX(Settings!$AI$19:$AI$33, MATCH(F$10, Settings!$Y$19:$Y$33, 0))="", 0, INDEX($AO$2:$AU$8, MATCH(TEXT($B429, "ddd"), $AN$2:$AN$8, 0), MATCH(INDEX(Settings!$AI$19:$AI$33, MATCH(F$10, Settings!$Y$19:$Y$33, 0)), $AO$1:$AU$1, 0))), 0))</f>
        <v/>
      </c>
      <c r="AP429" s="119" t="str">
        <f>IF(OR($B429="", G429="", G$10="", AP$9), "", IFERROR($B429+INDEX(Settings!$AF$19:$AF$33, MATCH(G$10, Settings!$Y$19:$Y$33, 0))+IF(INDEX(Settings!$AI$19:$AI$33, MATCH(G$10, Settings!$Y$19:$Y$33, 0))="", 0, INDEX($AO$2:$AU$8, MATCH(TEXT($B429, "ddd"), $AN$2:$AN$8, 0), MATCH(INDEX(Settings!$AI$19:$AI$33, MATCH(G$10, Settings!$Y$19:$Y$33, 0)), $AO$1:$AU$1, 0))), 0))</f>
        <v/>
      </c>
      <c r="AQ429" s="119" t="str">
        <f>IF(OR($B429="", H429="", H$10="", AQ$9), "", IFERROR($B429+INDEX(Settings!$AF$19:$AF$33, MATCH(H$10, Settings!$Y$19:$Y$33, 0))+IF(INDEX(Settings!$AI$19:$AI$33, MATCH(H$10, Settings!$Y$19:$Y$33, 0))="", 0, INDEX($AO$2:$AU$8, MATCH(TEXT($B429, "ddd"), $AN$2:$AN$8, 0), MATCH(INDEX(Settings!$AI$19:$AI$33, MATCH(H$10, Settings!$Y$19:$Y$33, 0)), $AO$1:$AU$1, 0))), 0))</f>
        <v/>
      </c>
      <c r="AR429" s="119" t="str">
        <f>IF(OR($B429="", I429="", I$10="", AR$9), "", IFERROR($B429+INDEX(Settings!$AF$19:$AF$33, MATCH(I$10, Settings!$Y$19:$Y$33, 0))+IF(INDEX(Settings!$AI$19:$AI$33, MATCH(I$10, Settings!$Y$19:$Y$33, 0))="", 0, INDEX($AO$2:$AU$8, MATCH(TEXT($B429, "ddd"), $AN$2:$AN$8, 0), MATCH(INDEX(Settings!$AI$19:$AI$33, MATCH(I$10, Settings!$Y$19:$Y$33, 0)), $AO$1:$AU$1, 0))), 0))</f>
        <v/>
      </c>
      <c r="AS429" s="119" t="str">
        <f>IF(OR($B429="", J429="", J$10="", AS$9), "", IFERROR($B429+INDEX(Settings!$AF$19:$AF$33, MATCH(J$10, Settings!$Y$19:$Y$33, 0))+IF(INDEX(Settings!$AI$19:$AI$33, MATCH(J$10, Settings!$Y$19:$Y$33, 0))="", 0, INDEX($AO$2:$AU$8, MATCH(TEXT($B429, "ddd"), $AN$2:$AN$8, 0), MATCH(INDEX(Settings!$AI$19:$AI$33, MATCH(J$10, Settings!$Y$19:$Y$33, 0)), $AO$1:$AU$1, 0))), 0))</f>
        <v/>
      </c>
      <c r="AT429" s="119" t="str">
        <f>IF(OR($B429="", K429="", K$10="", AT$9), "", IFERROR($B429+INDEX(Settings!$AF$19:$AF$33, MATCH(K$10, Settings!$Y$19:$Y$33, 0))+IF(INDEX(Settings!$AI$19:$AI$33, MATCH(K$10, Settings!$Y$19:$Y$33, 0))="", 0, INDEX($AO$2:$AU$8, MATCH(TEXT($B429, "ddd"), $AN$2:$AN$8, 0), MATCH(INDEX(Settings!$AI$19:$AI$33, MATCH(K$10, Settings!$Y$19:$Y$33, 0)), $AO$1:$AU$1, 0))), 0))</f>
        <v/>
      </c>
      <c r="AU429" s="119" t="str">
        <f>IF(OR($B429="", L429="", L$10="", AU$9), "", IFERROR($B429+INDEX(Settings!$AF$19:$AF$33, MATCH(L$10, Settings!$Y$19:$Y$33, 0))+IF(INDEX(Settings!$AI$19:$AI$33, MATCH(L$10, Settings!$Y$19:$Y$33, 0))="", 0, INDEX($AO$2:$AU$8, MATCH(TEXT($B429, "ddd"), $AN$2:$AN$8, 0), MATCH(INDEX(Settings!$AI$19:$AI$33, MATCH(L$10, Settings!$Y$19:$Y$33, 0)), $AO$1:$AU$1, 0))), 0))</f>
        <v/>
      </c>
      <c r="AV429" s="119" t="str">
        <f>IF(OR($B429="", M429="", M$10="", AV$9), "", IFERROR($B429+INDEX(Settings!$AF$19:$AF$33, MATCH(M$10, Settings!$Y$19:$Y$33, 0))+IF(INDEX(Settings!$AI$19:$AI$33, MATCH(M$10, Settings!$Y$19:$Y$33, 0))="", 0, INDEX($AO$2:$AU$8, MATCH(TEXT($B429, "ddd"), $AN$2:$AN$8, 0), MATCH(INDEX(Settings!$AI$19:$AI$33, MATCH(M$10, Settings!$Y$19:$Y$33, 0)), $AO$1:$AU$1, 0))), 0))</f>
        <v/>
      </c>
      <c r="AW429" s="119" t="str">
        <f>IF(OR($B429="", N429="", N$10="", AW$9), "", IFERROR($B429+INDEX(Settings!$AF$19:$AF$33, MATCH(N$10, Settings!$Y$19:$Y$33, 0))+IF(INDEX(Settings!$AI$19:$AI$33, MATCH(N$10, Settings!$Y$19:$Y$33, 0))="", 0, INDEX($AO$2:$AU$8, MATCH(TEXT($B429, "ddd"), $AN$2:$AN$8, 0), MATCH(INDEX(Settings!$AI$19:$AI$33, MATCH(N$10, Settings!$Y$19:$Y$33, 0)), $AO$1:$AU$1, 0))), 0))</f>
        <v/>
      </c>
      <c r="AX429" s="119" t="str">
        <f>IF(OR($B429="", O429="", O$10="", AX$9), "", IFERROR($B429+INDEX(Settings!$AF$19:$AF$33, MATCH(O$10, Settings!$Y$19:$Y$33, 0))+IF(INDEX(Settings!$AI$19:$AI$33, MATCH(O$10, Settings!$Y$19:$Y$33, 0))="", 0, INDEX($AO$2:$AU$8, MATCH(TEXT($B429, "ddd"), $AN$2:$AN$8, 0), MATCH(INDEX(Settings!$AI$19:$AI$33, MATCH(O$10, Settings!$Y$19:$Y$33, 0)), $AO$1:$AU$1, 0))), 0))</f>
        <v/>
      </c>
      <c r="AY429" s="119" t="str">
        <f>IF(OR($B429="", P429="", P$10="", AY$9), "", IFERROR($B429+INDEX(Settings!$AF$19:$AF$33, MATCH(P$10, Settings!$Y$19:$Y$33, 0))+IF(INDEX(Settings!$AI$19:$AI$33, MATCH(P$10, Settings!$Y$19:$Y$33, 0))="", 0, INDEX($AO$2:$AU$8, MATCH(TEXT($B429, "ddd"), $AN$2:$AN$8, 0), MATCH(INDEX(Settings!$AI$19:$AI$33, MATCH(P$10, Settings!$Y$19:$Y$33, 0)), $AO$1:$AU$1, 0))), 0))</f>
        <v/>
      </c>
      <c r="AZ429" s="120" t="str">
        <f>IF(OR($B429="", Q429="", Q$10="", AZ$9), "", IFERROR($B429+INDEX(Settings!$AF$19:$AF$33, MATCH(Q$10, Settings!$Y$19:$Y$33, 0))+IF(INDEX(Settings!$AI$19:$AI$33, MATCH(Q$10, Settings!$Y$19:$Y$33, 0))="", 0, INDEX($AO$2:$AU$8, MATCH(TEXT($B429, "ddd"), $AN$2:$AN$8, 0), MATCH(INDEX(Settings!$AI$19:$AI$33, MATCH(Q$10, Settings!$Y$19:$Y$33, 0)), $AO$1:$AU$1, 0))), 0))</f>
        <v/>
      </c>
      <c r="BB429" s="118" t="str">
        <f>IF(OR(C$10="", $B429="", C429="", BB$9=""), "", IFERROR(WORKDAY((DATE(YEAR($B429), MONTH($B429)+INDEX(Settings!$AM$19:$AM$33, MATCH(C$10, Settings!$Y$19:$Y$33, 0)), IF(INDEX(Settings!$AQ$19:$AQ$33, MATCH(C$10, Settings!$Y$19:$Y$33, 0))=0, DAY($B429), INDEX(Settings!$AQ$19:$AQ$33, MATCH(C$10, Settings!$Y$19:$Y$33, 0))))-1), 1, Settings!$AY$23:$AY$38), ""))</f>
        <v/>
      </c>
      <c r="BC429" s="119" t="str">
        <f>IF(OR(D$10="", $B429="", D429="", BC$9=""), "", IFERROR(WORKDAY((DATE(YEAR($B429), MONTH($B429)+INDEX(Settings!$AM$19:$AM$33, MATCH(D$10, Settings!$Y$19:$Y$33, 0)), IF(INDEX(Settings!$AQ$19:$AQ$33, MATCH(D$10, Settings!$Y$19:$Y$33, 0))=0, DAY($B429), INDEX(Settings!$AQ$19:$AQ$33, MATCH(D$10, Settings!$Y$19:$Y$33, 0))))-1), 1, Settings!$AY$23:$AY$38), ""))</f>
        <v/>
      </c>
      <c r="BD429" s="119" t="str">
        <f>IF(OR(E$10="", $B429="", E429="", BD$9=""), "", IFERROR(WORKDAY((DATE(YEAR($B429), MONTH($B429)+INDEX(Settings!$AM$19:$AM$33, MATCH(E$10, Settings!$Y$19:$Y$33, 0)), IF(INDEX(Settings!$AQ$19:$AQ$33, MATCH(E$10, Settings!$Y$19:$Y$33, 0))=0, DAY($B429), INDEX(Settings!$AQ$19:$AQ$33, MATCH(E$10, Settings!$Y$19:$Y$33, 0))))-1), 1, Settings!$AY$23:$AY$38), ""))</f>
        <v/>
      </c>
      <c r="BE429" s="119" t="str">
        <f>IF(OR(F$10="", $B429="", F429="", BE$9=""), "", IFERROR(WORKDAY((DATE(YEAR($B429), MONTH($B429)+INDEX(Settings!$AM$19:$AM$33, MATCH(F$10, Settings!$Y$19:$Y$33, 0)), IF(INDEX(Settings!$AQ$19:$AQ$33, MATCH(F$10, Settings!$Y$19:$Y$33, 0))=0, DAY($B429), INDEX(Settings!$AQ$19:$AQ$33, MATCH(F$10, Settings!$Y$19:$Y$33, 0))))-1), 1, Settings!$AY$23:$AY$38), ""))</f>
        <v/>
      </c>
      <c r="BF429" s="119" t="str">
        <f>IF(OR(G$10="", $B429="", G429="", BF$9=""), "", IFERROR(WORKDAY((DATE(YEAR($B429), MONTH($B429)+INDEX(Settings!$AM$19:$AM$33, MATCH(G$10, Settings!$Y$19:$Y$33, 0)), IF(INDEX(Settings!$AQ$19:$AQ$33, MATCH(G$10, Settings!$Y$19:$Y$33, 0))=0, DAY($B429), INDEX(Settings!$AQ$19:$AQ$33, MATCH(G$10, Settings!$Y$19:$Y$33, 0))))-1), 1, Settings!$AY$23:$AY$38), ""))</f>
        <v/>
      </c>
      <c r="BG429" s="119" t="str">
        <f>IF(OR(H$10="", $B429="", H429="", BG$9=""), "", IFERROR(WORKDAY((DATE(YEAR($B429), MONTH($B429)+INDEX(Settings!$AM$19:$AM$33, MATCH(H$10, Settings!$Y$19:$Y$33, 0)), IF(INDEX(Settings!$AQ$19:$AQ$33, MATCH(H$10, Settings!$Y$19:$Y$33, 0))=0, DAY($B429), INDEX(Settings!$AQ$19:$AQ$33, MATCH(H$10, Settings!$Y$19:$Y$33, 0))))-1), 1, Settings!$AY$23:$AY$38), ""))</f>
        <v/>
      </c>
      <c r="BH429" s="119" t="str">
        <f>IF(OR(I$10="", $B429="", I429="", BH$9=""), "", IFERROR(WORKDAY((DATE(YEAR($B429), MONTH($B429)+INDEX(Settings!$AM$19:$AM$33, MATCH(I$10, Settings!$Y$19:$Y$33, 0)), IF(INDEX(Settings!$AQ$19:$AQ$33, MATCH(I$10, Settings!$Y$19:$Y$33, 0))=0, DAY($B429), INDEX(Settings!$AQ$19:$AQ$33, MATCH(I$10, Settings!$Y$19:$Y$33, 0))))-1), 1, Settings!$AY$23:$AY$38), ""))</f>
        <v/>
      </c>
      <c r="BI429" s="119" t="str">
        <f>IF(OR(J$10="", $B429="", J429="", BI$9=""), "", IFERROR(WORKDAY((DATE(YEAR($B429), MONTH($B429)+INDEX(Settings!$AM$19:$AM$33, MATCH(J$10, Settings!$Y$19:$Y$33, 0)), IF(INDEX(Settings!$AQ$19:$AQ$33, MATCH(J$10, Settings!$Y$19:$Y$33, 0))=0, DAY($B429), INDEX(Settings!$AQ$19:$AQ$33, MATCH(J$10, Settings!$Y$19:$Y$33, 0))))-1), 1, Settings!$AY$23:$AY$38), ""))</f>
        <v/>
      </c>
      <c r="BJ429" s="119" t="str">
        <f>IF(OR(K$10="", $B429="", K429="", BJ$9=""), "", IFERROR(WORKDAY((DATE(YEAR($B429), MONTH($B429)+INDEX(Settings!$AM$19:$AM$33, MATCH(K$10, Settings!$Y$19:$Y$33, 0)), IF(INDEX(Settings!$AQ$19:$AQ$33, MATCH(K$10, Settings!$Y$19:$Y$33, 0))=0, DAY($B429), INDEX(Settings!$AQ$19:$AQ$33, MATCH(K$10, Settings!$Y$19:$Y$33, 0))))-1), 1, Settings!$AY$23:$AY$38), ""))</f>
        <v/>
      </c>
      <c r="BK429" s="119" t="str">
        <f>IF(OR(L$10="", $B429="", L429="", BK$9=""), "", IFERROR(WORKDAY((DATE(YEAR($B429), MONTH($B429)+INDEX(Settings!$AM$19:$AM$33, MATCH(L$10, Settings!$Y$19:$Y$33, 0)), IF(INDEX(Settings!$AQ$19:$AQ$33, MATCH(L$10, Settings!$Y$19:$Y$33, 0))=0, DAY($B429), INDEX(Settings!$AQ$19:$AQ$33, MATCH(L$10, Settings!$Y$19:$Y$33, 0))))-1), 1, Settings!$AY$23:$AY$38), ""))</f>
        <v/>
      </c>
      <c r="BL429" s="119" t="str">
        <f>IF(OR(M$10="", $B429="", M429="", BL$9=""), "", IFERROR(WORKDAY((DATE(YEAR($B429), MONTH($B429)+INDEX(Settings!$AM$19:$AM$33, MATCH(M$10, Settings!$Y$19:$Y$33, 0)), IF(INDEX(Settings!$AQ$19:$AQ$33, MATCH(M$10, Settings!$Y$19:$Y$33, 0))=0, DAY($B429), INDEX(Settings!$AQ$19:$AQ$33, MATCH(M$10, Settings!$Y$19:$Y$33, 0))))-1), 1, Settings!$AY$23:$AY$38), ""))</f>
        <v/>
      </c>
      <c r="BM429" s="119" t="str">
        <f>IF(OR(N$10="", $B429="", N429="", BM$9=""), "", IFERROR(WORKDAY((DATE(YEAR($B429), MONTH($B429)+INDEX(Settings!$AM$19:$AM$33, MATCH(N$10, Settings!$Y$19:$Y$33, 0)), IF(INDEX(Settings!$AQ$19:$AQ$33, MATCH(N$10, Settings!$Y$19:$Y$33, 0))=0, DAY($B429), INDEX(Settings!$AQ$19:$AQ$33, MATCH(N$10, Settings!$Y$19:$Y$33, 0))))-1), 1, Settings!$AY$23:$AY$38), ""))</f>
        <v/>
      </c>
      <c r="BN429" s="119" t="str">
        <f>IF(OR(O$10="", $B429="", O429="", BN$9=""), "", IFERROR(WORKDAY((DATE(YEAR($B429), MONTH($B429)+INDEX(Settings!$AM$19:$AM$33, MATCH(O$10, Settings!$Y$19:$Y$33, 0)), IF(INDEX(Settings!$AQ$19:$AQ$33, MATCH(O$10, Settings!$Y$19:$Y$33, 0))=0, DAY($B429), INDEX(Settings!$AQ$19:$AQ$33, MATCH(O$10, Settings!$Y$19:$Y$33, 0))))-1), 1, Settings!$AY$23:$AY$38), ""))</f>
        <v/>
      </c>
      <c r="BO429" s="119" t="str">
        <f>IF(OR(P$10="", $B429="", P429="", BO$9=""), "", IFERROR(WORKDAY((DATE(YEAR($B429), MONTH($B429)+INDEX(Settings!$AM$19:$AM$33, MATCH(P$10, Settings!$Y$19:$Y$33, 0)), IF(INDEX(Settings!$AQ$19:$AQ$33, MATCH(P$10, Settings!$Y$19:$Y$33, 0))=0, DAY($B429), INDEX(Settings!$AQ$19:$AQ$33, MATCH(P$10, Settings!$Y$19:$Y$33, 0))))-1), 1, Settings!$AY$23:$AY$38), ""))</f>
        <v/>
      </c>
      <c r="BP429" s="120" t="str">
        <f>IF(OR(Q$10="", $B429="", Q429="", BP$9=""), "", IFERROR(WORKDAY((DATE(YEAR($B429), MONTH($B429)+INDEX(Settings!$AM$19:$AM$33, MATCH(Q$10, Settings!$Y$19:$Y$33, 0)), IF(INDEX(Settings!$AQ$19:$AQ$33, MATCH(Q$10, Settings!$Y$19:$Y$33, 0))=0, DAY($B429), INDEX(Settings!$AQ$19:$AQ$33, MATCH(Q$10, Settings!$Y$19:$Y$33, 0))))-1), 1, Settings!$AY$23:$AY$38), ""))</f>
        <v/>
      </c>
      <c r="BR429" s="118" t="str">
        <f>IF(BB429="", "", IF(BB429&lt;=$B429, WORKDAY(DATE(YEAR($BB429), MONTH(BB429)+1, DAY(BB429)-1), 1, Settings!$AY$23:$AY$38), BB429))</f>
        <v/>
      </c>
      <c r="BS429" s="119" t="str">
        <f>IF(BC429="", "", IF(BC429&lt;=$B429, WORKDAY(DATE(YEAR($BB429), MONTH(BC429)+1, DAY(BC429)-1), 1, Settings!$AY$23:$AY$38), BC429))</f>
        <v/>
      </c>
      <c r="BT429" s="119" t="str">
        <f>IF(BD429="", "", IF(BD429&lt;=$B429, WORKDAY(DATE(YEAR($BB429), MONTH(BD429)+1, DAY(BD429)-1), 1, Settings!$AY$23:$AY$38), BD429))</f>
        <v/>
      </c>
      <c r="BU429" s="119" t="str">
        <f>IF(BE429="", "", IF(BE429&lt;=$B429, WORKDAY(DATE(YEAR($BB429), MONTH(BE429)+1, DAY(BE429)-1), 1, Settings!$AY$23:$AY$38), BE429))</f>
        <v/>
      </c>
      <c r="BV429" s="119" t="str">
        <f>IF(BF429="", "", IF(BF429&lt;=$B429, WORKDAY(DATE(YEAR($BB429), MONTH(BF429)+1, DAY(BF429)-1), 1, Settings!$AY$23:$AY$38), BF429))</f>
        <v/>
      </c>
      <c r="BW429" s="119" t="str">
        <f>IF(BG429="", "", IF(BG429&lt;=$B429, WORKDAY(DATE(YEAR($BB429), MONTH(BG429)+1, DAY(BG429)-1), 1, Settings!$AY$23:$AY$38), BG429))</f>
        <v/>
      </c>
      <c r="BX429" s="119" t="str">
        <f>IF(BH429="", "", IF(BH429&lt;=$B429, WORKDAY(DATE(YEAR($BB429), MONTH(BH429)+1, DAY(BH429)-1), 1, Settings!$AY$23:$AY$38), BH429))</f>
        <v/>
      </c>
      <c r="BY429" s="119" t="str">
        <f>IF(BI429="", "", IF(BI429&lt;=$B429, WORKDAY(DATE(YEAR($BB429), MONTH(BI429)+1, DAY(BI429)-1), 1, Settings!$AY$23:$AY$38), BI429))</f>
        <v/>
      </c>
      <c r="BZ429" s="119" t="str">
        <f>IF(BJ429="", "", IF(BJ429&lt;=$B429, WORKDAY(DATE(YEAR($BB429), MONTH(BJ429)+1, DAY(BJ429)-1), 1, Settings!$AY$23:$AY$38), BJ429))</f>
        <v/>
      </c>
      <c r="CA429" s="119" t="str">
        <f>IF(BK429="", "", IF(BK429&lt;=$B429, WORKDAY(DATE(YEAR($BB429), MONTH(BK429)+1, DAY(BK429)-1), 1, Settings!$AY$23:$AY$38), BK429))</f>
        <v/>
      </c>
      <c r="CB429" s="119" t="str">
        <f>IF(BL429="", "", IF(BL429&lt;=$B429, WORKDAY(DATE(YEAR($BB429), MONTH(BL429)+1, DAY(BL429)-1), 1, Settings!$AY$23:$AY$38), BL429))</f>
        <v/>
      </c>
      <c r="CC429" s="119" t="str">
        <f>IF(BM429="", "", IF(BM429&lt;=$B429, WORKDAY(DATE(YEAR($BB429), MONTH(BM429)+1, DAY(BM429)-1), 1, Settings!$AY$23:$AY$38), BM429))</f>
        <v/>
      </c>
      <c r="CD429" s="119" t="str">
        <f>IF(BN429="", "", IF(BN429&lt;=$B429, WORKDAY(DATE(YEAR($BB429), MONTH(BN429)+1, DAY(BN429)-1), 1, Settings!$AY$23:$AY$38), BN429))</f>
        <v/>
      </c>
      <c r="CE429" s="119" t="str">
        <f>IF(BO429="", "", IF(BO429&lt;=$B429, WORKDAY(DATE(YEAR($BB429), MONTH(BO429)+1, DAY(BO429)-1), 1, Settings!$AY$23:$AY$38), BO429))</f>
        <v/>
      </c>
      <c r="CF429" s="120" t="str">
        <f>IF(BP429="", "", IF(BP429&lt;=$B429, WORKDAY(DATE(YEAR($BB429), MONTH(BP429)+1, DAY(BP429)-1), 1, Settings!$AY$23:$AY$38), BP429))</f>
        <v/>
      </c>
      <c r="CH429" s="48" t="str">
        <f t="shared" si="190"/>
        <v/>
      </c>
      <c r="CI429" s="49" t="str">
        <f t="shared" si="191"/>
        <v/>
      </c>
      <c r="CJ429" s="49" t="str">
        <f t="shared" si="192"/>
        <v/>
      </c>
      <c r="CK429" s="49" t="str">
        <f t="shared" si="193"/>
        <v/>
      </c>
      <c r="CL429" s="49" t="str">
        <f t="shared" si="194"/>
        <v/>
      </c>
      <c r="CM429" s="49" t="str">
        <f t="shared" si="195"/>
        <v/>
      </c>
      <c r="CN429" s="49" t="str">
        <f t="shared" si="196"/>
        <v/>
      </c>
      <c r="CO429" s="49" t="str">
        <f t="shared" si="197"/>
        <v/>
      </c>
      <c r="CP429" s="49" t="str">
        <f t="shared" si="198"/>
        <v/>
      </c>
      <c r="CQ429" s="49" t="str">
        <f t="shared" si="199"/>
        <v/>
      </c>
      <c r="CR429" s="49" t="str">
        <f t="shared" si="200"/>
        <v/>
      </c>
      <c r="CS429" s="49" t="str">
        <f t="shared" si="201"/>
        <v/>
      </c>
      <c r="CT429" s="49" t="str">
        <f t="shared" si="202"/>
        <v/>
      </c>
      <c r="CU429" s="49" t="str">
        <f t="shared" si="203"/>
        <v/>
      </c>
      <c r="CV429" s="16" t="str">
        <f t="shared" si="204"/>
        <v/>
      </c>
      <c r="CX429" s="48" t="str">
        <f t="shared" si="205"/>
        <v/>
      </c>
      <c r="CY429" s="49" t="str">
        <f t="shared" si="206"/>
        <v/>
      </c>
      <c r="CZ429" s="49" t="str">
        <f t="shared" si="207"/>
        <v/>
      </c>
      <c r="DA429" s="49" t="str">
        <f t="shared" si="208"/>
        <v/>
      </c>
      <c r="DB429" s="49" t="str">
        <f t="shared" si="209"/>
        <v/>
      </c>
      <c r="DC429" s="49" t="str">
        <f t="shared" si="210"/>
        <v/>
      </c>
      <c r="DD429" s="49" t="str">
        <f t="shared" si="211"/>
        <v/>
      </c>
      <c r="DE429" s="49" t="str">
        <f t="shared" si="212"/>
        <v/>
      </c>
      <c r="DF429" s="49" t="str">
        <f t="shared" si="213"/>
        <v/>
      </c>
      <c r="DG429" s="49" t="str">
        <f t="shared" si="214"/>
        <v/>
      </c>
      <c r="DH429" s="49" t="str">
        <f t="shared" si="215"/>
        <v/>
      </c>
      <c r="DI429" s="49" t="str">
        <f t="shared" si="216"/>
        <v/>
      </c>
      <c r="DJ429" s="49" t="str">
        <f t="shared" si="217"/>
        <v/>
      </c>
      <c r="DK429" s="49" t="str">
        <f t="shared" si="218"/>
        <v/>
      </c>
      <c r="DL429" s="16" t="str">
        <f t="shared" si="219"/>
        <v/>
      </c>
      <c r="DN429" s="17" t="str">
        <f t="shared" si="220"/>
        <v>Aug 2020</v>
      </c>
    </row>
    <row r="430" spans="1:118" x14ac:dyDescent="0.25">
      <c r="A430" s="30"/>
      <c r="B430" s="102">
        <f>IF(B429="", "", IFERROR(IF(B429+1&gt;Settings!$G$25, "", B429+1), ""))</f>
        <v>44066</v>
      </c>
      <c r="C430" s="294"/>
      <c r="D430" s="295"/>
      <c r="E430" s="295"/>
      <c r="F430" s="295"/>
      <c r="G430" s="295"/>
      <c r="H430" s="295"/>
      <c r="I430" s="295"/>
      <c r="J430" s="295"/>
      <c r="K430" s="295"/>
      <c r="L430" s="295"/>
      <c r="M430" s="295"/>
      <c r="N430" s="295"/>
      <c r="O430" s="295"/>
      <c r="P430" s="295"/>
      <c r="Q430" s="296"/>
      <c r="R430" s="30"/>
      <c r="T430" s="17" t="str">
        <f>IF($B430="", "", IF($B430&lt;Settings!$G$23, "Old", "New"))</f>
        <v>New</v>
      </c>
      <c r="AL430" s="118" t="str">
        <f>IF(OR($B430="", C430="", C$10="", AL$9), "", IFERROR($B430+INDEX(Settings!$AF$19:$AF$33, MATCH(C$10, Settings!$Y$19:$Y$33, 0))+IF(INDEX(Settings!$AI$19:$AI$33, MATCH(C$10, Settings!$Y$19:$Y$33, 0))="", 0, INDEX($AO$2:$AU$8, MATCH(TEXT($B430, "ddd"), $AN$2:$AN$8, 0), MATCH(INDEX(Settings!$AI$19:$AI$33, MATCH(C$10, Settings!$Y$19:$Y$33, 0)), $AO$1:$AU$1, 0))), 0))</f>
        <v/>
      </c>
      <c r="AM430" s="119" t="str">
        <f>IF(OR($B430="", D430="", D$10="", AM$9), "", IFERROR($B430+INDEX(Settings!$AF$19:$AF$33, MATCH(D$10, Settings!$Y$19:$Y$33, 0))+IF(INDEX(Settings!$AI$19:$AI$33, MATCH(D$10, Settings!$Y$19:$Y$33, 0))="", 0, INDEX($AO$2:$AU$8, MATCH(TEXT($B430, "ddd"), $AN$2:$AN$8, 0), MATCH(INDEX(Settings!$AI$19:$AI$33, MATCH(D$10, Settings!$Y$19:$Y$33, 0)), $AO$1:$AU$1, 0))), 0))</f>
        <v/>
      </c>
      <c r="AN430" s="119" t="str">
        <f>IF(OR($B430="", E430="", E$10="", AN$9), "", IFERROR($B430+INDEX(Settings!$AF$19:$AF$33, MATCH(E$10, Settings!$Y$19:$Y$33, 0))+IF(INDEX(Settings!$AI$19:$AI$33, MATCH(E$10, Settings!$Y$19:$Y$33, 0))="", 0, INDEX($AO$2:$AU$8, MATCH(TEXT($B430, "ddd"), $AN$2:$AN$8, 0), MATCH(INDEX(Settings!$AI$19:$AI$33, MATCH(E$10, Settings!$Y$19:$Y$33, 0)), $AO$1:$AU$1, 0))), 0))</f>
        <v/>
      </c>
      <c r="AO430" s="119" t="str">
        <f>IF(OR($B430="", F430="", F$10="", AO$9), "", IFERROR($B430+INDEX(Settings!$AF$19:$AF$33, MATCH(F$10, Settings!$Y$19:$Y$33, 0))+IF(INDEX(Settings!$AI$19:$AI$33, MATCH(F$10, Settings!$Y$19:$Y$33, 0))="", 0, INDEX($AO$2:$AU$8, MATCH(TEXT($B430, "ddd"), $AN$2:$AN$8, 0), MATCH(INDEX(Settings!$AI$19:$AI$33, MATCH(F$10, Settings!$Y$19:$Y$33, 0)), $AO$1:$AU$1, 0))), 0))</f>
        <v/>
      </c>
      <c r="AP430" s="119" t="str">
        <f>IF(OR($B430="", G430="", G$10="", AP$9), "", IFERROR($B430+INDEX(Settings!$AF$19:$AF$33, MATCH(G$10, Settings!$Y$19:$Y$33, 0))+IF(INDEX(Settings!$AI$19:$AI$33, MATCH(G$10, Settings!$Y$19:$Y$33, 0))="", 0, INDEX($AO$2:$AU$8, MATCH(TEXT($B430, "ddd"), $AN$2:$AN$8, 0), MATCH(INDEX(Settings!$AI$19:$AI$33, MATCH(G$10, Settings!$Y$19:$Y$33, 0)), $AO$1:$AU$1, 0))), 0))</f>
        <v/>
      </c>
      <c r="AQ430" s="119" t="str">
        <f>IF(OR($B430="", H430="", H$10="", AQ$9), "", IFERROR($B430+INDEX(Settings!$AF$19:$AF$33, MATCH(H$10, Settings!$Y$19:$Y$33, 0))+IF(INDEX(Settings!$AI$19:$AI$33, MATCH(H$10, Settings!$Y$19:$Y$33, 0))="", 0, INDEX($AO$2:$AU$8, MATCH(TEXT($B430, "ddd"), $AN$2:$AN$8, 0), MATCH(INDEX(Settings!$AI$19:$AI$33, MATCH(H$10, Settings!$Y$19:$Y$33, 0)), $AO$1:$AU$1, 0))), 0))</f>
        <v/>
      </c>
      <c r="AR430" s="119" t="str">
        <f>IF(OR($B430="", I430="", I$10="", AR$9), "", IFERROR($B430+INDEX(Settings!$AF$19:$AF$33, MATCH(I$10, Settings!$Y$19:$Y$33, 0))+IF(INDEX(Settings!$AI$19:$AI$33, MATCH(I$10, Settings!$Y$19:$Y$33, 0))="", 0, INDEX($AO$2:$AU$8, MATCH(TEXT($B430, "ddd"), $AN$2:$AN$8, 0), MATCH(INDEX(Settings!$AI$19:$AI$33, MATCH(I$10, Settings!$Y$19:$Y$33, 0)), $AO$1:$AU$1, 0))), 0))</f>
        <v/>
      </c>
      <c r="AS430" s="119" t="str">
        <f>IF(OR($B430="", J430="", J$10="", AS$9), "", IFERROR($B430+INDEX(Settings!$AF$19:$AF$33, MATCH(J$10, Settings!$Y$19:$Y$33, 0))+IF(INDEX(Settings!$AI$19:$AI$33, MATCH(J$10, Settings!$Y$19:$Y$33, 0))="", 0, INDEX($AO$2:$AU$8, MATCH(TEXT($B430, "ddd"), $AN$2:$AN$8, 0), MATCH(INDEX(Settings!$AI$19:$AI$33, MATCH(J$10, Settings!$Y$19:$Y$33, 0)), $AO$1:$AU$1, 0))), 0))</f>
        <v/>
      </c>
      <c r="AT430" s="119" t="str">
        <f>IF(OR($B430="", K430="", K$10="", AT$9), "", IFERROR($B430+INDEX(Settings!$AF$19:$AF$33, MATCH(K$10, Settings!$Y$19:$Y$33, 0))+IF(INDEX(Settings!$AI$19:$AI$33, MATCH(K$10, Settings!$Y$19:$Y$33, 0))="", 0, INDEX($AO$2:$AU$8, MATCH(TEXT($B430, "ddd"), $AN$2:$AN$8, 0), MATCH(INDEX(Settings!$AI$19:$AI$33, MATCH(K$10, Settings!$Y$19:$Y$33, 0)), $AO$1:$AU$1, 0))), 0))</f>
        <v/>
      </c>
      <c r="AU430" s="119" t="str">
        <f>IF(OR($B430="", L430="", L$10="", AU$9), "", IFERROR($B430+INDEX(Settings!$AF$19:$AF$33, MATCH(L$10, Settings!$Y$19:$Y$33, 0))+IF(INDEX(Settings!$AI$19:$AI$33, MATCH(L$10, Settings!$Y$19:$Y$33, 0))="", 0, INDEX($AO$2:$AU$8, MATCH(TEXT($B430, "ddd"), $AN$2:$AN$8, 0), MATCH(INDEX(Settings!$AI$19:$AI$33, MATCH(L$10, Settings!$Y$19:$Y$33, 0)), $AO$1:$AU$1, 0))), 0))</f>
        <v/>
      </c>
      <c r="AV430" s="119" t="str">
        <f>IF(OR($B430="", M430="", M$10="", AV$9), "", IFERROR($B430+INDEX(Settings!$AF$19:$AF$33, MATCH(M$10, Settings!$Y$19:$Y$33, 0))+IF(INDEX(Settings!$AI$19:$AI$33, MATCH(M$10, Settings!$Y$19:$Y$33, 0))="", 0, INDEX($AO$2:$AU$8, MATCH(TEXT($B430, "ddd"), $AN$2:$AN$8, 0), MATCH(INDEX(Settings!$AI$19:$AI$33, MATCH(M$10, Settings!$Y$19:$Y$33, 0)), $AO$1:$AU$1, 0))), 0))</f>
        <v/>
      </c>
      <c r="AW430" s="119" t="str">
        <f>IF(OR($B430="", N430="", N$10="", AW$9), "", IFERROR($B430+INDEX(Settings!$AF$19:$AF$33, MATCH(N$10, Settings!$Y$19:$Y$33, 0))+IF(INDEX(Settings!$AI$19:$AI$33, MATCH(N$10, Settings!$Y$19:$Y$33, 0))="", 0, INDEX($AO$2:$AU$8, MATCH(TEXT($B430, "ddd"), $AN$2:$AN$8, 0), MATCH(INDEX(Settings!$AI$19:$AI$33, MATCH(N$10, Settings!$Y$19:$Y$33, 0)), $AO$1:$AU$1, 0))), 0))</f>
        <v/>
      </c>
      <c r="AX430" s="119" t="str">
        <f>IF(OR($B430="", O430="", O$10="", AX$9), "", IFERROR($B430+INDEX(Settings!$AF$19:$AF$33, MATCH(O$10, Settings!$Y$19:$Y$33, 0))+IF(INDEX(Settings!$AI$19:$AI$33, MATCH(O$10, Settings!$Y$19:$Y$33, 0))="", 0, INDEX($AO$2:$AU$8, MATCH(TEXT($B430, "ddd"), $AN$2:$AN$8, 0), MATCH(INDEX(Settings!$AI$19:$AI$33, MATCH(O$10, Settings!$Y$19:$Y$33, 0)), $AO$1:$AU$1, 0))), 0))</f>
        <v/>
      </c>
      <c r="AY430" s="119" t="str">
        <f>IF(OR($B430="", P430="", P$10="", AY$9), "", IFERROR($B430+INDEX(Settings!$AF$19:$AF$33, MATCH(P$10, Settings!$Y$19:$Y$33, 0))+IF(INDEX(Settings!$AI$19:$AI$33, MATCH(P$10, Settings!$Y$19:$Y$33, 0))="", 0, INDEX($AO$2:$AU$8, MATCH(TEXT($B430, "ddd"), $AN$2:$AN$8, 0), MATCH(INDEX(Settings!$AI$19:$AI$33, MATCH(P$10, Settings!$Y$19:$Y$33, 0)), $AO$1:$AU$1, 0))), 0))</f>
        <v/>
      </c>
      <c r="AZ430" s="120" t="str">
        <f>IF(OR($B430="", Q430="", Q$10="", AZ$9), "", IFERROR($B430+INDEX(Settings!$AF$19:$AF$33, MATCH(Q$10, Settings!$Y$19:$Y$33, 0))+IF(INDEX(Settings!$AI$19:$AI$33, MATCH(Q$10, Settings!$Y$19:$Y$33, 0))="", 0, INDEX($AO$2:$AU$8, MATCH(TEXT($B430, "ddd"), $AN$2:$AN$8, 0), MATCH(INDEX(Settings!$AI$19:$AI$33, MATCH(Q$10, Settings!$Y$19:$Y$33, 0)), $AO$1:$AU$1, 0))), 0))</f>
        <v/>
      </c>
      <c r="BB430" s="118" t="str">
        <f>IF(OR(C$10="", $B430="", C430="", BB$9=""), "", IFERROR(WORKDAY((DATE(YEAR($B430), MONTH($B430)+INDEX(Settings!$AM$19:$AM$33, MATCH(C$10, Settings!$Y$19:$Y$33, 0)), IF(INDEX(Settings!$AQ$19:$AQ$33, MATCH(C$10, Settings!$Y$19:$Y$33, 0))=0, DAY($B430), INDEX(Settings!$AQ$19:$AQ$33, MATCH(C$10, Settings!$Y$19:$Y$33, 0))))-1), 1, Settings!$AY$23:$AY$38), ""))</f>
        <v/>
      </c>
      <c r="BC430" s="119" t="str">
        <f>IF(OR(D$10="", $B430="", D430="", BC$9=""), "", IFERROR(WORKDAY((DATE(YEAR($B430), MONTH($B430)+INDEX(Settings!$AM$19:$AM$33, MATCH(D$10, Settings!$Y$19:$Y$33, 0)), IF(INDEX(Settings!$AQ$19:$AQ$33, MATCH(D$10, Settings!$Y$19:$Y$33, 0))=0, DAY($B430), INDEX(Settings!$AQ$19:$AQ$33, MATCH(D$10, Settings!$Y$19:$Y$33, 0))))-1), 1, Settings!$AY$23:$AY$38), ""))</f>
        <v/>
      </c>
      <c r="BD430" s="119" t="str">
        <f>IF(OR(E$10="", $B430="", E430="", BD$9=""), "", IFERROR(WORKDAY((DATE(YEAR($B430), MONTH($B430)+INDEX(Settings!$AM$19:$AM$33, MATCH(E$10, Settings!$Y$19:$Y$33, 0)), IF(INDEX(Settings!$AQ$19:$AQ$33, MATCH(E$10, Settings!$Y$19:$Y$33, 0))=0, DAY($B430), INDEX(Settings!$AQ$19:$AQ$33, MATCH(E$10, Settings!$Y$19:$Y$33, 0))))-1), 1, Settings!$AY$23:$AY$38), ""))</f>
        <v/>
      </c>
      <c r="BE430" s="119" t="str">
        <f>IF(OR(F$10="", $B430="", F430="", BE$9=""), "", IFERROR(WORKDAY((DATE(YEAR($B430), MONTH($B430)+INDEX(Settings!$AM$19:$AM$33, MATCH(F$10, Settings!$Y$19:$Y$33, 0)), IF(INDEX(Settings!$AQ$19:$AQ$33, MATCH(F$10, Settings!$Y$19:$Y$33, 0))=0, DAY($B430), INDEX(Settings!$AQ$19:$AQ$33, MATCH(F$10, Settings!$Y$19:$Y$33, 0))))-1), 1, Settings!$AY$23:$AY$38), ""))</f>
        <v/>
      </c>
      <c r="BF430" s="119" t="str">
        <f>IF(OR(G$10="", $B430="", G430="", BF$9=""), "", IFERROR(WORKDAY((DATE(YEAR($B430), MONTH($B430)+INDEX(Settings!$AM$19:$AM$33, MATCH(G$10, Settings!$Y$19:$Y$33, 0)), IF(INDEX(Settings!$AQ$19:$AQ$33, MATCH(G$10, Settings!$Y$19:$Y$33, 0))=0, DAY($B430), INDEX(Settings!$AQ$19:$AQ$33, MATCH(G$10, Settings!$Y$19:$Y$33, 0))))-1), 1, Settings!$AY$23:$AY$38), ""))</f>
        <v/>
      </c>
      <c r="BG430" s="119" t="str">
        <f>IF(OR(H$10="", $B430="", H430="", BG$9=""), "", IFERROR(WORKDAY((DATE(YEAR($B430), MONTH($B430)+INDEX(Settings!$AM$19:$AM$33, MATCH(H$10, Settings!$Y$19:$Y$33, 0)), IF(INDEX(Settings!$AQ$19:$AQ$33, MATCH(H$10, Settings!$Y$19:$Y$33, 0))=0, DAY($B430), INDEX(Settings!$AQ$19:$AQ$33, MATCH(H$10, Settings!$Y$19:$Y$33, 0))))-1), 1, Settings!$AY$23:$AY$38), ""))</f>
        <v/>
      </c>
      <c r="BH430" s="119" t="str">
        <f>IF(OR(I$10="", $B430="", I430="", BH$9=""), "", IFERROR(WORKDAY((DATE(YEAR($B430), MONTH($B430)+INDEX(Settings!$AM$19:$AM$33, MATCH(I$10, Settings!$Y$19:$Y$33, 0)), IF(INDEX(Settings!$AQ$19:$AQ$33, MATCH(I$10, Settings!$Y$19:$Y$33, 0))=0, DAY($B430), INDEX(Settings!$AQ$19:$AQ$33, MATCH(I$10, Settings!$Y$19:$Y$33, 0))))-1), 1, Settings!$AY$23:$AY$38), ""))</f>
        <v/>
      </c>
      <c r="BI430" s="119" t="str">
        <f>IF(OR(J$10="", $B430="", J430="", BI$9=""), "", IFERROR(WORKDAY((DATE(YEAR($B430), MONTH($B430)+INDEX(Settings!$AM$19:$AM$33, MATCH(J$10, Settings!$Y$19:$Y$33, 0)), IF(INDEX(Settings!$AQ$19:$AQ$33, MATCH(J$10, Settings!$Y$19:$Y$33, 0))=0, DAY($B430), INDEX(Settings!$AQ$19:$AQ$33, MATCH(J$10, Settings!$Y$19:$Y$33, 0))))-1), 1, Settings!$AY$23:$AY$38), ""))</f>
        <v/>
      </c>
      <c r="BJ430" s="119" t="str">
        <f>IF(OR(K$10="", $B430="", K430="", BJ$9=""), "", IFERROR(WORKDAY((DATE(YEAR($B430), MONTH($B430)+INDEX(Settings!$AM$19:$AM$33, MATCH(K$10, Settings!$Y$19:$Y$33, 0)), IF(INDEX(Settings!$AQ$19:$AQ$33, MATCH(K$10, Settings!$Y$19:$Y$33, 0))=0, DAY($B430), INDEX(Settings!$AQ$19:$AQ$33, MATCH(K$10, Settings!$Y$19:$Y$33, 0))))-1), 1, Settings!$AY$23:$AY$38), ""))</f>
        <v/>
      </c>
      <c r="BK430" s="119" t="str">
        <f>IF(OR(L$10="", $B430="", L430="", BK$9=""), "", IFERROR(WORKDAY((DATE(YEAR($B430), MONTH($B430)+INDEX(Settings!$AM$19:$AM$33, MATCH(L$10, Settings!$Y$19:$Y$33, 0)), IF(INDEX(Settings!$AQ$19:$AQ$33, MATCH(L$10, Settings!$Y$19:$Y$33, 0))=0, DAY($B430), INDEX(Settings!$AQ$19:$AQ$33, MATCH(L$10, Settings!$Y$19:$Y$33, 0))))-1), 1, Settings!$AY$23:$AY$38), ""))</f>
        <v/>
      </c>
      <c r="BL430" s="119" t="str">
        <f>IF(OR(M$10="", $B430="", M430="", BL$9=""), "", IFERROR(WORKDAY((DATE(YEAR($B430), MONTH($B430)+INDEX(Settings!$AM$19:$AM$33, MATCH(M$10, Settings!$Y$19:$Y$33, 0)), IF(INDEX(Settings!$AQ$19:$AQ$33, MATCH(M$10, Settings!$Y$19:$Y$33, 0))=0, DAY($B430), INDEX(Settings!$AQ$19:$AQ$33, MATCH(M$10, Settings!$Y$19:$Y$33, 0))))-1), 1, Settings!$AY$23:$AY$38), ""))</f>
        <v/>
      </c>
      <c r="BM430" s="119" t="str">
        <f>IF(OR(N$10="", $B430="", N430="", BM$9=""), "", IFERROR(WORKDAY((DATE(YEAR($B430), MONTH($B430)+INDEX(Settings!$AM$19:$AM$33, MATCH(N$10, Settings!$Y$19:$Y$33, 0)), IF(INDEX(Settings!$AQ$19:$AQ$33, MATCH(N$10, Settings!$Y$19:$Y$33, 0))=0, DAY($B430), INDEX(Settings!$AQ$19:$AQ$33, MATCH(N$10, Settings!$Y$19:$Y$33, 0))))-1), 1, Settings!$AY$23:$AY$38), ""))</f>
        <v/>
      </c>
      <c r="BN430" s="119" t="str">
        <f>IF(OR(O$10="", $B430="", O430="", BN$9=""), "", IFERROR(WORKDAY((DATE(YEAR($B430), MONTH($B430)+INDEX(Settings!$AM$19:$AM$33, MATCH(O$10, Settings!$Y$19:$Y$33, 0)), IF(INDEX(Settings!$AQ$19:$AQ$33, MATCH(O$10, Settings!$Y$19:$Y$33, 0))=0, DAY($B430), INDEX(Settings!$AQ$19:$AQ$33, MATCH(O$10, Settings!$Y$19:$Y$33, 0))))-1), 1, Settings!$AY$23:$AY$38), ""))</f>
        <v/>
      </c>
      <c r="BO430" s="119" t="str">
        <f>IF(OR(P$10="", $B430="", P430="", BO$9=""), "", IFERROR(WORKDAY((DATE(YEAR($B430), MONTH($B430)+INDEX(Settings!$AM$19:$AM$33, MATCH(P$10, Settings!$Y$19:$Y$33, 0)), IF(INDEX(Settings!$AQ$19:$AQ$33, MATCH(P$10, Settings!$Y$19:$Y$33, 0))=0, DAY($B430), INDEX(Settings!$AQ$19:$AQ$33, MATCH(P$10, Settings!$Y$19:$Y$33, 0))))-1), 1, Settings!$AY$23:$AY$38), ""))</f>
        <v/>
      </c>
      <c r="BP430" s="120" t="str">
        <f>IF(OR(Q$10="", $B430="", Q430="", BP$9=""), "", IFERROR(WORKDAY((DATE(YEAR($B430), MONTH($B430)+INDEX(Settings!$AM$19:$AM$33, MATCH(Q$10, Settings!$Y$19:$Y$33, 0)), IF(INDEX(Settings!$AQ$19:$AQ$33, MATCH(Q$10, Settings!$Y$19:$Y$33, 0))=0, DAY($B430), INDEX(Settings!$AQ$19:$AQ$33, MATCH(Q$10, Settings!$Y$19:$Y$33, 0))))-1), 1, Settings!$AY$23:$AY$38), ""))</f>
        <v/>
      </c>
      <c r="BR430" s="118" t="str">
        <f>IF(BB430="", "", IF(BB430&lt;=$B430, WORKDAY(DATE(YEAR($BB430), MONTH(BB430)+1, DAY(BB430)-1), 1, Settings!$AY$23:$AY$38), BB430))</f>
        <v/>
      </c>
      <c r="BS430" s="119" t="str">
        <f>IF(BC430="", "", IF(BC430&lt;=$B430, WORKDAY(DATE(YEAR($BB430), MONTH(BC430)+1, DAY(BC430)-1), 1, Settings!$AY$23:$AY$38), BC430))</f>
        <v/>
      </c>
      <c r="BT430" s="119" t="str">
        <f>IF(BD430="", "", IF(BD430&lt;=$B430, WORKDAY(DATE(YEAR($BB430), MONTH(BD430)+1, DAY(BD430)-1), 1, Settings!$AY$23:$AY$38), BD430))</f>
        <v/>
      </c>
      <c r="BU430" s="119" t="str">
        <f>IF(BE430="", "", IF(BE430&lt;=$B430, WORKDAY(DATE(YEAR($BB430), MONTH(BE430)+1, DAY(BE430)-1), 1, Settings!$AY$23:$AY$38), BE430))</f>
        <v/>
      </c>
      <c r="BV430" s="119" t="str">
        <f>IF(BF430="", "", IF(BF430&lt;=$B430, WORKDAY(DATE(YEAR($BB430), MONTH(BF430)+1, DAY(BF430)-1), 1, Settings!$AY$23:$AY$38), BF430))</f>
        <v/>
      </c>
      <c r="BW430" s="119" t="str">
        <f>IF(BG430="", "", IF(BG430&lt;=$B430, WORKDAY(DATE(YEAR($BB430), MONTH(BG430)+1, DAY(BG430)-1), 1, Settings!$AY$23:$AY$38), BG430))</f>
        <v/>
      </c>
      <c r="BX430" s="119" t="str">
        <f>IF(BH430="", "", IF(BH430&lt;=$B430, WORKDAY(DATE(YEAR($BB430), MONTH(BH430)+1, DAY(BH430)-1), 1, Settings!$AY$23:$AY$38), BH430))</f>
        <v/>
      </c>
      <c r="BY430" s="119" t="str">
        <f>IF(BI430="", "", IF(BI430&lt;=$B430, WORKDAY(DATE(YEAR($BB430), MONTH(BI430)+1, DAY(BI430)-1), 1, Settings!$AY$23:$AY$38), BI430))</f>
        <v/>
      </c>
      <c r="BZ430" s="119" t="str">
        <f>IF(BJ430="", "", IF(BJ430&lt;=$B430, WORKDAY(DATE(YEAR($BB430), MONTH(BJ430)+1, DAY(BJ430)-1), 1, Settings!$AY$23:$AY$38), BJ430))</f>
        <v/>
      </c>
      <c r="CA430" s="119" t="str">
        <f>IF(BK430="", "", IF(BK430&lt;=$B430, WORKDAY(DATE(YEAR($BB430), MONTH(BK430)+1, DAY(BK430)-1), 1, Settings!$AY$23:$AY$38), BK430))</f>
        <v/>
      </c>
      <c r="CB430" s="119" t="str">
        <f>IF(BL430="", "", IF(BL430&lt;=$B430, WORKDAY(DATE(YEAR($BB430), MONTH(BL430)+1, DAY(BL430)-1), 1, Settings!$AY$23:$AY$38), BL430))</f>
        <v/>
      </c>
      <c r="CC430" s="119" t="str">
        <f>IF(BM430="", "", IF(BM430&lt;=$B430, WORKDAY(DATE(YEAR($BB430), MONTH(BM430)+1, DAY(BM430)-1), 1, Settings!$AY$23:$AY$38), BM430))</f>
        <v/>
      </c>
      <c r="CD430" s="119" t="str">
        <f>IF(BN430="", "", IF(BN430&lt;=$B430, WORKDAY(DATE(YEAR($BB430), MONTH(BN430)+1, DAY(BN430)-1), 1, Settings!$AY$23:$AY$38), BN430))</f>
        <v/>
      </c>
      <c r="CE430" s="119" t="str">
        <f>IF(BO430="", "", IF(BO430&lt;=$B430, WORKDAY(DATE(YEAR($BB430), MONTH(BO430)+1, DAY(BO430)-1), 1, Settings!$AY$23:$AY$38), BO430))</f>
        <v/>
      </c>
      <c r="CF430" s="120" t="str">
        <f>IF(BP430="", "", IF(BP430&lt;=$B430, WORKDAY(DATE(YEAR($BB430), MONTH(BP430)+1, DAY(BP430)-1), 1, Settings!$AY$23:$AY$38), BP430))</f>
        <v/>
      </c>
      <c r="CH430" s="48" t="str">
        <f t="shared" si="190"/>
        <v/>
      </c>
      <c r="CI430" s="49" t="str">
        <f t="shared" si="191"/>
        <v/>
      </c>
      <c r="CJ430" s="49" t="str">
        <f t="shared" si="192"/>
        <v/>
      </c>
      <c r="CK430" s="49" t="str">
        <f t="shared" si="193"/>
        <v/>
      </c>
      <c r="CL430" s="49" t="str">
        <f t="shared" si="194"/>
        <v/>
      </c>
      <c r="CM430" s="49" t="str">
        <f t="shared" si="195"/>
        <v/>
      </c>
      <c r="CN430" s="49" t="str">
        <f t="shared" si="196"/>
        <v/>
      </c>
      <c r="CO430" s="49" t="str">
        <f t="shared" si="197"/>
        <v/>
      </c>
      <c r="CP430" s="49" t="str">
        <f t="shared" si="198"/>
        <v/>
      </c>
      <c r="CQ430" s="49" t="str">
        <f t="shared" si="199"/>
        <v/>
      </c>
      <c r="CR430" s="49" t="str">
        <f t="shared" si="200"/>
        <v/>
      </c>
      <c r="CS430" s="49" t="str">
        <f t="shared" si="201"/>
        <v/>
      </c>
      <c r="CT430" s="49" t="str">
        <f t="shared" si="202"/>
        <v/>
      </c>
      <c r="CU430" s="49" t="str">
        <f t="shared" si="203"/>
        <v/>
      </c>
      <c r="CV430" s="16" t="str">
        <f t="shared" si="204"/>
        <v/>
      </c>
      <c r="CX430" s="48" t="str">
        <f t="shared" si="205"/>
        <v/>
      </c>
      <c r="CY430" s="49" t="str">
        <f t="shared" si="206"/>
        <v/>
      </c>
      <c r="CZ430" s="49" t="str">
        <f t="shared" si="207"/>
        <v/>
      </c>
      <c r="DA430" s="49" t="str">
        <f t="shared" si="208"/>
        <v/>
      </c>
      <c r="DB430" s="49" t="str">
        <f t="shared" si="209"/>
        <v/>
      </c>
      <c r="DC430" s="49" t="str">
        <f t="shared" si="210"/>
        <v/>
      </c>
      <c r="DD430" s="49" t="str">
        <f t="shared" si="211"/>
        <v/>
      </c>
      <c r="DE430" s="49" t="str">
        <f t="shared" si="212"/>
        <v/>
      </c>
      <c r="DF430" s="49" t="str">
        <f t="shared" si="213"/>
        <v/>
      </c>
      <c r="DG430" s="49" t="str">
        <f t="shared" si="214"/>
        <v/>
      </c>
      <c r="DH430" s="49" t="str">
        <f t="shared" si="215"/>
        <v/>
      </c>
      <c r="DI430" s="49" t="str">
        <f t="shared" si="216"/>
        <v/>
      </c>
      <c r="DJ430" s="49" t="str">
        <f t="shared" si="217"/>
        <v/>
      </c>
      <c r="DK430" s="49" t="str">
        <f t="shared" si="218"/>
        <v/>
      </c>
      <c r="DL430" s="16" t="str">
        <f t="shared" si="219"/>
        <v/>
      </c>
      <c r="DN430" s="17" t="str">
        <f t="shared" si="220"/>
        <v>Aug 2020</v>
      </c>
    </row>
    <row r="431" spans="1:118" x14ac:dyDescent="0.25">
      <c r="A431" s="30"/>
      <c r="B431" s="102">
        <f>IF(B430="", "", IFERROR(IF(B430+1&gt;Settings!$G$25, "", B430+1), ""))</f>
        <v>44067</v>
      </c>
      <c r="C431" s="294"/>
      <c r="D431" s="295"/>
      <c r="E431" s="295"/>
      <c r="F431" s="295"/>
      <c r="G431" s="295"/>
      <c r="H431" s="295"/>
      <c r="I431" s="295"/>
      <c r="J431" s="295"/>
      <c r="K431" s="295"/>
      <c r="L431" s="295"/>
      <c r="M431" s="295"/>
      <c r="N431" s="295"/>
      <c r="O431" s="295"/>
      <c r="P431" s="295"/>
      <c r="Q431" s="296"/>
      <c r="R431" s="30"/>
      <c r="T431" s="17" t="str">
        <f>IF($B431="", "", IF($B431&lt;Settings!$G$23, "Old", "New"))</f>
        <v>New</v>
      </c>
      <c r="AL431" s="118" t="str">
        <f>IF(OR($B431="", C431="", C$10="", AL$9), "", IFERROR($B431+INDEX(Settings!$AF$19:$AF$33, MATCH(C$10, Settings!$Y$19:$Y$33, 0))+IF(INDEX(Settings!$AI$19:$AI$33, MATCH(C$10, Settings!$Y$19:$Y$33, 0))="", 0, INDEX($AO$2:$AU$8, MATCH(TEXT($B431, "ddd"), $AN$2:$AN$8, 0), MATCH(INDEX(Settings!$AI$19:$AI$33, MATCH(C$10, Settings!$Y$19:$Y$33, 0)), $AO$1:$AU$1, 0))), 0))</f>
        <v/>
      </c>
      <c r="AM431" s="119" t="str">
        <f>IF(OR($B431="", D431="", D$10="", AM$9), "", IFERROR($B431+INDEX(Settings!$AF$19:$AF$33, MATCH(D$10, Settings!$Y$19:$Y$33, 0))+IF(INDEX(Settings!$AI$19:$AI$33, MATCH(D$10, Settings!$Y$19:$Y$33, 0))="", 0, INDEX($AO$2:$AU$8, MATCH(TEXT($B431, "ddd"), $AN$2:$AN$8, 0), MATCH(INDEX(Settings!$AI$19:$AI$33, MATCH(D$10, Settings!$Y$19:$Y$33, 0)), $AO$1:$AU$1, 0))), 0))</f>
        <v/>
      </c>
      <c r="AN431" s="119" t="str">
        <f>IF(OR($B431="", E431="", E$10="", AN$9), "", IFERROR($B431+INDEX(Settings!$AF$19:$AF$33, MATCH(E$10, Settings!$Y$19:$Y$33, 0))+IF(INDEX(Settings!$AI$19:$AI$33, MATCH(E$10, Settings!$Y$19:$Y$33, 0))="", 0, INDEX($AO$2:$AU$8, MATCH(TEXT($B431, "ddd"), $AN$2:$AN$8, 0), MATCH(INDEX(Settings!$AI$19:$AI$33, MATCH(E$10, Settings!$Y$19:$Y$33, 0)), $AO$1:$AU$1, 0))), 0))</f>
        <v/>
      </c>
      <c r="AO431" s="119" t="str">
        <f>IF(OR($B431="", F431="", F$10="", AO$9), "", IFERROR($B431+INDEX(Settings!$AF$19:$AF$33, MATCH(F$10, Settings!$Y$19:$Y$33, 0))+IF(INDEX(Settings!$AI$19:$AI$33, MATCH(F$10, Settings!$Y$19:$Y$33, 0))="", 0, INDEX($AO$2:$AU$8, MATCH(TEXT($B431, "ddd"), $AN$2:$AN$8, 0), MATCH(INDEX(Settings!$AI$19:$AI$33, MATCH(F$10, Settings!$Y$19:$Y$33, 0)), $AO$1:$AU$1, 0))), 0))</f>
        <v/>
      </c>
      <c r="AP431" s="119" t="str">
        <f>IF(OR($B431="", G431="", G$10="", AP$9), "", IFERROR($B431+INDEX(Settings!$AF$19:$AF$33, MATCH(G$10, Settings!$Y$19:$Y$33, 0))+IF(INDEX(Settings!$AI$19:$AI$33, MATCH(G$10, Settings!$Y$19:$Y$33, 0))="", 0, INDEX($AO$2:$AU$8, MATCH(TEXT($B431, "ddd"), $AN$2:$AN$8, 0), MATCH(INDEX(Settings!$AI$19:$AI$33, MATCH(G$10, Settings!$Y$19:$Y$33, 0)), $AO$1:$AU$1, 0))), 0))</f>
        <v/>
      </c>
      <c r="AQ431" s="119" t="str">
        <f>IF(OR($B431="", H431="", H$10="", AQ$9), "", IFERROR($B431+INDEX(Settings!$AF$19:$AF$33, MATCH(H$10, Settings!$Y$19:$Y$33, 0))+IF(INDEX(Settings!$AI$19:$AI$33, MATCH(H$10, Settings!$Y$19:$Y$33, 0))="", 0, INDEX($AO$2:$AU$8, MATCH(TEXT($B431, "ddd"), $AN$2:$AN$8, 0), MATCH(INDEX(Settings!$AI$19:$AI$33, MATCH(H$10, Settings!$Y$19:$Y$33, 0)), $AO$1:$AU$1, 0))), 0))</f>
        <v/>
      </c>
      <c r="AR431" s="119" t="str">
        <f>IF(OR($B431="", I431="", I$10="", AR$9), "", IFERROR($B431+INDEX(Settings!$AF$19:$AF$33, MATCH(I$10, Settings!$Y$19:$Y$33, 0))+IF(INDEX(Settings!$AI$19:$AI$33, MATCH(I$10, Settings!$Y$19:$Y$33, 0))="", 0, INDEX($AO$2:$AU$8, MATCH(TEXT($B431, "ddd"), $AN$2:$AN$8, 0), MATCH(INDEX(Settings!$AI$19:$AI$33, MATCH(I$10, Settings!$Y$19:$Y$33, 0)), $AO$1:$AU$1, 0))), 0))</f>
        <v/>
      </c>
      <c r="AS431" s="119" t="str">
        <f>IF(OR($B431="", J431="", J$10="", AS$9), "", IFERROR($B431+INDEX(Settings!$AF$19:$AF$33, MATCH(J$10, Settings!$Y$19:$Y$33, 0))+IF(INDEX(Settings!$AI$19:$AI$33, MATCH(J$10, Settings!$Y$19:$Y$33, 0))="", 0, INDEX($AO$2:$AU$8, MATCH(TEXT($B431, "ddd"), $AN$2:$AN$8, 0), MATCH(INDEX(Settings!$AI$19:$AI$33, MATCH(J$10, Settings!$Y$19:$Y$33, 0)), $AO$1:$AU$1, 0))), 0))</f>
        <v/>
      </c>
      <c r="AT431" s="119" t="str">
        <f>IF(OR($B431="", K431="", K$10="", AT$9), "", IFERROR($B431+INDEX(Settings!$AF$19:$AF$33, MATCH(K$10, Settings!$Y$19:$Y$33, 0))+IF(INDEX(Settings!$AI$19:$AI$33, MATCH(K$10, Settings!$Y$19:$Y$33, 0))="", 0, INDEX($AO$2:$AU$8, MATCH(TEXT($B431, "ddd"), $AN$2:$AN$8, 0), MATCH(INDEX(Settings!$AI$19:$AI$33, MATCH(K$10, Settings!$Y$19:$Y$33, 0)), $AO$1:$AU$1, 0))), 0))</f>
        <v/>
      </c>
      <c r="AU431" s="119" t="str">
        <f>IF(OR($B431="", L431="", L$10="", AU$9), "", IFERROR($B431+INDEX(Settings!$AF$19:$AF$33, MATCH(L$10, Settings!$Y$19:$Y$33, 0))+IF(INDEX(Settings!$AI$19:$AI$33, MATCH(L$10, Settings!$Y$19:$Y$33, 0))="", 0, INDEX($AO$2:$AU$8, MATCH(TEXT($B431, "ddd"), $AN$2:$AN$8, 0), MATCH(INDEX(Settings!$AI$19:$AI$33, MATCH(L$10, Settings!$Y$19:$Y$33, 0)), $AO$1:$AU$1, 0))), 0))</f>
        <v/>
      </c>
      <c r="AV431" s="119" t="str">
        <f>IF(OR($B431="", M431="", M$10="", AV$9), "", IFERROR($B431+INDEX(Settings!$AF$19:$AF$33, MATCH(M$10, Settings!$Y$19:$Y$33, 0))+IF(INDEX(Settings!$AI$19:$AI$33, MATCH(M$10, Settings!$Y$19:$Y$33, 0))="", 0, INDEX($AO$2:$AU$8, MATCH(TEXT($B431, "ddd"), $AN$2:$AN$8, 0), MATCH(INDEX(Settings!$AI$19:$AI$33, MATCH(M$10, Settings!$Y$19:$Y$33, 0)), $AO$1:$AU$1, 0))), 0))</f>
        <v/>
      </c>
      <c r="AW431" s="119" t="str">
        <f>IF(OR($B431="", N431="", N$10="", AW$9), "", IFERROR($B431+INDEX(Settings!$AF$19:$AF$33, MATCH(N$10, Settings!$Y$19:$Y$33, 0))+IF(INDEX(Settings!$AI$19:$AI$33, MATCH(N$10, Settings!$Y$19:$Y$33, 0))="", 0, INDEX($AO$2:$AU$8, MATCH(TEXT($B431, "ddd"), $AN$2:$AN$8, 0), MATCH(INDEX(Settings!$AI$19:$AI$33, MATCH(N$10, Settings!$Y$19:$Y$33, 0)), $AO$1:$AU$1, 0))), 0))</f>
        <v/>
      </c>
      <c r="AX431" s="119" t="str">
        <f>IF(OR($B431="", O431="", O$10="", AX$9), "", IFERROR($B431+INDEX(Settings!$AF$19:$AF$33, MATCH(O$10, Settings!$Y$19:$Y$33, 0))+IF(INDEX(Settings!$AI$19:$AI$33, MATCH(O$10, Settings!$Y$19:$Y$33, 0))="", 0, INDEX($AO$2:$AU$8, MATCH(TEXT($B431, "ddd"), $AN$2:$AN$8, 0), MATCH(INDEX(Settings!$AI$19:$AI$33, MATCH(O$10, Settings!$Y$19:$Y$33, 0)), $AO$1:$AU$1, 0))), 0))</f>
        <v/>
      </c>
      <c r="AY431" s="119" t="str">
        <f>IF(OR($B431="", P431="", P$10="", AY$9), "", IFERROR($B431+INDEX(Settings!$AF$19:$AF$33, MATCH(P$10, Settings!$Y$19:$Y$33, 0))+IF(INDEX(Settings!$AI$19:$AI$33, MATCH(P$10, Settings!$Y$19:$Y$33, 0))="", 0, INDEX($AO$2:$AU$8, MATCH(TEXT($B431, "ddd"), $AN$2:$AN$8, 0), MATCH(INDEX(Settings!$AI$19:$AI$33, MATCH(P$10, Settings!$Y$19:$Y$33, 0)), $AO$1:$AU$1, 0))), 0))</f>
        <v/>
      </c>
      <c r="AZ431" s="120" t="str">
        <f>IF(OR($B431="", Q431="", Q$10="", AZ$9), "", IFERROR($B431+INDEX(Settings!$AF$19:$AF$33, MATCH(Q$10, Settings!$Y$19:$Y$33, 0))+IF(INDEX(Settings!$AI$19:$AI$33, MATCH(Q$10, Settings!$Y$19:$Y$33, 0))="", 0, INDEX($AO$2:$AU$8, MATCH(TEXT($B431, "ddd"), $AN$2:$AN$8, 0), MATCH(INDEX(Settings!$AI$19:$AI$33, MATCH(Q$10, Settings!$Y$19:$Y$33, 0)), $AO$1:$AU$1, 0))), 0))</f>
        <v/>
      </c>
      <c r="BB431" s="118" t="str">
        <f>IF(OR(C$10="", $B431="", C431="", BB$9=""), "", IFERROR(WORKDAY((DATE(YEAR($B431), MONTH($B431)+INDEX(Settings!$AM$19:$AM$33, MATCH(C$10, Settings!$Y$19:$Y$33, 0)), IF(INDEX(Settings!$AQ$19:$AQ$33, MATCH(C$10, Settings!$Y$19:$Y$33, 0))=0, DAY($B431), INDEX(Settings!$AQ$19:$AQ$33, MATCH(C$10, Settings!$Y$19:$Y$33, 0))))-1), 1, Settings!$AY$23:$AY$38), ""))</f>
        <v/>
      </c>
      <c r="BC431" s="119" t="str">
        <f>IF(OR(D$10="", $B431="", D431="", BC$9=""), "", IFERROR(WORKDAY((DATE(YEAR($B431), MONTH($B431)+INDEX(Settings!$AM$19:$AM$33, MATCH(D$10, Settings!$Y$19:$Y$33, 0)), IF(INDEX(Settings!$AQ$19:$AQ$33, MATCH(D$10, Settings!$Y$19:$Y$33, 0))=0, DAY($B431), INDEX(Settings!$AQ$19:$AQ$33, MATCH(D$10, Settings!$Y$19:$Y$33, 0))))-1), 1, Settings!$AY$23:$AY$38), ""))</f>
        <v/>
      </c>
      <c r="BD431" s="119" t="str">
        <f>IF(OR(E$10="", $B431="", E431="", BD$9=""), "", IFERROR(WORKDAY((DATE(YEAR($B431), MONTH($B431)+INDEX(Settings!$AM$19:$AM$33, MATCH(E$10, Settings!$Y$19:$Y$33, 0)), IF(INDEX(Settings!$AQ$19:$AQ$33, MATCH(E$10, Settings!$Y$19:$Y$33, 0))=0, DAY($B431), INDEX(Settings!$AQ$19:$AQ$33, MATCH(E$10, Settings!$Y$19:$Y$33, 0))))-1), 1, Settings!$AY$23:$AY$38), ""))</f>
        <v/>
      </c>
      <c r="BE431" s="119" t="str">
        <f>IF(OR(F$10="", $B431="", F431="", BE$9=""), "", IFERROR(WORKDAY((DATE(YEAR($B431), MONTH($B431)+INDEX(Settings!$AM$19:$AM$33, MATCH(F$10, Settings!$Y$19:$Y$33, 0)), IF(INDEX(Settings!$AQ$19:$AQ$33, MATCH(F$10, Settings!$Y$19:$Y$33, 0))=0, DAY($B431), INDEX(Settings!$AQ$19:$AQ$33, MATCH(F$10, Settings!$Y$19:$Y$33, 0))))-1), 1, Settings!$AY$23:$AY$38), ""))</f>
        <v/>
      </c>
      <c r="BF431" s="119" t="str">
        <f>IF(OR(G$10="", $B431="", G431="", BF$9=""), "", IFERROR(WORKDAY((DATE(YEAR($B431), MONTH($B431)+INDEX(Settings!$AM$19:$AM$33, MATCH(G$10, Settings!$Y$19:$Y$33, 0)), IF(INDEX(Settings!$AQ$19:$AQ$33, MATCH(G$10, Settings!$Y$19:$Y$33, 0))=0, DAY($B431), INDEX(Settings!$AQ$19:$AQ$33, MATCH(G$10, Settings!$Y$19:$Y$33, 0))))-1), 1, Settings!$AY$23:$AY$38), ""))</f>
        <v/>
      </c>
      <c r="BG431" s="119" t="str">
        <f>IF(OR(H$10="", $B431="", H431="", BG$9=""), "", IFERROR(WORKDAY((DATE(YEAR($B431), MONTH($B431)+INDEX(Settings!$AM$19:$AM$33, MATCH(H$10, Settings!$Y$19:$Y$33, 0)), IF(INDEX(Settings!$AQ$19:$AQ$33, MATCH(H$10, Settings!$Y$19:$Y$33, 0))=0, DAY($B431), INDEX(Settings!$AQ$19:$AQ$33, MATCH(H$10, Settings!$Y$19:$Y$33, 0))))-1), 1, Settings!$AY$23:$AY$38), ""))</f>
        <v/>
      </c>
      <c r="BH431" s="119" t="str">
        <f>IF(OR(I$10="", $B431="", I431="", BH$9=""), "", IFERROR(WORKDAY((DATE(YEAR($B431), MONTH($B431)+INDEX(Settings!$AM$19:$AM$33, MATCH(I$10, Settings!$Y$19:$Y$33, 0)), IF(INDEX(Settings!$AQ$19:$AQ$33, MATCH(I$10, Settings!$Y$19:$Y$33, 0))=0, DAY($B431), INDEX(Settings!$AQ$19:$AQ$33, MATCH(I$10, Settings!$Y$19:$Y$33, 0))))-1), 1, Settings!$AY$23:$AY$38), ""))</f>
        <v/>
      </c>
      <c r="BI431" s="119" t="str">
        <f>IF(OR(J$10="", $B431="", J431="", BI$9=""), "", IFERROR(WORKDAY((DATE(YEAR($B431), MONTH($B431)+INDEX(Settings!$AM$19:$AM$33, MATCH(J$10, Settings!$Y$19:$Y$33, 0)), IF(INDEX(Settings!$AQ$19:$AQ$33, MATCH(J$10, Settings!$Y$19:$Y$33, 0))=0, DAY($B431), INDEX(Settings!$AQ$19:$AQ$33, MATCH(J$10, Settings!$Y$19:$Y$33, 0))))-1), 1, Settings!$AY$23:$AY$38), ""))</f>
        <v/>
      </c>
      <c r="BJ431" s="119" t="str">
        <f>IF(OR(K$10="", $B431="", K431="", BJ$9=""), "", IFERROR(WORKDAY((DATE(YEAR($B431), MONTH($B431)+INDEX(Settings!$AM$19:$AM$33, MATCH(K$10, Settings!$Y$19:$Y$33, 0)), IF(INDEX(Settings!$AQ$19:$AQ$33, MATCH(K$10, Settings!$Y$19:$Y$33, 0))=0, DAY($B431), INDEX(Settings!$AQ$19:$AQ$33, MATCH(K$10, Settings!$Y$19:$Y$33, 0))))-1), 1, Settings!$AY$23:$AY$38), ""))</f>
        <v/>
      </c>
      <c r="BK431" s="119" t="str">
        <f>IF(OR(L$10="", $B431="", L431="", BK$9=""), "", IFERROR(WORKDAY((DATE(YEAR($B431), MONTH($B431)+INDEX(Settings!$AM$19:$AM$33, MATCH(L$10, Settings!$Y$19:$Y$33, 0)), IF(INDEX(Settings!$AQ$19:$AQ$33, MATCH(L$10, Settings!$Y$19:$Y$33, 0))=0, DAY($B431), INDEX(Settings!$AQ$19:$AQ$33, MATCH(L$10, Settings!$Y$19:$Y$33, 0))))-1), 1, Settings!$AY$23:$AY$38), ""))</f>
        <v/>
      </c>
      <c r="BL431" s="119" t="str">
        <f>IF(OR(M$10="", $B431="", M431="", BL$9=""), "", IFERROR(WORKDAY((DATE(YEAR($B431), MONTH($B431)+INDEX(Settings!$AM$19:$AM$33, MATCH(M$10, Settings!$Y$19:$Y$33, 0)), IF(INDEX(Settings!$AQ$19:$AQ$33, MATCH(M$10, Settings!$Y$19:$Y$33, 0))=0, DAY($B431), INDEX(Settings!$AQ$19:$AQ$33, MATCH(M$10, Settings!$Y$19:$Y$33, 0))))-1), 1, Settings!$AY$23:$AY$38), ""))</f>
        <v/>
      </c>
      <c r="BM431" s="119" t="str">
        <f>IF(OR(N$10="", $B431="", N431="", BM$9=""), "", IFERROR(WORKDAY((DATE(YEAR($B431), MONTH($B431)+INDEX(Settings!$AM$19:$AM$33, MATCH(N$10, Settings!$Y$19:$Y$33, 0)), IF(INDEX(Settings!$AQ$19:$AQ$33, MATCH(N$10, Settings!$Y$19:$Y$33, 0))=0, DAY($B431), INDEX(Settings!$AQ$19:$AQ$33, MATCH(N$10, Settings!$Y$19:$Y$33, 0))))-1), 1, Settings!$AY$23:$AY$38), ""))</f>
        <v/>
      </c>
      <c r="BN431" s="119" t="str">
        <f>IF(OR(O$10="", $B431="", O431="", BN$9=""), "", IFERROR(WORKDAY((DATE(YEAR($B431), MONTH($B431)+INDEX(Settings!$AM$19:$AM$33, MATCH(O$10, Settings!$Y$19:$Y$33, 0)), IF(INDEX(Settings!$AQ$19:$AQ$33, MATCH(O$10, Settings!$Y$19:$Y$33, 0))=0, DAY($B431), INDEX(Settings!$AQ$19:$AQ$33, MATCH(O$10, Settings!$Y$19:$Y$33, 0))))-1), 1, Settings!$AY$23:$AY$38), ""))</f>
        <v/>
      </c>
      <c r="BO431" s="119" t="str">
        <f>IF(OR(P$10="", $B431="", P431="", BO$9=""), "", IFERROR(WORKDAY((DATE(YEAR($B431), MONTH($B431)+INDEX(Settings!$AM$19:$AM$33, MATCH(P$10, Settings!$Y$19:$Y$33, 0)), IF(INDEX(Settings!$AQ$19:$AQ$33, MATCH(P$10, Settings!$Y$19:$Y$33, 0))=0, DAY($B431), INDEX(Settings!$AQ$19:$AQ$33, MATCH(P$10, Settings!$Y$19:$Y$33, 0))))-1), 1, Settings!$AY$23:$AY$38), ""))</f>
        <v/>
      </c>
      <c r="BP431" s="120" t="str">
        <f>IF(OR(Q$10="", $B431="", Q431="", BP$9=""), "", IFERROR(WORKDAY((DATE(YEAR($B431), MONTH($B431)+INDEX(Settings!$AM$19:$AM$33, MATCH(Q$10, Settings!$Y$19:$Y$33, 0)), IF(INDEX(Settings!$AQ$19:$AQ$33, MATCH(Q$10, Settings!$Y$19:$Y$33, 0))=0, DAY($B431), INDEX(Settings!$AQ$19:$AQ$33, MATCH(Q$10, Settings!$Y$19:$Y$33, 0))))-1), 1, Settings!$AY$23:$AY$38), ""))</f>
        <v/>
      </c>
      <c r="BR431" s="118" t="str">
        <f>IF(BB431="", "", IF(BB431&lt;=$B431, WORKDAY(DATE(YEAR($BB431), MONTH(BB431)+1, DAY(BB431)-1), 1, Settings!$AY$23:$AY$38), BB431))</f>
        <v/>
      </c>
      <c r="BS431" s="119" t="str">
        <f>IF(BC431="", "", IF(BC431&lt;=$B431, WORKDAY(DATE(YEAR($BB431), MONTH(BC431)+1, DAY(BC431)-1), 1, Settings!$AY$23:$AY$38), BC431))</f>
        <v/>
      </c>
      <c r="BT431" s="119" t="str">
        <f>IF(BD431="", "", IF(BD431&lt;=$B431, WORKDAY(DATE(YEAR($BB431), MONTH(BD431)+1, DAY(BD431)-1), 1, Settings!$AY$23:$AY$38), BD431))</f>
        <v/>
      </c>
      <c r="BU431" s="119" t="str">
        <f>IF(BE431="", "", IF(BE431&lt;=$B431, WORKDAY(DATE(YEAR($BB431), MONTH(BE431)+1, DAY(BE431)-1), 1, Settings!$AY$23:$AY$38), BE431))</f>
        <v/>
      </c>
      <c r="BV431" s="119" t="str">
        <f>IF(BF431="", "", IF(BF431&lt;=$B431, WORKDAY(DATE(YEAR($BB431), MONTH(BF431)+1, DAY(BF431)-1), 1, Settings!$AY$23:$AY$38), BF431))</f>
        <v/>
      </c>
      <c r="BW431" s="119" t="str">
        <f>IF(BG431="", "", IF(BG431&lt;=$B431, WORKDAY(DATE(YEAR($BB431), MONTH(BG431)+1, DAY(BG431)-1), 1, Settings!$AY$23:$AY$38), BG431))</f>
        <v/>
      </c>
      <c r="BX431" s="119" t="str">
        <f>IF(BH431="", "", IF(BH431&lt;=$B431, WORKDAY(DATE(YEAR($BB431), MONTH(BH431)+1, DAY(BH431)-1), 1, Settings!$AY$23:$AY$38), BH431))</f>
        <v/>
      </c>
      <c r="BY431" s="119" t="str">
        <f>IF(BI431="", "", IF(BI431&lt;=$B431, WORKDAY(DATE(YEAR($BB431), MONTH(BI431)+1, DAY(BI431)-1), 1, Settings!$AY$23:$AY$38), BI431))</f>
        <v/>
      </c>
      <c r="BZ431" s="119" t="str">
        <f>IF(BJ431="", "", IF(BJ431&lt;=$B431, WORKDAY(DATE(YEAR($BB431), MONTH(BJ431)+1, DAY(BJ431)-1), 1, Settings!$AY$23:$AY$38), BJ431))</f>
        <v/>
      </c>
      <c r="CA431" s="119" t="str">
        <f>IF(BK431="", "", IF(BK431&lt;=$B431, WORKDAY(DATE(YEAR($BB431), MONTH(BK431)+1, DAY(BK431)-1), 1, Settings!$AY$23:$AY$38), BK431))</f>
        <v/>
      </c>
      <c r="CB431" s="119" t="str">
        <f>IF(BL431="", "", IF(BL431&lt;=$B431, WORKDAY(DATE(YEAR($BB431), MONTH(BL431)+1, DAY(BL431)-1), 1, Settings!$AY$23:$AY$38), BL431))</f>
        <v/>
      </c>
      <c r="CC431" s="119" t="str">
        <f>IF(BM431="", "", IF(BM431&lt;=$B431, WORKDAY(DATE(YEAR($BB431), MONTH(BM431)+1, DAY(BM431)-1), 1, Settings!$AY$23:$AY$38), BM431))</f>
        <v/>
      </c>
      <c r="CD431" s="119" t="str">
        <f>IF(BN431="", "", IF(BN431&lt;=$B431, WORKDAY(DATE(YEAR($BB431), MONTH(BN431)+1, DAY(BN431)-1), 1, Settings!$AY$23:$AY$38), BN431))</f>
        <v/>
      </c>
      <c r="CE431" s="119" t="str">
        <f>IF(BO431="", "", IF(BO431&lt;=$B431, WORKDAY(DATE(YEAR($BB431), MONTH(BO431)+1, DAY(BO431)-1), 1, Settings!$AY$23:$AY$38), BO431))</f>
        <v/>
      </c>
      <c r="CF431" s="120" t="str">
        <f>IF(BP431="", "", IF(BP431&lt;=$B431, WORKDAY(DATE(YEAR($BB431), MONTH(BP431)+1, DAY(BP431)-1), 1, Settings!$AY$23:$AY$38), BP431))</f>
        <v/>
      </c>
      <c r="CH431" s="48" t="str">
        <f t="shared" si="190"/>
        <v/>
      </c>
      <c r="CI431" s="49" t="str">
        <f t="shared" si="191"/>
        <v/>
      </c>
      <c r="CJ431" s="49" t="str">
        <f t="shared" si="192"/>
        <v/>
      </c>
      <c r="CK431" s="49" t="str">
        <f t="shared" si="193"/>
        <v/>
      </c>
      <c r="CL431" s="49" t="str">
        <f t="shared" si="194"/>
        <v/>
      </c>
      <c r="CM431" s="49" t="str">
        <f t="shared" si="195"/>
        <v/>
      </c>
      <c r="CN431" s="49" t="str">
        <f t="shared" si="196"/>
        <v/>
      </c>
      <c r="CO431" s="49" t="str">
        <f t="shared" si="197"/>
        <v/>
      </c>
      <c r="CP431" s="49" t="str">
        <f t="shared" si="198"/>
        <v/>
      </c>
      <c r="CQ431" s="49" t="str">
        <f t="shared" si="199"/>
        <v/>
      </c>
      <c r="CR431" s="49" t="str">
        <f t="shared" si="200"/>
        <v/>
      </c>
      <c r="CS431" s="49" t="str">
        <f t="shared" si="201"/>
        <v/>
      </c>
      <c r="CT431" s="49" t="str">
        <f t="shared" si="202"/>
        <v/>
      </c>
      <c r="CU431" s="49" t="str">
        <f t="shared" si="203"/>
        <v/>
      </c>
      <c r="CV431" s="16" t="str">
        <f t="shared" si="204"/>
        <v/>
      </c>
      <c r="CX431" s="48" t="str">
        <f t="shared" si="205"/>
        <v/>
      </c>
      <c r="CY431" s="49" t="str">
        <f t="shared" si="206"/>
        <v/>
      </c>
      <c r="CZ431" s="49" t="str">
        <f t="shared" si="207"/>
        <v/>
      </c>
      <c r="DA431" s="49" t="str">
        <f t="shared" si="208"/>
        <v/>
      </c>
      <c r="DB431" s="49" t="str">
        <f t="shared" si="209"/>
        <v/>
      </c>
      <c r="DC431" s="49" t="str">
        <f t="shared" si="210"/>
        <v/>
      </c>
      <c r="DD431" s="49" t="str">
        <f t="shared" si="211"/>
        <v/>
      </c>
      <c r="DE431" s="49" t="str">
        <f t="shared" si="212"/>
        <v/>
      </c>
      <c r="DF431" s="49" t="str">
        <f t="shared" si="213"/>
        <v/>
      </c>
      <c r="DG431" s="49" t="str">
        <f t="shared" si="214"/>
        <v/>
      </c>
      <c r="DH431" s="49" t="str">
        <f t="shared" si="215"/>
        <v/>
      </c>
      <c r="DI431" s="49" t="str">
        <f t="shared" si="216"/>
        <v/>
      </c>
      <c r="DJ431" s="49" t="str">
        <f t="shared" si="217"/>
        <v/>
      </c>
      <c r="DK431" s="49" t="str">
        <f t="shared" si="218"/>
        <v/>
      </c>
      <c r="DL431" s="16" t="str">
        <f t="shared" si="219"/>
        <v/>
      </c>
      <c r="DN431" s="17" t="str">
        <f t="shared" si="220"/>
        <v>Aug 2020</v>
      </c>
    </row>
    <row r="432" spans="1:118" x14ac:dyDescent="0.25">
      <c r="A432" s="30"/>
      <c r="B432" s="102">
        <f>IF(B431="", "", IFERROR(IF(B431+1&gt;Settings!$G$25, "", B431+1), ""))</f>
        <v>44068</v>
      </c>
      <c r="C432" s="294"/>
      <c r="D432" s="295"/>
      <c r="E432" s="295"/>
      <c r="F432" s="295"/>
      <c r="G432" s="295"/>
      <c r="H432" s="295"/>
      <c r="I432" s="295"/>
      <c r="J432" s="295"/>
      <c r="K432" s="295"/>
      <c r="L432" s="295"/>
      <c r="M432" s="295"/>
      <c r="N432" s="295"/>
      <c r="O432" s="295"/>
      <c r="P432" s="295"/>
      <c r="Q432" s="296"/>
      <c r="R432" s="30"/>
      <c r="T432" s="17" t="str">
        <f>IF($B432="", "", IF($B432&lt;Settings!$G$23, "Old", "New"))</f>
        <v>New</v>
      </c>
      <c r="AL432" s="118" t="str">
        <f>IF(OR($B432="", C432="", C$10="", AL$9), "", IFERROR($B432+INDEX(Settings!$AF$19:$AF$33, MATCH(C$10, Settings!$Y$19:$Y$33, 0))+IF(INDEX(Settings!$AI$19:$AI$33, MATCH(C$10, Settings!$Y$19:$Y$33, 0))="", 0, INDEX($AO$2:$AU$8, MATCH(TEXT($B432, "ddd"), $AN$2:$AN$8, 0), MATCH(INDEX(Settings!$AI$19:$AI$33, MATCH(C$10, Settings!$Y$19:$Y$33, 0)), $AO$1:$AU$1, 0))), 0))</f>
        <v/>
      </c>
      <c r="AM432" s="119" t="str">
        <f>IF(OR($B432="", D432="", D$10="", AM$9), "", IFERROR($B432+INDEX(Settings!$AF$19:$AF$33, MATCH(D$10, Settings!$Y$19:$Y$33, 0))+IF(INDEX(Settings!$AI$19:$AI$33, MATCH(D$10, Settings!$Y$19:$Y$33, 0))="", 0, INDEX($AO$2:$AU$8, MATCH(TEXT($B432, "ddd"), $AN$2:$AN$8, 0), MATCH(INDEX(Settings!$AI$19:$AI$33, MATCH(D$10, Settings!$Y$19:$Y$33, 0)), $AO$1:$AU$1, 0))), 0))</f>
        <v/>
      </c>
      <c r="AN432" s="119" t="str">
        <f>IF(OR($B432="", E432="", E$10="", AN$9), "", IFERROR($B432+INDEX(Settings!$AF$19:$AF$33, MATCH(E$10, Settings!$Y$19:$Y$33, 0))+IF(INDEX(Settings!$AI$19:$AI$33, MATCH(E$10, Settings!$Y$19:$Y$33, 0))="", 0, INDEX($AO$2:$AU$8, MATCH(TEXT($B432, "ddd"), $AN$2:$AN$8, 0), MATCH(INDEX(Settings!$AI$19:$AI$33, MATCH(E$10, Settings!$Y$19:$Y$33, 0)), $AO$1:$AU$1, 0))), 0))</f>
        <v/>
      </c>
      <c r="AO432" s="119" t="str">
        <f>IF(OR($B432="", F432="", F$10="", AO$9), "", IFERROR($B432+INDEX(Settings!$AF$19:$AF$33, MATCH(F$10, Settings!$Y$19:$Y$33, 0))+IF(INDEX(Settings!$AI$19:$AI$33, MATCH(F$10, Settings!$Y$19:$Y$33, 0))="", 0, INDEX($AO$2:$AU$8, MATCH(TEXT($B432, "ddd"), $AN$2:$AN$8, 0), MATCH(INDEX(Settings!$AI$19:$AI$33, MATCH(F$10, Settings!$Y$19:$Y$33, 0)), $AO$1:$AU$1, 0))), 0))</f>
        <v/>
      </c>
      <c r="AP432" s="119" t="str">
        <f>IF(OR($B432="", G432="", G$10="", AP$9), "", IFERROR($B432+INDEX(Settings!$AF$19:$AF$33, MATCH(G$10, Settings!$Y$19:$Y$33, 0))+IF(INDEX(Settings!$AI$19:$AI$33, MATCH(G$10, Settings!$Y$19:$Y$33, 0))="", 0, INDEX($AO$2:$AU$8, MATCH(TEXT($B432, "ddd"), $AN$2:$AN$8, 0), MATCH(INDEX(Settings!$AI$19:$AI$33, MATCH(G$10, Settings!$Y$19:$Y$33, 0)), $AO$1:$AU$1, 0))), 0))</f>
        <v/>
      </c>
      <c r="AQ432" s="119" t="str">
        <f>IF(OR($B432="", H432="", H$10="", AQ$9), "", IFERROR($B432+INDEX(Settings!$AF$19:$AF$33, MATCH(H$10, Settings!$Y$19:$Y$33, 0))+IF(INDEX(Settings!$AI$19:$AI$33, MATCH(H$10, Settings!$Y$19:$Y$33, 0))="", 0, INDEX($AO$2:$AU$8, MATCH(TEXT($B432, "ddd"), $AN$2:$AN$8, 0), MATCH(INDEX(Settings!$AI$19:$AI$33, MATCH(H$10, Settings!$Y$19:$Y$33, 0)), $AO$1:$AU$1, 0))), 0))</f>
        <v/>
      </c>
      <c r="AR432" s="119" t="str">
        <f>IF(OR($B432="", I432="", I$10="", AR$9), "", IFERROR($B432+INDEX(Settings!$AF$19:$AF$33, MATCH(I$10, Settings!$Y$19:$Y$33, 0))+IF(INDEX(Settings!$AI$19:$AI$33, MATCH(I$10, Settings!$Y$19:$Y$33, 0))="", 0, INDEX($AO$2:$AU$8, MATCH(TEXT($B432, "ddd"), $AN$2:$AN$8, 0), MATCH(INDEX(Settings!$AI$19:$AI$33, MATCH(I$10, Settings!$Y$19:$Y$33, 0)), $AO$1:$AU$1, 0))), 0))</f>
        <v/>
      </c>
      <c r="AS432" s="119" t="str">
        <f>IF(OR($B432="", J432="", J$10="", AS$9), "", IFERROR($B432+INDEX(Settings!$AF$19:$AF$33, MATCH(J$10, Settings!$Y$19:$Y$33, 0))+IF(INDEX(Settings!$AI$19:$AI$33, MATCH(J$10, Settings!$Y$19:$Y$33, 0))="", 0, INDEX($AO$2:$AU$8, MATCH(TEXT($B432, "ddd"), $AN$2:$AN$8, 0), MATCH(INDEX(Settings!$AI$19:$AI$33, MATCH(J$10, Settings!$Y$19:$Y$33, 0)), $AO$1:$AU$1, 0))), 0))</f>
        <v/>
      </c>
      <c r="AT432" s="119" t="str">
        <f>IF(OR($B432="", K432="", K$10="", AT$9), "", IFERROR($B432+INDEX(Settings!$AF$19:$AF$33, MATCH(K$10, Settings!$Y$19:$Y$33, 0))+IF(INDEX(Settings!$AI$19:$AI$33, MATCH(K$10, Settings!$Y$19:$Y$33, 0))="", 0, INDEX($AO$2:$AU$8, MATCH(TEXT($B432, "ddd"), $AN$2:$AN$8, 0), MATCH(INDEX(Settings!$AI$19:$AI$33, MATCH(K$10, Settings!$Y$19:$Y$33, 0)), $AO$1:$AU$1, 0))), 0))</f>
        <v/>
      </c>
      <c r="AU432" s="119" t="str">
        <f>IF(OR($B432="", L432="", L$10="", AU$9), "", IFERROR($B432+INDEX(Settings!$AF$19:$AF$33, MATCH(L$10, Settings!$Y$19:$Y$33, 0))+IF(INDEX(Settings!$AI$19:$AI$33, MATCH(L$10, Settings!$Y$19:$Y$33, 0))="", 0, INDEX($AO$2:$AU$8, MATCH(TEXT($B432, "ddd"), $AN$2:$AN$8, 0), MATCH(INDEX(Settings!$AI$19:$AI$33, MATCH(L$10, Settings!$Y$19:$Y$33, 0)), $AO$1:$AU$1, 0))), 0))</f>
        <v/>
      </c>
      <c r="AV432" s="119" t="str">
        <f>IF(OR($B432="", M432="", M$10="", AV$9), "", IFERROR($B432+INDEX(Settings!$AF$19:$AF$33, MATCH(M$10, Settings!$Y$19:$Y$33, 0))+IF(INDEX(Settings!$AI$19:$AI$33, MATCH(M$10, Settings!$Y$19:$Y$33, 0))="", 0, INDEX($AO$2:$AU$8, MATCH(TEXT($B432, "ddd"), $AN$2:$AN$8, 0), MATCH(INDEX(Settings!$AI$19:$AI$33, MATCH(M$10, Settings!$Y$19:$Y$33, 0)), $AO$1:$AU$1, 0))), 0))</f>
        <v/>
      </c>
      <c r="AW432" s="119" t="str">
        <f>IF(OR($B432="", N432="", N$10="", AW$9), "", IFERROR($B432+INDEX(Settings!$AF$19:$AF$33, MATCH(N$10, Settings!$Y$19:$Y$33, 0))+IF(INDEX(Settings!$AI$19:$AI$33, MATCH(N$10, Settings!$Y$19:$Y$33, 0))="", 0, INDEX($AO$2:$AU$8, MATCH(TEXT($B432, "ddd"), $AN$2:$AN$8, 0), MATCH(INDEX(Settings!$AI$19:$AI$33, MATCH(N$10, Settings!$Y$19:$Y$33, 0)), $AO$1:$AU$1, 0))), 0))</f>
        <v/>
      </c>
      <c r="AX432" s="119" t="str">
        <f>IF(OR($B432="", O432="", O$10="", AX$9), "", IFERROR($B432+INDEX(Settings!$AF$19:$AF$33, MATCH(O$10, Settings!$Y$19:$Y$33, 0))+IF(INDEX(Settings!$AI$19:$AI$33, MATCH(O$10, Settings!$Y$19:$Y$33, 0))="", 0, INDEX($AO$2:$AU$8, MATCH(TEXT($B432, "ddd"), $AN$2:$AN$8, 0), MATCH(INDEX(Settings!$AI$19:$AI$33, MATCH(O$10, Settings!$Y$19:$Y$33, 0)), $AO$1:$AU$1, 0))), 0))</f>
        <v/>
      </c>
      <c r="AY432" s="119" t="str">
        <f>IF(OR($B432="", P432="", P$10="", AY$9), "", IFERROR($B432+INDEX(Settings!$AF$19:$AF$33, MATCH(P$10, Settings!$Y$19:$Y$33, 0))+IF(INDEX(Settings!$AI$19:$AI$33, MATCH(P$10, Settings!$Y$19:$Y$33, 0))="", 0, INDEX($AO$2:$AU$8, MATCH(TEXT($B432, "ddd"), $AN$2:$AN$8, 0), MATCH(INDEX(Settings!$AI$19:$AI$33, MATCH(P$10, Settings!$Y$19:$Y$33, 0)), $AO$1:$AU$1, 0))), 0))</f>
        <v/>
      </c>
      <c r="AZ432" s="120" t="str">
        <f>IF(OR($B432="", Q432="", Q$10="", AZ$9), "", IFERROR($B432+INDEX(Settings!$AF$19:$AF$33, MATCH(Q$10, Settings!$Y$19:$Y$33, 0))+IF(INDEX(Settings!$AI$19:$AI$33, MATCH(Q$10, Settings!$Y$19:$Y$33, 0))="", 0, INDEX($AO$2:$AU$8, MATCH(TEXT($B432, "ddd"), $AN$2:$AN$8, 0), MATCH(INDEX(Settings!$AI$19:$AI$33, MATCH(Q$10, Settings!$Y$19:$Y$33, 0)), $AO$1:$AU$1, 0))), 0))</f>
        <v/>
      </c>
      <c r="BB432" s="118" t="str">
        <f>IF(OR(C$10="", $B432="", C432="", BB$9=""), "", IFERROR(WORKDAY((DATE(YEAR($B432), MONTH($B432)+INDEX(Settings!$AM$19:$AM$33, MATCH(C$10, Settings!$Y$19:$Y$33, 0)), IF(INDEX(Settings!$AQ$19:$AQ$33, MATCH(C$10, Settings!$Y$19:$Y$33, 0))=0, DAY($B432), INDEX(Settings!$AQ$19:$AQ$33, MATCH(C$10, Settings!$Y$19:$Y$33, 0))))-1), 1, Settings!$AY$23:$AY$38), ""))</f>
        <v/>
      </c>
      <c r="BC432" s="119" t="str">
        <f>IF(OR(D$10="", $B432="", D432="", BC$9=""), "", IFERROR(WORKDAY((DATE(YEAR($B432), MONTH($B432)+INDEX(Settings!$AM$19:$AM$33, MATCH(D$10, Settings!$Y$19:$Y$33, 0)), IF(INDEX(Settings!$AQ$19:$AQ$33, MATCH(D$10, Settings!$Y$19:$Y$33, 0))=0, DAY($B432), INDEX(Settings!$AQ$19:$AQ$33, MATCH(D$10, Settings!$Y$19:$Y$33, 0))))-1), 1, Settings!$AY$23:$AY$38), ""))</f>
        <v/>
      </c>
      <c r="BD432" s="119" t="str">
        <f>IF(OR(E$10="", $B432="", E432="", BD$9=""), "", IFERROR(WORKDAY((DATE(YEAR($B432), MONTH($B432)+INDEX(Settings!$AM$19:$AM$33, MATCH(E$10, Settings!$Y$19:$Y$33, 0)), IF(INDEX(Settings!$AQ$19:$AQ$33, MATCH(E$10, Settings!$Y$19:$Y$33, 0))=0, DAY($B432), INDEX(Settings!$AQ$19:$AQ$33, MATCH(E$10, Settings!$Y$19:$Y$33, 0))))-1), 1, Settings!$AY$23:$AY$38), ""))</f>
        <v/>
      </c>
      <c r="BE432" s="119" t="str">
        <f>IF(OR(F$10="", $B432="", F432="", BE$9=""), "", IFERROR(WORKDAY((DATE(YEAR($B432), MONTH($B432)+INDEX(Settings!$AM$19:$AM$33, MATCH(F$10, Settings!$Y$19:$Y$33, 0)), IF(INDEX(Settings!$AQ$19:$AQ$33, MATCH(F$10, Settings!$Y$19:$Y$33, 0))=0, DAY($B432), INDEX(Settings!$AQ$19:$AQ$33, MATCH(F$10, Settings!$Y$19:$Y$33, 0))))-1), 1, Settings!$AY$23:$AY$38), ""))</f>
        <v/>
      </c>
      <c r="BF432" s="119" t="str">
        <f>IF(OR(G$10="", $B432="", G432="", BF$9=""), "", IFERROR(WORKDAY((DATE(YEAR($B432), MONTH($B432)+INDEX(Settings!$AM$19:$AM$33, MATCH(G$10, Settings!$Y$19:$Y$33, 0)), IF(INDEX(Settings!$AQ$19:$AQ$33, MATCH(G$10, Settings!$Y$19:$Y$33, 0))=0, DAY($B432), INDEX(Settings!$AQ$19:$AQ$33, MATCH(G$10, Settings!$Y$19:$Y$33, 0))))-1), 1, Settings!$AY$23:$AY$38), ""))</f>
        <v/>
      </c>
      <c r="BG432" s="119" t="str">
        <f>IF(OR(H$10="", $B432="", H432="", BG$9=""), "", IFERROR(WORKDAY((DATE(YEAR($B432), MONTH($B432)+INDEX(Settings!$AM$19:$AM$33, MATCH(H$10, Settings!$Y$19:$Y$33, 0)), IF(INDEX(Settings!$AQ$19:$AQ$33, MATCH(H$10, Settings!$Y$19:$Y$33, 0))=0, DAY($B432), INDEX(Settings!$AQ$19:$AQ$33, MATCH(H$10, Settings!$Y$19:$Y$33, 0))))-1), 1, Settings!$AY$23:$AY$38), ""))</f>
        <v/>
      </c>
      <c r="BH432" s="119" t="str">
        <f>IF(OR(I$10="", $B432="", I432="", BH$9=""), "", IFERROR(WORKDAY((DATE(YEAR($B432), MONTH($B432)+INDEX(Settings!$AM$19:$AM$33, MATCH(I$10, Settings!$Y$19:$Y$33, 0)), IF(INDEX(Settings!$AQ$19:$AQ$33, MATCH(I$10, Settings!$Y$19:$Y$33, 0))=0, DAY($B432), INDEX(Settings!$AQ$19:$AQ$33, MATCH(I$10, Settings!$Y$19:$Y$33, 0))))-1), 1, Settings!$AY$23:$AY$38), ""))</f>
        <v/>
      </c>
      <c r="BI432" s="119" t="str">
        <f>IF(OR(J$10="", $B432="", J432="", BI$9=""), "", IFERROR(WORKDAY((DATE(YEAR($B432), MONTH($B432)+INDEX(Settings!$AM$19:$AM$33, MATCH(J$10, Settings!$Y$19:$Y$33, 0)), IF(INDEX(Settings!$AQ$19:$AQ$33, MATCH(J$10, Settings!$Y$19:$Y$33, 0))=0, DAY($B432), INDEX(Settings!$AQ$19:$AQ$33, MATCH(J$10, Settings!$Y$19:$Y$33, 0))))-1), 1, Settings!$AY$23:$AY$38), ""))</f>
        <v/>
      </c>
      <c r="BJ432" s="119" t="str">
        <f>IF(OR(K$10="", $B432="", K432="", BJ$9=""), "", IFERROR(WORKDAY((DATE(YEAR($B432), MONTH($B432)+INDEX(Settings!$AM$19:$AM$33, MATCH(K$10, Settings!$Y$19:$Y$33, 0)), IF(INDEX(Settings!$AQ$19:$AQ$33, MATCH(K$10, Settings!$Y$19:$Y$33, 0))=0, DAY($B432), INDEX(Settings!$AQ$19:$AQ$33, MATCH(K$10, Settings!$Y$19:$Y$33, 0))))-1), 1, Settings!$AY$23:$AY$38), ""))</f>
        <v/>
      </c>
      <c r="BK432" s="119" t="str">
        <f>IF(OR(L$10="", $B432="", L432="", BK$9=""), "", IFERROR(WORKDAY((DATE(YEAR($B432), MONTH($B432)+INDEX(Settings!$AM$19:$AM$33, MATCH(L$10, Settings!$Y$19:$Y$33, 0)), IF(INDEX(Settings!$AQ$19:$AQ$33, MATCH(L$10, Settings!$Y$19:$Y$33, 0))=0, DAY($B432), INDEX(Settings!$AQ$19:$AQ$33, MATCH(L$10, Settings!$Y$19:$Y$33, 0))))-1), 1, Settings!$AY$23:$AY$38), ""))</f>
        <v/>
      </c>
      <c r="BL432" s="119" t="str">
        <f>IF(OR(M$10="", $B432="", M432="", BL$9=""), "", IFERROR(WORKDAY((DATE(YEAR($B432), MONTH($B432)+INDEX(Settings!$AM$19:$AM$33, MATCH(M$10, Settings!$Y$19:$Y$33, 0)), IF(INDEX(Settings!$AQ$19:$AQ$33, MATCH(M$10, Settings!$Y$19:$Y$33, 0))=0, DAY($B432), INDEX(Settings!$AQ$19:$AQ$33, MATCH(M$10, Settings!$Y$19:$Y$33, 0))))-1), 1, Settings!$AY$23:$AY$38), ""))</f>
        <v/>
      </c>
      <c r="BM432" s="119" t="str">
        <f>IF(OR(N$10="", $B432="", N432="", BM$9=""), "", IFERROR(WORKDAY((DATE(YEAR($B432), MONTH($B432)+INDEX(Settings!$AM$19:$AM$33, MATCH(N$10, Settings!$Y$19:$Y$33, 0)), IF(INDEX(Settings!$AQ$19:$AQ$33, MATCH(N$10, Settings!$Y$19:$Y$33, 0))=0, DAY($B432), INDEX(Settings!$AQ$19:$AQ$33, MATCH(N$10, Settings!$Y$19:$Y$33, 0))))-1), 1, Settings!$AY$23:$AY$38), ""))</f>
        <v/>
      </c>
      <c r="BN432" s="119" t="str">
        <f>IF(OR(O$10="", $B432="", O432="", BN$9=""), "", IFERROR(WORKDAY((DATE(YEAR($B432), MONTH($B432)+INDEX(Settings!$AM$19:$AM$33, MATCH(O$10, Settings!$Y$19:$Y$33, 0)), IF(INDEX(Settings!$AQ$19:$AQ$33, MATCH(O$10, Settings!$Y$19:$Y$33, 0))=0, DAY($B432), INDEX(Settings!$AQ$19:$AQ$33, MATCH(O$10, Settings!$Y$19:$Y$33, 0))))-1), 1, Settings!$AY$23:$AY$38), ""))</f>
        <v/>
      </c>
      <c r="BO432" s="119" t="str">
        <f>IF(OR(P$10="", $B432="", P432="", BO$9=""), "", IFERROR(WORKDAY((DATE(YEAR($B432), MONTH($B432)+INDEX(Settings!$AM$19:$AM$33, MATCH(P$10, Settings!$Y$19:$Y$33, 0)), IF(INDEX(Settings!$AQ$19:$AQ$33, MATCH(P$10, Settings!$Y$19:$Y$33, 0))=0, DAY($B432), INDEX(Settings!$AQ$19:$AQ$33, MATCH(P$10, Settings!$Y$19:$Y$33, 0))))-1), 1, Settings!$AY$23:$AY$38), ""))</f>
        <v/>
      </c>
      <c r="BP432" s="120" t="str">
        <f>IF(OR(Q$10="", $B432="", Q432="", BP$9=""), "", IFERROR(WORKDAY((DATE(YEAR($B432), MONTH($B432)+INDEX(Settings!$AM$19:$AM$33, MATCH(Q$10, Settings!$Y$19:$Y$33, 0)), IF(INDEX(Settings!$AQ$19:$AQ$33, MATCH(Q$10, Settings!$Y$19:$Y$33, 0))=0, DAY($B432), INDEX(Settings!$AQ$19:$AQ$33, MATCH(Q$10, Settings!$Y$19:$Y$33, 0))))-1), 1, Settings!$AY$23:$AY$38), ""))</f>
        <v/>
      </c>
      <c r="BR432" s="118" t="str">
        <f>IF(BB432="", "", IF(BB432&lt;=$B432, WORKDAY(DATE(YEAR($BB432), MONTH(BB432)+1, DAY(BB432)-1), 1, Settings!$AY$23:$AY$38), BB432))</f>
        <v/>
      </c>
      <c r="BS432" s="119" t="str">
        <f>IF(BC432="", "", IF(BC432&lt;=$B432, WORKDAY(DATE(YEAR($BB432), MONTH(BC432)+1, DAY(BC432)-1), 1, Settings!$AY$23:$AY$38), BC432))</f>
        <v/>
      </c>
      <c r="BT432" s="119" t="str">
        <f>IF(BD432="", "", IF(BD432&lt;=$B432, WORKDAY(DATE(YEAR($BB432), MONTH(BD432)+1, DAY(BD432)-1), 1, Settings!$AY$23:$AY$38), BD432))</f>
        <v/>
      </c>
      <c r="BU432" s="119" t="str">
        <f>IF(BE432="", "", IF(BE432&lt;=$B432, WORKDAY(DATE(YEAR($BB432), MONTH(BE432)+1, DAY(BE432)-1), 1, Settings!$AY$23:$AY$38), BE432))</f>
        <v/>
      </c>
      <c r="BV432" s="119" t="str">
        <f>IF(BF432="", "", IF(BF432&lt;=$B432, WORKDAY(DATE(YEAR($BB432), MONTH(BF432)+1, DAY(BF432)-1), 1, Settings!$AY$23:$AY$38), BF432))</f>
        <v/>
      </c>
      <c r="BW432" s="119" t="str">
        <f>IF(BG432="", "", IF(BG432&lt;=$B432, WORKDAY(DATE(YEAR($BB432), MONTH(BG432)+1, DAY(BG432)-1), 1, Settings!$AY$23:$AY$38), BG432))</f>
        <v/>
      </c>
      <c r="BX432" s="119" t="str">
        <f>IF(BH432="", "", IF(BH432&lt;=$B432, WORKDAY(DATE(YEAR($BB432), MONTH(BH432)+1, DAY(BH432)-1), 1, Settings!$AY$23:$AY$38), BH432))</f>
        <v/>
      </c>
      <c r="BY432" s="119" t="str">
        <f>IF(BI432="", "", IF(BI432&lt;=$B432, WORKDAY(DATE(YEAR($BB432), MONTH(BI432)+1, DAY(BI432)-1), 1, Settings!$AY$23:$AY$38), BI432))</f>
        <v/>
      </c>
      <c r="BZ432" s="119" t="str">
        <f>IF(BJ432="", "", IF(BJ432&lt;=$B432, WORKDAY(DATE(YEAR($BB432), MONTH(BJ432)+1, DAY(BJ432)-1), 1, Settings!$AY$23:$AY$38), BJ432))</f>
        <v/>
      </c>
      <c r="CA432" s="119" t="str">
        <f>IF(BK432="", "", IF(BK432&lt;=$B432, WORKDAY(DATE(YEAR($BB432), MONTH(BK432)+1, DAY(BK432)-1), 1, Settings!$AY$23:$AY$38), BK432))</f>
        <v/>
      </c>
      <c r="CB432" s="119" t="str">
        <f>IF(BL432="", "", IF(BL432&lt;=$B432, WORKDAY(DATE(YEAR($BB432), MONTH(BL432)+1, DAY(BL432)-1), 1, Settings!$AY$23:$AY$38), BL432))</f>
        <v/>
      </c>
      <c r="CC432" s="119" t="str">
        <f>IF(BM432="", "", IF(BM432&lt;=$B432, WORKDAY(DATE(YEAR($BB432), MONTH(BM432)+1, DAY(BM432)-1), 1, Settings!$AY$23:$AY$38), BM432))</f>
        <v/>
      </c>
      <c r="CD432" s="119" t="str">
        <f>IF(BN432="", "", IF(BN432&lt;=$B432, WORKDAY(DATE(YEAR($BB432), MONTH(BN432)+1, DAY(BN432)-1), 1, Settings!$AY$23:$AY$38), BN432))</f>
        <v/>
      </c>
      <c r="CE432" s="119" t="str">
        <f>IF(BO432="", "", IF(BO432&lt;=$B432, WORKDAY(DATE(YEAR($BB432), MONTH(BO432)+1, DAY(BO432)-1), 1, Settings!$AY$23:$AY$38), BO432))</f>
        <v/>
      </c>
      <c r="CF432" s="120" t="str">
        <f>IF(BP432="", "", IF(BP432&lt;=$B432, WORKDAY(DATE(YEAR($BB432), MONTH(BP432)+1, DAY(BP432)-1), 1, Settings!$AY$23:$AY$38), BP432))</f>
        <v/>
      </c>
      <c r="CH432" s="48" t="str">
        <f t="shared" si="190"/>
        <v/>
      </c>
      <c r="CI432" s="49" t="str">
        <f t="shared" si="191"/>
        <v/>
      </c>
      <c r="CJ432" s="49" t="str">
        <f t="shared" si="192"/>
        <v/>
      </c>
      <c r="CK432" s="49" t="str">
        <f t="shared" si="193"/>
        <v/>
      </c>
      <c r="CL432" s="49" t="str">
        <f t="shared" si="194"/>
        <v/>
      </c>
      <c r="CM432" s="49" t="str">
        <f t="shared" si="195"/>
        <v/>
      </c>
      <c r="CN432" s="49" t="str">
        <f t="shared" si="196"/>
        <v/>
      </c>
      <c r="CO432" s="49" t="str">
        <f t="shared" si="197"/>
        <v/>
      </c>
      <c r="CP432" s="49" t="str">
        <f t="shared" si="198"/>
        <v/>
      </c>
      <c r="CQ432" s="49" t="str">
        <f t="shared" si="199"/>
        <v/>
      </c>
      <c r="CR432" s="49" t="str">
        <f t="shared" si="200"/>
        <v/>
      </c>
      <c r="CS432" s="49" t="str">
        <f t="shared" si="201"/>
        <v/>
      </c>
      <c r="CT432" s="49" t="str">
        <f t="shared" si="202"/>
        <v/>
      </c>
      <c r="CU432" s="49" t="str">
        <f t="shared" si="203"/>
        <v/>
      </c>
      <c r="CV432" s="16" t="str">
        <f t="shared" si="204"/>
        <v/>
      </c>
      <c r="CX432" s="48" t="str">
        <f t="shared" si="205"/>
        <v/>
      </c>
      <c r="CY432" s="49" t="str">
        <f t="shared" si="206"/>
        <v/>
      </c>
      <c r="CZ432" s="49" t="str">
        <f t="shared" si="207"/>
        <v/>
      </c>
      <c r="DA432" s="49" t="str">
        <f t="shared" si="208"/>
        <v/>
      </c>
      <c r="DB432" s="49" t="str">
        <f t="shared" si="209"/>
        <v/>
      </c>
      <c r="DC432" s="49" t="str">
        <f t="shared" si="210"/>
        <v/>
      </c>
      <c r="DD432" s="49" t="str">
        <f t="shared" si="211"/>
        <v/>
      </c>
      <c r="DE432" s="49" t="str">
        <f t="shared" si="212"/>
        <v/>
      </c>
      <c r="DF432" s="49" t="str">
        <f t="shared" si="213"/>
        <v/>
      </c>
      <c r="DG432" s="49" t="str">
        <f t="shared" si="214"/>
        <v/>
      </c>
      <c r="DH432" s="49" t="str">
        <f t="shared" si="215"/>
        <v/>
      </c>
      <c r="DI432" s="49" t="str">
        <f t="shared" si="216"/>
        <v/>
      </c>
      <c r="DJ432" s="49" t="str">
        <f t="shared" si="217"/>
        <v/>
      </c>
      <c r="DK432" s="49" t="str">
        <f t="shared" si="218"/>
        <v/>
      </c>
      <c r="DL432" s="16" t="str">
        <f t="shared" si="219"/>
        <v/>
      </c>
      <c r="DN432" s="17" t="str">
        <f t="shared" si="220"/>
        <v>Aug 2020</v>
      </c>
    </row>
    <row r="433" spans="1:118" x14ac:dyDescent="0.25">
      <c r="A433" s="30"/>
      <c r="B433" s="102">
        <f>IF(B432="", "", IFERROR(IF(B432+1&gt;Settings!$G$25, "", B432+1), ""))</f>
        <v>44069</v>
      </c>
      <c r="C433" s="294"/>
      <c r="D433" s="295"/>
      <c r="E433" s="295"/>
      <c r="F433" s="295"/>
      <c r="G433" s="295"/>
      <c r="H433" s="295"/>
      <c r="I433" s="295"/>
      <c r="J433" s="295"/>
      <c r="K433" s="295"/>
      <c r="L433" s="295"/>
      <c r="M433" s="295"/>
      <c r="N433" s="295"/>
      <c r="O433" s="295"/>
      <c r="P433" s="295"/>
      <c r="Q433" s="296"/>
      <c r="R433" s="30"/>
      <c r="T433" s="17" t="str">
        <f>IF($B433="", "", IF($B433&lt;Settings!$G$23, "Old", "New"))</f>
        <v>New</v>
      </c>
      <c r="AL433" s="118" t="str">
        <f>IF(OR($B433="", C433="", C$10="", AL$9), "", IFERROR($B433+INDEX(Settings!$AF$19:$AF$33, MATCH(C$10, Settings!$Y$19:$Y$33, 0))+IF(INDEX(Settings!$AI$19:$AI$33, MATCH(C$10, Settings!$Y$19:$Y$33, 0))="", 0, INDEX($AO$2:$AU$8, MATCH(TEXT($B433, "ddd"), $AN$2:$AN$8, 0), MATCH(INDEX(Settings!$AI$19:$AI$33, MATCH(C$10, Settings!$Y$19:$Y$33, 0)), $AO$1:$AU$1, 0))), 0))</f>
        <v/>
      </c>
      <c r="AM433" s="119" t="str">
        <f>IF(OR($B433="", D433="", D$10="", AM$9), "", IFERROR($B433+INDEX(Settings!$AF$19:$AF$33, MATCH(D$10, Settings!$Y$19:$Y$33, 0))+IF(INDEX(Settings!$AI$19:$AI$33, MATCH(D$10, Settings!$Y$19:$Y$33, 0))="", 0, INDEX($AO$2:$AU$8, MATCH(TEXT($B433, "ddd"), $AN$2:$AN$8, 0), MATCH(INDEX(Settings!$AI$19:$AI$33, MATCH(D$10, Settings!$Y$19:$Y$33, 0)), $AO$1:$AU$1, 0))), 0))</f>
        <v/>
      </c>
      <c r="AN433" s="119" t="str">
        <f>IF(OR($B433="", E433="", E$10="", AN$9), "", IFERROR($B433+INDEX(Settings!$AF$19:$AF$33, MATCH(E$10, Settings!$Y$19:$Y$33, 0))+IF(INDEX(Settings!$AI$19:$AI$33, MATCH(E$10, Settings!$Y$19:$Y$33, 0))="", 0, INDEX($AO$2:$AU$8, MATCH(TEXT($B433, "ddd"), $AN$2:$AN$8, 0), MATCH(INDEX(Settings!$AI$19:$AI$33, MATCH(E$10, Settings!$Y$19:$Y$33, 0)), $AO$1:$AU$1, 0))), 0))</f>
        <v/>
      </c>
      <c r="AO433" s="119" t="str">
        <f>IF(OR($B433="", F433="", F$10="", AO$9), "", IFERROR($B433+INDEX(Settings!$AF$19:$AF$33, MATCH(F$10, Settings!$Y$19:$Y$33, 0))+IF(INDEX(Settings!$AI$19:$AI$33, MATCH(F$10, Settings!$Y$19:$Y$33, 0))="", 0, INDEX($AO$2:$AU$8, MATCH(TEXT($B433, "ddd"), $AN$2:$AN$8, 0), MATCH(INDEX(Settings!$AI$19:$AI$33, MATCH(F$10, Settings!$Y$19:$Y$33, 0)), $AO$1:$AU$1, 0))), 0))</f>
        <v/>
      </c>
      <c r="AP433" s="119" t="str">
        <f>IF(OR($B433="", G433="", G$10="", AP$9), "", IFERROR($B433+INDEX(Settings!$AF$19:$AF$33, MATCH(G$10, Settings!$Y$19:$Y$33, 0))+IF(INDEX(Settings!$AI$19:$AI$33, MATCH(G$10, Settings!$Y$19:$Y$33, 0))="", 0, INDEX($AO$2:$AU$8, MATCH(TEXT($B433, "ddd"), $AN$2:$AN$8, 0), MATCH(INDEX(Settings!$AI$19:$AI$33, MATCH(G$10, Settings!$Y$19:$Y$33, 0)), $AO$1:$AU$1, 0))), 0))</f>
        <v/>
      </c>
      <c r="AQ433" s="119" t="str">
        <f>IF(OR($B433="", H433="", H$10="", AQ$9), "", IFERROR($B433+INDEX(Settings!$AF$19:$AF$33, MATCH(H$10, Settings!$Y$19:$Y$33, 0))+IF(INDEX(Settings!$AI$19:$AI$33, MATCH(H$10, Settings!$Y$19:$Y$33, 0))="", 0, INDEX($AO$2:$AU$8, MATCH(TEXT($B433, "ddd"), $AN$2:$AN$8, 0), MATCH(INDEX(Settings!$AI$19:$AI$33, MATCH(H$10, Settings!$Y$19:$Y$33, 0)), $AO$1:$AU$1, 0))), 0))</f>
        <v/>
      </c>
      <c r="AR433" s="119" t="str">
        <f>IF(OR($B433="", I433="", I$10="", AR$9), "", IFERROR($B433+INDEX(Settings!$AF$19:$AF$33, MATCH(I$10, Settings!$Y$19:$Y$33, 0))+IF(INDEX(Settings!$AI$19:$AI$33, MATCH(I$10, Settings!$Y$19:$Y$33, 0))="", 0, INDEX($AO$2:$AU$8, MATCH(TEXT($B433, "ddd"), $AN$2:$AN$8, 0), MATCH(INDEX(Settings!$AI$19:$AI$33, MATCH(I$10, Settings!$Y$19:$Y$33, 0)), $AO$1:$AU$1, 0))), 0))</f>
        <v/>
      </c>
      <c r="AS433" s="119" t="str">
        <f>IF(OR($B433="", J433="", J$10="", AS$9), "", IFERROR($B433+INDEX(Settings!$AF$19:$AF$33, MATCH(J$10, Settings!$Y$19:$Y$33, 0))+IF(INDEX(Settings!$AI$19:$AI$33, MATCH(J$10, Settings!$Y$19:$Y$33, 0))="", 0, INDEX($AO$2:$AU$8, MATCH(TEXT($B433, "ddd"), $AN$2:$AN$8, 0), MATCH(INDEX(Settings!$AI$19:$AI$33, MATCH(J$10, Settings!$Y$19:$Y$33, 0)), $AO$1:$AU$1, 0))), 0))</f>
        <v/>
      </c>
      <c r="AT433" s="119" t="str">
        <f>IF(OR($B433="", K433="", K$10="", AT$9), "", IFERROR($B433+INDEX(Settings!$AF$19:$AF$33, MATCH(K$10, Settings!$Y$19:$Y$33, 0))+IF(INDEX(Settings!$AI$19:$AI$33, MATCH(K$10, Settings!$Y$19:$Y$33, 0))="", 0, INDEX($AO$2:$AU$8, MATCH(TEXT($B433, "ddd"), $AN$2:$AN$8, 0), MATCH(INDEX(Settings!$AI$19:$AI$33, MATCH(K$10, Settings!$Y$19:$Y$33, 0)), $AO$1:$AU$1, 0))), 0))</f>
        <v/>
      </c>
      <c r="AU433" s="119" t="str">
        <f>IF(OR($B433="", L433="", L$10="", AU$9), "", IFERROR($B433+INDEX(Settings!$AF$19:$AF$33, MATCH(L$10, Settings!$Y$19:$Y$33, 0))+IF(INDEX(Settings!$AI$19:$AI$33, MATCH(L$10, Settings!$Y$19:$Y$33, 0))="", 0, INDEX($AO$2:$AU$8, MATCH(TEXT($B433, "ddd"), $AN$2:$AN$8, 0), MATCH(INDEX(Settings!$AI$19:$AI$33, MATCH(L$10, Settings!$Y$19:$Y$33, 0)), $AO$1:$AU$1, 0))), 0))</f>
        <v/>
      </c>
      <c r="AV433" s="119" t="str">
        <f>IF(OR($B433="", M433="", M$10="", AV$9), "", IFERROR($B433+INDEX(Settings!$AF$19:$AF$33, MATCH(M$10, Settings!$Y$19:$Y$33, 0))+IF(INDEX(Settings!$AI$19:$AI$33, MATCH(M$10, Settings!$Y$19:$Y$33, 0))="", 0, INDEX($AO$2:$AU$8, MATCH(TEXT($B433, "ddd"), $AN$2:$AN$8, 0), MATCH(INDEX(Settings!$AI$19:$AI$33, MATCH(M$10, Settings!$Y$19:$Y$33, 0)), $AO$1:$AU$1, 0))), 0))</f>
        <v/>
      </c>
      <c r="AW433" s="119" t="str">
        <f>IF(OR($B433="", N433="", N$10="", AW$9), "", IFERROR($B433+INDEX(Settings!$AF$19:$AF$33, MATCH(N$10, Settings!$Y$19:$Y$33, 0))+IF(INDEX(Settings!$AI$19:$AI$33, MATCH(N$10, Settings!$Y$19:$Y$33, 0))="", 0, INDEX($AO$2:$AU$8, MATCH(TEXT($B433, "ddd"), $AN$2:$AN$8, 0), MATCH(INDEX(Settings!$AI$19:$AI$33, MATCH(N$10, Settings!$Y$19:$Y$33, 0)), $AO$1:$AU$1, 0))), 0))</f>
        <v/>
      </c>
      <c r="AX433" s="119" t="str">
        <f>IF(OR($B433="", O433="", O$10="", AX$9), "", IFERROR($B433+INDEX(Settings!$AF$19:$AF$33, MATCH(O$10, Settings!$Y$19:$Y$33, 0))+IF(INDEX(Settings!$AI$19:$AI$33, MATCH(O$10, Settings!$Y$19:$Y$33, 0))="", 0, INDEX($AO$2:$AU$8, MATCH(TEXT($B433, "ddd"), $AN$2:$AN$8, 0), MATCH(INDEX(Settings!$AI$19:$AI$33, MATCH(O$10, Settings!$Y$19:$Y$33, 0)), $AO$1:$AU$1, 0))), 0))</f>
        <v/>
      </c>
      <c r="AY433" s="119" t="str">
        <f>IF(OR($B433="", P433="", P$10="", AY$9), "", IFERROR($B433+INDEX(Settings!$AF$19:$AF$33, MATCH(P$10, Settings!$Y$19:$Y$33, 0))+IF(INDEX(Settings!$AI$19:$AI$33, MATCH(P$10, Settings!$Y$19:$Y$33, 0))="", 0, INDEX($AO$2:$AU$8, MATCH(TEXT($B433, "ddd"), $AN$2:$AN$8, 0), MATCH(INDEX(Settings!$AI$19:$AI$33, MATCH(P$10, Settings!$Y$19:$Y$33, 0)), $AO$1:$AU$1, 0))), 0))</f>
        <v/>
      </c>
      <c r="AZ433" s="120" t="str">
        <f>IF(OR($B433="", Q433="", Q$10="", AZ$9), "", IFERROR($B433+INDEX(Settings!$AF$19:$AF$33, MATCH(Q$10, Settings!$Y$19:$Y$33, 0))+IF(INDEX(Settings!$AI$19:$AI$33, MATCH(Q$10, Settings!$Y$19:$Y$33, 0))="", 0, INDEX($AO$2:$AU$8, MATCH(TEXT($B433, "ddd"), $AN$2:$AN$8, 0), MATCH(INDEX(Settings!$AI$19:$AI$33, MATCH(Q$10, Settings!$Y$19:$Y$33, 0)), $AO$1:$AU$1, 0))), 0))</f>
        <v/>
      </c>
      <c r="BB433" s="118" t="str">
        <f>IF(OR(C$10="", $B433="", C433="", BB$9=""), "", IFERROR(WORKDAY((DATE(YEAR($B433), MONTH($B433)+INDEX(Settings!$AM$19:$AM$33, MATCH(C$10, Settings!$Y$19:$Y$33, 0)), IF(INDEX(Settings!$AQ$19:$AQ$33, MATCH(C$10, Settings!$Y$19:$Y$33, 0))=0, DAY($B433), INDEX(Settings!$AQ$19:$AQ$33, MATCH(C$10, Settings!$Y$19:$Y$33, 0))))-1), 1, Settings!$AY$23:$AY$38), ""))</f>
        <v/>
      </c>
      <c r="BC433" s="119" t="str">
        <f>IF(OR(D$10="", $B433="", D433="", BC$9=""), "", IFERROR(WORKDAY((DATE(YEAR($B433), MONTH($B433)+INDEX(Settings!$AM$19:$AM$33, MATCH(D$10, Settings!$Y$19:$Y$33, 0)), IF(INDEX(Settings!$AQ$19:$AQ$33, MATCH(D$10, Settings!$Y$19:$Y$33, 0))=0, DAY($B433), INDEX(Settings!$AQ$19:$AQ$33, MATCH(D$10, Settings!$Y$19:$Y$33, 0))))-1), 1, Settings!$AY$23:$AY$38), ""))</f>
        <v/>
      </c>
      <c r="BD433" s="119" t="str">
        <f>IF(OR(E$10="", $B433="", E433="", BD$9=""), "", IFERROR(WORKDAY((DATE(YEAR($B433), MONTH($B433)+INDEX(Settings!$AM$19:$AM$33, MATCH(E$10, Settings!$Y$19:$Y$33, 0)), IF(INDEX(Settings!$AQ$19:$AQ$33, MATCH(E$10, Settings!$Y$19:$Y$33, 0))=0, DAY($B433), INDEX(Settings!$AQ$19:$AQ$33, MATCH(E$10, Settings!$Y$19:$Y$33, 0))))-1), 1, Settings!$AY$23:$AY$38), ""))</f>
        <v/>
      </c>
      <c r="BE433" s="119" t="str">
        <f>IF(OR(F$10="", $B433="", F433="", BE$9=""), "", IFERROR(WORKDAY((DATE(YEAR($B433), MONTH($B433)+INDEX(Settings!$AM$19:$AM$33, MATCH(F$10, Settings!$Y$19:$Y$33, 0)), IF(INDEX(Settings!$AQ$19:$AQ$33, MATCH(F$10, Settings!$Y$19:$Y$33, 0))=0, DAY($B433), INDEX(Settings!$AQ$19:$AQ$33, MATCH(F$10, Settings!$Y$19:$Y$33, 0))))-1), 1, Settings!$AY$23:$AY$38), ""))</f>
        <v/>
      </c>
      <c r="BF433" s="119" t="str">
        <f>IF(OR(G$10="", $B433="", G433="", BF$9=""), "", IFERROR(WORKDAY((DATE(YEAR($B433), MONTH($B433)+INDEX(Settings!$AM$19:$AM$33, MATCH(G$10, Settings!$Y$19:$Y$33, 0)), IF(INDEX(Settings!$AQ$19:$AQ$33, MATCH(G$10, Settings!$Y$19:$Y$33, 0))=0, DAY($B433), INDEX(Settings!$AQ$19:$AQ$33, MATCH(G$10, Settings!$Y$19:$Y$33, 0))))-1), 1, Settings!$AY$23:$AY$38), ""))</f>
        <v/>
      </c>
      <c r="BG433" s="119" t="str">
        <f>IF(OR(H$10="", $B433="", H433="", BG$9=""), "", IFERROR(WORKDAY((DATE(YEAR($B433), MONTH($B433)+INDEX(Settings!$AM$19:$AM$33, MATCH(H$10, Settings!$Y$19:$Y$33, 0)), IF(INDEX(Settings!$AQ$19:$AQ$33, MATCH(H$10, Settings!$Y$19:$Y$33, 0))=0, DAY($B433), INDEX(Settings!$AQ$19:$AQ$33, MATCH(H$10, Settings!$Y$19:$Y$33, 0))))-1), 1, Settings!$AY$23:$AY$38), ""))</f>
        <v/>
      </c>
      <c r="BH433" s="119" t="str">
        <f>IF(OR(I$10="", $B433="", I433="", BH$9=""), "", IFERROR(WORKDAY((DATE(YEAR($B433), MONTH($B433)+INDEX(Settings!$AM$19:$AM$33, MATCH(I$10, Settings!$Y$19:$Y$33, 0)), IF(INDEX(Settings!$AQ$19:$AQ$33, MATCH(I$10, Settings!$Y$19:$Y$33, 0))=0, DAY($B433), INDEX(Settings!$AQ$19:$AQ$33, MATCH(I$10, Settings!$Y$19:$Y$33, 0))))-1), 1, Settings!$AY$23:$AY$38), ""))</f>
        <v/>
      </c>
      <c r="BI433" s="119" t="str">
        <f>IF(OR(J$10="", $B433="", J433="", BI$9=""), "", IFERROR(WORKDAY((DATE(YEAR($B433), MONTH($B433)+INDEX(Settings!$AM$19:$AM$33, MATCH(J$10, Settings!$Y$19:$Y$33, 0)), IF(INDEX(Settings!$AQ$19:$AQ$33, MATCH(J$10, Settings!$Y$19:$Y$33, 0))=0, DAY($B433), INDEX(Settings!$AQ$19:$AQ$33, MATCH(J$10, Settings!$Y$19:$Y$33, 0))))-1), 1, Settings!$AY$23:$AY$38), ""))</f>
        <v/>
      </c>
      <c r="BJ433" s="119" t="str">
        <f>IF(OR(K$10="", $B433="", K433="", BJ$9=""), "", IFERROR(WORKDAY((DATE(YEAR($B433), MONTH($B433)+INDEX(Settings!$AM$19:$AM$33, MATCH(K$10, Settings!$Y$19:$Y$33, 0)), IF(INDEX(Settings!$AQ$19:$AQ$33, MATCH(K$10, Settings!$Y$19:$Y$33, 0))=0, DAY($B433), INDEX(Settings!$AQ$19:$AQ$33, MATCH(K$10, Settings!$Y$19:$Y$33, 0))))-1), 1, Settings!$AY$23:$AY$38), ""))</f>
        <v/>
      </c>
      <c r="BK433" s="119" t="str">
        <f>IF(OR(L$10="", $B433="", L433="", BK$9=""), "", IFERROR(WORKDAY((DATE(YEAR($B433), MONTH($B433)+INDEX(Settings!$AM$19:$AM$33, MATCH(L$10, Settings!$Y$19:$Y$33, 0)), IF(INDEX(Settings!$AQ$19:$AQ$33, MATCH(L$10, Settings!$Y$19:$Y$33, 0))=0, DAY($B433), INDEX(Settings!$AQ$19:$AQ$33, MATCH(L$10, Settings!$Y$19:$Y$33, 0))))-1), 1, Settings!$AY$23:$AY$38), ""))</f>
        <v/>
      </c>
      <c r="BL433" s="119" t="str">
        <f>IF(OR(M$10="", $B433="", M433="", BL$9=""), "", IFERROR(WORKDAY((DATE(YEAR($B433), MONTH($B433)+INDEX(Settings!$AM$19:$AM$33, MATCH(M$10, Settings!$Y$19:$Y$33, 0)), IF(INDEX(Settings!$AQ$19:$AQ$33, MATCH(M$10, Settings!$Y$19:$Y$33, 0))=0, DAY($B433), INDEX(Settings!$AQ$19:$AQ$33, MATCH(M$10, Settings!$Y$19:$Y$33, 0))))-1), 1, Settings!$AY$23:$AY$38), ""))</f>
        <v/>
      </c>
      <c r="BM433" s="119" t="str">
        <f>IF(OR(N$10="", $B433="", N433="", BM$9=""), "", IFERROR(WORKDAY((DATE(YEAR($B433), MONTH($B433)+INDEX(Settings!$AM$19:$AM$33, MATCH(N$10, Settings!$Y$19:$Y$33, 0)), IF(INDEX(Settings!$AQ$19:$AQ$33, MATCH(N$10, Settings!$Y$19:$Y$33, 0))=0, DAY($B433), INDEX(Settings!$AQ$19:$AQ$33, MATCH(N$10, Settings!$Y$19:$Y$33, 0))))-1), 1, Settings!$AY$23:$AY$38), ""))</f>
        <v/>
      </c>
      <c r="BN433" s="119" t="str">
        <f>IF(OR(O$10="", $B433="", O433="", BN$9=""), "", IFERROR(WORKDAY((DATE(YEAR($B433), MONTH($B433)+INDEX(Settings!$AM$19:$AM$33, MATCH(O$10, Settings!$Y$19:$Y$33, 0)), IF(INDEX(Settings!$AQ$19:$AQ$33, MATCH(O$10, Settings!$Y$19:$Y$33, 0))=0, DAY($B433), INDEX(Settings!$AQ$19:$AQ$33, MATCH(O$10, Settings!$Y$19:$Y$33, 0))))-1), 1, Settings!$AY$23:$AY$38), ""))</f>
        <v/>
      </c>
      <c r="BO433" s="119" t="str">
        <f>IF(OR(P$10="", $B433="", P433="", BO$9=""), "", IFERROR(WORKDAY((DATE(YEAR($B433), MONTH($B433)+INDEX(Settings!$AM$19:$AM$33, MATCH(P$10, Settings!$Y$19:$Y$33, 0)), IF(INDEX(Settings!$AQ$19:$AQ$33, MATCH(P$10, Settings!$Y$19:$Y$33, 0))=0, DAY($B433), INDEX(Settings!$AQ$19:$AQ$33, MATCH(P$10, Settings!$Y$19:$Y$33, 0))))-1), 1, Settings!$AY$23:$AY$38), ""))</f>
        <v/>
      </c>
      <c r="BP433" s="120" t="str">
        <f>IF(OR(Q$10="", $B433="", Q433="", BP$9=""), "", IFERROR(WORKDAY((DATE(YEAR($B433), MONTH($B433)+INDEX(Settings!$AM$19:$AM$33, MATCH(Q$10, Settings!$Y$19:$Y$33, 0)), IF(INDEX(Settings!$AQ$19:$AQ$33, MATCH(Q$10, Settings!$Y$19:$Y$33, 0))=0, DAY($B433), INDEX(Settings!$AQ$19:$AQ$33, MATCH(Q$10, Settings!$Y$19:$Y$33, 0))))-1), 1, Settings!$AY$23:$AY$38), ""))</f>
        <v/>
      </c>
      <c r="BR433" s="118" t="str">
        <f>IF(BB433="", "", IF(BB433&lt;=$B433, WORKDAY(DATE(YEAR($BB433), MONTH(BB433)+1, DAY(BB433)-1), 1, Settings!$AY$23:$AY$38), BB433))</f>
        <v/>
      </c>
      <c r="BS433" s="119" t="str">
        <f>IF(BC433="", "", IF(BC433&lt;=$B433, WORKDAY(DATE(YEAR($BB433), MONTH(BC433)+1, DAY(BC433)-1), 1, Settings!$AY$23:$AY$38), BC433))</f>
        <v/>
      </c>
      <c r="BT433" s="119" t="str">
        <f>IF(BD433="", "", IF(BD433&lt;=$B433, WORKDAY(DATE(YEAR($BB433), MONTH(BD433)+1, DAY(BD433)-1), 1, Settings!$AY$23:$AY$38), BD433))</f>
        <v/>
      </c>
      <c r="BU433" s="119" t="str">
        <f>IF(BE433="", "", IF(BE433&lt;=$B433, WORKDAY(DATE(YEAR($BB433), MONTH(BE433)+1, DAY(BE433)-1), 1, Settings!$AY$23:$AY$38), BE433))</f>
        <v/>
      </c>
      <c r="BV433" s="119" t="str">
        <f>IF(BF433="", "", IF(BF433&lt;=$B433, WORKDAY(DATE(YEAR($BB433), MONTH(BF433)+1, DAY(BF433)-1), 1, Settings!$AY$23:$AY$38), BF433))</f>
        <v/>
      </c>
      <c r="BW433" s="119" t="str">
        <f>IF(BG433="", "", IF(BG433&lt;=$B433, WORKDAY(DATE(YEAR($BB433), MONTH(BG433)+1, DAY(BG433)-1), 1, Settings!$AY$23:$AY$38), BG433))</f>
        <v/>
      </c>
      <c r="BX433" s="119" t="str">
        <f>IF(BH433="", "", IF(BH433&lt;=$B433, WORKDAY(DATE(YEAR($BB433), MONTH(BH433)+1, DAY(BH433)-1), 1, Settings!$AY$23:$AY$38), BH433))</f>
        <v/>
      </c>
      <c r="BY433" s="119" t="str">
        <f>IF(BI433="", "", IF(BI433&lt;=$B433, WORKDAY(DATE(YEAR($BB433), MONTH(BI433)+1, DAY(BI433)-1), 1, Settings!$AY$23:$AY$38), BI433))</f>
        <v/>
      </c>
      <c r="BZ433" s="119" t="str">
        <f>IF(BJ433="", "", IF(BJ433&lt;=$B433, WORKDAY(DATE(YEAR($BB433), MONTH(BJ433)+1, DAY(BJ433)-1), 1, Settings!$AY$23:$AY$38), BJ433))</f>
        <v/>
      </c>
      <c r="CA433" s="119" t="str">
        <f>IF(BK433="", "", IF(BK433&lt;=$B433, WORKDAY(DATE(YEAR($BB433), MONTH(BK433)+1, DAY(BK433)-1), 1, Settings!$AY$23:$AY$38), BK433))</f>
        <v/>
      </c>
      <c r="CB433" s="119" t="str">
        <f>IF(BL433="", "", IF(BL433&lt;=$B433, WORKDAY(DATE(YEAR($BB433), MONTH(BL433)+1, DAY(BL433)-1), 1, Settings!$AY$23:$AY$38), BL433))</f>
        <v/>
      </c>
      <c r="CC433" s="119" t="str">
        <f>IF(BM433="", "", IF(BM433&lt;=$B433, WORKDAY(DATE(YEAR($BB433), MONTH(BM433)+1, DAY(BM433)-1), 1, Settings!$AY$23:$AY$38), BM433))</f>
        <v/>
      </c>
      <c r="CD433" s="119" t="str">
        <f>IF(BN433="", "", IF(BN433&lt;=$B433, WORKDAY(DATE(YEAR($BB433), MONTH(BN433)+1, DAY(BN433)-1), 1, Settings!$AY$23:$AY$38), BN433))</f>
        <v/>
      </c>
      <c r="CE433" s="119" t="str">
        <f>IF(BO433="", "", IF(BO433&lt;=$B433, WORKDAY(DATE(YEAR($BB433), MONTH(BO433)+1, DAY(BO433)-1), 1, Settings!$AY$23:$AY$38), BO433))</f>
        <v/>
      </c>
      <c r="CF433" s="120" t="str">
        <f>IF(BP433="", "", IF(BP433&lt;=$B433, WORKDAY(DATE(YEAR($BB433), MONTH(BP433)+1, DAY(BP433)-1), 1, Settings!$AY$23:$AY$38), BP433))</f>
        <v/>
      </c>
      <c r="CH433" s="48" t="str">
        <f t="shared" si="190"/>
        <v/>
      </c>
      <c r="CI433" s="49" t="str">
        <f t="shared" si="191"/>
        <v/>
      </c>
      <c r="CJ433" s="49" t="str">
        <f t="shared" si="192"/>
        <v/>
      </c>
      <c r="CK433" s="49" t="str">
        <f t="shared" si="193"/>
        <v/>
      </c>
      <c r="CL433" s="49" t="str">
        <f t="shared" si="194"/>
        <v/>
      </c>
      <c r="CM433" s="49" t="str">
        <f t="shared" si="195"/>
        <v/>
      </c>
      <c r="CN433" s="49" t="str">
        <f t="shared" si="196"/>
        <v/>
      </c>
      <c r="CO433" s="49" t="str">
        <f t="shared" si="197"/>
        <v/>
      </c>
      <c r="CP433" s="49" t="str">
        <f t="shared" si="198"/>
        <v/>
      </c>
      <c r="CQ433" s="49" t="str">
        <f t="shared" si="199"/>
        <v/>
      </c>
      <c r="CR433" s="49" t="str">
        <f t="shared" si="200"/>
        <v/>
      </c>
      <c r="CS433" s="49" t="str">
        <f t="shared" si="201"/>
        <v/>
      </c>
      <c r="CT433" s="49" t="str">
        <f t="shared" si="202"/>
        <v/>
      </c>
      <c r="CU433" s="49" t="str">
        <f t="shared" si="203"/>
        <v/>
      </c>
      <c r="CV433" s="16" t="str">
        <f t="shared" si="204"/>
        <v/>
      </c>
      <c r="CX433" s="48" t="str">
        <f t="shared" si="205"/>
        <v/>
      </c>
      <c r="CY433" s="49" t="str">
        <f t="shared" si="206"/>
        <v/>
      </c>
      <c r="CZ433" s="49" t="str">
        <f t="shared" si="207"/>
        <v/>
      </c>
      <c r="DA433" s="49" t="str">
        <f t="shared" si="208"/>
        <v/>
      </c>
      <c r="DB433" s="49" t="str">
        <f t="shared" si="209"/>
        <v/>
      </c>
      <c r="DC433" s="49" t="str">
        <f t="shared" si="210"/>
        <v/>
      </c>
      <c r="DD433" s="49" t="str">
        <f t="shared" si="211"/>
        <v/>
      </c>
      <c r="DE433" s="49" t="str">
        <f t="shared" si="212"/>
        <v/>
      </c>
      <c r="DF433" s="49" t="str">
        <f t="shared" si="213"/>
        <v/>
      </c>
      <c r="DG433" s="49" t="str">
        <f t="shared" si="214"/>
        <v/>
      </c>
      <c r="DH433" s="49" t="str">
        <f t="shared" si="215"/>
        <v/>
      </c>
      <c r="DI433" s="49" t="str">
        <f t="shared" si="216"/>
        <v/>
      </c>
      <c r="DJ433" s="49" t="str">
        <f t="shared" si="217"/>
        <v/>
      </c>
      <c r="DK433" s="49" t="str">
        <f t="shared" si="218"/>
        <v/>
      </c>
      <c r="DL433" s="16" t="str">
        <f t="shared" si="219"/>
        <v/>
      </c>
      <c r="DN433" s="17" t="str">
        <f t="shared" si="220"/>
        <v>Aug 2020</v>
      </c>
    </row>
    <row r="434" spans="1:118" x14ac:dyDescent="0.25">
      <c r="A434" s="30"/>
      <c r="B434" s="102">
        <f>IF(B433="", "", IFERROR(IF(B433+1&gt;Settings!$G$25, "", B433+1), ""))</f>
        <v>44070</v>
      </c>
      <c r="C434" s="294"/>
      <c r="D434" s="295"/>
      <c r="E434" s="295"/>
      <c r="F434" s="295"/>
      <c r="G434" s="295"/>
      <c r="H434" s="295"/>
      <c r="I434" s="295"/>
      <c r="J434" s="295"/>
      <c r="K434" s="295"/>
      <c r="L434" s="295"/>
      <c r="M434" s="295"/>
      <c r="N434" s="295"/>
      <c r="O434" s="295"/>
      <c r="P434" s="295"/>
      <c r="Q434" s="296"/>
      <c r="R434" s="30"/>
      <c r="T434" s="17" t="str">
        <f>IF($B434="", "", IF($B434&lt;Settings!$G$23, "Old", "New"))</f>
        <v>New</v>
      </c>
      <c r="AL434" s="118" t="str">
        <f>IF(OR($B434="", C434="", C$10="", AL$9), "", IFERROR($B434+INDEX(Settings!$AF$19:$AF$33, MATCH(C$10, Settings!$Y$19:$Y$33, 0))+IF(INDEX(Settings!$AI$19:$AI$33, MATCH(C$10, Settings!$Y$19:$Y$33, 0))="", 0, INDEX($AO$2:$AU$8, MATCH(TEXT($B434, "ddd"), $AN$2:$AN$8, 0), MATCH(INDEX(Settings!$AI$19:$AI$33, MATCH(C$10, Settings!$Y$19:$Y$33, 0)), $AO$1:$AU$1, 0))), 0))</f>
        <v/>
      </c>
      <c r="AM434" s="119" t="str">
        <f>IF(OR($B434="", D434="", D$10="", AM$9), "", IFERROR($B434+INDEX(Settings!$AF$19:$AF$33, MATCH(D$10, Settings!$Y$19:$Y$33, 0))+IF(INDEX(Settings!$AI$19:$AI$33, MATCH(D$10, Settings!$Y$19:$Y$33, 0))="", 0, INDEX($AO$2:$AU$8, MATCH(TEXT($B434, "ddd"), $AN$2:$AN$8, 0), MATCH(INDEX(Settings!$AI$19:$AI$33, MATCH(D$10, Settings!$Y$19:$Y$33, 0)), $AO$1:$AU$1, 0))), 0))</f>
        <v/>
      </c>
      <c r="AN434" s="119" t="str">
        <f>IF(OR($B434="", E434="", E$10="", AN$9), "", IFERROR($B434+INDEX(Settings!$AF$19:$AF$33, MATCH(E$10, Settings!$Y$19:$Y$33, 0))+IF(INDEX(Settings!$AI$19:$AI$33, MATCH(E$10, Settings!$Y$19:$Y$33, 0))="", 0, INDEX($AO$2:$AU$8, MATCH(TEXT($B434, "ddd"), $AN$2:$AN$8, 0), MATCH(INDEX(Settings!$AI$19:$AI$33, MATCH(E$10, Settings!$Y$19:$Y$33, 0)), $AO$1:$AU$1, 0))), 0))</f>
        <v/>
      </c>
      <c r="AO434" s="119" t="str">
        <f>IF(OR($B434="", F434="", F$10="", AO$9), "", IFERROR($B434+INDEX(Settings!$AF$19:$AF$33, MATCH(F$10, Settings!$Y$19:$Y$33, 0))+IF(INDEX(Settings!$AI$19:$AI$33, MATCH(F$10, Settings!$Y$19:$Y$33, 0))="", 0, INDEX($AO$2:$AU$8, MATCH(TEXT($B434, "ddd"), $AN$2:$AN$8, 0), MATCH(INDEX(Settings!$AI$19:$AI$33, MATCH(F$10, Settings!$Y$19:$Y$33, 0)), $AO$1:$AU$1, 0))), 0))</f>
        <v/>
      </c>
      <c r="AP434" s="119" t="str">
        <f>IF(OR($B434="", G434="", G$10="", AP$9), "", IFERROR($B434+INDEX(Settings!$AF$19:$AF$33, MATCH(G$10, Settings!$Y$19:$Y$33, 0))+IF(INDEX(Settings!$AI$19:$AI$33, MATCH(G$10, Settings!$Y$19:$Y$33, 0))="", 0, INDEX($AO$2:$AU$8, MATCH(TEXT($B434, "ddd"), $AN$2:$AN$8, 0), MATCH(INDEX(Settings!$AI$19:$AI$33, MATCH(G$10, Settings!$Y$19:$Y$33, 0)), $AO$1:$AU$1, 0))), 0))</f>
        <v/>
      </c>
      <c r="AQ434" s="119" t="str">
        <f>IF(OR($B434="", H434="", H$10="", AQ$9), "", IFERROR($B434+INDEX(Settings!$AF$19:$AF$33, MATCH(H$10, Settings!$Y$19:$Y$33, 0))+IF(INDEX(Settings!$AI$19:$AI$33, MATCH(H$10, Settings!$Y$19:$Y$33, 0))="", 0, INDEX($AO$2:$AU$8, MATCH(TEXT($B434, "ddd"), $AN$2:$AN$8, 0), MATCH(INDEX(Settings!$AI$19:$AI$33, MATCH(H$10, Settings!$Y$19:$Y$33, 0)), $AO$1:$AU$1, 0))), 0))</f>
        <v/>
      </c>
      <c r="AR434" s="119" t="str">
        <f>IF(OR($B434="", I434="", I$10="", AR$9), "", IFERROR($B434+INDEX(Settings!$AF$19:$AF$33, MATCH(I$10, Settings!$Y$19:$Y$33, 0))+IF(INDEX(Settings!$AI$19:$AI$33, MATCH(I$10, Settings!$Y$19:$Y$33, 0))="", 0, INDEX($AO$2:$AU$8, MATCH(TEXT($B434, "ddd"), $AN$2:$AN$8, 0), MATCH(INDEX(Settings!$AI$19:$AI$33, MATCH(I$10, Settings!$Y$19:$Y$33, 0)), $AO$1:$AU$1, 0))), 0))</f>
        <v/>
      </c>
      <c r="AS434" s="119" t="str">
        <f>IF(OR($B434="", J434="", J$10="", AS$9), "", IFERROR($B434+INDEX(Settings!$AF$19:$AF$33, MATCH(J$10, Settings!$Y$19:$Y$33, 0))+IF(INDEX(Settings!$AI$19:$AI$33, MATCH(J$10, Settings!$Y$19:$Y$33, 0))="", 0, INDEX($AO$2:$AU$8, MATCH(TEXT($B434, "ddd"), $AN$2:$AN$8, 0), MATCH(INDEX(Settings!$AI$19:$AI$33, MATCH(J$10, Settings!$Y$19:$Y$33, 0)), $AO$1:$AU$1, 0))), 0))</f>
        <v/>
      </c>
      <c r="AT434" s="119" t="str">
        <f>IF(OR($B434="", K434="", K$10="", AT$9), "", IFERROR($B434+INDEX(Settings!$AF$19:$AF$33, MATCH(K$10, Settings!$Y$19:$Y$33, 0))+IF(INDEX(Settings!$AI$19:$AI$33, MATCH(K$10, Settings!$Y$19:$Y$33, 0))="", 0, INDEX($AO$2:$AU$8, MATCH(TEXT($B434, "ddd"), $AN$2:$AN$8, 0), MATCH(INDEX(Settings!$AI$19:$AI$33, MATCH(K$10, Settings!$Y$19:$Y$33, 0)), $AO$1:$AU$1, 0))), 0))</f>
        <v/>
      </c>
      <c r="AU434" s="119" t="str">
        <f>IF(OR($B434="", L434="", L$10="", AU$9), "", IFERROR($B434+INDEX(Settings!$AF$19:$AF$33, MATCH(L$10, Settings!$Y$19:$Y$33, 0))+IF(INDEX(Settings!$AI$19:$AI$33, MATCH(L$10, Settings!$Y$19:$Y$33, 0))="", 0, INDEX($AO$2:$AU$8, MATCH(TEXT($B434, "ddd"), $AN$2:$AN$8, 0), MATCH(INDEX(Settings!$AI$19:$AI$33, MATCH(L$10, Settings!$Y$19:$Y$33, 0)), $AO$1:$AU$1, 0))), 0))</f>
        <v/>
      </c>
      <c r="AV434" s="119" t="str">
        <f>IF(OR($B434="", M434="", M$10="", AV$9), "", IFERROR($B434+INDEX(Settings!$AF$19:$AF$33, MATCH(M$10, Settings!$Y$19:$Y$33, 0))+IF(INDEX(Settings!$AI$19:$AI$33, MATCH(M$10, Settings!$Y$19:$Y$33, 0))="", 0, INDEX($AO$2:$AU$8, MATCH(TEXT($B434, "ddd"), $AN$2:$AN$8, 0), MATCH(INDEX(Settings!$AI$19:$AI$33, MATCH(M$10, Settings!$Y$19:$Y$33, 0)), $AO$1:$AU$1, 0))), 0))</f>
        <v/>
      </c>
      <c r="AW434" s="119" t="str">
        <f>IF(OR($B434="", N434="", N$10="", AW$9), "", IFERROR($B434+INDEX(Settings!$AF$19:$AF$33, MATCH(N$10, Settings!$Y$19:$Y$33, 0))+IF(INDEX(Settings!$AI$19:$AI$33, MATCH(N$10, Settings!$Y$19:$Y$33, 0))="", 0, INDEX($AO$2:$AU$8, MATCH(TEXT($B434, "ddd"), $AN$2:$AN$8, 0), MATCH(INDEX(Settings!$AI$19:$AI$33, MATCH(N$10, Settings!$Y$19:$Y$33, 0)), $AO$1:$AU$1, 0))), 0))</f>
        <v/>
      </c>
      <c r="AX434" s="119" t="str">
        <f>IF(OR($B434="", O434="", O$10="", AX$9), "", IFERROR($B434+INDEX(Settings!$AF$19:$AF$33, MATCH(O$10, Settings!$Y$19:$Y$33, 0))+IF(INDEX(Settings!$AI$19:$AI$33, MATCH(O$10, Settings!$Y$19:$Y$33, 0))="", 0, INDEX($AO$2:$AU$8, MATCH(TEXT($B434, "ddd"), $AN$2:$AN$8, 0), MATCH(INDEX(Settings!$AI$19:$AI$33, MATCH(O$10, Settings!$Y$19:$Y$33, 0)), $AO$1:$AU$1, 0))), 0))</f>
        <v/>
      </c>
      <c r="AY434" s="119" t="str">
        <f>IF(OR($B434="", P434="", P$10="", AY$9), "", IFERROR($B434+INDEX(Settings!$AF$19:$AF$33, MATCH(P$10, Settings!$Y$19:$Y$33, 0))+IF(INDEX(Settings!$AI$19:$AI$33, MATCH(P$10, Settings!$Y$19:$Y$33, 0))="", 0, INDEX($AO$2:$AU$8, MATCH(TEXT($B434, "ddd"), $AN$2:$AN$8, 0), MATCH(INDEX(Settings!$AI$19:$AI$33, MATCH(P$10, Settings!$Y$19:$Y$33, 0)), $AO$1:$AU$1, 0))), 0))</f>
        <v/>
      </c>
      <c r="AZ434" s="120" t="str">
        <f>IF(OR($B434="", Q434="", Q$10="", AZ$9), "", IFERROR($B434+INDEX(Settings!$AF$19:$AF$33, MATCH(Q$10, Settings!$Y$19:$Y$33, 0))+IF(INDEX(Settings!$AI$19:$AI$33, MATCH(Q$10, Settings!$Y$19:$Y$33, 0))="", 0, INDEX($AO$2:$AU$8, MATCH(TEXT($B434, "ddd"), $AN$2:$AN$8, 0), MATCH(INDEX(Settings!$AI$19:$AI$33, MATCH(Q$10, Settings!$Y$19:$Y$33, 0)), $AO$1:$AU$1, 0))), 0))</f>
        <v/>
      </c>
      <c r="BB434" s="118" t="str">
        <f>IF(OR(C$10="", $B434="", C434="", BB$9=""), "", IFERROR(WORKDAY((DATE(YEAR($B434), MONTH($B434)+INDEX(Settings!$AM$19:$AM$33, MATCH(C$10, Settings!$Y$19:$Y$33, 0)), IF(INDEX(Settings!$AQ$19:$AQ$33, MATCH(C$10, Settings!$Y$19:$Y$33, 0))=0, DAY($B434), INDEX(Settings!$AQ$19:$AQ$33, MATCH(C$10, Settings!$Y$19:$Y$33, 0))))-1), 1, Settings!$AY$23:$AY$38), ""))</f>
        <v/>
      </c>
      <c r="BC434" s="119" t="str">
        <f>IF(OR(D$10="", $B434="", D434="", BC$9=""), "", IFERROR(WORKDAY((DATE(YEAR($B434), MONTH($B434)+INDEX(Settings!$AM$19:$AM$33, MATCH(D$10, Settings!$Y$19:$Y$33, 0)), IF(INDEX(Settings!$AQ$19:$AQ$33, MATCH(D$10, Settings!$Y$19:$Y$33, 0))=0, DAY($B434), INDEX(Settings!$AQ$19:$AQ$33, MATCH(D$10, Settings!$Y$19:$Y$33, 0))))-1), 1, Settings!$AY$23:$AY$38), ""))</f>
        <v/>
      </c>
      <c r="BD434" s="119" t="str">
        <f>IF(OR(E$10="", $B434="", E434="", BD$9=""), "", IFERROR(WORKDAY((DATE(YEAR($B434), MONTH($B434)+INDEX(Settings!$AM$19:$AM$33, MATCH(E$10, Settings!$Y$19:$Y$33, 0)), IF(INDEX(Settings!$AQ$19:$AQ$33, MATCH(E$10, Settings!$Y$19:$Y$33, 0))=0, DAY($B434), INDEX(Settings!$AQ$19:$AQ$33, MATCH(E$10, Settings!$Y$19:$Y$33, 0))))-1), 1, Settings!$AY$23:$AY$38), ""))</f>
        <v/>
      </c>
      <c r="BE434" s="119" t="str">
        <f>IF(OR(F$10="", $B434="", F434="", BE$9=""), "", IFERROR(WORKDAY((DATE(YEAR($B434), MONTH($B434)+INDEX(Settings!$AM$19:$AM$33, MATCH(F$10, Settings!$Y$19:$Y$33, 0)), IF(INDEX(Settings!$AQ$19:$AQ$33, MATCH(F$10, Settings!$Y$19:$Y$33, 0))=0, DAY($B434), INDEX(Settings!$AQ$19:$AQ$33, MATCH(F$10, Settings!$Y$19:$Y$33, 0))))-1), 1, Settings!$AY$23:$AY$38), ""))</f>
        <v/>
      </c>
      <c r="BF434" s="119" t="str">
        <f>IF(OR(G$10="", $B434="", G434="", BF$9=""), "", IFERROR(WORKDAY((DATE(YEAR($B434), MONTH($B434)+INDEX(Settings!$AM$19:$AM$33, MATCH(G$10, Settings!$Y$19:$Y$33, 0)), IF(INDEX(Settings!$AQ$19:$AQ$33, MATCH(G$10, Settings!$Y$19:$Y$33, 0))=0, DAY($B434), INDEX(Settings!$AQ$19:$AQ$33, MATCH(G$10, Settings!$Y$19:$Y$33, 0))))-1), 1, Settings!$AY$23:$AY$38), ""))</f>
        <v/>
      </c>
      <c r="BG434" s="119" t="str">
        <f>IF(OR(H$10="", $B434="", H434="", BG$9=""), "", IFERROR(WORKDAY((DATE(YEAR($B434), MONTH($B434)+INDEX(Settings!$AM$19:$AM$33, MATCH(H$10, Settings!$Y$19:$Y$33, 0)), IF(INDEX(Settings!$AQ$19:$AQ$33, MATCH(H$10, Settings!$Y$19:$Y$33, 0))=0, DAY($B434), INDEX(Settings!$AQ$19:$AQ$33, MATCH(H$10, Settings!$Y$19:$Y$33, 0))))-1), 1, Settings!$AY$23:$AY$38), ""))</f>
        <v/>
      </c>
      <c r="BH434" s="119" t="str">
        <f>IF(OR(I$10="", $B434="", I434="", BH$9=""), "", IFERROR(WORKDAY((DATE(YEAR($B434), MONTH($B434)+INDEX(Settings!$AM$19:$AM$33, MATCH(I$10, Settings!$Y$19:$Y$33, 0)), IF(INDEX(Settings!$AQ$19:$AQ$33, MATCH(I$10, Settings!$Y$19:$Y$33, 0))=0, DAY($B434), INDEX(Settings!$AQ$19:$AQ$33, MATCH(I$10, Settings!$Y$19:$Y$33, 0))))-1), 1, Settings!$AY$23:$AY$38), ""))</f>
        <v/>
      </c>
      <c r="BI434" s="119" t="str">
        <f>IF(OR(J$10="", $B434="", J434="", BI$9=""), "", IFERROR(WORKDAY((DATE(YEAR($B434), MONTH($B434)+INDEX(Settings!$AM$19:$AM$33, MATCH(J$10, Settings!$Y$19:$Y$33, 0)), IF(INDEX(Settings!$AQ$19:$AQ$33, MATCH(J$10, Settings!$Y$19:$Y$33, 0))=0, DAY($B434), INDEX(Settings!$AQ$19:$AQ$33, MATCH(J$10, Settings!$Y$19:$Y$33, 0))))-1), 1, Settings!$AY$23:$AY$38), ""))</f>
        <v/>
      </c>
      <c r="BJ434" s="119" t="str">
        <f>IF(OR(K$10="", $B434="", K434="", BJ$9=""), "", IFERROR(WORKDAY((DATE(YEAR($B434), MONTH($B434)+INDEX(Settings!$AM$19:$AM$33, MATCH(K$10, Settings!$Y$19:$Y$33, 0)), IF(INDEX(Settings!$AQ$19:$AQ$33, MATCH(K$10, Settings!$Y$19:$Y$33, 0))=0, DAY($B434), INDEX(Settings!$AQ$19:$AQ$33, MATCH(K$10, Settings!$Y$19:$Y$33, 0))))-1), 1, Settings!$AY$23:$AY$38), ""))</f>
        <v/>
      </c>
      <c r="BK434" s="119" t="str">
        <f>IF(OR(L$10="", $B434="", L434="", BK$9=""), "", IFERROR(WORKDAY((DATE(YEAR($B434), MONTH($B434)+INDEX(Settings!$AM$19:$AM$33, MATCH(L$10, Settings!$Y$19:$Y$33, 0)), IF(INDEX(Settings!$AQ$19:$AQ$33, MATCH(L$10, Settings!$Y$19:$Y$33, 0))=0, DAY($B434), INDEX(Settings!$AQ$19:$AQ$33, MATCH(L$10, Settings!$Y$19:$Y$33, 0))))-1), 1, Settings!$AY$23:$AY$38), ""))</f>
        <v/>
      </c>
      <c r="BL434" s="119" t="str">
        <f>IF(OR(M$10="", $B434="", M434="", BL$9=""), "", IFERROR(WORKDAY((DATE(YEAR($B434), MONTH($B434)+INDEX(Settings!$AM$19:$AM$33, MATCH(M$10, Settings!$Y$19:$Y$33, 0)), IF(INDEX(Settings!$AQ$19:$AQ$33, MATCH(M$10, Settings!$Y$19:$Y$33, 0))=0, DAY($B434), INDEX(Settings!$AQ$19:$AQ$33, MATCH(M$10, Settings!$Y$19:$Y$33, 0))))-1), 1, Settings!$AY$23:$AY$38), ""))</f>
        <v/>
      </c>
      <c r="BM434" s="119" t="str">
        <f>IF(OR(N$10="", $B434="", N434="", BM$9=""), "", IFERROR(WORKDAY((DATE(YEAR($B434), MONTH($B434)+INDEX(Settings!$AM$19:$AM$33, MATCH(N$10, Settings!$Y$19:$Y$33, 0)), IF(INDEX(Settings!$AQ$19:$AQ$33, MATCH(N$10, Settings!$Y$19:$Y$33, 0))=0, DAY($B434), INDEX(Settings!$AQ$19:$AQ$33, MATCH(N$10, Settings!$Y$19:$Y$33, 0))))-1), 1, Settings!$AY$23:$AY$38), ""))</f>
        <v/>
      </c>
      <c r="BN434" s="119" t="str">
        <f>IF(OR(O$10="", $B434="", O434="", BN$9=""), "", IFERROR(WORKDAY((DATE(YEAR($B434), MONTH($B434)+INDEX(Settings!$AM$19:$AM$33, MATCH(O$10, Settings!$Y$19:$Y$33, 0)), IF(INDEX(Settings!$AQ$19:$AQ$33, MATCH(O$10, Settings!$Y$19:$Y$33, 0))=0, DAY($B434), INDEX(Settings!$AQ$19:$AQ$33, MATCH(O$10, Settings!$Y$19:$Y$33, 0))))-1), 1, Settings!$AY$23:$AY$38), ""))</f>
        <v/>
      </c>
      <c r="BO434" s="119" t="str">
        <f>IF(OR(P$10="", $B434="", P434="", BO$9=""), "", IFERROR(WORKDAY((DATE(YEAR($B434), MONTH($B434)+INDEX(Settings!$AM$19:$AM$33, MATCH(P$10, Settings!$Y$19:$Y$33, 0)), IF(INDEX(Settings!$AQ$19:$AQ$33, MATCH(P$10, Settings!$Y$19:$Y$33, 0))=0, DAY($B434), INDEX(Settings!$AQ$19:$AQ$33, MATCH(P$10, Settings!$Y$19:$Y$33, 0))))-1), 1, Settings!$AY$23:$AY$38), ""))</f>
        <v/>
      </c>
      <c r="BP434" s="120" t="str">
        <f>IF(OR(Q$10="", $B434="", Q434="", BP$9=""), "", IFERROR(WORKDAY((DATE(YEAR($B434), MONTH($B434)+INDEX(Settings!$AM$19:$AM$33, MATCH(Q$10, Settings!$Y$19:$Y$33, 0)), IF(INDEX(Settings!$AQ$19:$AQ$33, MATCH(Q$10, Settings!$Y$19:$Y$33, 0))=0, DAY($B434), INDEX(Settings!$AQ$19:$AQ$33, MATCH(Q$10, Settings!$Y$19:$Y$33, 0))))-1), 1, Settings!$AY$23:$AY$38), ""))</f>
        <v/>
      </c>
      <c r="BR434" s="118" t="str">
        <f>IF(BB434="", "", IF(BB434&lt;=$B434, WORKDAY(DATE(YEAR($BB434), MONTH(BB434)+1, DAY(BB434)-1), 1, Settings!$AY$23:$AY$38), BB434))</f>
        <v/>
      </c>
      <c r="BS434" s="119" t="str">
        <f>IF(BC434="", "", IF(BC434&lt;=$B434, WORKDAY(DATE(YEAR($BB434), MONTH(BC434)+1, DAY(BC434)-1), 1, Settings!$AY$23:$AY$38), BC434))</f>
        <v/>
      </c>
      <c r="BT434" s="119" t="str">
        <f>IF(BD434="", "", IF(BD434&lt;=$B434, WORKDAY(DATE(YEAR($BB434), MONTH(BD434)+1, DAY(BD434)-1), 1, Settings!$AY$23:$AY$38), BD434))</f>
        <v/>
      </c>
      <c r="BU434" s="119" t="str">
        <f>IF(BE434="", "", IF(BE434&lt;=$B434, WORKDAY(DATE(YEAR($BB434), MONTH(BE434)+1, DAY(BE434)-1), 1, Settings!$AY$23:$AY$38), BE434))</f>
        <v/>
      </c>
      <c r="BV434" s="119" t="str">
        <f>IF(BF434="", "", IF(BF434&lt;=$B434, WORKDAY(DATE(YEAR($BB434), MONTH(BF434)+1, DAY(BF434)-1), 1, Settings!$AY$23:$AY$38), BF434))</f>
        <v/>
      </c>
      <c r="BW434" s="119" t="str">
        <f>IF(BG434="", "", IF(BG434&lt;=$B434, WORKDAY(DATE(YEAR($BB434), MONTH(BG434)+1, DAY(BG434)-1), 1, Settings!$AY$23:$AY$38), BG434))</f>
        <v/>
      </c>
      <c r="BX434" s="119" t="str">
        <f>IF(BH434="", "", IF(BH434&lt;=$B434, WORKDAY(DATE(YEAR($BB434), MONTH(BH434)+1, DAY(BH434)-1), 1, Settings!$AY$23:$AY$38), BH434))</f>
        <v/>
      </c>
      <c r="BY434" s="119" t="str">
        <f>IF(BI434="", "", IF(BI434&lt;=$B434, WORKDAY(DATE(YEAR($BB434), MONTH(BI434)+1, DAY(BI434)-1), 1, Settings!$AY$23:$AY$38), BI434))</f>
        <v/>
      </c>
      <c r="BZ434" s="119" t="str">
        <f>IF(BJ434="", "", IF(BJ434&lt;=$B434, WORKDAY(DATE(YEAR($BB434), MONTH(BJ434)+1, DAY(BJ434)-1), 1, Settings!$AY$23:$AY$38), BJ434))</f>
        <v/>
      </c>
      <c r="CA434" s="119" t="str">
        <f>IF(BK434="", "", IF(BK434&lt;=$B434, WORKDAY(DATE(YEAR($BB434), MONTH(BK434)+1, DAY(BK434)-1), 1, Settings!$AY$23:$AY$38), BK434))</f>
        <v/>
      </c>
      <c r="CB434" s="119" t="str">
        <f>IF(BL434="", "", IF(BL434&lt;=$B434, WORKDAY(DATE(YEAR($BB434), MONTH(BL434)+1, DAY(BL434)-1), 1, Settings!$AY$23:$AY$38), BL434))</f>
        <v/>
      </c>
      <c r="CC434" s="119" t="str">
        <f>IF(BM434="", "", IF(BM434&lt;=$B434, WORKDAY(DATE(YEAR($BB434), MONTH(BM434)+1, DAY(BM434)-1), 1, Settings!$AY$23:$AY$38), BM434))</f>
        <v/>
      </c>
      <c r="CD434" s="119" t="str">
        <f>IF(BN434="", "", IF(BN434&lt;=$B434, WORKDAY(DATE(YEAR($BB434), MONTH(BN434)+1, DAY(BN434)-1), 1, Settings!$AY$23:$AY$38), BN434))</f>
        <v/>
      </c>
      <c r="CE434" s="119" t="str">
        <f>IF(BO434="", "", IF(BO434&lt;=$B434, WORKDAY(DATE(YEAR($BB434), MONTH(BO434)+1, DAY(BO434)-1), 1, Settings!$AY$23:$AY$38), BO434))</f>
        <v/>
      </c>
      <c r="CF434" s="120" t="str">
        <f>IF(BP434="", "", IF(BP434&lt;=$B434, WORKDAY(DATE(YEAR($BB434), MONTH(BP434)+1, DAY(BP434)-1), 1, Settings!$AY$23:$AY$38), BP434))</f>
        <v/>
      </c>
      <c r="CH434" s="48" t="str">
        <f t="shared" si="190"/>
        <v/>
      </c>
      <c r="CI434" s="49" t="str">
        <f t="shared" si="191"/>
        <v/>
      </c>
      <c r="CJ434" s="49" t="str">
        <f t="shared" si="192"/>
        <v/>
      </c>
      <c r="CK434" s="49" t="str">
        <f t="shared" si="193"/>
        <v/>
      </c>
      <c r="CL434" s="49" t="str">
        <f t="shared" si="194"/>
        <v/>
      </c>
      <c r="CM434" s="49" t="str">
        <f t="shared" si="195"/>
        <v/>
      </c>
      <c r="CN434" s="49" t="str">
        <f t="shared" si="196"/>
        <v/>
      </c>
      <c r="CO434" s="49" t="str">
        <f t="shared" si="197"/>
        <v/>
      </c>
      <c r="CP434" s="49" t="str">
        <f t="shared" si="198"/>
        <v/>
      </c>
      <c r="CQ434" s="49" t="str">
        <f t="shared" si="199"/>
        <v/>
      </c>
      <c r="CR434" s="49" t="str">
        <f t="shared" si="200"/>
        <v/>
      </c>
      <c r="CS434" s="49" t="str">
        <f t="shared" si="201"/>
        <v/>
      </c>
      <c r="CT434" s="49" t="str">
        <f t="shared" si="202"/>
        <v/>
      </c>
      <c r="CU434" s="49" t="str">
        <f t="shared" si="203"/>
        <v/>
      </c>
      <c r="CV434" s="16" t="str">
        <f t="shared" si="204"/>
        <v/>
      </c>
      <c r="CX434" s="48" t="str">
        <f t="shared" si="205"/>
        <v/>
      </c>
      <c r="CY434" s="49" t="str">
        <f t="shared" si="206"/>
        <v/>
      </c>
      <c r="CZ434" s="49" t="str">
        <f t="shared" si="207"/>
        <v/>
      </c>
      <c r="DA434" s="49" t="str">
        <f t="shared" si="208"/>
        <v/>
      </c>
      <c r="DB434" s="49" t="str">
        <f t="shared" si="209"/>
        <v/>
      </c>
      <c r="DC434" s="49" t="str">
        <f t="shared" si="210"/>
        <v/>
      </c>
      <c r="DD434" s="49" t="str">
        <f t="shared" si="211"/>
        <v/>
      </c>
      <c r="DE434" s="49" t="str">
        <f t="shared" si="212"/>
        <v/>
      </c>
      <c r="DF434" s="49" t="str">
        <f t="shared" si="213"/>
        <v/>
      </c>
      <c r="DG434" s="49" t="str">
        <f t="shared" si="214"/>
        <v/>
      </c>
      <c r="DH434" s="49" t="str">
        <f t="shared" si="215"/>
        <v/>
      </c>
      <c r="DI434" s="49" t="str">
        <f t="shared" si="216"/>
        <v/>
      </c>
      <c r="DJ434" s="49" t="str">
        <f t="shared" si="217"/>
        <v/>
      </c>
      <c r="DK434" s="49" t="str">
        <f t="shared" si="218"/>
        <v/>
      </c>
      <c r="DL434" s="16" t="str">
        <f t="shared" si="219"/>
        <v/>
      </c>
      <c r="DN434" s="17" t="str">
        <f t="shared" si="220"/>
        <v>Aug 2020</v>
      </c>
    </row>
    <row r="435" spans="1:118" x14ac:dyDescent="0.25">
      <c r="A435" s="30"/>
      <c r="B435" s="102">
        <f>IF(B434="", "", IFERROR(IF(B434+1&gt;Settings!$G$25, "", B434+1), ""))</f>
        <v>44071</v>
      </c>
      <c r="C435" s="294"/>
      <c r="D435" s="295"/>
      <c r="E435" s="295"/>
      <c r="F435" s="295"/>
      <c r="G435" s="295"/>
      <c r="H435" s="295"/>
      <c r="I435" s="295"/>
      <c r="J435" s="295"/>
      <c r="K435" s="295"/>
      <c r="L435" s="295"/>
      <c r="M435" s="295"/>
      <c r="N435" s="295"/>
      <c r="O435" s="295"/>
      <c r="P435" s="295"/>
      <c r="Q435" s="296"/>
      <c r="R435" s="30"/>
      <c r="T435" s="17" t="str">
        <f>IF($B435="", "", IF($B435&lt;Settings!$G$23, "Old", "New"))</f>
        <v>New</v>
      </c>
      <c r="AL435" s="118" t="str">
        <f>IF(OR($B435="", C435="", C$10="", AL$9), "", IFERROR($B435+INDEX(Settings!$AF$19:$AF$33, MATCH(C$10, Settings!$Y$19:$Y$33, 0))+IF(INDEX(Settings!$AI$19:$AI$33, MATCH(C$10, Settings!$Y$19:$Y$33, 0))="", 0, INDEX($AO$2:$AU$8, MATCH(TEXT($B435, "ddd"), $AN$2:$AN$8, 0), MATCH(INDEX(Settings!$AI$19:$AI$33, MATCH(C$10, Settings!$Y$19:$Y$33, 0)), $AO$1:$AU$1, 0))), 0))</f>
        <v/>
      </c>
      <c r="AM435" s="119" t="str">
        <f>IF(OR($B435="", D435="", D$10="", AM$9), "", IFERROR($B435+INDEX(Settings!$AF$19:$AF$33, MATCH(D$10, Settings!$Y$19:$Y$33, 0))+IF(INDEX(Settings!$AI$19:$AI$33, MATCH(D$10, Settings!$Y$19:$Y$33, 0))="", 0, INDEX($AO$2:$AU$8, MATCH(TEXT($B435, "ddd"), $AN$2:$AN$8, 0), MATCH(INDEX(Settings!$AI$19:$AI$33, MATCH(D$10, Settings!$Y$19:$Y$33, 0)), $AO$1:$AU$1, 0))), 0))</f>
        <v/>
      </c>
      <c r="AN435" s="119" t="str">
        <f>IF(OR($B435="", E435="", E$10="", AN$9), "", IFERROR($B435+INDEX(Settings!$AF$19:$AF$33, MATCH(E$10, Settings!$Y$19:$Y$33, 0))+IF(INDEX(Settings!$AI$19:$AI$33, MATCH(E$10, Settings!$Y$19:$Y$33, 0))="", 0, INDEX($AO$2:$AU$8, MATCH(TEXT($B435, "ddd"), $AN$2:$AN$8, 0), MATCH(INDEX(Settings!$AI$19:$AI$33, MATCH(E$10, Settings!$Y$19:$Y$33, 0)), $AO$1:$AU$1, 0))), 0))</f>
        <v/>
      </c>
      <c r="AO435" s="119" t="str">
        <f>IF(OR($B435="", F435="", F$10="", AO$9), "", IFERROR($B435+INDEX(Settings!$AF$19:$AF$33, MATCH(F$10, Settings!$Y$19:$Y$33, 0))+IF(INDEX(Settings!$AI$19:$AI$33, MATCH(F$10, Settings!$Y$19:$Y$33, 0))="", 0, INDEX($AO$2:$AU$8, MATCH(TEXT($B435, "ddd"), $AN$2:$AN$8, 0), MATCH(INDEX(Settings!$AI$19:$AI$33, MATCH(F$10, Settings!$Y$19:$Y$33, 0)), $AO$1:$AU$1, 0))), 0))</f>
        <v/>
      </c>
      <c r="AP435" s="119" t="str">
        <f>IF(OR($B435="", G435="", G$10="", AP$9), "", IFERROR($B435+INDEX(Settings!$AF$19:$AF$33, MATCH(G$10, Settings!$Y$19:$Y$33, 0))+IF(INDEX(Settings!$AI$19:$AI$33, MATCH(G$10, Settings!$Y$19:$Y$33, 0))="", 0, INDEX($AO$2:$AU$8, MATCH(TEXT($B435, "ddd"), $AN$2:$AN$8, 0), MATCH(INDEX(Settings!$AI$19:$AI$33, MATCH(G$10, Settings!$Y$19:$Y$33, 0)), $AO$1:$AU$1, 0))), 0))</f>
        <v/>
      </c>
      <c r="AQ435" s="119" t="str">
        <f>IF(OR($B435="", H435="", H$10="", AQ$9), "", IFERROR($B435+INDEX(Settings!$AF$19:$AF$33, MATCH(H$10, Settings!$Y$19:$Y$33, 0))+IF(INDEX(Settings!$AI$19:$AI$33, MATCH(H$10, Settings!$Y$19:$Y$33, 0))="", 0, INDEX($AO$2:$AU$8, MATCH(TEXT($B435, "ddd"), $AN$2:$AN$8, 0), MATCH(INDEX(Settings!$AI$19:$AI$33, MATCH(H$10, Settings!$Y$19:$Y$33, 0)), $AO$1:$AU$1, 0))), 0))</f>
        <v/>
      </c>
      <c r="AR435" s="119" t="str">
        <f>IF(OR($B435="", I435="", I$10="", AR$9), "", IFERROR($B435+INDEX(Settings!$AF$19:$AF$33, MATCH(I$10, Settings!$Y$19:$Y$33, 0))+IF(INDEX(Settings!$AI$19:$AI$33, MATCH(I$10, Settings!$Y$19:$Y$33, 0))="", 0, INDEX($AO$2:$AU$8, MATCH(TEXT($B435, "ddd"), $AN$2:$AN$8, 0), MATCH(INDEX(Settings!$AI$19:$AI$33, MATCH(I$10, Settings!$Y$19:$Y$33, 0)), $AO$1:$AU$1, 0))), 0))</f>
        <v/>
      </c>
      <c r="AS435" s="119" t="str">
        <f>IF(OR($B435="", J435="", J$10="", AS$9), "", IFERROR($B435+INDEX(Settings!$AF$19:$AF$33, MATCH(J$10, Settings!$Y$19:$Y$33, 0))+IF(INDEX(Settings!$AI$19:$AI$33, MATCH(J$10, Settings!$Y$19:$Y$33, 0))="", 0, INDEX($AO$2:$AU$8, MATCH(TEXT($B435, "ddd"), $AN$2:$AN$8, 0), MATCH(INDEX(Settings!$AI$19:$AI$33, MATCH(J$10, Settings!$Y$19:$Y$33, 0)), $AO$1:$AU$1, 0))), 0))</f>
        <v/>
      </c>
      <c r="AT435" s="119" t="str">
        <f>IF(OR($B435="", K435="", K$10="", AT$9), "", IFERROR($B435+INDEX(Settings!$AF$19:$AF$33, MATCH(K$10, Settings!$Y$19:$Y$33, 0))+IF(INDEX(Settings!$AI$19:$AI$33, MATCH(K$10, Settings!$Y$19:$Y$33, 0))="", 0, INDEX($AO$2:$AU$8, MATCH(TEXT($B435, "ddd"), $AN$2:$AN$8, 0), MATCH(INDEX(Settings!$AI$19:$AI$33, MATCH(K$10, Settings!$Y$19:$Y$33, 0)), $AO$1:$AU$1, 0))), 0))</f>
        <v/>
      </c>
      <c r="AU435" s="119" t="str">
        <f>IF(OR($B435="", L435="", L$10="", AU$9), "", IFERROR($B435+INDEX(Settings!$AF$19:$AF$33, MATCH(L$10, Settings!$Y$19:$Y$33, 0))+IF(INDEX(Settings!$AI$19:$AI$33, MATCH(L$10, Settings!$Y$19:$Y$33, 0))="", 0, INDEX($AO$2:$AU$8, MATCH(TEXT($B435, "ddd"), $AN$2:$AN$8, 0), MATCH(INDEX(Settings!$AI$19:$AI$33, MATCH(L$10, Settings!$Y$19:$Y$33, 0)), $AO$1:$AU$1, 0))), 0))</f>
        <v/>
      </c>
      <c r="AV435" s="119" t="str">
        <f>IF(OR($B435="", M435="", M$10="", AV$9), "", IFERROR($B435+INDEX(Settings!$AF$19:$AF$33, MATCH(M$10, Settings!$Y$19:$Y$33, 0))+IF(INDEX(Settings!$AI$19:$AI$33, MATCH(M$10, Settings!$Y$19:$Y$33, 0))="", 0, INDEX($AO$2:$AU$8, MATCH(TEXT($B435, "ddd"), $AN$2:$AN$8, 0), MATCH(INDEX(Settings!$AI$19:$AI$33, MATCH(M$10, Settings!$Y$19:$Y$33, 0)), $AO$1:$AU$1, 0))), 0))</f>
        <v/>
      </c>
      <c r="AW435" s="119" t="str">
        <f>IF(OR($B435="", N435="", N$10="", AW$9), "", IFERROR($B435+INDEX(Settings!$AF$19:$AF$33, MATCH(N$10, Settings!$Y$19:$Y$33, 0))+IF(INDEX(Settings!$AI$19:$AI$33, MATCH(N$10, Settings!$Y$19:$Y$33, 0))="", 0, INDEX($AO$2:$AU$8, MATCH(TEXT($B435, "ddd"), $AN$2:$AN$8, 0), MATCH(INDEX(Settings!$AI$19:$AI$33, MATCH(N$10, Settings!$Y$19:$Y$33, 0)), $AO$1:$AU$1, 0))), 0))</f>
        <v/>
      </c>
      <c r="AX435" s="119" t="str">
        <f>IF(OR($B435="", O435="", O$10="", AX$9), "", IFERROR($B435+INDEX(Settings!$AF$19:$AF$33, MATCH(O$10, Settings!$Y$19:$Y$33, 0))+IF(INDEX(Settings!$AI$19:$AI$33, MATCH(O$10, Settings!$Y$19:$Y$33, 0))="", 0, INDEX($AO$2:$AU$8, MATCH(TEXT($B435, "ddd"), $AN$2:$AN$8, 0), MATCH(INDEX(Settings!$AI$19:$AI$33, MATCH(O$10, Settings!$Y$19:$Y$33, 0)), $AO$1:$AU$1, 0))), 0))</f>
        <v/>
      </c>
      <c r="AY435" s="119" t="str">
        <f>IF(OR($B435="", P435="", P$10="", AY$9), "", IFERROR($B435+INDEX(Settings!$AF$19:$AF$33, MATCH(P$10, Settings!$Y$19:$Y$33, 0))+IF(INDEX(Settings!$AI$19:$AI$33, MATCH(P$10, Settings!$Y$19:$Y$33, 0))="", 0, INDEX($AO$2:$AU$8, MATCH(TEXT($B435, "ddd"), $AN$2:$AN$8, 0), MATCH(INDEX(Settings!$AI$19:$AI$33, MATCH(P$10, Settings!$Y$19:$Y$33, 0)), $AO$1:$AU$1, 0))), 0))</f>
        <v/>
      </c>
      <c r="AZ435" s="120" t="str">
        <f>IF(OR($B435="", Q435="", Q$10="", AZ$9), "", IFERROR($B435+INDEX(Settings!$AF$19:$AF$33, MATCH(Q$10, Settings!$Y$19:$Y$33, 0))+IF(INDEX(Settings!$AI$19:$AI$33, MATCH(Q$10, Settings!$Y$19:$Y$33, 0))="", 0, INDEX($AO$2:$AU$8, MATCH(TEXT($B435, "ddd"), $AN$2:$AN$8, 0), MATCH(INDEX(Settings!$AI$19:$AI$33, MATCH(Q$10, Settings!$Y$19:$Y$33, 0)), $AO$1:$AU$1, 0))), 0))</f>
        <v/>
      </c>
      <c r="BB435" s="118" t="str">
        <f>IF(OR(C$10="", $B435="", C435="", BB$9=""), "", IFERROR(WORKDAY((DATE(YEAR($B435), MONTH($B435)+INDEX(Settings!$AM$19:$AM$33, MATCH(C$10, Settings!$Y$19:$Y$33, 0)), IF(INDEX(Settings!$AQ$19:$AQ$33, MATCH(C$10, Settings!$Y$19:$Y$33, 0))=0, DAY($B435), INDEX(Settings!$AQ$19:$AQ$33, MATCH(C$10, Settings!$Y$19:$Y$33, 0))))-1), 1, Settings!$AY$23:$AY$38), ""))</f>
        <v/>
      </c>
      <c r="BC435" s="119" t="str">
        <f>IF(OR(D$10="", $B435="", D435="", BC$9=""), "", IFERROR(WORKDAY((DATE(YEAR($B435), MONTH($B435)+INDEX(Settings!$AM$19:$AM$33, MATCH(D$10, Settings!$Y$19:$Y$33, 0)), IF(INDEX(Settings!$AQ$19:$AQ$33, MATCH(D$10, Settings!$Y$19:$Y$33, 0))=0, DAY($B435), INDEX(Settings!$AQ$19:$AQ$33, MATCH(D$10, Settings!$Y$19:$Y$33, 0))))-1), 1, Settings!$AY$23:$AY$38), ""))</f>
        <v/>
      </c>
      <c r="BD435" s="119" t="str">
        <f>IF(OR(E$10="", $B435="", E435="", BD$9=""), "", IFERROR(WORKDAY((DATE(YEAR($B435), MONTH($B435)+INDEX(Settings!$AM$19:$AM$33, MATCH(E$10, Settings!$Y$19:$Y$33, 0)), IF(INDEX(Settings!$AQ$19:$AQ$33, MATCH(E$10, Settings!$Y$19:$Y$33, 0))=0, DAY($B435), INDEX(Settings!$AQ$19:$AQ$33, MATCH(E$10, Settings!$Y$19:$Y$33, 0))))-1), 1, Settings!$AY$23:$AY$38), ""))</f>
        <v/>
      </c>
      <c r="BE435" s="119" t="str">
        <f>IF(OR(F$10="", $B435="", F435="", BE$9=""), "", IFERROR(WORKDAY((DATE(YEAR($B435), MONTH($B435)+INDEX(Settings!$AM$19:$AM$33, MATCH(F$10, Settings!$Y$19:$Y$33, 0)), IF(INDEX(Settings!$AQ$19:$AQ$33, MATCH(F$10, Settings!$Y$19:$Y$33, 0))=0, DAY($B435), INDEX(Settings!$AQ$19:$AQ$33, MATCH(F$10, Settings!$Y$19:$Y$33, 0))))-1), 1, Settings!$AY$23:$AY$38), ""))</f>
        <v/>
      </c>
      <c r="BF435" s="119" t="str">
        <f>IF(OR(G$10="", $B435="", G435="", BF$9=""), "", IFERROR(WORKDAY((DATE(YEAR($B435), MONTH($B435)+INDEX(Settings!$AM$19:$AM$33, MATCH(G$10, Settings!$Y$19:$Y$33, 0)), IF(INDEX(Settings!$AQ$19:$AQ$33, MATCH(G$10, Settings!$Y$19:$Y$33, 0))=0, DAY($B435), INDEX(Settings!$AQ$19:$AQ$33, MATCH(G$10, Settings!$Y$19:$Y$33, 0))))-1), 1, Settings!$AY$23:$AY$38), ""))</f>
        <v/>
      </c>
      <c r="BG435" s="119" t="str">
        <f>IF(OR(H$10="", $B435="", H435="", BG$9=""), "", IFERROR(WORKDAY((DATE(YEAR($B435), MONTH($B435)+INDEX(Settings!$AM$19:$AM$33, MATCH(H$10, Settings!$Y$19:$Y$33, 0)), IF(INDEX(Settings!$AQ$19:$AQ$33, MATCH(H$10, Settings!$Y$19:$Y$33, 0))=0, DAY($B435), INDEX(Settings!$AQ$19:$AQ$33, MATCH(H$10, Settings!$Y$19:$Y$33, 0))))-1), 1, Settings!$AY$23:$AY$38), ""))</f>
        <v/>
      </c>
      <c r="BH435" s="119" t="str">
        <f>IF(OR(I$10="", $B435="", I435="", BH$9=""), "", IFERROR(WORKDAY((DATE(YEAR($B435), MONTH($B435)+INDEX(Settings!$AM$19:$AM$33, MATCH(I$10, Settings!$Y$19:$Y$33, 0)), IF(INDEX(Settings!$AQ$19:$AQ$33, MATCH(I$10, Settings!$Y$19:$Y$33, 0))=0, DAY($B435), INDEX(Settings!$AQ$19:$AQ$33, MATCH(I$10, Settings!$Y$19:$Y$33, 0))))-1), 1, Settings!$AY$23:$AY$38), ""))</f>
        <v/>
      </c>
      <c r="BI435" s="119" t="str">
        <f>IF(OR(J$10="", $B435="", J435="", BI$9=""), "", IFERROR(WORKDAY((DATE(YEAR($B435), MONTH($B435)+INDEX(Settings!$AM$19:$AM$33, MATCH(J$10, Settings!$Y$19:$Y$33, 0)), IF(INDEX(Settings!$AQ$19:$AQ$33, MATCH(J$10, Settings!$Y$19:$Y$33, 0))=0, DAY($B435), INDEX(Settings!$AQ$19:$AQ$33, MATCH(J$10, Settings!$Y$19:$Y$33, 0))))-1), 1, Settings!$AY$23:$AY$38), ""))</f>
        <v/>
      </c>
      <c r="BJ435" s="119" t="str">
        <f>IF(OR(K$10="", $B435="", K435="", BJ$9=""), "", IFERROR(WORKDAY((DATE(YEAR($B435), MONTH($B435)+INDEX(Settings!$AM$19:$AM$33, MATCH(K$10, Settings!$Y$19:$Y$33, 0)), IF(INDEX(Settings!$AQ$19:$AQ$33, MATCH(K$10, Settings!$Y$19:$Y$33, 0))=0, DAY($B435), INDEX(Settings!$AQ$19:$AQ$33, MATCH(K$10, Settings!$Y$19:$Y$33, 0))))-1), 1, Settings!$AY$23:$AY$38), ""))</f>
        <v/>
      </c>
      <c r="BK435" s="119" t="str">
        <f>IF(OR(L$10="", $B435="", L435="", BK$9=""), "", IFERROR(WORKDAY((DATE(YEAR($B435), MONTH($B435)+INDEX(Settings!$AM$19:$AM$33, MATCH(L$10, Settings!$Y$19:$Y$33, 0)), IF(INDEX(Settings!$AQ$19:$AQ$33, MATCH(L$10, Settings!$Y$19:$Y$33, 0))=0, DAY($B435), INDEX(Settings!$AQ$19:$AQ$33, MATCH(L$10, Settings!$Y$19:$Y$33, 0))))-1), 1, Settings!$AY$23:$AY$38), ""))</f>
        <v/>
      </c>
      <c r="BL435" s="119" t="str">
        <f>IF(OR(M$10="", $B435="", M435="", BL$9=""), "", IFERROR(WORKDAY((DATE(YEAR($B435), MONTH($B435)+INDEX(Settings!$AM$19:$AM$33, MATCH(M$10, Settings!$Y$19:$Y$33, 0)), IF(INDEX(Settings!$AQ$19:$AQ$33, MATCH(M$10, Settings!$Y$19:$Y$33, 0))=0, DAY($B435), INDEX(Settings!$AQ$19:$AQ$33, MATCH(M$10, Settings!$Y$19:$Y$33, 0))))-1), 1, Settings!$AY$23:$AY$38), ""))</f>
        <v/>
      </c>
      <c r="BM435" s="119" t="str">
        <f>IF(OR(N$10="", $B435="", N435="", BM$9=""), "", IFERROR(WORKDAY((DATE(YEAR($B435), MONTH($B435)+INDEX(Settings!$AM$19:$AM$33, MATCH(N$10, Settings!$Y$19:$Y$33, 0)), IF(INDEX(Settings!$AQ$19:$AQ$33, MATCH(N$10, Settings!$Y$19:$Y$33, 0))=0, DAY($B435), INDEX(Settings!$AQ$19:$AQ$33, MATCH(N$10, Settings!$Y$19:$Y$33, 0))))-1), 1, Settings!$AY$23:$AY$38), ""))</f>
        <v/>
      </c>
      <c r="BN435" s="119" t="str">
        <f>IF(OR(O$10="", $B435="", O435="", BN$9=""), "", IFERROR(WORKDAY((DATE(YEAR($B435), MONTH($B435)+INDEX(Settings!$AM$19:$AM$33, MATCH(O$10, Settings!$Y$19:$Y$33, 0)), IF(INDEX(Settings!$AQ$19:$AQ$33, MATCH(O$10, Settings!$Y$19:$Y$33, 0))=0, DAY($B435), INDEX(Settings!$AQ$19:$AQ$33, MATCH(O$10, Settings!$Y$19:$Y$33, 0))))-1), 1, Settings!$AY$23:$AY$38), ""))</f>
        <v/>
      </c>
      <c r="BO435" s="119" t="str">
        <f>IF(OR(P$10="", $B435="", P435="", BO$9=""), "", IFERROR(WORKDAY((DATE(YEAR($B435), MONTH($B435)+INDEX(Settings!$AM$19:$AM$33, MATCH(P$10, Settings!$Y$19:$Y$33, 0)), IF(INDEX(Settings!$AQ$19:$AQ$33, MATCH(P$10, Settings!$Y$19:$Y$33, 0))=0, DAY($B435), INDEX(Settings!$AQ$19:$AQ$33, MATCH(P$10, Settings!$Y$19:$Y$33, 0))))-1), 1, Settings!$AY$23:$AY$38), ""))</f>
        <v/>
      </c>
      <c r="BP435" s="120" t="str">
        <f>IF(OR(Q$10="", $B435="", Q435="", BP$9=""), "", IFERROR(WORKDAY((DATE(YEAR($B435), MONTH($B435)+INDEX(Settings!$AM$19:$AM$33, MATCH(Q$10, Settings!$Y$19:$Y$33, 0)), IF(INDEX(Settings!$AQ$19:$AQ$33, MATCH(Q$10, Settings!$Y$19:$Y$33, 0))=0, DAY($B435), INDEX(Settings!$AQ$19:$AQ$33, MATCH(Q$10, Settings!$Y$19:$Y$33, 0))))-1), 1, Settings!$AY$23:$AY$38), ""))</f>
        <v/>
      </c>
      <c r="BR435" s="118" t="str">
        <f>IF(BB435="", "", IF(BB435&lt;=$B435, WORKDAY(DATE(YEAR($BB435), MONTH(BB435)+1, DAY(BB435)-1), 1, Settings!$AY$23:$AY$38), BB435))</f>
        <v/>
      </c>
      <c r="BS435" s="119" t="str">
        <f>IF(BC435="", "", IF(BC435&lt;=$B435, WORKDAY(DATE(YEAR($BB435), MONTH(BC435)+1, DAY(BC435)-1), 1, Settings!$AY$23:$AY$38), BC435))</f>
        <v/>
      </c>
      <c r="BT435" s="119" t="str">
        <f>IF(BD435="", "", IF(BD435&lt;=$B435, WORKDAY(DATE(YEAR($BB435), MONTH(BD435)+1, DAY(BD435)-1), 1, Settings!$AY$23:$AY$38), BD435))</f>
        <v/>
      </c>
      <c r="BU435" s="119" t="str">
        <f>IF(BE435="", "", IF(BE435&lt;=$B435, WORKDAY(DATE(YEAR($BB435), MONTH(BE435)+1, DAY(BE435)-1), 1, Settings!$AY$23:$AY$38), BE435))</f>
        <v/>
      </c>
      <c r="BV435" s="119" t="str">
        <f>IF(BF435="", "", IF(BF435&lt;=$B435, WORKDAY(DATE(YEAR($BB435), MONTH(BF435)+1, DAY(BF435)-1), 1, Settings!$AY$23:$AY$38), BF435))</f>
        <v/>
      </c>
      <c r="BW435" s="119" t="str">
        <f>IF(BG435="", "", IF(BG435&lt;=$B435, WORKDAY(DATE(YEAR($BB435), MONTH(BG435)+1, DAY(BG435)-1), 1, Settings!$AY$23:$AY$38), BG435))</f>
        <v/>
      </c>
      <c r="BX435" s="119" t="str">
        <f>IF(BH435="", "", IF(BH435&lt;=$B435, WORKDAY(DATE(YEAR($BB435), MONTH(BH435)+1, DAY(BH435)-1), 1, Settings!$AY$23:$AY$38), BH435))</f>
        <v/>
      </c>
      <c r="BY435" s="119" t="str">
        <f>IF(BI435="", "", IF(BI435&lt;=$B435, WORKDAY(DATE(YEAR($BB435), MONTH(BI435)+1, DAY(BI435)-1), 1, Settings!$AY$23:$AY$38), BI435))</f>
        <v/>
      </c>
      <c r="BZ435" s="119" t="str">
        <f>IF(BJ435="", "", IF(BJ435&lt;=$B435, WORKDAY(DATE(YEAR($BB435), MONTH(BJ435)+1, DAY(BJ435)-1), 1, Settings!$AY$23:$AY$38), BJ435))</f>
        <v/>
      </c>
      <c r="CA435" s="119" t="str">
        <f>IF(BK435="", "", IF(BK435&lt;=$B435, WORKDAY(DATE(YEAR($BB435), MONTH(BK435)+1, DAY(BK435)-1), 1, Settings!$AY$23:$AY$38), BK435))</f>
        <v/>
      </c>
      <c r="CB435" s="119" t="str">
        <f>IF(BL435="", "", IF(BL435&lt;=$B435, WORKDAY(DATE(YEAR($BB435), MONTH(BL435)+1, DAY(BL435)-1), 1, Settings!$AY$23:$AY$38), BL435))</f>
        <v/>
      </c>
      <c r="CC435" s="119" t="str">
        <f>IF(BM435="", "", IF(BM435&lt;=$B435, WORKDAY(DATE(YEAR($BB435), MONTH(BM435)+1, DAY(BM435)-1), 1, Settings!$AY$23:$AY$38), BM435))</f>
        <v/>
      </c>
      <c r="CD435" s="119" t="str">
        <f>IF(BN435="", "", IF(BN435&lt;=$B435, WORKDAY(DATE(YEAR($BB435), MONTH(BN435)+1, DAY(BN435)-1), 1, Settings!$AY$23:$AY$38), BN435))</f>
        <v/>
      </c>
      <c r="CE435" s="119" t="str">
        <f>IF(BO435="", "", IF(BO435&lt;=$B435, WORKDAY(DATE(YEAR($BB435), MONTH(BO435)+1, DAY(BO435)-1), 1, Settings!$AY$23:$AY$38), BO435))</f>
        <v/>
      </c>
      <c r="CF435" s="120" t="str">
        <f>IF(BP435="", "", IF(BP435&lt;=$B435, WORKDAY(DATE(YEAR($BB435), MONTH(BP435)+1, DAY(BP435)-1), 1, Settings!$AY$23:$AY$38), BP435))</f>
        <v/>
      </c>
      <c r="CH435" s="48" t="str">
        <f t="shared" si="190"/>
        <v/>
      </c>
      <c r="CI435" s="49" t="str">
        <f t="shared" si="191"/>
        <v/>
      </c>
      <c r="CJ435" s="49" t="str">
        <f t="shared" si="192"/>
        <v/>
      </c>
      <c r="CK435" s="49" t="str">
        <f t="shared" si="193"/>
        <v/>
      </c>
      <c r="CL435" s="49" t="str">
        <f t="shared" si="194"/>
        <v/>
      </c>
      <c r="CM435" s="49" t="str">
        <f t="shared" si="195"/>
        <v/>
      </c>
      <c r="CN435" s="49" t="str">
        <f t="shared" si="196"/>
        <v/>
      </c>
      <c r="CO435" s="49" t="str">
        <f t="shared" si="197"/>
        <v/>
      </c>
      <c r="CP435" s="49" t="str">
        <f t="shared" si="198"/>
        <v/>
      </c>
      <c r="CQ435" s="49" t="str">
        <f t="shared" si="199"/>
        <v/>
      </c>
      <c r="CR435" s="49" t="str">
        <f t="shared" si="200"/>
        <v/>
      </c>
      <c r="CS435" s="49" t="str">
        <f t="shared" si="201"/>
        <v/>
      </c>
      <c r="CT435" s="49" t="str">
        <f t="shared" si="202"/>
        <v/>
      </c>
      <c r="CU435" s="49" t="str">
        <f t="shared" si="203"/>
        <v/>
      </c>
      <c r="CV435" s="16" t="str">
        <f t="shared" si="204"/>
        <v/>
      </c>
      <c r="CX435" s="48" t="str">
        <f t="shared" si="205"/>
        <v/>
      </c>
      <c r="CY435" s="49" t="str">
        <f t="shared" si="206"/>
        <v/>
      </c>
      <c r="CZ435" s="49" t="str">
        <f t="shared" si="207"/>
        <v/>
      </c>
      <c r="DA435" s="49" t="str">
        <f t="shared" si="208"/>
        <v/>
      </c>
      <c r="DB435" s="49" t="str">
        <f t="shared" si="209"/>
        <v/>
      </c>
      <c r="DC435" s="49" t="str">
        <f t="shared" si="210"/>
        <v/>
      </c>
      <c r="DD435" s="49" t="str">
        <f t="shared" si="211"/>
        <v/>
      </c>
      <c r="DE435" s="49" t="str">
        <f t="shared" si="212"/>
        <v/>
      </c>
      <c r="DF435" s="49" t="str">
        <f t="shared" si="213"/>
        <v/>
      </c>
      <c r="DG435" s="49" t="str">
        <f t="shared" si="214"/>
        <v/>
      </c>
      <c r="DH435" s="49" t="str">
        <f t="shared" si="215"/>
        <v/>
      </c>
      <c r="DI435" s="49" t="str">
        <f t="shared" si="216"/>
        <v/>
      </c>
      <c r="DJ435" s="49" t="str">
        <f t="shared" si="217"/>
        <v/>
      </c>
      <c r="DK435" s="49" t="str">
        <f t="shared" si="218"/>
        <v/>
      </c>
      <c r="DL435" s="16" t="str">
        <f t="shared" si="219"/>
        <v/>
      </c>
      <c r="DN435" s="17" t="str">
        <f t="shared" si="220"/>
        <v>Aug 2020</v>
      </c>
    </row>
    <row r="436" spans="1:118" x14ac:dyDescent="0.25">
      <c r="A436" s="30"/>
      <c r="B436" s="102">
        <f>IF(B435="", "", IFERROR(IF(B435+1&gt;Settings!$G$25, "", B435+1), ""))</f>
        <v>44072</v>
      </c>
      <c r="C436" s="294"/>
      <c r="D436" s="295"/>
      <c r="E436" s="295"/>
      <c r="F436" s="295"/>
      <c r="G436" s="295"/>
      <c r="H436" s="295"/>
      <c r="I436" s="295"/>
      <c r="J436" s="295"/>
      <c r="K436" s="295"/>
      <c r="L436" s="295"/>
      <c r="M436" s="295"/>
      <c r="N436" s="295"/>
      <c r="O436" s="295"/>
      <c r="P436" s="295"/>
      <c r="Q436" s="296"/>
      <c r="R436" s="30"/>
      <c r="T436" s="17" t="str">
        <f>IF($B436="", "", IF($B436&lt;Settings!$G$23, "Old", "New"))</f>
        <v>New</v>
      </c>
      <c r="AL436" s="118" t="str">
        <f>IF(OR($B436="", C436="", C$10="", AL$9), "", IFERROR($B436+INDEX(Settings!$AF$19:$AF$33, MATCH(C$10, Settings!$Y$19:$Y$33, 0))+IF(INDEX(Settings!$AI$19:$AI$33, MATCH(C$10, Settings!$Y$19:$Y$33, 0))="", 0, INDEX($AO$2:$AU$8, MATCH(TEXT($B436, "ddd"), $AN$2:$AN$8, 0), MATCH(INDEX(Settings!$AI$19:$AI$33, MATCH(C$10, Settings!$Y$19:$Y$33, 0)), $AO$1:$AU$1, 0))), 0))</f>
        <v/>
      </c>
      <c r="AM436" s="119" t="str">
        <f>IF(OR($B436="", D436="", D$10="", AM$9), "", IFERROR($B436+INDEX(Settings!$AF$19:$AF$33, MATCH(D$10, Settings!$Y$19:$Y$33, 0))+IF(INDEX(Settings!$AI$19:$AI$33, MATCH(D$10, Settings!$Y$19:$Y$33, 0))="", 0, INDEX($AO$2:$AU$8, MATCH(TEXT($B436, "ddd"), $AN$2:$AN$8, 0), MATCH(INDEX(Settings!$AI$19:$AI$33, MATCH(D$10, Settings!$Y$19:$Y$33, 0)), $AO$1:$AU$1, 0))), 0))</f>
        <v/>
      </c>
      <c r="AN436" s="119" t="str">
        <f>IF(OR($B436="", E436="", E$10="", AN$9), "", IFERROR($B436+INDEX(Settings!$AF$19:$AF$33, MATCH(E$10, Settings!$Y$19:$Y$33, 0))+IF(INDEX(Settings!$AI$19:$AI$33, MATCH(E$10, Settings!$Y$19:$Y$33, 0))="", 0, INDEX($AO$2:$AU$8, MATCH(TEXT($B436, "ddd"), $AN$2:$AN$8, 0), MATCH(INDEX(Settings!$AI$19:$AI$33, MATCH(E$10, Settings!$Y$19:$Y$33, 0)), $AO$1:$AU$1, 0))), 0))</f>
        <v/>
      </c>
      <c r="AO436" s="119" t="str">
        <f>IF(OR($B436="", F436="", F$10="", AO$9), "", IFERROR($B436+INDEX(Settings!$AF$19:$AF$33, MATCH(F$10, Settings!$Y$19:$Y$33, 0))+IF(INDEX(Settings!$AI$19:$AI$33, MATCH(F$10, Settings!$Y$19:$Y$33, 0))="", 0, INDEX($AO$2:$AU$8, MATCH(TEXT($B436, "ddd"), $AN$2:$AN$8, 0), MATCH(INDEX(Settings!$AI$19:$AI$33, MATCH(F$10, Settings!$Y$19:$Y$33, 0)), $AO$1:$AU$1, 0))), 0))</f>
        <v/>
      </c>
      <c r="AP436" s="119" t="str">
        <f>IF(OR($B436="", G436="", G$10="", AP$9), "", IFERROR($B436+INDEX(Settings!$AF$19:$AF$33, MATCH(G$10, Settings!$Y$19:$Y$33, 0))+IF(INDEX(Settings!$AI$19:$AI$33, MATCH(G$10, Settings!$Y$19:$Y$33, 0))="", 0, INDEX($AO$2:$AU$8, MATCH(TEXT($B436, "ddd"), $AN$2:$AN$8, 0), MATCH(INDEX(Settings!$AI$19:$AI$33, MATCH(G$10, Settings!$Y$19:$Y$33, 0)), $AO$1:$AU$1, 0))), 0))</f>
        <v/>
      </c>
      <c r="AQ436" s="119" t="str">
        <f>IF(OR($B436="", H436="", H$10="", AQ$9), "", IFERROR($B436+INDEX(Settings!$AF$19:$AF$33, MATCH(H$10, Settings!$Y$19:$Y$33, 0))+IF(INDEX(Settings!$AI$19:$AI$33, MATCH(H$10, Settings!$Y$19:$Y$33, 0))="", 0, INDEX($AO$2:$AU$8, MATCH(TEXT($B436, "ddd"), $AN$2:$AN$8, 0), MATCH(INDEX(Settings!$AI$19:$AI$33, MATCH(H$10, Settings!$Y$19:$Y$33, 0)), $AO$1:$AU$1, 0))), 0))</f>
        <v/>
      </c>
      <c r="AR436" s="119" t="str">
        <f>IF(OR($B436="", I436="", I$10="", AR$9), "", IFERROR($B436+INDEX(Settings!$AF$19:$AF$33, MATCH(I$10, Settings!$Y$19:$Y$33, 0))+IF(INDEX(Settings!$AI$19:$AI$33, MATCH(I$10, Settings!$Y$19:$Y$33, 0))="", 0, INDEX($AO$2:$AU$8, MATCH(TEXT($B436, "ddd"), $AN$2:$AN$8, 0), MATCH(INDEX(Settings!$AI$19:$AI$33, MATCH(I$10, Settings!$Y$19:$Y$33, 0)), $AO$1:$AU$1, 0))), 0))</f>
        <v/>
      </c>
      <c r="AS436" s="119" t="str">
        <f>IF(OR($B436="", J436="", J$10="", AS$9), "", IFERROR($B436+INDEX(Settings!$AF$19:$AF$33, MATCH(J$10, Settings!$Y$19:$Y$33, 0))+IF(INDEX(Settings!$AI$19:$AI$33, MATCH(J$10, Settings!$Y$19:$Y$33, 0))="", 0, INDEX($AO$2:$AU$8, MATCH(TEXT($B436, "ddd"), $AN$2:$AN$8, 0), MATCH(INDEX(Settings!$AI$19:$AI$33, MATCH(J$10, Settings!$Y$19:$Y$33, 0)), $AO$1:$AU$1, 0))), 0))</f>
        <v/>
      </c>
      <c r="AT436" s="119" t="str">
        <f>IF(OR($B436="", K436="", K$10="", AT$9), "", IFERROR($B436+INDEX(Settings!$AF$19:$AF$33, MATCH(K$10, Settings!$Y$19:$Y$33, 0))+IF(INDEX(Settings!$AI$19:$AI$33, MATCH(K$10, Settings!$Y$19:$Y$33, 0))="", 0, INDEX($AO$2:$AU$8, MATCH(TEXT($B436, "ddd"), $AN$2:$AN$8, 0), MATCH(INDEX(Settings!$AI$19:$AI$33, MATCH(K$10, Settings!$Y$19:$Y$33, 0)), $AO$1:$AU$1, 0))), 0))</f>
        <v/>
      </c>
      <c r="AU436" s="119" t="str">
        <f>IF(OR($B436="", L436="", L$10="", AU$9), "", IFERROR($B436+INDEX(Settings!$AF$19:$AF$33, MATCH(L$10, Settings!$Y$19:$Y$33, 0))+IF(INDEX(Settings!$AI$19:$AI$33, MATCH(L$10, Settings!$Y$19:$Y$33, 0))="", 0, INDEX($AO$2:$AU$8, MATCH(TEXT($B436, "ddd"), $AN$2:$AN$8, 0), MATCH(INDEX(Settings!$AI$19:$AI$33, MATCH(L$10, Settings!$Y$19:$Y$33, 0)), $AO$1:$AU$1, 0))), 0))</f>
        <v/>
      </c>
      <c r="AV436" s="119" t="str">
        <f>IF(OR($B436="", M436="", M$10="", AV$9), "", IFERROR($B436+INDEX(Settings!$AF$19:$AF$33, MATCH(M$10, Settings!$Y$19:$Y$33, 0))+IF(INDEX(Settings!$AI$19:$AI$33, MATCH(M$10, Settings!$Y$19:$Y$33, 0))="", 0, INDEX($AO$2:$AU$8, MATCH(TEXT($B436, "ddd"), $AN$2:$AN$8, 0), MATCH(INDEX(Settings!$AI$19:$AI$33, MATCH(M$10, Settings!$Y$19:$Y$33, 0)), $AO$1:$AU$1, 0))), 0))</f>
        <v/>
      </c>
      <c r="AW436" s="119" t="str">
        <f>IF(OR($B436="", N436="", N$10="", AW$9), "", IFERROR($B436+INDEX(Settings!$AF$19:$AF$33, MATCH(N$10, Settings!$Y$19:$Y$33, 0))+IF(INDEX(Settings!$AI$19:$AI$33, MATCH(N$10, Settings!$Y$19:$Y$33, 0))="", 0, INDEX($AO$2:$AU$8, MATCH(TEXT($B436, "ddd"), $AN$2:$AN$8, 0), MATCH(INDEX(Settings!$AI$19:$AI$33, MATCH(N$10, Settings!$Y$19:$Y$33, 0)), $AO$1:$AU$1, 0))), 0))</f>
        <v/>
      </c>
      <c r="AX436" s="119" t="str">
        <f>IF(OR($B436="", O436="", O$10="", AX$9), "", IFERROR($B436+INDEX(Settings!$AF$19:$AF$33, MATCH(O$10, Settings!$Y$19:$Y$33, 0))+IF(INDEX(Settings!$AI$19:$AI$33, MATCH(O$10, Settings!$Y$19:$Y$33, 0))="", 0, INDEX($AO$2:$AU$8, MATCH(TEXT($B436, "ddd"), $AN$2:$AN$8, 0), MATCH(INDEX(Settings!$AI$19:$AI$33, MATCH(O$10, Settings!$Y$19:$Y$33, 0)), $AO$1:$AU$1, 0))), 0))</f>
        <v/>
      </c>
      <c r="AY436" s="119" t="str">
        <f>IF(OR($B436="", P436="", P$10="", AY$9), "", IFERROR($B436+INDEX(Settings!$AF$19:$AF$33, MATCH(P$10, Settings!$Y$19:$Y$33, 0))+IF(INDEX(Settings!$AI$19:$AI$33, MATCH(P$10, Settings!$Y$19:$Y$33, 0))="", 0, INDEX($AO$2:$AU$8, MATCH(TEXT($B436, "ddd"), $AN$2:$AN$8, 0), MATCH(INDEX(Settings!$AI$19:$AI$33, MATCH(P$10, Settings!$Y$19:$Y$33, 0)), $AO$1:$AU$1, 0))), 0))</f>
        <v/>
      </c>
      <c r="AZ436" s="120" t="str">
        <f>IF(OR($B436="", Q436="", Q$10="", AZ$9), "", IFERROR($B436+INDEX(Settings!$AF$19:$AF$33, MATCH(Q$10, Settings!$Y$19:$Y$33, 0))+IF(INDEX(Settings!$AI$19:$AI$33, MATCH(Q$10, Settings!$Y$19:$Y$33, 0))="", 0, INDEX($AO$2:$AU$8, MATCH(TEXT($B436, "ddd"), $AN$2:$AN$8, 0), MATCH(INDEX(Settings!$AI$19:$AI$33, MATCH(Q$10, Settings!$Y$19:$Y$33, 0)), $AO$1:$AU$1, 0))), 0))</f>
        <v/>
      </c>
      <c r="BB436" s="118" t="str">
        <f>IF(OR(C$10="", $B436="", C436="", BB$9=""), "", IFERROR(WORKDAY((DATE(YEAR($B436), MONTH($B436)+INDEX(Settings!$AM$19:$AM$33, MATCH(C$10, Settings!$Y$19:$Y$33, 0)), IF(INDEX(Settings!$AQ$19:$AQ$33, MATCH(C$10, Settings!$Y$19:$Y$33, 0))=0, DAY($B436), INDEX(Settings!$AQ$19:$AQ$33, MATCH(C$10, Settings!$Y$19:$Y$33, 0))))-1), 1, Settings!$AY$23:$AY$38), ""))</f>
        <v/>
      </c>
      <c r="BC436" s="119" t="str">
        <f>IF(OR(D$10="", $B436="", D436="", BC$9=""), "", IFERROR(WORKDAY((DATE(YEAR($B436), MONTH($B436)+INDEX(Settings!$AM$19:$AM$33, MATCH(D$10, Settings!$Y$19:$Y$33, 0)), IF(INDEX(Settings!$AQ$19:$AQ$33, MATCH(D$10, Settings!$Y$19:$Y$33, 0))=0, DAY($B436), INDEX(Settings!$AQ$19:$AQ$33, MATCH(D$10, Settings!$Y$19:$Y$33, 0))))-1), 1, Settings!$AY$23:$AY$38), ""))</f>
        <v/>
      </c>
      <c r="BD436" s="119" t="str">
        <f>IF(OR(E$10="", $B436="", E436="", BD$9=""), "", IFERROR(WORKDAY((DATE(YEAR($B436), MONTH($B436)+INDEX(Settings!$AM$19:$AM$33, MATCH(E$10, Settings!$Y$19:$Y$33, 0)), IF(INDEX(Settings!$AQ$19:$AQ$33, MATCH(E$10, Settings!$Y$19:$Y$33, 0))=0, DAY($B436), INDEX(Settings!$AQ$19:$AQ$33, MATCH(E$10, Settings!$Y$19:$Y$33, 0))))-1), 1, Settings!$AY$23:$AY$38), ""))</f>
        <v/>
      </c>
      <c r="BE436" s="119" t="str">
        <f>IF(OR(F$10="", $B436="", F436="", BE$9=""), "", IFERROR(WORKDAY((DATE(YEAR($B436), MONTH($B436)+INDEX(Settings!$AM$19:$AM$33, MATCH(F$10, Settings!$Y$19:$Y$33, 0)), IF(INDEX(Settings!$AQ$19:$AQ$33, MATCH(F$10, Settings!$Y$19:$Y$33, 0))=0, DAY($B436), INDEX(Settings!$AQ$19:$AQ$33, MATCH(F$10, Settings!$Y$19:$Y$33, 0))))-1), 1, Settings!$AY$23:$AY$38), ""))</f>
        <v/>
      </c>
      <c r="BF436" s="119" t="str">
        <f>IF(OR(G$10="", $B436="", G436="", BF$9=""), "", IFERROR(WORKDAY((DATE(YEAR($B436), MONTH($B436)+INDEX(Settings!$AM$19:$AM$33, MATCH(G$10, Settings!$Y$19:$Y$33, 0)), IF(INDEX(Settings!$AQ$19:$AQ$33, MATCH(G$10, Settings!$Y$19:$Y$33, 0))=0, DAY($B436), INDEX(Settings!$AQ$19:$AQ$33, MATCH(G$10, Settings!$Y$19:$Y$33, 0))))-1), 1, Settings!$AY$23:$AY$38), ""))</f>
        <v/>
      </c>
      <c r="BG436" s="119" t="str">
        <f>IF(OR(H$10="", $B436="", H436="", BG$9=""), "", IFERROR(WORKDAY((DATE(YEAR($B436), MONTH($B436)+INDEX(Settings!$AM$19:$AM$33, MATCH(H$10, Settings!$Y$19:$Y$33, 0)), IF(INDEX(Settings!$AQ$19:$AQ$33, MATCH(H$10, Settings!$Y$19:$Y$33, 0))=0, DAY($B436), INDEX(Settings!$AQ$19:$AQ$33, MATCH(H$10, Settings!$Y$19:$Y$33, 0))))-1), 1, Settings!$AY$23:$AY$38), ""))</f>
        <v/>
      </c>
      <c r="BH436" s="119" t="str">
        <f>IF(OR(I$10="", $B436="", I436="", BH$9=""), "", IFERROR(WORKDAY((DATE(YEAR($B436), MONTH($B436)+INDEX(Settings!$AM$19:$AM$33, MATCH(I$10, Settings!$Y$19:$Y$33, 0)), IF(INDEX(Settings!$AQ$19:$AQ$33, MATCH(I$10, Settings!$Y$19:$Y$33, 0))=0, DAY($B436), INDEX(Settings!$AQ$19:$AQ$33, MATCH(I$10, Settings!$Y$19:$Y$33, 0))))-1), 1, Settings!$AY$23:$AY$38), ""))</f>
        <v/>
      </c>
      <c r="BI436" s="119" t="str">
        <f>IF(OR(J$10="", $B436="", J436="", BI$9=""), "", IFERROR(WORKDAY((DATE(YEAR($B436), MONTH($B436)+INDEX(Settings!$AM$19:$AM$33, MATCH(J$10, Settings!$Y$19:$Y$33, 0)), IF(INDEX(Settings!$AQ$19:$AQ$33, MATCH(J$10, Settings!$Y$19:$Y$33, 0))=0, DAY($B436), INDEX(Settings!$AQ$19:$AQ$33, MATCH(J$10, Settings!$Y$19:$Y$33, 0))))-1), 1, Settings!$AY$23:$AY$38), ""))</f>
        <v/>
      </c>
      <c r="BJ436" s="119" t="str">
        <f>IF(OR(K$10="", $B436="", K436="", BJ$9=""), "", IFERROR(WORKDAY((DATE(YEAR($B436), MONTH($B436)+INDEX(Settings!$AM$19:$AM$33, MATCH(K$10, Settings!$Y$19:$Y$33, 0)), IF(INDEX(Settings!$AQ$19:$AQ$33, MATCH(K$10, Settings!$Y$19:$Y$33, 0))=0, DAY($B436), INDEX(Settings!$AQ$19:$AQ$33, MATCH(K$10, Settings!$Y$19:$Y$33, 0))))-1), 1, Settings!$AY$23:$AY$38), ""))</f>
        <v/>
      </c>
      <c r="BK436" s="119" t="str">
        <f>IF(OR(L$10="", $B436="", L436="", BK$9=""), "", IFERROR(WORKDAY((DATE(YEAR($B436), MONTH($B436)+INDEX(Settings!$AM$19:$AM$33, MATCH(L$10, Settings!$Y$19:$Y$33, 0)), IF(INDEX(Settings!$AQ$19:$AQ$33, MATCH(L$10, Settings!$Y$19:$Y$33, 0))=0, DAY($B436), INDEX(Settings!$AQ$19:$AQ$33, MATCH(L$10, Settings!$Y$19:$Y$33, 0))))-1), 1, Settings!$AY$23:$AY$38), ""))</f>
        <v/>
      </c>
      <c r="BL436" s="119" t="str">
        <f>IF(OR(M$10="", $B436="", M436="", BL$9=""), "", IFERROR(WORKDAY((DATE(YEAR($B436), MONTH($B436)+INDEX(Settings!$AM$19:$AM$33, MATCH(M$10, Settings!$Y$19:$Y$33, 0)), IF(INDEX(Settings!$AQ$19:$AQ$33, MATCH(M$10, Settings!$Y$19:$Y$33, 0))=0, DAY($B436), INDEX(Settings!$AQ$19:$AQ$33, MATCH(M$10, Settings!$Y$19:$Y$33, 0))))-1), 1, Settings!$AY$23:$AY$38), ""))</f>
        <v/>
      </c>
      <c r="BM436" s="119" t="str">
        <f>IF(OR(N$10="", $B436="", N436="", BM$9=""), "", IFERROR(WORKDAY((DATE(YEAR($B436), MONTH($B436)+INDEX(Settings!$AM$19:$AM$33, MATCH(N$10, Settings!$Y$19:$Y$33, 0)), IF(INDEX(Settings!$AQ$19:$AQ$33, MATCH(N$10, Settings!$Y$19:$Y$33, 0))=0, DAY($B436), INDEX(Settings!$AQ$19:$AQ$33, MATCH(N$10, Settings!$Y$19:$Y$33, 0))))-1), 1, Settings!$AY$23:$AY$38), ""))</f>
        <v/>
      </c>
      <c r="BN436" s="119" t="str">
        <f>IF(OR(O$10="", $B436="", O436="", BN$9=""), "", IFERROR(WORKDAY((DATE(YEAR($B436), MONTH($B436)+INDEX(Settings!$AM$19:$AM$33, MATCH(O$10, Settings!$Y$19:$Y$33, 0)), IF(INDEX(Settings!$AQ$19:$AQ$33, MATCH(O$10, Settings!$Y$19:$Y$33, 0))=0, DAY($B436), INDEX(Settings!$AQ$19:$AQ$33, MATCH(O$10, Settings!$Y$19:$Y$33, 0))))-1), 1, Settings!$AY$23:$AY$38), ""))</f>
        <v/>
      </c>
      <c r="BO436" s="119" t="str">
        <f>IF(OR(P$10="", $B436="", P436="", BO$9=""), "", IFERROR(WORKDAY((DATE(YEAR($B436), MONTH($B436)+INDEX(Settings!$AM$19:$AM$33, MATCH(P$10, Settings!$Y$19:$Y$33, 0)), IF(INDEX(Settings!$AQ$19:$AQ$33, MATCH(P$10, Settings!$Y$19:$Y$33, 0))=0, DAY($B436), INDEX(Settings!$AQ$19:$AQ$33, MATCH(P$10, Settings!$Y$19:$Y$33, 0))))-1), 1, Settings!$AY$23:$AY$38), ""))</f>
        <v/>
      </c>
      <c r="BP436" s="120" t="str">
        <f>IF(OR(Q$10="", $B436="", Q436="", BP$9=""), "", IFERROR(WORKDAY((DATE(YEAR($B436), MONTH($B436)+INDEX(Settings!$AM$19:$AM$33, MATCH(Q$10, Settings!$Y$19:$Y$33, 0)), IF(INDEX(Settings!$AQ$19:$AQ$33, MATCH(Q$10, Settings!$Y$19:$Y$33, 0))=0, DAY($B436), INDEX(Settings!$AQ$19:$AQ$33, MATCH(Q$10, Settings!$Y$19:$Y$33, 0))))-1), 1, Settings!$AY$23:$AY$38), ""))</f>
        <v/>
      </c>
      <c r="BR436" s="118" t="str">
        <f>IF(BB436="", "", IF(BB436&lt;=$B436, WORKDAY(DATE(YEAR($BB436), MONTH(BB436)+1, DAY(BB436)-1), 1, Settings!$AY$23:$AY$38), BB436))</f>
        <v/>
      </c>
      <c r="BS436" s="119" t="str">
        <f>IF(BC436="", "", IF(BC436&lt;=$B436, WORKDAY(DATE(YEAR($BB436), MONTH(BC436)+1, DAY(BC436)-1), 1, Settings!$AY$23:$AY$38), BC436))</f>
        <v/>
      </c>
      <c r="BT436" s="119" t="str">
        <f>IF(BD436="", "", IF(BD436&lt;=$B436, WORKDAY(DATE(YEAR($BB436), MONTH(BD436)+1, DAY(BD436)-1), 1, Settings!$AY$23:$AY$38), BD436))</f>
        <v/>
      </c>
      <c r="BU436" s="119" t="str">
        <f>IF(BE436="", "", IF(BE436&lt;=$B436, WORKDAY(DATE(YEAR($BB436), MONTH(BE436)+1, DAY(BE436)-1), 1, Settings!$AY$23:$AY$38), BE436))</f>
        <v/>
      </c>
      <c r="BV436" s="119" t="str">
        <f>IF(BF436="", "", IF(BF436&lt;=$B436, WORKDAY(DATE(YEAR($BB436), MONTH(BF436)+1, DAY(BF436)-1), 1, Settings!$AY$23:$AY$38), BF436))</f>
        <v/>
      </c>
      <c r="BW436" s="119" t="str">
        <f>IF(BG436="", "", IF(BG436&lt;=$B436, WORKDAY(DATE(YEAR($BB436), MONTH(BG436)+1, DAY(BG436)-1), 1, Settings!$AY$23:$AY$38), BG436))</f>
        <v/>
      </c>
      <c r="BX436" s="119" t="str">
        <f>IF(BH436="", "", IF(BH436&lt;=$B436, WORKDAY(DATE(YEAR($BB436), MONTH(BH436)+1, DAY(BH436)-1), 1, Settings!$AY$23:$AY$38), BH436))</f>
        <v/>
      </c>
      <c r="BY436" s="119" t="str">
        <f>IF(BI436="", "", IF(BI436&lt;=$B436, WORKDAY(DATE(YEAR($BB436), MONTH(BI436)+1, DAY(BI436)-1), 1, Settings!$AY$23:$AY$38), BI436))</f>
        <v/>
      </c>
      <c r="BZ436" s="119" t="str">
        <f>IF(BJ436="", "", IF(BJ436&lt;=$B436, WORKDAY(DATE(YEAR($BB436), MONTH(BJ436)+1, DAY(BJ436)-1), 1, Settings!$AY$23:$AY$38), BJ436))</f>
        <v/>
      </c>
      <c r="CA436" s="119" t="str">
        <f>IF(BK436="", "", IF(BK436&lt;=$B436, WORKDAY(DATE(YEAR($BB436), MONTH(BK436)+1, DAY(BK436)-1), 1, Settings!$AY$23:$AY$38), BK436))</f>
        <v/>
      </c>
      <c r="CB436" s="119" t="str">
        <f>IF(BL436="", "", IF(BL436&lt;=$B436, WORKDAY(DATE(YEAR($BB436), MONTH(BL436)+1, DAY(BL436)-1), 1, Settings!$AY$23:$AY$38), BL436))</f>
        <v/>
      </c>
      <c r="CC436" s="119" t="str">
        <f>IF(BM436="", "", IF(BM436&lt;=$B436, WORKDAY(DATE(YEAR($BB436), MONTH(BM436)+1, DAY(BM436)-1), 1, Settings!$AY$23:$AY$38), BM436))</f>
        <v/>
      </c>
      <c r="CD436" s="119" t="str">
        <f>IF(BN436="", "", IF(BN436&lt;=$B436, WORKDAY(DATE(YEAR($BB436), MONTH(BN436)+1, DAY(BN436)-1), 1, Settings!$AY$23:$AY$38), BN436))</f>
        <v/>
      </c>
      <c r="CE436" s="119" t="str">
        <f>IF(BO436="", "", IF(BO436&lt;=$B436, WORKDAY(DATE(YEAR($BB436), MONTH(BO436)+1, DAY(BO436)-1), 1, Settings!$AY$23:$AY$38), BO436))</f>
        <v/>
      </c>
      <c r="CF436" s="120" t="str">
        <f>IF(BP436="", "", IF(BP436&lt;=$B436, WORKDAY(DATE(YEAR($BB436), MONTH(BP436)+1, DAY(BP436)-1), 1, Settings!$AY$23:$AY$38), BP436))</f>
        <v/>
      </c>
      <c r="CH436" s="48" t="str">
        <f t="shared" si="190"/>
        <v/>
      </c>
      <c r="CI436" s="49" t="str">
        <f t="shared" si="191"/>
        <v/>
      </c>
      <c r="CJ436" s="49" t="str">
        <f t="shared" si="192"/>
        <v/>
      </c>
      <c r="CK436" s="49" t="str">
        <f t="shared" si="193"/>
        <v/>
      </c>
      <c r="CL436" s="49" t="str">
        <f t="shared" si="194"/>
        <v/>
      </c>
      <c r="CM436" s="49" t="str">
        <f t="shared" si="195"/>
        <v/>
      </c>
      <c r="CN436" s="49" t="str">
        <f t="shared" si="196"/>
        <v/>
      </c>
      <c r="CO436" s="49" t="str">
        <f t="shared" si="197"/>
        <v/>
      </c>
      <c r="CP436" s="49" t="str">
        <f t="shared" si="198"/>
        <v/>
      </c>
      <c r="CQ436" s="49" t="str">
        <f t="shared" si="199"/>
        <v/>
      </c>
      <c r="CR436" s="49" t="str">
        <f t="shared" si="200"/>
        <v/>
      </c>
      <c r="CS436" s="49" t="str">
        <f t="shared" si="201"/>
        <v/>
      </c>
      <c r="CT436" s="49" t="str">
        <f t="shared" si="202"/>
        <v/>
      </c>
      <c r="CU436" s="49" t="str">
        <f t="shared" si="203"/>
        <v/>
      </c>
      <c r="CV436" s="16" t="str">
        <f t="shared" si="204"/>
        <v/>
      </c>
      <c r="CX436" s="48" t="str">
        <f t="shared" si="205"/>
        <v/>
      </c>
      <c r="CY436" s="49" t="str">
        <f t="shared" si="206"/>
        <v/>
      </c>
      <c r="CZ436" s="49" t="str">
        <f t="shared" si="207"/>
        <v/>
      </c>
      <c r="DA436" s="49" t="str">
        <f t="shared" si="208"/>
        <v/>
      </c>
      <c r="DB436" s="49" t="str">
        <f t="shared" si="209"/>
        <v/>
      </c>
      <c r="DC436" s="49" t="str">
        <f t="shared" si="210"/>
        <v/>
      </c>
      <c r="DD436" s="49" t="str">
        <f t="shared" si="211"/>
        <v/>
      </c>
      <c r="DE436" s="49" t="str">
        <f t="shared" si="212"/>
        <v/>
      </c>
      <c r="DF436" s="49" t="str">
        <f t="shared" si="213"/>
        <v/>
      </c>
      <c r="DG436" s="49" t="str">
        <f t="shared" si="214"/>
        <v/>
      </c>
      <c r="DH436" s="49" t="str">
        <f t="shared" si="215"/>
        <v/>
      </c>
      <c r="DI436" s="49" t="str">
        <f t="shared" si="216"/>
        <v/>
      </c>
      <c r="DJ436" s="49" t="str">
        <f t="shared" si="217"/>
        <v/>
      </c>
      <c r="DK436" s="49" t="str">
        <f t="shared" si="218"/>
        <v/>
      </c>
      <c r="DL436" s="16" t="str">
        <f t="shared" si="219"/>
        <v/>
      </c>
      <c r="DN436" s="17" t="str">
        <f t="shared" si="220"/>
        <v>Aug 2020</v>
      </c>
    </row>
    <row r="437" spans="1:118" x14ac:dyDescent="0.25">
      <c r="A437" s="30"/>
      <c r="B437" s="102">
        <f>IF(B436="", "", IFERROR(IF(B436+1&gt;Settings!$G$25, "", B436+1), ""))</f>
        <v>44073</v>
      </c>
      <c r="C437" s="294"/>
      <c r="D437" s="295"/>
      <c r="E437" s="295"/>
      <c r="F437" s="295"/>
      <c r="G437" s="295"/>
      <c r="H437" s="295"/>
      <c r="I437" s="295"/>
      <c r="J437" s="295"/>
      <c r="K437" s="295"/>
      <c r="L437" s="295"/>
      <c r="M437" s="295"/>
      <c r="N437" s="295"/>
      <c r="O437" s="295"/>
      <c r="P437" s="295"/>
      <c r="Q437" s="296"/>
      <c r="R437" s="30"/>
      <c r="T437" s="17" t="str">
        <f>IF($B437="", "", IF($B437&lt;Settings!$G$23, "Old", "New"))</f>
        <v>New</v>
      </c>
      <c r="AL437" s="118" t="str">
        <f>IF(OR($B437="", C437="", C$10="", AL$9), "", IFERROR($B437+INDEX(Settings!$AF$19:$AF$33, MATCH(C$10, Settings!$Y$19:$Y$33, 0))+IF(INDEX(Settings!$AI$19:$AI$33, MATCH(C$10, Settings!$Y$19:$Y$33, 0))="", 0, INDEX($AO$2:$AU$8, MATCH(TEXT($B437, "ddd"), $AN$2:$AN$8, 0), MATCH(INDEX(Settings!$AI$19:$AI$33, MATCH(C$10, Settings!$Y$19:$Y$33, 0)), $AO$1:$AU$1, 0))), 0))</f>
        <v/>
      </c>
      <c r="AM437" s="119" t="str">
        <f>IF(OR($B437="", D437="", D$10="", AM$9), "", IFERROR($B437+INDEX(Settings!$AF$19:$AF$33, MATCH(D$10, Settings!$Y$19:$Y$33, 0))+IF(INDEX(Settings!$AI$19:$AI$33, MATCH(D$10, Settings!$Y$19:$Y$33, 0))="", 0, INDEX($AO$2:$AU$8, MATCH(TEXT($B437, "ddd"), $AN$2:$AN$8, 0), MATCH(INDEX(Settings!$AI$19:$AI$33, MATCH(D$10, Settings!$Y$19:$Y$33, 0)), $AO$1:$AU$1, 0))), 0))</f>
        <v/>
      </c>
      <c r="AN437" s="119" t="str">
        <f>IF(OR($B437="", E437="", E$10="", AN$9), "", IFERROR($B437+INDEX(Settings!$AF$19:$AF$33, MATCH(E$10, Settings!$Y$19:$Y$33, 0))+IF(INDEX(Settings!$AI$19:$AI$33, MATCH(E$10, Settings!$Y$19:$Y$33, 0))="", 0, INDEX($AO$2:$AU$8, MATCH(TEXT($B437, "ddd"), $AN$2:$AN$8, 0), MATCH(INDEX(Settings!$AI$19:$AI$33, MATCH(E$10, Settings!$Y$19:$Y$33, 0)), $AO$1:$AU$1, 0))), 0))</f>
        <v/>
      </c>
      <c r="AO437" s="119" t="str">
        <f>IF(OR($B437="", F437="", F$10="", AO$9), "", IFERROR($B437+INDEX(Settings!$AF$19:$AF$33, MATCH(F$10, Settings!$Y$19:$Y$33, 0))+IF(INDEX(Settings!$AI$19:$AI$33, MATCH(F$10, Settings!$Y$19:$Y$33, 0))="", 0, INDEX($AO$2:$AU$8, MATCH(TEXT($B437, "ddd"), $AN$2:$AN$8, 0), MATCH(INDEX(Settings!$AI$19:$AI$33, MATCH(F$10, Settings!$Y$19:$Y$33, 0)), $AO$1:$AU$1, 0))), 0))</f>
        <v/>
      </c>
      <c r="AP437" s="119" t="str">
        <f>IF(OR($B437="", G437="", G$10="", AP$9), "", IFERROR($B437+INDEX(Settings!$AF$19:$AF$33, MATCH(G$10, Settings!$Y$19:$Y$33, 0))+IF(INDEX(Settings!$AI$19:$AI$33, MATCH(G$10, Settings!$Y$19:$Y$33, 0))="", 0, INDEX($AO$2:$AU$8, MATCH(TEXT($B437, "ddd"), $AN$2:$AN$8, 0), MATCH(INDEX(Settings!$AI$19:$AI$33, MATCH(G$10, Settings!$Y$19:$Y$33, 0)), $AO$1:$AU$1, 0))), 0))</f>
        <v/>
      </c>
      <c r="AQ437" s="119" t="str">
        <f>IF(OR($B437="", H437="", H$10="", AQ$9), "", IFERROR($B437+INDEX(Settings!$AF$19:$AF$33, MATCH(H$10, Settings!$Y$19:$Y$33, 0))+IF(INDEX(Settings!$AI$19:$AI$33, MATCH(H$10, Settings!$Y$19:$Y$33, 0))="", 0, INDEX($AO$2:$AU$8, MATCH(TEXT($B437, "ddd"), $AN$2:$AN$8, 0), MATCH(INDEX(Settings!$AI$19:$AI$33, MATCH(H$10, Settings!$Y$19:$Y$33, 0)), $AO$1:$AU$1, 0))), 0))</f>
        <v/>
      </c>
      <c r="AR437" s="119" t="str">
        <f>IF(OR($B437="", I437="", I$10="", AR$9), "", IFERROR($B437+INDEX(Settings!$AF$19:$AF$33, MATCH(I$10, Settings!$Y$19:$Y$33, 0))+IF(INDEX(Settings!$AI$19:$AI$33, MATCH(I$10, Settings!$Y$19:$Y$33, 0))="", 0, INDEX($AO$2:$AU$8, MATCH(TEXT($B437, "ddd"), $AN$2:$AN$8, 0), MATCH(INDEX(Settings!$AI$19:$AI$33, MATCH(I$10, Settings!$Y$19:$Y$33, 0)), $AO$1:$AU$1, 0))), 0))</f>
        <v/>
      </c>
      <c r="AS437" s="119" t="str">
        <f>IF(OR($B437="", J437="", J$10="", AS$9), "", IFERROR($B437+INDEX(Settings!$AF$19:$AF$33, MATCH(J$10, Settings!$Y$19:$Y$33, 0))+IF(INDEX(Settings!$AI$19:$AI$33, MATCH(J$10, Settings!$Y$19:$Y$33, 0))="", 0, INDEX($AO$2:$AU$8, MATCH(TEXT($B437, "ddd"), $AN$2:$AN$8, 0), MATCH(INDEX(Settings!$AI$19:$AI$33, MATCH(J$10, Settings!$Y$19:$Y$33, 0)), $AO$1:$AU$1, 0))), 0))</f>
        <v/>
      </c>
      <c r="AT437" s="119" t="str">
        <f>IF(OR($B437="", K437="", K$10="", AT$9), "", IFERROR($B437+INDEX(Settings!$AF$19:$AF$33, MATCH(K$10, Settings!$Y$19:$Y$33, 0))+IF(INDEX(Settings!$AI$19:$AI$33, MATCH(K$10, Settings!$Y$19:$Y$33, 0))="", 0, INDEX($AO$2:$AU$8, MATCH(TEXT($B437, "ddd"), $AN$2:$AN$8, 0), MATCH(INDEX(Settings!$AI$19:$AI$33, MATCH(K$10, Settings!$Y$19:$Y$33, 0)), $AO$1:$AU$1, 0))), 0))</f>
        <v/>
      </c>
      <c r="AU437" s="119" t="str">
        <f>IF(OR($B437="", L437="", L$10="", AU$9), "", IFERROR($B437+INDEX(Settings!$AF$19:$AF$33, MATCH(L$10, Settings!$Y$19:$Y$33, 0))+IF(INDEX(Settings!$AI$19:$AI$33, MATCH(L$10, Settings!$Y$19:$Y$33, 0))="", 0, INDEX($AO$2:$AU$8, MATCH(TEXT($B437, "ddd"), $AN$2:$AN$8, 0), MATCH(INDEX(Settings!$AI$19:$AI$33, MATCH(L$10, Settings!$Y$19:$Y$33, 0)), $AO$1:$AU$1, 0))), 0))</f>
        <v/>
      </c>
      <c r="AV437" s="119" t="str">
        <f>IF(OR($B437="", M437="", M$10="", AV$9), "", IFERROR($B437+INDEX(Settings!$AF$19:$AF$33, MATCH(M$10, Settings!$Y$19:$Y$33, 0))+IF(INDEX(Settings!$AI$19:$AI$33, MATCH(M$10, Settings!$Y$19:$Y$33, 0))="", 0, INDEX($AO$2:$AU$8, MATCH(TEXT($B437, "ddd"), $AN$2:$AN$8, 0), MATCH(INDEX(Settings!$AI$19:$AI$33, MATCH(M$10, Settings!$Y$19:$Y$33, 0)), $AO$1:$AU$1, 0))), 0))</f>
        <v/>
      </c>
      <c r="AW437" s="119" t="str">
        <f>IF(OR($B437="", N437="", N$10="", AW$9), "", IFERROR($B437+INDEX(Settings!$AF$19:$AF$33, MATCH(N$10, Settings!$Y$19:$Y$33, 0))+IF(INDEX(Settings!$AI$19:$AI$33, MATCH(N$10, Settings!$Y$19:$Y$33, 0))="", 0, INDEX($AO$2:$AU$8, MATCH(TEXT($B437, "ddd"), $AN$2:$AN$8, 0), MATCH(INDEX(Settings!$AI$19:$AI$33, MATCH(N$10, Settings!$Y$19:$Y$33, 0)), $AO$1:$AU$1, 0))), 0))</f>
        <v/>
      </c>
      <c r="AX437" s="119" t="str">
        <f>IF(OR($B437="", O437="", O$10="", AX$9), "", IFERROR($B437+INDEX(Settings!$AF$19:$AF$33, MATCH(O$10, Settings!$Y$19:$Y$33, 0))+IF(INDEX(Settings!$AI$19:$AI$33, MATCH(O$10, Settings!$Y$19:$Y$33, 0))="", 0, INDEX($AO$2:$AU$8, MATCH(TEXT($B437, "ddd"), $AN$2:$AN$8, 0), MATCH(INDEX(Settings!$AI$19:$AI$33, MATCH(O$10, Settings!$Y$19:$Y$33, 0)), $AO$1:$AU$1, 0))), 0))</f>
        <v/>
      </c>
      <c r="AY437" s="119" t="str">
        <f>IF(OR($B437="", P437="", P$10="", AY$9), "", IFERROR($B437+INDEX(Settings!$AF$19:$AF$33, MATCH(P$10, Settings!$Y$19:$Y$33, 0))+IF(INDEX(Settings!$AI$19:$AI$33, MATCH(P$10, Settings!$Y$19:$Y$33, 0))="", 0, INDEX($AO$2:$AU$8, MATCH(TEXT($B437, "ddd"), $AN$2:$AN$8, 0), MATCH(INDEX(Settings!$AI$19:$AI$33, MATCH(P$10, Settings!$Y$19:$Y$33, 0)), $AO$1:$AU$1, 0))), 0))</f>
        <v/>
      </c>
      <c r="AZ437" s="120" t="str">
        <f>IF(OR($B437="", Q437="", Q$10="", AZ$9), "", IFERROR($B437+INDEX(Settings!$AF$19:$AF$33, MATCH(Q$10, Settings!$Y$19:$Y$33, 0))+IF(INDEX(Settings!$AI$19:$AI$33, MATCH(Q$10, Settings!$Y$19:$Y$33, 0))="", 0, INDEX($AO$2:$AU$8, MATCH(TEXT($B437, "ddd"), $AN$2:$AN$8, 0), MATCH(INDEX(Settings!$AI$19:$AI$33, MATCH(Q$10, Settings!$Y$19:$Y$33, 0)), $AO$1:$AU$1, 0))), 0))</f>
        <v/>
      </c>
      <c r="BB437" s="118" t="str">
        <f>IF(OR(C$10="", $B437="", C437="", BB$9=""), "", IFERROR(WORKDAY((DATE(YEAR($B437), MONTH($B437)+INDEX(Settings!$AM$19:$AM$33, MATCH(C$10, Settings!$Y$19:$Y$33, 0)), IF(INDEX(Settings!$AQ$19:$AQ$33, MATCH(C$10, Settings!$Y$19:$Y$33, 0))=0, DAY($B437), INDEX(Settings!$AQ$19:$AQ$33, MATCH(C$10, Settings!$Y$19:$Y$33, 0))))-1), 1, Settings!$AY$23:$AY$38), ""))</f>
        <v/>
      </c>
      <c r="BC437" s="119" t="str">
        <f>IF(OR(D$10="", $B437="", D437="", BC$9=""), "", IFERROR(WORKDAY((DATE(YEAR($B437), MONTH($B437)+INDEX(Settings!$AM$19:$AM$33, MATCH(D$10, Settings!$Y$19:$Y$33, 0)), IF(INDEX(Settings!$AQ$19:$AQ$33, MATCH(D$10, Settings!$Y$19:$Y$33, 0))=0, DAY($B437), INDEX(Settings!$AQ$19:$AQ$33, MATCH(D$10, Settings!$Y$19:$Y$33, 0))))-1), 1, Settings!$AY$23:$AY$38), ""))</f>
        <v/>
      </c>
      <c r="BD437" s="119" t="str">
        <f>IF(OR(E$10="", $B437="", E437="", BD$9=""), "", IFERROR(WORKDAY((DATE(YEAR($B437), MONTH($B437)+INDEX(Settings!$AM$19:$AM$33, MATCH(E$10, Settings!$Y$19:$Y$33, 0)), IF(INDEX(Settings!$AQ$19:$AQ$33, MATCH(E$10, Settings!$Y$19:$Y$33, 0))=0, DAY($B437), INDEX(Settings!$AQ$19:$AQ$33, MATCH(E$10, Settings!$Y$19:$Y$33, 0))))-1), 1, Settings!$AY$23:$AY$38), ""))</f>
        <v/>
      </c>
      <c r="BE437" s="119" t="str">
        <f>IF(OR(F$10="", $B437="", F437="", BE$9=""), "", IFERROR(WORKDAY((DATE(YEAR($B437), MONTH($B437)+INDEX(Settings!$AM$19:$AM$33, MATCH(F$10, Settings!$Y$19:$Y$33, 0)), IF(INDEX(Settings!$AQ$19:$AQ$33, MATCH(F$10, Settings!$Y$19:$Y$33, 0))=0, DAY($B437), INDEX(Settings!$AQ$19:$AQ$33, MATCH(F$10, Settings!$Y$19:$Y$33, 0))))-1), 1, Settings!$AY$23:$AY$38), ""))</f>
        <v/>
      </c>
      <c r="BF437" s="119" t="str">
        <f>IF(OR(G$10="", $B437="", G437="", BF$9=""), "", IFERROR(WORKDAY((DATE(YEAR($B437), MONTH($B437)+INDEX(Settings!$AM$19:$AM$33, MATCH(G$10, Settings!$Y$19:$Y$33, 0)), IF(INDEX(Settings!$AQ$19:$AQ$33, MATCH(G$10, Settings!$Y$19:$Y$33, 0))=0, DAY($B437), INDEX(Settings!$AQ$19:$AQ$33, MATCH(G$10, Settings!$Y$19:$Y$33, 0))))-1), 1, Settings!$AY$23:$AY$38), ""))</f>
        <v/>
      </c>
      <c r="BG437" s="119" t="str">
        <f>IF(OR(H$10="", $B437="", H437="", BG$9=""), "", IFERROR(WORKDAY((DATE(YEAR($B437), MONTH($B437)+INDEX(Settings!$AM$19:$AM$33, MATCH(H$10, Settings!$Y$19:$Y$33, 0)), IF(INDEX(Settings!$AQ$19:$AQ$33, MATCH(H$10, Settings!$Y$19:$Y$33, 0))=0, DAY($B437), INDEX(Settings!$AQ$19:$AQ$33, MATCH(H$10, Settings!$Y$19:$Y$33, 0))))-1), 1, Settings!$AY$23:$AY$38), ""))</f>
        <v/>
      </c>
      <c r="BH437" s="119" t="str">
        <f>IF(OR(I$10="", $B437="", I437="", BH$9=""), "", IFERROR(WORKDAY((DATE(YEAR($B437), MONTH($B437)+INDEX(Settings!$AM$19:$AM$33, MATCH(I$10, Settings!$Y$19:$Y$33, 0)), IF(INDEX(Settings!$AQ$19:$AQ$33, MATCH(I$10, Settings!$Y$19:$Y$33, 0))=0, DAY($B437), INDEX(Settings!$AQ$19:$AQ$33, MATCH(I$10, Settings!$Y$19:$Y$33, 0))))-1), 1, Settings!$AY$23:$AY$38), ""))</f>
        <v/>
      </c>
      <c r="BI437" s="119" t="str">
        <f>IF(OR(J$10="", $B437="", J437="", BI$9=""), "", IFERROR(WORKDAY((DATE(YEAR($B437), MONTH($B437)+INDEX(Settings!$AM$19:$AM$33, MATCH(J$10, Settings!$Y$19:$Y$33, 0)), IF(INDEX(Settings!$AQ$19:$AQ$33, MATCH(J$10, Settings!$Y$19:$Y$33, 0))=0, DAY($B437), INDEX(Settings!$AQ$19:$AQ$33, MATCH(J$10, Settings!$Y$19:$Y$33, 0))))-1), 1, Settings!$AY$23:$AY$38), ""))</f>
        <v/>
      </c>
      <c r="BJ437" s="119" t="str">
        <f>IF(OR(K$10="", $B437="", K437="", BJ$9=""), "", IFERROR(WORKDAY((DATE(YEAR($B437), MONTH($B437)+INDEX(Settings!$AM$19:$AM$33, MATCH(K$10, Settings!$Y$19:$Y$33, 0)), IF(INDEX(Settings!$AQ$19:$AQ$33, MATCH(K$10, Settings!$Y$19:$Y$33, 0))=0, DAY($B437), INDEX(Settings!$AQ$19:$AQ$33, MATCH(K$10, Settings!$Y$19:$Y$33, 0))))-1), 1, Settings!$AY$23:$AY$38), ""))</f>
        <v/>
      </c>
      <c r="BK437" s="119" t="str">
        <f>IF(OR(L$10="", $B437="", L437="", BK$9=""), "", IFERROR(WORKDAY((DATE(YEAR($B437), MONTH($B437)+INDEX(Settings!$AM$19:$AM$33, MATCH(L$10, Settings!$Y$19:$Y$33, 0)), IF(INDEX(Settings!$AQ$19:$AQ$33, MATCH(L$10, Settings!$Y$19:$Y$33, 0))=0, DAY($B437), INDEX(Settings!$AQ$19:$AQ$33, MATCH(L$10, Settings!$Y$19:$Y$33, 0))))-1), 1, Settings!$AY$23:$AY$38), ""))</f>
        <v/>
      </c>
      <c r="BL437" s="119" t="str">
        <f>IF(OR(M$10="", $B437="", M437="", BL$9=""), "", IFERROR(WORKDAY((DATE(YEAR($B437), MONTH($B437)+INDEX(Settings!$AM$19:$AM$33, MATCH(M$10, Settings!$Y$19:$Y$33, 0)), IF(INDEX(Settings!$AQ$19:$AQ$33, MATCH(M$10, Settings!$Y$19:$Y$33, 0))=0, DAY($B437), INDEX(Settings!$AQ$19:$AQ$33, MATCH(M$10, Settings!$Y$19:$Y$33, 0))))-1), 1, Settings!$AY$23:$AY$38), ""))</f>
        <v/>
      </c>
      <c r="BM437" s="119" t="str">
        <f>IF(OR(N$10="", $B437="", N437="", BM$9=""), "", IFERROR(WORKDAY((DATE(YEAR($B437), MONTH($B437)+INDEX(Settings!$AM$19:$AM$33, MATCH(N$10, Settings!$Y$19:$Y$33, 0)), IF(INDEX(Settings!$AQ$19:$AQ$33, MATCH(N$10, Settings!$Y$19:$Y$33, 0))=0, DAY($B437), INDEX(Settings!$AQ$19:$AQ$33, MATCH(N$10, Settings!$Y$19:$Y$33, 0))))-1), 1, Settings!$AY$23:$AY$38), ""))</f>
        <v/>
      </c>
      <c r="BN437" s="119" t="str">
        <f>IF(OR(O$10="", $B437="", O437="", BN$9=""), "", IFERROR(WORKDAY((DATE(YEAR($B437), MONTH($B437)+INDEX(Settings!$AM$19:$AM$33, MATCH(O$10, Settings!$Y$19:$Y$33, 0)), IF(INDEX(Settings!$AQ$19:$AQ$33, MATCH(O$10, Settings!$Y$19:$Y$33, 0))=0, DAY($B437), INDEX(Settings!$AQ$19:$AQ$33, MATCH(O$10, Settings!$Y$19:$Y$33, 0))))-1), 1, Settings!$AY$23:$AY$38), ""))</f>
        <v/>
      </c>
      <c r="BO437" s="119" t="str">
        <f>IF(OR(P$10="", $B437="", P437="", BO$9=""), "", IFERROR(WORKDAY((DATE(YEAR($B437), MONTH($B437)+INDEX(Settings!$AM$19:$AM$33, MATCH(P$10, Settings!$Y$19:$Y$33, 0)), IF(INDEX(Settings!$AQ$19:$AQ$33, MATCH(P$10, Settings!$Y$19:$Y$33, 0))=0, DAY($B437), INDEX(Settings!$AQ$19:$AQ$33, MATCH(P$10, Settings!$Y$19:$Y$33, 0))))-1), 1, Settings!$AY$23:$AY$38), ""))</f>
        <v/>
      </c>
      <c r="BP437" s="120" t="str">
        <f>IF(OR(Q$10="", $B437="", Q437="", BP$9=""), "", IFERROR(WORKDAY((DATE(YEAR($B437), MONTH($B437)+INDEX(Settings!$AM$19:$AM$33, MATCH(Q$10, Settings!$Y$19:$Y$33, 0)), IF(INDEX(Settings!$AQ$19:$AQ$33, MATCH(Q$10, Settings!$Y$19:$Y$33, 0))=0, DAY($B437), INDEX(Settings!$AQ$19:$AQ$33, MATCH(Q$10, Settings!$Y$19:$Y$33, 0))))-1), 1, Settings!$AY$23:$AY$38), ""))</f>
        <v/>
      </c>
      <c r="BR437" s="118" t="str">
        <f>IF(BB437="", "", IF(BB437&lt;=$B437, WORKDAY(DATE(YEAR($BB437), MONTH(BB437)+1, DAY(BB437)-1), 1, Settings!$AY$23:$AY$38), BB437))</f>
        <v/>
      </c>
      <c r="BS437" s="119" t="str">
        <f>IF(BC437="", "", IF(BC437&lt;=$B437, WORKDAY(DATE(YEAR($BB437), MONTH(BC437)+1, DAY(BC437)-1), 1, Settings!$AY$23:$AY$38), BC437))</f>
        <v/>
      </c>
      <c r="BT437" s="119" t="str">
        <f>IF(BD437="", "", IF(BD437&lt;=$B437, WORKDAY(DATE(YEAR($BB437), MONTH(BD437)+1, DAY(BD437)-1), 1, Settings!$AY$23:$AY$38), BD437))</f>
        <v/>
      </c>
      <c r="BU437" s="119" t="str">
        <f>IF(BE437="", "", IF(BE437&lt;=$B437, WORKDAY(DATE(YEAR($BB437), MONTH(BE437)+1, DAY(BE437)-1), 1, Settings!$AY$23:$AY$38), BE437))</f>
        <v/>
      </c>
      <c r="BV437" s="119" t="str">
        <f>IF(BF437="", "", IF(BF437&lt;=$B437, WORKDAY(DATE(YEAR($BB437), MONTH(BF437)+1, DAY(BF437)-1), 1, Settings!$AY$23:$AY$38), BF437))</f>
        <v/>
      </c>
      <c r="BW437" s="119" t="str">
        <f>IF(BG437="", "", IF(BG437&lt;=$B437, WORKDAY(DATE(YEAR($BB437), MONTH(BG437)+1, DAY(BG437)-1), 1, Settings!$AY$23:$AY$38), BG437))</f>
        <v/>
      </c>
      <c r="BX437" s="119" t="str">
        <f>IF(BH437="", "", IF(BH437&lt;=$B437, WORKDAY(DATE(YEAR($BB437), MONTH(BH437)+1, DAY(BH437)-1), 1, Settings!$AY$23:$AY$38), BH437))</f>
        <v/>
      </c>
      <c r="BY437" s="119" t="str">
        <f>IF(BI437="", "", IF(BI437&lt;=$B437, WORKDAY(DATE(YEAR($BB437), MONTH(BI437)+1, DAY(BI437)-1), 1, Settings!$AY$23:$AY$38), BI437))</f>
        <v/>
      </c>
      <c r="BZ437" s="119" t="str">
        <f>IF(BJ437="", "", IF(BJ437&lt;=$B437, WORKDAY(DATE(YEAR($BB437), MONTH(BJ437)+1, DAY(BJ437)-1), 1, Settings!$AY$23:$AY$38), BJ437))</f>
        <v/>
      </c>
      <c r="CA437" s="119" t="str">
        <f>IF(BK437="", "", IF(BK437&lt;=$B437, WORKDAY(DATE(YEAR($BB437), MONTH(BK437)+1, DAY(BK437)-1), 1, Settings!$AY$23:$AY$38), BK437))</f>
        <v/>
      </c>
      <c r="CB437" s="119" t="str">
        <f>IF(BL437="", "", IF(BL437&lt;=$B437, WORKDAY(DATE(YEAR($BB437), MONTH(BL437)+1, DAY(BL437)-1), 1, Settings!$AY$23:$AY$38), BL437))</f>
        <v/>
      </c>
      <c r="CC437" s="119" t="str">
        <f>IF(BM437="", "", IF(BM437&lt;=$B437, WORKDAY(DATE(YEAR($BB437), MONTH(BM437)+1, DAY(BM437)-1), 1, Settings!$AY$23:$AY$38), BM437))</f>
        <v/>
      </c>
      <c r="CD437" s="119" t="str">
        <f>IF(BN437="", "", IF(BN437&lt;=$B437, WORKDAY(DATE(YEAR($BB437), MONTH(BN437)+1, DAY(BN437)-1), 1, Settings!$AY$23:$AY$38), BN437))</f>
        <v/>
      </c>
      <c r="CE437" s="119" t="str">
        <f>IF(BO437="", "", IF(BO437&lt;=$B437, WORKDAY(DATE(YEAR($BB437), MONTH(BO437)+1, DAY(BO437)-1), 1, Settings!$AY$23:$AY$38), BO437))</f>
        <v/>
      </c>
      <c r="CF437" s="120" t="str">
        <f>IF(BP437="", "", IF(BP437&lt;=$B437, WORKDAY(DATE(YEAR($BB437), MONTH(BP437)+1, DAY(BP437)-1), 1, Settings!$AY$23:$AY$38), BP437))</f>
        <v/>
      </c>
      <c r="CH437" s="48" t="str">
        <f t="shared" si="190"/>
        <v/>
      </c>
      <c r="CI437" s="49" t="str">
        <f t="shared" si="191"/>
        <v/>
      </c>
      <c r="CJ437" s="49" t="str">
        <f t="shared" si="192"/>
        <v/>
      </c>
      <c r="CK437" s="49" t="str">
        <f t="shared" si="193"/>
        <v/>
      </c>
      <c r="CL437" s="49" t="str">
        <f t="shared" si="194"/>
        <v/>
      </c>
      <c r="CM437" s="49" t="str">
        <f t="shared" si="195"/>
        <v/>
      </c>
      <c r="CN437" s="49" t="str">
        <f t="shared" si="196"/>
        <v/>
      </c>
      <c r="CO437" s="49" t="str">
        <f t="shared" si="197"/>
        <v/>
      </c>
      <c r="CP437" s="49" t="str">
        <f t="shared" si="198"/>
        <v/>
      </c>
      <c r="CQ437" s="49" t="str">
        <f t="shared" si="199"/>
        <v/>
      </c>
      <c r="CR437" s="49" t="str">
        <f t="shared" si="200"/>
        <v/>
      </c>
      <c r="CS437" s="49" t="str">
        <f t="shared" si="201"/>
        <v/>
      </c>
      <c r="CT437" s="49" t="str">
        <f t="shared" si="202"/>
        <v/>
      </c>
      <c r="CU437" s="49" t="str">
        <f t="shared" si="203"/>
        <v/>
      </c>
      <c r="CV437" s="16" t="str">
        <f t="shared" si="204"/>
        <v/>
      </c>
      <c r="CX437" s="48" t="str">
        <f t="shared" si="205"/>
        <v/>
      </c>
      <c r="CY437" s="49" t="str">
        <f t="shared" si="206"/>
        <v/>
      </c>
      <c r="CZ437" s="49" t="str">
        <f t="shared" si="207"/>
        <v/>
      </c>
      <c r="DA437" s="49" t="str">
        <f t="shared" si="208"/>
        <v/>
      </c>
      <c r="DB437" s="49" t="str">
        <f t="shared" si="209"/>
        <v/>
      </c>
      <c r="DC437" s="49" t="str">
        <f t="shared" si="210"/>
        <v/>
      </c>
      <c r="DD437" s="49" t="str">
        <f t="shared" si="211"/>
        <v/>
      </c>
      <c r="DE437" s="49" t="str">
        <f t="shared" si="212"/>
        <v/>
      </c>
      <c r="DF437" s="49" t="str">
        <f t="shared" si="213"/>
        <v/>
      </c>
      <c r="DG437" s="49" t="str">
        <f t="shared" si="214"/>
        <v/>
      </c>
      <c r="DH437" s="49" t="str">
        <f t="shared" si="215"/>
        <v/>
      </c>
      <c r="DI437" s="49" t="str">
        <f t="shared" si="216"/>
        <v/>
      </c>
      <c r="DJ437" s="49" t="str">
        <f t="shared" si="217"/>
        <v/>
      </c>
      <c r="DK437" s="49" t="str">
        <f t="shared" si="218"/>
        <v/>
      </c>
      <c r="DL437" s="16" t="str">
        <f t="shared" si="219"/>
        <v/>
      </c>
      <c r="DN437" s="17" t="str">
        <f t="shared" si="220"/>
        <v>Aug 2020</v>
      </c>
    </row>
    <row r="438" spans="1:118" x14ac:dyDescent="0.25">
      <c r="A438" s="30"/>
      <c r="B438" s="102">
        <f>IF(B437="", "", IFERROR(IF(B437+1&gt;Settings!$G$25, "", B437+1), ""))</f>
        <v>44074</v>
      </c>
      <c r="C438" s="294"/>
      <c r="D438" s="295"/>
      <c r="E438" s="295"/>
      <c r="F438" s="295"/>
      <c r="G438" s="295"/>
      <c r="H438" s="295"/>
      <c r="I438" s="295"/>
      <c r="J438" s="295"/>
      <c r="K438" s="295"/>
      <c r="L438" s="295"/>
      <c r="M438" s="295"/>
      <c r="N438" s="295"/>
      <c r="O438" s="295"/>
      <c r="P438" s="295"/>
      <c r="Q438" s="296"/>
      <c r="R438" s="30"/>
      <c r="T438" s="17" t="str">
        <f>IF($B438="", "", IF($B438&lt;Settings!$G$23, "Old", "New"))</f>
        <v>New</v>
      </c>
      <c r="AL438" s="118" t="str">
        <f>IF(OR($B438="", C438="", C$10="", AL$9), "", IFERROR($B438+INDEX(Settings!$AF$19:$AF$33, MATCH(C$10, Settings!$Y$19:$Y$33, 0))+IF(INDEX(Settings!$AI$19:$AI$33, MATCH(C$10, Settings!$Y$19:$Y$33, 0))="", 0, INDEX($AO$2:$AU$8, MATCH(TEXT($B438, "ddd"), $AN$2:$AN$8, 0), MATCH(INDEX(Settings!$AI$19:$AI$33, MATCH(C$10, Settings!$Y$19:$Y$33, 0)), $AO$1:$AU$1, 0))), 0))</f>
        <v/>
      </c>
      <c r="AM438" s="119" t="str">
        <f>IF(OR($B438="", D438="", D$10="", AM$9), "", IFERROR($B438+INDEX(Settings!$AF$19:$AF$33, MATCH(D$10, Settings!$Y$19:$Y$33, 0))+IF(INDEX(Settings!$AI$19:$AI$33, MATCH(D$10, Settings!$Y$19:$Y$33, 0))="", 0, INDEX($AO$2:$AU$8, MATCH(TEXT($B438, "ddd"), $AN$2:$AN$8, 0), MATCH(INDEX(Settings!$AI$19:$AI$33, MATCH(D$10, Settings!$Y$19:$Y$33, 0)), $AO$1:$AU$1, 0))), 0))</f>
        <v/>
      </c>
      <c r="AN438" s="119" t="str">
        <f>IF(OR($B438="", E438="", E$10="", AN$9), "", IFERROR($B438+INDEX(Settings!$AF$19:$AF$33, MATCH(E$10, Settings!$Y$19:$Y$33, 0))+IF(INDEX(Settings!$AI$19:$AI$33, MATCH(E$10, Settings!$Y$19:$Y$33, 0))="", 0, INDEX($AO$2:$AU$8, MATCH(TEXT($B438, "ddd"), $AN$2:$AN$8, 0), MATCH(INDEX(Settings!$AI$19:$AI$33, MATCH(E$10, Settings!$Y$19:$Y$33, 0)), $AO$1:$AU$1, 0))), 0))</f>
        <v/>
      </c>
      <c r="AO438" s="119" t="str">
        <f>IF(OR($B438="", F438="", F$10="", AO$9), "", IFERROR($B438+INDEX(Settings!$AF$19:$AF$33, MATCH(F$10, Settings!$Y$19:$Y$33, 0))+IF(INDEX(Settings!$AI$19:$AI$33, MATCH(F$10, Settings!$Y$19:$Y$33, 0))="", 0, INDEX($AO$2:$AU$8, MATCH(TEXT($B438, "ddd"), $AN$2:$AN$8, 0), MATCH(INDEX(Settings!$AI$19:$AI$33, MATCH(F$10, Settings!$Y$19:$Y$33, 0)), $AO$1:$AU$1, 0))), 0))</f>
        <v/>
      </c>
      <c r="AP438" s="119" t="str">
        <f>IF(OR($B438="", G438="", G$10="", AP$9), "", IFERROR($B438+INDEX(Settings!$AF$19:$AF$33, MATCH(G$10, Settings!$Y$19:$Y$33, 0))+IF(INDEX(Settings!$AI$19:$AI$33, MATCH(G$10, Settings!$Y$19:$Y$33, 0))="", 0, INDEX($AO$2:$AU$8, MATCH(TEXT($B438, "ddd"), $AN$2:$AN$8, 0), MATCH(INDEX(Settings!$AI$19:$AI$33, MATCH(G$10, Settings!$Y$19:$Y$33, 0)), $AO$1:$AU$1, 0))), 0))</f>
        <v/>
      </c>
      <c r="AQ438" s="119" t="str">
        <f>IF(OR($B438="", H438="", H$10="", AQ$9), "", IFERROR($B438+INDEX(Settings!$AF$19:$AF$33, MATCH(H$10, Settings!$Y$19:$Y$33, 0))+IF(INDEX(Settings!$AI$19:$AI$33, MATCH(H$10, Settings!$Y$19:$Y$33, 0))="", 0, INDEX($AO$2:$AU$8, MATCH(TEXT($B438, "ddd"), $AN$2:$AN$8, 0), MATCH(INDEX(Settings!$AI$19:$AI$33, MATCH(H$10, Settings!$Y$19:$Y$33, 0)), $AO$1:$AU$1, 0))), 0))</f>
        <v/>
      </c>
      <c r="AR438" s="119" t="str">
        <f>IF(OR($B438="", I438="", I$10="", AR$9), "", IFERROR($B438+INDEX(Settings!$AF$19:$AF$33, MATCH(I$10, Settings!$Y$19:$Y$33, 0))+IF(INDEX(Settings!$AI$19:$AI$33, MATCH(I$10, Settings!$Y$19:$Y$33, 0))="", 0, INDEX($AO$2:$AU$8, MATCH(TEXT($B438, "ddd"), $AN$2:$AN$8, 0), MATCH(INDEX(Settings!$AI$19:$AI$33, MATCH(I$10, Settings!$Y$19:$Y$33, 0)), $AO$1:$AU$1, 0))), 0))</f>
        <v/>
      </c>
      <c r="AS438" s="119" t="str">
        <f>IF(OR($B438="", J438="", J$10="", AS$9), "", IFERROR($B438+INDEX(Settings!$AF$19:$AF$33, MATCH(J$10, Settings!$Y$19:$Y$33, 0))+IF(INDEX(Settings!$AI$19:$AI$33, MATCH(J$10, Settings!$Y$19:$Y$33, 0))="", 0, INDEX($AO$2:$AU$8, MATCH(TEXT($B438, "ddd"), $AN$2:$AN$8, 0), MATCH(INDEX(Settings!$AI$19:$AI$33, MATCH(J$10, Settings!$Y$19:$Y$33, 0)), $AO$1:$AU$1, 0))), 0))</f>
        <v/>
      </c>
      <c r="AT438" s="119" t="str">
        <f>IF(OR($B438="", K438="", K$10="", AT$9), "", IFERROR($B438+INDEX(Settings!$AF$19:$AF$33, MATCH(K$10, Settings!$Y$19:$Y$33, 0))+IF(INDEX(Settings!$AI$19:$AI$33, MATCH(K$10, Settings!$Y$19:$Y$33, 0))="", 0, INDEX($AO$2:$AU$8, MATCH(TEXT($B438, "ddd"), $AN$2:$AN$8, 0), MATCH(INDEX(Settings!$AI$19:$AI$33, MATCH(K$10, Settings!$Y$19:$Y$33, 0)), $AO$1:$AU$1, 0))), 0))</f>
        <v/>
      </c>
      <c r="AU438" s="119" t="str">
        <f>IF(OR($B438="", L438="", L$10="", AU$9), "", IFERROR($B438+INDEX(Settings!$AF$19:$AF$33, MATCH(L$10, Settings!$Y$19:$Y$33, 0))+IF(INDEX(Settings!$AI$19:$AI$33, MATCH(L$10, Settings!$Y$19:$Y$33, 0))="", 0, INDEX($AO$2:$AU$8, MATCH(TEXT($B438, "ddd"), $AN$2:$AN$8, 0), MATCH(INDEX(Settings!$AI$19:$AI$33, MATCH(L$10, Settings!$Y$19:$Y$33, 0)), $AO$1:$AU$1, 0))), 0))</f>
        <v/>
      </c>
      <c r="AV438" s="119" t="str">
        <f>IF(OR($B438="", M438="", M$10="", AV$9), "", IFERROR($B438+INDEX(Settings!$AF$19:$AF$33, MATCH(M$10, Settings!$Y$19:$Y$33, 0))+IF(INDEX(Settings!$AI$19:$AI$33, MATCH(M$10, Settings!$Y$19:$Y$33, 0))="", 0, INDEX($AO$2:$AU$8, MATCH(TEXT($B438, "ddd"), $AN$2:$AN$8, 0), MATCH(INDEX(Settings!$AI$19:$AI$33, MATCH(M$10, Settings!$Y$19:$Y$33, 0)), $AO$1:$AU$1, 0))), 0))</f>
        <v/>
      </c>
      <c r="AW438" s="119" t="str">
        <f>IF(OR($B438="", N438="", N$10="", AW$9), "", IFERROR($B438+INDEX(Settings!$AF$19:$AF$33, MATCH(N$10, Settings!$Y$19:$Y$33, 0))+IF(INDEX(Settings!$AI$19:$AI$33, MATCH(N$10, Settings!$Y$19:$Y$33, 0))="", 0, INDEX($AO$2:$AU$8, MATCH(TEXT($B438, "ddd"), $AN$2:$AN$8, 0), MATCH(INDEX(Settings!$AI$19:$AI$33, MATCH(N$10, Settings!$Y$19:$Y$33, 0)), $AO$1:$AU$1, 0))), 0))</f>
        <v/>
      </c>
      <c r="AX438" s="119" t="str">
        <f>IF(OR($B438="", O438="", O$10="", AX$9), "", IFERROR($B438+INDEX(Settings!$AF$19:$AF$33, MATCH(O$10, Settings!$Y$19:$Y$33, 0))+IF(INDEX(Settings!$AI$19:$AI$33, MATCH(O$10, Settings!$Y$19:$Y$33, 0))="", 0, INDEX($AO$2:$AU$8, MATCH(TEXT($B438, "ddd"), $AN$2:$AN$8, 0), MATCH(INDEX(Settings!$AI$19:$AI$33, MATCH(O$10, Settings!$Y$19:$Y$33, 0)), $AO$1:$AU$1, 0))), 0))</f>
        <v/>
      </c>
      <c r="AY438" s="119" t="str">
        <f>IF(OR($B438="", P438="", P$10="", AY$9), "", IFERROR($B438+INDEX(Settings!$AF$19:$AF$33, MATCH(P$10, Settings!$Y$19:$Y$33, 0))+IF(INDEX(Settings!$AI$19:$AI$33, MATCH(P$10, Settings!$Y$19:$Y$33, 0))="", 0, INDEX($AO$2:$AU$8, MATCH(TEXT($B438, "ddd"), $AN$2:$AN$8, 0), MATCH(INDEX(Settings!$AI$19:$AI$33, MATCH(P$10, Settings!$Y$19:$Y$33, 0)), $AO$1:$AU$1, 0))), 0))</f>
        <v/>
      </c>
      <c r="AZ438" s="120" t="str">
        <f>IF(OR($B438="", Q438="", Q$10="", AZ$9), "", IFERROR($B438+INDEX(Settings!$AF$19:$AF$33, MATCH(Q$10, Settings!$Y$19:$Y$33, 0))+IF(INDEX(Settings!$AI$19:$AI$33, MATCH(Q$10, Settings!$Y$19:$Y$33, 0))="", 0, INDEX($AO$2:$AU$8, MATCH(TEXT($B438, "ddd"), $AN$2:$AN$8, 0), MATCH(INDEX(Settings!$AI$19:$AI$33, MATCH(Q$10, Settings!$Y$19:$Y$33, 0)), $AO$1:$AU$1, 0))), 0))</f>
        <v/>
      </c>
      <c r="BB438" s="118" t="str">
        <f>IF(OR(C$10="", $B438="", C438="", BB$9=""), "", IFERROR(WORKDAY((DATE(YEAR($B438), MONTH($B438)+INDEX(Settings!$AM$19:$AM$33, MATCH(C$10, Settings!$Y$19:$Y$33, 0)), IF(INDEX(Settings!$AQ$19:$AQ$33, MATCH(C$10, Settings!$Y$19:$Y$33, 0))=0, DAY($B438), INDEX(Settings!$AQ$19:$AQ$33, MATCH(C$10, Settings!$Y$19:$Y$33, 0))))-1), 1, Settings!$AY$23:$AY$38), ""))</f>
        <v/>
      </c>
      <c r="BC438" s="119" t="str">
        <f>IF(OR(D$10="", $B438="", D438="", BC$9=""), "", IFERROR(WORKDAY((DATE(YEAR($B438), MONTH($B438)+INDEX(Settings!$AM$19:$AM$33, MATCH(D$10, Settings!$Y$19:$Y$33, 0)), IF(INDEX(Settings!$AQ$19:$AQ$33, MATCH(D$10, Settings!$Y$19:$Y$33, 0))=0, DAY($B438), INDEX(Settings!$AQ$19:$AQ$33, MATCH(D$10, Settings!$Y$19:$Y$33, 0))))-1), 1, Settings!$AY$23:$AY$38), ""))</f>
        <v/>
      </c>
      <c r="BD438" s="119" t="str">
        <f>IF(OR(E$10="", $B438="", E438="", BD$9=""), "", IFERROR(WORKDAY((DATE(YEAR($B438), MONTH($B438)+INDEX(Settings!$AM$19:$AM$33, MATCH(E$10, Settings!$Y$19:$Y$33, 0)), IF(INDEX(Settings!$AQ$19:$AQ$33, MATCH(E$10, Settings!$Y$19:$Y$33, 0))=0, DAY($B438), INDEX(Settings!$AQ$19:$AQ$33, MATCH(E$10, Settings!$Y$19:$Y$33, 0))))-1), 1, Settings!$AY$23:$AY$38), ""))</f>
        <v/>
      </c>
      <c r="BE438" s="119" t="str">
        <f>IF(OR(F$10="", $B438="", F438="", BE$9=""), "", IFERROR(WORKDAY((DATE(YEAR($B438), MONTH($B438)+INDEX(Settings!$AM$19:$AM$33, MATCH(F$10, Settings!$Y$19:$Y$33, 0)), IF(INDEX(Settings!$AQ$19:$AQ$33, MATCH(F$10, Settings!$Y$19:$Y$33, 0))=0, DAY($B438), INDEX(Settings!$AQ$19:$AQ$33, MATCH(F$10, Settings!$Y$19:$Y$33, 0))))-1), 1, Settings!$AY$23:$AY$38), ""))</f>
        <v/>
      </c>
      <c r="BF438" s="119" t="str">
        <f>IF(OR(G$10="", $B438="", G438="", BF$9=""), "", IFERROR(WORKDAY((DATE(YEAR($B438), MONTH($B438)+INDEX(Settings!$AM$19:$AM$33, MATCH(G$10, Settings!$Y$19:$Y$33, 0)), IF(INDEX(Settings!$AQ$19:$AQ$33, MATCH(G$10, Settings!$Y$19:$Y$33, 0))=0, DAY($B438), INDEX(Settings!$AQ$19:$AQ$33, MATCH(G$10, Settings!$Y$19:$Y$33, 0))))-1), 1, Settings!$AY$23:$AY$38), ""))</f>
        <v/>
      </c>
      <c r="BG438" s="119" t="str">
        <f>IF(OR(H$10="", $B438="", H438="", BG$9=""), "", IFERROR(WORKDAY((DATE(YEAR($B438), MONTH($B438)+INDEX(Settings!$AM$19:$AM$33, MATCH(H$10, Settings!$Y$19:$Y$33, 0)), IF(INDEX(Settings!$AQ$19:$AQ$33, MATCH(H$10, Settings!$Y$19:$Y$33, 0))=0, DAY($B438), INDEX(Settings!$AQ$19:$AQ$33, MATCH(H$10, Settings!$Y$19:$Y$33, 0))))-1), 1, Settings!$AY$23:$AY$38), ""))</f>
        <v/>
      </c>
      <c r="BH438" s="119" t="str">
        <f>IF(OR(I$10="", $B438="", I438="", BH$9=""), "", IFERROR(WORKDAY((DATE(YEAR($B438), MONTH($B438)+INDEX(Settings!$AM$19:$AM$33, MATCH(I$10, Settings!$Y$19:$Y$33, 0)), IF(INDEX(Settings!$AQ$19:$AQ$33, MATCH(I$10, Settings!$Y$19:$Y$33, 0))=0, DAY($B438), INDEX(Settings!$AQ$19:$AQ$33, MATCH(I$10, Settings!$Y$19:$Y$33, 0))))-1), 1, Settings!$AY$23:$AY$38), ""))</f>
        <v/>
      </c>
      <c r="BI438" s="119" t="str">
        <f>IF(OR(J$10="", $B438="", J438="", BI$9=""), "", IFERROR(WORKDAY((DATE(YEAR($B438), MONTH($B438)+INDEX(Settings!$AM$19:$AM$33, MATCH(J$10, Settings!$Y$19:$Y$33, 0)), IF(INDEX(Settings!$AQ$19:$AQ$33, MATCH(J$10, Settings!$Y$19:$Y$33, 0))=0, DAY($B438), INDEX(Settings!$AQ$19:$AQ$33, MATCH(J$10, Settings!$Y$19:$Y$33, 0))))-1), 1, Settings!$AY$23:$AY$38), ""))</f>
        <v/>
      </c>
      <c r="BJ438" s="119" t="str">
        <f>IF(OR(K$10="", $B438="", K438="", BJ$9=""), "", IFERROR(WORKDAY((DATE(YEAR($B438), MONTH($B438)+INDEX(Settings!$AM$19:$AM$33, MATCH(K$10, Settings!$Y$19:$Y$33, 0)), IF(INDEX(Settings!$AQ$19:$AQ$33, MATCH(K$10, Settings!$Y$19:$Y$33, 0))=0, DAY($B438), INDEX(Settings!$AQ$19:$AQ$33, MATCH(K$10, Settings!$Y$19:$Y$33, 0))))-1), 1, Settings!$AY$23:$AY$38), ""))</f>
        <v/>
      </c>
      <c r="BK438" s="119" t="str">
        <f>IF(OR(L$10="", $B438="", L438="", BK$9=""), "", IFERROR(WORKDAY((DATE(YEAR($B438), MONTH($B438)+INDEX(Settings!$AM$19:$AM$33, MATCH(L$10, Settings!$Y$19:$Y$33, 0)), IF(INDEX(Settings!$AQ$19:$AQ$33, MATCH(L$10, Settings!$Y$19:$Y$33, 0))=0, DAY($B438), INDEX(Settings!$AQ$19:$AQ$33, MATCH(L$10, Settings!$Y$19:$Y$33, 0))))-1), 1, Settings!$AY$23:$AY$38), ""))</f>
        <v/>
      </c>
      <c r="BL438" s="119" t="str">
        <f>IF(OR(M$10="", $B438="", M438="", BL$9=""), "", IFERROR(WORKDAY((DATE(YEAR($B438), MONTH($B438)+INDEX(Settings!$AM$19:$AM$33, MATCH(M$10, Settings!$Y$19:$Y$33, 0)), IF(INDEX(Settings!$AQ$19:$AQ$33, MATCH(M$10, Settings!$Y$19:$Y$33, 0))=0, DAY($B438), INDEX(Settings!$AQ$19:$AQ$33, MATCH(M$10, Settings!$Y$19:$Y$33, 0))))-1), 1, Settings!$AY$23:$AY$38), ""))</f>
        <v/>
      </c>
      <c r="BM438" s="119" t="str">
        <f>IF(OR(N$10="", $B438="", N438="", BM$9=""), "", IFERROR(WORKDAY((DATE(YEAR($B438), MONTH($B438)+INDEX(Settings!$AM$19:$AM$33, MATCH(N$10, Settings!$Y$19:$Y$33, 0)), IF(INDEX(Settings!$AQ$19:$AQ$33, MATCH(N$10, Settings!$Y$19:$Y$33, 0))=0, DAY($B438), INDEX(Settings!$AQ$19:$AQ$33, MATCH(N$10, Settings!$Y$19:$Y$33, 0))))-1), 1, Settings!$AY$23:$AY$38), ""))</f>
        <v/>
      </c>
      <c r="BN438" s="119" t="str">
        <f>IF(OR(O$10="", $B438="", O438="", BN$9=""), "", IFERROR(WORKDAY((DATE(YEAR($B438), MONTH($B438)+INDEX(Settings!$AM$19:$AM$33, MATCH(O$10, Settings!$Y$19:$Y$33, 0)), IF(INDEX(Settings!$AQ$19:$AQ$33, MATCH(O$10, Settings!$Y$19:$Y$33, 0))=0, DAY($B438), INDEX(Settings!$AQ$19:$AQ$33, MATCH(O$10, Settings!$Y$19:$Y$33, 0))))-1), 1, Settings!$AY$23:$AY$38), ""))</f>
        <v/>
      </c>
      <c r="BO438" s="119" t="str">
        <f>IF(OR(P$10="", $B438="", P438="", BO$9=""), "", IFERROR(WORKDAY((DATE(YEAR($B438), MONTH($B438)+INDEX(Settings!$AM$19:$AM$33, MATCH(P$10, Settings!$Y$19:$Y$33, 0)), IF(INDEX(Settings!$AQ$19:$AQ$33, MATCH(P$10, Settings!$Y$19:$Y$33, 0))=0, DAY($B438), INDEX(Settings!$AQ$19:$AQ$33, MATCH(P$10, Settings!$Y$19:$Y$33, 0))))-1), 1, Settings!$AY$23:$AY$38), ""))</f>
        <v/>
      </c>
      <c r="BP438" s="120" t="str">
        <f>IF(OR(Q$10="", $B438="", Q438="", BP$9=""), "", IFERROR(WORKDAY((DATE(YEAR($B438), MONTH($B438)+INDEX(Settings!$AM$19:$AM$33, MATCH(Q$10, Settings!$Y$19:$Y$33, 0)), IF(INDEX(Settings!$AQ$19:$AQ$33, MATCH(Q$10, Settings!$Y$19:$Y$33, 0))=0, DAY($B438), INDEX(Settings!$AQ$19:$AQ$33, MATCH(Q$10, Settings!$Y$19:$Y$33, 0))))-1), 1, Settings!$AY$23:$AY$38), ""))</f>
        <v/>
      </c>
      <c r="BR438" s="118" t="str">
        <f>IF(BB438="", "", IF(BB438&lt;=$B438, WORKDAY(DATE(YEAR($BB438), MONTH(BB438)+1, DAY(BB438)-1), 1, Settings!$AY$23:$AY$38), BB438))</f>
        <v/>
      </c>
      <c r="BS438" s="119" t="str">
        <f>IF(BC438="", "", IF(BC438&lt;=$B438, WORKDAY(DATE(YEAR($BB438), MONTH(BC438)+1, DAY(BC438)-1), 1, Settings!$AY$23:$AY$38), BC438))</f>
        <v/>
      </c>
      <c r="BT438" s="119" t="str">
        <f>IF(BD438="", "", IF(BD438&lt;=$B438, WORKDAY(DATE(YEAR($BB438), MONTH(BD438)+1, DAY(BD438)-1), 1, Settings!$AY$23:$AY$38), BD438))</f>
        <v/>
      </c>
      <c r="BU438" s="119" t="str">
        <f>IF(BE438="", "", IF(BE438&lt;=$B438, WORKDAY(DATE(YEAR($BB438), MONTH(BE438)+1, DAY(BE438)-1), 1, Settings!$AY$23:$AY$38), BE438))</f>
        <v/>
      </c>
      <c r="BV438" s="119" t="str">
        <f>IF(BF438="", "", IF(BF438&lt;=$B438, WORKDAY(DATE(YEAR($BB438), MONTH(BF438)+1, DAY(BF438)-1), 1, Settings!$AY$23:$AY$38), BF438))</f>
        <v/>
      </c>
      <c r="BW438" s="119" t="str">
        <f>IF(BG438="", "", IF(BG438&lt;=$B438, WORKDAY(DATE(YEAR($BB438), MONTH(BG438)+1, DAY(BG438)-1), 1, Settings!$AY$23:$AY$38), BG438))</f>
        <v/>
      </c>
      <c r="BX438" s="119" t="str">
        <f>IF(BH438="", "", IF(BH438&lt;=$B438, WORKDAY(DATE(YEAR($BB438), MONTH(BH438)+1, DAY(BH438)-1), 1, Settings!$AY$23:$AY$38), BH438))</f>
        <v/>
      </c>
      <c r="BY438" s="119" t="str">
        <f>IF(BI438="", "", IF(BI438&lt;=$B438, WORKDAY(DATE(YEAR($BB438), MONTH(BI438)+1, DAY(BI438)-1), 1, Settings!$AY$23:$AY$38), BI438))</f>
        <v/>
      </c>
      <c r="BZ438" s="119" t="str">
        <f>IF(BJ438="", "", IF(BJ438&lt;=$B438, WORKDAY(DATE(YEAR($BB438), MONTH(BJ438)+1, DAY(BJ438)-1), 1, Settings!$AY$23:$AY$38), BJ438))</f>
        <v/>
      </c>
      <c r="CA438" s="119" t="str">
        <f>IF(BK438="", "", IF(BK438&lt;=$B438, WORKDAY(DATE(YEAR($BB438), MONTH(BK438)+1, DAY(BK438)-1), 1, Settings!$AY$23:$AY$38), BK438))</f>
        <v/>
      </c>
      <c r="CB438" s="119" t="str">
        <f>IF(BL438="", "", IF(BL438&lt;=$B438, WORKDAY(DATE(YEAR($BB438), MONTH(BL438)+1, DAY(BL438)-1), 1, Settings!$AY$23:$AY$38), BL438))</f>
        <v/>
      </c>
      <c r="CC438" s="119" t="str">
        <f>IF(BM438="", "", IF(BM438&lt;=$B438, WORKDAY(DATE(YEAR($BB438), MONTH(BM438)+1, DAY(BM438)-1), 1, Settings!$AY$23:$AY$38), BM438))</f>
        <v/>
      </c>
      <c r="CD438" s="119" t="str">
        <f>IF(BN438="", "", IF(BN438&lt;=$B438, WORKDAY(DATE(YEAR($BB438), MONTH(BN438)+1, DAY(BN438)-1), 1, Settings!$AY$23:$AY$38), BN438))</f>
        <v/>
      </c>
      <c r="CE438" s="119" t="str">
        <f>IF(BO438="", "", IF(BO438&lt;=$B438, WORKDAY(DATE(YEAR($BB438), MONTH(BO438)+1, DAY(BO438)-1), 1, Settings!$AY$23:$AY$38), BO438))</f>
        <v/>
      </c>
      <c r="CF438" s="120" t="str">
        <f>IF(BP438="", "", IF(BP438&lt;=$B438, WORKDAY(DATE(YEAR($BB438), MONTH(BP438)+1, DAY(BP438)-1), 1, Settings!$AY$23:$AY$38), BP438))</f>
        <v/>
      </c>
      <c r="CH438" s="48" t="str">
        <f t="shared" si="190"/>
        <v/>
      </c>
      <c r="CI438" s="49" t="str">
        <f t="shared" si="191"/>
        <v/>
      </c>
      <c r="CJ438" s="49" t="str">
        <f t="shared" si="192"/>
        <v/>
      </c>
      <c r="CK438" s="49" t="str">
        <f t="shared" si="193"/>
        <v/>
      </c>
      <c r="CL438" s="49" t="str">
        <f t="shared" si="194"/>
        <v/>
      </c>
      <c r="CM438" s="49" t="str">
        <f t="shared" si="195"/>
        <v/>
      </c>
      <c r="CN438" s="49" t="str">
        <f t="shared" si="196"/>
        <v/>
      </c>
      <c r="CO438" s="49" t="str">
        <f t="shared" si="197"/>
        <v/>
      </c>
      <c r="CP438" s="49" t="str">
        <f t="shared" si="198"/>
        <v/>
      </c>
      <c r="CQ438" s="49" t="str">
        <f t="shared" si="199"/>
        <v/>
      </c>
      <c r="CR438" s="49" t="str">
        <f t="shared" si="200"/>
        <v/>
      </c>
      <c r="CS438" s="49" t="str">
        <f t="shared" si="201"/>
        <v/>
      </c>
      <c r="CT438" s="49" t="str">
        <f t="shared" si="202"/>
        <v/>
      </c>
      <c r="CU438" s="49" t="str">
        <f t="shared" si="203"/>
        <v/>
      </c>
      <c r="CV438" s="16" t="str">
        <f t="shared" si="204"/>
        <v/>
      </c>
      <c r="CX438" s="48" t="str">
        <f t="shared" si="205"/>
        <v/>
      </c>
      <c r="CY438" s="49" t="str">
        <f t="shared" si="206"/>
        <v/>
      </c>
      <c r="CZ438" s="49" t="str">
        <f t="shared" si="207"/>
        <v/>
      </c>
      <c r="DA438" s="49" t="str">
        <f t="shared" si="208"/>
        <v/>
      </c>
      <c r="DB438" s="49" t="str">
        <f t="shared" si="209"/>
        <v/>
      </c>
      <c r="DC438" s="49" t="str">
        <f t="shared" si="210"/>
        <v/>
      </c>
      <c r="DD438" s="49" t="str">
        <f t="shared" si="211"/>
        <v/>
      </c>
      <c r="DE438" s="49" t="str">
        <f t="shared" si="212"/>
        <v/>
      </c>
      <c r="DF438" s="49" t="str">
        <f t="shared" si="213"/>
        <v/>
      </c>
      <c r="DG438" s="49" t="str">
        <f t="shared" si="214"/>
        <v/>
      </c>
      <c r="DH438" s="49" t="str">
        <f t="shared" si="215"/>
        <v/>
      </c>
      <c r="DI438" s="49" t="str">
        <f t="shared" si="216"/>
        <v/>
      </c>
      <c r="DJ438" s="49" t="str">
        <f t="shared" si="217"/>
        <v/>
      </c>
      <c r="DK438" s="49" t="str">
        <f t="shared" si="218"/>
        <v/>
      </c>
      <c r="DL438" s="16" t="str">
        <f t="shared" si="219"/>
        <v/>
      </c>
      <c r="DN438" s="17" t="str">
        <f t="shared" si="220"/>
        <v>Aug 2020</v>
      </c>
    </row>
    <row r="439" spans="1:118" x14ac:dyDescent="0.25">
      <c r="A439" s="30"/>
      <c r="B439" s="102">
        <f>IF(B438="", "", IFERROR(IF(B438+1&gt;Settings!$G$25, "", B438+1), ""))</f>
        <v>44075</v>
      </c>
      <c r="C439" s="294"/>
      <c r="D439" s="295"/>
      <c r="E439" s="295"/>
      <c r="F439" s="295"/>
      <c r="G439" s="295"/>
      <c r="H439" s="295"/>
      <c r="I439" s="295"/>
      <c r="J439" s="295"/>
      <c r="K439" s="295"/>
      <c r="L439" s="295"/>
      <c r="M439" s="295"/>
      <c r="N439" s="295"/>
      <c r="O439" s="295"/>
      <c r="P439" s="295"/>
      <c r="Q439" s="296"/>
      <c r="R439" s="30"/>
      <c r="T439" s="17" t="str">
        <f>IF($B439="", "", IF($B439&lt;Settings!$G$23, "Old", "New"))</f>
        <v>New</v>
      </c>
      <c r="AL439" s="118" t="str">
        <f>IF(OR($B439="", C439="", C$10="", AL$9), "", IFERROR($B439+INDEX(Settings!$AF$19:$AF$33, MATCH(C$10, Settings!$Y$19:$Y$33, 0))+IF(INDEX(Settings!$AI$19:$AI$33, MATCH(C$10, Settings!$Y$19:$Y$33, 0))="", 0, INDEX($AO$2:$AU$8, MATCH(TEXT($B439, "ddd"), $AN$2:$AN$8, 0), MATCH(INDEX(Settings!$AI$19:$AI$33, MATCH(C$10, Settings!$Y$19:$Y$33, 0)), $AO$1:$AU$1, 0))), 0))</f>
        <v/>
      </c>
      <c r="AM439" s="119" t="str">
        <f>IF(OR($B439="", D439="", D$10="", AM$9), "", IFERROR($B439+INDEX(Settings!$AF$19:$AF$33, MATCH(D$10, Settings!$Y$19:$Y$33, 0))+IF(INDEX(Settings!$AI$19:$AI$33, MATCH(D$10, Settings!$Y$19:$Y$33, 0))="", 0, INDEX($AO$2:$AU$8, MATCH(TEXT($B439, "ddd"), $AN$2:$AN$8, 0), MATCH(INDEX(Settings!$AI$19:$AI$33, MATCH(D$10, Settings!$Y$19:$Y$33, 0)), $AO$1:$AU$1, 0))), 0))</f>
        <v/>
      </c>
      <c r="AN439" s="119" t="str">
        <f>IF(OR($B439="", E439="", E$10="", AN$9), "", IFERROR($B439+INDEX(Settings!$AF$19:$AF$33, MATCH(E$10, Settings!$Y$19:$Y$33, 0))+IF(INDEX(Settings!$AI$19:$AI$33, MATCH(E$10, Settings!$Y$19:$Y$33, 0))="", 0, INDEX($AO$2:$AU$8, MATCH(TEXT($B439, "ddd"), $AN$2:$AN$8, 0), MATCH(INDEX(Settings!$AI$19:$AI$33, MATCH(E$10, Settings!$Y$19:$Y$33, 0)), $AO$1:$AU$1, 0))), 0))</f>
        <v/>
      </c>
      <c r="AO439" s="119" t="str">
        <f>IF(OR($B439="", F439="", F$10="", AO$9), "", IFERROR($B439+INDEX(Settings!$AF$19:$AF$33, MATCH(F$10, Settings!$Y$19:$Y$33, 0))+IF(INDEX(Settings!$AI$19:$AI$33, MATCH(F$10, Settings!$Y$19:$Y$33, 0))="", 0, INDEX($AO$2:$AU$8, MATCH(TEXT($B439, "ddd"), $AN$2:$AN$8, 0), MATCH(INDEX(Settings!$AI$19:$AI$33, MATCH(F$10, Settings!$Y$19:$Y$33, 0)), $AO$1:$AU$1, 0))), 0))</f>
        <v/>
      </c>
      <c r="AP439" s="119" t="str">
        <f>IF(OR($B439="", G439="", G$10="", AP$9), "", IFERROR($B439+INDEX(Settings!$AF$19:$AF$33, MATCH(G$10, Settings!$Y$19:$Y$33, 0))+IF(INDEX(Settings!$AI$19:$AI$33, MATCH(G$10, Settings!$Y$19:$Y$33, 0))="", 0, INDEX($AO$2:$AU$8, MATCH(TEXT($B439, "ddd"), $AN$2:$AN$8, 0), MATCH(INDEX(Settings!$AI$19:$AI$33, MATCH(G$10, Settings!$Y$19:$Y$33, 0)), $AO$1:$AU$1, 0))), 0))</f>
        <v/>
      </c>
      <c r="AQ439" s="119" t="str">
        <f>IF(OR($B439="", H439="", H$10="", AQ$9), "", IFERROR($B439+INDEX(Settings!$AF$19:$AF$33, MATCH(H$10, Settings!$Y$19:$Y$33, 0))+IF(INDEX(Settings!$AI$19:$AI$33, MATCH(H$10, Settings!$Y$19:$Y$33, 0))="", 0, INDEX($AO$2:$AU$8, MATCH(TEXT($B439, "ddd"), $AN$2:$AN$8, 0), MATCH(INDEX(Settings!$AI$19:$AI$33, MATCH(H$10, Settings!$Y$19:$Y$33, 0)), $AO$1:$AU$1, 0))), 0))</f>
        <v/>
      </c>
      <c r="AR439" s="119" t="str">
        <f>IF(OR($B439="", I439="", I$10="", AR$9), "", IFERROR($B439+INDEX(Settings!$AF$19:$AF$33, MATCH(I$10, Settings!$Y$19:$Y$33, 0))+IF(INDEX(Settings!$AI$19:$AI$33, MATCH(I$10, Settings!$Y$19:$Y$33, 0))="", 0, INDEX($AO$2:$AU$8, MATCH(TEXT($B439, "ddd"), $AN$2:$AN$8, 0), MATCH(INDEX(Settings!$AI$19:$AI$33, MATCH(I$10, Settings!$Y$19:$Y$33, 0)), $AO$1:$AU$1, 0))), 0))</f>
        <v/>
      </c>
      <c r="AS439" s="119" t="str">
        <f>IF(OR($B439="", J439="", J$10="", AS$9), "", IFERROR($B439+INDEX(Settings!$AF$19:$AF$33, MATCH(J$10, Settings!$Y$19:$Y$33, 0))+IF(INDEX(Settings!$AI$19:$AI$33, MATCH(J$10, Settings!$Y$19:$Y$33, 0))="", 0, INDEX($AO$2:$AU$8, MATCH(TEXT($B439, "ddd"), $AN$2:$AN$8, 0), MATCH(INDEX(Settings!$AI$19:$AI$33, MATCH(J$10, Settings!$Y$19:$Y$33, 0)), $AO$1:$AU$1, 0))), 0))</f>
        <v/>
      </c>
      <c r="AT439" s="119" t="str">
        <f>IF(OR($B439="", K439="", K$10="", AT$9), "", IFERROR($B439+INDEX(Settings!$AF$19:$AF$33, MATCH(K$10, Settings!$Y$19:$Y$33, 0))+IF(INDEX(Settings!$AI$19:$AI$33, MATCH(K$10, Settings!$Y$19:$Y$33, 0))="", 0, INDEX($AO$2:$AU$8, MATCH(TEXT($B439, "ddd"), $AN$2:$AN$8, 0), MATCH(INDEX(Settings!$AI$19:$AI$33, MATCH(K$10, Settings!$Y$19:$Y$33, 0)), $AO$1:$AU$1, 0))), 0))</f>
        <v/>
      </c>
      <c r="AU439" s="119" t="str">
        <f>IF(OR($B439="", L439="", L$10="", AU$9), "", IFERROR($B439+INDEX(Settings!$AF$19:$AF$33, MATCH(L$10, Settings!$Y$19:$Y$33, 0))+IF(INDEX(Settings!$AI$19:$AI$33, MATCH(L$10, Settings!$Y$19:$Y$33, 0))="", 0, INDEX($AO$2:$AU$8, MATCH(TEXT($B439, "ddd"), $AN$2:$AN$8, 0), MATCH(INDEX(Settings!$AI$19:$AI$33, MATCH(L$10, Settings!$Y$19:$Y$33, 0)), $AO$1:$AU$1, 0))), 0))</f>
        <v/>
      </c>
      <c r="AV439" s="119" t="str">
        <f>IF(OR($B439="", M439="", M$10="", AV$9), "", IFERROR($B439+INDEX(Settings!$AF$19:$AF$33, MATCH(M$10, Settings!$Y$19:$Y$33, 0))+IF(INDEX(Settings!$AI$19:$AI$33, MATCH(M$10, Settings!$Y$19:$Y$33, 0))="", 0, INDEX($AO$2:$AU$8, MATCH(TEXT($B439, "ddd"), $AN$2:$AN$8, 0), MATCH(INDEX(Settings!$AI$19:$AI$33, MATCH(M$10, Settings!$Y$19:$Y$33, 0)), $AO$1:$AU$1, 0))), 0))</f>
        <v/>
      </c>
      <c r="AW439" s="119" t="str">
        <f>IF(OR($B439="", N439="", N$10="", AW$9), "", IFERROR($B439+INDEX(Settings!$AF$19:$AF$33, MATCH(N$10, Settings!$Y$19:$Y$33, 0))+IF(INDEX(Settings!$AI$19:$AI$33, MATCH(N$10, Settings!$Y$19:$Y$33, 0))="", 0, INDEX($AO$2:$AU$8, MATCH(TEXT($B439, "ddd"), $AN$2:$AN$8, 0), MATCH(INDEX(Settings!$AI$19:$AI$33, MATCH(N$10, Settings!$Y$19:$Y$33, 0)), $AO$1:$AU$1, 0))), 0))</f>
        <v/>
      </c>
      <c r="AX439" s="119" t="str">
        <f>IF(OR($B439="", O439="", O$10="", AX$9), "", IFERROR($B439+INDEX(Settings!$AF$19:$AF$33, MATCH(O$10, Settings!$Y$19:$Y$33, 0))+IF(INDEX(Settings!$AI$19:$AI$33, MATCH(O$10, Settings!$Y$19:$Y$33, 0))="", 0, INDEX($AO$2:$AU$8, MATCH(TEXT($B439, "ddd"), $AN$2:$AN$8, 0), MATCH(INDEX(Settings!$AI$19:$AI$33, MATCH(O$10, Settings!$Y$19:$Y$33, 0)), $AO$1:$AU$1, 0))), 0))</f>
        <v/>
      </c>
      <c r="AY439" s="119" t="str">
        <f>IF(OR($B439="", P439="", P$10="", AY$9), "", IFERROR($B439+INDEX(Settings!$AF$19:$AF$33, MATCH(P$10, Settings!$Y$19:$Y$33, 0))+IF(INDEX(Settings!$AI$19:$AI$33, MATCH(P$10, Settings!$Y$19:$Y$33, 0))="", 0, INDEX($AO$2:$AU$8, MATCH(TEXT($B439, "ddd"), $AN$2:$AN$8, 0), MATCH(INDEX(Settings!$AI$19:$AI$33, MATCH(P$10, Settings!$Y$19:$Y$33, 0)), $AO$1:$AU$1, 0))), 0))</f>
        <v/>
      </c>
      <c r="AZ439" s="120" t="str">
        <f>IF(OR($B439="", Q439="", Q$10="", AZ$9), "", IFERROR($B439+INDEX(Settings!$AF$19:$AF$33, MATCH(Q$10, Settings!$Y$19:$Y$33, 0))+IF(INDEX(Settings!$AI$19:$AI$33, MATCH(Q$10, Settings!$Y$19:$Y$33, 0))="", 0, INDEX($AO$2:$AU$8, MATCH(TEXT($B439, "ddd"), $AN$2:$AN$8, 0), MATCH(INDEX(Settings!$AI$19:$AI$33, MATCH(Q$10, Settings!$Y$19:$Y$33, 0)), $AO$1:$AU$1, 0))), 0))</f>
        <v/>
      </c>
      <c r="BB439" s="118" t="str">
        <f>IF(OR(C$10="", $B439="", C439="", BB$9=""), "", IFERROR(WORKDAY((DATE(YEAR($B439), MONTH($B439)+INDEX(Settings!$AM$19:$AM$33, MATCH(C$10, Settings!$Y$19:$Y$33, 0)), IF(INDEX(Settings!$AQ$19:$AQ$33, MATCH(C$10, Settings!$Y$19:$Y$33, 0))=0, DAY($B439), INDEX(Settings!$AQ$19:$AQ$33, MATCH(C$10, Settings!$Y$19:$Y$33, 0))))-1), 1, Settings!$AY$23:$AY$38), ""))</f>
        <v/>
      </c>
      <c r="BC439" s="119" t="str">
        <f>IF(OR(D$10="", $B439="", D439="", BC$9=""), "", IFERROR(WORKDAY((DATE(YEAR($B439), MONTH($B439)+INDEX(Settings!$AM$19:$AM$33, MATCH(D$10, Settings!$Y$19:$Y$33, 0)), IF(INDEX(Settings!$AQ$19:$AQ$33, MATCH(D$10, Settings!$Y$19:$Y$33, 0))=0, DAY($B439), INDEX(Settings!$AQ$19:$AQ$33, MATCH(D$10, Settings!$Y$19:$Y$33, 0))))-1), 1, Settings!$AY$23:$AY$38), ""))</f>
        <v/>
      </c>
      <c r="BD439" s="119" t="str">
        <f>IF(OR(E$10="", $B439="", E439="", BD$9=""), "", IFERROR(WORKDAY((DATE(YEAR($B439), MONTH($B439)+INDEX(Settings!$AM$19:$AM$33, MATCH(E$10, Settings!$Y$19:$Y$33, 0)), IF(INDEX(Settings!$AQ$19:$AQ$33, MATCH(E$10, Settings!$Y$19:$Y$33, 0))=0, DAY($B439), INDEX(Settings!$AQ$19:$AQ$33, MATCH(E$10, Settings!$Y$19:$Y$33, 0))))-1), 1, Settings!$AY$23:$AY$38), ""))</f>
        <v/>
      </c>
      <c r="BE439" s="119" t="str">
        <f>IF(OR(F$10="", $B439="", F439="", BE$9=""), "", IFERROR(WORKDAY((DATE(YEAR($B439), MONTH($B439)+INDEX(Settings!$AM$19:$AM$33, MATCH(F$10, Settings!$Y$19:$Y$33, 0)), IF(INDEX(Settings!$AQ$19:$AQ$33, MATCH(F$10, Settings!$Y$19:$Y$33, 0))=0, DAY($B439), INDEX(Settings!$AQ$19:$AQ$33, MATCH(F$10, Settings!$Y$19:$Y$33, 0))))-1), 1, Settings!$AY$23:$AY$38), ""))</f>
        <v/>
      </c>
      <c r="BF439" s="119" t="str">
        <f>IF(OR(G$10="", $B439="", G439="", BF$9=""), "", IFERROR(WORKDAY((DATE(YEAR($B439), MONTH($B439)+INDEX(Settings!$AM$19:$AM$33, MATCH(G$10, Settings!$Y$19:$Y$33, 0)), IF(INDEX(Settings!$AQ$19:$AQ$33, MATCH(G$10, Settings!$Y$19:$Y$33, 0))=0, DAY($B439), INDEX(Settings!$AQ$19:$AQ$33, MATCH(G$10, Settings!$Y$19:$Y$33, 0))))-1), 1, Settings!$AY$23:$AY$38), ""))</f>
        <v/>
      </c>
      <c r="BG439" s="119" t="str">
        <f>IF(OR(H$10="", $B439="", H439="", BG$9=""), "", IFERROR(WORKDAY((DATE(YEAR($B439), MONTH($B439)+INDEX(Settings!$AM$19:$AM$33, MATCH(H$10, Settings!$Y$19:$Y$33, 0)), IF(INDEX(Settings!$AQ$19:$AQ$33, MATCH(H$10, Settings!$Y$19:$Y$33, 0))=0, DAY($B439), INDEX(Settings!$AQ$19:$AQ$33, MATCH(H$10, Settings!$Y$19:$Y$33, 0))))-1), 1, Settings!$AY$23:$AY$38), ""))</f>
        <v/>
      </c>
      <c r="BH439" s="119" t="str">
        <f>IF(OR(I$10="", $B439="", I439="", BH$9=""), "", IFERROR(WORKDAY((DATE(YEAR($B439), MONTH($B439)+INDEX(Settings!$AM$19:$AM$33, MATCH(I$10, Settings!$Y$19:$Y$33, 0)), IF(INDEX(Settings!$AQ$19:$AQ$33, MATCH(I$10, Settings!$Y$19:$Y$33, 0))=0, DAY($B439), INDEX(Settings!$AQ$19:$AQ$33, MATCH(I$10, Settings!$Y$19:$Y$33, 0))))-1), 1, Settings!$AY$23:$AY$38), ""))</f>
        <v/>
      </c>
      <c r="BI439" s="119" t="str">
        <f>IF(OR(J$10="", $B439="", J439="", BI$9=""), "", IFERROR(WORKDAY((DATE(YEAR($B439), MONTH($B439)+INDEX(Settings!$AM$19:$AM$33, MATCH(J$10, Settings!$Y$19:$Y$33, 0)), IF(INDEX(Settings!$AQ$19:$AQ$33, MATCH(J$10, Settings!$Y$19:$Y$33, 0))=0, DAY($B439), INDEX(Settings!$AQ$19:$AQ$33, MATCH(J$10, Settings!$Y$19:$Y$33, 0))))-1), 1, Settings!$AY$23:$AY$38), ""))</f>
        <v/>
      </c>
      <c r="BJ439" s="119" t="str">
        <f>IF(OR(K$10="", $B439="", K439="", BJ$9=""), "", IFERROR(WORKDAY((DATE(YEAR($B439), MONTH($B439)+INDEX(Settings!$AM$19:$AM$33, MATCH(K$10, Settings!$Y$19:$Y$33, 0)), IF(INDEX(Settings!$AQ$19:$AQ$33, MATCH(K$10, Settings!$Y$19:$Y$33, 0))=0, DAY($B439), INDEX(Settings!$AQ$19:$AQ$33, MATCH(K$10, Settings!$Y$19:$Y$33, 0))))-1), 1, Settings!$AY$23:$AY$38), ""))</f>
        <v/>
      </c>
      <c r="BK439" s="119" t="str">
        <f>IF(OR(L$10="", $B439="", L439="", BK$9=""), "", IFERROR(WORKDAY((DATE(YEAR($B439), MONTH($B439)+INDEX(Settings!$AM$19:$AM$33, MATCH(L$10, Settings!$Y$19:$Y$33, 0)), IF(INDEX(Settings!$AQ$19:$AQ$33, MATCH(L$10, Settings!$Y$19:$Y$33, 0))=0, DAY($B439), INDEX(Settings!$AQ$19:$AQ$33, MATCH(L$10, Settings!$Y$19:$Y$33, 0))))-1), 1, Settings!$AY$23:$AY$38), ""))</f>
        <v/>
      </c>
      <c r="BL439" s="119" t="str">
        <f>IF(OR(M$10="", $B439="", M439="", BL$9=""), "", IFERROR(WORKDAY((DATE(YEAR($B439), MONTH($B439)+INDEX(Settings!$AM$19:$AM$33, MATCH(M$10, Settings!$Y$19:$Y$33, 0)), IF(INDEX(Settings!$AQ$19:$AQ$33, MATCH(M$10, Settings!$Y$19:$Y$33, 0))=0, DAY($B439), INDEX(Settings!$AQ$19:$AQ$33, MATCH(M$10, Settings!$Y$19:$Y$33, 0))))-1), 1, Settings!$AY$23:$AY$38), ""))</f>
        <v/>
      </c>
      <c r="BM439" s="119" t="str">
        <f>IF(OR(N$10="", $B439="", N439="", BM$9=""), "", IFERROR(WORKDAY((DATE(YEAR($B439), MONTH($B439)+INDEX(Settings!$AM$19:$AM$33, MATCH(N$10, Settings!$Y$19:$Y$33, 0)), IF(INDEX(Settings!$AQ$19:$AQ$33, MATCH(N$10, Settings!$Y$19:$Y$33, 0))=0, DAY($B439), INDEX(Settings!$AQ$19:$AQ$33, MATCH(N$10, Settings!$Y$19:$Y$33, 0))))-1), 1, Settings!$AY$23:$AY$38), ""))</f>
        <v/>
      </c>
      <c r="BN439" s="119" t="str">
        <f>IF(OR(O$10="", $B439="", O439="", BN$9=""), "", IFERROR(WORKDAY((DATE(YEAR($B439), MONTH($B439)+INDEX(Settings!$AM$19:$AM$33, MATCH(O$10, Settings!$Y$19:$Y$33, 0)), IF(INDEX(Settings!$AQ$19:$AQ$33, MATCH(O$10, Settings!$Y$19:$Y$33, 0))=0, DAY($B439), INDEX(Settings!$AQ$19:$AQ$33, MATCH(O$10, Settings!$Y$19:$Y$33, 0))))-1), 1, Settings!$AY$23:$AY$38), ""))</f>
        <v/>
      </c>
      <c r="BO439" s="119" t="str">
        <f>IF(OR(P$10="", $B439="", P439="", BO$9=""), "", IFERROR(WORKDAY((DATE(YEAR($B439), MONTH($B439)+INDEX(Settings!$AM$19:$AM$33, MATCH(P$10, Settings!$Y$19:$Y$33, 0)), IF(INDEX(Settings!$AQ$19:$AQ$33, MATCH(P$10, Settings!$Y$19:$Y$33, 0))=0, DAY($B439), INDEX(Settings!$AQ$19:$AQ$33, MATCH(P$10, Settings!$Y$19:$Y$33, 0))))-1), 1, Settings!$AY$23:$AY$38), ""))</f>
        <v/>
      </c>
      <c r="BP439" s="120" t="str">
        <f>IF(OR(Q$10="", $B439="", Q439="", BP$9=""), "", IFERROR(WORKDAY((DATE(YEAR($B439), MONTH($B439)+INDEX(Settings!$AM$19:$AM$33, MATCH(Q$10, Settings!$Y$19:$Y$33, 0)), IF(INDEX(Settings!$AQ$19:$AQ$33, MATCH(Q$10, Settings!$Y$19:$Y$33, 0))=0, DAY($B439), INDEX(Settings!$AQ$19:$AQ$33, MATCH(Q$10, Settings!$Y$19:$Y$33, 0))))-1), 1, Settings!$AY$23:$AY$38), ""))</f>
        <v/>
      </c>
      <c r="BR439" s="118" t="str">
        <f>IF(BB439="", "", IF(BB439&lt;=$B439, WORKDAY(DATE(YEAR($BB439), MONTH(BB439)+1, DAY(BB439)-1), 1, Settings!$AY$23:$AY$38), BB439))</f>
        <v/>
      </c>
      <c r="BS439" s="119" t="str">
        <f>IF(BC439="", "", IF(BC439&lt;=$B439, WORKDAY(DATE(YEAR($BB439), MONTH(BC439)+1, DAY(BC439)-1), 1, Settings!$AY$23:$AY$38), BC439))</f>
        <v/>
      </c>
      <c r="BT439" s="119" t="str">
        <f>IF(BD439="", "", IF(BD439&lt;=$B439, WORKDAY(DATE(YEAR($BB439), MONTH(BD439)+1, DAY(BD439)-1), 1, Settings!$AY$23:$AY$38), BD439))</f>
        <v/>
      </c>
      <c r="BU439" s="119" t="str">
        <f>IF(BE439="", "", IF(BE439&lt;=$B439, WORKDAY(DATE(YEAR($BB439), MONTH(BE439)+1, DAY(BE439)-1), 1, Settings!$AY$23:$AY$38), BE439))</f>
        <v/>
      </c>
      <c r="BV439" s="119" t="str">
        <f>IF(BF439="", "", IF(BF439&lt;=$B439, WORKDAY(DATE(YEAR($BB439), MONTH(BF439)+1, DAY(BF439)-1), 1, Settings!$AY$23:$AY$38), BF439))</f>
        <v/>
      </c>
      <c r="BW439" s="119" t="str">
        <f>IF(BG439="", "", IF(BG439&lt;=$B439, WORKDAY(DATE(YEAR($BB439), MONTH(BG439)+1, DAY(BG439)-1), 1, Settings!$AY$23:$AY$38), BG439))</f>
        <v/>
      </c>
      <c r="BX439" s="119" t="str">
        <f>IF(BH439="", "", IF(BH439&lt;=$B439, WORKDAY(DATE(YEAR($BB439), MONTH(BH439)+1, DAY(BH439)-1), 1, Settings!$AY$23:$AY$38), BH439))</f>
        <v/>
      </c>
      <c r="BY439" s="119" t="str">
        <f>IF(BI439="", "", IF(BI439&lt;=$B439, WORKDAY(DATE(YEAR($BB439), MONTH(BI439)+1, DAY(BI439)-1), 1, Settings!$AY$23:$AY$38), BI439))</f>
        <v/>
      </c>
      <c r="BZ439" s="119" t="str">
        <f>IF(BJ439="", "", IF(BJ439&lt;=$B439, WORKDAY(DATE(YEAR($BB439), MONTH(BJ439)+1, DAY(BJ439)-1), 1, Settings!$AY$23:$AY$38), BJ439))</f>
        <v/>
      </c>
      <c r="CA439" s="119" t="str">
        <f>IF(BK439="", "", IF(BK439&lt;=$B439, WORKDAY(DATE(YEAR($BB439), MONTH(BK439)+1, DAY(BK439)-1), 1, Settings!$AY$23:$AY$38), BK439))</f>
        <v/>
      </c>
      <c r="CB439" s="119" t="str">
        <f>IF(BL439="", "", IF(BL439&lt;=$B439, WORKDAY(DATE(YEAR($BB439), MONTH(BL439)+1, DAY(BL439)-1), 1, Settings!$AY$23:$AY$38), BL439))</f>
        <v/>
      </c>
      <c r="CC439" s="119" t="str">
        <f>IF(BM439="", "", IF(BM439&lt;=$B439, WORKDAY(DATE(YEAR($BB439), MONTH(BM439)+1, DAY(BM439)-1), 1, Settings!$AY$23:$AY$38), BM439))</f>
        <v/>
      </c>
      <c r="CD439" s="119" t="str">
        <f>IF(BN439="", "", IF(BN439&lt;=$B439, WORKDAY(DATE(YEAR($BB439), MONTH(BN439)+1, DAY(BN439)-1), 1, Settings!$AY$23:$AY$38), BN439))</f>
        <v/>
      </c>
      <c r="CE439" s="119" t="str">
        <f>IF(BO439="", "", IF(BO439&lt;=$B439, WORKDAY(DATE(YEAR($BB439), MONTH(BO439)+1, DAY(BO439)-1), 1, Settings!$AY$23:$AY$38), BO439))</f>
        <v/>
      </c>
      <c r="CF439" s="120" t="str">
        <f>IF(BP439="", "", IF(BP439&lt;=$B439, WORKDAY(DATE(YEAR($BB439), MONTH(BP439)+1, DAY(BP439)-1), 1, Settings!$AY$23:$AY$38), BP439))</f>
        <v/>
      </c>
      <c r="CH439" s="48" t="str">
        <f t="shared" si="190"/>
        <v/>
      </c>
      <c r="CI439" s="49" t="str">
        <f t="shared" si="191"/>
        <v/>
      </c>
      <c r="CJ439" s="49" t="str">
        <f t="shared" si="192"/>
        <v/>
      </c>
      <c r="CK439" s="49" t="str">
        <f t="shared" si="193"/>
        <v/>
      </c>
      <c r="CL439" s="49" t="str">
        <f t="shared" si="194"/>
        <v/>
      </c>
      <c r="CM439" s="49" t="str">
        <f t="shared" si="195"/>
        <v/>
      </c>
      <c r="CN439" s="49" t="str">
        <f t="shared" si="196"/>
        <v/>
      </c>
      <c r="CO439" s="49" t="str">
        <f t="shared" si="197"/>
        <v/>
      </c>
      <c r="CP439" s="49" t="str">
        <f t="shared" si="198"/>
        <v/>
      </c>
      <c r="CQ439" s="49" t="str">
        <f t="shared" si="199"/>
        <v/>
      </c>
      <c r="CR439" s="49" t="str">
        <f t="shared" si="200"/>
        <v/>
      </c>
      <c r="CS439" s="49" t="str">
        <f t="shared" si="201"/>
        <v/>
      </c>
      <c r="CT439" s="49" t="str">
        <f t="shared" si="202"/>
        <v/>
      </c>
      <c r="CU439" s="49" t="str">
        <f t="shared" si="203"/>
        <v/>
      </c>
      <c r="CV439" s="16" t="str">
        <f t="shared" si="204"/>
        <v/>
      </c>
      <c r="CX439" s="48" t="str">
        <f t="shared" si="205"/>
        <v/>
      </c>
      <c r="CY439" s="49" t="str">
        <f t="shared" si="206"/>
        <v/>
      </c>
      <c r="CZ439" s="49" t="str">
        <f t="shared" si="207"/>
        <v/>
      </c>
      <c r="DA439" s="49" t="str">
        <f t="shared" si="208"/>
        <v/>
      </c>
      <c r="DB439" s="49" t="str">
        <f t="shared" si="209"/>
        <v/>
      </c>
      <c r="DC439" s="49" t="str">
        <f t="shared" si="210"/>
        <v/>
      </c>
      <c r="DD439" s="49" t="str">
        <f t="shared" si="211"/>
        <v/>
      </c>
      <c r="DE439" s="49" t="str">
        <f t="shared" si="212"/>
        <v/>
      </c>
      <c r="DF439" s="49" t="str">
        <f t="shared" si="213"/>
        <v/>
      </c>
      <c r="DG439" s="49" t="str">
        <f t="shared" si="214"/>
        <v/>
      </c>
      <c r="DH439" s="49" t="str">
        <f t="shared" si="215"/>
        <v/>
      </c>
      <c r="DI439" s="49" t="str">
        <f t="shared" si="216"/>
        <v/>
      </c>
      <c r="DJ439" s="49" t="str">
        <f t="shared" si="217"/>
        <v/>
      </c>
      <c r="DK439" s="49" t="str">
        <f t="shared" si="218"/>
        <v/>
      </c>
      <c r="DL439" s="16" t="str">
        <f t="shared" si="219"/>
        <v/>
      </c>
      <c r="DN439" s="17" t="str">
        <f t="shared" si="220"/>
        <v>Sep 2020</v>
      </c>
    </row>
    <row r="440" spans="1:118" x14ac:dyDescent="0.25">
      <c r="A440" s="30"/>
      <c r="B440" s="102">
        <f>IF(B439="", "", IFERROR(IF(B439+1&gt;Settings!$G$25, "", B439+1), ""))</f>
        <v>44076</v>
      </c>
      <c r="C440" s="294"/>
      <c r="D440" s="295"/>
      <c r="E440" s="295"/>
      <c r="F440" s="295"/>
      <c r="G440" s="295"/>
      <c r="H440" s="295"/>
      <c r="I440" s="295"/>
      <c r="J440" s="295"/>
      <c r="K440" s="295"/>
      <c r="L440" s="295"/>
      <c r="M440" s="295"/>
      <c r="N440" s="295"/>
      <c r="O440" s="295"/>
      <c r="P440" s="295"/>
      <c r="Q440" s="296"/>
      <c r="R440" s="30"/>
      <c r="T440" s="17" t="str">
        <f>IF($B440="", "", IF($B440&lt;Settings!$G$23, "Old", "New"))</f>
        <v>New</v>
      </c>
      <c r="AL440" s="118" t="str">
        <f>IF(OR($B440="", C440="", C$10="", AL$9), "", IFERROR($B440+INDEX(Settings!$AF$19:$AF$33, MATCH(C$10, Settings!$Y$19:$Y$33, 0))+IF(INDEX(Settings!$AI$19:$AI$33, MATCH(C$10, Settings!$Y$19:$Y$33, 0))="", 0, INDEX($AO$2:$AU$8, MATCH(TEXT($B440, "ddd"), $AN$2:$AN$8, 0), MATCH(INDEX(Settings!$AI$19:$AI$33, MATCH(C$10, Settings!$Y$19:$Y$33, 0)), $AO$1:$AU$1, 0))), 0))</f>
        <v/>
      </c>
      <c r="AM440" s="119" t="str">
        <f>IF(OR($B440="", D440="", D$10="", AM$9), "", IFERROR($B440+INDEX(Settings!$AF$19:$AF$33, MATCH(D$10, Settings!$Y$19:$Y$33, 0))+IF(INDEX(Settings!$AI$19:$AI$33, MATCH(D$10, Settings!$Y$19:$Y$33, 0))="", 0, INDEX($AO$2:$AU$8, MATCH(TEXT($B440, "ddd"), $AN$2:$AN$8, 0), MATCH(INDEX(Settings!$AI$19:$AI$33, MATCH(D$10, Settings!$Y$19:$Y$33, 0)), $AO$1:$AU$1, 0))), 0))</f>
        <v/>
      </c>
      <c r="AN440" s="119" t="str">
        <f>IF(OR($B440="", E440="", E$10="", AN$9), "", IFERROR($B440+INDEX(Settings!$AF$19:$AF$33, MATCH(E$10, Settings!$Y$19:$Y$33, 0))+IF(INDEX(Settings!$AI$19:$AI$33, MATCH(E$10, Settings!$Y$19:$Y$33, 0))="", 0, INDEX($AO$2:$AU$8, MATCH(TEXT($B440, "ddd"), $AN$2:$AN$8, 0), MATCH(INDEX(Settings!$AI$19:$AI$33, MATCH(E$10, Settings!$Y$19:$Y$33, 0)), $AO$1:$AU$1, 0))), 0))</f>
        <v/>
      </c>
      <c r="AO440" s="119" t="str">
        <f>IF(OR($B440="", F440="", F$10="", AO$9), "", IFERROR($B440+INDEX(Settings!$AF$19:$AF$33, MATCH(F$10, Settings!$Y$19:$Y$33, 0))+IF(INDEX(Settings!$AI$19:$AI$33, MATCH(F$10, Settings!$Y$19:$Y$33, 0))="", 0, INDEX($AO$2:$AU$8, MATCH(TEXT($B440, "ddd"), $AN$2:$AN$8, 0), MATCH(INDEX(Settings!$AI$19:$AI$33, MATCH(F$10, Settings!$Y$19:$Y$33, 0)), $AO$1:$AU$1, 0))), 0))</f>
        <v/>
      </c>
      <c r="AP440" s="119" t="str">
        <f>IF(OR($B440="", G440="", G$10="", AP$9), "", IFERROR($B440+INDEX(Settings!$AF$19:$AF$33, MATCH(G$10, Settings!$Y$19:$Y$33, 0))+IF(INDEX(Settings!$AI$19:$AI$33, MATCH(G$10, Settings!$Y$19:$Y$33, 0))="", 0, INDEX($AO$2:$AU$8, MATCH(TEXT($B440, "ddd"), $AN$2:$AN$8, 0), MATCH(INDEX(Settings!$AI$19:$AI$33, MATCH(G$10, Settings!$Y$19:$Y$33, 0)), $AO$1:$AU$1, 0))), 0))</f>
        <v/>
      </c>
      <c r="AQ440" s="119" t="str">
        <f>IF(OR($B440="", H440="", H$10="", AQ$9), "", IFERROR($B440+INDEX(Settings!$AF$19:$AF$33, MATCH(H$10, Settings!$Y$19:$Y$33, 0))+IF(INDEX(Settings!$AI$19:$AI$33, MATCH(H$10, Settings!$Y$19:$Y$33, 0))="", 0, INDEX($AO$2:$AU$8, MATCH(TEXT($B440, "ddd"), $AN$2:$AN$8, 0), MATCH(INDEX(Settings!$AI$19:$AI$33, MATCH(H$10, Settings!$Y$19:$Y$33, 0)), $AO$1:$AU$1, 0))), 0))</f>
        <v/>
      </c>
      <c r="AR440" s="119" t="str">
        <f>IF(OR($B440="", I440="", I$10="", AR$9), "", IFERROR($B440+INDEX(Settings!$AF$19:$AF$33, MATCH(I$10, Settings!$Y$19:$Y$33, 0))+IF(INDEX(Settings!$AI$19:$AI$33, MATCH(I$10, Settings!$Y$19:$Y$33, 0))="", 0, INDEX($AO$2:$AU$8, MATCH(TEXT($B440, "ddd"), $AN$2:$AN$8, 0), MATCH(INDEX(Settings!$AI$19:$AI$33, MATCH(I$10, Settings!$Y$19:$Y$33, 0)), $AO$1:$AU$1, 0))), 0))</f>
        <v/>
      </c>
      <c r="AS440" s="119" t="str">
        <f>IF(OR($B440="", J440="", J$10="", AS$9), "", IFERROR($B440+INDEX(Settings!$AF$19:$AF$33, MATCH(J$10, Settings!$Y$19:$Y$33, 0))+IF(INDEX(Settings!$AI$19:$AI$33, MATCH(J$10, Settings!$Y$19:$Y$33, 0))="", 0, INDEX($AO$2:$AU$8, MATCH(TEXT($B440, "ddd"), $AN$2:$AN$8, 0), MATCH(INDEX(Settings!$AI$19:$AI$33, MATCH(J$10, Settings!$Y$19:$Y$33, 0)), $AO$1:$AU$1, 0))), 0))</f>
        <v/>
      </c>
      <c r="AT440" s="119" t="str">
        <f>IF(OR($B440="", K440="", K$10="", AT$9), "", IFERROR($B440+INDEX(Settings!$AF$19:$AF$33, MATCH(K$10, Settings!$Y$19:$Y$33, 0))+IF(INDEX(Settings!$AI$19:$AI$33, MATCH(K$10, Settings!$Y$19:$Y$33, 0))="", 0, INDEX($AO$2:$AU$8, MATCH(TEXT($B440, "ddd"), $AN$2:$AN$8, 0), MATCH(INDEX(Settings!$AI$19:$AI$33, MATCH(K$10, Settings!$Y$19:$Y$33, 0)), $AO$1:$AU$1, 0))), 0))</f>
        <v/>
      </c>
      <c r="AU440" s="119" t="str">
        <f>IF(OR($B440="", L440="", L$10="", AU$9), "", IFERROR($B440+INDEX(Settings!$AF$19:$AF$33, MATCH(L$10, Settings!$Y$19:$Y$33, 0))+IF(INDEX(Settings!$AI$19:$AI$33, MATCH(L$10, Settings!$Y$19:$Y$33, 0))="", 0, INDEX($AO$2:$AU$8, MATCH(TEXT($B440, "ddd"), $AN$2:$AN$8, 0), MATCH(INDEX(Settings!$AI$19:$AI$33, MATCH(L$10, Settings!$Y$19:$Y$33, 0)), $AO$1:$AU$1, 0))), 0))</f>
        <v/>
      </c>
      <c r="AV440" s="119" t="str">
        <f>IF(OR($B440="", M440="", M$10="", AV$9), "", IFERROR($B440+INDEX(Settings!$AF$19:$AF$33, MATCH(M$10, Settings!$Y$19:$Y$33, 0))+IF(INDEX(Settings!$AI$19:$AI$33, MATCH(M$10, Settings!$Y$19:$Y$33, 0))="", 0, INDEX($AO$2:$AU$8, MATCH(TEXT($B440, "ddd"), $AN$2:$AN$8, 0), MATCH(INDEX(Settings!$AI$19:$AI$33, MATCH(M$10, Settings!$Y$19:$Y$33, 0)), $AO$1:$AU$1, 0))), 0))</f>
        <v/>
      </c>
      <c r="AW440" s="119" t="str">
        <f>IF(OR($B440="", N440="", N$10="", AW$9), "", IFERROR($B440+INDEX(Settings!$AF$19:$AF$33, MATCH(N$10, Settings!$Y$19:$Y$33, 0))+IF(INDEX(Settings!$AI$19:$AI$33, MATCH(N$10, Settings!$Y$19:$Y$33, 0))="", 0, INDEX($AO$2:$AU$8, MATCH(TEXT($B440, "ddd"), $AN$2:$AN$8, 0), MATCH(INDEX(Settings!$AI$19:$AI$33, MATCH(N$10, Settings!$Y$19:$Y$33, 0)), $AO$1:$AU$1, 0))), 0))</f>
        <v/>
      </c>
      <c r="AX440" s="119" t="str">
        <f>IF(OR($B440="", O440="", O$10="", AX$9), "", IFERROR($B440+INDEX(Settings!$AF$19:$AF$33, MATCH(O$10, Settings!$Y$19:$Y$33, 0))+IF(INDEX(Settings!$AI$19:$AI$33, MATCH(O$10, Settings!$Y$19:$Y$33, 0))="", 0, INDEX($AO$2:$AU$8, MATCH(TEXT($B440, "ddd"), $AN$2:$AN$8, 0), MATCH(INDEX(Settings!$AI$19:$AI$33, MATCH(O$10, Settings!$Y$19:$Y$33, 0)), $AO$1:$AU$1, 0))), 0))</f>
        <v/>
      </c>
      <c r="AY440" s="119" t="str">
        <f>IF(OR($B440="", P440="", P$10="", AY$9), "", IFERROR($B440+INDEX(Settings!$AF$19:$AF$33, MATCH(P$10, Settings!$Y$19:$Y$33, 0))+IF(INDEX(Settings!$AI$19:$AI$33, MATCH(P$10, Settings!$Y$19:$Y$33, 0))="", 0, INDEX($AO$2:$AU$8, MATCH(TEXT($B440, "ddd"), $AN$2:$AN$8, 0), MATCH(INDEX(Settings!$AI$19:$AI$33, MATCH(P$10, Settings!$Y$19:$Y$33, 0)), $AO$1:$AU$1, 0))), 0))</f>
        <v/>
      </c>
      <c r="AZ440" s="120" t="str">
        <f>IF(OR($B440="", Q440="", Q$10="", AZ$9), "", IFERROR($B440+INDEX(Settings!$AF$19:$AF$33, MATCH(Q$10, Settings!$Y$19:$Y$33, 0))+IF(INDEX(Settings!$AI$19:$AI$33, MATCH(Q$10, Settings!$Y$19:$Y$33, 0))="", 0, INDEX($AO$2:$AU$8, MATCH(TEXT($B440, "ddd"), $AN$2:$AN$8, 0), MATCH(INDEX(Settings!$AI$19:$AI$33, MATCH(Q$10, Settings!$Y$19:$Y$33, 0)), $AO$1:$AU$1, 0))), 0))</f>
        <v/>
      </c>
      <c r="BB440" s="118" t="str">
        <f>IF(OR(C$10="", $B440="", C440="", BB$9=""), "", IFERROR(WORKDAY((DATE(YEAR($B440), MONTH($B440)+INDEX(Settings!$AM$19:$AM$33, MATCH(C$10, Settings!$Y$19:$Y$33, 0)), IF(INDEX(Settings!$AQ$19:$AQ$33, MATCH(C$10, Settings!$Y$19:$Y$33, 0))=0, DAY($B440), INDEX(Settings!$AQ$19:$AQ$33, MATCH(C$10, Settings!$Y$19:$Y$33, 0))))-1), 1, Settings!$AY$23:$AY$38), ""))</f>
        <v/>
      </c>
      <c r="BC440" s="119" t="str">
        <f>IF(OR(D$10="", $B440="", D440="", BC$9=""), "", IFERROR(WORKDAY((DATE(YEAR($B440), MONTH($B440)+INDEX(Settings!$AM$19:$AM$33, MATCH(D$10, Settings!$Y$19:$Y$33, 0)), IF(INDEX(Settings!$AQ$19:$AQ$33, MATCH(D$10, Settings!$Y$19:$Y$33, 0))=0, DAY($B440), INDEX(Settings!$AQ$19:$AQ$33, MATCH(D$10, Settings!$Y$19:$Y$33, 0))))-1), 1, Settings!$AY$23:$AY$38), ""))</f>
        <v/>
      </c>
      <c r="BD440" s="119" t="str">
        <f>IF(OR(E$10="", $B440="", E440="", BD$9=""), "", IFERROR(WORKDAY((DATE(YEAR($B440), MONTH($B440)+INDEX(Settings!$AM$19:$AM$33, MATCH(E$10, Settings!$Y$19:$Y$33, 0)), IF(INDEX(Settings!$AQ$19:$AQ$33, MATCH(E$10, Settings!$Y$19:$Y$33, 0))=0, DAY($B440), INDEX(Settings!$AQ$19:$AQ$33, MATCH(E$10, Settings!$Y$19:$Y$33, 0))))-1), 1, Settings!$AY$23:$AY$38), ""))</f>
        <v/>
      </c>
      <c r="BE440" s="119" t="str">
        <f>IF(OR(F$10="", $B440="", F440="", BE$9=""), "", IFERROR(WORKDAY((DATE(YEAR($B440), MONTH($B440)+INDEX(Settings!$AM$19:$AM$33, MATCH(F$10, Settings!$Y$19:$Y$33, 0)), IF(INDEX(Settings!$AQ$19:$AQ$33, MATCH(F$10, Settings!$Y$19:$Y$33, 0))=0, DAY($B440), INDEX(Settings!$AQ$19:$AQ$33, MATCH(F$10, Settings!$Y$19:$Y$33, 0))))-1), 1, Settings!$AY$23:$AY$38), ""))</f>
        <v/>
      </c>
      <c r="BF440" s="119" t="str">
        <f>IF(OR(G$10="", $B440="", G440="", BF$9=""), "", IFERROR(WORKDAY((DATE(YEAR($B440), MONTH($B440)+INDEX(Settings!$AM$19:$AM$33, MATCH(G$10, Settings!$Y$19:$Y$33, 0)), IF(INDEX(Settings!$AQ$19:$AQ$33, MATCH(G$10, Settings!$Y$19:$Y$33, 0))=0, DAY($B440), INDEX(Settings!$AQ$19:$AQ$33, MATCH(G$10, Settings!$Y$19:$Y$33, 0))))-1), 1, Settings!$AY$23:$AY$38), ""))</f>
        <v/>
      </c>
      <c r="BG440" s="119" t="str">
        <f>IF(OR(H$10="", $B440="", H440="", BG$9=""), "", IFERROR(WORKDAY((DATE(YEAR($B440), MONTH($B440)+INDEX(Settings!$AM$19:$AM$33, MATCH(H$10, Settings!$Y$19:$Y$33, 0)), IF(INDEX(Settings!$AQ$19:$AQ$33, MATCH(H$10, Settings!$Y$19:$Y$33, 0))=0, DAY($B440), INDEX(Settings!$AQ$19:$AQ$33, MATCH(H$10, Settings!$Y$19:$Y$33, 0))))-1), 1, Settings!$AY$23:$AY$38), ""))</f>
        <v/>
      </c>
      <c r="BH440" s="119" t="str">
        <f>IF(OR(I$10="", $B440="", I440="", BH$9=""), "", IFERROR(WORKDAY((DATE(YEAR($B440), MONTH($B440)+INDEX(Settings!$AM$19:$AM$33, MATCH(I$10, Settings!$Y$19:$Y$33, 0)), IF(INDEX(Settings!$AQ$19:$AQ$33, MATCH(I$10, Settings!$Y$19:$Y$33, 0))=0, DAY($B440), INDEX(Settings!$AQ$19:$AQ$33, MATCH(I$10, Settings!$Y$19:$Y$33, 0))))-1), 1, Settings!$AY$23:$AY$38), ""))</f>
        <v/>
      </c>
      <c r="BI440" s="119" t="str">
        <f>IF(OR(J$10="", $B440="", J440="", BI$9=""), "", IFERROR(WORKDAY((DATE(YEAR($B440), MONTH($B440)+INDEX(Settings!$AM$19:$AM$33, MATCH(J$10, Settings!$Y$19:$Y$33, 0)), IF(INDEX(Settings!$AQ$19:$AQ$33, MATCH(J$10, Settings!$Y$19:$Y$33, 0))=0, DAY($B440), INDEX(Settings!$AQ$19:$AQ$33, MATCH(J$10, Settings!$Y$19:$Y$33, 0))))-1), 1, Settings!$AY$23:$AY$38), ""))</f>
        <v/>
      </c>
      <c r="BJ440" s="119" t="str">
        <f>IF(OR(K$10="", $B440="", K440="", BJ$9=""), "", IFERROR(WORKDAY((DATE(YEAR($B440), MONTH($B440)+INDEX(Settings!$AM$19:$AM$33, MATCH(K$10, Settings!$Y$19:$Y$33, 0)), IF(INDEX(Settings!$AQ$19:$AQ$33, MATCH(K$10, Settings!$Y$19:$Y$33, 0))=0, DAY($B440), INDEX(Settings!$AQ$19:$AQ$33, MATCH(K$10, Settings!$Y$19:$Y$33, 0))))-1), 1, Settings!$AY$23:$AY$38), ""))</f>
        <v/>
      </c>
      <c r="BK440" s="119" t="str">
        <f>IF(OR(L$10="", $B440="", L440="", BK$9=""), "", IFERROR(WORKDAY((DATE(YEAR($B440), MONTH($B440)+INDEX(Settings!$AM$19:$AM$33, MATCH(L$10, Settings!$Y$19:$Y$33, 0)), IF(INDEX(Settings!$AQ$19:$AQ$33, MATCH(L$10, Settings!$Y$19:$Y$33, 0))=0, DAY($B440), INDEX(Settings!$AQ$19:$AQ$33, MATCH(L$10, Settings!$Y$19:$Y$33, 0))))-1), 1, Settings!$AY$23:$AY$38), ""))</f>
        <v/>
      </c>
      <c r="BL440" s="119" t="str">
        <f>IF(OR(M$10="", $B440="", M440="", BL$9=""), "", IFERROR(WORKDAY((DATE(YEAR($B440), MONTH($B440)+INDEX(Settings!$AM$19:$AM$33, MATCH(M$10, Settings!$Y$19:$Y$33, 0)), IF(INDEX(Settings!$AQ$19:$AQ$33, MATCH(M$10, Settings!$Y$19:$Y$33, 0))=0, DAY($B440), INDEX(Settings!$AQ$19:$AQ$33, MATCH(M$10, Settings!$Y$19:$Y$33, 0))))-1), 1, Settings!$AY$23:$AY$38), ""))</f>
        <v/>
      </c>
      <c r="BM440" s="119" t="str">
        <f>IF(OR(N$10="", $B440="", N440="", BM$9=""), "", IFERROR(WORKDAY((DATE(YEAR($B440), MONTH($B440)+INDEX(Settings!$AM$19:$AM$33, MATCH(N$10, Settings!$Y$19:$Y$33, 0)), IF(INDEX(Settings!$AQ$19:$AQ$33, MATCH(N$10, Settings!$Y$19:$Y$33, 0))=0, DAY($B440), INDEX(Settings!$AQ$19:$AQ$33, MATCH(N$10, Settings!$Y$19:$Y$33, 0))))-1), 1, Settings!$AY$23:$AY$38), ""))</f>
        <v/>
      </c>
      <c r="BN440" s="119" t="str">
        <f>IF(OR(O$10="", $B440="", O440="", BN$9=""), "", IFERROR(WORKDAY((DATE(YEAR($B440), MONTH($B440)+INDEX(Settings!$AM$19:$AM$33, MATCH(O$10, Settings!$Y$19:$Y$33, 0)), IF(INDEX(Settings!$AQ$19:$AQ$33, MATCH(O$10, Settings!$Y$19:$Y$33, 0))=0, DAY($B440), INDEX(Settings!$AQ$19:$AQ$33, MATCH(O$10, Settings!$Y$19:$Y$33, 0))))-1), 1, Settings!$AY$23:$AY$38), ""))</f>
        <v/>
      </c>
      <c r="BO440" s="119" t="str">
        <f>IF(OR(P$10="", $B440="", P440="", BO$9=""), "", IFERROR(WORKDAY((DATE(YEAR($B440), MONTH($B440)+INDEX(Settings!$AM$19:$AM$33, MATCH(P$10, Settings!$Y$19:$Y$33, 0)), IF(INDEX(Settings!$AQ$19:$AQ$33, MATCH(P$10, Settings!$Y$19:$Y$33, 0))=0, DAY($B440), INDEX(Settings!$AQ$19:$AQ$33, MATCH(P$10, Settings!$Y$19:$Y$33, 0))))-1), 1, Settings!$AY$23:$AY$38), ""))</f>
        <v/>
      </c>
      <c r="BP440" s="120" t="str">
        <f>IF(OR(Q$10="", $B440="", Q440="", BP$9=""), "", IFERROR(WORKDAY((DATE(YEAR($B440), MONTH($B440)+INDEX(Settings!$AM$19:$AM$33, MATCH(Q$10, Settings!$Y$19:$Y$33, 0)), IF(INDEX(Settings!$AQ$19:$AQ$33, MATCH(Q$10, Settings!$Y$19:$Y$33, 0))=0, DAY($B440), INDEX(Settings!$AQ$19:$AQ$33, MATCH(Q$10, Settings!$Y$19:$Y$33, 0))))-1), 1, Settings!$AY$23:$AY$38), ""))</f>
        <v/>
      </c>
      <c r="BR440" s="118" t="str">
        <f>IF(BB440="", "", IF(BB440&lt;=$B440, WORKDAY(DATE(YEAR($BB440), MONTH(BB440)+1, DAY(BB440)-1), 1, Settings!$AY$23:$AY$38), BB440))</f>
        <v/>
      </c>
      <c r="BS440" s="119" t="str">
        <f>IF(BC440="", "", IF(BC440&lt;=$B440, WORKDAY(DATE(YEAR($BB440), MONTH(BC440)+1, DAY(BC440)-1), 1, Settings!$AY$23:$AY$38), BC440))</f>
        <v/>
      </c>
      <c r="BT440" s="119" t="str">
        <f>IF(BD440="", "", IF(BD440&lt;=$B440, WORKDAY(DATE(YEAR($BB440), MONTH(BD440)+1, DAY(BD440)-1), 1, Settings!$AY$23:$AY$38), BD440))</f>
        <v/>
      </c>
      <c r="BU440" s="119" t="str">
        <f>IF(BE440="", "", IF(BE440&lt;=$B440, WORKDAY(DATE(YEAR($BB440), MONTH(BE440)+1, DAY(BE440)-1), 1, Settings!$AY$23:$AY$38), BE440))</f>
        <v/>
      </c>
      <c r="BV440" s="119" t="str">
        <f>IF(BF440="", "", IF(BF440&lt;=$B440, WORKDAY(DATE(YEAR($BB440), MONTH(BF440)+1, DAY(BF440)-1), 1, Settings!$AY$23:$AY$38), BF440))</f>
        <v/>
      </c>
      <c r="BW440" s="119" t="str">
        <f>IF(BG440="", "", IF(BG440&lt;=$B440, WORKDAY(DATE(YEAR($BB440), MONTH(BG440)+1, DAY(BG440)-1), 1, Settings!$AY$23:$AY$38), BG440))</f>
        <v/>
      </c>
      <c r="BX440" s="119" t="str">
        <f>IF(BH440="", "", IF(BH440&lt;=$B440, WORKDAY(DATE(YEAR($BB440), MONTH(BH440)+1, DAY(BH440)-1), 1, Settings!$AY$23:$AY$38), BH440))</f>
        <v/>
      </c>
      <c r="BY440" s="119" t="str">
        <f>IF(BI440="", "", IF(BI440&lt;=$B440, WORKDAY(DATE(YEAR($BB440), MONTH(BI440)+1, DAY(BI440)-1), 1, Settings!$AY$23:$AY$38), BI440))</f>
        <v/>
      </c>
      <c r="BZ440" s="119" t="str">
        <f>IF(BJ440="", "", IF(BJ440&lt;=$B440, WORKDAY(DATE(YEAR($BB440), MONTH(BJ440)+1, DAY(BJ440)-1), 1, Settings!$AY$23:$AY$38), BJ440))</f>
        <v/>
      </c>
      <c r="CA440" s="119" t="str">
        <f>IF(BK440="", "", IF(BK440&lt;=$B440, WORKDAY(DATE(YEAR($BB440), MONTH(BK440)+1, DAY(BK440)-1), 1, Settings!$AY$23:$AY$38), BK440))</f>
        <v/>
      </c>
      <c r="CB440" s="119" t="str">
        <f>IF(BL440="", "", IF(BL440&lt;=$B440, WORKDAY(DATE(YEAR($BB440), MONTH(BL440)+1, DAY(BL440)-1), 1, Settings!$AY$23:$AY$38), BL440))</f>
        <v/>
      </c>
      <c r="CC440" s="119" t="str">
        <f>IF(BM440="", "", IF(BM440&lt;=$B440, WORKDAY(DATE(YEAR($BB440), MONTH(BM440)+1, DAY(BM440)-1), 1, Settings!$AY$23:$AY$38), BM440))</f>
        <v/>
      </c>
      <c r="CD440" s="119" t="str">
        <f>IF(BN440="", "", IF(BN440&lt;=$B440, WORKDAY(DATE(YEAR($BB440), MONTH(BN440)+1, DAY(BN440)-1), 1, Settings!$AY$23:$AY$38), BN440))</f>
        <v/>
      </c>
      <c r="CE440" s="119" t="str">
        <f>IF(BO440="", "", IF(BO440&lt;=$B440, WORKDAY(DATE(YEAR($BB440), MONTH(BO440)+1, DAY(BO440)-1), 1, Settings!$AY$23:$AY$38), BO440))</f>
        <v/>
      </c>
      <c r="CF440" s="120" t="str">
        <f>IF(BP440="", "", IF(BP440&lt;=$B440, WORKDAY(DATE(YEAR($BB440), MONTH(BP440)+1, DAY(BP440)-1), 1, Settings!$AY$23:$AY$38), BP440))</f>
        <v/>
      </c>
      <c r="CH440" s="48" t="str">
        <f t="shared" si="190"/>
        <v/>
      </c>
      <c r="CI440" s="49" t="str">
        <f t="shared" si="191"/>
        <v/>
      </c>
      <c r="CJ440" s="49" t="str">
        <f t="shared" si="192"/>
        <v/>
      </c>
      <c r="CK440" s="49" t="str">
        <f t="shared" si="193"/>
        <v/>
      </c>
      <c r="CL440" s="49" t="str">
        <f t="shared" si="194"/>
        <v/>
      </c>
      <c r="CM440" s="49" t="str">
        <f t="shared" si="195"/>
        <v/>
      </c>
      <c r="CN440" s="49" t="str">
        <f t="shared" si="196"/>
        <v/>
      </c>
      <c r="CO440" s="49" t="str">
        <f t="shared" si="197"/>
        <v/>
      </c>
      <c r="CP440" s="49" t="str">
        <f t="shared" si="198"/>
        <v/>
      </c>
      <c r="CQ440" s="49" t="str">
        <f t="shared" si="199"/>
        <v/>
      </c>
      <c r="CR440" s="49" t="str">
        <f t="shared" si="200"/>
        <v/>
      </c>
      <c r="CS440" s="49" t="str">
        <f t="shared" si="201"/>
        <v/>
      </c>
      <c r="CT440" s="49" t="str">
        <f t="shared" si="202"/>
        <v/>
      </c>
      <c r="CU440" s="49" t="str">
        <f t="shared" si="203"/>
        <v/>
      </c>
      <c r="CV440" s="16" t="str">
        <f t="shared" si="204"/>
        <v/>
      </c>
      <c r="CX440" s="48" t="str">
        <f t="shared" si="205"/>
        <v/>
      </c>
      <c r="CY440" s="49" t="str">
        <f t="shared" si="206"/>
        <v/>
      </c>
      <c r="CZ440" s="49" t="str">
        <f t="shared" si="207"/>
        <v/>
      </c>
      <c r="DA440" s="49" t="str">
        <f t="shared" si="208"/>
        <v/>
      </c>
      <c r="DB440" s="49" t="str">
        <f t="shared" si="209"/>
        <v/>
      </c>
      <c r="DC440" s="49" t="str">
        <f t="shared" si="210"/>
        <v/>
      </c>
      <c r="DD440" s="49" t="str">
        <f t="shared" si="211"/>
        <v/>
      </c>
      <c r="DE440" s="49" t="str">
        <f t="shared" si="212"/>
        <v/>
      </c>
      <c r="DF440" s="49" t="str">
        <f t="shared" si="213"/>
        <v/>
      </c>
      <c r="DG440" s="49" t="str">
        <f t="shared" si="214"/>
        <v/>
      </c>
      <c r="DH440" s="49" t="str">
        <f t="shared" si="215"/>
        <v/>
      </c>
      <c r="DI440" s="49" t="str">
        <f t="shared" si="216"/>
        <v/>
      </c>
      <c r="DJ440" s="49" t="str">
        <f t="shared" si="217"/>
        <v/>
      </c>
      <c r="DK440" s="49" t="str">
        <f t="shared" si="218"/>
        <v/>
      </c>
      <c r="DL440" s="16" t="str">
        <f t="shared" si="219"/>
        <v/>
      </c>
      <c r="DN440" s="17" t="str">
        <f t="shared" si="220"/>
        <v>Sep 2020</v>
      </c>
    </row>
    <row r="441" spans="1:118" x14ac:dyDescent="0.25">
      <c r="A441" s="30"/>
      <c r="B441" s="102">
        <f>IF(B440="", "", IFERROR(IF(B440+1&gt;Settings!$G$25, "", B440+1), ""))</f>
        <v>44077</v>
      </c>
      <c r="C441" s="294"/>
      <c r="D441" s="295"/>
      <c r="E441" s="295"/>
      <c r="F441" s="295"/>
      <c r="G441" s="295"/>
      <c r="H441" s="295"/>
      <c r="I441" s="295"/>
      <c r="J441" s="295"/>
      <c r="K441" s="295"/>
      <c r="L441" s="295"/>
      <c r="M441" s="295"/>
      <c r="N441" s="295"/>
      <c r="O441" s="295"/>
      <c r="P441" s="295"/>
      <c r="Q441" s="296"/>
      <c r="R441" s="30"/>
      <c r="T441" s="17" t="str">
        <f>IF($B441="", "", IF($B441&lt;Settings!$G$23, "Old", "New"))</f>
        <v>New</v>
      </c>
      <c r="AL441" s="118" t="str">
        <f>IF(OR($B441="", C441="", C$10="", AL$9), "", IFERROR($B441+INDEX(Settings!$AF$19:$AF$33, MATCH(C$10, Settings!$Y$19:$Y$33, 0))+IF(INDEX(Settings!$AI$19:$AI$33, MATCH(C$10, Settings!$Y$19:$Y$33, 0))="", 0, INDEX($AO$2:$AU$8, MATCH(TEXT($B441, "ddd"), $AN$2:$AN$8, 0), MATCH(INDEX(Settings!$AI$19:$AI$33, MATCH(C$10, Settings!$Y$19:$Y$33, 0)), $AO$1:$AU$1, 0))), 0))</f>
        <v/>
      </c>
      <c r="AM441" s="119" t="str">
        <f>IF(OR($B441="", D441="", D$10="", AM$9), "", IFERROR($B441+INDEX(Settings!$AF$19:$AF$33, MATCH(D$10, Settings!$Y$19:$Y$33, 0))+IF(INDEX(Settings!$AI$19:$AI$33, MATCH(D$10, Settings!$Y$19:$Y$33, 0))="", 0, INDEX($AO$2:$AU$8, MATCH(TEXT($B441, "ddd"), $AN$2:$AN$8, 0), MATCH(INDEX(Settings!$AI$19:$AI$33, MATCH(D$10, Settings!$Y$19:$Y$33, 0)), $AO$1:$AU$1, 0))), 0))</f>
        <v/>
      </c>
      <c r="AN441" s="119" t="str">
        <f>IF(OR($B441="", E441="", E$10="", AN$9), "", IFERROR($B441+INDEX(Settings!$AF$19:$AF$33, MATCH(E$10, Settings!$Y$19:$Y$33, 0))+IF(INDEX(Settings!$AI$19:$AI$33, MATCH(E$10, Settings!$Y$19:$Y$33, 0))="", 0, INDEX($AO$2:$AU$8, MATCH(TEXT($B441, "ddd"), $AN$2:$AN$8, 0), MATCH(INDEX(Settings!$AI$19:$AI$33, MATCH(E$10, Settings!$Y$19:$Y$33, 0)), $AO$1:$AU$1, 0))), 0))</f>
        <v/>
      </c>
      <c r="AO441" s="119" t="str">
        <f>IF(OR($B441="", F441="", F$10="", AO$9), "", IFERROR($B441+INDEX(Settings!$AF$19:$AF$33, MATCH(F$10, Settings!$Y$19:$Y$33, 0))+IF(INDEX(Settings!$AI$19:$AI$33, MATCH(F$10, Settings!$Y$19:$Y$33, 0))="", 0, INDEX($AO$2:$AU$8, MATCH(TEXT($B441, "ddd"), $AN$2:$AN$8, 0), MATCH(INDEX(Settings!$AI$19:$AI$33, MATCH(F$10, Settings!$Y$19:$Y$33, 0)), $AO$1:$AU$1, 0))), 0))</f>
        <v/>
      </c>
      <c r="AP441" s="119" t="str">
        <f>IF(OR($B441="", G441="", G$10="", AP$9), "", IFERROR($B441+INDEX(Settings!$AF$19:$AF$33, MATCH(G$10, Settings!$Y$19:$Y$33, 0))+IF(INDEX(Settings!$AI$19:$AI$33, MATCH(G$10, Settings!$Y$19:$Y$33, 0))="", 0, INDEX($AO$2:$AU$8, MATCH(TEXT($B441, "ddd"), $AN$2:$AN$8, 0), MATCH(INDEX(Settings!$AI$19:$AI$33, MATCH(G$10, Settings!$Y$19:$Y$33, 0)), $AO$1:$AU$1, 0))), 0))</f>
        <v/>
      </c>
      <c r="AQ441" s="119" t="str">
        <f>IF(OR($B441="", H441="", H$10="", AQ$9), "", IFERROR($B441+INDEX(Settings!$AF$19:$AF$33, MATCH(H$10, Settings!$Y$19:$Y$33, 0))+IF(INDEX(Settings!$AI$19:$AI$33, MATCH(H$10, Settings!$Y$19:$Y$33, 0))="", 0, INDEX($AO$2:$AU$8, MATCH(TEXT($B441, "ddd"), $AN$2:$AN$8, 0), MATCH(INDEX(Settings!$AI$19:$AI$33, MATCH(H$10, Settings!$Y$19:$Y$33, 0)), $AO$1:$AU$1, 0))), 0))</f>
        <v/>
      </c>
      <c r="AR441" s="119" t="str">
        <f>IF(OR($B441="", I441="", I$10="", AR$9), "", IFERROR($B441+INDEX(Settings!$AF$19:$AF$33, MATCH(I$10, Settings!$Y$19:$Y$33, 0))+IF(INDEX(Settings!$AI$19:$AI$33, MATCH(I$10, Settings!$Y$19:$Y$33, 0))="", 0, INDEX($AO$2:$AU$8, MATCH(TEXT($B441, "ddd"), $AN$2:$AN$8, 0), MATCH(INDEX(Settings!$AI$19:$AI$33, MATCH(I$10, Settings!$Y$19:$Y$33, 0)), $AO$1:$AU$1, 0))), 0))</f>
        <v/>
      </c>
      <c r="AS441" s="119" t="str">
        <f>IF(OR($B441="", J441="", J$10="", AS$9), "", IFERROR($B441+INDEX(Settings!$AF$19:$AF$33, MATCH(J$10, Settings!$Y$19:$Y$33, 0))+IF(INDEX(Settings!$AI$19:$AI$33, MATCH(J$10, Settings!$Y$19:$Y$33, 0))="", 0, INDEX($AO$2:$AU$8, MATCH(TEXT($B441, "ddd"), $AN$2:$AN$8, 0), MATCH(INDEX(Settings!$AI$19:$AI$33, MATCH(J$10, Settings!$Y$19:$Y$33, 0)), $AO$1:$AU$1, 0))), 0))</f>
        <v/>
      </c>
      <c r="AT441" s="119" t="str">
        <f>IF(OR($B441="", K441="", K$10="", AT$9), "", IFERROR($B441+INDEX(Settings!$AF$19:$AF$33, MATCH(K$10, Settings!$Y$19:$Y$33, 0))+IF(INDEX(Settings!$AI$19:$AI$33, MATCH(K$10, Settings!$Y$19:$Y$33, 0))="", 0, INDEX($AO$2:$AU$8, MATCH(TEXT($B441, "ddd"), $AN$2:$AN$8, 0), MATCH(INDEX(Settings!$AI$19:$AI$33, MATCH(K$10, Settings!$Y$19:$Y$33, 0)), $AO$1:$AU$1, 0))), 0))</f>
        <v/>
      </c>
      <c r="AU441" s="119" t="str">
        <f>IF(OR($B441="", L441="", L$10="", AU$9), "", IFERROR($B441+INDEX(Settings!$AF$19:$AF$33, MATCH(L$10, Settings!$Y$19:$Y$33, 0))+IF(INDEX(Settings!$AI$19:$AI$33, MATCH(L$10, Settings!$Y$19:$Y$33, 0))="", 0, INDEX($AO$2:$AU$8, MATCH(TEXT($B441, "ddd"), $AN$2:$AN$8, 0), MATCH(INDEX(Settings!$AI$19:$AI$33, MATCH(L$10, Settings!$Y$19:$Y$33, 0)), $AO$1:$AU$1, 0))), 0))</f>
        <v/>
      </c>
      <c r="AV441" s="119" t="str">
        <f>IF(OR($B441="", M441="", M$10="", AV$9), "", IFERROR($B441+INDEX(Settings!$AF$19:$AF$33, MATCH(M$10, Settings!$Y$19:$Y$33, 0))+IF(INDEX(Settings!$AI$19:$AI$33, MATCH(M$10, Settings!$Y$19:$Y$33, 0))="", 0, INDEX($AO$2:$AU$8, MATCH(TEXT($B441, "ddd"), $AN$2:$AN$8, 0), MATCH(INDEX(Settings!$AI$19:$AI$33, MATCH(M$10, Settings!$Y$19:$Y$33, 0)), $AO$1:$AU$1, 0))), 0))</f>
        <v/>
      </c>
      <c r="AW441" s="119" t="str">
        <f>IF(OR($B441="", N441="", N$10="", AW$9), "", IFERROR($B441+INDEX(Settings!$AF$19:$AF$33, MATCH(N$10, Settings!$Y$19:$Y$33, 0))+IF(INDEX(Settings!$AI$19:$AI$33, MATCH(N$10, Settings!$Y$19:$Y$33, 0))="", 0, INDEX($AO$2:$AU$8, MATCH(TEXT($B441, "ddd"), $AN$2:$AN$8, 0), MATCH(INDEX(Settings!$AI$19:$AI$33, MATCH(N$10, Settings!$Y$19:$Y$33, 0)), $AO$1:$AU$1, 0))), 0))</f>
        <v/>
      </c>
      <c r="AX441" s="119" t="str">
        <f>IF(OR($B441="", O441="", O$10="", AX$9), "", IFERROR($B441+INDEX(Settings!$AF$19:$AF$33, MATCH(O$10, Settings!$Y$19:$Y$33, 0))+IF(INDEX(Settings!$AI$19:$AI$33, MATCH(O$10, Settings!$Y$19:$Y$33, 0))="", 0, INDEX($AO$2:$AU$8, MATCH(TEXT($B441, "ddd"), $AN$2:$AN$8, 0), MATCH(INDEX(Settings!$AI$19:$AI$33, MATCH(O$10, Settings!$Y$19:$Y$33, 0)), $AO$1:$AU$1, 0))), 0))</f>
        <v/>
      </c>
      <c r="AY441" s="119" t="str">
        <f>IF(OR($B441="", P441="", P$10="", AY$9), "", IFERROR($B441+INDEX(Settings!$AF$19:$AF$33, MATCH(P$10, Settings!$Y$19:$Y$33, 0))+IF(INDEX(Settings!$AI$19:$AI$33, MATCH(P$10, Settings!$Y$19:$Y$33, 0))="", 0, INDEX($AO$2:$AU$8, MATCH(TEXT($B441, "ddd"), $AN$2:$AN$8, 0), MATCH(INDEX(Settings!$AI$19:$AI$33, MATCH(P$10, Settings!$Y$19:$Y$33, 0)), $AO$1:$AU$1, 0))), 0))</f>
        <v/>
      </c>
      <c r="AZ441" s="120" t="str">
        <f>IF(OR($B441="", Q441="", Q$10="", AZ$9), "", IFERROR($B441+INDEX(Settings!$AF$19:$AF$33, MATCH(Q$10, Settings!$Y$19:$Y$33, 0))+IF(INDEX(Settings!$AI$19:$AI$33, MATCH(Q$10, Settings!$Y$19:$Y$33, 0))="", 0, INDEX($AO$2:$AU$8, MATCH(TEXT($B441, "ddd"), $AN$2:$AN$8, 0), MATCH(INDEX(Settings!$AI$19:$AI$33, MATCH(Q$10, Settings!$Y$19:$Y$33, 0)), $AO$1:$AU$1, 0))), 0))</f>
        <v/>
      </c>
      <c r="BB441" s="118" t="str">
        <f>IF(OR(C$10="", $B441="", C441="", BB$9=""), "", IFERROR(WORKDAY((DATE(YEAR($B441), MONTH($B441)+INDEX(Settings!$AM$19:$AM$33, MATCH(C$10, Settings!$Y$19:$Y$33, 0)), IF(INDEX(Settings!$AQ$19:$AQ$33, MATCH(C$10, Settings!$Y$19:$Y$33, 0))=0, DAY($B441), INDEX(Settings!$AQ$19:$AQ$33, MATCH(C$10, Settings!$Y$19:$Y$33, 0))))-1), 1, Settings!$AY$23:$AY$38), ""))</f>
        <v/>
      </c>
      <c r="BC441" s="119" t="str">
        <f>IF(OR(D$10="", $B441="", D441="", BC$9=""), "", IFERROR(WORKDAY((DATE(YEAR($B441), MONTH($B441)+INDEX(Settings!$AM$19:$AM$33, MATCH(D$10, Settings!$Y$19:$Y$33, 0)), IF(INDEX(Settings!$AQ$19:$AQ$33, MATCH(D$10, Settings!$Y$19:$Y$33, 0))=0, DAY($B441), INDEX(Settings!$AQ$19:$AQ$33, MATCH(D$10, Settings!$Y$19:$Y$33, 0))))-1), 1, Settings!$AY$23:$AY$38), ""))</f>
        <v/>
      </c>
      <c r="BD441" s="119" t="str">
        <f>IF(OR(E$10="", $B441="", E441="", BD$9=""), "", IFERROR(WORKDAY((DATE(YEAR($B441), MONTH($B441)+INDEX(Settings!$AM$19:$AM$33, MATCH(E$10, Settings!$Y$19:$Y$33, 0)), IF(INDEX(Settings!$AQ$19:$AQ$33, MATCH(E$10, Settings!$Y$19:$Y$33, 0))=0, DAY($B441), INDEX(Settings!$AQ$19:$AQ$33, MATCH(E$10, Settings!$Y$19:$Y$33, 0))))-1), 1, Settings!$AY$23:$AY$38), ""))</f>
        <v/>
      </c>
      <c r="BE441" s="119" t="str">
        <f>IF(OR(F$10="", $B441="", F441="", BE$9=""), "", IFERROR(WORKDAY((DATE(YEAR($B441), MONTH($B441)+INDEX(Settings!$AM$19:$AM$33, MATCH(F$10, Settings!$Y$19:$Y$33, 0)), IF(INDEX(Settings!$AQ$19:$AQ$33, MATCH(F$10, Settings!$Y$19:$Y$33, 0))=0, DAY($B441), INDEX(Settings!$AQ$19:$AQ$33, MATCH(F$10, Settings!$Y$19:$Y$33, 0))))-1), 1, Settings!$AY$23:$AY$38), ""))</f>
        <v/>
      </c>
      <c r="BF441" s="119" t="str">
        <f>IF(OR(G$10="", $B441="", G441="", BF$9=""), "", IFERROR(WORKDAY((DATE(YEAR($B441), MONTH($B441)+INDEX(Settings!$AM$19:$AM$33, MATCH(G$10, Settings!$Y$19:$Y$33, 0)), IF(INDEX(Settings!$AQ$19:$AQ$33, MATCH(G$10, Settings!$Y$19:$Y$33, 0))=0, DAY($B441), INDEX(Settings!$AQ$19:$AQ$33, MATCH(G$10, Settings!$Y$19:$Y$33, 0))))-1), 1, Settings!$AY$23:$AY$38), ""))</f>
        <v/>
      </c>
      <c r="BG441" s="119" t="str">
        <f>IF(OR(H$10="", $B441="", H441="", BG$9=""), "", IFERROR(WORKDAY((DATE(YEAR($B441), MONTH($B441)+INDEX(Settings!$AM$19:$AM$33, MATCH(H$10, Settings!$Y$19:$Y$33, 0)), IF(INDEX(Settings!$AQ$19:$AQ$33, MATCH(H$10, Settings!$Y$19:$Y$33, 0))=0, DAY($B441), INDEX(Settings!$AQ$19:$AQ$33, MATCH(H$10, Settings!$Y$19:$Y$33, 0))))-1), 1, Settings!$AY$23:$AY$38), ""))</f>
        <v/>
      </c>
      <c r="BH441" s="119" t="str">
        <f>IF(OR(I$10="", $B441="", I441="", BH$9=""), "", IFERROR(WORKDAY((DATE(YEAR($B441), MONTH($B441)+INDEX(Settings!$AM$19:$AM$33, MATCH(I$10, Settings!$Y$19:$Y$33, 0)), IF(INDEX(Settings!$AQ$19:$AQ$33, MATCH(I$10, Settings!$Y$19:$Y$33, 0))=0, DAY($B441), INDEX(Settings!$AQ$19:$AQ$33, MATCH(I$10, Settings!$Y$19:$Y$33, 0))))-1), 1, Settings!$AY$23:$AY$38), ""))</f>
        <v/>
      </c>
      <c r="BI441" s="119" t="str">
        <f>IF(OR(J$10="", $B441="", J441="", BI$9=""), "", IFERROR(WORKDAY((DATE(YEAR($B441), MONTH($B441)+INDEX(Settings!$AM$19:$AM$33, MATCH(J$10, Settings!$Y$19:$Y$33, 0)), IF(INDEX(Settings!$AQ$19:$AQ$33, MATCH(J$10, Settings!$Y$19:$Y$33, 0))=0, DAY($B441), INDEX(Settings!$AQ$19:$AQ$33, MATCH(J$10, Settings!$Y$19:$Y$33, 0))))-1), 1, Settings!$AY$23:$AY$38), ""))</f>
        <v/>
      </c>
      <c r="BJ441" s="119" t="str">
        <f>IF(OR(K$10="", $B441="", K441="", BJ$9=""), "", IFERROR(WORKDAY((DATE(YEAR($B441), MONTH($B441)+INDEX(Settings!$AM$19:$AM$33, MATCH(K$10, Settings!$Y$19:$Y$33, 0)), IF(INDEX(Settings!$AQ$19:$AQ$33, MATCH(K$10, Settings!$Y$19:$Y$33, 0))=0, DAY($B441), INDEX(Settings!$AQ$19:$AQ$33, MATCH(K$10, Settings!$Y$19:$Y$33, 0))))-1), 1, Settings!$AY$23:$AY$38), ""))</f>
        <v/>
      </c>
      <c r="BK441" s="119" t="str">
        <f>IF(OR(L$10="", $B441="", L441="", BK$9=""), "", IFERROR(WORKDAY((DATE(YEAR($B441), MONTH($B441)+INDEX(Settings!$AM$19:$AM$33, MATCH(L$10, Settings!$Y$19:$Y$33, 0)), IF(INDEX(Settings!$AQ$19:$AQ$33, MATCH(L$10, Settings!$Y$19:$Y$33, 0))=0, DAY($B441), INDEX(Settings!$AQ$19:$AQ$33, MATCH(L$10, Settings!$Y$19:$Y$33, 0))))-1), 1, Settings!$AY$23:$AY$38), ""))</f>
        <v/>
      </c>
      <c r="BL441" s="119" t="str">
        <f>IF(OR(M$10="", $B441="", M441="", BL$9=""), "", IFERROR(WORKDAY((DATE(YEAR($B441), MONTH($B441)+INDEX(Settings!$AM$19:$AM$33, MATCH(M$10, Settings!$Y$19:$Y$33, 0)), IF(INDEX(Settings!$AQ$19:$AQ$33, MATCH(M$10, Settings!$Y$19:$Y$33, 0))=0, DAY($B441), INDEX(Settings!$AQ$19:$AQ$33, MATCH(M$10, Settings!$Y$19:$Y$33, 0))))-1), 1, Settings!$AY$23:$AY$38), ""))</f>
        <v/>
      </c>
      <c r="BM441" s="119" t="str">
        <f>IF(OR(N$10="", $B441="", N441="", BM$9=""), "", IFERROR(WORKDAY((DATE(YEAR($B441), MONTH($B441)+INDEX(Settings!$AM$19:$AM$33, MATCH(N$10, Settings!$Y$19:$Y$33, 0)), IF(INDEX(Settings!$AQ$19:$AQ$33, MATCH(N$10, Settings!$Y$19:$Y$33, 0))=0, DAY($B441), INDEX(Settings!$AQ$19:$AQ$33, MATCH(N$10, Settings!$Y$19:$Y$33, 0))))-1), 1, Settings!$AY$23:$AY$38), ""))</f>
        <v/>
      </c>
      <c r="BN441" s="119" t="str">
        <f>IF(OR(O$10="", $B441="", O441="", BN$9=""), "", IFERROR(WORKDAY((DATE(YEAR($B441), MONTH($B441)+INDEX(Settings!$AM$19:$AM$33, MATCH(O$10, Settings!$Y$19:$Y$33, 0)), IF(INDEX(Settings!$AQ$19:$AQ$33, MATCH(O$10, Settings!$Y$19:$Y$33, 0))=0, DAY($B441), INDEX(Settings!$AQ$19:$AQ$33, MATCH(O$10, Settings!$Y$19:$Y$33, 0))))-1), 1, Settings!$AY$23:$AY$38), ""))</f>
        <v/>
      </c>
      <c r="BO441" s="119" t="str">
        <f>IF(OR(P$10="", $B441="", P441="", BO$9=""), "", IFERROR(WORKDAY((DATE(YEAR($B441), MONTH($B441)+INDEX(Settings!$AM$19:$AM$33, MATCH(P$10, Settings!$Y$19:$Y$33, 0)), IF(INDEX(Settings!$AQ$19:$AQ$33, MATCH(P$10, Settings!$Y$19:$Y$33, 0))=0, DAY($B441), INDEX(Settings!$AQ$19:$AQ$33, MATCH(P$10, Settings!$Y$19:$Y$33, 0))))-1), 1, Settings!$AY$23:$AY$38), ""))</f>
        <v/>
      </c>
      <c r="BP441" s="120" t="str">
        <f>IF(OR(Q$10="", $B441="", Q441="", BP$9=""), "", IFERROR(WORKDAY((DATE(YEAR($B441), MONTH($B441)+INDEX(Settings!$AM$19:$AM$33, MATCH(Q$10, Settings!$Y$19:$Y$33, 0)), IF(INDEX(Settings!$AQ$19:$AQ$33, MATCH(Q$10, Settings!$Y$19:$Y$33, 0))=0, DAY($B441), INDEX(Settings!$AQ$19:$AQ$33, MATCH(Q$10, Settings!$Y$19:$Y$33, 0))))-1), 1, Settings!$AY$23:$AY$38), ""))</f>
        <v/>
      </c>
      <c r="BR441" s="118" t="str">
        <f>IF(BB441="", "", IF(BB441&lt;=$B441, WORKDAY(DATE(YEAR($BB441), MONTH(BB441)+1, DAY(BB441)-1), 1, Settings!$AY$23:$AY$38), BB441))</f>
        <v/>
      </c>
      <c r="BS441" s="119" t="str">
        <f>IF(BC441="", "", IF(BC441&lt;=$B441, WORKDAY(DATE(YEAR($BB441), MONTH(BC441)+1, DAY(BC441)-1), 1, Settings!$AY$23:$AY$38), BC441))</f>
        <v/>
      </c>
      <c r="BT441" s="119" t="str">
        <f>IF(BD441="", "", IF(BD441&lt;=$B441, WORKDAY(DATE(YEAR($BB441), MONTH(BD441)+1, DAY(BD441)-1), 1, Settings!$AY$23:$AY$38), BD441))</f>
        <v/>
      </c>
      <c r="BU441" s="119" t="str">
        <f>IF(BE441="", "", IF(BE441&lt;=$B441, WORKDAY(DATE(YEAR($BB441), MONTH(BE441)+1, DAY(BE441)-1), 1, Settings!$AY$23:$AY$38), BE441))</f>
        <v/>
      </c>
      <c r="BV441" s="119" t="str">
        <f>IF(BF441="", "", IF(BF441&lt;=$B441, WORKDAY(DATE(YEAR($BB441), MONTH(BF441)+1, DAY(BF441)-1), 1, Settings!$AY$23:$AY$38), BF441))</f>
        <v/>
      </c>
      <c r="BW441" s="119" t="str">
        <f>IF(BG441="", "", IF(BG441&lt;=$B441, WORKDAY(DATE(YEAR($BB441), MONTH(BG441)+1, DAY(BG441)-1), 1, Settings!$AY$23:$AY$38), BG441))</f>
        <v/>
      </c>
      <c r="BX441" s="119" t="str">
        <f>IF(BH441="", "", IF(BH441&lt;=$B441, WORKDAY(DATE(YEAR($BB441), MONTH(BH441)+1, DAY(BH441)-1), 1, Settings!$AY$23:$AY$38), BH441))</f>
        <v/>
      </c>
      <c r="BY441" s="119" t="str">
        <f>IF(BI441="", "", IF(BI441&lt;=$B441, WORKDAY(DATE(YEAR($BB441), MONTH(BI441)+1, DAY(BI441)-1), 1, Settings!$AY$23:$AY$38), BI441))</f>
        <v/>
      </c>
      <c r="BZ441" s="119" t="str">
        <f>IF(BJ441="", "", IF(BJ441&lt;=$B441, WORKDAY(DATE(YEAR($BB441), MONTH(BJ441)+1, DAY(BJ441)-1), 1, Settings!$AY$23:$AY$38), BJ441))</f>
        <v/>
      </c>
      <c r="CA441" s="119" t="str">
        <f>IF(BK441="", "", IF(BK441&lt;=$B441, WORKDAY(DATE(YEAR($BB441), MONTH(BK441)+1, DAY(BK441)-1), 1, Settings!$AY$23:$AY$38), BK441))</f>
        <v/>
      </c>
      <c r="CB441" s="119" t="str">
        <f>IF(BL441="", "", IF(BL441&lt;=$B441, WORKDAY(DATE(YEAR($BB441), MONTH(BL441)+1, DAY(BL441)-1), 1, Settings!$AY$23:$AY$38), BL441))</f>
        <v/>
      </c>
      <c r="CC441" s="119" t="str">
        <f>IF(BM441="", "", IF(BM441&lt;=$B441, WORKDAY(DATE(YEAR($BB441), MONTH(BM441)+1, DAY(BM441)-1), 1, Settings!$AY$23:$AY$38), BM441))</f>
        <v/>
      </c>
      <c r="CD441" s="119" t="str">
        <f>IF(BN441="", "", IF(BN441&lt;=$B441, WORKDAY(DATE(YEAR($BB441), MONTH(BN441)+1, DAY(BN441)-1), 1, Settings!$AY$23:$AY$38), BN441))</f>
        <v/>
      </c>
      <c r="CE441" s="119" t="str">
        <f>IF(BO441="", "", IF(BO441&lt;=$B441, WORKDAY(DATE(YEAR($BB441), MONTH(BO441)+1, DAY(BO441)-1), 1, Settings!$AY$23:$AY$38), BO441))</f>
        <v/>
      </c>
      <c r="CF441" s="120" t="str">
        <f>IF(BP441="", "", IF(BP441&lt;=$B441, WORKDAY(DATE(YEAR($BB441), MONTH(BP441)+1, DAY(BP441)-1), 1, Settings!$AY$23:$AY$38), BP441))</f>
        <v/>
      </c>
      <c r="CH441" s="48" t="str">
        <f t="shared" si="190"/>
        <v/>
      </c>
      <c r="CI441" s="49" t="str">
        <f t="shared" si="191"/>
        <v/>
      </c>
      <c r="CJ441" s="49" t="str">
        <f t="shared" si="192"/>
        <v/>
      </c>
      <c r="CK441" s="49" t="str">
        <f t="shared" si="193"/>
        <v/>
      </c>
      <c r="CL441" s="49" t="str">
        <f t="shared" si="194"/>
        <v/>
      </c>
      <c r="CM441" s="49" t="str">
        <f t="shared" si="195"/>
        <v/>
      </c>
      <c r="CN441" s="49" t="str">
        <f t="shared" si="196"/>
        <v/>
      </c>
      <c r="CO441" s="49" t="str">
        <f t="shared" si="197"/>
        <v/>
      </c>
      <c r="CP441" s="49" t="str">
        <f t="shared" si="198"/>
        <v/>
      </c>
      <c r="CQ441" s="49" t="str">
        <f t="shared" si="199"/>
        <v/>
      </c>
      <c r="CR441" s="49" t="str">
        <f t="shared" si="200"/>
        <v/>
      </c>
      <c r="CS441" s="49" t="str">
        <f t="shared" si="201"/>
        <v/>
      </c>
      <c r="CT441" s="49" t="str">
        <f t="shared" si="202"/>
        <v/>
      </c>
      <c r="CU441" s="49" t="str">
        <f t="shared" si="203"/>
        <v/>
      </c>
      <c r="CV441" s="16" t="str">
        <f t="shared" si="204"/>
        <v/>
      </c>
      <c r="CX441" s="48" t="str">
        <f t="shared" si="205"/>
        <v/>
      </c>
      <c r="CY441" s="49" t="str">
        <f t="shared" si="206"/>
        <v/>
      </c>
      <c r="CZ441" s="49" t="str">
        <f t="shared" si="207"/>
        <v/>
      </c>
      <c r="DA441" s="49" t="str">
        <f t="shared" si="208"/>
        <v/>
      </c>
      <c r="DB441" s="49" t="str">
        <f t="shared" si="209"/>
        <v/>
      </c>
      <c r="DC441" s="49" t="str">
        <f t="shared" si="210"/>
        <v/>
      </c>
      <c r="DD441" s="49" t="str">
        <f t="shared" si="211"/>
        <v/>
      </c>
      <c r="DE441" s="49" t="str">
        <f t="shared" si="212"/>
        <v/>
      </c>
      <c r="DF441" s="49" t="str">
        <f t="shared" si="213"/>
        <v/>
      </c>
      <c r="DG441" s="49" t="str">
        <f t="shared" si="214"/>
        <v/>
      </c>
      <c r="DH441" s="49" t="str">
        <f t="shared" si="215"/>
        <v/>
      </c>
      <c r="DI441" s="49" t="str">
        <f t="shared" si="216"/>
        <v/>
      </c>
      <c r="DJ441" s="49" t="str">
        <f t="shared" si="217"/>
        <v/>
      </c>
      <c r="DK441" s="49" t="str">
        <f t="shared" si="218"/>
        <v/>
      </c>
      <c r="DL441" s="16" t="str">
        <f t="shared" si="219"/>
        <v/>
      </c>
      <c r="DN441" s="17" t="str">
        <f t="shared" si="220"/>
        <v>Sep 2020</v>
      </c>
    </row>
    <row r="442" spans="1:118" x14ac:dyDescent="0.25">
      <c r="A442" s="30"/>
      <c r="B442" s="102">
        <f>IF(B441="", "", IFERROR(IF(B441+1&gt;Settings!$G$25, "", B441+1), ""))</f>
        <v>44078</v>
      </c>
      <c r="C442" s="294"/>
      <c r="D442" s="295"/>
      <c r="E442" s="295"/>
      <c r="F442" s="295"/>
      <c r="G442" s="295"/>
      <c r="H442" s="295"/>
      <c r="I442" s="295"/>
      <c r="J442" s="295"/>
      <c r="K442" s="295"/>
      <c r="L442" s="295"/>
      <c r="M442" s="295"/>
      <c r="N442" s="295"/>
      <c r="O442" s="295"/>
      <c r="P442" s="295"/>
      <c r="Q442" s="296"/>
      <c r="R442" s="30"/>
      <c r="T442" s="17" t="str">
        <f>IF($B442="", "", IF($B442&lt;Settings!$G$23, "Old", "New"))</f>
        <v>New</v>
      </c>
      <c r="AL442" s="118" t="str">
        <f>IF(OR($B442="", C442="", C$10="", AL$9), "", IFERROR($B442+INDEX(Settings!$AF$19:$AF$33, MATCH(C$10, Settings!$Y$19:$Y$33, 0))+IF(INDEX(Settings!$AI$19:$AI$33, MATCH(C$10, Settings!$Y$19:$Y$33, 0))="", 0, INDEX($AO$2:$AU$8, MATCH(TEXT($B442, "ddd"), $AN$2:$AN$8, 0), MATCH(INDEX(Settings!$AI$19:$AI$33, MATCH(C$10, Settings!$Y$19:$Y$33, 0)), $AO$1:$AU$1, 0))), 0))</f>
        <v/>
      </c>
      <c r="AM442" s="119" t="str">
        <f>IF(OR($B442="", D442="", D$10="", AM$9), "", IFERROR($B442+INDEX(Settings!$AF$19:$AF$33, MATCH(D$10, Settings!$Y$19:$Y$33, 0))+IF(INDEX(Settings!$AI$19:$AI$33, MATCH(D$10, Settings!$Y$19:$Y$33, 0))="", 0, INDEX($AO$2:$AU$8, MATCH(TEXT($B442, "ddd"), $AN$2:$AN$8, 0), MATCH(INDEX(Settings!$AI$19:$AI$33, MATCH(D$10, Settings!$Y$19:$Y$33, 0)), $AO$1:$AU$1, 0))), 0))</f>
        <v/>
      </c>
      <c r="AN442" s="119" t="str">
        <f>IF(OR($B442="", E442="", E$10="", AN$9), "", IFERROR($B442+INDEX(Settings!$AF$19:$AF$33, MATCH(E$10, Settings!$Y$19:$Y$33, 0))+IF(INDEX(Settings!$AI$19:$AI$33, MATCH(E$10, Settings!$Y$19:$Y$33, 0))="", 0, INDEX($AO$2:$AU$8, MATCH(TEXT($B442, "ddd"), $AN$2:$AN$8, 0), MATCH(INDEX(Settings!$AI$19:$AI$33, MATCH(E$10, Settings!$Y$19:$Y$33, 0)), $AO$1:$AU$1, 0))), 0))</f>
        <v/>
      </c>
      <c r="AO442" s="119" t="str">
        <f>IF(OR($B442="", F442="", F$10="", AO$9), "", IFERROR($B442+INDEX(Settings!$AF$19:$AF$33, MATCH(F$10, Settings!$Y$19:$Y$33, 0))+IF(INDEX(Settings!$AI$19:$AI$33, MATCH(F$10, Settings!$Y$19:$Y$33, 0))="", 0, INDEX($AO$2:$AU$8, MATCH(TEXT($B442, "ddd"), $AN$2:$AN$8, 0), MATCH(INDEX(Settings!$AI$19:$AI$33, MATCH(F$10, Settings!$Y$19:$Y$33, 0)), $AO$1:$AU$1, 0))), 0))</f>
        <v/>
      </c>
      <c r="AP442" s="119" t="str">
        <f>IF(OR($B442="", G442="", G$10="", AP$9), "", IFERROR($B442+INDEX(Settings!$AF$19:$AF$33, MATCH(G$10, Settings!$Y$19:$Y$33, 0))+IF(INDEX(Settings!$AI$19:$AI$33, MATCH(G$10, Settings!$Y$19:$Y$33, 0))="", 0, INDEX($AO$2:$AU$8, MATCH(TEXT($B442, "ddd"), $AN$2:$AN$8, 0), MATCH(INDEX(Settings!$AI$19:$AI$33, MATCH(G$10, Settings!$Y$19:$Y$33, 0)), $AO$1:$AU$1, 0))), 0))</f>
        <v/>
      </c>
      <c r="AQ442" s="119" t="str">
        <f>IF(OR($B442="", H442="", H$10="", AQ$9), "", IFERROR($B442+INDEX(Settings!$AF$19:$AF$33, MATCH(H$10, Settings!$Y$19:$Y$33, 0))+IF(INDEX(Settings!$AI$19:$AI$33, MATCH(H$10, Settings!$Y$19:$Y$33, 0))="", 0, INDEX($AO$2:$AU$8, MATCH(TEXT($B442, "ddd"), $AN$2:$AN$8, 0), MATCH(INDEX(Settings!$AI$19:$AI$33, MATCH(H$10, Settings!$Y$19:$Y$33, 0)), $AO$1:$AU$1, 0))), 0))</f>
        <v/>
      </c>
      <c r="AR442" s="119" t="str">
        <f>IF(OR($B442="", I442="", I$10="", AR$9), "", IFERROR($B442+INDEX(Settings!$AF$19:$AF$33, MATCH(I$10, Settings!$Y$19:$Y$33, 0))+IF(INDEX(Settings!$AI$19:$AI$33, MATCH(I$10, Settings!$Y$19:$Y$33, 0))="", 0, INDEX($AO$2:$AU$8, MATCH(TEXT($B442, "ddd"), $AN$2:$AN$8, 0), MATCH(INDEX(Settings!$AI$19:$AI$33, MATCH(I$10, Settings!$Y$19:$Y$33, 0)), $AO$1:$AU$1, 0))), 0))</f>
        <v/>
      </c>
      <c r="AS442" s="119" t="str">
        <f>IF(OR($B442="", J442="", J$10="", AS$9), "", IFERROR($B442+INDEX(Settings!$AF$19:$AF$33, MATCH(J$10, Settings!$Y$19:$Y$33, 0))+IF(INDEX(Settings!$AI$19:$AI$33, MATCH(J$10, Settings!$Y$19:$Y$33, 0))="", 0, INDEX($AO$2:$AU$8, MATCH(TEXT($B442, "ddd"), $AN$2:$AN$8, 0), MATCH(INDEX(Settings!$AI$19:$AI$33, MATCH(J$10, Settings!$Y$19:$Y$33, 0)), $AO$1:$AU$1, 0))), 0))</f>
        <v/>
      </c>
      <c r="AT442" s="119" t="str">
        <f>IF(OR($B442="", K442="", K$10="", AT$9), "", IFERROR($B442+INDEX(Settings!$AF$19:$AF$33, MATCH(K$10, Settings!$Y$19:$Y$33, 0))+IF(INDEX(Settings!$AI$19:$AI$33, MATCH(K$10, Settings!$Y$19:$Y$33, 0))="", 0, INDEX($AO$2:$AU$8, MATCH(TEXT($B442, "ddd"), $AN$2:$AN$8, 0), MATCH(INDEX(Settings!$AI$19:$AI$33, MATCH(K$10, Settings!$Y$19:$Y$33, 0)), $AO$1:$AU$1, 0))), 0))</f>
        <v/>
      </c>
      <c r="AU442" s="119" t="str">
        <f>IF(OR($B442="", L442="", L$10="", AU$9), "", IFERROR($B442+INDEX(Settings!$AF$19:$AF$33, MATCH(L$10, Settings!$Y$19:$Y$33, 0))+IF(INDEX(Settings!$AI$19:$AI$33, MATCH(L$10, Settings!$Y$19:$Y$33, 0))="", 0, INDEX($AO$2:$AU$8, MATCH(TEXT($B442, "ddd"), $AN$2:$AN$8, 0), MATCH(INDEX(Settings!$AI$19:$AI$33, MATCH(L$10, Settings!$Y$19:$Y$33, 0)), $AO$1:$AU$1, 0))), 0))</f>
        <v/>
      </c>
      <c r="AV442" s="119" t="str">
        <f>IF(OR($B442="", M442="", M$10="", AV$9), "", IFERROR($B442+INDEX(Settings!$AF$19:$AF$33, MATCH(M$10, Settings!$Y$19:$Y$33, 0))+IF(INDEX(Settings!$AI$19:$AI$33, MATCH(M$10, Settings!$Y$19:$Y$33, 0))="", 0, INDEX($AO$2:$AU$8, MATCH(TEXT($B442, "ddd"), $AN$2:$AN$8, 0), MATCH(INDEX(Settings!$AI$19:$AI$33, MATCH(M$10, Settings!$Y$19:$Y$33, 0)), $AO$1:$AU$1, 0))), 0))</f>
        <v/>
      </c>
      <c r="AW442" s="119" t="str">
        <f>IF(OR($B442="", N442="", N$10="", AW$9), "", IFERROR($B442+INDEX(Settings!$AF$19:$AF$33, MATCH(N$10, Settings!$Y$19:$Y$33, 0))+IF(INDEX(Settings!$AI$19:$AI$33, MATCH(N$10, Settings!$Y$19:$Y$33, 0))="", 0, INDEX($AO$2:$AU$8, MATCH(TEXT($B442, "ddd"), $AN$2:$AN$8, 0), MATCH(INDEX(Settings!$AI$19:$AI$33, MATCH(N$10, Settings!$Y$19:$Y$33, 0)), $AO$1:$AU$1, 0))), 0))</f>
        <v/>
      </c>
      <c r="AX442" s="119" t="str">
        <f>IF(OR($B442="", O442="", O$10="", AX$9), "", IFERROR($B442+INDEX(Settings!$AF$19:$AF$33, MATCH(O$10, Settings!$Y$19:$Y$33, 0))+IF(INDEX(Settings!$AI$19:$AI$33, MATCH(O$10, Settings!$Y$19:$Y$33, 0))="", 0, INDEX($AO$2:$AU$8, MATCH(TEXT($B442, "ddd"), $AN$2:$AN$8, 0), MATCH(INDEX(Settings!$AI$19:$AI$33, MATCH(O$10, Settings!$Y$19:$Y$33, 0)), $AO$1:$AU$1, 0))), 0))</f>
        <v/>
      </c>
      <c r="AY442" s="119" t="str">
        <f>IF(OR($B442="", P442="", P$10="", AY$9), "", IFERROR($B442+INDEX(Settings!$AF$19:$AF$33, MATCH(P$10, Settings!$Y$19:$Y$33, 0))+IF(INDEX(Settings!$AI$19:$AI$33, MATCH(P$10, Settings!$Y$19:$Y$33, 0))="", 0, INDEX($AO$2:$AU$8, MATCH(TEXT($B442, "ddd"), $AN$2:$AN$8, 0), MATCH(INDEX(Settings!$AI$19:$AI$33, MATCH(P$10, Settings!$Y$19:$Y$33, 0)), $AO$1:$AU$1, 0))), 0))</f>
        <v/>
      </c>
      <c r="AZ442" s="120" t="str">
        <f>IF(OR($B442="", Q442="", Q$10="", AZ$9), "", IFERROR($B442+INDEX(Settings!$AF$19:$AF$33, MATCH(Q$10, Settings!$Y$19:$Y$33, 0))+IF(INDEX(Settings!$AI$19:$AI$33, MATCH(Q$10, Settings!$Y$19:$Y$33, 0))="", 0, INDEX($AO$2:$AU$8, MATCH(TEXT($B442, "ddd"), $AN$2:$AN$8, 0), MATCH(INDEX(Settings!$AI$19:$AI$33, MATCH(Q$10, Settings!$Y$19:$Y$33, 0)), $AO$1:$AU$1, 0))), 0))</f>
        <v/>
      </c>
      <c r="BB442" s="118" t="str">
        <f>IF(OR(C$10="", $B442="", C442="", BB$9=""), "", IFERROR(WORKDAY((DATE(YEAR($B442), MONTH($B442)+INDEX(Settings!$AM$19:$AM$33, MATCH(C$10, Settings!$Y$19:$Y$33, 0)), IF(INDEX(Settings!$AQ$19:$AQ$33, MATCH(C$10, Settings!$Y$19:$Y$33, 0))=0, DAY($B442), INDEX(Settings!$AQ$19:$AQ$33, MATCH(C$10, Settings!$Y$19:$Y$33, 0))))-1), 1, Settings!$AY$23:$AY$38), ""))</f>
        <v/>
      </c>
      <c r="BC442" s="119" t="str">
        <f>IF(OR(D$10="", $B442="", D442="", BC$9=""), "", IFERROR(WORKDAY((DATE(YEAR($B442), MONTH($B442)+INDEX(Settings!$AM$19:$AM$33, MATCH(D$10, Settings!$Y$19:$Y$33, 0)), IF(INDEX(Settings!$AQ$19:$AQ$33, MATCH(D$10, Settings!$Y$19:$Y$33, 0))=0, DAY($B442), INDEX(Settings!$AQ$19:$AQ$33, MATCH(D$10, Settings!$Y$19:$Y$33, 0))))-1), 1, Settings!$AY$23:$AY$38), ""))</f>
        <v/>
      </c>
      <c r="BD442" s="119" t="str">
        <f>IF(OR(E$10="", $B442="", E442="", BD$9=""), "", IFERROR(WORKDAY((DATE(YEAR($B442), MONTH($B442)+INDEX(Settings!$AM$19:$AM$33, MATCH(E$10, Settings!$Y$19:$Y$33, 0)), IF(INDEX(Settings!$AQ$19:$AQ$33, MATCH(E$10, Settings!$Y$19:$Y$33, 0))=0, DAY($B442), INDEX(Settings!$AQ$19:$AQ$33, MATCH(E$10, Settings!$Y$19:$Y$33, 0))))-1), 1, Settings!$AY$23:$AY$38), ""))</f>
        <v/>
      </c>
      <c r="BE442" s="119" t="str">
        <f>IF(OR(F$10="", $B442="", F442="", BE$9=""), "", IFERROR(WORKDAY((DATE(YEAR($B442), MONTH($B442)+INDEX(Settings!$AM$19:$AM$33, MATCH(F$10, Settings!$Y$19:$Y$33, 0)), IF(INDEX(Settings!$AQ$19:$AQ$33, MATCH(F$10, Settings!$Y$19:$Y$33, 0))=0, DAY($B442), INDEX(Settings!$AQ$19:$AQ$33, MATCH(F$10, Settings!$Y$19:$Y$33, 0))))-1), 1, Settings!$AY$23:$AY$38), ""))</f>
        <v/>
      </c>
      <c r="BF442" s="119" t="str">
        <f>IF(OR(G$10="", $B442="", G442="", BF$9=""), "", IFERROR(WORKDAY((DATE(YEAR($B442), MONTH($B442)+INDEX(Settings!$AM$19:$AM$33, MATCH(G$10, Settings!$Y$19:$Y$33, 0)), IF(INDEX(Settings!$AQ$19:$AQ$33, MATCH(G$10, Settings!$Y$19:$Y$33, 0))=0, DAY($B442), INDEX(Settings!$AQ$19:$AQ$33, MATCH(G$10, Settings!$Y$19:$Y$33, 0))))-1), 1, Settings!$AY$23:$AY$38), ""))</f>
        <v/>
      </c>
      <c r="BG442" s="119" t="str">
        <f>IF(OR(H$10="", $B442="", H442="", BG$9=""), "", IFERROR(WORKDAY((DATE(YEAR($B442), MONTH($B442)+INDEX(Settings!$AM$19:$AM$33, MATCH(H$10, Settings!$Y$19:$Y$33, 0)), IF(INDEX(Settings!$AQ$19:$AQ$33, MATCH(H$10, Settings!$Y$19:$Y$33, 0))=0, DAY($B442), INDEX(Settings!$AQ$19:$AQ$33, MATCH(H$10, Settings!$Y$19:$Y$33, 0))))-1), 1, Settings!$AY$23:$AY$38), ""))</f>
        <v/>
      </c>
      <c r="BH442" s="119" t="str">
        <f>IF(OR(I$10="", $B442="", I442="", BH$9=""), "", IFERROR(WORKDAY((DATE(YEAR($B442), MONTH($B442)+INDEX(Settings!$AM$19:$AM$33, MATCH(I$10, Settings!$Y$19:$Y$33, 0)), IF(INDEX(Settings!$AQ$19:$AQ$33, MATCH(I$10, Settings!$Y$19:$Y$33, 0))=0, DAY($B442), INDEX(Settings!$AQ$19:$AQ$33, MATCH(I$10, Settings!$Y$19:$Y$33, 0))))-1), 1, Settings!$AY$23:$AY$38), ""))</f>
        <v/>
      </c>
      <c r="BI442" s="119" t="str">
        <f>IF(OR(J$10="", $B442="", J442="", BI$9=""), "", IFERROR(WORKDAY((DATE(YEAR($B442), MONTH($B442)+INDEX(Settings!$AM$19:$AM$33, MATCH(J$10, Settings!$Y$19:$Y$33, 0)), IF(INDEX(Settings!$AQ$19:$AQ$33, MATCH(J$10, Settings!$Y$19:$Y$33, 0))=0, DAY($B442), INDEX(Settings!$AQ$19:$AQ$33, MATCH(J$10, Settings!$Y$19:$Y$33, 0))))-1), 1, Settings!$AY$23:$AY$38), ""))</f>
        <v/>
      </c>
      <c r="BJ442" s="119" t="str">
        <f>IF(OR(K$10="", $B442="", K442="", BJ$9=""), "", IFERROR(WORKDAY((DATE(YEAR($B442), MONTH($B442)+INDEX(Settings!$AM$19:$AM$33, MATCH(K$10, Settings!$Y$19:$Y$33, 0)), IF(INDEX(Settings!$AQ$19:$AQ$33, MATCH(K$10, Settings!$Y$19:$Y$33, 0))=0, DAY($B442), INDEX(Settings!$AQ$19:$AQ$33, MATCH(K$10, Settings!$Y$19:$Y$33, 0))))-1), 1, Settings!$AY$23:$AY$38), ""))</f>
        <v/>
      </c>
      <c r="BK442" s="119" t="str">
        <f>IF(OR(L$10="", $B442="", L442="", BK$9=""), "", IFERROR(WORKDAY((DATE(YEAR($B442), MONTH($B442)+INDEX(Settings!$AM$19:$AM$33, MATCH(L$10, Settings!$Y$19:$Y$33, 0)), IF(INDEX(Settings!$AQ$19:$AQ$33, MATCH(L$10, Settings!$Y$19:$Y$33, 0))=0, DAY($B442), INDEX(Settings!$AQ$19:$AQ$33, MATCH(L$10, Settings!$Y$19:$Y$33, 0))))-1), 1, Settings!$AY$23:$AY$38), ""))</f>
        <v/>
      </c>
      <c r="BL442" s="119" t="str">
        <f>IF(OR(M$10="", $B442="", M442="", BL$9=""), "", IFERROR(WORKDAY((DATE(YEAR($B442), MONTH($B442)+INDEX(Settings!$AM$19:$AM$33, MATCH(M$10, Settings!$Y$19:$Y$33, 0)), IF(INDEX(Settings!$AQ$19:$AQ$33, MATCH(M$10, Settings!$Y$19:$Y$33, 0))=0, DAY($B442), INDEX(Settings!$AQ$19:$AQ$33, MATCH(M$10, Settings!$Y$19:$Y$33, 0))))-1), 1, Settings!$AY$23:$AY$38), ""))</f>
        <v/>
      </c>
      <c r="BM442" s="119" t="str">
        <f>IF(OR(N$10="", $B442="", N442="", BM$9=""), "", IFERROR(WORKDAY((DATE(YEAR($B442), MONTH($B442)+INDEX(Settings!$AM$19:$AM$33, MATCH(N$10, Settings!$Y$19:$Y$33, 0)), IF(INDEX(Settings!$AQ$19:$AQ$33, MATCH(N$10, Settings!$Y$19:$Y$33, 0))=0, DAY($B442), INDEX(Settings!$AQ$19:$AQ$33, MATCH(N$10, Settings!$Y$19:$Y$33, 0))))-1), 1, Settings!$AY$23:$AY$38), ""))</f>
        <v/>
      </c>
      <c r="BN442" s="119" t="str">
        <f>IF(OR(O$10="", $B442="", O442="", BN$9=""), "", IFERROR(WORKDAY((DATE(YEAR($B442), MONTH($B442)+INDEX(Settings!$AM$19:$AM$33, MATCH(O$10, Settings!$Y$19:$Y$33, 0)), IF(INDEX(Settings!$AQ$19:$AQ$33, MATCH(O$10, Settings!$Y$19:$Y$33, 0))=0, DAY($B442), INDEX(Settings!$AQ$19:$AQ$33, MATCH(O$10, Settings!$Y$19:$Y$33, 0))))-1), 1, Settings!$AY$23:$AY$38), ""))</f>
        <v/>
      </c>
      <c r="BO442" s="119" t="str">
        <f>IF(OR(P$10="", $B442="", P442="", BO$9=""), "", IFERROR(WORKDAY((DATE(YEAR($B442), MONTH($B442)+INDEX(Settings!$AM$19:$AM$33, MATCH(P$10, Settings!$Y$19:$Y$33, 0)), IF(INDEX(Settings!$AQ$19:$AQ$33, MATCH(P$10, Settings!$Y$19:$Y$33, 0))=0, DAY($B442), INDEX(Settings!$AQ$19:$AQ$33, MATCH(P$10, Settings!$Y$19:$Y$33, 0))))-1), 1, Settings!$AY$23:$AY$38), ""))</f>
        <v/>
      </c>
      <c r="BP442" s="120" t="str">
        <f>IF(OR(Q$10="", $B442="", Q442="", BP$9=""), "", IFERROR(WORKDAY((DATE(YEAR($B442), MONTH($B442)+INDEX(Settings!$AM$19:$AM$33, MATCH(Q$10, Settings!$Y$19:$Y$33, 0)), IF(INDEX(Settings!$AQ$19:$AQ$33, MATCH(Q$10, Settings!$Y$19:$Y$33, 0))=0, DAY($B442), INDEX(Settings!$AQ$19:$AQ$33, MATCH(Q$10, Settings!$Y$19:$Y$33, 0))))-1), 1, Settings!$AY$23:$AY$38), ""))</f>
        <v/>
      </c>
      <c r="BR442" s="118" t="str">
        <f>IF(BB442="", "", IF(BB442&lt;=$B442, WORKDAY(DATE(YEAR($BB442), MONTH(BB442)+1, DAY(BB442)-1), 1, Settings!$AY$23:$AY$38), BB442))</f>
        <v/>
      </c>
      <c r="BS442" s="119" t="str">
        <f>IF(BC442="", "", IF(BC442&lt;=$B442, WORKDAY(DATE(YEAR($BB442), MONTH(BC442)+1, DAY(BC442)-1), 1, Settings!$AY$23:$AY$38), BC442))</f>
        <v/>
      </c>
      <c r="BT442" s="119" t="str">
        <f>IF(BD442="", "", IF(BD442&lt;=$B442, WORKDAY(DATE(YEAR($BB442), MONTH(BD442)+1, DAY(BD442)-1), 1, Settings!$AY$23:$AY$38), BD442))</f>
        <v/>
      </c>
      <c r="BU442" s="119" t="str">
        <f>IF(BE442="", "", IF(BE442&lt;=$B442, WORKDAY(DATE(YEAR($BB442), MONTH(BE442)+1, DAY(BE442)-1), 1, Settings!$AY$23:$AY$38), BE442))</f>
        <v/>
      </c>
      <c r="BV442" s="119" t="str">
        <f>IF(BF442="", "", IF(BF442&lt;=$B442, WORKDAY(DATE(YEAR($BB442), MONTH(BF442)+1, DAY(BF442)-1), 1, Settings!$AY$23:$AY$38), BF442))</f>
        <v/>
      </c>
      <c r="BW442" s="119" t="str">
        <f>IF(BG442="", "", IF(BG442&lt;=$B442, WORKDAY(DATE(YEAR($BB442), MONTH(BG442)+1, DAY(BG442)-1), 1, Settings!$AY$23:$AY$38), BG442))</f>
        <v/>
      </c>
      <c r="BX442" s="119" t="str">
        <f>IF(BH442="", "", IF(BH442&lt;=$B442, WORKDAY(DATE(YEAR($BB442), MONTH(BH442)+1, DAY(BH442)-1), 1, Settings!$AY$23:$AY$38), BH442))</f>
        <v/>
      </c>
      <c r="BY442" s="119" t="str">
        <f>IF(BI442="", "", IF(BI442&lt;=$B442, WORKDAY(DATE(YEAR($BB442), MONTH(BI442)+1, DAY(BI442)-1), 1, Settings!$AY$23:$AY$38), BI442))</f>
        <v/>
      </c>
      <c r="BZ442" s="119" t="str">
        <f>IF(BJ442="", "", IF(BJ442&lt;=$B442, WORKDAY(DATE(YEAR($BB442), MONTH(BJ442)+1, DAY(BJ442)-1), 1, Settings!$AY$23:$AY$38), BJ442))</f>
        <v/>
      </c>
      <c r="CA442" s="119" t="str">
        <f>IF(BK442="", "", IF(BK442&lt;=$B442, WORKDAY(DATE(YEAR($BB442), MONTH(BK442)+1, DAY(BK442)-1), 1, Settings!$AY$23:$AY$38), BK442))</f>
        <v/>
      </c>
      <c r="CB442" s="119" t="str">
        <f>IF(BL442="", "", IF(BL442&lt;=$B442, WORKDAY(DATE(YEAR($BB442), MONTH(BL442)+1, DAY(BL442)-1), 1, Settings!$AY$23:$AY$38), BL442))</f>
        <v/>
      </c>
      <c r="CC442" s="119" t="str">
        <f>IF(BM442="", "", IF(BM442&lt;=$B442, WORKDAY(DATE(YEAR($BB442), MONTH(BM442)+1, DAY(BM442)-1), 1, Settings!$AY$23:$AY$38), BM442))</f>
        <v/>
      </c>
      <c r="CD442" s="119" t="str">
        <f>IF(BN442="", "", IF(BN442&lt;=$B442, WORKDAY(DATE(YEAR($BB442), MONTH(BN442)+1, DAY(BN442)-1), 1, Settings!$AY$23:$AY$38), BN442))</f>
        <v/>
      </c>
      <c r="CE442" s="119" t="str">
        <f>IF(BO442="", "", IF(BO442&lt;=$B442, WORKDAY(DATE(YEAR($BB442), MONTH(BO442)+1, DAY(BO442)-1), 1, Settings!$AY$23:$AY$38), BO442))</f>
        <v/>
      </c>
      <c r="CF442" s="120" t="str">
        <f>IF(BP442="", "", IF(BP442&lt;=$B442, WORKDAY(DATE(YEAR($BB442), MONTH(BP442)+1, DAY(BP442)-1), 1, Settings!$AY$23:$AY$38), BP442))</f>
        <v/>
      </c>
      <c r="CH442" s="48" t="str">
        <f t="shared" si="190"/>
        <v/>
      </c>
      <c r="CI442" s="49" t="str">
        <f t="shared" si="191"/>
        <v/>
      </c>
      <c r="CJ442" s="49" t="str">
        <f t="shared" si="192"/>
        <v/>
      </c>
      <c r="CK442" s="49" t="str">
        <f t="shared" si="193"/>
        <v/>
      </c>
      <c r="CL442" s="49" t="str">
        <f t="shared" si="194"/>
        <v/>
      </c>
      <c r="CM442" s="49" t="str">
        <f t="shared" si="195"/>
        <v/>
      </c>
      <c r="CN442" s="49" t="str">
        <f t="shared" si="196"/>
        <v/>
      </c>
      <c r="CO442" s="49" t="str">
        <f t="shared" si="197"/>
        <v/>
      </c>
      <c r="CP442" s="49" t="str">
        <f t="shared" si="198"/>
        <v/>
      </c>
      <c r="CQ442" s="49" t="str">
        <f t="shared" si="199"/>
        <v/>
      </c>
      <c r="CR442" s="49" t="str">
        <f t="shared" si="200"/>
        <v/>
      </c>
      <c r="CS442" s="49" t="str">
        <f t="shared" si="201"/>
        <v/>
      </c>
      <c r="CT442" s="49" t="str">
        <f t="shared" si="202"/>
        <v/>
      </c>
      <c r="CU442" s="49" t="str">
        <f t="shared" si="203"/>
        <v/>
      </c>
      <c r="CV442" s="16" t="str">
        <f t="shared" si="204"/>
        <v/>
      </c>
      <c r="CX442" s="48" t="str">
        <f t="shared" si="205"/>
        <v/>
      </c>
      <c r="CY442" s="49" t="str">
        <f t="shared" si="206"/>
        <v/>
      </c>
      <c r="CZ442" s="49" t="str">
        <f t="shared" si="207"/>
        <v/>
      </c>
      <c r="DA442" s="49" t="str">
        <f t="shared" si="208"/>
        <v/>
      </c>
      <c r="DB442" s="49" t="str">
        <f t="shared" si="209"/>
        <v/>
      </c>
      <c r="DC442" s="49" t="str">
        <f t="shared" si="210"/>
        <v/>
      </c>
      <c r="DD442" s="49" t="str">
        <f t="shared" si="211"/>
        <v/>
      </c>
      <c r="DE442" s="49" t="str">
        <f t="shared" si="212"/>
        <v/>
      </c>
      <c r="DF442" s="49" t="str">
        <f t="shared" si="213"/>
        <v/>
      </c>
      <c r="DG442" s="49" t="str">
        <f t="shared" si="214"/>
        <v/>
      </c>
      <c r="DH442" s="49" t="str">
        <f t="shared" si="215"/>
        <v/>
      </c>
      <c r="DI442" s="49" t="str">
        <f t="shared" si="216"/>
        <v/>
      </c>
      <c r="DJ442" s="49" t="str">
        <f t="shared" si="217"/>
        <v/>
      </c>
      <c r="DK442" s="49" t="str">
        <f t="shared" si="218"/>
        <v/>
      </c>
      <c r="DL442" s="16" t="str">
        <f t="shared" si="219"/>
        <v/>
      </c>
      <c r="DN442" s="17" t="str">
        <f t="shared" si="220"/>
        <v>Sep 2020</v>
      </c>
    </row>
    <row r="443" spans="1:118" x14ac:dyDescent="0.25">
      <c r="A443" s="30"/>
      <c r="B443" s="102">
        <f>IF(B442="", "", IFERROR(IF(B442+1&gt;Settings!$G$25, "", B442+1), ""))</f>
        <v>44079</v>
      </c>
      <c r="C443" s="294"/>
      <c r="D443" s="295"/>
      <c r="E443" s="295"/>
      <c r="F443" s="295"/>
      <c r="G443" s="295"/>
      <c r="H443" s="295"/>
      <c r="I443" s="295"/>
      <c r="J443" s="295"/>
      <c r="K443" s="295"/>
      <c r="L443" s="295"/>
      <c r="M443" s="295"/>
      <c r="N443" s="295"/>
      <c r="O443" s="295"/>
      <c r="P443" s="295"/>
      <c r="Q443" s="296"/>
      <c r="R443" s="30"/>
      <c r="T443" s="17" t="str">
        <f>IF($B443="", "", IF($B443&lt;Settings!$G$23, "Old", "New"))</f>
        <v>New</v>
      </c>
      <c r="AL443" s="118" t="str">
        <f>IF(OR($B443="", C443="", C$10="", AL$9), "", IFERROR($B443+INDEX(Settings!$AF$19:$AF$33, MATCH(C$10, Settings!$Y$19:$Y$33, 0))+IF(INDEX(Settings!$AI$19:$AI$33, MATCH(C$10, Settings!$Y$19:$Y$33, 0))="", 0, INDEX($AO$2:$AU$8, MATCH(TEXT($B443, "ddd"), $AN$2:$AN$8, 0), MATCH(INDEX(Settings!$AI$19:$AI$33, MATCH(C$10, Settings!$Y$19:$Y$33, 0)), $AO$1:$AU$1, 0))), 0))</f>
        <v/>
      </c>
      <c r="AM443" s="119" t="str">
        <f>IF(OR($B443="", D443="", D$10="", AM$9), "", IFERROR($B443+INDEX(Settings!$AF$19:$AF$33, MATCH(D$10, Settings!$Y$19:$Y$33, 0))+IF(INDEX(Settings!$AI$19:$AI$33, MATCH(D$10, Settings!$Y$19:$Y$33, 0))="", 0, INDEX($AO$2:$AU$8, MATCH(TEXT($B443, "ddd"), $AN$2:$AN$8, 0), MATCH(INDEX(Settings!$AI$19:$AI$33, MATCH(D$10, Settings!$Y$19:$Y$33, 0)), $AO$1:$AU$1, 0))), 0))</f>
        <v/>
      </c>
      <c r="AN443" s="119" t="str">
        <f>IF(OR($B443="", E443="", E$10="", AN$9), "", IFERROR($B443+INDEX(Settings!$AF$19:$AF$33, MATCH(E$10, Settings!$Y$19:$Y$33, 0))+IF(INDEX(Settings!$AI$19:$AI$33, MATCH(E$10, Settings!$Y$19:$Y$33, 0))="", 0, INDEX($AO$2:$AU$8, MATCH(TEXT($B443, "ddd"), $AN$2:$AN$8, 0), MATCH(INDEX(Settings!$AI$19:$AI$33, MATCH(E$10, Settings!$Y$19:$Y$33, 0)), $AO$1:$AU$1, 0))), 0))</f>
        <v/>
      </c>
      <c r="AO443" s="119" t="str">
        <f>IF(OR($B443="", F443="", F$10="", AO$9), "", IFERROR($B443+INDEX(Settings!$AF$19:$AF$33, MATCH(F$10, Settings!$Y$19:$Y$33, 0))+IF(INDEX(Settings!$AI$19:$AI$33, MATCH(F$10, Settings!$Y$19:$Y$33, 0))="", 0, INDEX($AO$2:$AU$8, MATCH(TEXT($B443, "ddd"), $AN$2:$AN$8, 0), MATCH(INDEX(Settings!$AI$19:$AI$33, MATCH(F$10, Settings!$Y$19:$Y$33, 0)), $AO$1:$AU$1, 0))), 0))</f>
        <v/>
      </c>
      <c r="AP443" s="119" t="str">
        <f>IF(OR($B443="", G443="", G$10="", AP$9), "", IFERROR($B443+INDEX(Settings!$AF$19:$AF$33, MATCH(G$10, Settings!$Y$19:$Y$33, 0))+IF(INDEX(Settings!$AI$19:$AI$33, MATCH(G$10, Settings!$Y$19:$Y$33, 0))="", 0, INDEX($AO$2:$AU$8, MATCH(TEXT($B443, "ddd"), $AN$2:$AN$8, 0), MATCH(INDEX(Settings!$AI$19:$AI$33, MATCH(G$10, Settings!$Y$19:$Y$33, 0)), $AO$1:$AU$1, 0))), 0))</f>
        <v/>
      </c>
      <c r="AQ443" s="119" t="str">
        <f>IF(OR($B443="", H443="", H$10="", AQ$9), "", IFERROR($B443+INDEX(Settings!$AF$19:$AF$33, MATCH(H$10, Settings!$Y$19:$Y$33, 0))+IF(INDEX(Settings!$AI$19:$AI$33, MATCH(H$10, Settings!$Y$19:$Y$33, 0))="", 0, INDEX($AO$2:$AU$8, MATCH(TEXT($B443, "ddd"), $AN$2:$AN$8, 0), MATCH(INDEX(Settings!$AI$19:$AI$33, MATCH(H$10, Settings!$Y$19:$Y$33, 0)), $AO$1:$AU$1, 0))), 0))</f>
        <v/>
      </c>
      <c r="AR443" s="119" t="str">
        <f>IF(OR($B443="", I443="", I$10="", AR$9), "", IFERROR($B443+INDEX(Settings!$AF$19:$AF$33, MATCH(I$10, Settings!$Y$19:$Y$33, 0))+IF(INDEX(Settings!$AI$19:$AI$33, MATCH(I$10, Settings!$Y$19:$Y$33, 0))="", 0, INDEX($AO$2:$AU$8, MATCH(TEXT($B443, "ddd"), $AN$2:$AN$8, 0), MATCH(INDEX(Settings!$AI$19:$AI$33, MATCH(I$10, Settings!$Y$19:$Y$33, 0)), $AO$1:$AU$1, 0))), 0))</f>
        <v/>
      </c>
      <c r="AS443" s="119" t="str">
        <f>IF(OR($B443="", J443="", J$10="", AS$9), "", IFERROR($B443+INDEX(Settings!$AF$19:$AF$33, MATCH(J$10, Settings!$Y$19:$Y$33, 0))+IF(INDEX(Settings!$AI$19:$AI$33, MATCH(J$10, Settings!$Y$19:$Y$33, 0))="", 0, INDEX($AO$2:$AU$8, MATCH(TEXT($B443, "ddd"), $AN$2:$AN$8, 0), MATCH(INDEX(Settings!$AI$19:$AI$33, MATCH(J$10, Settings!$Y$19:$Y$33, 0)), $AO$1:$AU$1, 0))), 0))</f>
        <v/>
      </c>
      <c r="AT443" s="119" t="str">
        <f>IF(OR($B443="", K443="", K$10="", AT$9), "", IFERROR($B443+INDEX(Settings!$AF$19:$AF$33, MATCH(K$10, Settings!$Y$19:$Y$33, 0))+IF(INDEX(Settings!$AI$19:$AI$33, MATCH(K$10, Settings!$Y$19:$Y$33, 0))="", 0, INDEX($AO$2:$AU$8, MATCH(TEXT($B443, "ddd"), $AN$2:$AN$8, 0), MATCH(INDEX(Settings!$AI$19:$AI$33, MATCH(K$10, Settings!$Y$19:$Y$33, 0)), $AO$1:$AU$1, 0))), 0))</f>
        <v/>
      </c>
      <c r="AU443" s="119" t="str">
        <f>IF(OR($B443="", L443="", L$10="", AU$9), "", IFERROR($B443+INDEX(Settings!$AF$19:$AF$33, MATCH(L$10, Settings!$Y$19:$Y$33, 0))+IF(INDEX(Settings!$AI$19:$AI$33, MATCH(L$10, Settings!$Y$19:$Y$33, 0))="", 0, INDEX($AO$2:$AU$8, MATCH(TEXT($B443, "ddd"), $AN$2:$AN$8, 0), MATCH(INDEX(Settings!$AI$19:$AI$33, MATCH(L$10, Settings!$Y$19:$Y$33, 0)), $AO$1:$AU$1, 0))), 0))</f>
        <v/>
      </c>
      <c r="AV443" s="119" t="str">
        <f>IF(OR($B443="", M443="", M$10="", AV$9), "", IFERROR($B443+INDEX(Settings!$AF$19:$AF$33, MATCH(M$10, Settings!$Y$19:$Y$33, 0))+IF(INDEX(Settings!$AI$19:$AI$33, MATCH(M$10, Settings!$Y$19:$Y$33, 0))="", 0, INDEX($AO$2:$AU$8, MATCH(TEXT($B443, "ddd"), $AN$2:$AN$8, 0), MATCH(INDEX(Settings!$AI$19:$AI$33, MATCH(M$10, Settings!$Y$19:$Y$33, 0)), $AO$1:$AU$1, 0))), 0))</f>
        <v/>
      </c>
      <c r="AW443" s="119" t="str">
        <f>IF(OR($B443="", N443="", N$10="", AW$9), "", IFERROR($B443+INDEX(Settings!$AF$19:$AF$33, MATCH(N$10, Settings!$Y$19:$Y$33, 0))+IF(INDEX(Settings!$AI$19:$AI$33, MATCH(N$10, Settings!$Y$19:$Y$33, 0))="", 0, INDEX($AO$2:$AU$8, MATCH(TEXT($B443, "ddd"), $AN$2:$AN$8, 0), MATCH(INDEX(Settings!$AI$19:$AI$33, MATCH(N$10, Settings!$Y$19:$Y$33, 0)), $AO$1:$AU$1, 0))), 0))</f>
        <v/>
      </c>
      <c r="AX443" s="119" t="str">
        <f>IF(OR($B443="", O443="", O$10="", AX$9), "", IFERROR($B443+INDEX(Settings!$AF$19:$AF$33, MATCH(O$10, Settings!$Y$19:$Y$33, 0))+IF(INDEX(Settings!$AI$19:$AI$33, MATCH(O$10, Settings!$Y$19:$Y$33, 0))="", 0, INDEX($AO$2:$AU$8, MATCH(TEXT($B443, "ddd"), $AN$2:$AN$8, 0), MATCH(INDEX(Settings!$AI$19:$AI$33, MATCH(O$10, Settings!$Y$19:$Y$33, 0)), $AO$1:$AU$1, 0))), 0))</f>
        <v/>
      </c>
      <c r="AY443" s="119" t="str">
        <f>IF(OR($B443="", P443="", P$10="", AY$9), "", IFERROR($B443+INDEX(Settings!$AF$19:$AF$33, MATCH(P$10, Settings!$Y$19:$Y$33, 0))+IF(INDEX(Settings!$AI$19:$AI$33, MATCH(P$10, Settings!$Y$19:$Y$33, 0))="", 0, INDEX($AO$2:$AU$8, MATCH(TEXT($B443, "ddd"), $AN$2:$AN$8, 0), MATCH(INDEX(Settings!$AI$19:$AI$33, MATCH(P$10, Settings!$Y$19:$Y$33, 0)), $AO$1:$AU$1, 0))), 0))</f>
        <v/>
      </c>
      <c r="AZ443" s="120" t="str">
        <f>IF(OR($B443="", Q443="", Q$10="", AZ$9), "", IFERROR($B443+INDEX(Settings!$AF$19:$AF$33, MATCH(Q$10, Settings!$Y$19:$Y$33, 0))+IF(INDEX(Settings!$AI$19:$AI$33, MATCH(Q$10, Settings!$Y$19:$Y$33, 0))="", 0, INDEX($AO$2:$AU$8, MATCH(TEXT($B443, "ddd"), $AN$2:$AN$8, 0), MATCH(INDEX(Settings!$AI$19:$AI$33, MATCH(Q$10, Settings!$Y$19:$Y$33, 0)), $AO$1:$AU$1, 0))), 0))</f>
        <v/>
      </c>
      <c r="BB443" s="118" t="str">
        <f>IF(OR(C$10="", $B443="", C443="", BB$9=""), "", IFERROR(WORKDAY((DATE(YEAR($B443), MONTH($B443)+INDEX(Settings!$AM$19:$AM$33, MATCH(C$10, Settings!$Y$19:$Y$33, 0)), IF(INDEX(Settings!$AQ$19:$AQ$33, MATCH(C$10, Settings!$Y$19:$Y$33, 0))=0, DAY($B443), INDEX(Settings!$AQ$19:$AQ$33, MATCH(C$10, Settings!$Y$19:$Y$33, 0))))-1), 1, Settings!$AY$23:$AY$38), ""))</f>
        <v/>
      </c>
      <c r="BC443" s="119" t="str">
        <f>IF(OR(D$10="", $B443="", D443="", BC$9=""), "", IFERROR(WORKDAY((DATE(YEAR($B443), MONTH($B443)+INDEX(Settings!$AM$19:$AM$33, MATCH(D$10, Settings!$Y$19:$Y$33, 0)), IF(INDEX(Settings!$AQ$19:$AQ$33, MATCH(D$10, Settings!$Y$19:$Y$33, 0))=0, DAY($B443), INDEX(Settings!$AQ$19:$AQ$33, MATCH(D$10, Settings!$Y$19:$Y$33, 0))))-1), 1, Settings!$AY$23:$AY$38), ""))</f>
        <v/>
      </c>
      <c r="BD443" s="119" t="str">
        <f>IF(OR(E$10="", $B443="", E443="", BD$9=""), "", IFERROR(WORKDAY((DATE(YEAR($B443), MONTH($B443)+INDEX(Settings!$AM$19:$AM$33, MATCH(E$10, Settings!$Y$19:$Y$33, 0)), IF(INDEX(Settings!$AQ$19:$AQ$33, MATCH(E$10, Settings!$Y$19:$Y$33, 0))=0, DAY($B443), INDEX(Settings!$AQ$19:$AQ$33, MATCH(E$10, Settings!$Y$19:$Y$33, 0))))-1), 1, Settings!$AY$23:$AY$38), ""))</f>
        <v/>
      </c>
      <c r="BE443" s="119" t="str">
        <f>IF(OR(F$10="", $B443="", F443="", BE$9=""), "", IFERROR(WORKDAY((DATE(YEAR($B443), MONTH($B443)+INDEX(Settings!$AM$19:$AM$33, MATCH(F$10, Settings!$Y$19:$Y$33, 0)), IF(INDEX(Settings!$AQ$19:$AQ$33, MATCH(F$10, Settings!$Y$19:$Y$33, 0))=0, DAY($B443), INDEX(Settings!$AQ$19:$AQ$33, MATCH(F$10, Settings!$Y$19:$Y$33, 0))))-1), 1, Settings!$AY$23:$AY$38), ""))</f>
        <v/>
      </c>
      <c r="BF443" s="119" t="str">
        <f>IF(OR(G$10="", $B443="", G443="", BF$9=""), "", IFERROR(WORKDAY((DATE(YEAR($B443), MONTH($B443)+INDEX(Settings!$AM$19:$AM$33, MATCH(G$10, Settings!$Y$19:$Y$33, 0)), IF(INDEX(Settings!$AQ$19:$AQ$33, MATCH(G$10, Settings!$Y$19:$Y$33, 0))=0, DAY($B443), INDEX(Settings!$AQ$19:$AQ$33, MATCH(G$10, Settings!$Y$19:$Y$33, 0))))-1), 1, Settings!$AY$23:$AY$38), ""))</f>
        <v/>
      </c>
      <c r="BG443" s="119" t="str">
        <f>IF(OR(H$10="", $B443="", H443="", BG$9=""), "", IFERROR(WORKDAY((DATE(YEAR($B443), MONTH($B443)+INDEX(Settings!$AM$19:$AM$33, MATCH(H$10, Settings!$Y$19:$Y$33, 0)), IF(INDEX(Settings!$AQ$19:$AQ$33, MATCH(H$10, Settings!$Y$19:$Y$33, 0))=0, DAY($B443), INDEX(Settings!$AQ$19:$AQ$33, MATCH(H$10, Settings!$Y$19:$Y$33, 0))))-1), 1, Settings!$AY$23:$AY$38), ""))</f>
        <v/>
      </c>
      <c r="BH443" s="119" t="str">
        <f>IF(OR(I$10="", $B443="", I443="", BH$9=""), "", IFERROR(WORKDAY((DATE(YEAR($B443), MONTH($B443)+INDEX(Settings!$AM$19:$AM$33, MATCH(I$10, Settings!$Y$19:$Y$33, 0)), IF(INDEX(Settings!$AQ$19:$AQ$33, MATCH(I$10, Settings!$Y$19:$Y$33, 0))=0, DAY($B443), INDEX(Settings!$AQ$19:$AQ$33, MATCH(I$10, Settings!$Y$19:$Y$33, 0))))-1), 1, Settings!$AY$23:$AY$38), ""))</f>
        <v/>
      </c>
      <c r="BI443" s="119" t="str">
        <f>IF(OR(J$10="", $B443="", J443="", BI$9=""), "", IFERROR(WORKDAY((DATE(YEAR($B443), MONTH($B443)+INDEX(Settings!$AM$19:$AM$33, MATCH(J$10, Settings!$Y$19:$Y$33, 0)), IF(INDEX(Settings!$AQ$19:$AQ$33, MATCH(J$10, Settings!$Y$19:$Y$33, 0))=0, DAY($B443), INDEX(Settings!$AQ$19:$AQ$33, MATCH(J$10, Settings!$Y$19:$Y$33, 0))))-1), 1, Settings!$AY$23:$AY$38), ""))</f>
        <v/>
      </c>
      <c r="BJ443" s="119" t="str">
        <f>IF(OR(K$10="", $B443="", K443="", BJ$9=""), "", IFERROR(WORKDAY((DATE(YEAR($B443), MONTH($B443)+INDEX(Settings!$AM$19:$AM$33, MATCH(K$10, Settings!$Y$19:$Y$33, 0)), IF(INDEX(Settings!$AQ$19:$AQ$33, MATCH(K$10, Settings!$Y$19:$Y$33, 0))=0, DAY($B443), INDEX(Settings!$AQ$19:$AQ$33, MATCH(K$10, Settings!$Y$19:$Y$33, 0))))-1), 1, Settings!$AY$23:$AY$38), ""))</f>
        <v/>
      </c>
      <c r="BK443" s="119" t="str">
        <f>IF(OR(L$10="", $B443="", L443="", BK$9=""), "", IFERROR(WORKDAY((DATE(YEAR($B443), MONTH($B443)+INDEX(Settings!$AM$19:$AM$33, MATCH(L$10, Settings!$Y$19:$Y$33, 0)), IF(INDEX(Settings!$AQ$19:$AQ$33, MATCH(L$10, Settings!$Y$19:$Y$33, 0))=0, DAY($B443), INDEX(Settings!$AQ$19:$AQ$33, MATCH(L$10, Settings!$Y$19:$Y$33, 0))))-1), 1, Settings!$AY$23:$AY$38), ""))</f>
        <v/>
      </c>
      <c r="BL443" s="119" t="str">
        <f>IF(OR(M$10="", $B443="", M443="", BL$9=""), "", IFERROR(WORKDAY((DATE(YEAR($B443), MONTH($B443)+INDEX(Settings!$AM$19:$AM$33, MATCH(M$10, Settings!$Y$19:$Y$33, 0)), IF(INDEX(Settings!$AQ$19:$AQ$33, MATCH(M$10, Settings!$Y$19:$Y$33, 0))=0, DAY($B443), INDEX(Settings!$AQ$19:$AQ$33, MATCH(M$10, Settings!$Y$19:$Y$33, 0))))-1), 1, Settings!$AY$23:$AY$38), ""))</f>
        <v/>
      </c>
      <c r="BM443" s="119" t="str">
        <f>IF(OR(N$10="", $B443="", N443="", BM$9=""), "", IFERROR(WORKDAY((DATE(YEAR($B443), MONTH($B443)+INDEX(Settings!$AM$19:$AM$33, MATCH(N$10, Settings!$Y$19:$Y$33, 0)), IF(INDEX(Settings!$AQ$19:$AQ$33, MATCH(N$10, Settings!$Y$19:$Y$33, 0))=0, DAY($B443), INDEX(Settings!$AQ$19:$AQ$33, MATCH(N$10, Settings!$Y$19:$Y$33, 0))))-1), 1, Settings!$AY$23:$AY$38), ""))</f>
        <v/>
      </c>
      <c r="BN443" s="119" t="str">
        <f>IF(OR(O$10="", $B443="", O443="", BN$9=""), "", IFERROR(WORKDAY((DATE(YEAR($B443), MONTH($B443)+INDEX(Settings!$AM$19:$AM$33, MATCH(O$10, Settings!$Y$19:$Y$33, 0)), IF(INDEX(Settings!$AQ$19:$AQ$33, MATCH(O$10, Settings!$Y$19:$Y$33, 0))=0, DAY($B443), INDEX(Settings!$AQ$19:$AQ$33, MATCH(O$10, Settings!$Y$19:$Y$33, 0))))-1), 1, Settings!$AY$23:$AY$38), ""))</f>
        <v/>
      </c>
      <c r="BO443" s="119" t="str">
        <f>IF(OR(P$10="", $B443="", P443="", BO$9=""), "", IFERROR(WORKDAY((DATE(YEAR($B443), MONTH($B443)+INDEX(Settings!$AM$19:$AM$33, MATCH(P$10, Settings!$Y$19:$Y$33, 0)), IF(INDEX(Settings!$AQ$19:$AQ$33, MATCH(P$10, Settings!$Y$19:$Y$33, 0))=0, DAY($B443), INDEX(Settings!$AQ$19:$AQ$33, MATCH(P$10, Settings!$Y$19:$Y$33, 0))))-1), 1, Settings!$AY$23:$AY$38), ""))</f>
        <v/>
      </c>
      <c r="BP443" s="120" t="str">
        <f>IF(OR(Q$10="", $B443="", Q443="", BP$9=""), "", IFERROR(WORKDAY((DATE(YEAR($B443), MONTH($B443)+INDEX(Settings!$AM$19:$AM$33, MATCH(Q$10, Settings!$Y$19:$Y$33, 0)), IF(INDEX(Settings!$AQ$19:$AQ$33, MATCH(Q$10, Settings!$Y$19:$Y$33, 0))=0, DAY($B443), INDEX(Settings!$AQ$19:$AQ$33, MATCH(Q$10, Settings!$Y$19:$Y$33, 0))))-1), 1, Settings!$AY$23:$AY$38), ""))</f>
        <v/>
      </c>
      <c r="BR443" s="118" t="str">
        <f>IF(BB443="", "", IF(BB443&lt;=$B443, WORKDAY(DATE(YEAR($BB443), MONTH(BB443)+1, DAY(BB443)-1), 1, Settings!$AY$23:$AY$38), BB443))</f>
        <v/>
      </c>
      <c r="BS443" s="119" t="str">
        <f>IF(BC443="", "", IF(BC443&lt;=$B443, WORKDAY(DATE(YEAR($BB443), MONTH(BC443)+1, DAY(BC443)-1), 1, Settings!$AY$23:$AY$38), BC443))</f>
        <v/>
      </c>
      <c r="BT443" s="119" t="str">
        <f>IF(BD443="", "", IF(BD443&lt;=$B443, WORKDAY(DATE(YEAR($BB443), MONTH(BD443)+1, DAY(BD443)-1), 1, Settings!$AY$23:$AY$38), BD443))</f>
        <v/>
      </c>
      <c r="BU443" s="119" t="str">
        <f>IF(BE443="", "", IF(BE443&lt;=$B443, WORKDAY(DATE(YEAR($BB443), MONTH(BE443)+1, DAY(BE443)-1), 1, Settings!$AY$23:$AY$38), BE443))</f>
        <v/>
      </c>
      <c r="BV443" s="119" t="str">
        <f>IF(BF443="", "", IF(BF443&lt;=$B443, WORKDAY(DATE(YEAR($BB443), MONTH(BF443)+1, DAY(BF443)-1), 1, Settings!$AY$23:$AY$38), BF443))</f>
        <v/>
      </c>
      <c r="BW443" s="119" t="str">
        <f>IF(BG443="", "", IF(BG443&lt;=$B443, WORKDAY(DATE(YEAR($BB443), MONTH(BG443)+1, DAY(BG443)-1), 1, Settings!$AY$23:$AY$38), BG443))</f>
        <v/>
      </c>
      <c r="BX443" s="119" t="str">
        <f>IF(BH443="", "", IF(BH443&lt;=$B443, WORKDAY(DATE(YEAR($BB443), MONTH(BH443)+1, DAY(BH443)-1), 1, Settings!$AY$23:$AY$38), BH443))</f>
        <v/>
      </c>
      <c r="BY443" s="119" t="str">
        <f>IF(BI443="", "", IF(BI443&lt;=$B443, WORKDAY(DATE(YEAR($BB443), MONTH(BI443)+1, DAY(BI443)-1), 1, Settings!$AY$23:$AY$38), BI443))</f>
        <v/>
      </c>
      <c r="BZ443" s="119" t="str">
        <f>IF(BJ443="", "", IF(BJ443&lt;=$B443, WORKDAY(DATE(YEAR($BB443), MONTH(BJ443)+1, DAY(BJ443)-1), 1, Settings!$AY$23:$AY$38), BJ443))</f>
        <v/>
      </c>
      <c r="CA443" s="119" t="str">
        <f>IF(BK443="", "", IF(BK443&lt;=$B443, WORKDAY(DATE(YEAR($BB443), MONTH(BK443)+1, DAY(BK443)-1), 1, Settings!$AY$23:$AY$38), BK443))</f>
        <v/>
      </c>
      <c r="CB443" s="119" t="str">
        <f>IF(BL443="", "", IF(BL443&lt;=$B443, WORKDAY(DATE(YEAR($BB443), MONTH(BL443)+1, DAY(BL443)-1), 1, Settings!$AY$23:$AY$38), BL443))</f>
        <v/>
      </c>
      <c r="CC443" s="119" t="str">
        <f>IF(BM443="", "", IF(BM443&lt;=$B443, WORKDAY(DATE(YEAR($BB443), MONTH(BM443)+1, DAY(BM443)-1), 1, Settings!$AY$23:$AY$38), BM443))</f>
        <v/>
      </c>
      <c r="CD443" s="119" t="str">
        <f>IF(BN443="", "", IF(BN443&lt;=$B443, WORKDAY(DATE(YEAR($BB443), MONTH(BN443)+1, DAY(BN443)-1), 1, Settings!$AY$23:$AY$38), BN443))</f>
        <v/>
      </c>
      <c r="CE443" s="119" t="str">
        <f>IF(BO443="", "", IF(BO443&lt;=$B443, WORKDAY(DATE(YEAR($BB443), MONTH(BO443)+1, DAY(BO443)-1), 1, Settings!$AY$23:$AY$38), BO443))</f>
        <v/>
      </c>
      <c r="CF443" s="120" t="str">
        <f>IF(BP443="", "", IF(BP443&lt;=$B443, WORKDAY(DATE(YEAR($BB443), MONTH(BP443)+1, DAY(BP443)-1), 1, Settings!$AY$23:$AY$38), BP443))</f>
        <v/>
      </c>
      <c r="CH443" s="48" t="str">
        <f t="shared" si="190"/>
        <v/>
      </c>
      <c r="CI443" s="49" t="str">
        <f t="shared" si="191"/>
        <v/>
      </c>
      <c r="CJ443" s="49" t="str">
        <f t="shared" si="192"/>
        <v/>
      </c>
      <c r="CK443" s="49" t="str">
        <f t="shared" si="193"/>
        <v/>
      </c>
      <c r="CL443" s="49" t="str">
        <f t="shared" si="194"/>
        <v/>
      </c>
      <c r="CM443" s="49" t="str">
        <f t="shared" si="195"/>
        <v/>
      </c>
      <c r="CN443" s="49" t="str">
        <f t="shared" si="196"/>
        <v/>
      </c>
      <c r="CO443" s="49" t="str">
        <f t="shared" si="197"/>
        <v/>
      </c>
      <c r="CP443" s="49" t="str">
        <f t="shared" si="198"/>
        <v/>
      </c>
      <c r="CQ443" s="49" t="str">
        <f t="shared" si="199"/>
        <v/>
      </c>
      <c r="CR443" s="49" t="str">
        <f t="shared" si="200"/>
        <v/>
      </c>
      <c r="CS443" s="49" t="str">
        <f t="shared" si="201"/>
        <v/>
      </c>
      <c r="CT443" s="49" t="str">
        <f t="shared" si="202"/>
        <v/>
      </c>
      <c r="CU443" s="49" t="str">
        <f t="shared" si="203"/>
        <v/>
      </c>
      <c r="CV443" s="16" t="str">
        <f t="shared" si="204"/>
        <v/>
      </c>
      <c r="CX443" s="48" t="str">
        <f t="shared" si="205"/>
        <v/>
      </c>
      <c r="CY443" s="49" t="str">
        <f t="shared" si="206"/>
        <v/>
      </c>
      <c r="CZ443" s="49" t="str">
        <f t="shared" si="207"/>
        <v/>
      </c>
      <c r="DA443" s="49" t="str">
        <f t="shared" si="208"/>
        <v/>
      </c>
      <c r="DB443" s="49" t="str">
        <f t="shared" si="209"/>
        <v/>
      </c>
      <c r="DC443" s="49" t="str">
        <f t="shared" si="210"/>
        <v/>
      </c>
      <c r="DD443" s="49" t="str">
        <f t="shared" si="211"/>
        <v/>
      </c>
      <c r="DE443" s="49" t="str">
        <f t="shared" si="212"/>
        <v/>
      </c>
      <c r="DF443" s="49" t="str">
        <f t="shared" si="213"/>
        <v/>
      </c>
      <c r="DG443" s="49" t="str">
        <f t="shared" si="214"/>
        <v/>
      </c>
      <c r="DH443" s="49" t="str">
        <f t="shared" si="215"/>
        <v/>
      </c>
      <c r="DI443" s="49" t="str">
        <f t="shared" si="216"/>
        <v/>
      </c>
      <c r="DJ443" s="49" t="str">
        <f t="shared" si="217"/>
        <v/>
      </c>
      <c r="DK443" s="49" t="str">
        <f t="shared" si="218"/>
        <v/>
      </c>
      <c r="DL443" s="16" t="str">
        <f t="shared" si="219"/>
        <v/>
      </c>
      <c r="DN443" s="17" t="str">
        <f t="shared" si="220"/>
        <v>Sep 2020</v>
      </c>
    </row>
    <row r="444" spans="1:118" x14ac:dyDescent="0.25">
      <c r="A444" s="30"/>
      <c r="B444" s="102">
        <f>IF(B443="", "", IFERROR(IF(B443+1&gt;Settings!$G$25, "", B443+1), ""))</f>
        <v>44080</v>
      </c>
      <c r="C444" s="294"/>
      <c r="D444" s="295"/>
      <c r="E444" s="295"/>
      <c r="F444" s="295"/>
      <c r="G444" s="295"/>
      <c r="H444" s="295"/>
      <c r="I444" s="295"/>
      <c r="J444" s="295"/>
      <c r="K444" s="295"/>
      <c r="L444" s="295"/>
      <c r="M444" s="295"/>
      <c r="N444" s="295"/>
      <c r="O444" s="295"/>
      <c r="P444" s="295"/>
      <c r="Q444" s="296"/>
      <c r="R444" s="30"/>
      <c r="T444" s="17" t="str">
        <f>IF($B444="", "", IF($B444&lt;Settings!$G$23, "Old", "New"))</f>
        <v>New</v>
      </c>
      <c r="AL444" s="118" t="str">
        <f>IF(OR($B444="", C444="", C$10="", AL$9), "", IFERROR($B444+INDEX(Settings!$AF$19:$AF$33, MATCH(C$10, Settings!$Y$19:$Y$33, 0))+IF(INDEX(Settings!$AI$19:$AI$33, MATCH(C$10, Settings!$Y$19:$Y$33, 0))="", 0, INDEX($AO$2:$AU$8, MATCH(TEXT($B444, "ddd"), $AN$2:$AN$8, 0), MATCH(INDEX(Settings!$AI$19:$AI$33, MATCH(C$10, Settings!$Y$19:$Y$33, 0)), $AO$1:$AU$1, 0))), 0))</f>
        <v/>
      </c>
      <c r="AM444" s="119" t="str">
        <f>IF(OR($B444="", D444="", D$10="", AM$9), "", IFERROR($B444+INDEX(Settings!$AF$19:$AF$33, MATCH(D$10, Settings!$Y$19:$Y$33, 0))+IF(INDEX(Settings!$AI$19:$AI$33, MATCH(D$10, Settings!$Y$19:$Y$33, 0))="", 0, INDEX($AO$2:$AU$8, MATCH(TEXT($B444, "ddd"), $AN$2:$AN$8, 0), MATCH(INDEX(Settings!$AI$19:$AI$33, MATCH(D$10, Settings!$Y$19:$Y$33, 0)), $AO$1:$AU$1, 0))), 0))</f>
        <v/>
      </c>
      <c r="AN444" s="119" t="str">
        <f>IF(OR($B444="", E444="", E$10="", AN$9), "", IFERROR($B444+INDEX(Settings!$AF$19:$AF$33, MATCH(E$10, Settings!$Y$19:$Y$33, 0))+IF(INDEX(Settings!$AI$19:$AI$33, MATCH(E$10, Settings!$Y$19:$Y$33, 0))="", 0, INDEX($AO$2:$AU$8, MATCH(TEXT($B444, "ddd"), $AN$2:$AN$8, 0), MATCH(INDEX(Settings!$AI$19:$AI$33, MATCH(E$10, Settings!$Y$19:$Y$33, 0)), $AO$1:$AU$1, 0))), 0))</f>
        <v/>
      </c>
      <c r="AO444" s="119" t="str">
        <f>IF(OR($B444="", F444="", F$10="", AO$9), "", IFERROR($B444+INDEX(Settings!$AF$19:$AF$33, MATCH(F$10, Settings!$Y$19:$Y$33, 0))+IF(INDEX(Settings!$AI$19:$AI$33, MATCH(F$10, Settings!$Y$19:$Y$33, 0))="", 0, INDEX($AO$2:$AU$8, MATCH(TEXT($B444, "ddd"), $AN$2:$AN$8, 0), MATCH(INDEX(Settings!$AI$19:$AI$33, MATCH(F$10, Settings!$Y$19:$Y$33, 0)), $AO$1:$AU$1, 0))), 0))</f>
        <v/>
      </c>
      <c r="AP444" s="119" t="str">
        <f>IF(OR($B444="", G444="", G$10="", AP$9), "", IFERROR($B444+INDEX(Settings!$AF$19:$AF$33, MATCH(G$10, Settings!$Y$19:$Y$33, 0))+IF(INDEX(Settings!$AI$19:$AI$33, MATCH(G$10, Settings!$Y$19:$Y$33, 0))="", 0, INDEX($AO$2:$AU$8, MATCH(TEXT($B444, "ddd"), $AN$2:$AN$8, 0), MATCH(INDEX(Settings!$AI$19:$AI$33, MATCH(G$10, Settings!$Y$19:$Y$33, 0)), $AO$1:$AU$1, 0))), 0))</f>
        <v/>
      </c>
      <c r="AQ444" s="119" t="str">
        <f>IF(OR($B444="", H444="", H$10="", AQ$9), "", IFERROR($B444+INDEX(Settings!$AF$19:$AF$33, MATCH(H$10, Settings!$Y$19:$Y$33, 0))+IF(INDEX(Settings!$AI$19:$AI$33, MATCH(H$10, Settings!$Y$19:$Y$33, 0))="", 0, INDEX($AO$2:$AU$8, MATCH(TEXT($B444, "ddd"), $AN$2:$AN$8, 0), MATCH(INDEX(Settings!$AI$19:$AI$33, MATCH(H$10, Settings!$Y$19:$Y$33, 0)), $AO$1:$AU$1, 0))), 0))</f>
        <v/>
      </c>
      <c r="AR444" s="119" t="str">
        <f>IF(OR($B444="", I444="", I$10="", AR$9), "", IFERROR($B444+INDEX(Settings!$AF$19:$AF$33, MATCH(I$10, Settings!$Y$19:$Y$33, 0))+IF(INDEX(Settings!$AI$19:$AI$33, MATCH(I$10, Settings!$Y$19:$Y$33, 0))="", 0, INDEX($AO$2:$AU$8, MATCH(TEXT($B444, "ddd"), $AN$2:$AN$8, 0), MATCH(INDEX(Settings!$AI$19:$AI$33, MATCH(I$10, Settings!$Y$19:$Y$33, 0)), $AO$1:$AU$1, 0))), 0))</f>
        <v/>
      </c>
      <c r="AS444" s="119" t="str">
        <f>IF(OR($B444="", J444="", J$10="", AS$9), "", IFERROR($B444+INDEX(Settings!$AF$19:$AF$33, MATCH(J$10, Settings!$Y$19:$Y$33, 0))+IF(INDEX(Settings!$AI$19:$AI$33, MATCH(J$10, Settings!$Y$19:$Y$33, 0))="", 0, INDEX($AO$2:$AU$8, MATCH(TEXT($B444, "ddd"), $AN$2:$AN$8, 0), MATCH(INDEX(Settings!$AI$19:$AI$33, MATCH(J$10, Settings!$Y$19:$Y$33, 0)), $AO$1:$AU$1, 0))), 0))</f>
        <v/>
      </c>
      <c r="AT444" s="119" t="str">
        <f>IF(OR($B444="", K444="", K$10="", AT$9), "", IFERROR($B444+INDEX(Settings!$AF$19:$AF$33, MATCH(K$10, Settings!$Y$19:$Y$33, 0))+IF(INDEX(Settings!$AI$19:$AI$33, MATCH(K$10, Settings!$Y$19:$Y$33, 0))="", 0, INDEX($AO$2:$AU$8, MATCH(TEXT($B444, "ddd"), $AN$2:$AN$8, 0), MATCH(INDEX(Settings!$AI$19:$AI$33, MATCH(K$10, Settings!$Y$19:$Y$33, 0)), $AO$1:$AU$1, 0))), 0))</f>
        <v/>
      </c>
      <c r="AU444" s="119" t="str">
        <f>IF(OR($B444="", L444="", L$10="", AU$9), "", IFERROR($B444+INDEX(Settings!$AF$19:$AF$33, MATCH(L$10, Settings!$Y$19:$Y$33, 0))+IF(INDEX(Settings!$AI$19:$AI$33, MATCH(L$10, Settings!$Y$19:$Y$33, 0))="", 0, INDEX($AO$2:$AU$8, MATCH(TEXT($B444, "ddd"), $AN$2:$AN$8, 0), MATCH(INDEX(Settings!$AI$19:$AI$33, MATCH(L$10, Settings!$Y$19:$Y$33, 0)), $AO$1:$AU$1, 0))), 0))</f>
        <v/>
      </c>
      <c r="AV444" s="119" t="str">
        <f>IF(OR($B444="", M444="", M$10="", AV$9), "", IFERROR($B444+INDEX(Settings!$AF$19:$AF$33, MATCH(M$10, Settings!$Y$19:$Y$33, 0))+IF(INDEX(Settings!$AI$19:$AI$33, MATCH(M$10, Settings!$Y$19:$Y$33, 0))="", 0, INDEX($AO$2:$AU$8, MATCH(TEXT($B444, "ddd"), $AN$2:$AN$8, 0), MATCH(INDEX(Settings!$AI$19:$AI$33, MATCH(M$10, Settings!$Y$19:$Y$33, 0)), $AO$1:$AU$1, 0))), 0))</f>
        <v/>
      </c>
      <c r="AW444" s="119" t="str">
        <f>IF(OR($B444="", N444="", N$10="", AW$9), "", IFERROR($B444+INDEX(Settings!$AF$19:$AF$33, MATCH(N$10, Settings!$Y$19:$Y$33, 0))+IF(INDEX(Settings!$AI$19:$AI$33, MATCH(N$10, Settings!$Y$19:$Y$33, 0))="", 0, INDEX($AO$2:$AU$8, MATCH(TEXT($B444, "ddd"), $AN$2:$AN$8, 0), MATCH(INDEX(Settings!$AI$19:$AI$33, MATCH(N$10, Settings!$Y$19:$Y$33, 0)), $AO$1:$AU$1, 0))), 0))</f>
        <v/>
      </c>
      <c r="AX444" s="119" t="str">
        <f>IF(OR($B444="", O444="", O$10="", AX$9), "", IFERROR($B444+INDEX(Settings!$AF$19:$AF$33, MATCH(O$10, Settings!$Y$19:$Y$33, 0))+IF(INDEX(Settings!$AI$19:$AI$33, MATCH(O$10, Settings!$Y$19:$Y$33, 0))="", 0, INDEX($AO$2:$AU$8, MATCH(TEXT($B444, "ddd"), $AN$2:$AN$8, 0), MATCH(INDEX(Settings!$AI$19:$AI$33, MATCH(O$10, Settings!$Y$19:$Y$33, 0)), $AO$1:$AU$1, 0))), 0))</f>
        <v/>
      </c>
      <c r="AY444" s="119" t="str">
        <f>IF(OR($B444="", P444="", P$10="", AY$9), "", IFERROR($B444+INDEX(Settings!$AF$19:$AF$33, MATCH(P$10, Settings!$Y$19:$Y$33, 0))+IF(INDEX(Settings!$AI$19:$AI$33, MATCH(P$10, Settings!$Y$19:$Y$33, 0))="", 0, INDEX($AO$2:$AU$8, MATCH(TEXT($B444, "ddd"), $AN$2:$AN$8, 0), MATCH(INDEX(Settings!$AI$19:$AI$33, MATCH(P$10, Settings!$Y$19:$Y$33, 0)), $AO$1:$AU$1, 0))), 0))</f>
        <v/>
      </c>
      <c r="AZ444" s="120" t="str">
        <f>IF(OR($B444="", Q444="", Q$10="", AZ$9), "", IFERROR($B444+INDEX(Settings!$AF$19:$AF$33, MATCH(Q$10, Settings!$Y$19:$Y$33, 0))+IF(INDEX(Settings!$AI$19:$AI$33, MATCH(Q$10, Settings!$Y$19:$Y$33, 0))="", 0, INDEX($AO$2:$AU$8, MATCH(TEXT($B444, "ddd"), $AN$2:$AN$8, 0), MATCH(INDEX(Settings!$AI$19:$AI$33, MATCH(Q$10, Settings!$Y$19:$Y$33, 0)), $AO$1:$AU$1, 0))), 0))</f>
        <v/>
      </c>
      <c r="BB444" s="118" t="str">
        <f>IF(OR(C$10="", $B444="", C444="", BB$9=""), "", IFERROR(WORKDAY((DATE(YEAR($B444), MONTH($B444)+INDEX(Settings!$AM$19:$AM$33, MATCH(C$10, Settings!$Y$19:$Y$33, 0)), IF(INDEX(Settings!$AQ$19:$AQ$33, MATCH(C$10, Settings!$Y$19:$Y$33, 0))=0, DAY($B444), INDEX(Settings!$AQ$19:$AQ$33, MATCH(C$10, Settings!$Y$19:$Y$33, 0))))-1), 1, Settings!$AY$23:$AY$38), ""))</f>
        <v/>
      </c>
      <c r="BC444" s="119" t="str">
        <f>IF(OR(D$10="", $B444="", D444="", BC$9=""), "", IFERROR(WORKDAY((DATE(YEAR($B444), MONTH($B444)+INDEX(Settings!$AM$19:$AM$33, MATCH(D$10, Settings!$Y$19:$Y$33, 0)), IF(INDEX(Settings!$AQ$19:$AQ$33, MATCH(D$10, Settings!$Y$19:$Y$33, 0))=0, DAY($B444), INDEX(Settings!$AQ$19:$AQ$33, MATCH(D$10, Settings!$Y$19:$Y$33, 0))))-1), 1, Settings!$AY$23:$AY$38), ""))</f>
        <v/>
      </c>
      <c r="BD444" s="119" t="str">
        <f>IF(OR(E$10="", $B444="", E444="", BD$9=""), "", IFERROR(WORKDAY((DATE(YEAR($B444), MONTH($B444)+INDEX(Settings!$AM$19:$AM$33, MATCH(E$10, Settings!$Y$19:$Y$33, 0)), IF(INDEX(Settings!$AQ$19:$AQ$33, MATCH(E$10, Settings!$Y$19:$Y$33, 0))=0, DAY($B444), INDEX(Settings!$AQ$19:$AQ$33, MATCH(E$10, Settings!$Y$19:$Y$33, 0))))-1), 1, Settings!$AY$23:$AY$38), ""))</f>
        <v/>
      </c>
      <c r="BE444" s="119" t="str">
        <f>IF(OR(F$10="", $B444="", F444="", BE$9=""), "", IFERROR(WORKDAY((DATE(YEAR($B444), MONTH($B444)+INDEX(Settings!$AM$19:$AM$33, MATCH(F$10, Settings!$Y$19:$Y$33, 0)), IF(INDEX(Settings!$AQ$19:$AQ$33, MATCH(F$10, Settings!$Y$19:$Y$33, 0))=0, DAY($B444), INDEX(Settings!$AQ$19:$AQ$33, MATCH(F$10, Settings!$Y$19:$Y$33, 0))))-1), 1, Settings!$AY$23:$AY$38), ""))</f>
        <v/>
      </c>
      <c r="BF444" s="119" t="str">
        <f>IF(OR(G$10="", $B444="", G444="", BF$9=""), "", IFERROR(WORKDAY((DATE(YEAR($B444), MONTH($B444)+INDEX(Settings!$AM$19:$AM$33, MATCH(G$10, Settings!$Y$19:$Y$33, 0)), IF(INDEX(Settings!$AQ$19:$AQ$33, MATCH(G$10, Settings!$Y$19:$Y$33, 0))=0, DAY($B444), INDEX(Settings!$AQ$19:$AQ$33, MATCH(G$10, Settings!$Y$19:$Y$33, 0))))-1), 1, Settings!$AY$23:$AY$38), ""))</f>
        <v/>
      </c>
      <c r="BG444" s="119" t="str">
        <f>IF(OR(H$10="", $B444="", H444="", BG$9=""), "", IFERROR(WORKDAY((DATE(YEAR($B444), MONTH($B444)+INDEX(Settings!$AM$19:$AM$33, MATCH(H$10, Settings!$Y$19:$Y$33, 0)), IF(INDEX(Settings!$AQ$19:$AQ$33, MATCH(H$10, Settings!$Y$19:$Y$33, 0))=0, DAY($B444), INDEX(Settings!$AQ$19:$AQ$33, MATCH(H$10, Settings!$Y$19:$Y$33, 0))))-1), 1, Settings!$AY$23:$AY$38), ""))</f>
        <v/>
      </c>
      <c r="BH444" s="119" t="str">
        <f>IF(OR(I$10="", $B444="", I444="", BH$9=""), "", IFERROR(WORKDAY((DATE(YEAR($B444), MONTH($B444)+INDEX(Settings!$AM$19:$AM$33, MATCH(I$10, Settings!$Y$19:$Y$33, 0)), IF(INDEX(Settings!$AQ$19:$AQ$33, MATCH(I$10, Settings!$Y$19:$Y$33, 0))=0, DAY($B444), INDEX(Settings!$AQ$19:$AQ$33, MATCH(I$10, Settings!$Y$19:$Y$33, 0))))-1), 1, Settings!$AY$23:$AY$38), ""))</f>
        <v/>
      </c>
      <c r="BI444" s="119" t="str">
        <f>IF(OR(J$10="", $B444="", J444="", BI$9=""), "", IFERROR(WORKDAY((DATE(YEAR($B444), MONTH($B444)+INDEX(Settings!$AM$19:$AM$33, MATCH(J$10, Settings!$Y$19:$Y$33, 0)), IF(INDEX(Settings!$AQ$19:$AQ$33, MATCH(J$10, Settings!$Y$19:$Y$33, 0))=0, DAY($B444), INDEX(Settings!$AQ$19:$AQ$33, MATCH(J$10, Settings!$Y$19:$Y$33, 0))))-1), 1, Settings!$AY$23:$AY$38), ""))</f>
        <v/>
      </c>
      <c r="BJ444" s="119" t="str">
        <f>IF(OR(K$10="", $B444="", K444="", BJ$9=""), "", IFERROR(WORKDAY((DATE(YEAR($B444), MONTH($B444)+INDEX(Settings!$AM$19:$AM$33, MATCH(K$10, Settings!$Y$19:$Y$33, 0)), IF(INDEX(Settings!$AQ$19:$AQ$33, MATCH(K$10, Settings!$Y$19:$Y$33, 0))=0, DAY($B444), INDEX(Settings!$AQ$19:$AQ$33, MATCH(K$10, Settings!$Y$19:$Y$33, 0))))-1), 1, Settings!$AY$23:$AY$38), ""))</f>
        <v/>
      </c>
      <c r="BK444" s="119" t="str">
        <f>IF(OR(L$10="", $B444="", L444="", BK$9=""), "", IFERROR(WORKDAY((DATE(YEAR($B444), MONTH($B444)+INDEX(Settings!$AM$19:$AM$33, MATCH(L$10, Settings!$Y$19:$Y$33, 0)), IF(INDEX(Settings!$AQ$19:$AQ$33, MATCH(L$10, Settings!$Y$19:$Y$33, 0))=0, DAY($B444), INDEX(Settings!$AQ$19:$AQ$33, MATCH(L$10, Settings!$Y$19:$Y$33, 0))))-1), 1, Settings!$AY$23:$AY$38), ""))</f>
        <v/>
      </c>
      <c r="BL444" s="119" t="str">
        <f>IF(OR(M$10="", $B444="", M444="", BL$9=""), "", IFERROR(WORKDAY((DATE(YEAR($B444), MONTH($B444)+INDEX(Settings!$AM$19:$AM$33, MATCH(M$10, Settings!$Y$19:$Y$33, 0)), IF(INDEX(Settings!$AQ$19:$AQ$33, MATCH(M$10, Settings!$Y$19:$Y$33, 0))=0, DAY($B444), INDEX(Settings!$AQ$19:$AQ$33, MATCH(M$10, Settings!$Y$19:$Y$33, 0))))-1), 1, Settings!$AY$23:$AY$38), ""))</f>
        <v/>
      </c>
      <c r="BM444" s="119" t="str">
        <f>IF(OR(N$10="", $B444="", N444="", BM$9=""), "", IFERROR(WORKDAY((DATE(YEAR($B444), MONTH($B444)+INDEX(Settings!$AM$19:$AM$33, MATCH(N$10, Settings!$Y$19:$Y$33, 0)), IF(INDEX(Settings!$AQ$19:$AQ$33, MATCH(N$10, Settings!$Y$19:$Y$33, 0))=0, DAY($B444), INDEX(Settings!$AQ$19:$AQ$33, MATCH(N$10, Settings!$Y$19:$Y$33, 0))))-1), 1, Settings!$AY$23:$AY$38), ""))</f>
        <v/>
      </c>
      <c r="BN444" s="119" t="str">
        <f>IF(OR(O$10="", $B444="", O444="", BN$9=""), "", IFERROR(WORKDAY((DATE(YEAR($B444), MONTH($B444)+INDEX(Settings!$AM$19:$AM$33, MATCH(O$10, Settings!$Y$19:$Y$33, 0)), IF(INDEX(Settings!$AQ$19:$AQ$33, MATCH(O$10, Settings!$Y$19:$Y$33, 0))=0, DAY($B444), INDEX(Settings!$AQ$19:$AQ$33, MATCH(O$10, Settings!$Y$19:$Y$33, 0))))-1), 1, Settings!$AY$23:$AY$38), ""))</f>
        <v/>
      </c>
      <c r="BO444" s="119" t="str">
        <f>IF(OR(P$10="", $B444="", P444="", BO$9=""), "", IFERROR(WORKDAY((DATE(YEAR($B444), MONTH($B444)+INDEX(Settings!$AM$19:$AM$33, MATCH(P$10, Settings!$Y$19:$Y$33, 0)), IF(INDEX(Settings!$AQ$19:$AQ$33, MATCH(P$10, Settings!$Y$19:$Y$33, 0))=0, DAY($B444), INDEX(Settings!$AQ$19:$AQ$33, MATCH(P$10, Settings!$Y$19:$Y$33, 0))))-1), 1, Settings!$AY$23:$AY$38), ""))</f>
        <v/>
      </c>
      <c r="BP444" s="120" t="str">
        <f>IF(OR(Q$10="", $B444="", Q444="", BP$9=""), "", IFERROR(WORKDAY((DATE(YEAR($B444), MONTH($B444)+INDEX(Settings!$AM$19:$AM$33, MATCH(Q$10, Settings!$Y$19:$Y$33, 0)), IF(INDEX(Settings!$AQ$19:$AQ$33, MATCH(Q$10, Settings!$Y$19:$Y$33, 0))=0, DAY($B444), INDEX(Settings!$AQ$19:$AQ$33, MATCH(Q$10, Settings!$Y$19:$Y$33, 0))))-1), 1, Settings!$AY$23:$AY$38), ""))</f>
        <v/>
      </c>
      <c r="BR444" s="118" t="str">
        <f>IF(BB444="", "", IF(BB444&lt;=$B444, WORKDAY(DATE(YEAR($BB444), MONTH(BB444)+1, DAY(BB444)-1), 1, Settings!$AY$23:$AY$38), BB444))</f>
        <v/>
      </c>
      <c r="BS444" s="119" t="str">
        <f>IF(BC444="", "", IF(BC444&lt;=$B444, WORKDAY(DATE(YEAR($BB444), MONTH(BC444)+1, DAY(BC444)-1), 1, Settings!$AY$23:$AY$38), BC444))</f>
        <v/>
      </c>
      <c r="BT444" s="119" t="str">
        <f>IF(BD444="", "", IF(BD444&lt;=$B444, WORKDAY(DATE(YEAR($BB444), MONTH(BD444)+1, DAY(BD444)-1), 1, Settings!$AY$23:$AY$38), BD444))</f>
        <v/>
      </c>
      <c r="BU444" s="119" t="str">
        <f>IF(BE444="", "", IF(BE444&lt;=$B444, WORKDAY(DATE(YEAR($BB444), MONTH(BE444)+1, DAY(BE444)-1), 1, Settings!$AY$23:$AY$38), BE444))</f>
        <v/>
      </c>
      <c r="BV444" s="119" t="str">
        <f>IF(BF444="", "", IF(BF444&lt;=$B444, WORKDAY(DATE(YEAR($BB444), MONTH(BF444)+1, DAY(BF444)-1), 1, Settings!$AY$23:$AY$38), BF444))</f>
        <v/>
      </c>
      <c r="BW444" s="119" t="str">
        <f>IF(BG444="", "", IF(BG444&lt;=$B444, WORKDAY(DATE(YEAR($BB444), MONTH(BG444)+1, DAY(BG444)-1), 1, Settings!$AY$23:$AY$38), BG444))</f>
        <v/>
      </c>
      <c r="BX444" s="119" t="str">
        <f>IF(BH444="", "", IF(BH444&lt;=$B444, WORKDAY(DATE(YEAR($BB444), MONTH(BH444)+1, DAY(BH444)-1), 1, Settings!$AY$23:$AY$38), BH444))</f>
        <v/>
      </c>
      <c r="BY444" s="119" t="str">
        <f>IF(BI444="", "", IF(BI444&lt;=$B444, WORKDAY(DATE(YEAR($BB444), MONTH(BI444)+1, DAY(BI444)-1), 1, Settings!$AY$23:$AY$38), BI444))</f>
        <v/>
      </c>
      <c r="BZ444" s="119" t="str">
        <f>IF(BJ444="", "", IF(BJ444&lt;=$B444, WORKDAY(DATE(YEAR($BB444), MONTH(BJ444)+1, DAY(BJ444)-1), 1, Settings!$AY$23:$AY$38), BJ444))</f>
        <v/>
      </c>
      <c r="CA444" s="119" t="str">
        <f>IF(BK444="", "", IF(BK444&lt;=$B444, WORKDAY(DATE(YEAR($BB444), MONTH(BK444)+1, DAY(BK444)-1), 1, Settings!$AY$23:$AY$38), BK444))</f>
        <v/>
      </c>
      <c r="CB444" s="119" t="str">
        <f>IF(BL444="", "", IF(BL444&lt;=$B444, WORKDAY(DATE(YEAR($BB444), MONTH(BL444)+1, DAY(BL444)-1), 1, Settings!$AY$23:$AY$38), BL444))</f>
        <v/>
      </c>
      <c r="CC444" s="119" t="str">
        <f>IF(BM444="", "", IF(BM444&lt;=$B444, WORKDAY(DATE(YEAR($BB444), MONTH(BM444)+1, DAY(BM444)-1), 1, Settings!$AY$23:$AY$38), BM444))</f>
        <v/>
      </c>
      <c r="CD444" s="119" t="str">
        <f>IF(BN444="", "", IF(BN444&lt;=$B444, WORKDAY(DATE(YEAR($BB444), MONTH(BN444)+1, DAY(BN444)-1), 1, Settings!$AY$23:$AY$38), BN444))</f>
        <v/>
      </c>
      <c r="CE444" s="119" t="str">
        <f>IF(BO444="", "", IF(BO444&lt;=$B444, WORKDAY(DATE(YEAR($BB444), MONTH(BO444)+1, DAY(BO444)-1), 1, Settings!$AY$23:$AY$38), BO444))</f>
        <v/>
      </c>
      <c r="CF444" s="120" t="str">
        <f>IF(BP444="", "", IF(BP444&lt;=$B444, WORKDAY(DATE(YEAR($BB444), MONTH(BP444)+1, DAY(BP444)-1), 1, Settings!$AY$23:$AY$38), BP444))</f>
        <v/>
      </c>
      <c r="CH444" s="48" t="str">
        <f t="shared" si="190"/>
        <v/>
      </c>
      <c r="CI444" s="49" t="str">
        <f t="shared" si="191"/>
        <v/>
      </c>
      <c r="CJ444" s="49" t="str">
        <f t="shared" si="192"/>
        <v/>
      </c>
      <c r="CK444" s="49" t="str">
        <f t="shared" si="193"/>
        <v/>
      </c>
      <c r="CL444" s="49" t="str">
        <f t="shared" si="194"/>
        <v/>
      </c>
      <c r="CM444" s="49" t="str">
        <f t="shared" si="195"/>
        <v/>
      </c>
      <c r="CN444" s="49" t="str">
        <f t="shared" si="196"/>
        <v/>
      </c>
      <c r="CO444" s="49" t="str">
        <f t="shared" si="197"/>
        <v/>
      </c>
      <c r="CP444" s="49" t="str">
        <f t="shared" si="198"/>
        <v/>
      </c>
      <c r="CQ444" s="49" t="str">
        <f t="shared" si="199"/>
        <v/>
      </c>
      <c r="CR444" s="49" t="str">
        <f t="shared" si="200"/>
        <v/>
      </c>
      <c r="CS444" s="49" t="str">
        <f t="shared" si="201"/>
        <v/>
      </c>
      <c r="CT444" s="49" t="str">
        <f t="shared" si="202"/>
        <v/>
      </c>
      <c r="CU444" s="49" t="str">
        <f t="shared" si="203"/>
        <v/>
      </c>
      <c r="CV444" s="16" t="str">
        <f t="shared" si="204"/>
        <v/>
      </c>
      <c r="CX444" s="48" t="str">
        <f t="shared" si="205"/>
        <v/>
      </c>
      <c r="CY444" s="49" t="str">
        <f t="shared" si="206"/>
        <v/>
      </c>
      <c r="CZ444" s="49" t="str">
        <f t="shared" si="207"/>
        <v/>
      </c>
      <c r="DA444" s="49" t="str">
        <f t="shared" si="208"/>
        <v/>
      </c>
      <c r="DB444" s="49" t="str">
        <f t="shared" si="209"/>
        <v/>
      </c>
      <c r="DC444" s="49" t="str">
        <f t="shared" si="210"/>
        <v/>
      </c>
      <c r="DD444" s="49" t="str">
        <f t="shared" si="211"/>
        <v/>
      </c>
      <c r="DE444" s="49" t="str">
        <f t="shared" si="212"/>
        <v/>
      </c>
      <c r="DF444" s="49" t="str">
        <f t="shared" si="213"/>
        <v/>
      </c>
      <c r="DG444" s="49" t="str">
        <f t="shared" si="214"/>
        <v/>
      </c>
      <c r="DH444" s="49" t="str">
        <f t="shared" si="215"/>
        <v/>
      </c>
      <c r="DI444" s="49" t="str">
        <f t="shared" si="216"/>
        <v/>
      </c>
      <c r="DJ444" s="49" t="str">
        <f t="shared" si="217"/>
        <v/>
      </c>
      <c r="DK444" s="49" t="str">
        <f t="shared" si="218"/>
        <v/>
      </c>
      <c r="DL444" s="16" t="str">
        <f t="shared" si="219"/>
        <v/>
      </c>
      <c r="DN444" s="17" t="str">
        <f t="shared" si="220"/>
        <v>Sep 2020</v>
      </c>
    </row>
    <row r="445" spans="1:118" x14ac:dyDescent="0.25">
      <c r="A445" s="30"/>
      <c r="B445" s="102">
        <f>IF(B444="", "", IFERROR(IF(B444+1&gt;Settings!$G$25, "", B444+1), ""))</f>
        <v>44081</v>
      </c>
      <c r="C445" s="294"/>
      <c r="D445" s="295"/>
      <c r="E445" s="295"/>
      <c r="F445" s="295"/>
      <c r="G445" s="295"/>
      <c r="H445" s="295"/>
      <c r="I445" s="295"/>
      <c r="J445" s="295"/>
      <c r="K445" s="295"/>
      <c r="L445" s="295"/>
      <c r="M445" s="295"/>
      <c r="N445" s="295"/>
      <c r="O445" s="295"/>
      <c r="P445" s="295"/>
      <c r="Q445" s="296"/>
      <c r="R445" s="30"/>
      <c r="T445" s="17" t="str">
        <f>IF($B445="", "", IF($B445&lt;Settings!$G$23, "Old", "New"))</f>
        <v>New</v>
      </c>
      <c r="AL445" s="118" t="str">
        <f>IF(OR($B445="", C445="", C$10="", AL$9), "", IFERROR($B445+INDEX(Settings!$AF$19:$AF$33, MATCH(C$10, Settings!$Y$19:$Y$33, 0))+IF(INDEX(Settings!$AI$19:$AI$33, MATCH(C$10, Settings!$Y$19:$Y$33, 0))="", 0, INDEX($AO$2:$AU$8, MATCH(TEXT($B445, "ddd"), $AN$2:$AN$8, 0), MATCH(INDEX(Settings!$AI$19:$AI$33, MATCH(C$10, Settings!$Y$19:$Y$33, 0)), $AO$1:$AU$1, 0))), 0))</f>
        <v/>
      </c>
      <c r="AM445" s="119" t="str">
        <f>IF(OR($B445="", D445="", D$10="", AM$9), "", IFERROR($B445+INDEX(Settings!$AF$19:$AF$33, MATCH(D$10, Settings!$Y$19:$Y$33, 0))+IF(INDEX(Settings!$AI$19:$AI$33, MATCH(D$10, Settings!$Y$19:$Y$33, 0))="", 0, INDEX($AO$2:$AU$8, MATCH(TEXT($B445, "ddd"), $AN$2:$AN$8, 0), MATCH(INDEX(Settings!$AI$19:$AI$33, MATCH(D$10, Settings!$Y$19:$Y$33, 0)), $AO$1:$AU$1, 0))), 0))</f>
        <v/>
      </c>
      <c r="AN445" s="119" t="str">
        <f>IF(OR($B445="", E445="", E$10="", AN$9), "", IFERROR($B445+INDEX(Settings!$AF$19:$AF$33, MATCH(E$10, Settings!$Y$19:$Y$33, 0))+IF(INDEX(Settings!$AI$19:$AI$33, MATCH(E$10, Settings!$Y$19:$Y$33, 0))="", 0, INDEX($AO$2:$AU$8, MATCH(TEXT($B445, "ddd"), $AN$2:$AN$8, 0), MATCH(INDEX(Settings!$AI$19:$AI$33, MATCH(E$10, Settings!$Y$19:$Y$33, 0)), $AO$1:$AU$1, 0))), 0))</f>
        <v/>
      </c>
      <c r="AO445" s="119" t="str">
        <f>IF(OR($B445="", F445="", F$10="", AO$9), "", IFERROR($B445+INDEX(Settings!$AF$19:$AF$33, MATCH(F$10, Settings!$Y$19:$Y$33, 0))+IF(INDEX(Settings!$AI$19:$AI$33, MATCH(F$10, Settings!$Y$19:$Y$33, 0))="", 0, INDEX($AO$2:$AU$8, MATCH(TEXT($B445, "ddd"), $AN$2:$AN$8, 0), MATCH(INDEX(Settings!$AI$19:$AI$33, MATCH(F$10, Settings!$Y$19:$Y$33, 0)), $AO$1:$AU$1, 0))), 0))</f>
        <v/>
      </c>
      <c r="AP445" s="119" t="str">
        <f>IF(OR($B445="", G445="", G$10="", AP$9), "", IFERROR($B445+INDEX(Settings!$AF$19:$AF$33, MATCH(G$10, Settings!$Y$19:$Y$33, 0))+IF(INDEX(Settings!$AI$19:$AI$33, MATCH(G$10, Settings!$Y$19:$Y$33, 0))="", 0, INDEX($AO$2:$AU$8, MATCH(TEXT($B445, "ddd"), $AN$2:$AN$8, 0), MATCH(INDEX(Settings!$AI$19:$AI$33, MATCH(G$10, Settings!$Y$19:$Y$33, 0)), $AO$1:$AU$1, 0))), 0))</f>
        <v/>
      </c>
      <c r="AQ445" s="119" t="str">
        <f>IF(OR($B445="", H445="", H$10="", AQ$9), "", IFERROR($B445+INDEX(Settings!$AF$19:$AF$33, MATCH(H$10, Settings!$Y$19:$Y$33, 0))+IF(INDEX(Settings!$AI$19:$AI$33, MATCH(H$10, Settings!$Y$19:$Y$33, 0))="", 0, INDEX($AO$2:$AU$8, MATCH(TEXT($B445, "ddd"), $AN$2:$AN$8, 0), MATCH(INDEX(Settings!$AI$19:$AI$33, MATCH(H$10, Settings!$Y$19:$Y$33, 0)), $AO$1:$AU$1, 0))), 0))</f>
        <v/>
      </c>
      <c r="AR445" s="119" t="str">
        <f>IF(OR($B445="", I445="", I$10="", AR$9), "", IFERROR($B445+INDEX(Settings!$AF$19:$AF$33, MATCH(I$10, Settings!$Y$19:$Y$33, 0))+IF(INDEX(Settings!$AI$19:$AI$33, MATCH(I$10, Settings!$Y$19:$Y$33, 0))="", 0, INDEX($AO$2:$AU$8, MATCH(TEXT($B445, "ddd"), $AN$2:$AN$8, 0), MATCH(INDEX(Settings!$AI$19:$AI$33, MATCH(I$10, Settings!$Y$19:$Y$33, 0)), $AO$1:$AU$1, 0))), 0))</f>
        <v/>
      </c>
      <c r="AS445" s="119" t="str">
        <f>IF(OR($B445="", J445="", J$10="", AS$9), "", IFERROR($B445+INDEX(Settings!$AF$19:$AF$33, MATCH(J$10, Settings!$Y$19:$Y$33, 0))+IF(INDEX(Settings!$AI$19:$AI$33, MATCH(J$10, Settings!$Y$19:$Y$33, 0))="", 0, INDEX($AO$2:$AU$8, MATCH(TEXT($B445, "ddd"), $AN$2:$AN$8, 0), MATCH(INDEX(Settings!$AI$19:$AI$33, MATCH(J$10, Settings!$Y$19:$Y$33, 0)), $AO$1:$AU$1, 0))), 0))</f>
        <v/>
      </c>
      <c r="AT445" s="119" t="str">
        <f>IF(OR($B445="", K445="", K$10="", AT$9), "", IFERROR($B445+INDEX(Settings!$AF$19:$AF$33, MATCH(K$10, Settings!$Y$19:$Y$33, 0))+IF(INDEX(Settings!$AI$19:$AI$33, MATCH(K$10, Settings!$Y$19:$Y$33, 0))="", 0, INDEX($AO$2:$AU$8, MATCH(TEXT($B445, "ddd"), $AN$2:$AN$8, 0), MATCH(INDEX(Settings!$AI$19:$AI$33, MATCH(K$10, Settings!$Y$19:$Y$33, 0)), $AO$1:$AU$1, 0))), 0))</f>
        <v/>
      </c>
      <c r="AU445" s="119" t="str">
        <f>IF(OR($B445="", L445="", L$10="", AU$9), "", IFERROR($B445+INDEX(Settings!$AF$19:$AF$33, MATCH(L$10, Settings!$Y$19:$Y$33, 0))+IF(INDEX(Settings!$AI$19:$AI$33, MATCH(L$10, Settings!$Y$19:$Y$33, 0))="", 0, INDEX($AO$2:$AU$8, MATCH(TEXT($B445, "ddd"), $AN$2:$AN$8, 0), MATCH(INDEX(Settings!$AI$19:$AI$33, MATCH(L$10, Settings!$Y$19:$Y$33, 0)), $AO$1:$AU$1, 0))), 0))</f>
        <v/>
      </c>
      <c r="AV445" s="119" t="str">
        <f>IF(OR($B445="", M445="", M$10="", AV$9), "", IFERROR($B445+INDEX(Settings!$AF$19:$AF$33, MATCH(M$10, Settings!$Y$19:$Y$33, 0))+IF(INDEX(Settings!$AI$19:$AI$33, MATCH(M$10, Settings!$Y$19:$Y$33, 0))="", 0, INDEX($AO$2:$AU$8, MATCH(TEXT($B445, "ddd"), $AN$2:$AN$8, 0), MATCH(INDEX(Settings!$AI$19:$AI$33, MATCH(M$10, Settings!$Y$19:$Y$33, 0)), $AO$1:$AU$1, 0))), 0))</f>
        <v/>
      </c>
      <c r="AW445" s="119" t="str">
        <f>IF(OR($B445="", N445="", N$10="", AW$9), "", IFERROR($B445+INDEX(Settings!$AF$19:$AF$33, MATCH(N$10, Settings!$Y$19:$Y$33, 0))+IF(INDEX(Settings!$AI$19:$AI$33, MATCH(N$10, Settings!$Y$19:$Y$33, 0))="", 0, INDEX($AO$2:$AU$8, MATCH(TEXT($B445, "ddd"), $AN$2:$AN$8, 0), MATCH(INDEX(Settings!$AI$19:$AI$33, MATCH(N$10, Settings!$Y$19:$Y$33, 0)), $AO$1:$AU$1, 0))), 0))</f>
        <v/>
      </c>
      <c r="AX445" s="119" t="str">
        <f>IF(OR($B445="", O445="", O$10="", AX$9), "", IFERROR($B445+INDEX(Settings!$AF$19:$AF$33, MATCH(O$10, Settings!$Y$19:$Y$33, 0))+IF(INDEX(Settings!$AI$19:$AI$33, MATCH(O$10, Settings!$Y$19:$Y$33, 0))="", 0, INDEX($AO$2:$AU$8, MATCH(TEXT($B445, "ddd"), $AN$2:$AN$8, 0), MATCH(INDEX(Settings!$AI$19:$AI$33, MATCH(O$10, Settings!$Y$19:$Y$33, 0)), $AO$1:$AU$1, 0))), 0))</f>
        <v/>
      </c>
      <c r="AY445" s="119" t="str">
        <f>IF(OR($B445="", P445="", P$10="", AY$9), "", IFERROR($B445+INDEX(Settings!$AF$19:$AF$33, MATCH(P$10, Settings!$Y$19:$Y$33, 0))+IF(INDEX(Settings!$AI$19:$AI$33, MATCH(P$10, Settings!$Y$19:$Y$33, 0))="", 0, INDEX($AO$2:$AU$8, MATCH(TEXT($B445, "ddd"), $AN$2:$AN$8, 0), MATCH(INDEX(Settings!$AI$19:$AI$33, MATCH(P$10, Settings!$Y$19:$Y$33, 0)), $AO$1:$AU$1, 0))), 0))</f>
        <v/>
      </c>
      <c r="AZ445" s="120" t="str">
        <f>IF(OR($B445="", Q445="", Q$10="", AZ$9), "", IFERROR($B445+INDEX(Settings!$AF$19:$AF$33, MATCH(Q$10, Settings!$Y$19:$Y$33, 0))+IF(INDEX(Settings!$AI$19:$AI$33, MATCH(Q$10, Settings!$Y$19:$Y$33, 0))="", 0, INDEX($AO$2:$AU$8, MATCH(TEXT($B445, "ddd"), $AN$2:$AN$8, 0), MATCH(INDEX(Settings!$AI$19:$AI$33, MATCH(Q$10, Settings!$Y$19:$Y$33, 0)), $AO$1:$AU$1, 0))), 0))</f>
        <v/>
      </c>
      <c r="BB445" s="118" t="str">
        <f>IF(OR(C$10="", $B445="", C445="", BB$9=""), "", IFERROR(WORKDAY((DATE(YEAR($B445), MONTH($B445)+INDEX(Settings!$AM$19:$AM$33, MATCH(C$10, Settings!$Y$19:$Y$33, 0)), IF(INDEX(Settings!$AQ$19:$AQ$33, MATCH(C$10, Settings!$Y$19:$Y$33, 0))=0, DAY($B445), INDEX(Settings!$AQ$19:$AQ$33, MATCH(C$10, Settings!$Y$19:$Y$33, 0))))-1), 1, Settings!$AY$23:$AY$38), ""))</f>
        <v/>
      </c>
      <c r="BC445" s="119" t="str">
        <f>IF(OR(D$10="", $B445="", D445="", BC$9=""), "", IFERROR(WORKDAY((DATE(YEAR($B445), MONTH($B445)+INDEX(Settings!$AM$19:$AM$33, MATCH(D$10, Settings!$Y$19:$Y$33, 0)), IF(INDEX(Settings!$AQ$19:$AQ$33, MATCH(D$10, Settings!$Y$19:$Y$33, 0))=0, DAY($B445), INDEX(Settings!$AQ$19:$AQ$33, MATCH(D$10, Settings!$Y$19:$Y$33, 0))))-1), 1, Settings!$AY$23:$AY$38), ""))</f>
        <v/>
      </c>
      <c r="BD445" s="119" t="str">
        <f>IF(OR(E$10="", $B445="", E445="", BD$9=""), "", IFERROR(WORKDAY((DATE(YEAR($B445), MONTH($B445)+INDEX(Settings!$AM$19:$AM$33, MATCH(E$10, Settings!$Y$19:$Y$33, 0)), IF(INDEX(Settings!$AQ$19:$AQ$33, MATCH(E$10, Settings!$Y$19:$Y$33, 0))=0, DAY($B445), INDEX(Settings!$AQ$19:$AQ$33, MATCH(E$10, Settings!$Y$19:$Y$33, 0))))-1), 1, Settings!$AY$23:$AY$38), ""))</f>
        <v/>
      </c>
      <c r="BE445" s="119" t="str">
        <f>IF(OR(F$10="", $B445="", F445="", BE$9=""), "", IFERROR(WORKDAY((DATE(YEAR($B445), MONTH($B445)+INDEX(Settings!$AM$19:$AM$33, MATCH(F$10, Settings!$Y$19:$Y$33, 0)), IF(INDEX(Settings!$AQ$19:$AQ$33, MATCH(F$10, Settings!$Y$19:$Y$33, 0))=0, DAY($B445), INDEX(Settings!$AQ$19:$AQ$33, MATCH(F$10, Settings!$Y$19:$Y$33, 0))))-1), 1, Settings!$AY$23:$AY$38), ""))</f>
        <v/>
      </c>
      <c r="BF445" s="119" t="str">
        <f>IF(OR(G$10="", $B445="", G445="", BF$9=""), "", IFERROR(WORKDAY((DATE(YEAR($B445), MONTH($B445)+INDEX(Settings!$AM$19:$AM$33, MATCH(G$10, Settings!$Y$19:$Y$33, 0)), IF(INDEX(Settings!$AQ$19:$AQ$33, MATCH(G$10, Settings!$Y$19:$Y$33, 0))=0, DAY($B445), INDEX(Settings!$AQ$19:$AQ$33, MATCH(G$10, Settings!$Y$19:$Y$33, 0))))-1), 1, Settings!$AY$23:$AY$38), ""))</f>
        <v/>
      </c>
      <c r="BG445" s="119" t="str">
        <f>IF(OR(H$10="", $B445="", H445="", BG$9=""), "", IFERROR(WORKDAY((DATE(YEAR($B445), MONTH($B445)+INDEX(Settings!$AM$19:$AM$33, MATCH(H$10, Settings!$Y$19:$Y$33, 0)), IF(INDEX(Settings!$AQ$19:$AQ$33, MATCH(H$10, Settings!$Y$19:$Y$33, 0))=0, DAY($B445), INDEX(Settings!$AQ$19:$AQ$33, MATCH(H$10, Settings!$Y$19:$Y$33, 0))))-1), 1, Settings!$AY$23:$AY$38), ""))</f>
        <v/>
      </c>
      <c r="BH445" s="119" t="str">
        <f>IF(OR(I$10="", $B445="", I445="", BH$9=""), "", IFERROR(WORKDAY((DATE(YEAR($B445), MONTH($B445)+INDEX(Settings!$AM$19:$AM$33, MATCH(I$10, Settings!$Y$19:$Y$33, 0)), IF(INDEX(Settings!$AQ$19:$AQ$33, MATCH(I$10, Settings!$Y$19:$Y$33, 0))=0, DAY($B445), INDEX(Settings!$AQ$19:$AQ$33, MATCH(I$10, Settings!$Y$19:$Y$33, 0))))-1), 1, Settings!$AY$23:$AY$38), ""))</f>
        <v/>
      </c>
      <c r="BI445" s="119" t="str">
        <f>IF(OR(J$10="", $B445="", J445="", BI$9=""), "", IFERROR(WORKDAY((DATE(YEAR($B445), MONTH($B445)+INDEX(Settings!$AM$19:$AM$33, MATCH(J$10, Settings!$Y$19:$Y$33, 0)), IF(INDEX(Settings!$AQ$19:$AQ$33, MATCH(J$10, Settings!$Y$19:$Y$33, 0))=0, DAY($B445), INDEX(Settings!$AQ$19:$AQ$33, MATCH(J$10, Settings!$Y$19:$Y$33, 0))))-1), 1, Settings!$AY$23:$AY$38), ""))</f>
        <v/>
      </c>
      <c r="BJ445" s="119" t="str">
        <f>IF(OR(K$10="", $B445="", K445="", BJ$9=""), "", IFERROR(WORKDAY((DATE(YEAR($B445), MONTH($B445)+INDEX(Settings!$AM$19:$AM$33, MATCH(K$10, Settings!$Y$19:$Y$33, 0)), IF(INDEX(Settings!$AQ$19:$AQ$33, MATCH(K$10, Settings!$Y$19:$Y$33, 0))=0, DAY($B445), INDEX(Settings!$AQ$19:$AQ$33, MATCH(K$10, Settings!$Y$19:$Y$33, 0))))-1), 1, Settings!$AY$23:$AY$38), ""))</f>
        <v/>
      </c>
      <c r="BK445" s="119" t="str">
        <f>IF(OR(L$10="", $B445="", L445="", BK$9=""), "", IFERROR(WORKDAY((DATE(YEAR($B445), MONTH($B445)+INDEX(Settings!$AM$19:$AM$33, MATCH(L$10, Settings!$Y$19:$Y$33, 0)), IF(INDEX(Settings!$AQ$19:$AQ$33, MATCH(L$10, Settings!$Y$19:$Y$33, 0))=0, DAY($B445), INDEX(Settings!$AQ$19:$AQ$33, MATCH(L$10, Settings!$Y$19:$Y$33, 0))))-1), 1, Settings!$AY$23:$AY$38), ""))</f>
        <v/>
      </c>
      <c r="BL445" s="119" t="str">
        <f>IF(OR(M$10="", $B445="", M445="", BL$9=""), "", IFERROR(WORKDAY((DATE(YEAR($B445), MONTH($B445)+INDEX(Settings!$AM$19:$AM$33, MATCH(M$10, Settings!$Y$19:$Y$33, 0)), IF(INDEX(Settings!$AQ$19:$AQ$33, MATCH(M$10, Settings!$Y$19:$Y$33, 0))=0, DAY($B445), INDEX(Settings!$AQ$19:$AQ$33, MATCH(M$10, Settings!$Y$19:$Y$33, 0))))-1), 1, Settings!$AY$23:$AY$38), ""))</f>
        <v/>
      </c>
      <c r="BM445" s="119" t="str">
        <f>IF(OR(N$10="", $B445="", N445="", BM$9=""), "", IFERROR(WORKDAY((DATE(YEAR($B445), MONTH($B445)+INDEX(Settings!$AM$19:$AM$33, MATCH(N$10, Settings!$Y$19:$Y$33, 0)), IF(INDEX(Settings!$AQ$19:$AQ$33, MATCH(N$10, Settings!$Y$19:$Y$33, 0))=0, DAY($B445), INDEX(Settings!$AQ$19:$AQ$33, MATCH(N$10, Settings!$Y$19:$Y$33, 0))))-1), 1, Settings!$AY$23:$AY$38), ""))</f>
        <v/>
      </c>
      <c r="BN445" s="119" t="str">
        <f>IF(OR(O$10="", $B445="", O445="", BN$9=""), "", IFERROR(WORKDAY((DATE(YEAR($B445), MONTH($B445)+INDEX(Settings!$AM$19:$AM$33, MATCH(O$10, Settings!$Y$19:$Y$33, 0)), IF(INDEX(Settings!$AQ$19:$AQ$33, MATCH(O$10, Settings!$Y$19:$Y$33, 0))=0, DAY($B445), INDEX(Settings!$AQ$19:$AQ$33, MATCH(O$10, Settings!$Y$19:$Y$33, 0))))-1), 1, Settings!$AY$23:$AY$38), ""))</f>
        <v/>
      </c>
      <c r="BO445" s="119" t="str">
        <f>IF(OR(P$10="", $B445="", P445="", BO$9=""), "", IFERROR(WORKDAY((DATE(YEAR($B445), MONTH($B445)+INDEX(Settings!$AM$19:$AM$33, MATCH(P$10, Settings!$Y$19:$Y$33, 0)), IF(INDEX(Settings!$AQ$19:$AQ$33, MATCH(P$10, Settings!$Y$19:$Y$33, 0))=0, DAY($B445), INDEX(Settings!$AQ$19:$AQ$33, MATCH(P$10, Settings!$Y$19:$Y$33, 0))))-1), 1, Settings!$AY$23:$AY$38), ""))</f>
        <v/>
      </c>
      <c r="BP445" s="120" t="str">
        <f>IF(OR(Q$10="", $B445="", Q445="", BP$9=""), "", IFERROR(WORKDAY((DATE(YEAR($B445), MONTH($B445)+INDEX(Settings!$AM$19:$AM$33, MATCH(Q$10, Settings!$Y$19:$Y$33, 0)), IF(INDEX(Settings!$AQ$19:$AQ$33, MATCH(Q$10, Settings!$Y$19:$Y$33, 0))=0, DAY($B445), INDEX(Settings!$AQ$19:$AQ$33, MATCH(Q$10, Settings!$Y$19:$Y$33, 0))))-1), 1, Settings!$AY$23:$AY$38), ""))</f>
        <v/>
      </c>
      <c r="BR445" s="118" t="str">
        <f>IF(BB445="", "", IF(BB445&lt;=$B445, WORKDAY(DATE(YEAR($BB445), MONTH(BB445)+1, DAY(BB445)-1), 1, Settings!$AY$23:$AY$38), BB445))</f>
        <v/>
      </c>
      <c r="BS445" s="119" t="str">
        <f>IF(BC445="", "", IF(BC445&lt;=$B445, WORKDAY(DATE(YEAR($BB445), MONTH(BC445)+1, DAY(BC445)-1), 1, Settings!$AY$23:$AY$38), BC445))</f>
        <v/>
      </c>
      <c r="BT445" s="119" t="str">
        <f>IF(BD445="", "", IF(BD445&lt;=$B445, WORKDAY(DATE(YEAR($BB445), MONTH(BD445)+1, DAY(BD445)-1), 1, Settings!$AY$23:$AY$38), BD445))</f>
        <v/>
      </c>
      <c r="BU445" s="119" t="str">
        <f>IF(BE445="", "", IF(BE445&lt;=$B445, WORKDAY(DATE(YEAR($BB445), MONTH(BE445)+1, DAY(BE445)-1), 1, Settings!$AY$23:$AY$38), BE445))</f>
        <v/>
      </c>
      <c r="BV445" s="119" t="str">
        <f>IF(BF445="", "", IF(BF445&lt;=$B445, WORKDAY(DATE(YEAR($BB445), MONTH(BF445)+1, DAY(BF445)-1), 1, Settings!$AY$23:$AY$38), BF445))</f>
        <v/>
      </c>
      <c r="BW445" s="119" t="str">
        <f>IF(BG445="", "", IF(BG445&lt;=$B445, WORKDAY(DATE(YEAR($BB445), MONTH(BG445)+1, DAY(BG445)-1), 1, Settings!$AY$23:$AY$38), BG445))</f>
        <v/>
      </c>
      <c r="BX445" s="119" t="str">
        <f>IF(BH445="", "", IF(BH445&lt;=$B445, WORKDAY(DATE(YEAR($BB445), MONTH(BH445)+1, DAY(BH445)-1), 1, Settings!$AY$23:$AY$38), BH445))</f>
        <v/>
      </c>
      <c r="BY445" s="119" t="str">
        <f>IF(BI445="", "", IF(BI445&lt;=$B445, WORKDAY(DATE(YEAR($BB445), MONTH(BI445)+1, DAY(BI445)-1), 1, Settings!$AY$23:$AY$38), BI445))</f>
        <v/>
      </c>
      <c r="BZ445" s="119" t="str">
        <f>IF(BJ445="", "", IF(BJ445&lt;=$B445, WORKDAY(DATE(YEAR($BB445), MONTH(BJ445)+1, DAY(BJ445)-1), 1, Settings!$AY$23:$AY$38), BJ445))</f>
        <v/>
      </c>
      <c r="CA445" s="119" t="str">
        <f>IF(BK445="", "", IF(BK445&lt;=$B445, WORKDAY(DATE(YEAR($BB445), MONTH(BK445)+1, DAY(BK445)-1), 1, Settings!$AY$23:$AY$38), BK445))</f>
        <v/>
      </c>
      <c r="CB445" s="119" t="str">
        <f>IF(BL445="", "", IF(BL445&lt;=$B445, WORKDAY(DATE(YEAR($BB445), MONTH(BL445)+1, DAY(BL445)-1), 1, Settings!$AY$23:$AY$38), BL445))</f>
        <v/>
      </c>
      <c r="CC445" s="119" t="str">
        <f>IF(BM445="", "", IF(BM445&lt;=$B445, WORKDAY(DATE(YEAR($BB445), MONTH(BM445)+1, DAY(BM445)-1), 1, Settings!$AY$23:$AY$38), BM445))</f>
        <v/>
      </c>
      <c r="CD445" s="119" t="str">
        <f>IF(BN445="", "", IF(BN445&lt;=$B445, WORKDAY(DATE(YEAR($BB445), MONTH(BN445)+1, DAY(BN445)-1), 1, Settings!$AY$23:$AY$38), BN445))</f>
        <v/>
      </c>
      <c r="CE445" s="119" t="str">
        <f>IF(BO445="", "", IF(BO445&lt;=$B445, WORKDAY(DATE(YEAR($BB445), MONTH(BO445)+1, DAY(BO445)-1), 1, Settings!$AY$23:$AY$38), BO445))</f>
        <v/>
      </c>
      <c r="CF445" s="120" t="str">
        <f>IF(BP445="", "", IF(BP445&lt;=$B445, WORKDAY(DATE(YEAR($BB445), MONTH(BP445)+1, DAY(BP445)-1), 1, Settings!$AY$23:$AY$38), BP445))</f>
        <v/>
      </c>
      <c r="CH445" s="48" t="str">
        <f t="shared" si="190"/>
        <v/>
      </c>
      <c r="CI445" s="49" t="str">
        <f t="shared" si="191"/>
        <v/>
      </c>
      <c r="CJ445" s="49" t="str">
        <f t="shared" si="192"/>
        <v/>
      </c>
      <c r="CK445" s="49" t="str">
        <f t="shared" si="193"/>
        <v/>
      </c>
      <c r="CL445" s="49" t="str">
        <f t="shared" si="194"/>
        <v/>
      </c>
      <c r="CM445" s="49" t="str">
        <f t="shared" si="195"/>
        <v/>
      </c>
      <c r="CN445" s="49" t="str">
        <f t="shared" si="196"/>
        <v/>
      </c>
      <c r="CO445" s="49" t="str">
        <f t="shared" si="197"/>
        <v/>
      </c>
      <c r="CP445" s="49" t="str">
        <f t="shared" si="198"/>
        <v/>
      </c>
      <c r="CQ445" s="49" t="str">
        <f t="shared" si="199"/>
        <v/>
      </c>
      <c r="CR445" s="49" t="str">
        <f t="shared" si="200"/>
        <v/>
      </c>
      <c r="CS445" s="49" t="str">
        <f t="shared" si="201"/>
        <v/>
      </c>
      <c r="CT445" s="49" t="str">
        <f t="shared" si="202"/>
        <v/>
      </c>
      <c r="CU445" s="49" t="str">
        <f t="shared" si="203"/>
        <v/>
      </c>
      <c r="CV445" s="16" t="str">
        <f t="shared" si="204"/>
        <v/>
      </c>
      <c r="CX445" s="48" t="str">
        <f t="shared" si="205"/>
        <v/>
      </c>
      <c r="CY445" s="49" t="str">
        <f t="shared" si="206"/>
        <v/>
      </c>
      <c r="CZ445" s="49" t="str">
        <f t="shared" si="207"/>
        <v/>
      </c>
      <c r="DA445" s="49" t="str">
        <f t="shared" si="208"/>
        <v/>
      </c>
      <c r="DB445" s="49" t="str">
        <f t="shared" si="209"/>
        <v/>
      </c>
      <c r="DC445" s="49" t="str">
        <f t="shared" si="210"/>
        <v/>
      </c>
      <c r="DD445" s="49" t="str">
        <f t="shared" si="211"/>
        <v/>
      </c>
      <c r="DE445" s="49" t="str">
        <f t="shared" si="212"/>
        <v/>
      </c>
      <c r="DF445" s="49" t="str">
        <f t="shared" si="213"/>
        <v/>
      </c>
      <c r="DG445" s="49" t="str">
        <f t="shared" si="214"/>
        <v/>
      </c>
      <c r="DH445" s="49" t="str">
        <f t="shared" si="215"/>
        <v/>
      </c>
      <c r="DI445" s="49" t="str">
        <f t="shared" si="216"/>
        <v/>
      </c>
      <c r="DJ445" s="49" t="str">
        <f t="shared" si="217"/>
        <v/>
      </c>
      <c r="DK445" s="49" t="str">
        <f t="shared" si="218"/>
        <v/>
      </c>
      <c r="DL445" s="16" t="str">
        <f t="shared" si="219"/>
        <v/>
      </c>
      <c r="DN445" s="17" t="str">
        <f t="shared" si="220"/>
        <v>Sep 2020</v>
      </c>
    </row>
    <row r="446" spans="1:118" x14ac:dyDescent="0.25">
      <c r="A446" s="30"/>
      <c r="B446" s="102">
        <f>IF(B445="", "", IFERROR(IF(B445+1&gt;Settings!$G$25, "", B445+1), ""))</f>
        <v>44082</v>
      </c>
      <c r="C446" s="294"/>
      <c r="D446" s="295"/>
      <c r="E446" s="295"/>
      <c r="F446" s="295"/>
      <c r="G446" s="295"/>
      <c r="H446" s="295"/>
      <c r="I446" s="295"/>
      <c r="J446" s="295"/>
      <c r="K446" s="295"/>
      <c r="L446" s="295"/>
      <c r="M446" s="295"/>
      <c r="N446" s="295"/>
      <c r="O446" s="295"/>
      <c r="P446" s="295"/>
      <c r="Q446" s="296"/>
      <c r="R446" s="30"/>
      <c r="T446" s="17" t="str">
        <f>IF($B446="", "", IF($B446&lt;Settings!$G$23, "Old", "New"))</f>
        <v>New</v>
      </c>
      <c r="AL446" s="118" t="str">
        <f>IF(OR($B446="", C446="", C$10="", AL$9), "", IFERROR($B446+INDEX(Settings!$AF$19:$AF$33, MATCH(C$10, Settings!$Y$19:$Y$33, 0))+IF(INDEX(Settings!$AI$19:$AI$33, MATCH(C$10, Settings!$Y$19:$Y$33, 0))="", 0, INDEX($AO$2:$AU$8, MATCH(TEXT($B446, "ddd"), $AN$2:$AN$8, 0), MATCH(INDEX(Settings!$AI$19:$AI$33, MATCH(C$10, Settings!$Y$19:$Y$33, 0)), $AO$1:$AU$1, 0))), 0))</f>
        <v/>
      </c>
      <c r="AM446" s="119" t="str">
        <f>IF(OR($B446="", D446="", D$10="", AM$9), "", IFERROR($B446+INDEX(Settings!$AF$19:$AF$33, MATCH(D$10, Settings!$Y$19:$Y$33, 0))+IF(INDEX(Settings!$AI$19:$AI$33, MATCH(D$10, Settings!$Y$19:$Y$33, 0))="", 0, INDEX($AO$2:$AU$8, MATCH(TEXT($B446, "ddd"), $AN$2:$AN$8, 0), MATCH(INDEX(Settings!$AI$19:$AI$33, MATCH(D$10, Settings!$Y$19:$Y$33, 0)), $AO$1:$AU$1, 0))), 0))</f>
        <v/>
      </c>
      <c r="AN446" s="119" t="str">
        <f>IF(OR($B446="", E446="", E$10="", AN$9), "", IFERROR($B446+INDEX(Settings!$AF$19:$AF$33, MATCH(E$10, Settings!$Y$19:$Y$33, 0))+IF(INDEX(Settings!$AI$19:$AI$33, MATCH(E$10, Settings!$Y$19:$Y$33, 0))="", 0, INDEX($AO$2:$AU$8, MATCH(TEXT($B446, "ddd"), $AN$2:$AN$8, 0), MATCH(INDEX(Settings!$AI$19:$AI$33, MATCH(E$10, Settings!$Y$19:$Y$33, 0)), $AO$1:$AU$1, 0))), 0))</f>
        <v/>
      </c>
      <c r="AO446" s="119" t="str">
        <f>IF(OR($B446="", F446="", F$10="", AO$9), "", IFERROR($B446+INDEX(Settings!$AF$19:$AF$33, MATCH(F$10, Settings!$Y$19:$Y$33, 0))+IF(INDEX(Settings!$AI$19:$AI$33, MATCH(F$10, Settings!$Y$19:$Y$33, 0))="", 0, INDEX($AO$2:$AU$8, MATCH(TEXT($B446, "ddd"), $AN$2:$AN$8, 0), MATCH(INDEX(Settings!$AI$19:$AI$33, MATCH(F$10, Settings!$Y$19:$Y$33, 0)), $AO$1:$AU$1, 0))), 0))</f>
        <v/>
      </c>
      <c r="AP446" s="119" t="str">
        <f>IF(OR($B446="", G446="", G$10="", AP$9), "", IFERROR($B446+INDEX(Settings!$AF$19:$AF$33, MATCH(G$10, Settings!$Y$19:$Y$33, 0))+IF(INDEX(Settings!$AI$19:$AI$33, MATCH(G$10, Settings!$Y$19:$Y$33, 0))="", 0, INDEX($AO$2:$AU$8, MATCH(TEXT($B446, "ddd"), $AN$2:$AN$8, 0), MATCH(INDEX(Settings!$AI$19:$AI$33, MATCH(G$10, Settings!$Y$19:$Y$33, 0)), $AO$1:$AU$1, 0))), 0))</f>
        <v/>
      </c>
      <c r="AQ446" s="119" t="str">
        <f>IF(OR($B446="", H446="", H$10="", AQ$9), "", IFERROR($B446+INDEX(Settings!$AF$19:$AF$33, MATCH(H$10, Settings!$Y$19:$Y$33, 0))+IF(INDEX(Settings!$AI$19:$AI$33, MATCH(H$10, Settings!$Y$19:$Y$33, 0))="", 0, INDEX($AO$2:$AU$8, MATCH(TEXT($B446, "ddd"), $AN$2:$AN$8, 0), MATCH(INDEX(Settings!$AI$19:$AI$33, MATCH(H$10, Settings!$Y$19:$Y$33, 0)), $AO$1:$AU$1, 0))), 0))</f>
        <v/>
      </c>
      <c r="AR446" s="119" t="str">
        <f>IF(OR($B446="", I446="", I$10="", AR$9), "", IFERROR($B446+INDEX(Settings!$AF$19:$AF$33, MATCH(I$10, Settings!$Y$19:$Y$33, 0))+IF(INDEX(Settings!$AI$19:$AI$33, MATCH(I$10, Settings!$Y$19:$Y$33, 0))="", 0, INDEX($AO$2:$AU$8, MATCH(TEXT($B446, "ddd"), $AN$2:$AN$8, 0), MATCH(INDEX(Settings!$AI$19:$AI$33, MATCH(I$10, Settings!$Y$19:$Y$33, 0)), $AO$1:$AU$1, 0))), 0))</f>
        <v/>
      </c>
      <c r="AS446" s="119" t="str">
        <f>IF(OR($B446="", J446="", J$10="", AS$9), "", IFERROR($B446+INDEX(Settings!$AF$19:$AF$33, MATCH(J$10, Settings!$Y$19:$Y$33, 0))+IF(INDEX(Settings!$AI$19:$AI$33, MATCH(J$10, Settings!$Y$19:$Y$33, 0))="", 0, INDEX($AO$2:$AU$8, MATCH(TEXT($B446, "ddd"), $AN$2:$AN$8, 0), MATCH(INDEX(Settings!$AI$19:$AI$33, MATCH(J$10, Settings!$Y$19:$Y$33, 0)), $AO$1:$AU$1, 0))), 0))</f>
        <v/>
      </c>
      <c r="AT446" s="119" t="str">
        <f>IF(OR($B446="", K446="", K$10="", AT$9), "", IFERROR($B446+INDEX(Settings!$AF$19:$AF$33, MATCH(K$10, Settings!$Y$19:$Y$33, 0))+IF(INDEX(Settings!$AI$19:$AI$33, MATCH(K$10, Settings!$Y$19:$Y$33, 0))="", 0, INDEX($AO$2:$AU$8, MATCH(TEXT($B446, "ddd"), $AN$2:$AN$8, 0), MATCH(INDEX(Settings!$AI$19:$AI$33, MATCH(K$10, Settings!$Y$19:$Y$33, 0)), $AO$1:$AU$1, 0))), 0))</f>
        <v/>
      </c>
      <c r="AU446" s="119" t="str">
        <f>IF(OR($B446="", L446="", L$10="", AU$9), "", IFERROR($B446+INDEX(Settings!$AF$19:$AF$33, MATCH(L$10, Settings!$Y$19:$Y$33, 0))+IF(INDEX(Settings!$AI$19:$AI$33, MATCH(L$10, Settings!$Y$19:$Y$33, 0))="", 0, INDEX($AO$2:$AU$8, MATCH(TEXT($B446, "ddd"), $AN$2:$AN$8, 0), MATCH(INDEX(Settings!$AI$19:$AI$33, MATCH(L$10, Settings!$Y$19:$Y$33, 0)), $AO$1:$AU$1, 0))), 0))</f>
        <v/>
      </c>
      <c r="AV446" s="119" t="str">
        <f>IF(OR($B446="", M446="", M$10="", AV$9), "", IFERROR($B446+INDEX(Settings!$AF$19:$AF$33, MATCH(M$10, Settings!$Y$19:$Y$33, 0))+IF(INDEX(Settings!$AI$19:$AI$33, MATCH(M$10, Settings!$Y$19:$Y$33, 0))="", 0, INDEX($AO$2:$AU$8, MATCH(TEXT($B446, "ddd"), $AN$2:$AN$8, 0), MATCH(INDEX(Settings!$AI$19:$AI$33, MATCH(M$10, Settings!$Y$19:$Y$33, 0)), $AO$1:$AU$1, 0))), 0))</f>
        <v/>
      </c>
      <c r="AW446" s="119" t="str">
        <f>IF(OR($B446="", N446="", N$10="", AW$9), "", IFERROR($B446+INDEX(Settings!$AF$19:$AF$33, MATCH(N$10, Settings!$Y$19:$Y$33, 0))+IF(INDEX(Settings!$AI$19:$AI$33, MATCH(N$10, Settings!$Y$19:$Y$33, 0))="", 0, INDEX($AO$2:$AU$8, MATCH(TEXT($B446, "ddd"), $AN$2:$AN$8, 0), MATCH(INDEX(Settings!$AI$19:$AI$33, MATCH(N$10, Settings!$Y$19:$Y$33, 0)), $AO$1:$AU$1, 0))), 0))</f>
        <v/>
      </c>
      <c r="AX446" s="119" t="str">
        <f>IF(OR($B446="", O446="", O$10="", AX$9), "", IFERROR($B446+INDEX(Settings!$AF$19:$AF$33, MATCH(O$10, Settings!$Y$19:$Y$33, 0))+IF(INDEX(Settings!$AI$19:$AI$33, MATCH(O$10, Settings!$Y$19:$Y$33, 0))="", 0, INDEX($AO$2:$AU$8, MATCH(TEXT($B446, "ddd"), $AN$2:$AN$8, 0), MATCH(INDEX(Settings!$AI$19:$AI$33, MATCH(O$10, Settings!$Y$19:$Y$33, 0)), $AO$1:$AU$1, 0))), 0))</f>
        <v/>
      </c>
      <c r="AY446" s="119" t="str">
        <f>IF(OR($B446="", P446="", P$10="", AY$9), "", IFERROR($B446+INDEX(Settings!$AF$19:$AF$33, MATCH(P$10, Settings!$Y$19:$Y$33, 0))+IF(INDEX(Settings!$AI$19:$AI$33, MATCH(P$10, Settings!$Y$19:$Y$33, 0))="", 0, INDEX($AO$2:$AU$8, MATCH(TEXT($B446, "ddd"), $AN$2:$AN$8, 0), MATCH(INDEX(Settings!$AI$19:$AI$33, MATCH(P$10, Settings!$Y$19:$Y$33, 0)), $AO$1:$AU$1, 0))), 0))</f>
        <v/>
      </c>
      <c r="AZ446" s="120" t="str">
        <f>IF(OR($B446="", Q446="", Q$10="", AZ$9), "", IFERROR($B446+INDEX(Settings!$AF$19:$AF$33, MATCH(Q$10, Settings!$Y$19:$Y$33, 0))+IF(INDEX(Settings!$AI$19:$AI$33, MATCH(Q$10, Settings!$Y$19:$Y$33, 0))="", 0, INDEX($AO$2:$AU$8, MATCH(TEXT($B446, "ddd"), $AN$2:$AN$8, 0), MATCH(INDEX(Settings!$AI$19:$AI$33, MATCH(Q$10, Settings!$Y$19:$Y$33, 0)), $AO$1:$AU$1, 0))), 0))</f>
        <v/>
      </c>
      <c r="BB446" s="118" t="str">
        <f>IF(OR(C$10="", $B446="", C446="", BB$9=""), "", IFERROR(WORKDAY((DATE(YEAR($B446), MONTH($B446)+INDEX(Settings!$AM$19:$AM$33, MATCH(C$10, Settings!$Y$19:$Y$33, 0)), IF(INDEX(Settings!$AQ$19:$AQ$33, MATCH(C$10, Settings!$Y$19:$Y$33, 0))=0, DAY($B446), INDEX(Settings!$AQ$19:$AQ$33, MATCH(C$10, Settings!$Y$19:$Y$33, 0))))-1), 1, Settings!$AY$23:$AY$38), ""))</f>
        <v/>
      </c>
      <c r="BC446" s="119" t="str">
        <f>IF(OR(D$10="", $B446="", D446="", BC$9=""), "", IFERROR(WORKDAY((DATE(YEAR($B446), MONTH($B446)+INDEX(Settings!$AM$19:$AM$33, MATCH(D$10, Settings!$Y$19:$Y$33, 0)), IF(INDEX(Settings!$AQ$19:$AQ$33, MATCH(D$10, Settings!$Y$19:$Y$33, 0))=0, DAY($B446), INDEX(Settings!$AQ$19:$AQ$33, MATCH(D$10, Settings!$Y$19:$Y$33, 0))))-1), 1, Settings!$AY$23:$AY$38), ""))</f>
        <v/>
      </c>
      <c r="BD446" s="119" t="str">
        <f>IF(OR(E$10="", $B446="", E446="", BD$9=""), "", IFERROR(WORKDAY((DATE(YEAR($B446), MONTH($B446)+INDEX(Settings!$AM$19:$AM$33, MATCH(E$10, Settings!$Y$19:$Y$33, 0)), IF(INDEX(Settings!$AQ$19:$AQ$33, MATCH(E$10, Settings!$Y$19:$Y$33, 0))=0, DAY($B446), INDEX(Settings!$AQ$19:$AQ$33, MATCH(E$10, Settings!$Y$19:$Y$33, 0))))-1), 1, Settings!$AY$23:$AY$38), ""))</f>
        <v/>
      </c>
      <c r="BE446" s="119" t="str">
        <f>IF(OR(F$10="", $B446="", F446="", BE$9=""), "", IFERROR(WORKDAY((DATE(YEAR($B446), MONTH($B446)+INDEX(Settings!$AM$19:$AM$33, MATCH(F$10, Settings!$Y$19:$Y$33, 0)), IF(INDEX(Settings!$AQ$19:$AQ$33, MATCH(F$10, Settings!$Y$19:$Y$33, 0))=0, DAY($B446), INDEX(Settings!$AQ$19:$AQ$33, MATCH(F$10, Settings!$Y$19:$Y$33, 0))))-1), 1, Settings!$AY$23:$AY$38), ""))</f>
        <v/>
      </c>
      <c r="BF446" s="119" t="str">
        <f>IF(OR(G$10="", $B446="", G446="", BF$9=""), "", IFERROR(WORKDAY((DATE(YEAR($B446), MONTH($B446)+INDEX(Settings!$AM$19:$AM$33, MATCH(G$10, Settings!$Y$19:$Y$33, 0)), IF(INDEX(Settings!$AQ$19:$AQ$33, MATCH(G$10, Settings!$Y$19:$Y$33, 0))=0, DAY($B446), INDEX(Settings!$AQ$19:$AQ$33, MATCH(G$10, Settings!$Y$19:$Y$33, 0))))-1), 1, Settings!$AY$23:$AY$38), ""))</f>
        <v/>
      </c>
      <c r="BG446" s="119" t="str">
        <f>IF(OR(H$10="", $B446="", H446="", BG$9=""), "", IFERROR(WORKDAY((DATE(YEAR($B446), MONTH($B446)+INDEX(Settings!$AM$19:$AM$33, MATCH(H$10, Settings!$Y$19:$Y$33, 0)), IF(INDEX(Settings!$AQ$19:$AQ$33, MATCH(H$10, Settings!$Y$19:$Y$33, 0))=0, DAY($B446), INDEX(Settings!$AQ$19:$AQ$33, MATCH(H$10, Settings!$Y$19:$Y$33, 0))))-1), 1, Settings!$AY$23:$AY$38), ""))</f>
        <v/>
      </c>
      <c r="BH446" s="119" t="str">
        <f>IF(OR(I$10="", $B446="", I446="", BH$9=""), "", IFERROR(WORKDAY((DATE(YEAR($B446), MONTH($B446)+INDEX(Settings!$AM$19:$AM$33, MATCH(I$10, Settings!$Y$19:$Y$33, 0)), IF(INDEX(Settings!$AQ$19:$AQ$33, MATCH(I$10, Settings!$Y$19:$Y$33, 0))=0, DAY($B446), INDEX(Settings!$AQ$19:$AQ$33, MATCH(I$10, Settings!$Y$19:$Y$33, 0))))-1), 1, Settings!$AY$23:$AY$38), ""))</f>
        <v/>
      </c>
      <c r="BI446" s="119" t="str">
        <f>IF(OR(J$10="", $B446="", J446="", BI$9=""), "", IFERROR(WORKDAY((DATE(YEAR($B446), MONTH($B446)+INDEX(Settings!$AM$19:$AM$33, MATCH(J$10, Settings!$Y$19:$Y$33, 0)), IF(INDEX(Settings!$AQ$19:$AQ$33, MATCH(J$10, Settings!$Y$19:$Y$33, 0))=0, DAY($B446), INDEX(Settings!$AQ$19:$AQ$33, MATCH(J$10, Settings!$Y$19:$Y$33, 0))))-1), 1, Settings!$AY$23:$AY$38), ""))</f>
        <v/>
      </c>
      <c r="BJ446" s="119" t="str">
        <f>IF(OR(K$10="", $B446="", K446="", BJ$9=""), "", IFERROR(WORKDAY((DATE(YEAR($B446), MONTH($B446)+INDEX(Settings!$AM$19:$AM$33, MATCH(K$10, Settings!$Y$19:$Y$33, 0)), IF(INDEX(Settings!$AQ$19:$AQ$33, MATCH(K$10, Settings!$Y$19:$Y$33, 0))=0, DAY($B446), INDEX(Settings!$AQ$19:$AQ$33, MATCH(K$10, Settings!$Y$19:$Y$33, 0))))-1), 1, Settings!$AY$23:$AY$38), ""))</f>
        <v/>
      </c>
      <c r="BK446" s="119" t="str">
        <f>IF(OR(L$10="", $B446="", L446="", BK$9=""), "", IFERROR(WORKDAY((DATE(YEAR($B446), MONTH($B446)+INDEX(Settings!$AM$19:$AM$33, MATCH(L$10, Settings!$Y$19:$Y$33, 0)), IF(INDEX(Settings!$AQ$19:$AQ$33, MATCH(L$10, Settings!$Y$19:$Y$33, 0))=0, DAY($B446), INDEX(Settings!$AQ$19:$AQ$33, MATCH(L$10, Settings!$Y$19:$Y$33, 0))))-1), 1, Settings!$AY$23:$AY$38), ""))</f>
        <v/>
      </c>
      <c r="BL446" s="119" t="str">
        <f>IF(OR(M$10="", $B446="", M446="", BL$9=""), "", IFERROR(WORKDAY((DATE(YEAR($B446), MONTH($B446)+INDEX(Settings!$AM$19:$AM$33, MATCH(M$10, Settings!$Y$19:$Y$33, 0)), IF(INDEX(Settings!$AQ$19:$AQ$33, MATCH(M$10, Settings!$Y$19:$Y$33, 0))=0, DAY($B446), INDEX(Settings!$AQ$19:$AQ$33, MATCH(M$10, Settings!$Y$19:$Y$33, 0))))-1), 1, Settings!$AY$23:$AY$38), ""))</f>
        <v/>
      </c>
      <c r="BM446" s="119" t="str">
        <f>IF(OR(N$10="", $B446="", N446="", BM$9=""), "", IFERROR(WORKDAY((DATE(YEAR($B446), MONTH($B446)+INDEX(Settings!$AM$19:$AM$33, MATCH(N$10, Settings!$Y$19:$Y$33, 0)), IF(INDEX(Settings!$AQ$19:$AQ$33, MATCH(N$10, Settings!$Y$19:$Y$33, 0))=0, DAY($B446), INDEX(Settings!$AQ$19:$AQ$33, MATCH(N$10, Settings!$Y$19:$Y$33, 0))))-1), 1, Settings!$AY$23:$AY$38), ""))</f>
        <v/>
      </c>
      <c r="BN446" s="119" t="str">
        <f>IF(OR(O$10="", $B446="", O446="", BN$9=""), "", IFERROR(WORKDAY((DATE(YEAR($B446), MONTH($B446)+INDEX(Settings!$AM$19:$AM$33, MATCH(O$10, Settings!$Y$19:$Y$33, 0)), IF(INDEX(Settings!$AQ$19:$AQ$33, MATCH(O$10, Settings!$Y$19:$Y$33, 0))=0, DAY($B446), INDEX(Settings!$AQ$19:$AQ$33, MATCH(O$10, Settings!$Y$19:$Y$33, 0))))-1), 1, Settings!$AY$23:$AY$38), ""))</f>
        <v/>
      </c>
      <c r="BO446" s="119" t="str">
        <f>IF(OR(P$10="", $B446="", P446="", BO$9=""), "", IFERROR(WORKDAY((DATE(YEAR($B446), MONTH($B446)+INDEX(Settings!$AM$19:$AM$33, MATCH(P$10, Settings!$Y$19:$Y$33, 0)), IF(INDEX(Settings!$AQ$19:$AQ$33, MATCH(P$10, Settings!$Y$19:$Y$33, 0))=0, DAY($B446), INDEX(Settings!$AQ$19:$AQ$33, MATCH(P$10, Settings!$Y$19:$Y$33, 0))))-1), 1, Settings!$AY$23:$AY$38), ""))</f>
        <v/>
      </c>
      <c r="BP446" s="120" t="str">
        <f>IF(OR(Q$10="", $B446="", Q446="", BP$9=""), "", IFERROR(WORKDAY((DATE(YEAR($B446), MONTH($B446)+INDEX(Settings!$AM$19:$AM$33, MATCH(Q$10, Settings!$Y$19:$Y$33, 0)), IF(INDEX(Settings!$AQ$19:$AQ$33, MATCH(Q$10, Settings!$Y$19:$Y$33, 0))=0, DAY($B446), INDEX(Settings!$AQ$19:$AQ$33, MATCH(Q$10, Settings!$Y$19:$Y$33, 0))))-1), 1, Settings!$AY$23:$AY$38), ""))</f>
        <v/>
      </c>
      <c r="BR446" s="118" t="str">
        <f>IF(BB446="", "", IF(BB446&lt;=$B446, WORKDAY(DATE(YEAR($BB446), MONTH(BB446)+1, DAY(BB446)-1), 1, Settings!$AY$23:$AY$38), BB446))</f>
        <v/>
      </c>
      <c r="BS446" s="119" t="str">
        <f>IF(BC446="", "", IF(BC446&lt;=$B446, WORKDAY(DATE(YEAR($BB446), MONTH(BC446)+1, DAY(BC446)-1), 1, Settings!$AY$23:$AY$38), BC446))</f>
        <v/>
      </c>
      <c r="BT446" s="119" t="str">
        <f>IF(BD446="", "", IF(BD446&lt;=$B446, WORKDAY(DATE(YEAR($BB446), MONTH(BD446)+1, DAY(BD446)-1), 1, Settings!$AY$23:$AY$38), BD446))</f>
        <v/>
      </c>
      <c r="BU446" s="119" t="str">
        <f>IF(BE446="", "", IF(BE446&lt;=$B446, WORKDAY(DATE(YEAR($BB446), MONTH(BE446)+1, DAY(BE446)-1), 1, Settings!$AY$23:$AY$38), BE446))</f>
        <v/>
      </c>
      <c r="BV446" s="119" t="str">
        <f>IF(BF446="", "", IF(BF446&lt;=$B446, WORKDAY(DATE(YEAR($BB446), MONTH(BF446)+1, DAY(BF446)-1), 1, Settings!$AY$23:$AY$38), BF446))</f>
        <v/>
      </c>
      <c r="BW446" s="119" t="str">
        <f>IF(BG446="", "", IF(BG446&lt;=$B446, WORKDAY(DATE(YEAR($BB446), MONTH(BG446)+1, DAY(BG446)-1), 1, Settings!$AY$23:$AY$38), BG446))</f>
        <v/>
      </c>
      <c r="BX446" s="119" t="str">
        <f>IF(BH446="", "", IF(BH446&lt;=$B446, WORKDAY(DATE(YEAR($BB446), MONTH(BH446)+1, DAY(BH446)-1), 1, Settings!$AY$23:$AY$38), BH446))</f>
        <v/>
      </c>
      <c r="BY446" s="119" t="str">
        <f>IF(BI446="", "", IF(BI446&lt;=$B446, WORKDAY(DATE(YEAR($BB446), MONTH(BI446)+1, DAY(BI446)-1), 1, Settings!$AY$23:$AY$38), BI446))</f>
        <v/>
      </c>
      <c r="BZ446" s="119" t="str">
        <f>IF(BJ446="", "", IF(BJ446&lt;=$B446, WORKDAY(DATE(YEAR($BB446), MONTH(BJ446)+1, DAY(BJ446)-1), 1, Settings!$AY$23:$AY$38), BJ446))</f>
        <v/>
      </c>
      <c r="CA446" s="119" t="str">
        <f>IF(BK446="", "", IF(BK446&lt;=$B446, WORKDAY(DATE(YEAR($BB446), MONTH(BK446)+1, DAY(BK446)-1), 1, Settings!$AY$23:$AY$38), BK446))</f>
        <v/>
      </c>
      <c r="CB446" s="119" t="str">
        <f>IF(BL446="", "", IF(BL446&lt;=$B446, WORKDAY(DATE(YEAR($BB446), MONTH(BL446)+1, DAY(BL446)-1), 1, Settings!$AY$23:$AY$38), BL446))</f>
        <v/>
      </c>
      <c r="CC446" s="119" t="str">
        <f>IF(BM446="", "", IF(BM446&lt;=$B446, WORKDAY(DATE(YEAR($BB446), MONTH(BM446)+1, DAY(BM446)-1), 1, Settings!$AY$23:$AY$38), BM446))</f>
        <v/>
      </c>
      <c r="CD446" s="119" t="str">
        <f>IF(BN446="", "", IF(BN446&lt;=$B446, WORKDAY(DATE(YEAR($BB446), MONTH(BN446)+1, DAY(BN446)-1), 1, Settings!$AY$23:$AY$38), BN446))</f>
        <v/>
      </c>
      <c r="CE446" s="119" t="str">
        <f>IF(BO446="", "", IF(BO446&lt;=$B446, WORKDAY(DATE(YEAR($BB446), MONTH(BO446)+1, DAY(BO446)-1), 1, Settings!$AY$23:$AY$38), BO446))</f>
        <v/>
      </c>
      <c r="CF446" s="120" t="str">
        <f>IF(BP446="", "", IF(BP446&lt;=$B446, WORKDAY(DATE(YEAR($BB446), MONTH(BP446)+1, DAY(BP446)-1), 1, Settings!$AY$23:$AY$38), BP446))</f>
        <v/>
      </c>
      <c r="CH446" s="48" t="str">
        <f t="shared" si="190"/>
        <v/>
      </c>
      <c r="CI446" s="49" t="str">
        <f t="shared" si="191"/>
        <v/>
      </c>
      <c r="CJ446" s="49" t="str">
        <f t="shared" si="192"/>
        <v/>
      </c>
      <c r="CK446" s="49" t="str">
        <f t="shared" si="193"/>
        <v/>
      </c>
      <c r="CL446" s="49" t="str">
        <f t="shared" si="194"/>
        <v/>
      </c>
      <c r="CM446" s="49" t="str">
        <f t="shared" si="195"/>
        <v/>
      </c>
      <c r="CN446" s="49" t="str">
        <f t="shared" si="196"/>
        <v/>
      </c>
      <c r="CO446" s="49" t="str">
        <f t="shared" si="197"/>
        <v/>
      </c>
      <c r="CP446" s="49" t="str">
        <f t="shared" si="198"/>
        <v/>
      </c>
      <c r="CQ446" s="49" t="str">
        <f t="shared" si="199"/>
        <v/>
      </c>
      <c r="CR446" s="49" t="str">
        <f t="shared" si="200"/>
        <v/>
      </c>
      <c r="CS446" s="49" t="str">
        <f t="shared" si="201"/>
        <v/>
      </c>
      <c r="CT446" s="49" t="str">
        <f t="shared" si="202"/>
        <v/>
      </c>
      <c r="CU446" s="49" t="str">
        <f t="shared" si="203"/>
        <v/>
      </c>
      <c r="CV446" s="16" t="str">
        <f t="shared" si="204"/>
        <v/>
      </c>
      <c r="CX446" s="48" t="str">
        <f t="shared" si="205"/>
        <v/>
      </c>
      <c r="CY446" s="49" t="str">
        <f t="shared" si="206"/>
        <v/>
      </c>
      <c r="CZ446" s="49" t="str">
        <f t="shared" si="207"/>
        <v/>
      </c>
      <c r="DA446" s="49" t="str">
        <f t="shared" si="208"/>
        <v/>
      </c>
      <c r="DB446" s="49" t="str">
        <f t="shared" si="209"/>
        <v/>
      </c>
      <c r="DC446" s="49" t="str">
        <f t="shared" si="210"/>
        <v/>
      </c>
      <c r="DD446" s="49" t="str">
        <f t="shared" si="211"/>
        <v/>
      </c>
      <c r="DE446" s="49" t="str">
        <f t="shared" si="212"/>
        <v/>
      </c>
      <c r="DF446" s="49" t="str">
        <f t="shared" si="213"/>
        <v/>
      </c>
      <c r="DG446" s="49" t="str">
        <f t="shared" si="214"/>
        <v/>
      </c>
      <c r="DH446" s="49" t="str">
        <f t="shared" si="215"/>
        <v/>
      </c>
      <c r="DI446" s="49" t="str">
        <f t="shared" si="216"/>
        <v/>
      </c>
      <c r="DJ446" s="49" t="str">
        <f t="shared" si="217"/>
        <v/>
      </c>
      <c r="DK446" s="49" t="str">
        <f t="shared" si="218"/>
        <v/>
      </c>
      <c r="DL446" s="16" t="str">
        <f t="shared" si="219"/>
        <v/>
      </c>
      <c r="DN446" s="17" t="str">
        <f t="shared" si="220"/>
        <v>Sep 2020</v>
      </c>
    </row>
    <row r="447" spans="1:118" x14ac:dyDescent="0.25">
      <c r="A447" s="30"/>
      <c r="B447" s="102">
        <f>IF(B446="", "", IFERROR(IF(B446+1&gt;Settings!$G$25, "", B446+1), ""))</f>
        <v>44083</v>
      </c>
      <c r="C447" s="294"/>
      <c r="D447" s="295"/>
      <c r="E447" s="295"/>
      <c r="F447" s="295"/>
      <c r="G447" s="295"/>
      <c r="H447" s="295"/>
      <c r="I447" s="295"/>
      <c r="J447" s="295"/>
      <c r="K447" s="295"/>
      <c r="L447" s="295"/>
      <c r="M447" s="295"/>
      <c r="N447" s="295"/>
      <c r="O447" s="295"/>
      <c r="P447" s="295"/>
      <c r="Q447" s="296"/>
      <c r="R447" s="30"/>
      <c r="T447" s="17" t="str">
        <f>IF($B447="", "", IF($B447&lt;Settings!$G$23, "Old", "New"))</f>
        <v>New</v>
      </c>
      <c r="AL447" s="118" t="str">
        <f>IF(OR($B447="", C447="", C$10="", AL$9), "", IFERROR($B447+INDEX(Settings!$AF$19:$AF$33, MATCH(C$10, Settings!$Y$19:$Y$33, 0))+IF(INDEX(Settings!$AI$19:$AI$33, MATCH(C$10, Settings!$Y$19:$Y$33, 0))="", 0, INDEX($AO$2:$AU$8, MATCH(TEXT($B447, "ddd"), $AN$2:$AN$8, 0), MATCH(INDEX(Settings!$AI$19:$AI$33, MATCH(C$10, Settings!$Y$19:$Y$33, 0)), $AO$1:$AU$1, 0))), 0))</f>
        <v/>
      </c>
      <c r="AM447" s="119" t="str">
        <f>IF(OR($B447="", D447="", D$10="", AM$9), "", IFERROR($B447+INDEX(Settings!$AF$19:$AF$33, MATCH(D$10, Settings!$Y$19:$Y$33, 0))+IF(INDEX(Settings!$AI$19:$AI$33, MATCH(D$10, Settings!$Y$19:$Y$33, 0))="", 0, INDEX($AO$2:$AU$8, MATCH(TEXT($B447, "ddd"), $AN$2:$AN$8, 0), MATCH(INDEX(Settings!$AI$19:$AI$33, MATCH(D$10, Settings!$Y$19:$Y$33, 0)), $AO$1:$AU$1, 0))), 0))</f>
        <v/>
      </c>
      <c r="AN447" s="119" t="str">
        <f>IF(OR($B447="", E447="", E$10="", AN$9), "", IFERROR($B447+INDEX(Settings!$AF$19:$AF$33, MATCH(E$10, Settings!$Y$19:$Y$33, 0))+IF(INDEX(Settings!$AI$19:$AI$33, MATCH(E$10, Settings!$Y$19:$Y$33, 0))="", 0, INDEX($AO$2:$AU$8, MATCH(TEXT($B447, "ddd"), $AN$2:$AN$8, 0), MATCH(INDEX(Settings!$AI$19:$AI$33, MATCH(E$10, Settings!$Y$19:$Y$33, 0)), $AO$1:$AU$1, 0))), 0))</f>
        <v/>
      </c>
      <c r="AO447" s="119" t="str">
        <f>IF(OR($B447="", F447="", F$10="", AO$9), "", IFERROR($B447+INDEX(Settings!$AF$19:$AF$33, MATCH(F$10, Settings!$Y$19:$Y$33, 0))+IF(INDEX(Settings!$AI$19:$AI$33, MATCH(F$10, Settings!$Y$19:$Y$33, 0))="", 0, INDEX($AO$2:$AU$8, MATCH(TEXT($B447, "ddd"), $AN$2:$AN$8, 0), MATCH(INDEX(Settings!$AI$19:$AI$33, MATCH(F$10, Settings!$Y$19:$Y$33, 0)), $AO$1:$AU$1, 0))), 0))</f>
        <v/>
      </c>
      <c r="AP447" s="119" t="str">
        <f>IF(OR($B447="", G447="", G$10="", AP$9), "", IFERROR($B447+INDEX(Settings!$AF$19:$AF$33, MATCH(G$10, Settings!$Y$19:$Y$33, 0))+IF(INDEX(Settings!$AI$19:$AI$33, MATCH(G$10, Settings!$Y$19:$Y$33, 0))="", 0, INDEX($AO$2:$AU$8, MATCH(TEXT($B447, "ddd"), $AN$2:$AN$8, 0), MATCH(INDEX(Settings!$AI$19:$AI$33, MATCH(G$10, Settings!$Y$19:$Y$33, 0)), $AO$1:$AU$1, 0))), 0))</f>
        <v/>
      </c>
      <c r="AQ447" s="119" t="str">
        <f>IF(OR($B447="", H447="", H$10="", AQ$9), "", IFERROR($B447+INDEX(Settings!$AF$19:$AF$33, MATCH(H$10, Settings!$Y$19:$Y$33, 0))+IF(INDEX(Settings!$AI$19:$AI$33, MATCH(H$10, Settings!$Y$19:$Y$33, 0))="", 0, INDEX($AO$2:$AU$8, MATCH(TEXT($B447, "ddd"), $AN$2:$AN$8, 0), MATCH(INDEX(Settings!$AI$19:$AI$33, MATCH(H$10, Settings!$Y$19:$Y$33, 0)), $AO$1:$AU$1, 0))), 0))</f>
        <v/>
      </c>
      <c r="AR447" s="119" t="str">
        <f>IF(OR($B447="", I447="", I$10="", AR$9), "", IFERROR($B447+INDEX(Settings!$AF$19:$AF$33, MATCH(I$10, Settings!$Y$19:$Y$33, 0))+IF(INDEX(Settings!$AI$19:$AI$33, MATCH(I$10, Settings!$Y$19:$Y$33, 0))="", 0, INDEX($AO$2:$AU$8, MATCH(TEXT($B447, "ddd"), $AN$2:$AN$8, 0), MATCH(INDEX(Settings!$AI$19:$AI$33, MATCH(I$10, Settings!$Y$19:$Y$33, 0)), $AO$1:$AU$1, 0))), 0))</f>
        <v/>
      </c>
      <c r="AS447" s="119" t="str">
        <f>IF(OR($B447="", J447="", J$10="", AS$9), "", IFERROR($B447+INDEX(Settings!$AF$19:$AF$33, MATCH(J$10, Settings!$Y$19:$Y$33, 0))+IF(INDEX(Settings!$AI$19:$AI$33, MATCH(J$10, Settings!$Y$19:$Y$33, 0))="", 0, INDEX($AO$2:$AU$8, MATCH(TEXT($B447, "ddd"), $AN$2:$AN$8, 0), MATCH(INDEX(Settings!$AI$19:$AI$33, MATCH(J$10, Settings!$Y$19:$Y$33, 0)), $AO$1:$AU$1, 0))), 0))</f>
        <v/>
      </c>
      <c r="AT447" s="119" t="str">
        <f>IF(OR($B447="", K447="", K$10="", AT$9), "", IFERROR($B447+INDEX(Settings!$AF$19:$AF$33, MATCH(K$10, Settings!$Y$19:$Y$33, 0))+IF(INDEX(Settings!$AI$19:$AI$33, MATCH(K$10, Settings!$Y$19:$Y$33, 0))="", 0, INDEX($AO$2:$AU$8, MATCH(TEXT($B447, "ddd"), $AN$2:$AN$8, 0), MATCH(INDEX(Settings!$AI$19:$AI$33, MATCH(K$10, Settings!$Y$19:$Y$33, 0)), $AO$1:$AU$1, 0))), 0))</f>
        <v/>
      </c>
      <c r="AU447" s="119" t="str">
        <f>IF(OR($B447="", L447="", L$10="", AU$9), "", IFERROR($B447+INDEX(Settings!$AF$19:$AF$33, MATCH(L$10, Settings!$Y$19:$Y$33, 0))+IF(INDEX(Settings!$AI$19:$AI$33, MATCH(L$10, Settings!$Y$19:$Y$33, 0))="", 0, INDEX($AO$2:$AU$8, MATCH(TEXT($B447, "ddd"), $AN$2:$AN$8, 0), MATCH(INDEX(Settings!$AI$19:$AI$33, MATCH(L$10, Settings!$Y$19:$Y$33, 0)), $AO$1:$AU$1, 0))), 0))</f>
        <v/>
      </c>
      <c r="AV447" s="119" t="str">
        <f>IF(OR($B447="", M447="", M$10="", AV$9), "", IFERROR($B447+INDEX(Settings!$AF$19:$AF$33, MATCH(M$10, Settings!$Y$19:$Y$33, 0))+IF(INDEX(Settings!$AI$19:$AI$33, MATCH(M$10, Settings!$Y$19:$Y$33, 0))="", 0, INDEX($AO$2:$AU$8, MATCH(TEXT($B447, "ddd"), $AN$2:$AN$8, 0), MATCH(INDEX(Settings!$AI$19:$AI$33, MATCH(M$10, Settings!$Y$19:$Y$33, 0)), $AO$1:$AU$1, 0))), 0))</f>
        <v/>
      </c>
      <c r="AW447" s="119" t="str">
        <f>IF(OR($B447="", N447="", N$10="", AW$9), "", IFERROR($B447+INDEX(Settings!$AF$19:$AF$33, MATCH(N$10, Settings!$Y$19:$Y$33, 0))+IF(INDEX(Settings!$AI$19:$AI$33, MATCH(N$10, Settings!$Y$19:$Y$33, 0))="", 0, INDEX($AO$2:$AU$8, MATCH(TEXT($B447, "ddd"), $AN$2:$AN$8, 0), MATCH(INDEX(Settings!$AI$19:$AI$33, MATCH(N$10, Settings!$Y$19:$Y$33, 0)), $AO$1:$AU$1, 0))), 0))</f>
        <v/>
      </c>
      <c r="AX447" s="119" t="str">
        <f>IF(OR($B447="", O447="", O$10="", AX$9), "", IFERROR($B447+INDEX(Settings!$AF$19:$AF$33, MATCH(O$10, Settings!$Y$19:$Y$33, 0))+IF(INDEX(Settings!$AI$19:$AI$33, MATCH(O$10, Settings!$Y$19:$Y$33, 0))="", 0, INDEX($AO$2:$AU$8, MATCH(TEXT($B447, "ddd"), $AN$2:$AN$8, 0), MATCH(INDEX(Settings!$AI$19:$AI$33, MATCH(O$10, Settings!$Y$19:$Y$33, 0)), $AO$1:$AU$1, 0))), 0))</f>
        <v/>
      </c>
      <c r="AY447" s="119" t="str">
        <f>IF(OR($B447="", P447="", P$10="", AY$9), "", IFERROR($B447+INDEX(Settings!$AF$19:$AF$33, MATCH(P$10, Settings!$Y$19:$Y$33, 0))+IF(INDEX(Settings!$AI$19:$AI$33, MATCH(P$10, Settings!$Y$19:$Y$33, 0))="", 0, INDEX($AO$2:$AU$8, MATCH(TEXT($B447, "ddd"), $AN$2:$AN$8, 0), MATCH(INDEX(Settings!$AI$19:$AI$33, MATCH(P$10, Settings!$Y$19:$Y$33, 0)), $AO$1:$AU$1, 0))), 0))</f>
        <v/>
      </c>
      <c r="AZ447" s="120" t="str">
        <f>IF(OR($B447="", Q447="", Q$10="", AZ$9), "", IFERROR($B447+INDEX(Settings!$AF$19:$AF$33, MATCH(Q$10, Settings!$Y$19:$Y$33, 0))+IF(INDEX(Settings!$AI$19:$AI$33, MATCH(Q$10, Settings!$Y$19:$Y$33, 0))="", 0, INDEX($AO$2:$AU$8, MATCH(TEXT($B447, "ddd"), $AN$2:$AN$8, 0), MATCH(INDEX(Settings!$AI$19:$AI$33, MATCH(Q$10, Settings!$Y$19:$Y$33, 0)), $AO$1:$AU$1, 0))), 0))</f>
        <v/>
      </c>
      <c r="BB447" s="118" t="str">
        <f>IF(OR(C$10="", $B447="", C447="", BB$9=""), "", IFERROR(WORKDAY((DATE(YEAR($B447), MONTH($B447)+INDEX(Settings!$AM$19:$AM$33, MATCH(C$10, Settings!$Y$19:$Y$33, 0)), IF(INDEX(Settings!$AQ$19:$AQ$33, MATCH(C$10, Settings!$Y$19:$Y$33, 0))=0, DAY($B447), INDEX(Settings!$AQ$19:$AQ$33, MATCH(C$10, Settings!$Y$19:$Y$33, 0))))-1), 1, Settings!$AY$23:$AY$38), ""))</f>
        <v/>
      </c>
      <c r="BC447" s="119" t="str">
        <f>IF(OR(D$10="", $B447="", D447="", BC$9=""), "", IFERROR(WORKDAY((DATE(YEAR($B447), MONTH($B447)+INDEX(Settings!$AM$19:$AM$33, MATCH(D$10, Settings!$Y$19:$Y$33, 0)), IF(INDEX(Settings!$AQ$19:$AQ$33, MATCH(D$10, Settings!$Y$19:$Y$33, 0))=0, DAY($B447), INDEX(Settings!$AQ$19:$AQ$33, MATCH(D$10, Settings!$Y$19:$Y$33, 0))))-1), 1, Settings!$AY$23:$AY$38), ""))</f>
        <v/>
      </c>
      <c r="BD447" s="119" t="str">
        <f>IF(OR(E$10="", $B447="", E447="", BD$9=""), "", IFERROR(WORKDAY((DATE(YEAR($B447), MONTH($B447)+INDEX(Settings!$AM$19:$AM$33, MATCH(E$10, Settings!$Y$19:$Y$33, 0)), IF(INDEX(Settings!$AQ$19:$AQ$33, MATCH(E$10, Settings!$Y$19:$Y$33, 0))=0, DAY($B447), INDEX(Settings!$AQ$19:$AQ$33, MATCH(E$10, Settings!$Y$19:$Y$33, 0))))-1), 1, Settings!$AY$23:$AY$38), ""))</f>
        <v/>
      </c>
      <c r="BE447" s="119" t="str">
        <f>IF(OR(F$10="", $B447="", F447="", BE$9=""), "", IFERROR(WORKDAY((DATE(YEAR($B447), MONTH($B447)+INDEX(Settings!$AM$19:$AM$33, MATCH(F$10, Settings!$Y$19:$Y$33, 0)), IF(INDEX(Settings!$AQ$19:$AQ$33, MATCH(F$10, Settings!$Y$19:$Y$33, 0))=0, DAY($B447), INDEX(Settings!$AQ$19:$AQ$33, MATCH(F$10, Settings!$Y$19:$Y$33, 0))))-1), 1, Settings!$AY$23:$AY$38), ""))</f>
        <v/>
      </c>
      <c r="BF447" s="119" t="str">
        <f>IF(OR(G$10="", $B447="", G447="", BF$9=""), "", IFERROR(WORKDAY((DATE(YEAR($B447), MONTH($B447)+INDEX(Settings!$AM$19:$AM$33, MATCH(G$10, Settings!$Y$19:$Y$33, 0)), IF(INDEX(Settings!$AQ$19:$AQ$33, MATCH(G$10, Settings!$Y$19:$Y$33, 0))=0, DAY($B447), INDEX(Settings!$AQ$19:$AQ$33, MATCH(G$10, Settings!$Y$19:$Y$33, 0))))-1), 1, Settings!$AY$23:$AY$38), ""))</f>
        <v/>
      </c>
      <c r="BG447" s="119" t="str">
        <f>IF(OR(H$10="", $B447="", H447="", BG$9=""), "", IFERROR(WORKDAY((DATE(YEAR($B447), MONTH($B447)+INDEX(Settings!$AM$19:$AM$33, MATCH(H$10, Settings!$Y$19:$Y$33, 0)), IF(INDEX(Settings!$AQ$19:$AQ$33, MATCH(H$10, Settings!$Y$19:$Y$33, 0))=0, DAY($B447), INDEX(Settings!$AQ$19:$AQ$33, MATCH(H$10, Settings!$Y$19:$Y$33, 0))))-1), 1, Settings!$AY$23:$AY$38), ""))</f>
        <v/>
      </c>
      <c r="BH447" s="119" t="str">
        <f>IF(OR(I$10="", $B447="", I447="", BH$9=""), "", IFERROR(WORKDAY((DATE(YEAR($B447), MONTH($B447)+INDEX(Settings!$AM$19:$AM$33, MATCH(I$10, Settings!$Y$19:$Y$33, 0)), IF(INDEX(Settings!$AQ$19:$AQ$33, MATCH(I$10, Settings!$Y$19:$Y$33, 0))=0, DAY($B447), INDEX(Settings!$AQ$19:$AQ$33, MATCH(I$10, Settings!$Y$19:$Y$33, 0))))-1), 1, Settings!$AY$23:$AY$38), ""))</f>
        <v/>
      </c>
      <c r="BI447" s="119" t="str">
        <f>IF(OR(J$10="", $B447="", J447="", BI$9=""), "", IFERROR(WORKDAY((DATE(YEAR($B447), MONTH($B447)+INDEX(Settings!$AM$19:$AM$33, MATCH(J$10, Settings!$Y$19:$Y$33, 0)), IF(INDEX(Settings!$AQ$19:$AQ$33, MATCH(J$10, Settings!$Y$19:$Y$33, 0))=0, DAY($B447), INDEX(Settings!$AQ$19:$AQ$33, MATCH(J$10, Settings!$Y$19:$Y$33, 0))))-1), 1, Settings!$AY$23:$AY$38), ""))</f>
        <v/>
      </c>
      <c r="BJ447" s="119" t="str">
        <f>IF(OR(K$10="", $B447="", K447="", BJ$9=""), "", IFERROR(WORKDAY((DATE(YEAR($B447), MONTH($B447)+INDEX(Settings!$AM$19:$AM$33, MATCH(K$10, Settings!$Y$19:$Y$33, 0)), IF(INDEX(Settings!$AQ$19:$AQ$33, MATCH(K$10, Settings!$Y$19:$Y$33, 0))=0, DAY($B447), INDEX(Settings!$AQ$19:$AQ$33, MATCH(K$10, Settings!$Y$19:$Y$33, 0))))-1), 1, Settings!$AY$23:$AY$38), ""))</f>
        <v/>
      </c>
      <c r="BK447" s="119" t="str">
        <f>IF(OR(L$10="", $B447="", L447="", BK$9=""), "", IFERROR(WORKDAY((DATE(YEAR($B447), MONTH($B447)+INDEX(Settings!$AM$19:$AM$33, MATCH(L$10, Settings!$Y$19:$Y$33, 0)), IF(INDEX(Settings!$AQ$19:$AQ$33, MATCH(L$10, Settings!$Y$19:$Y$33, 0))=0, DAY($B447), INDEX(Settings!$AQ$19:$AQ$33, MATCH(L$10, Settings!$Y$19:$Y$33, 0))))-1), 1, Settings!$AY$23:$AY$38), ""))</f>
        <v/>
      </c>
      <c r="BL447" s="119" t="str">
        <f>IF(OR(M$10="", $B447="", M447="", BL$9=""), "", IFERROR(WORKDAY((DATE(YEAR($B447), MONTH($B447)+INDEX(Settings!$AM$19:$AM$33, MATCH(M$10, Settings!$Y$19:$Y$33, 0)), IF(INDEX(Settings!$AQ$19:$AQ$33, MATCH(M$10, Settings!$Y$19:$Y$33, 0))=0, DAY($B447), INDEX(Settings!$AQ$19:$AQ$33, MATCH(M$10, Settings!$Y$19:$Y$33, 0))))-1), 1, Settings!$AY$23:$AY$38), ""))</f>
        <v/>
      </c>
      <c r="BM447" s="119" t="str">
        <f>IF(OR(N$10="", $B447="", N447="", BM$9=""), "", IFERROR(WORKDAY((DATE(YEAR($B447), MONTH($B447)+INDEX(Settings!$AM$19:$AM$33, MATCH(N$10, Settings!$Y$19:$Y$33, 0)), IF(INDEX(Settings!$AQ$19:$AQ$33, MATCH(N$10, Settings!$Y$19:$Y$33, 0))=0, DAY($B447), INDEX(Settings!$AQ$19:$AQ$33, MATCH(N$10, Settings!$Y$19:$Y$33, 0))))-1), 1, Settings!$AY$23:$AY$38), ""))</f>
        <v/>
      </c>
      <c r="BN447" s="119" t="str">
        <f>IF(OR(O$10="", $B447="", O447="", BN$9=""), "", IFERROR(WORKDAY((DATE(YEAR($B447), MONTH($B447)+INDEX(Settings!$AM$19:$AM$33, MATCH(O$10, Settings!$Y$19:$Y$33, 0)), IF(INDEX(Settings!$AQ$19:$AQ$33, MATCH(O$10, Settings!$Y$19:$Y$33, 0))=0, DAY($B447), INDEX(Settings!$AQ$19:$AQ$33, MATCH(O$10, Settings!$Y$19:$Y$33, 0))))-1), 1, Settings!$AY$23:$AY$38), ""))</f>
        <v/>
      </c>
      <c r="BO447" s="119" t="str">
        <f>IF(OR(P$10="", $B447="", P447="", BO$9=""), "", IFERROR(WORKDAY((DATE(YEAR($B447), MONTH($B447)+INDEX(Settings!$AM$19:$AM$33, MATCH(P$10, Settings!$Y$19:$Y$33, 0)), IF(INDEX(Settings!$AQ$19:$AQ$33, MATCH(P$10, Settings!$Y$19:$Y$33, 0))=0, DAY($B447), INDEX(Settings!$AQ$19:$AQ$33, MATCH(P$10, Settings!$Y$19:$Y$33, 0))))-1), 1, Settings!$AY$23:$AY$38), ""))</f>
        <v/>
      </c>
      <c r="BP447" s="120" t="str">
        <f>IF(OR(Q$10="", $B447="", Q447="", BP$9=""), "", IFERROR(WORKDAY((DATE(YEAR($B447), MONTH($B447)+INDEX(Settings!$AM$19:$AM$33, MATCH(Q$10, Settings!$Y$19:$Y$33, 0)), IF(INDEX(Settings!$AQ$19:$AQ$33, MATCH(Q$10, Settings!$Y$19:$Y$33, 0))=0, DAY($B447), INDEX(Settings!$AQ$19:$AQ$33, MATCH(Q$10, Settings!$Y$19:$Y$33, 0))))-1), 1, Settings!$AY$23:$AY$38), ""))</f>
        <v/>
      </c>
      <c r="BR447" s="118" t="str">
        <f>IF(BB447="", "", IF(BB447&lt;=$B447, WORKDAY(DATE(YEAR($BB447), MONTH(BB447)+1, DAY(BB447)-1), 1, Settings!$AY$23:$AY$38), BB447))</f>
        <v/>
      </c>
      <c r="BS447" s="119" t="str">
        <f>IF(BC447="", "", IF(BC447&lt;=$B447, WORKDAY(DATE(YEAR($BB447), MONTH(BC447)+1, DAY(BC447)-1), 1, Settings!$AY$23:$AY$38), BC447))</f>
        <v/>
      </c>
      <c r="BT447" s="119" t="str">
        <f>IF(BD447="", "", IF(BD447&lt;=$B447, WORKDAY(DATE(YEAR($BB447), MONTH(BD447)+1, DAY(BD447)-1), 1, Settings!$AY$23:$AY$38), BD447))</f>
        <v/>
      </c>
      <c r="BU447" s="119" t="str">
        <f>IF(BE447="", "", IF(BE447&lt;=$B447, WORKDAY(DATE(YEAR($BB447), MONTH(BE447)+1, DAY(BE447)-1), 1, Settings!$AY$23:$AY$38), BE447))</f>
        <v/>
      </c>
      <c r="BV447" s="119" t="str">
        <f>IF(BF447="", "", IF(BF447&lt;=$B447, WORKDAY(DATE(YEAR($BB447), MONTH(BF447)+1, DAY(BF447)-1), 1, Settings!$AY$23:$AY$38), BF447))</f>
        <v/>
      </c>
      <c r="BW447" s="119" t="str">
        <f>IF(BG447="", "", IF(BG447&lt;=$B447, WORKDAY(DATE(YEAR($BB447), MONTH(BG447)+1, DAY(BG447)-1), 1, Settings!$AY$23:$AY$38), BG447))</f>
        <v/>
      </c>
      <c r="BX447" s="119" t="str">
        <f>IF(BH447="", "", IF(BH447&lt;=$B447, WORKDAY(DATE(YEAR($BB447), MONTH(BH447)+1, DAY(BH447)-1), 1, Settings!$AY$23:$AY$38), BH447))</f>
        <v/>
      </c>
      <c r="BY447" s="119" t="str">
        <f>IF(BI447="", "", IF(BI447&lt;=$B447, WORKDAY(DATE(YEAR($BB447), MONTH(BI447)+1, DAY(BI447)-1), 1, Settings!$AY$23:$AY$38), BI447))</f>
        <v/>
      </c>
      <c r="BZ447" s="119" t="str">
        <f>IF(BJ447="", "", IF(BJ447&lt;=$B447, WORKDAY(DATE(YEAR($BB447), MONTH(BJ447)+1, DAY(BJ447)-1), 1, Settings!$AY$23:$AY$38), BJ447))</f>
        <v/>
      </c>
      <c r="CA447" s="119" t="str">
        <f>IF(BK447="", "", IF(BK447&lt;=$B447, WORKDAY(DATE(YEAR($BB447), MONTH(BK447)+1, DAY(BK447)-1), 1, Settings!$AY$23:$AY$38), BK447))</f>
        <v/>
      </c>
      <c r="CB447" s="119" t="str">
        <f>IF(BL447="", "", IF(BL447&lt;=$B447, WORKDAY(DATE(YEAR($BB447), MONTH(BL447)+1, DAY(BL447)-1), 1, Settings!$AY$23:$AY$38), BL447))</f>
        <v/>
      </c>
      <c r="CC447" s="119" t="str">
        <f>IF(BM447="", "", IF(BM447&lt;=$B447, WORKDAY(DATE(YEAR($BB447), MONTH(BM447)+1, DAY(BM447)-1), 1, Settings!$AY$23:$AY$38), BM447))</f>
        <v/>
      </c>
      <c r="CD447" s="119" t="str">
        <f>IF(BN447="", "", IF(BN447&lt;=$B447, WORKDAY(DATE(YEAR($BB447), MONTH(BN447)+1, DAY(BN447)-1), 1, Settings!$AY$23:$AY$38), BN447))</f>
        <v/>
      </c>
      <c r="CE447" s="119" t="str">
        <f>IF(BO447="", "", IF(BO447&lt;=$B447, WORKDAY(DATE(YEAR($BB447), MONTH(BO447)+1, DAY(BO447)-1), 1, Settings!$AY$23:$AY$38), BO447))</f>
        <v/>
      </c>
      <c r="CF447" s="120" t="str">
        <f>IF(BP447="", "", IF(BP447&lt;=$B447, WORKDAY(DATE(YEAR($BB447), MONTH(BP447)+1, DAY(BP447)-1), 1, Settings!$AY$23:$AY$38), BP447))</f>
        <v/>
      </c>
      <c r="CH447" s="48" t="str">
        <f t="shared" si="190"/>
        <v/>
      </c>
      <c r="CI447" s="49" t="str">
        <f t="shared" si="191"/>
        <v/>
      </c>
      <c r="CJ447" s="49" t="str">
        <f t="shared" si="192"/>
        <v/>
      </c>
      <c r="CK447" s="49" t="str">
        <f t="shared" si="193"/>
        <v/>
      </c>
      <c r="CL447" s="49" t="str">
        <f t="shared" si="194"/>
        <v/>
      </c>
      <c r="CM447" s="49" t="str">
        <f t="shared" si="195"/>
        <v/>
      </c>
      <c r="CN447" s="49" t="str">
        <f t="shared" si="196"/>
        <v/>
      </c>
      <c r="CO447" s="49" t="str">
        <f t="shared" si="197"/>
        <v/>
      </c>
      <c r="CP447" s="49" t="str">
        <f t="shared" si="198"/>
        <v/>
      </c>
      <c r="CQ447" s="49" t="str">
        <f t="shared" si="199"/>
        <v/>
      </c>
      <c r="CR447" s="49" t="str">
        <f t="shared" si="200"/>
        <v/>
      </c>
      <c r="CS447" s="49" t="str">
        <f t="shared" si="201"/>
        <v/>
      </c>
      <c r="CT447" s="49" t="str">
        <f t="shared" si="202"/>
        <v/>
      </c>
      <c r="CU447" s="49" t="str">
        <f t="shared" si="203"/>
        <v/>
      </c>
      <c r="CV447" s="16" t="str">
        <f t="shared" si="204"/>
        <v/>
      </c>
      <c r="CX447" s="48" t="str">
        <f t="shared" si="205"/>
        <v/>
      </c>
      <c r="CY447" s="49" t="str">
        <f t="shared" si="206"/>
        <v/>
      </c>
      <c r="CZ447" s="49" t="str">
        <f t="shared" si="207"/>
        <v/>
      </c>
      <c r="DA447" s="49" t="str">
        <f t="shared" si="208"/>
        <v/>
      </c>
      <c r="DB447" s="49" t="str">
        <f t="shared" si="209"/>
        <v/>
      </c>
      <c r="DC447" s="49" t="str">
        <f t="shared" si="210"/>
        <v/>
      </c>
      <c r="DD447" s="49" t="str">
        <f t="shared" si="211"/>
        <v/>
      </c>
      <c r="DE447" s="49" t="str">
        <f t="shared" si="212"/>
        <v/>
      </c>
      <c r="DF447" s="49" t="str">
        <f t="shared" si="213"/>
        <v/>
      </c>
      <c r="DG447" s="49" t="str">
        <f t="shared" si="214"/>
        <v/>
      </c>
      <c r="DH447" s="49" t="str">
        <f t="shared" si="215"/>
        <v/>
      </c>
      <c r="DI447" s="49" t="str">
        <f t="shared" si="216"/>
        <v/>
      </c>
      <c r="DJ447" s="49" t="str">
        <f t="shared" si="217"/>
        <v/>
      </c>
      <c r="DK447" s="49" t="str">
        <f t="shared" si="218"/>
        <v/>
      </c>
      <c r="DL447" s="16" t="str">
        <f t="shared" si="219"/>
        <v/>
      </c>
      <c r="DN447" s="17" t="str">
        <f t="shared" si="220"/>
        <v>Sep 2020</v>
      </c>
    </row>
    <row r="448" spans="1:118" x14ac:dyDescent="0.25">
      <c r="A448" s="30"/>
      <c r="B448" s="102">
        <f>IF(B447="", "", IFERROR(IF(B447+1&gt;Settings!$G$25, "", B447+1), ""))</f>
        <v>44084</v>
      </c>
      <c r="C448" s="294"/>
      <c r="D448" s="295"/>
      <c r="E448" s="295"/>
      <c r="F448" s="295"/>
      <c r="G448" s="295"/>
      <c r="H448" s="295"/>
      <c r="I448" s="295"/>
      <c r="J448" s="295"/>
      <c r="K448" s="295"/>
      <c r="L448" s="295"/>
      <c r="M448" s="295"/>
      <c r="N448" s="295"/>
      <c r="O448" s="295"/>
      <c r="P448" s="295"/>
      <c r="Q448" s="296"/>
      <c r="R448" s="30"/>
      <c r="T448" s="17" t="str">
        <f>IF($B448="", "", IF($B448&lt;Settings!$G$23, "Old", "New"))</f>
        <v>New</v>
      </c>
      <c r="AL448" s="118" t="str">
        <f>IF(OR($B448="", C448="", C$10="", AL$9), "", IFERROR($B448+INDEX(Settings!$AF$19:$AF$33, MATCH(C$10, Settings!$Y$19:$Y$33, 0))+IF(INDEX(Settings!$AI$19:$AI$33, MATCH(C$10, Settings!$Y$19:$Y$33, 0))="", 0, INDEX($AO$2:$AU$8, MATCH(TEXT($B448, "ddd"), $AN$2:$AN$8, 0), MATCH(INDEX(Settings!$AI$19:$AI$33, MATCH(C$10, Settings!$Y$19:$Y$33, 0)), $AO$1:$AU$1, 0))), 0))</f>
        <v/>
      </c>
      <c r="AM448" s="119" t="str">
        <f>IF(OR($B448="", D448="", D$10="", AM$9), "", IFERROR($B448+INDEX(Settings!$AF$19:$AF$33, MATCH(D$10, Settings!$Y$19:$Y$33, 0))+IF(INDEX(Settings!$AI$19:$AI$33, MATCH(D$10, Settings!$Y$19:$Y$33, 0))="", 0, INDEX($AO$2:$AU$8, MATCH(TEXT($B448, "ddd"), $AN$2:$AN$8, 0), MATCH(INDEX(Settings!$AI$19:$AI$33, MATCH(D$10, Settings!$Y$19:$Y$33, 0)), $AO$1:$AU$1, 0))), 0))</f>
        <v/>
      </c>
      <c r="AN448" s="119" t="str">
        <f>IF(OR($B448="", E448="", E$10="", AN$9), "", IFERROR($B448+INDEX(Settings!$AF$19:$AF$33, MATCH(E$10, Settings!$Y$19:$Y$33, 0))+IF(INDEX(Settings!$AI$19:$AI$33, MATCH(E$10, Settings!$Y$19:$Y$33, 0))="", 0, INDEX($AO$2:$AU$8, MATCH(TEXT($B448, "ddd"), $AN$2:$AN$8, 0), MATCH(INDEX(Settings!$AI$19:$AI$33, MATCH(E$10, Settings!$Y$19:$Y$33, 0)), $AO$1:$AU$1, 0))), 0))</f>
        <v/>
      </c>
      <c r="AO448" s="119" t="str">
        <f>IF(OR($B448="", F448="", F$10="", AO$9), "", IFERROR($B448+INDEX(Settings!$AF$19:$AF$33, MATCH(F$10, Settings!$Y$19:$Y$33, 0))+IF(INDEX(Settings!$AI$19:$AI$33, MATCH(F$10, Settings!$Y$19:$Y$33, 0))="", 0, INDEX($AO$2:$AU$8, MATCH(TEXT($B448, "ddd"), $AN$2:$AN$8, 0), MATCH(INDEX(Settings!$AI$19:$AI$33, MATCH(F$10, Settings!$Y$19:$Y$33, 0)), $AO$1:$AU$1, 0))), 0))</f>
        <v/>
      </c>
      <c r="AP448" s="119" t="str">
        <f>IF(OR($B448="", G448="", G$10="", AP$9), "", IFERROR($B448+INDEX(Settings!$AF$19:$AF$33, MATCH(G$10, Settings!$Y$19:$Y$33, 0))+IF(INDEX(Settings!$AI$19:$AI$33, MATCH(G$10, Settings!$Y$19:$Y$33, 0))="", 0, INDEX($AO$2:$AU$8, MATCH(TEXT($B448, "ddd"), $AN$2:$AN$8, 0), MATCH(INDEX(Settings!$AI$19:$AI$33, MATCH(G$10, Settings!$Y$19:$Y$33, 0)), $AO$1:$AU$1, 0))), 0))</f>
        <v/>
      </c>
      <c r="AQ448" s="119" t="str">
        <f>IF(OR($B448="", H448="", H$10="", AQ$9), "", IFERROR($B448+INDEX(Settings!$AF$19:$AF$33, MATCH(H$10, Settings!$Y$19:$Y$33, 0))+IF(INDEX(Settings!$AI$19:$AI$33, MATCH(H$10, Settings!$Y$19:$Y$33, 0))="", 0, INDEX($AO$2:$AU$8, MATCH(TEXT($B448, "ddd"), $AN$2:$AN$8, 0), MATCH(INDEX(Settings!$AI$19:$AI$33, MATCH(H$10, Settings!$Y$19:$Y$33, 0)), $AO$1:$AU$1, 0))), 0))</f>
        <v/>
      </c>
      <c r="AR448" s="119" t="str">
        <f>IF(OR($B448="", I448="", I$10="", AR$9), "", IFERROR($B448+INDEX(Settings!$AF$19:$AF$33, MATCH(I$10, Settings!$Y$19:$Y$33, 0))+IF(INDEX(Settings!$AI$19:$AI$33, MATCH(I$10, Settings!$Y$19:$Y$33, 0))="", 0, INDEX($AO$2:$AU$8, MATCH(TEXT($B448, "ddd"), $AN$2:$AN$8, 0), MATCH(INDEX(Settings!$AI$19:$AI$33, MATCH(I$10, Settings!$Y$19:$Y$33, 0)), $AO$1:$AU$1, 0))), 0))</f>
        <v/>
      </c>
      <c r="AS448" s="119" t="str">
        <f>IF(OR($B448="", J448="", J$10="", AS$9), "", IFERROR($B448+INDEX(Settings!$AF$19:$AF$33, MATCH(J$10, Settings!$Y$19:$Y$33, 0))+IF(INDEX(Settings!$AI$19:$AI$33, MATCH(J$10, Settings!$Y$19:$Y$33, 0))="", 0, INDEX($AO$2:$AU$8, MATCH(TEXT($B448, "ddd"), $AN$2:$AN$8, 0), MATCH(INDEX(Settings!$AI$19:$AI$33, MATCH(J$10, Settings!$Y$19:$Y$33, 0)), $AO$1:$AU$1, 0))), 0))</f>
        <v/>
      </c>
      <c r="AT448" s="119" t="str">
        <f>IF(OR($B448="", K448="", K$10="", AT$9), "", IFERROR($B448+INDEX(Settings!$AF$19:$AF$33, MATCH(K$10, Settings!$Y$19:$Y$33, 0))+IF(INDEX(Settings!$AI$19:$AI$33, MATCH(K$10, Settings!$Y$19:$Y$33, 0))="", 0, INDEX($AO$2:$AU$8, MATCH(TEXT($B448, "ddd"), $AN$2:$AN$8, 0), MATCH(INDEX(Settings!$AI$19:$AI$33, MATCH(K$10, Settings!$Y$19:$Y$33, 0)), $AO$1:$AU$1, 0))), 0))</f>
        <v/>
      </c>
      <c r="AU448" s="119" t="str">
        <f>IF(OR($B448="", L448="", L$10="", AU$9), "", IFERROR($B448+INDEX(Settings!$AF$19:$AF$33, MATCH(L$10, Settings!$Y$19:$Y$33, 0))+IF(INDEX(Settings!$AI$19:$AI$33, MATCH(L$10, Settings!$Y$19:$Y$33, 0))="", 0, INDEX($AO$2:$AU$8, MATCH(TEXT($B448, "ddd"), $AN$2:$AN$8, 0), MATCH(INDEX(Settings!$AI$19:$AI$33, MATCH(L$10, Settings!$Y$19:$Y$33, 0)), $AO$1:$AU$1, 0))), 0))</f>
        <v/>
      </c>
      <c r="AV448" s="119" t="str">
        <f>IF(OR($B448="", M448="", M$10="", AV$9), "", IFERROR($B448+INDEX(Settings!$AF$19:$AF$33, MATCH(M$10, Settings!$Y$19:$Y$33, 0))+IF(INDEX(Settings!$AI$19:$AI$33, MATCH(M$10, Settings!$Y$19:$Y$33, 0))="", 0, INDEX($AO$2:$AU$8, MATCH(TEXT($B448, "ddd"), $AN$2:$AN$8, 0), MATCH(INDEX(Settings!$AI$19:$AI$33, MATCH(M$10, Settings!$Y$19:$Y$33, 0)), $AO$1:$AU$1, 0))), 0))</f>
        <v/>
      </c>
      <c r="AW448" s="119" t="str">
        <f>IF(OR($B448="", N448="", N$10="", AW$9), "", IFERROR($B448+INDEX(Settings!$AF$19:$AF$33, MATCH(N$10, Settings!$Y$19:$Y$33, 0))+IF(INDEX(Settings!$AI$19:$AI$33, MATCH(N$10, Settings!$Y$19:$Y$33, 0))="", 0, INDEX($AO$2:$AU$8, MATCH(TEXT($B448, "ddd"), $AN$2:$AN$8, 0), MATCH(INDEX(Settings!$AI$19:$AI$33, MATCH(N$10, Settings!$Y$19:$Y$33, 0)), $AO$1:$AU$1, 0))), 0))</f>
        <v/>
      </c>
      <c r="AX448" s="119" t="str">
        <f>IF(OR($B448="", O448="", O$10="", AX$9), "", IFERROR($B448+INDEX(Settings!$AF$19:$AF$33, MATCH(O$10, Settings!$Y$19:$Y$33, 0))+IF(INDEX(Settings!$AI$19:$AI$33, MATCH(O$10, Settings!$Y$19:$Y$33, 0))="", 0, INDEX($AO$2:$AU$8, MATCH(TEXT($B448, "ddd"), $AN$2:$AN$8, 0), MATCH(INDEX(Settings!$AI$19:$AI$33, MATCH(O$10, Settings!$Y$19:$Y$33, 0)), $AO$1:$AU$1, 0))), 0))</f>
        <v/>
      </c>
      <c r="AY448" s="119" t="str">
        <f>IF(OR($B448="", P448="", P$10="", AY$9), "", IFERROR($B448+INDEX(Settings!$AF$19:$AF$33, MATCH(P$10, Settings!$Y$19:$Y$33, 0))+IF(INDEX(Settings!$AI$19:$AI$33, MATCH(P$10, Settings!$Y$19:$Y$33, 0))="", 0, INDEX($AO$2:$AU$8, MATCH(TEXT($B448, "ddd"), $AN$2:$AN$8, 0), MATCH(INDEX(Settings!$AI$19:$AI$33, MATCH(P$10, Settings!$Y$19:$Y$33, 0)), $AO$1:$AU$1, 0))), 0))</f>
        <v/>
      </c>
      <c r="AZ448" s="120" t="str">
        <f>IF(OR($B448="", Q448="", Q$10="", AZ$9), "", IFERROR($B448+INDEX(Settings!$AF$19:$AF$33, MATCH(Q$10, Settings!$Y$19:$Y$33, 0))+IF(INDEX(Settings!$AI$19:$AI$33, MATCH(Q$10, Settings!$Y$19:$Y$33, 0))="", 0, INDEX($AO$2:$AU$8, MATCH(TEXT($B448, "ddd"), $AN$2:$AN$8, 0), MATCH(INDEX(Settings!$AI$19:$AI$33, MATCH(Q$10, Settings!$Y$19:$Y$33, 0)), $AO$1:$AU$1, 0))), 0))</f>
        <v/>
      </c>
      <c r="BB448" s="118" t="str">
        <f>IF(OR(C$10="", $B448="", C448="", BB$9=""), "", IFERROR(WORKDAY((DATE(YEAR($B448), MONTH($B448)+INDEX(Settings!$AM$19:$AM$33, MATCH(C$10, Settings!$Y$19:$Y$33, 0)), IF(INDEX(Settings!$AQ$19:$AQ$33, MATCH(C$10, Settings!$Y$19:$Y$33, 0))=0, DAY($B448), INDEX(Settings!$AQ$19:$AQ$33, MATCH(C$10, Settings!$Y$19:$Y$33, 0))))-1), 1, Settings!$AY$23:$AY$38), ""))</f>
        <v/>
      </c>
      <c r="BC448" s="119" t="str">
        <f>IF(OR(D$10="", $B448="", D448="", BC$9=""), "", IFERROR(WORKDAY((DATE(YEAR($B448), MONTH($B448)+INDEX(Settings!$AM$19:$AM$33, MATCH(D$10, Settings!$Y$19:$Y$33, 0)), IF(INDEX(Settings!$AQ$19:$AQ$33, MATCH(D$10, Settings!$Y$19:$Y$33, 0))=0, DAY($B448), INDEX(Settings!$AQ$19:$AQ$33, MATCH(D$10, Settings!$Y$19:$Y$33, 0))))-1), 1, Settings!$AY$23:$AY$38), ""))</f>
        <v/>
      </c>
      <c r="BD448" s="119" t="str">
        <f>IF(OR(E$10="", $B448="", E448="", BD$9=""), "", IFERROR(WORKDAY((DATE(YEAR($B448), MONTH($B448)+INDEX(Settings!$AM$19:$AM$33, MATCH(E$10, Settings!$Y$19:$Y$33, 0)), IF(INDEX(Settings!$AQ$19:$AQ$33, MATCH(E$10, Settings!$Y$19:$Y$33, 0))=0, DAY($B448), INDEX(Settings!$AQ$19:$AQ$33, MATCH(E$10, Settings!$Y$19:$Y$33, 0))))-1), 1, Settings!$AY$23:$AY$38), ""))</f>
        <v/>
      </c>
      <c r="BE448" s="119" t="str">
        <f>IF(OR(F$10="", $B448="", F448="", BE$9=""), "", IFERROR(WORKDAY((DATE(YEAR($B448), MONTH($B448)+INDEX(Settings!$AM$19:$AM$33, MATCH(F$10, Settings!$Y$19:$Y$33, 0)), IF(INDEX(Settings!$AQ$19:$AQ$33, MATCH(F$10, Settings!$Y$19:$Y$33, 0))=0, DAY($B448), INDEX(Settings!$AQ$19:$AQ$33, MATCH(F$10, Settings!$Y$19:$Y$33, 0))))-1), 1, Settings!$AY$23:$AY$38), ""))</f>
        <v/>
      </c>
      <c r="BF448" s="119" t="str">
        <f>IF(OR(G$10="", $B448="", G448="", BF$9=""), "", IFERROR(WORKDAY((DATE(YEAR($B448), MONTH($B448)+INDEX(Settings!$AM$19:$AM$33, MATCH(G$10, Settings!$Y$19:$Y$33, 0)), IF(INDEX(Settings!$AQ$19:$AQ$33, MATCH(G$10, Settings!$Y$19:$Y$33, 0))=0, DAY($B448), INDEX(Settings!$AQ$19:$AQ$33, MATCH(G$10, Settings!$Y$19:$Y$33, 0))))-1), 1, Settings!$AY$23:$AY$38), ""))</f>
        <v/>
      </c>
      <c r="BG448" s="119" t="str">
        <f>IF(OR(H$10="", $B448="", H448="", BG$9=""), "", IFERROR(WORKDAY((DATE(YEAR($B448), MONTH($B448)+INDEX(Settings!$AM$19:$AM$33, MATCH(H$10, Settings!$Y$19:$Y$33, 0)), IF(INDEX(Settings!$AQ$19:$AQ$33, MATCH(H$10, Settings!$Y$19:$Y$33, 0))=0, DAY($B448), INDEX(Settings!$AQ$19:$AQ$33, MATCH(H$10, Settings!$Y$19:$Y$33, 0))))-1), 1, Settings!$AY$23:$AY$38), ""))</f>
        <v/>
      </c>
      <c r="BH448" s="119" t="str">
        <f>IF(OR(I$10="", $B448="", I448="", BH$9=""), "", IFERROR(WORKDAY((DATE(YEAR($B448), MONTH($B448)+INDEX(Settings!$AM$19:$AM$33, MATCH(I$10, Settings!$Y$19:$Y$33, 0)), IF(INDEX(Settings!$AQ$19:$AQ$33, MATCH(I$10, Settings!$Y$19:$Y$33, 0))=0, DAY($B448), INDEX(Settings!$AQ$19:$AQ$33, MATCH(I$10, Settings!$Y$19:$Y$33, 0))))-1), 1, Settings!$AY$23:$AY$38), ""))</f>
        <v/>
      </c>
      <c r="BI448" s="119" t="str">
        <f>IF(OR(J$10="", $B448="", J448="", BI$9=""), "", IFERROR(WORKDAY((DATE(YEAR($B448), MONTH($B448)+INDEX(Settings!$AM$19:$AM$33, MATCH(J$10, Settings!$Y$19:$Y$33, 0)), IF(INDEX(Settings!$AQ$19:$AQ$33, MATCH(J$10, Settings!$Y$19:$Y$33, 0))=0, DAY($B448), INDEX(Settings!$AQ$19:$AQ$33, MATCH(J$10, Settings!$Y$19:$Y$33, 0))))-1), 1, Settings!$AY$23:$AY$38), ""))</f>
        <v/>
      </c>
      <c r="BJ448" s="119" t="str">
        <f>IF(OR(K$10="", $B448="", K448="", BJ$9=""), "", IFERROR(WORKDAY((DATE(YEAR($B448), MONTH($B448)+INDEX(Settings!$AM$19:$AM$33, MATCH(K$10, Settings!$Y$19:$Y$33, 0)), IF(INDEX(Settings!$AQ$19:$AQ$33, MATCH(K$10, Settings!$Y$19:$Y$33, 0))=0, DAY($B448), INDEX(Settings!$AQ$19:$AQ$33, MATCH(K$10, Settings!$Y$19:$Y$33, 0))))-1), 1, Settings!$AY$23:$AY$38), ""))</f>
        <v/>
      </c>
      <c r="BK448" s="119" t="str">
        <f>IF(OR(L$10="", $B448="", L448="", BK$9=""), "", IFERROR(WORKDAY((DATE(YEAR($B448), MONTH($B448)+INDEX(Settings!$AM$19:$AM$33, MATCH(L$10, Settings!$Y$19:$Y$33, 0)), IF(INDEX(Settings!$AQ$19:$AQ$33, MATCH(L$10, Settings!$Y$19:$Y$33, 0))=0, DAY($B448), INDEX(Settings!$AQ$19:$AQ$33, MATCH(L$10, Settings!$Y$19:$Y$33, 0))))-1), 1, Settings!$AY$23:$AY$38), ""))</f>
        <v/>
      </c>
      <c r="BL448" s="119" t="str">
        <f>IF(OR(M$10="", $B448="", M448="", BL$9=""), "", IFERROR(WORKDAY((DATE(YEAR($B448), MONTH($B448)+INDEX(Settings!$AM$19:$AM$33, MATCH(M$10, Settings!$Y$19:$Y$33, 0)), IF(INDEX(Settings!$AQ$19:$AQ$33, MATCH(M$10, Settings!$Y$19:$Y$33, 0))=0, DAY($B448), INDEX(Settings!$AQ$19:$AQ$33, MATCH(M$10, Settings!$Y$19:$Y$33, 0))))-1), 1, Settings!$AY$23:$AY$38), ""))</f>
        <v/>
      </c>
      <c r="BM448" s="119" t="str">
        <f>IF(OR(N$10="", $B448="", N448="", BM$9=""), "", IFERROR(WORKDAY((DATE(YEAR($B448), MONTH($B448)+INDEX(Settings!$AM$19:$AM$33, MATCH(N$10, Settings!$Y$19:$Y$33, 0)), IF(INDEX(Settings!$AQ$19:$AQ$33, MATCH(N$10, Settings!$Y$19:$Y$33, 0))=0, DAY($B448), INDEX(Settings!$AQ$19:$AQ$33, MATCH(N$10, Settings!$Y$19:$Y$33, 0))))-1), 1, Settings!$AY$23:$AY$38), ""))</f>
        <v/>
      </c>
      <c r="BN448" s="119" t="str">
        <f>IF(OR(O$10="", $B448="", O448="", BN$9=""), "", IFERROR(WORKDAY((DATE(YEAR($B448), MONTH($B448)+INDEX(Settings!$AM$19:$AM$33, MATCH(O$10, Settings!$Y$19:$Y$33, 0)), IF(INDEX(Settings!$AQ$19:$AQ$33, MATCH(O$10, Settings!$Y$19:$Y$33, 0))=0, DAY($B448), INDEX(Settings!$AQ$19:$AQ$33, MATCH(O$10, Settings!$Y$19:$Y$33, 0))))-1), 1, Settings!$AY$23:$AY$38), ""))</f>
        <v/>
      </c>
      <c r="BO448" s="119" t="str">
        <f>IF(OR(P$10="", $B448="", P448="", BO$9=""), "", IFERROR(WORKDAY((DATE(YEAR($B448), MONTH($B448)+INDEX(Settings!$AM$19:$AM$33, MATCH(P$10, Settings!$Y$19:$Y$33, 0)), IF(INDEX(Settings!$AQ$19:$AQ$33, MATCH(P$10, Settings!$Y$19:$Y$33, 0))=0, DAY($B448), INDEX(Settings!$AQ$19:$AQ$33, MATCH(P$10, Settings!$Y$19:$Y$33, 0))))-1), 1, Settings!$AY$23:$AY$38), ""))</f>
        <v/>
      </c>
      <c r="BP448" s="120" t="str">
        <f>IF(OR(Q$10="", $B448="", Q448="", BP$9=""), "", IFERROR(WORKDAY((DATE(YEAR($B448), MONTH($B448)+INDEX(Settings!$AM$19:$AM$33, MATCH(Q$10, Settings!$Y$19:$Y$33, 0)), IF(INDEX(Settings!$AQ$19:$AQ$33, MATCH(Q$10, Settings!$Y$19:$Y$33, 0))=0, DAY($B448), INDEX(Settings!$AQ$19:$AQ$33, MATCH(Q$10, Settings!$Y$19:$Y$33, 0))))-1), 1, Settings!$AY$23:$AY$38), ""))</f>
        <v/>
      </c>
      <c r="BR448" s="118" t="str">
        <f>IF(BB448="", "", IF(BB448&lt;=$B448, WORKDAY(DATE(YEAR($BB448), MONTH(BB448)+1, DAY(BB448)-1), 1, Settings!$AY$23:$AY$38), BB448))</f>
        <v/>
      </c>
      <c r="BS448" s="119" t="str">
        <f>IF(BC448="", "", IF(BC448&lt;=$B448, WORKDAY(DATE(YEAR($BB448), MONTH(BC448)+1, DAY(BC448)-1), 1, Settings!$AY$23:$AY$38), BC448))</f>
        <v/>
      </c>
      <c r="BT448" s="119" t="str">
        <f>IF(BD448="", "", IF(BD448&lt;=$B448, WORKDAY(DATE(YEAR($BB448), MONTH(BD448)+1, DAY(BD448)-1), 1, Settings!$AY$23:$AY$38), BD448))</f>
        <v/>
      </c>
      <c r="BU448" s="119" t="str">
        <f>IF(BE448="", "", IF(BE448&lt;=$B448, WORKDAY(DATE(YEAR($BB448), MONTH(BE448)+1, DAY(BE448)-1), 1, Settings!$AY$23:$AY$38), BE448))</f>
        <v/>
      </c>
      <c r="BV448" s="119" t="str">
        <f>IF(BF448="", "", IF(BF448&lt;=$B448, WORKDAY(DATE(YEAR($BB448), MONTH(BF448)+1, DAY(BF448)-1), 1, Settings!$AY$23:$AY$38), BF448))</f>
        <v/>
      </c>
      <c r="BW448" s="119" t="str">
        <f>IF(BG448="", "", IF(BG448&lt;=$B448, WORKDAY(DATE(YEAR($BB448), MONTH(BG448)+1, DAY(BG448)-1), 1, Settings!$AY$23:$AY$38), BG448))</f>
        <v/>
      </c>
      <c r="BX448" s="119" t="str">
        <f>IF(BH448="", "", IF(BH448&lt;=$B448, WORKDAY(DATE(YEAR($BB448), MONTH(BH448)+1, DAY(BH448)-1), 1, Settings!$AY$23:$AY$38), BH448))</f>
        <v/>
      </c>
      <c r="BY448" s="119" t="str">
        <f>IF(BI448="", "", IF(BI448&lt;=$B448, WORKDAY(DATE(YEAR($BB448), MONTH(BI448)+1, DAY(BI448)-1), 1, Settings!$AY$23:$AY$38), BI448))</f>
        <v/>
      </c>
      <c r="BZ448" s="119" t="str">
        <f>IF(BJ448="", "", IF(BJ448&lt;=$B448, WORKDAY(DATE(YEAR($BB448), MONTH(BJ448)+1, DAY(BJ448)-1), 1, Settings!$AY$23:$AY$38), BJ448))</f>
        <v/>
      </c>
      <c r="CA448" s="119" t="str">
        <f>IF(BK448="", "", IF(BK448&lt;=$B448, WORKDAY(DATE(YEAR($BB448), MONTH(BK448)+1, DAY(BK448)-1), 1, Settings!$AY$23:$AY$38), BK448))</f>
        <v/>
      </c>
      <c r="CB448" s="119" t="str">
        <f>IF(BL448="", "", IF(BL448&lt;=$B448, WORKDAY(DATE(YEAR($BB448), MONTH(BL448)+1, DAY(BL448)-1), 1, Settings!$AY$23:$AY$38), BL448))</f>
        <v/>
      </c>
      <c r="CC448" s="119" t="str">
        <f>IF(BM448="", "", IF(BM448&lt;=$B448, WORKDAY(DATE(YEAR($BB448), MONTH(BM448)+1, DAY(BM448)-1), 1, Settings!$AY$23:$AY$38), BM448))</f>
        <v/>
      </c>
      <c r="CD448" s="119" t="str">
        <f>IF(BN448="", "", IF(BN448&lt;=$B448, WORKDAY(DATE(YEAR($BB448), MONTH(BN448)+1, DAY(BN448)-1), 1, Settings!$AY$23:$AY$38), BN448))</f>
        <v/>
      </c>
      <c r="CE448" s="119" t="str">
        <f>IF(BO448="", "", IF(BO448&lt;=$B448, WORKDAY(DATE(YEAR($BB448), MONTH(BO448)+1, DAY(BO448)-1), 1, Settings!$AY$23:$AY$38), BO448))</f>
        <v/>
      </c>
      <c r="CF448" s="120" t="str">
        <f>IF(BP448="", "", IF(BP448&lt;=$B448, WORKDAY(DATE(YEAR($BB448), MONTH(BP448)+1, DAY(BP448)-1), 1, Settings!$AY$23:$AY$38), BP448))</f>
        <v/>
      </c>
      <c r="CH448" s="48" t="str">
        <f t="shared" si="190"/>
        <v/>
      </c>
      <c r="CI448" s="49" t="str">
        <f t="shared" si="191"/>
        <v/>
      </c>
      <c r="CJ448" s="49" t="str">
        <f t="shared" si="192"/>
        <v/>
      </c>
      <c r="CK448" s="49" t="str">
        <f t="shared" si="193"/>
        <v/>
      </c>
      <c r="CL448" s="49" t="str">
        <f t="shared" si="194"/>
        <v/>
      </c>
      <c r="CM448" s="49" t="str">
        <f t="shared" si="195"/>
        <v/>
      </c>
      <c r="CN448" s="49" t="str">
        <f t="shared" si="196"/>
        <v/>
      </c>
      <c r="CO448" s="49" t="str">
        <f t="shared" si="197"/>
        <v/>
      </c>
      <c r="CP448" s="49" t="str">
        <f t="shared" si="198"/>
        <v/>
      </c>
      <c r="CQ448" s="49" t="str">
        <f t="shared" si="199"/>
        <v/>
      </c>
      <c r="CR448" s="49" t="str">
        <f t="shared" si="200"/>
        <v/>
      </c>
      <c r="CS448" s="49" t="str">
        <f t="shared" si="201"/>
        <v/>
      </c>
      <c r="CT448" s="49" t="str">
        <f t="shared" si="202"/>
        <v/>
      </c>
      <c r="CU448" s="49" t="str">
        <f t="shared" si="203"/>
        <v/>
      </c>
      <c r="CV448" s="16" t="str">
        <f t="shared" si="204"/>
        <v/>
      </c>
      <c r="CX448" s="48" t="str">
        <f t="shared" si="205"/>
        <v/>
      </c>
      <c r="CY448" s="49" t="str">
        <f t="shared" si="206"/>
        <v/>
      </c>
      <c r="CZ448" s="49" t="str">
        <f t="shared" si="207"/>
        <v/>
      </c>
      <c r="DA448" s="49" t="str">
        <f t="shared" si="208"/>
        <v/>
      </c>
      <c r="DB448" s="49" t="str">
        <f t="shared" si="209"/>
        <v/>
      </c>
      <c r="DC448" s="49" t="str">
        <f t="shared" si="210"/>
        <v/>
      </c>
      <c r="DD448" s="49" t="str">
        <f t="shared" si="211"/>
        <v/>
      </c>
      <c r="DE448" s="49" t="str">
        <f t="shared" si="212"/>
        <v/>
      </c>
      <c r="DF448" s="49" t="str">
        <f t="shared" si="213"/>
        <v/>
      </c>
      <c r="DG448" s="49" t="str">
        <f t="shared" si="214"/>
        <v/>
      </c>
      <c r="DH448" s="49" t="str">
        <f t="shared" si="215"/>
        <v/>
      </c>
      <c r="DI448" s="49" t="str">
        <f t="shared" si="216"/>
        <v/>
      </c>
      <c r="DJ448" s="49" t="str">
        <f t="shared" si="217"/>
        <v/>
      </c>
      <c r="DK448" s="49" t="str">
        <f t="shared" si="218"/>
        <v/>
      </c>
      <c r="DL448" s="16" t="str">
        <f t="shared" si="219"/>
        <v/>
      </c>
      <c r="DN448" s="17" t="str">
        <f t="shared" si="220"/>
        <v>Sep 2020</v>
      </c>
    </row>
    <row r="449" spans="1:118" x14ac:dyDescent="0.25">
      <c r="A449" s="30"/>
      <c r="B449" s="102">
        <f>IF(B448="", "", IFERROR(IF(B448+1&gt;Settings!$G$25, "", B448+1), ""))</f>
        <v>44085</v>
      </c>
      <c r="C449" s="294"/>
      <c r="D449" s="295"/>
      <c r="E449" s="295"/>
      <c r="F449" s="295"/>
      <c r="G449" s="295"/>
      <c r="H449" s="295"/>
      <c r="I449" s="295"/>
      <c r="J449" s="295"/>
      <c r="K449" s="295"/>
      <c r="L449" s="295"/>
      <c r="M449" s="295"/>
      <c r="N449" s="295"/>
      <c r="O449" s="295"/>
      <c r="P449" s="295"/>
      <c r="Q449" s="296"/>
      <c r="R449" s="30"/>
      <c r="T449" s="17" t="str">
        <f>IF($B449="", "", IF($B449&lt;Settings!$G$23, "Old", "New"))</f>
        <v>New</v>
      </c>
      <c r="AL449" s="118" t="str">
        <f>IF(OR($B449="", C449="", C$10="", AL$9), "", IFERROR($B449+INDEX(Settings!$AF$19:$AF$33, MATCH(C$10, Settings!$Y$19:$Y$33, 0))+IF(INDEX(Settings!$AI$19:$AI$33, MATCH(C$10, Settings!$Y$19:$Y$33, 0))="", 0, INDEX($AO$2:$AU$8, MATCH(TEXT($B449, "ddd"), $AN$2:$AN$8, 0), MATCH(INDEX(Settings!$AI$19:$AI$33, MATCH(C$10, Settings!$Y$19:$Y$33, 0)), $AO$1:$AU$1, 0))), 0))</f>
        <v/>
      </c>
      <c r="AM449" s="119" t="str">
        <f>IF(OR($B449="", D449="", D$10="", AM$9), "", IFERROR($B449+INDEX(Settings!$AF$19:$AF$33, MATCH(D$10, Settings!$Y$19:$Y$33, 0))+IF(INDEX(Settings!$AI$19:$AI$33, MATCH(D$10, Settings!$Y$19:$Y$33, 0))="", 0, INDEX($AO$2:$AU$8, MATCH(TEXT($B449, "ddd"), $AN$2:$AN$8, 0), MATCH(INDEX(Settings!$AI$19:$AI$33, MATCH(D$10, Settings!$Y$19:$Y$33, 0)), $AO$1:$AU$1, 0))), 0))</f>
        <v/>
      </c>
      <c r="AN449" s="119" t="str">
        <f>IF(OR($B449="", E449="", E$10="", AN$9), "", IFERROR($B449+INDEX(Settings!$AF$19:$AF$33, MATCH(E$10, Settings!$Y$19:$Y$33, 0))+IF(INDEX(Settings!$AI$19:$AI$33, MATCH(E$10, Settings!$Y$19:$Y$33, 0))="", 0, INDEX($AO$2:$AU$8, MATCH(TEXT($B449, "ddd"), $AN$2:$AN$8, 0), MATCH(INDEX(Settings!$AI$19:$AI$33, MATCH(E$10, Settings!$Y$19:$Y$33, 0)), $AO$1:$AU$1, 0))), 0))</f>
        <v/>
      </c>
      <c r="AO449" s="119" t="str">
        <f>IF(OR($B449="", F449="", F$10="", AO$9), "", IFERROR($B449+INDEX(Settings!$AF$19:$AF$33, MATCH(F$10, Settings!$Y$19:$Y$33, 0))+IF(INDEX(Settings!$AI$19:$AI$33, MATCH(F$10, Settings!$Y$19:$Y$33, 0))="", 0, INDEX($AO$2:$AU$8, MATCH(TEXT($B449, "ddd"), $AN$2:$AN$8, 0), MATCH(INDEX(Settings!$AI$19:$AI$33, MATCH(F$10, Settings!$Y$19:$Y$33, 0)), $AO$1:$AU$1, 0))), 0))</f>
        <v/>
      </c>
      <c r="AP449" s="119" t="str">
        <f>IF(OR($B449="", G449="", G$10="", AP$9), "", IFERROR($B449+INDEX(Settings!$AF$19:$AF$33, MATCH(G$10, Settings!$Y$19:$Y$33, 0))+IF(INDEX(Settings!$AI$19:$AI$33, MATCH(G$10, Settings!$Y$19:$Y$33, 0))="", 0, INDEX($AO$2:$AU$8, MATCH(TEXT($B449, "ddd"), $AN$2:$AN$8, 0), MATCH(INDEX(Settings!$AI$19:$AI$33, MATCH(G$10, Settings!$Y$19:$Y$33, 0)), $AO$1:$AU$1, 0))), 0))</f>
        <v/>
      </c>
      <c r="AQ449" s="119" t="str">
        <f>IF(OR($B449="", H449="", H$10="", AQ$9), "", IFERROR($B449+INDEX(Settings!$AF$19:$AF$33, MATCH(H$10, Settings!$Y$19:$Y$33, 0))+IF(INDEX(Settings!$AI$19:$AI$33, MATCH(H$10, Settings!$Y$19:$Y$33, 0))="", 0, INDEX($AO$2:$AU$8, MATCH(TEXT($B449, "ddd"), $AN$2:$AN$8, 0), MATCH(INDEX(Settings!$AI$19:$AI$33, MATCH(H$10, Settings!$Y$19:$Y$33, 0)), $AO$1:$AU$1, 0))), 0))</f>
        <v/>
      </c>
      <c r="AR449" s="119" t="str">
        <f>IF(OR($B449="", I449="", I$10="", AR$9), "", IFERROR($B449+INDEX(Settings!$AF$19:$AF$33, MATCH(I$10, Settings!$Y$19:$Y$33, 0))+IF(INDEX(Settings!$AI$19:$AI$33, MATCH(I$10, Settings!$Y$19:$Y$33, 0))="", 0, INDEX($AO$2:$AU$8, MATCH(TEXT($B449, "ddd"), $AN$2:$AN$8, 0), MATCH(INDEX(Settings!$AI$19:$AI$33, MATCH(I$10, Settings!$Y$19:$Y$33, 0)), $AO$1:$AU$1, 0))), 0))</f>
        <v/>
      </c>
      <c r="AS449" s="119" t="str">
        <f>IF(OR($B449="", J449="", J$10="", AS$9), "", IFERROR($B449+INDEX(Settings!$AF$19:$AF$33, MATCH(J$10, Settings!$Y$19:$Y$33, 0))+IF(INDEX(Settings!$AI$19:$AI$33, MATCH(J$10, Settings!$Y$19:$Y$33, 0))="", 0, INDEX($AO$2:$AU$8, MATCH(TEXT($B449, "ddd"), $AN$2:$AN$8, 0), MATCH(INDEX(Settings!$AI$19:$AI$33, MATCH(J$10, Settings!$Y$19:$Y$33, 0)), $AO$1:$AU$1, 0))), 0))</f>
        <v/>
      </c>
      <c r="AT449" s="119" t="str">
        <f>IF(OR($B449="", K449="", K$10="", AT$9), "", IFERROR($B449+INDEX(Settings!$AF$19:$AF$33, MATCH(K$10, Settings!$Y$19:$Y$33, 0))+IF(INDEX(Settings!$AI$19:$AI$33, MATCH(K$10, Settings!$Y$19:$Y$33, 0))="", 0, INDEX($AO$2:$AU$8, MATCH(TEXT($B449, "ddd"), $AN$2:$AN$8, 0), MATCH(INDEX(Settings!$AI$19:$AI$33, MATCH(K$10, Settings!$Y$19:$Y$33, 0)), $AO$1:$AU$1, 0))), 0))</f>
        <v/>
      </c>
      <c r="AU449" s="119" t="str">
        <f>IF(OR($B449="", L449="", L$10="", AU$9), "", IFERROR($B449+INDEX(Settings!$AF$19:$AF$33, MATCH(L$10, Settings!$Y$19:$Y$33, 0))+IF(INDEX(Settings!$AI$19:$AI$33, MATCH(L$10, Settings!$Y$19:$Y$33, 0))="", 0, INDEX($AO$2:$AU$8, MATCH(TEXT($B449, "ddd"), $AN$2:$AN$8, 0), MATCH(INDEX(Settings!$AI$19:$AI$33, MATCH(L$10, Settings!$Y$19:$Y$33, 0)), $AO$1:$AU$1, 0))), 0))</f>
        <v/>
      </c>
      <c r="AV449" s="119" t="str">
        <f>IF(OR($B449="", M449="", M$10="", AV$9), "", IFERROR($B449+INDEX(Settings!$AF$19:$AF$33, MATCH(M$10, Settings!$Y$19:$Y$33, 0))+IF(INDEX(Settings!$AI$19:$AI$33, MATCH(M$10, Settings!$Y$19:$Y$33, 0))="", 0, INDEX($AO$2:$AU$8, MATCH(TEXT($B449, "ddd"), $AN$2:$AN$8, 0), MATCH(INDEX(Settings!$AI$19:$AI$33, MATCH(M$10, Settings!$Y$19:$Y$33, 0)), $AO$1:$AU$1, 0))), 0))</f>
        <v/>
      </c>
      <c r="AW449" s="119" t="str">
        <f>IF(OR($B449="", N449="", N$10="", AW$9), "", IFERROR($B449+INDEX(Settings!$AF$19:$AF$33, MATCH(N$10, Settings!$Y$19:$Y$33, 0))+IF(INDEX(Settings!$AI$19:$AI$33, MATCH(N$10, Settings!$Y$19:$Y$33, 0))="", 0, INDEX($AO$2:$AU$8, MATCH(TEXT($B449, "ddd"), $AN$2:$AN$8, 0), MATCH(INDEX(Settings!$AI$19:$AI$33, MATCH(N$10, Settings!$Y$19:$Y$33, 0)), $AO$1:$AU$1, 0))), 0))</f>
        <v/>
      </c>
      <c r="AX449" s="119" t="str">
        <f>IF(OR($B449="", O449="", O$10="", AX$9), "", IFERROR($B449+INDEX(Settings!$AF$19:$AF$33, MATCH(O$10, Settings!$Y$19:$Y$33, 0))+IF(INDEX(Settings!$AI$19:$AI$33, MATCH(O$10, Settings!$Y$19:$Y$33, 0))="", 0, INDEX($AO$2:$AU$8, MATCH(TEXT($B449, "ddd"), $AN$2:$AN$8, 0), MATCH(INDEX(Settings!$AI$19:$AI$33, MATCH(O$10, Settings!$Y$19:$Y$33, 0)), $AO$1:$AU$1, 0))), 0))</f>
        <v/>
      </c>
      <c r="AY449" s="119" t="str">
        <f>IF(OR($B449="", P449="", P$10="", AY$9), "", IFERROR($B449+INDEX(Settings!$AF$19:$AF$33, MATCH(P$10, Settings!$Y$19:$Y$33, 0))+IF(INDEX(Settings!$AI$19:$AI$33, MATCH(P$10, Settings!$Y$19:$Y$33, 0))="", 0, INDEX($AO$2:$AU$8, MATCH(TEXT($B449, "ddd"), $AN$2:$AN$8, 0), MATCH(INDEX(Settings!$AI$19:$AI$33, MATCH(P$10, Settings!$Y$19:$Y$33, 0)), $AO$1:$AU$1, 0))), 0))</f>
        <v/>
      </c>
      <c r="AZ449" s="120" t="str">
        <f>IF(OR($B449="", Q449="", Q$10="", AZ$9), "", IFERROR($B449+INDEX(Settings!$AF$19:$AF$33, MATCH(Q$10, Settings!$Y$19:$Y$33, 0))+IF(INDEX(Settings!$AI$19:$AI$33, MATCH(Q$10, Settings!$Y$19:$Y$33, 0))="", 0, INDEX($AO$2:$AU$8, MATCH(TEXT($B449, "ddd"), $AN$2:$AN$8, 0), MATCH(INDEX(Settings!$AI$19:$AI$33, MATCH(Q$10, Settings!$Y$19:$Y$33, 0)), $AO$1:$AU$1, 0))), 0))</f>
        <v/>
      </c>
      <c r="BB449" s="118" t="str">
        <f>IF(OR(C$10="", $B449="", C449="", BB$9=""), "", IFERROR(WORKDAY((DATE(YEAR($B449), MONTH($B449)+INDEX(Settings!$AM$19:$AM$33, MATCH(C$10, Settings!$Y$19:$Y$33, 0)), IF(INDEX(Settings!$AQ$19:$AQ$33, MATCH(C$10, Settings!$Y$19:$Y$33, 0))=0, DAY($B449), INDEX(Settings!$AQ$19:$AQ$33, MATCH(C$10, Settings!$Y$19:$Y$33, 0))))-1), 1, Settings!$AY$23:$AY$38), ""))</f>
        <v/>
      </c>
      <c r="BC449" s="119" t="str">
        <f>IF(OR(D$10="", $B449="", D449="", BC$9=""), "", IFERROR(WORKDAY((DATE(YEAR($B449), MONTH($B449)+INDEX(Settings!$AM$19:$AM$33, MATCH(D$10, Settings!$Y$19:$Y$33, 0)), IF(INDEX(Settings!$AQ$19:$AQ$33, MATCH(D$10, Settings!$Y$19:$Y$33, 0))=0, DAY($B449), INDEX(Settings!$AQ$19:$AQ$33, MATCH(D$10, Settings!$Y$19:$Y$33, 0))))-1), 1, Settings!$AY$23:$AY$38), ""))</f>
        <v/>
      </c>
      <c r="BD449" s="119" t="str">
        <f>IF(OR(E$10="", $B449="", E449="", BD$9=""), "", IFERROR(WORKDAY((DATE(YEAR($B449), MONTH($B449)+INDEX(Settings!$AM$19:$AM$33, MATCH(E$10, Settings!$Y$19:$Y$33, 0)), IF(INDEX(Settings!$AQ$19:$AQ$33, MATCH(E$10, Settings!$Y$19:$Y$33, 0))=0, DAY($B449), INDEX(Settings!$AQ$19:$AQ$33, MATCH(E$10, Settings!$Y$19:$Y$33, 0))))-1), 1, Settings!$AY$23:$AY$38), ""))</f>
        <v/>
      </c>
      <c r="BE449" s="119" t="str">
        <f>IF(OR(F$10="", $B449="", F449="", BE$9=""), "", IFERROR(WORKDAY((DATE(YEAR($B449), MONTH($B449)+INDEX(Settings!$AM$19:$AM$33, MATCH(F$10, Settings!$Y$19:$Y$33, 0)), IF(INDEX(Settings!$AQ$19:$AQ$33, MATCH(F$10, Settings!$Y$19:$Y$33, 0))=0, DAY($B449), INDEX(Settings!$AQ$19:$AQ$33, MATCH(F$10, Settings!$Y$19:$Y$33, 0))))-1), 1, Settings!$AY$23:$AY$38), ""))</f>
        <v/>
      </c>
      <c r="BF449" s="119" t="str">
        <f>IF(OR(G$10="", $B449="", G449="", BF$9=""), "", IFERROR(WORKDAY((DATE(YEAR($B449), MONTH($B449)+INDEX(Settings!$AM$19:$AM$33, MATCH(G$10, Settings!$Y$19:$Y$33, 0)), IF(INDEX(Settings!$AQ$19:$AQ$33, MATCH(G$10, Settings!$Y$19:$Y$33, 0))=0, DAY($B449), INDEX(Settings!$AQ$19:$AQ$33, MATCH(G$10, Settings!$Y$19:$Y$33, 0))))-1), 1, Settings!$AY$23:$AY$38), ""))</f>
        <v/>
      </c>
      <c r="BG449" s="119" t="str">
        <f>IF(OR(H$10="", $B449="", H449="", BG$9=""), "", IFERROR(WORKDAY((DATE(YEAR($B449), MONTH($B449)+INDEX(Settings!$AM$19:$AM$33, MATCH(H$10, Settings!$Y$19:$Y$33, 0)), IF(INDEX(Settings!$AQ$19:$AQ$33, MATCH(H$10, Settings!$Y$19:$Y$33, 0))=0, DAY($B449), INDEX(Settings!$AQ$19:$AQ$33, MATCH(H$10, Settings!$Y$19:$Y$33, 0))))-1), 1, Settings!$AY$23:$AY$38), ""))</f>
        <v/>
      </c>
      <c r="BH449" s="119" t="str">
        <f>IF(OR(I$10="", $B449="", I449="", BH$9=""), "", IFERROR(WORKDAY((DATE(YEAR($B449), MONTH($B449)+INDEX(Settings!$AM$19:$AM$33, MATCH(I$10, Settings!$Y$19:$Y$33, 0)), IF(INDEX(Settings!$AQ$19:$AQ$33, MATCH(I$10, Settings!$Y$19:$Y$33, 0))=0, DAY($B449), INDEX(Settings!$AQ$19:$AQ$33, MATCH(I$10, Settings!$Y$19:$Y$33, 0))))-1), 1, Settings!$AY$23:$AY$38), ""))</f>
        <v/>
      </c>
      <c r="BI449" s="119" t="str">
        <f>IF(OR(J$10="", $B449="", J449="", BI$9=""), "", IFERROR(WORKDAY((DATE(YEAR($B449), MONTH($B449)+INDEX(Settings!$AM$19:$AM$33, MATCH(J$10, Settings!$Y$19:$Y$33, 0)), IF(INDEX(Settings!$AQ$19:$AQ$33, MATCH(J$10, Settings!$Y$19:$Y$33, 0))=0, DAY($B449), INDEX(Settings!$AQ$19:$AQ$33, MATCH(J$10, Settings!$Y$19:$Y$33, 0))))-1), 1, Settings!$AY$23:$AY$38), ""))</f>
        <v/>
      </c>
      <c r="BJ449" s="119" t="str">
        <f>IF(OR(K$10="", $B449="", K449="", BJ$9=""), "", IFERROR(WORKDAY((DATE(YEAR($B449), MONTH($B449)+INDEX(Settings!$AM$19:$AM$33, MATCH(K$10, Settings!$Y$19:$Y$33, 0)), IF(INDEX(Settings!$AQ$19:$AQ$33, MATCH(K$10, Settings!$Y$19:$Y$33, 0))=0, DAY($B449), INDEX(Settings!$AQ$19:$AQ$33, MATCH(K$10, Settings!$Y$19:$Y$33, 0))))-1), 1, Settings!$AY$23:$AY$38), ""))</f>
        <v/>
      </c>
      <c r="BK449" s="119" t="str">
        <f>IF(OR(L$10="", $B449="", L449="", BK$9=""), "", IFERROR(WORKDAY((DATE(YEAR($B449), MONTH($B449)+INDEX(Settings!$AM$19:$AM$33, MATCH(L$10, Settings!$Y$19:$Y$33, 0)), IF(INDEX(Settings!$AQ$19:$AQ$33, MATCH(L$10, Settings!$Y$19:$Y$33, 0))=0, DAY($B449), INDEX(Settings!$AQ$19:$AQ$33, MATCH(L$10, Settings!$Y$19:$Y$33, 0))))-1), 1, Settings!$AY$23:$AY$38), ""))</f>
        <v/>
      </c>
      <c r="BL449" s="119" t="str">
        <f>IF(OR(M$10="", $B449="", M449="", BL$9=""), "", IFERROR(WORKDAY((DATE(YEAR($B449), MONTH($B449)+INDEX(Settings!$AM$19:$AM$33, MATCH(M$10, Settings!$Y$19:$Y$33, 0)), IF(INDEX(Settings!$AQ$19:$AQ$33, MATCH(M$10, Settings!$Y$19:$Y$33, 0))=0, DAY($B449), INDEX(Settings!$AQ$19:$AQ$33, MATCH(M$10, Settings!$Y$19:$Y$33, 0))))-1), 1, Settings!$AY$23:$AY$38), ""))</f>
        <v/>
      </c>
      <c r="BM449" s="119" t="str">
        <f>IF(OR(N$10="", $B449="", N449="", BM$9=""), "", IFERROR(WORKDAY((DATE(YEAR($B449), MONTH($B449)+INDEX(Settings!$AM$19:$AM$33, MATCH(N$10, Settings!$Y$19:$Y$33, 0)), IF(INDEX(Settings!$AQ$19:$AQ$33, MATCH(N$10, Settings!$Y$19:$Y$33, 0))=0, DAY($B449), INDEX(Settings!$AQ$19:$AQ$33, MATCH(N$10, Settings!$Y$19:$Y$33, 0))))-1), 1, Settings!$AY$23:$AY$38), ""))</f>
        <v/>
      </c>
      <c r="BN449" s="119" t="str">
        <f>IF(OR(O$10="", $B449="", O449="", BN$9=""), "", IFERROR(WORKDAY((DATE(YEAR($B449), MONTH($B449)+INDEX(Settings!$AM$19:$AM$33, MATCH(O$10, Settings!$Y$19:$Y$33, 0)), IF(INDEX(Settings!$AQ$19:$AQ$33, MATCH(O$10, Settings!$Y$19:$Y$33, 0))=0, DAY($B449), INDEX(Settings!$AQ$19:$AQ$33, MATCH(O$10, Settings!$Y$19:$Y$33, 0))))-1), 1, Settings!$AY$23:$AY$38), ""))</f>
        <v/>
      </c>
      <c r="BO449" s="119" t="str">
        <f>IF(OR(P$10="", $B449="", P449="", BO$9=""), "", IFERROR(WORKDAY((DATE(YEAR($B449), MONTH($B449)+INDEX(Settings!$AM$19:$AM$33, MATCH(P$10, Settings!$Y$19:$Y$33, 0)), IF(INDEX(Settings!$AQ$19:$AQ$33, MATCH(P$10, Settings!$Y$19:$Y$33, 0))=0, DAY($B449), INDEX(Settings!$AQ$19:$AQ$33, MATCH(P$10, Settings!$Y$19:$Y$33, 0))))-1), 1, Settings!$AY$23:$AY$38), ""))</f>
        <v/>
      </c>
      <c r="BP449" s="120" t="str">
        <f>IF(OR(Q$10="", $B449="", Q449="", BP$9=""), "", IFERROR(WORKDAY((DATE(YEAR($B449), MONTH($B449)+INDEX(Settings!$AM$19:$AM$33, MATCH(Q$10, Settings!$Y$19:$Y$33, 0)), IF(INDEX(Settings!$AQ$19:$AQ$33, MATCH(Q$10, Settings!$Y$19:$Y$33, 0))=0, DAY($B449), INDEX(Settings!$AQ$19:$AQ$33, MATCH(Q$10, Settings!$Y$19:$Y$33, 0))))-1), 1, Settings!$AY$23:$AY$38), ""))</f>
        <v/>
      </c>
      <c r="BR449" s="118" t="str">
        <f>IF(BB449="", "", IF(BB449&lt;=$B449, WORKDAY(DATE(YEAR($BB449), MONTH(BB449)+1, DAY(BB449)-1), 1, Settings!$AY$23:$AY$38), BB449))</f>
        <v/>
      </c>
      <c r="BS449" s="119" t="str">
        <f>IF(BC449="", "", IF(BC449&lt;=$B449, WORKDAY(DATE(YEAR($BB449), MONTH(BC449)+1, DAY(BC449)-1), 1, Settings!$AY$23:$AY$38), BC449))</f>
        <v/>
      </c>
      <c r="BT449" s="119" t="str">
        <f>IF(BD449="", "", IF(BD449&lt;=$B449, WORKDAY(DATE(YEAR($BB449), MONTH(BD449)+1, DAY(BD449)-1), 1, Settings!$AY$23:$AY$38), BD449))</f>
        <v/>
      </c>
      <c r="BU449" s="119" t="str">
        <f>IF(BE449="", "", IF(BE449&lt;=$B449, WORKDAY(DATE(YEAR($BB449), MONTH(BE449)+1, DAY(BE449)-1), 1, Settings!$AY$23:$AY$38), BE449))</f>
        <v/>
      </c>
      <c r="BV449" s="119" t="str">
        <f>IF(BF449="", "", IF(BF449&lt;=$B449, WORKDAY(DATE(YEAR($BB449), MONTH(BF449)+1, DAY(BF449)-1), 1, Settings!$AY$23:$AY$38), BF449))</f>
        <v/>
      </c>
      <c r="BW449" s="119" t="str">
        <f>IF(BG449="", "", IF(BG449&lt;=$B449, WORKDAY(DATE(YEAR($BB449), MONTH(BG449)+1, DAY(BG449)-1), 1, Settings!$AY$23:$AY$38), BG449))</f>
        <v/>
      </c>
      <c r="BX449" s="119" t="str">
        <f>IF(BH449="", "", IF(BH449&lt;=$B449, WORKDAY(DATE(YEAR($BB449), MONTH(BH449)+1, DAY(BH449)-1), 1, Settings!$AY$23:$AY$38), BH449))</f>
        <v/>
      </c>
      <c r="BY449" s="119" t="str">
        <f>IF(BI449="", "", IF(BI449&lt;=$B449, WORKDAY(DATE(YEAR($BB449), MONTH(BI449)+1, DAY(BI449)-1), 1, Settings!$AY$23:$AY$38), BI449))</f>
        <v/>
      </c>
      <c r="BZ449" s="119" t="str">
        <f>IF(BJ449="", "", IF(BJ449&lt;=$B449, WORKDAY(DATE(YEAR($BB449), MONTH(BJ449)+1, DAY(BJ449)-1), 1, Settings!$AY$23:$AY$38), BJ449))</f>
        <v/>
      </c>
      <c r="CA449" s="119" t="str">
        <f>IF(BK449="", "", IF(BK449&lt;=$B449, WORKDAY(DATE(YEAR($BB449), MONTH(BK449)+1, DAY(BK449)-1), 1, Settings!$AY$23:$AY$38), BK449))</f>
        <v/>
      </c>
      <c r="CB449" s="119" t="str">
        <f>IF(BL449="", "", IF(BL449&lt;=$B449, WORKDAY(DATE(YEAR($BB449), MONTH(BL449)+1, DAY(BL449)-1), 1, Settings!$AY$23:$AY$38), BL449))</f>
        <v/>
      </c>
      <c r="CC449" s="119" t="str">
        <f>IF(BM449="", "", IF(BM449&lt;=$B449, WORKDAY(DATE(YEAR($BB449), MONTH(BM449)+1, DAY(BM449)-1), 1, Settings!$AY$23:$AY$38), BM449))</f>
        <v/>
      </c>
      <c r="CD449" s="119" t="str">
        <f>IF(BN449="", "", IF(BN449&lt;=$B449, WORKDAY(DATE(YEAR($BB449), MONTH(BN449)+1, DAY(BN449)-1), 1, Settings!$AY$23:$AY$38), BN449))</f>
        <v/>
      </c>
      <c r="CE449" s="119" t="str">
        <f>IF(BO449="", "", IF(BO449&lt;=$B449, WORKDAY(DATE(YEAR($BB449), MONTH(BO449)+1, DAY(BO449)-1), 1, Settings!$AY$23:$AY$38), BO449))</f>
        <v/>
      </c>
      <c r="CF449" s="120" t="str">
        <f>IF(BP449="", "", IF(BP449&lt;=$B449, WORKDAY(DATE(YEAR($BB449), MONTH(BP449)+1, DAY(BP449)-1), 1, Settings!$AY$23:$AY$38), BP449))</f>
        <v/>
      </c>
      <c r="CH449" s="48" t="str">
        <f t="shared" si="190"/>
        <v/>
      </c>
      <c r="CI449" s="49" t="str">
        <f t="shared" si="191"/>
        <v/>
      </c>
      <c r="CJ449" s="49" t="str">
        <f t="shared" si="192"/>
        <v/>
      </c>
      <c r="CK449" s="49" t="str">
        <f t="shared" si="193"/>
        <v/>
      </c>
      <c r="CL449" s="49" t="str">
        <f t="shared" si="194"/>
        <v/>
      </c>
      <c r="CM449" s="49" t="str">
        <f t="shared" si="195"/>
        <v/>
      </c>
      <c r="CN449" s="49" t="str">
        <f t="shared" si="196"/>
        <v/>
      </c>
      <c r="CO449" s="49" t="str">
        <f t="shared" si="197"/>
        <v/>
      </c>
      <c r="CP449" s="49" t="str">
        <f t="shared" si="198"/>
        <v/>
      </c>
      <c r="CQ449" s="49" t="str">
        <f t="shared" si="199"/>
        <v/>
      </c>
      <c r="CR449" s="49" t="str">
        <f t="shared" si="200"/>
        <v/>
      </c>
      <c r="CS449" s="49" t="str">
        <f t="shared" si="201"/>
        <v/>
      </c>
      <c r="CT449" s="49" t="str">
        <f t="shared" si="202"/>
        <v/>
      </c>
      <c r="CU449" s="49" t="str">
        <f t="shared" si="203"/>
        <v/>
      </c>
      <c r="CV449" s="16" t="str">
        <f t="shared" si="204"/>
        <v/>
      </c>
      <c r="CX449" s="48" t="str">
        <f t="shared" si="205"/>
        <v/>
      </c>
      <c r="CY449" s="49" t="str">
        <f t="shared" si="206"/>
        <v/>
      </c>
      <c r="CZ449" s="49" t="str">
        <f t="shared" si="207"/>
        <v/>
      </c>
      <c r="DA449" s="49" t="str">
        <f t="shared" si="208"/>
        <v/>
      </c>
      <c r="DB449" s="49" t="str">
        <f t="shared" si="209"/>
        <v/>
      </c>
      <c r="DC449" s="49" t="str">
        <f t="shared" si="210"/>
        <v/>
      </c>
      <c r="DD449" s="49" t="str">
        <f t="shared" si="211"/>
        <v/>
      </c>
      <c r="DE449" s="49" t="str">
        <f t="shared" si="212"/>
        <v/>
      </c>
      <c r="DF449" s="49" t="str">
        <f t="shared" si="213"/>
        <v/>
      </c>
      <c r="DG449" s="49" t="str">
        <f t="shared" si="214"/>
        <v/>
      </c>
      <c r="DH449" s="49" t="str">
        <f t="shared" si="215"/>
        <v/>
      </c>
      <c r="DI449" s="49" t="str">
        <f t="shared" si="216"/>
        <v/>
      </c>
      <c r="DJ449" s="49" t="str">
        <f t="shared" si="217"/>
        <v/>
      </c>
      <c r="DK449" s="49" t="str">
        <f t="shared" si="218"/>
        <v/>
      </c>
      <c r="DL449" s="16" t="str">
        <f t="shared" si="219"/>
        <v/>
      </c>
      <c r="DN449" s="17" t="str">
        <f t="shared" si="220"/>
        <v>Sep 2020</v>
      </c>
    </row>
    <row r="450" spans="1:118" x14ac:dyDescent="0.25">
      <c r="A450" s="30"/>
      <c r="B450" s="102">
        <f>IF(B449="", "", IFERROR(IF(B449+1&gt;Settings!$G$25, "", B449+1), ""))</f>
        <v>44086</v>
      </c>
      <c r="C450" s="294"/>
      <c r="D450" s="295"/>
      <c r="E450" s="295"/>
      <c r="F450" s="295"/>
      <c r="G450" s="295"/>
      <c r="H450" s="295"/>
      <c r="I450" s="295"/>
      <c r="J450" s="295"/>
      <c r="K450" s="295"/>
      <c r="L450" s="295"/>
      <c r="M450" s="295"/>
      <c r="N450" s="295"/>
      <c r="O450" s="295"/>
      <c r="P450" s="295"/>
      <c r="Q450" s="296"/>
      <c r="R450" s="30"/>
      <c r="T450" s="17" t="str">
        <f>IF($B450="", "", IF($B450&lt;Settings!$G$23, "Old", "New"))</f>
        <v>New</v>
      </c>
      <c r="AL450" s="118" t="str">
        <f>IF(OR($B450="", C450="", C$10="", AL$9), "", IFERROR($B450+INDEX(Settings!$AF$19:$AF$33, MATCH(C$10, Settings!$Y$19:$Y$33, 0))+IF(INDEX(Settings!$AI$19:$AI$33, MATCH(C$10, Settings!$Y$19:$Y$33, 0))="", 0, INDEX($AO$2:$AU$8, MATCH(TEXT($B450, "ddd"), $AN$2:$AN$8, 0), MATCH(INDEX(Settings!$AI$19:$AI$33, MATCH(C$10, Settings!$Y$19:$Y$33, 0)), $AO$1:$AU$1, 0))), 0))</f>
        <v/>
      </c>
      <c r="AM450" s="119" t="str">
        <f>IF(OR($B450="", D450="", D$10="", AM$9), "", IFERROR($B450+INDEX(Settings!$AF$19:$AF$33, MATCH(D$10, Settings!$Y$19:$Y$33, 0))+IF(INDEX(Settings!$AI$19:$AI$33, MATCH(D$10, Settings!$Y$19:$Y$33, 0))="", 0, INDEX($AO$2:$AU$8, MATCH(TEXT($B450, "ddd"), $AN$2:$AN$8, 0), MATCH(INDEX(Settings!$AI$19:$AI$33, MATCH(D$10, Settings!$Y$19:$Y$33, 0)), $AO$1:$AU$1, 0))), 0))</f>
        <v/>
      </c>
      <c r="AN450" s="119" t="str">
        <f>IF(OR($B450="", E450="", E$10="", AN$9), "", IFERROR($B450+INDEX(Settings!$AF$19:$AF$33, MATCH(E$10, Settings!$Y$19:$Y$33, 0))+IF(INDEX(Settings!$AI$19:$AI$33, MATCH(E$10, Settings!$Y$19:$Y$33, 0))="", 0, INDEX($AO$2:$AU$8, MATCH(TEXT($B450, "ddd"), $AN$2:$AN$8, 0), MATCH(INDEX(Settings!$AI$19:$AI$33, MATCH(E$10, Settings!$Y$19:$Y$33, 0)), $AO$1:$AU$1, 0))), 0))</f>
        <v/>
      </c>
      <c r="AO450" s="119" t="str">
        <f>IF(OR($B450="", F450="", F$10="", AO$9), "", IFERROR($B450+INDEX(Settings!$AF$19:$AF$33, MATCH(F$10, Settings!$Y$19:$Y$33, 0))+IF(INDEX(Settings!$AI$19:$AI$33, MATCH(F$10, Settings!$Y$19:$Y$33, 0))="", 0, INDEX($AO$2:$AU$8, MATCH(TEXT($B450, "ddd"), $AN$2:$AN$8, 0), MATCH(INDEX(Settings!$AI$19:$AI$33, MATCH(F$10, Settings!$Y$19:$Y$33, 0)), $AO$1:$AU$1, 0))), 0))</f>
        <v/>
      </c>
      <c r="AP450" s="119" t="str">
        <f>IF(OR($B450="", G450="", G$10="", AP$9), "", IFERROR($B450+INDEX(Settings!$AF$19:$AF$33, MATCH(G$10, Settings!$Y$19:$Y$33, 0))+IF(INDEX(Settings!$AI$19:$AI$33, MATCH(G$10, Settings!$Y$19:$Y$33, 0))="", 0, INDEX($AO$2:$AU$8, MATCH(TEXT($B450, "ddd"), $AN$2:$AN$8, 0), MATCH(INDEX(Settings!$AI$19:$AI$33, MATCH(G$10, Settings!$Y$19:$Y$33, 0)), $AO$1:$AU$1, 0))), 0))</f>
        <v/>
      </c>
      <c r="AQ450" s="119" t="str">
        <f>IF(OR($B450="", H450="", H$10="", AQ$9), "", IFERROR($B450+INDEX(Settings!$AF$19:$AF$33, MATCH(H$10, Settings!$Y$19:$Y$33, 0))+IF(INDEX(Settings!$AI$19:$AI$33, MATCH(H$10, Settings!$Y$19:$Y$33, 0))="", 0, INDEX($AO$2:$AU$8, MATCH(TEXT($B450, "ddd"), $AN$2:$AN$8, 0), MATCH(INDEX(Settings!$AI$19:$AI$33, MATCH(H$10, Settings!$Y$19:$Y$33, 0)), $AO$1:$AU$1, 0))), 0))</f>
        <v/>
      </c>
      <c r="AR450" s="119" t="str">
        <f>IF(OR($B450="", I450="", I$10="", AR$9), "", IFERROR($B450+INDEX(Settings!$AF$19:$AF$33, MATCH(I$10, Settings!$Y$19:$Y$33, 0))+IF(INDEX(Settings!$AI$19:$AI$33, MATCH(I$10, Settings!$Y$19:$Y$33, 0))="", 0, INDEX($AO$2:$AU$8, MATCH(TEXT($B450, "ddd"), $AN$2:$AN$8, 0), MATCH(INDEX(Settings!$AI$19:$AI$33, MATCH(I$10, Settings!$Y$19:$Y$33, 0)), $AO$1:$AU$1, 0))), 0))</f>
        <v/>
      </c>
      <c r="AS450" s="119" t="str">
        <f>IF(OR($B450="", J450="", J$10="", AS$9), "", IFERROR($B450+INDEX(Settings!$AF$19:$AF$33, MATCH(J$10, Settings!$Y$19:$Y$33, 0))+IF(INDEX(Settings!$AI$19:$AI$33, MATCH(J$10, Settings!$Y$19:$Y$33, 0))="", 0, INDEX($AO$2:$AU$8, MATCH(TEXT($B450, "ddd"), $AN$2:$AN$8, 0), MATCH(INDEX(Settings!$AI$19:$AI$33, MATCH(J$10, Settings!$Y$19:$Y$33, 0)), $AO$1:$AU$1, 0))), 0))</f>
        <v/>
      </c>
      <c r="AT450" s="119" t="str">
        <f>IF(OR($B450="", K450="", K$10="", AT$9), "", IFERROR($B450+INDEX(Settings!$AF$19:$AF$33, MATCH(K$10, Settings!$Y$19:$Y$33, 0))+IF(INDEX(Settings!$AI$19:$AI$33, MATCH(K$10, Settings!$Y$19:$Y$33, 0))="", 0, INDEX($AO$2:$AU$8, MATCH(TEXT($B450, "ddd"), $AN$2:$AN$8, 0), MATCH(INDEX(Settings!$AI$19:$AI$33, MATCH(K$10, Settings!$Y$19:$Y$33, 0)), $AO$1:$AU$1, 0))), 0))</f>
        <v/>
      </c>
      <c r="AU450" s="119" t="str">
        <f>IF(OR($B450="", L450="", L$10="", AU$9), "", IFERROR($B450+INDEX(Settings!$AF$19:$AF$33, MATCH(L$10, Settings!$Y$19:$Y$33, 0))+IF(INDEX(Settings!$AI$19:$AI$33, MATCH(L$10, Settings!$Y$19:$Y$33, 0))="", 0, INDEX($AO$2:$AU$8, MATCH(TEXT($B450, "ddd"), $AN$2:$AN$8, 0), MATCH(INDEX(Settings!$AI$19:$AI$33, MATCH(L$10, Settings!$Y$19:$Y$33, 0)), $AO$1:$AU$1, 0))), 0))</f>
        <v/>
      </c>
      <c r="AV450" s="119" t="str">
        <f>IF(OR($B450="", M450="", M$10="", AV$9), "", IFERROR($B450+INDEX(Settings!$AF$19:$AF$33, MATCH(M$10, Settings!$Y$19:$Y$33, 0))+IF(INDEX(Settings!$AI$19:$AI$33, MATCH(M$10, Settings!$Y$19:$Y$33, 0))="", 0, INDEX($AO$2:$AU$8, MATCH(TEXT($B450, "ddd"), $AN$2:$AN$8, 0), MATCH(INDEX(Settings!$AI$19:$AI$33, MATCH(M$10, Settings!$Y$19:$Y$33, 0)), $AO$1:$AU$1, 0))), 0))</f>
        <v/>
      </c>
      <c r="AW450" s="119" t="str">
        <f>IF(OR($B450="", N450="", N$10="", AW$9), "", IFERROR($B450+INDEX(Settings!$AF$19:$AF$33, MATCH(N$10, Settings!$Y$19:$Y$33, 0))+IF(INDEX(Settings!$AI$19:$AI$33, MATCH(N$10, Settings!$Y$19:$Y$33, 0))="", 0, INDEX($AO$2:$AU$8, MATCH(TEXT($B450, "ddd"), $AN$2:$AN$8, 0), MATCH(INDEX(Settings!$AI$19:$AI$33, MATCH(N$10, Settings!$Y$19:$Y$33, 0)), $AO$1:$AU$1, 0))), 0))</f>
        <v/>
      </c>
      <c r="AX450" s="119" t="str">
        <f>IF(OR($B450="", O450="", O$10="", AX$9), "", IFERROR($B450+INDEX(Settings!$AF$19:$AF$33, MATCH(O$10, Settings!$Y$19:$Y$33, 0))+IF(INDEX(Settings!$AI$19:$AI$33, MATCH(O$10, Settings!$Y$19:$Y$33, 0))="", 0, INDEX($AO$2:$AU$8, MATCH(TEXT($B450, "ddd"), $AN$2:$AN$8, 0), MATCH(INDEX(Settings!$AI$19:$AI$33, MATCH(O$10, Settings!$Y$19:$Y$33, 0)), $AO$1:$AU$1, 0))), 0))</f>
        <v/>
      </c>
      <c r="AY450" s="119" t="str">
        <f>IF(OR($B450="", P450="", P$10="", AY$9), "", IFERROR($B450+INDEX(Settings!$AF$19:$AF$33, MATCH(P$10, Settings!$Y$19:$Y$33, 0))+IF(INDEX(Settings!$AI$19:$AI$33, MATCH(P$10, Settings!$Y$19:$Y$33, 0))="", 0, INDEX($AO$2:$AU$8, MATCH(TEXT($B450, "ddd"), $AN$2:$AN$8, 0), MATCH(INDEX(Settings!$AI$19:$AI$33, MATCH(P$10, Settings!$Y$19:$Y$33, 0)), $AO$1:$AU$1, 0))), 0))</f>
        <v/>
      </c>
      <c r="AZ450" s="120" t="str">
        <f>IF(OR($B450="", Q450="", Q$10="", AZ$9), "", IFERROR($B450+INDEX(Settings!$AF$19:$AF$33, MATCH(Q$10, Settings!$Y$19:$Y$33, 0))+IF(INDEX(Settings!$AI$19:$AI$33, MATCH(Q$10, Settings!$Y$19:$Y$33, 0))="", 0, INDEX($AO$2:$AU$8, MATCH(TEXT($B450, "ddd"), $AN$2:$AN$8, 0), MATCH(INDEX(Settings!$AI$19:$AI$33, MATCH(Q$10, Settings!$Y$19:$Y$33, 0)), $AO$1:$AU$1, 0))), 0))</f>
        <v/>
      </c>
      <c r="BB450" s="118" t="str">
        <f>IF(OR(C$10="", $B450="", C450="", BB$9=""), "", IFERROR(WORKDAY((DATE(YEAR($B450), MONTH($B450)+INDEX(Settings!$AM$19:$AM$33, MATCH(C$10, Settings!$Y$19:$Y$33, 0)), IF(INDEX(Settings!$AQ$19:$AQ$33, MATCH(C$10, Settings!$Y$19:$Y$33, 0))=0, DAY($B450), INDEX(Settings!$AQ$19:$AQ$33, MATCH(C$10, Settings!$Y$19:$Y$33, 0))))-1), 1, Settings!$AY$23:$AY$38), ""))</f>
        <v/>
      </c>
      <c r="BC450" s="119" t="str">
        <f>IF(OR(D$10="", $B450="", D450="", BC$9=""), "", IFERROR(WORKDAY((DATE(YEAR($B450), MONTH($B450)+INDEX(Settings!$AM$19:$AM$33, MATCH(D$10, Settings!$Y$19:$Y$33, 0)), IF(INDEX(Settings!$AQ$19:$AQ$33, MATCH(D$10, Settings!$Y$19:$Y$33, 0))=0, DAY($B450), INDEX(Settings!$AQ$19:$AQ$33, MATCH(D$10, Settings!$Y$19:$Y$33, 0))))-1), 1, Settings!$AY$23:$AY$38), ""))</f>
        <v/>
      </c>
      <c r="BD450" s="119" t="str">
        <f>IF(OR(E$10="", $B450="", E450="", BD$9=""), "", IFERROR(WORKDAY((DATE(YEAR($B450), MONTH($B450)+INDEX(Settings!$AM$19:$AM$33, MATCH(E$10, Settings!$Y$19:$Y$33, 0)), IF(INDEX(Settings!$AQ$19:$AQ$33, MATCH(E$10, Settings!$Y$19:$Y$33, 0))=0, DAY($B450), INDEX(Settings!$AQ$19:$AQ$33, MATCH(E$10, Settings!$Y$19:$Y$33, 0))))-1), 1, Settings!$AY$23:$AY$38), ""))</f>
        <v/>
      </c>
      <c r="BE450" s="119" t="str">
        <f>IF(OR(F$10="", $B450="", F450="", BE$9=""), "", IFERROR(WORKDAY((DATE(YEAR($B450), MONTH($B450)+INDEX(Settings!$AM$19:$AM$33, MATCH(F$10, Settings!$Y$19:$Y$33, 0)), IF(INDEX(Settings!$AQ$19:$AQ$33, MATCH(F$10, Settings!$Y$19:$Y$33, 0))=0, DAY($B450), INDEX(Settings!$AQ$19:$AQ$33, MATCH(F$10, Settings!$Y$19:$Y$33, 0))))-1), 1, Settings!$AY$23:$AY$38), ""))</f>
        <v/>
      </c>
      <c r="BF450" s="119" t="str">
        <f>IF(OR(G$10="", $B450="", G450="", BF$9=""), "", IFERROR(WORKDAY((DATE(YEAR($B450), MONTH($B450)+INDEX(Settings!$AM$19:$AM$33, MATCH(G$10, Settings!$Y$19:$Y$33, 0)), IF(INDEX(Settings!$AQ$19:$AQ$33, MATCH(G$10, Settings!$Y$19:$Y$33, 0))=0, DAY($B450), INDEX(Settings!$AQ$19:$AQ$33, MATCH(G$10, Settings!$Y$19:$Y$33, 0))))-1), 1, Settings!$AY$23:$AY$38), ""))</f>
        <v/>
      </c>
      <c r="BG450" s="119" t="str">
        <f>IF(OR(H$10="", $B450="", H450="", BG$9=""), "", IFERROR(WORKDAY((DATE(YEAR($B450), MONTH($B450)+INDEX(Settings!$AM$19:$AM$33, MATCH(H$10, Settings!$Y$19:$Y$33, 0)), IF(INDEX(Settings!$AQ$19:$AQ$33, MATCH(H$10, Settings!$Y$19:$Y$33, 0))=0, DAY($B450), INDEX(Settings!$AQ$19:$AQ$33, MATCH(H$10, Settings!$Y$19:$Y$33, 0))))-1), 1, Settings!$AY$23:$AY$38), ""))</f>
        <v/>
      </c>
      <c r="BH450" s="119" t="str">
        <f>IF(OR(I$10="", $B450="", I450="", BH$9=""), "", IFERROR(WORKDAY((DATE(YEAR($B450), MONTH($B450)+INDEX(Settings!$AM$19:$AM$33, MATCH(I$10, Settings!$Y$19:$Y$33, 0)), IF(INDEX(Settings!$AQ$19:$AQ$33, MATCH(I$10, Settings!$Y$19:$Y$33, 0))=0, DAY($B450), INDEX(Settings!$AQ$19:$AQ$33, MATCH(I$10, Settings!$Y$19:$Y$33, 0))))-1), 1, Settings!$AY$23:$AY$38), ""))</f>
        <v/>
      </c>
      <c r="BI450" s="119" t="str">
        <f>IF(OR(J$10="", $B450="", J450="", BI$9=""), "", IFERROR(WORKDAY((DATE(YEAR($B450), MONTH($B450)+INDEX(Settings!$AM$19:$AM$33, MATCH(J$10, Settings!$Y$19:$Y$33, 0)), IF(INDEX(Settings!$AQ$19:$AQ$33, MATCH(J$10, Settings!$Y$19:$Y$33, 0))=0, DAY($B450), INDEX(Settings!$AQ$19:$AQ$33, MATCH(J$10, Settings!$Y$19:$Y$33, 0))))-1), 1, Settings!$AY$23:$AY$38), ""))</f>
        <v/>
      </c>
      <c r="BJ450" s="119" t="str">
        <f>IF(OR(K$10="", $B450="", K450="", BJ$9=""), "", IFERROR(WORKDAY((DATE(YEAR($B450), MONTH($B450)+INDEX(Settings!$AM$19:$AM$33, MATCH(K$10, Settings!$Y$19:$Y$33, 0)), IF(INDEX(Settings!$AQ$19:$AQ$33, MATCH(K$10, Settings!$Y$19:$Y$33, 0))=0, DAY($B450), INDEX(Settings!$AQ$19:$AQ$33, MATCH(K$10, Settings!$Y$19:$Y$33, 0))))-1), 1, Settings!$AY$23:$AY$38), ""))</f>
        <v/>
      </c>
      <c r="BK450" s="119" t="str">
        <f>IF(OR(L$10="", $B450="", L450="", BK$9=""), "", IFERROR(WORKDAY((DATE(YEAR($B450), MONTH($B450)+INDEX(Settings!$AM$19:$AM$33, MATCH(L$10, Settings!$Y$19:$Y$33, 0)), IF(INDEX(Settings!$AQ$19:$AQ$33, MATCH(L$10, Settings!$Y$19:$Y$33, 0))=0, DAY($B450), INDEX(Settings!$AQ$19:$AQ$33, MATCH(L$10, Settings!$Y$19:$Y$33, 0))))-1), 1, Settings!$AY$23:$AY$38), ""))</f>
        <v/>
      </c>
      <c r="BL450" s="119" t="str">
        <f>IF(OR(M$10="", $B450="", M450="", BL$9=""), "", IFERROR(WORKDAY((DATE(YEAR($B450), MONTH($B450)+INDEX(Settings!$AM$19:$AM$33, MATCH(M$10, Settings!$Y$19:$Y$33, 0)), IF(INDEX(Settings!$AQ$19:$AQ$33, MATCH(M$10, Settings!$Y$19:$Y$33, 0))=0, DAY($B450), INDEX(Settings!$AQ$19:$AQ$33, MATCH(M$10, Settings!$Y$19:$Y$33, 0))))-1), 1, Settings!$AY$23:$AY$38), ""))</f>
        <v/>
      </c>
      <c r="BM450" s="119" t="str">
        <f>IF(OR(N$10="", $B450="", N450="", BM$9=""), "", IFERROR(WORKDAY((DATE(YEAR($B450), MONTH($B450)+INDEX(Settings!$AM$19:$AM$33, MATCH(N$10, Settings!$Y$19:$Y$33, 0)), IF(INDEX(Settings!$AQ$19:$AQ$33, MATCH(N$10, Settings!$Y$19:$Y$33, 0))=0, DAY($B450), INDEX(Settings!$AQ$19:$AQ$33, MATCH(N$10, Settings!$Y$19:$Y$33, 0))))-1), 1, Settings!$AY$23:$AY$38), ""))</f>
        <v/>
      </c>
      <c r="BN450" s="119" t="str">
        <f>IF(OR(O$10="", $B450="", O450="", BN$9=""), "", IFERROR(WORKDAY((DATE(YEAR($B450), MONTH($B450)+INDEX(Settings!$AM$19:$AM$33, MATCH(O$10, Settings!$Y$19:$Y$33, 0)), IF(INDEX(Settings!$AQ$19:$AQ$33, MATCH(O$10, Settings!$Y$19:$Y$33, 0))=0, DAY($B450), INDEX(Settings!$AQ$19:$AQ$33, MATCH(O$10, Settings!$Y$19:$Y$33, 0))))-1), 1, Settings!$AY$23:$AY$38), ""))</f>
        <v/>
      </c>
      <c r="BO450" s="119" t="str">
        <f>IF(OR(P$10="", $B450="", P450="", BO$9=""), "", IFERROR(WORKDAY((DATE(YEAR($B450), MONTH($B450)+INDEX(Settings!$AM$19:$AM$33, MATCH(P$10, Settings!$Y$19:$Y$33, 0)), IF(INDEX(Settings!$AQ$19:$AQ$33, MATCH(P$10, Settings!$Y$19:$Y$33, 0))=0, DAY($B450), INDEX(Settings!$AQ$19:$AQ$33, MATCH(P$10, Settings!$Y$19:$Y$33, 0))))-1), 1, Settings!$AY$23:$AY$38), ""))</f>
        <v/>
      </c>
      <c r="BP450" s="120" t="str">
        <f>IF(OR(Q$10="", $B450="", Q450="", BP$9=""), "", IFERROR(WORKDAY((DATE(YEAR($B450), MONTH($B450)+INDEX(Settings!$AM$19:$AM$33, MATCH(Q$10, Settings!$Y$19:$Y$33, 0)), IF(INDEX(Settings!$AQ$19:$AQ$33, MATCH(Q$10, Settings!$Y$19:$Y$33, 0))=0, DAY($B450), INDEX(Settings!$AQ$19:$AQ$33, MATCH(Q$10, Settings!$Y$19:$Y$33, 0))))-1), 1, Settings!$AY$23:$AY$38), ""))</f>
        <v/>
      </c>
      <c r="BR450" s="118" t="str">
        <f>IF(BB450="", "", IF(BB450&lt;=$B450, WORKDAY(DATE(YEAR($BB450), MONTH(BB450)+1, DAY(BB450)-1), 1, Settings!$AY$23:$AY$38), BB450))</f>
        <v/>
      </c>
      <c r="BS450" s="119" t="str">
        <f>IF(BC450="", "", IF(BC450&lt;=$B450, WORKDAY(DATE(YEAR($BB450), MONTH(BC450)+1, DAY(BC450)-1), 1, Settings!$AY$23:$AY$38), BC450))</f>
        <v/>
      </c>
      <c r="BT450" s="119" t="str">
        <f>IF(BD450="", "", IF(BD450&lt;=$B450, WORKDAY(DATE(YEAR($BB450), MONTH(BD450)+1, DAY(BD450)-1), 1, Settings!$AY$23:$AY$38), BD450))</f>
        <v/>
      </c>
      <c r="BU450" s="119" t="str">
        <f>IF(BE450="", "", IF(BE450&lt;=$B450, WORKDAY(DATE(YEAR($BB450), MONTH(BE450)+1, DAY(BE450)-1), 1, Settings!$AY$23:$AY$38), BE450))</f>
        <v/>
      </c>
      <c r="BV450" s="119" t="str">
        <f>IF(BF450="", "", IF(BF450&lt;=$B450, WORKDAY(DATE(YEAR($BB450), MONTH(BF450)+1, DAY(BF450)-1), 1, Settings!$AY$23:$AY$38), BF450))</f>
        <v/>
      </c>
      <c r="BW450" s="119" t="str">
        <f>IF(BG450="", "", IF(BG450&lt;=$B450, WORKDAY(DATE(YEAR($BB450), MONTH(BG450)+1, DAY(BG450)-1), 1, Settings!$AY$23:$AY$38), BG450))</f>
        <v/>
      </c>
      <c r="BX450" s="119" t="str">
        <f>IF(BH450="", "", IF(BH450&lt;=$B450, WORKDAY(DATE(YEAR($BB450), MONTH(BH450)+1, DAY(BH450)-1), 1, Settings!$AY$23:$AY$38), BH450))</f>
        <v/>
      </c>
      <c r="BY450" s="119" t="str">
        <f>IF(BI450="", "", IF(BI450&lt;=$B450, WORKDAY(DATE(YEAR($BB450), MONTH(BI450)+1, DAY(BI450)-1), 1, Settings!$AY$23:$AY$38), BI450))</f>
        <v/>
      </c>
      <c r="BZ450" s="119" t="str">
        <f>IF(BJ450="", "", IF(BJ450&lt;=$B450, WORKDAY(DATE(YEAR($BB450), MONTH(BJ450)+1, DAY(BJ450)-1), 1, Settings!$AY$23:$AY$38), BJ450))</f>
        <v/>
      </c>
      <c r="CA450" s="119" t="str">
        <f>IF(BK450="", "", IF(BK450&lt;=$B450, WORKDAY(DATE(YEAR($BB450), MONTH(BK450)+1, DAY(BK450)-1), 1, Settings!$AY$23:$AY$38), BK450))</f>
        <v/>
      </c>
      <c r="CB450" s="119" t="str">
        <f>IF(BL450="", "", IF(BL450&lt;=$B450, WORKDAY(DATE(YEAR($BB450), MONTH(BL450)+1, DAY(BL450)-1), 1, Settings!$AY$23:$AY$38), BL450))</f>
        <v/>
      </c>
      <c r="CC450" s="119" t="str">
        <f>IF(BM450="", "", IF(BM450&lt;=$B450, WORKDAY(DATE(YEAR($BB450), MONTH(BM450)+1, DAY(BM450)-1), 1, Settings!$AY$23:$AY$38), BM450))</f>
        <v/>
      </c>
      <c r="CD450" s="119" t="str">
        <f>IF(BN450="", "", IF(BN450&lt;=$B450, WORKDAY(DATE(YEAR($BB450), MONTH(BN450)+1, DAY(BN450)-1), 1, Settings!$AY$23:$AY$38), BN450))</f>
        <v/>
      </c>
      <c r="CE450" s="119" t="str">
        <f>IF(BO450="", "", IF(BO450&lt;=$B450, WORKDAY(DATE(YEAR($BB450), MONTH(BO450)+1, DAY(BO450)-1), 1, Settings!$AY$23:$AY$38), BO450))</f>
        <v/>
      </c>
      <c r="CF450" s="120" t="str">
        <f>IF(BP450="", "", IF(BP450&lt;=$B450, WORKDAY(DATE(YEAR($BB450), MONTH(BP450)+1, DAY(BP450)-1), 1, Settings!$AY$23:$AY$38), BP450))</f>
        <v/>
      </c>
      <c r="CH450" s="48" t="str">
        <f t="shared" si="190"/>
        <v/>
      </c>
      <c r="CI450" s="49" t="str">
        <f t="shared" si="191"/>
        <v/>
      </c>
      <c r="CJ450" s="49" t="str">
        <f t="shared" si="192"/>
        <v/>
      </c>
      <c r="CK450" s="49" t="str">
        <f t="shared" si="193"/>
        <v/>
      </c>
      <c r="CL450" s="49" t="str">
        <f t="shared" si="194"/>
        <v/>
      </c>
      <c r="CM450" s="49" t="str">
        <f t="shared" si="195"/>
        <v/>
      </c>
      <c r="CN450" s="49" t="str">
        <f t="shared" si="196"/>
        <v/>
      </c>
      <c r="CO450" s="49" t="str">
        <f t="shared" si="197"/>
        <v/>
      </c>
      <c r="CP450" s="49" t="str">
        <f t="shared" si="198"/>
        <v/>
      </c>
      <c r="CQ450" s="49" t="str">
        <f t="shared" si="199"/>
        <v/>
      </c>
      <c r="CR450" s="49" t="str">
        <f t="shared" si="200"/>
        <v/>
      </c>
      <c r="CS450" s="49" t="str">
        <f t="shared" si="201"/>
        <v/>
      </c>
      <c r="CT450" s="49" t="str">
        <f t="shared" si="202"/>
        <v/>
      </c>
      <c r="CU450" s="49" t="str">
        <f t="shared" si="203"/>
        <v/>
      </c>
      <c r="CV450" s="16" t="str">
        <f t="shared" si="204"/>
        <v/>
      </c>
      <c r="CX450" s="48" t="str">
        <f t="shared" si="205"/>
        <v/>
      </c>
      <c r="CY450" s="49" t="str">
        <f t="shared" si="206"/>
        <v/>
      </c>
      <c r="CZ450" s="49" t="str">
        <f t="shared" si="207"/>
        <v/>
      </c>
      <c r="DA450" s="49" t="str">
        <f t="shared" si="208"/>
        <v/>
      </c>
      <c r="DB450" s="49" t="str">
        <f t="shared" si="209"/>
        <v/>
      </c>
      <c r="DC450" s="49" t="str">
        <f t="shared" si="210"/>
        <v/>
      </c>
      <c r="DD450" s="49" t="str">
        <f t="shared" si="211"/>
        <v/>
      </c>
      <c r="DE450" s="49" t="str">
        <f t="shared" si="212"/>
        <v/>
      </c>
      <c r="DF450" s="49" t="str">
        <f t="shared" si="213"/>
        <v/>
      </c>
      <c r="DG450" s="49" t="str">
        <f t="shared" si="214"/>
        <v/>
      </c>
      <c r="DH450" s="49" t="str">
        <f t="shared" si="215"/>
        <v/>
      </c>
      <c r="DI450" s="49" t="str">
        <f t="shared" si="216"/>
        <v/>
      </c>
      <c r="DJ450" s="49" t="str">
        <f t="shared" si="217"/>
        <v/>
      </c>
      <c r="DK450" s="49" t="str">
        <f t="shared" si="218"/>
        <v/>
      </c>
      <c r="DL450" s="16" t="str">
        <f t="shared" si="219"/>
        <v/>
      </c>
      <c r="DN450" s="17" t="str">
        <f t="shared" si="220"/>
        <v>Sep 2020</v>
      </c>
    </row>
    <row r="451" spans="1:118" x14ac:dyDescent="0.25">
      <c r="A451" s="30"/>
      <c r="B451" s="102">
        <f>IF(B450="", "", IFERROR(IF(B450+1&gt;Settings!$G$25, "", B450+1), ""))</f>
        <v>44087</v>
      </c>
      <c r="C451" s="294"/>
      <c r="D451" s="295"/>
      <c r="E451" s="295"/>
      <c r="F451" s="295"/>
      <c r="G451" s="295"/>
      <c r="H451" s="295"/>
      <c r="I451" s="295"/>
      <c r="J451" s="295"/>
      <c r="K451" s="295"/>
      <c r="L451" s="295"/>
      <c r="M451" s="295"/>
      <c r="N451" s="295"/>
      <c r="O451" s="295"/>
      <c r="P451" s="295"/>
      <c r="Q451" s="296"/>
      <c r="R451" s="30"/>
      <c r="T451" s="17" t="str">
        <f>IF($B451="", "", IF($B451&lt;Settings!$G$23, "Old", "New"))</f>
        <v>New</v>
      </c>
      <c r="AL451" s="118" t="str">
        <f>IF(OR($B451="", C451="", C$10="", AL$9), "", IFERROR($B451+INDEX(Settings!$AF$19:$AF$33, MATCH(C$10, Settings!$Y$19:$Y$33, 0))+IF(INDEX(Settings!$AI$19:$AI$33, MATCH(C$10, Settings!$Y$19:$Y$33, 0))="", 0, INDEX($AO$2:$AU$8, MATCH(TEXT($B451, "ddd"), $AN$2:$AN$8, 0), MATCH(INDEX(Settings!$AI$19:$AI$33, MATCH(C$10, Settings!$Y$19:$Y$33, 0)), $AO$1:$AU$1, 0))), 0))</f>
        <v/>
      </c>
      <c r="AM451" s="119" t="str">
        <f>IF(OR($B451="", D451="", D$10="", AM$9), "", IFERROR($B451+INDEX(Settings!$AF$19:$AF$33, MATCH(D$10, Settings!$Y$19:$Y$33, 0))+IF(INDEX(Settings!$AI$19:$AI$33, MATCH(D$10, Settings!$Y$19:$Y$33, 0))="", 0, INDEX($AO$2:$AU$8, MATCH(TEXT($B451, "ddd"), $AN$2:$AN$8, 0), MATCH(INDEX(Settings!$AI$19:$AI$33, MATCH(D$10, Settings!$Y$19:$Y$33, 0)), $AO$1:$AU$1, 0))), 0))</f>
        <v/>
      </c>
      <c r="AN451" s="119" t="str">
        <f>IF(OR($B451="", E451="", E$10="", AN$9), "", IFERROR($B451+INDEX(Settings!$AF$19:$AF$33, MATCH(E$10, Settings!$Y$19:$Y$33, 0))+IF(INDEX(Settings!$AI$19:$AI$33, MATCH(E$10, Settings!$Y$19:$Y$33, 0))="", 0, INDEX($AO$2:$AU$8, MATCH(TEXT($B451, "ddd"), $AN$2:$AN$8, 0), MATCH(INDEX(Settings!$AI$19:$AI$33, MATCH(E$10, Settings!$Y$19:$Y$33, 0)), $AO$1:$AU$1, 0))), 0))</f>
        <v/>
      </c>
      <c r="AO451" s="119" t="str">
        <f>IF(OR($B451="", F451="", F$10="", AO$9), "", IFERROR($B451+INDEX(Settings!$AF$19:$AF$33, MATCH(F$10, Settings!$Y$19:$Y$33, 0))+IF(INDEX(Settings!$AI$19:$AI$33, MATCH(F$10, Settings!$Y$19:$Y$33, 0))="", 0, INDEX($AO$2:$AU$8, MATCH(TEXT($B451, "ddd"), $AN$2:$AN$8, 0), MATCH(INDEX(Settings!$AI$19:$AI$33, MATCH(F$10, Settings!$Y$19:$Y$33, 0)), $AO$1:$AU$1, 0))), 0))</f>
        <v/>
      </c>
      <c r="AP451" s="119" t="str">
        <f>IF(OR($B451="", G451="", G$10="", AP$9), "", IFERROR($B451+INDEX(Settings!$AF$19:$AF$33, MATCH(G$10, Settings!$Y$19:$Y$33, 0))+IF(INDEX(Settings!$AI$19:$AI$33, MATCH(G$10, Settings!$Y$19:$Y$33, 0))="", 0, INDEX($AO$2:$AU$8, MATCH(TEXT($B451, "ddd"), $AN$2:$AN$8, 0), MATCH(INDEX(Settings!$AI$19:$AI$33, MATCH(G$10, Settings!$Y$19:$Y$33, 0)), $AO$1:$AU$1, 0))), 0))</f>
        <v/>
      </c>
      <c r="AQ451" s="119" t="str">
        <f>IF(OR($B451="", H451="", H$10="", AQ$9), "", IFERROR($B451+INDEX(Settings!$AF$19:$AF$33, MATCH(H$10, Settings!$Y$19:$Y$33, 0))+IF(INDEX(Settings!$AI$19:$AI$33, MATCH(H$10, Settings!$Y$19:$Y$33, 0))="", 0, INDEX($AO$2:$AU$8, MATCH(TEXT($B451, "ddd"), $AN$2:$AN$8, 0), MATCH(INDEX(Settings!$AI$19:$AI$33, MATCH(H$10, Settings!$Y$19:$Y$33, 0)), $AO$1:$AU$1, 0))), 0))</f>
        <v/>
      </c>
      <c r="AR451" s="119" t="str">
        <f>IF(OR($B451="", I451="", I$10="", AR$9), "", IFERROR($B451+INDEX(Settings!$AF$19:$AF$33, MATCH(I$10, Settings!$Y$19:$Y$33, 0))+IF(INDEX(Settings!$AI$19:$AI$33, MATCH(I$10, Settings!$Y$19:$Y$33, 0))="", 0, INDEX($AO$2:$AU$8, MATCH(TEXT($B451, "ddd"), $AN$2:$AN$8, 0), MATCH(INDEX(Settings!$AI$19:$AI$33, MATCH(I$10, Settings!$Y$19:$Y$33, 0)), $AO$1:$AU$1, 0))), 0))</f>
        <v/>
      </c>
      <c r="AS451" s="119" t="str">
        <f>IF(OR($B451="", J451="", J$10="", AS$9), "", IFERROR($B451+INDEX(Settings!$AF$19:$AF$33, MATCH(J$10, Settings!$Y$19:$Y$33, 0))+IF(INDEX(Settings!$AI$19:$AI$33, MATCH(J$10, Settings!$Y$19:$Y$33, 0))="", 0, INDEX($AO$2:$AU$8, MATCH(TEXT($B451, "ddd"), $AN$2:$AN$8, 0), MATCH(INDEX(Settings!$AI$19:$AI$33, MATCH(J$10, Settings!$Y$19:$Y$33, 0)), $AO$1:$AU$1, 0))), 0))</f>
        <v/>
      </c>
      <c r="AT451" s="119" t="str">
        <f>IF(OR($B451="", K451="", K$10="", AT$9), "", IFERROR($B451+INDEX(Settings!$AF$19:$AF$33, MATCH(K$10, Settings!$Y$19:$Y$33, 0))+IF(INDEX(Settings!$AI$19:$AI$33, MATCH(K$10, Settings!$Y$19:$Y$33, 0))="", 0, INDEX($AO$2:$AU$8, MATCH(TEXT($B451, "ddd"), $AN$2:$AN$8, 0), MATCH(INDEX(Settings!$AI$19:$AI$33, MATCH(K$10, Settings!$Y$19:$Y$33, 0)), $AO$1:$AU$1, 0))), 0))</f>
        <v/>
      </c>
      <c r="AU451" s="119" t="str">
        <f>IF(OR($B451="", L451="", L$10="", AU$9), "", IFERROR($B451+INDEX(Settings!$AF$19:$AF$33, MATCH(L$10, Settings!$Y$19:$Y$33, 0))+IF(INDEX(Settings!$AI$19:$AI$33, MATCH(L$10, Settings!$Y$19:$Y$33, 0))="", 0, INDEX($AO$2:$AU$8, MATCH(TEXT($B451, "ddd"), $AN$2:$AN$8, 0), MATCH(INDEX(Settings!$AI$19:$AI$33, MATCH(L$10, Settings!$Y$19:$Y$33, 0)), $AO$1:$AU$1, 0))), 0))</f>
        <v/>
      </c>
      <c r="AV451" s="119" t="str">
        <f>IF(OR($B451="", M451="", M$10="", AV$9), "", IFERROR($B451+INDEX(Settings!$AF$19:$AF$33, MATCH(M$10, Settings!$Y$19:$Y$33, 0))+IF(INDEX(Settings!$AI$19:$AI$33, MATCH(M$10, Settings!$Y$19:$Y$33, 0))="", 0, INDEX($AO$2:$AU$8, MATCH(TEXT($B451, "ddd"), $AN$2:$AN$8, 0), MATCH(INDEX(Settings!$AI$19:$AI$33, MATCH(M$10, Settings!$Y$19:$Y$33, 0)), $AO$1:$AU$1, 0))), 0))</f>
        <v/>
      </c>
      <c r="AW451" s="119" t="str">
        <f>IF(OR($B451="", N451="", N$10="", AW$9), "", IFERROR($B451+INDEX(Settings!$AF$19:$AF$33, MATCH(N$10, Settings!$Y$19:$Y$33, 0))+IF(INDEX(Settings!$AI$19:$AI$33, MATCH(N$10, Settings!$Y$19:$Y$33, 0))="", 0, INDEX($AO$2:$AU$8, MATCH(TEXT($B451, "ddd"), $AN$2:$AN$8, 0), MATCH(INDEX(Settings!$AI$19:$AI$33, MATCH(N$10, Settings!$Y$19:$Y$33, 0)), $AO$1:$AU$1, 0))), 0))</f>
        <v/>
      </c>
      <c r="AX451" s="119" t="str">
        <f>IF(OR($B451="", O451="", O$10="", AX$9), "", IFERROR($B451+INDEX(Settings!$AF$19:$AF$33, MATCH(O$10, Settings!$Y$19:$Y$33, 0))+IF(INDEX(Settings!$AI$19:$AI$33, MATCH(O$10, Settings!$Y$19:$Y$33, 0))="", 0, INDEX($AO$2:$AU$8, MATCH(TEXT($B451, "ddd"), $AN$2:$AN$8, 0), MATCH(INDEX(Settings!$AI$19:$AI$33, MATCH(O$10, Settings!$Y$19:$Y$33, 0)), $AO$1:$AU$1, 0))), 0))</f>
        <v/>
      </c>
      <c r="AY451" s="119" t="str">
        <f>IF(OR($B451="", P451="", P$10="", AY$9), "", IFERROR($B451+INDEX(Settings!$AF$19:$AF$33, MATCH(P$10, Settings!$Y$19:$Y$33, 0))+IF(INDEX(Settings!$AI$19:$AI$33, MATCH(P$10, Settings!$Y$19:$Y$33, 0))="", 0, INDEX($AO$2:$AU$8, MATCH(TEXT($B451, "ddd"), $AN$2:$AN$8, 0), MATCH(INDEX(Settings!$AI$19:$AI$33, MATCH(P$10, Settings!$Y$19:$Y$33, 0)), $AO$1:$AU$1, 0))), 0))</f>
        <v/>
      </c>
      <c r="AZ451" s="120" t="str">
        <f>IF(OR($B451="", Q451="", Q$10="", AZ$9), "", IFERROR($B451+INDEX(Settings!$AF$19:$AF$33, MATCH(Q$10, Settings!$Y$19:$Y$33, 0))+IF(INDEX(Settings!$AI$19:$AI$33, MATCH(Q$10, Settings!$Y$19:$Y$33, 0))="", 0, INDEX($AO$2:$AU$8, MATCH(TEXT($B451, "ddd"), $AN$2:$AN$8, 0), MATCH(INDEX(Settings!$AI$19:$AI$33, MATCH(Q$10, Settings!$Y$19:$Y$33, 0)), $AO$1:$AU$1, 0))), 0))</f>
        <v/>
      </c>
      <c r="BB451" s="118" t="str">
        <f>IF(OR(C$10="", $B451="", C451="", BB$9=""), "", IFERROR(WORKDAY((DATE(YEAR($B451), MONTH($B451)+INDEX(Settings!$AM$19:$AM$33, MATCH(C$10, Settings!$Y$19:$Y$33, 0)), IF(INDEX(Settings!$AQ$19:$AQ$33, MATCH(C$10, Settings!$Y$19:$Y$33, 0))=0, DAY($B451), INDEX(Settings!$AQ$19:$AQ$33, MATCH(C$10, Settings!$Y$19:$Y$33, 0))))-1), 1, Settings!$AY$23:$AY$38), ""))</f>
        <v/>
      </c>
      <c r="BC451" s="119" t="str">
        <f>IF(OR(D$10="", $B451="", D451="", BC$9=""), "", IFERROR(WORKDAY((DATE(YEAR($B451), MONTH($B451)+INDEX(Settings!$AM$19:$AM$33, MATCH(D$10, Settings!$Y$19:$Y$33, 0)), IF(INDEX(Settings!$AQ$19:$AQ$33, MATCH(D$10, Settings!$Y$19:$Y$33, 0))=0, DAY($B451), INDEX(Settings!$AQ$19:$AQ$33, MATCH(D$10, Settings!$Y$19:$Y$33, 0))))-1), 1, Settings!$AY$23:$AY$38), ""))</f>
        <v/>
      </c>
      <c r="BD451" s="119" t="str">
        <f>IF(OR(E$10="", $B451="", E451="", BD$9=""), "", IFERROR(WORKDAY((DATE(YEAR($B451), MONTH($B451)+INDEX(Settings!$AM$19:$AM$33, MATCH(E$10, Settings!$Y$19:$Y$33, 0)), IF(INDEX(Settings!$AQ$19:$AQ$33, MATCH(E$10, Settings!$Y$19:$Y$33, 0))=0, DAY($B451), INDEX(Settings!$AQ$19:$AQ$33, MATCH(E$10, Settings!$Y$19:$Y$33, 0))))-1), 1, Settings!$AY$23:$AY$38), ""))</f>
        <v/>
      </c>
      <c r="BE451" s="119" t="str">
        <f>IF(OR(F$10="", $B451="", F451="", BE$9=""), "", IFERROR(WORKDAY((DATE(YEAR($B451), MONTH($B451)+INDEX(Settings!$AM$19:$AM$33, MATCH(F$10, Settings!$Y$19:$Y$33, 0)), IF(INDEX(Settings!$AQ$19:$AQ$33, MATCH(F$10, Settings!$Y$19:$Y$33, 0))=0, DAY($B451), INDEX(Settings!$AQ$19:$AQ$33, MATCH(F$10, Settings!$Y$19:$Y$33, 0))))-1), 1, Settings!$AY$23:$AY$38), ""))</f>
        <v/>
      </c>
      <c r="BF451" s="119" t="str">
        <f>IF(OR(G$10="", $B451="", G451="", BF$9=""), "", IFERROR(WORKDAY((DATE(YEAR($B451), MONTH($B451)+INDEX(Settings!$AM$19:$AM$33, MATCH(G$10, Settings!$Y$19:$Y$33, 0)), IF(INDEX(Settings!$AQ$19:$AQ$33, MATCH(G$10, Settings!$Y$19:$Y$33, 0))=0, DAY($B451), INDEX(Settings!$AQ$19:$AQ$33, MATCH(G$10, Settings!$Y$19:$Y$33, 0))))-1), 1, Settings!$AY$23:$AY$38), ""))</f>
        <v/>
      </c>
      <c r="BG451" s="119" t="str">
        <f>IF(OR(H$10="", $B451="", H451="", BG$9=""), "", IFERROR(WORKDAY((DATE(YEAR($B451), MONTH($B451)+INDEX(Settings!$AM$19:$AM$33, MATCH(H$10, Settings!$Y$19:$Y$33, 0)), IF(INDEX(Settings!$AQ$19:$AQ$33, MATCH(H$10, Settings!$Y$19:$Y$33, 0))=0, DAY($B451), INDEX(Settings!$AQ$19:$AQ$33, MATCH(H$10, Settings!$Y$19:$Y$33, 0))))-1), 1, Settings!$AY$23:$AY$38), ""))</f>
        <v/>
      </c>
      <c r="BH451" s="119" t="str">
        <f>IF(OR(I$10="", $B451="", I451="", BH$9=""), "", IFERROR(WORKDAY((DATE(YEAR($B451), MONTH($B451)+INDEX(Settings!$AM$19:$AM$33, MATCH(I$10, Settings!$Y$19:$Y$33, 0)), IF(INDEX(Settings!$AQ$19:$AQ$33, MATCH(I$10, Settings!$Y$19:$Y$33, 0))=0, DAY($B451), INDEX(Settings!$AQ$19:$AQ$33, MATCH(I$10, Settings!$Y$19:$Y$33, 0))))-1), 1, Settings!$AY$23:$AY$38), ""))</f>
        <v/>
      </c>
      <c r="BI451" s="119" t="str">
        <f>IF(OR(J$10="", $B451="", J451="", BI$9=""), "", IFERROR(WORKDAY((DATE(YEAR($B451), MONTH($B451)+INDEX(Settings!$AM$19:$AM$33, MATCH(J$10, Settings!$Y$19:$Y$33, 0)), IF(INDEX(Settings!$AQ$19:$AQ$33, MATCH(J$10, Settings!$Y$19:$Y$33, 0))=0, DAY($B451), INDEX(Settings!$AQ$19:$AQ$33, MATCH(J$10, Settings!$Y$19:$Y$33, 0))))-1), 1, Settings!$AY$23:$AY$38), ""))</f>
        <v/>
      </c>
      <c r="BJ451" s="119" t="str">
        <f>IF(OR(K$10="", $B451="", K451="", BJ$9=""), "", IFERROR(WORKDAY((DATE(YEAR($B451), MONTH($B451)+INDEX(Settings!$AM$19:$AM$33, MATCH(K$10, Settings!$Y$19:$Y$33, 0)), IF(INDEX(Settings!$AQ$19:$AQ$33, MATCH(K$10, Settings!$Y$19:$Y$33, 0))=0, DAY($B451), INDEX(Settings!$AQ$19:$AQ$33, MATCH(K$10, Settings!$Y$19:$Y$33, 0))))-1), 1, Settings!$AY$23:$AY$38), ""))</f>
        <v/>
      </c>
      <c r="BK451" s="119" t="str">
        <f>IF(OR(L$10="", $B451="", L451="", BK$9=""), "", IFERROR(WORKDAY((DATE(YEAR($B451), MONTH($B451)+INDEX(Settings!$AM$19:$AM$33, MATCH(L$10, Settings!$Y$19:$Y$33, 0)), IF(INDEX(Settings!$AQ$19:$AQ$33, MATCH(L$10, Settings!$Y$19:$Y$33, 0))=0, DAY($B451), INDEX(Settings!$AQ$19:$AQ$33, MATCH(L$10, Settings!$Y$19:$Y$33, 0))))-1), 1, Settings!$AY$23:$AY$38), ""))</f>
        <v/>
      </c>
      <c r="BL451" s="119" t="str">
        <f>IF(OR(M$10="", $B451="", M451="", BL$9=""), "", IFERROR(WORKDAY((DATE(YEAR($B451), MONTH($B451)+INDEX(Settings!$AM$19:$AM$33, MATCH(M$10, Settings!$Y$19:$Y$33, 0)), IF(INDEX(Settings!$AQ$19:$AQ$33, MATCH(M$10, Settings!$Y$19:$Y$33, 0))=0, DAY($B451), INDEX(Settings!$AQ$19:$AQ$33, MATCH(M$10, Settings!$Y$19:$Y$33, 0))))-1), 1, Settings!$AY$23:$AY$38), ""))</f>
        <v/>
      </c>
      <c r="BM451" s="119" t="str">
        <f>IF(OR(N$10="", $B451="", N451="", BM$9=""), "", IFERROR(WORKDAY((DATE(YEAR($B451), MONTH($B451)+INDEX(Settings!$AM$19:$AM$33, MATCH(N$10, Settings!$Y$19:$Y$33, 0)), IF(INDEX(Settings!$AQ$19:$AQ$33, MATCH(N$10, Settings!$Y$19:$Y$33, 0))=0, DAY($B451), INDEX(Settings!$AQ$19:$AQ$33, MATCH(N$10, Settings!$Y$19:$Y$33, 0))))-1), 1, Settings!$AY$23:$AY$38), ""))</f>
        <v/>
      </c>
      <c r="BN451" s="119" t="str">
        <f>IF(OR(O$10="", $B451="", O451="", BN$9=""), "", IFERROR(WORKDAY((DATE(YEAR($B451), MONTH($B451)+INDEX(Settings!$AM$19:$AM$33, MATCH(O$10, Settings!$Y$19:$Y$33, 0)), IF(INDEX(Settings!$AQ$19:$AQ$33, MATCH(O$10, Settings!$Y$19:$Y$33, 0))=0, DAY($B451), INDEX(Settings!$AQ$19:$AQ$33, MATCH(O$10, Settings!$Y$19:$Y$33, 0))))-1), 1, Settings!$AY$23:$AY$38), ""))</f>
        <v/>
      </c>
      <c r="BO451" s="119" t="str">
        <f>IF(OR(P$10="", $B451="", P451="", BO$9=""), "", IFERROR(WORKDAY((DATE(YEAR($B451), MONTH($B451)+INDEX(Settings!$AM$19:$AM$33, MATCH(P$10, Settings!$Y$19:$Y$33, 0)), IF(INDEX(Settings!$AQ$19:$AQ$33, MATCH(P$10, Settings!$Y$19:$Y$33, 0))=0, DAY($B451), INDEX(Settings!$AQ$19:$AQ$33, MATCH(P$10, Settings!$Y$19:$Y$33, 0))))-1), 1, Settings!$AY$23:$AY$38), ""))</f>
        <v/>
      </c>
      <c r="BP451" s="120" t="str">
        <f>IF(OR(Q$10="", $B451="", Q451="", BP$9=""), "", IFERROR(WORKDAY((DATE(YEAR($B451), MONTH($B451)+INDEX(Settings!$AM$19:$AM$33, MATCH(Q$10, Settings!$Y$19:$Y$33, 0)), IF(INDEX(Settings!$AQ$19:$AQ$33, MATCH(Q$10, Settings!$Y$19:$Y$33, 0))=0, DAY($B451), INDEX(Settings!$AQ$19:$AQ$33, MATCH(Q$10, Settings!$Y$19:$Y$33, 0))))-1), 1, Settings!$AY$23:$AY$38), ""))</f>
        <v/>
      </c>
      <c r="BR451" s="118" t="str">
        <f>IF(BB451="", "", IF(BB451&lt;=$B451, WORKDAY(DATE(YEAR($BB451), MONTH(BB451)+1, DAY(BB451)-1), 1, Settings!$AY$23:$AY$38), BB451))</f>
        <v/>
      </c>
      <c r="BS451" s="119" t="str">
        <f>IF(BC451="", "", IF(BC451&lt;=$B451, WORKDAY(DATE(YEAR($BB451), MONTH(BC451)+1, DAY(BC451)-1), 1, Settings!$AY$23:$AY$38), BC451))</f>
        <v/>
      </c>
      <c r="BT451" s="119" t="str">
        <f>IF(BD451="", "", IF(BD451&lt;=$B451, WORKDAY(DATE(YEAR($BB451), MONTH(BD451)+1, DAY(BD451)-1), 1, Settings!$AY$23:$AY$38), BD451))</f>
        <v/>
      </c>
      <c r="BU451" s="119" t="str">
        <f>IF(BE451="", "", IF(BE451&lt;=$B451, WORKDAY(DATE(YEAR($BB451), MONTH(BE451)+1, DAY(BE451)-1), 1, Settings!$AY$23:$AY$38), BE451))</f>
        <v/>
      </c>
      <c r="BV451" s="119" t="str">
        <f>IF(BF451="", "", IF(BF451&lt;=$B451, WORKDAY(DATE(YEAR($BB451), MONTH(BF451)+1, DAY(BF451)-1), 1, Settings!$AY$23:$AY$38), BF451))</f>
        <v/>
      </c>
      <c r="BW451" s="119" t="str">
        <f>IF(BG451="", "", IF(BG451&lt;=$B451, WORKDAY(DATE(YEAR($BB451), MONTH(BG451)+1, DAY(BG451)-1), 1, Settings!$AY$23:$AY$38), BG451))</f>
        <v/>
      </c>
      <c r="BX451" s="119" t="str">
        <f>IF(BH451="", "", IF(BH451&lt;=$B451, WORKDAY(DATE(YEAR($BB451), MONTH(BH451)+1, DAY(BH451)-1), 1, Settings!$AY$23:$AY$38), BH451))</f>
        <v/>
      </c>
      <c r="BY451" s="119" t="str">
        <f>IF(BI451="", "", IF(BI451&lt;=$B451, WORKDAY(DATE(YEAR($BB451), MONTH(BI451)+1, DAY(BI451)-1), 1, Settings!$AY$23:$AY$38), BI451))</f>
        <v/>
      </c>
      <c r="BZ451" s="119" t="str">
        <f>IF(BJ451="", "", IF(BJ451&lt;=$B451, WORKDAY(DATE(YEAR($BB451), MONTH(BJ451)+1, DAY(BJ451)-1), 1, Settings!$AY$23:$AY$38), BJ451))</f>
        <v/>
      </c>
      <c r="CA451" s="119" t="str">
        <f>IF(BK451="", "", IF(BK451&lt;=$B451, WORKDAY(DATE(YEAR($BB451), MONTH(BK451)+1, DAY(BK451)-1), 1, Settings!$AY$23:$AY$38), BK451))</f>
        <v/>
      </c>
      <c r="CB451" s="119" t="str">
        <f>IF(BL451="", "", IF(BL451&lt;=$B451, WORKDAY(DATE(YEAR($BB451), MONTH(BL451)+1, DAY(BL451)-1), 1, Settings!$AY$23:$AY$38), BL451))</f>
        <v/>
      </c>
      <c r="CC451" s="119" t="str">
        <f>IF(BM451="", "", IF(BM451&lt;=$B451, WORKDAY(DATE(YEAR($BB451), MONTH(BM451)+1, DAY(BM451)-1), 1, Settings!$AY$23:$AY$38), BM451))</f>
        <v/>
      </c>
      <c r="CD451" s="119" t="str">
        <f>IF(BN451="", "", IF(BN451&lt;=$B451, WORKDAY(DATE(YEAR($BB451), MONTH(BN451)+1, DAY(BN451)-1), 1, Settings!$AY$23:$AY$38), BN451))</f>
        <v/>
      </c>
      <c r="CE451" s="119" t="str">
        <f>IF(BO451="", "", IF(BO451&lt;=$B451, WORKDAY(DATE(YEAR($BB451), MONTH(BO451)+1, DAY(BO451)-1), 1, Settings!$AY$23:$AY$38), BO451))</f>
        <v/>
      </c>
      <c r="CF451" s="120" t="str">
        <f>IF(BP451="", "", IF(BP451&lt;=$B451, WORKDAY(DATE(YEAR($BB451), MONTH(BP451)+1, DAY(BP451)-1), 1, Settings!$AY$23:$AY$38), BP451))</f>
        <v/>
      </c>
      <c r="CH451" s="48" t="str">
        <f t="shared" si="190"/>
        <v/>
      </c>
      <c r="CI451" s="49" t="str">
        <f t="shared" si="191"/>
        <v/>
      </c>
      <c r="CJ451" s="49" t="str">
        <f t="shared" si="192"/>
        <v/>
      </c>
      <c r="CK451" s="49" t="str">
        <f t="shared" si="193"/>
        <v/>
      </c>
      <c r="CL451" s="49" t="str">
        <f t="shared" si="194"/>
        <v/>
      </c>
      <c r="CM451" s="49" t="str">
        <f t="shared" si="195"/>
        <v/>
      </c>
      <c r="CN451" s="49" t="str">
        <f t="shared" si="196"/>
        <v/>
      </c>
      <c r="CO451" s="49" t="str">
        <f t="shared" si="197"/>
        <v/>
      </c>
      <c r="CP451" s="49" t="str">
        <f t="shared" si="198"/>
        <v/>
      </c>
      <c r="CQ451" s="49" t="str">
        <f t="shared" si="199"/>
        <v/>
      </c>
      <c r="CR451" s="49" t="str">
        <f t="shared" si="200"/>
        <v/>
      </c>
      <c r="CS451" s="49" t="str">
        <f t="shared" si="201"/>
        <v/>
      </c>
      <c r="CT451" s="49" t="str">
        <f t="shared" si="202"/>
        <v/>
      </c>
      <c r="CU451" s="49" t="str">
        <f t="shared" si="203"/>
        <v/>
      </c>
      <c r="CV451" s="16" t="str">
        <f t="shared" si="204"/>
        <v/>
      </c>
      <c r="CX451" s="48" t="str">
        <f t="shared" si="205"/>
        <v/>
      </c>
      <c r="CY451" s="49" t="str">
        <f t="shared" si="206"/>
        <v/>
      </c>
      <c r="CZ451" s="49" t="str">
        <f t="shared" si="207"/>
        <v/>
      </c>
      <c r="DA451" s="49" t="str">
        <f t="shared" si="208"/>
        <v/>
      </c>
      <c r="DB451" s="49" t="str">
        <f t="shared" si="209"/>
        <v/>
      </c>
      <c r="DC451" s="49" t="str">
        <f t="shared" si="210"/>
        <v/>
      </c>
      <c r="DD451" s="49" t="str">
        <f t="shared" si="211"/>
        <v/>
      </c>
      <c r="DE451" s="49" t="str">
        <f t="shared" si="212"/>
        <v/>
      </c>
      <c r="DF451" s="49" t="str">
        <f t="shared" si="213"/>
        <v/>
      </c>
      <c r="DG451" s="49" t="str">
        <f t="shared" si="214"/>
        <v/>
      </c>
      <c r="DH451" s="49" t="str">
        <f t="shared" si="215"/>
        <v/>
      </c>
      <c r="DI451" s="49" t="str">
        <f t="shared" si="216"/>
        <v/>
      </c>
      <c r="DJ451" s="49" t="str">
        <f t="shared" si="217"/>
        <v/>
      </c>
      <c r="DK451" s="49" t="str">
        <f t="shared" si="218"/>
        <v/>
      </c>
      <c r="DL451" s="16" t="str">
        <f t="shared" si="219"/>
        <v/>
      </c>
      <c r="DN451" s="17" t="str">
        <f t="shared" si="220"/>
        <v>Sep 2020</v>
      </c>
    </row>
    <row r="452" spans="1:118" x14ac:dyDescent="0.25">
      <c r="A452" s="30"/>
      <c r="B452" s="102">
        <f>IF(B451="", "", IFERROR(IF(B451+1&gt;Settings!$G$25, "", B451+1), ""))</f>
        <v>44088</v>
      </c>
      <c r="C452" s="294"/>
      <c r="D452" s="295"/>
      <c r="E452" s="295"/>
      <c r="F452" s="295"/>
      <c r="G452" s="295"/>
      <c r="H452" s="295"/>
      <c r="I452" s="295"/>
      <c r="J452" s="295"/>
      <c r="K452" s="295"/>
      <c r="L452" s="295"/>
      <c r="M452" s="295"/>
      <c r="N452" s="295"/>
      <c r="O452" s="295"/>
      <c r="P452" s="295"/>
      <c r="Q452" s="296"/>
      <c r="R452" s="30"/>
      <c r="T452" s="17" t="str">
        <f>IF($B452="", "", IF($B452&lt;Settings!$G$23, "Old", "New"))</f>
        <v>New</v>
      </c>
      <c r="AL452" s="118" t="str">
        <f>IF(OR($B452="", C452="", C$10="", AL$9), "", IFERROR($B452+INDEX(Settings!$AF$19:$AF$33, MATCH(C$10, Settings!$Y$19:$Y$33, 0))+IF(INDEX(Settings!$AI$19:$AI$33, MATCH(C$10, Settings!$Y$19:$Y$33, 0))="", 0, INDEX($AO$2:$AU$8, MATCH(TEXT($B452, "ddd"), $AN$2:$AN$8, 0), MATCH(INDEX(Settings!$AI$19:$AI$33, MATCH(C$10, Settings!$Y$19:$Y$33, 0)), $AO$1:$AU$1, 0))), 0))</f>
        <v/>
      </c>
      <c r="AM452" s="119" t="str">
        <f>IF(OR($B452="", D452="", D$10="", AM$9), "", IFERROR($B452+INDEX(Settings!$AF$19:$AF$33, MATCH(D$10, Settings!$Y$19:$Y$33, 0))+IF(INDEX(Settings!$AI$19:$AI$33, MATCH(D$10, Settings!$Y$19:$Y$33, 0))="", 0, INDEX($AO$2:$AU$8, MATCH(TEXT($B452, "ddd"), $AN$2:$AN$8, 0), MATCH(INDEX(Settings!$AI$19:$AI$33, MATCH(D$10, Settings!$Y$19:$Y$33, 0)), $AO$1:$AU$1, 0))), 0))</f>
        <v/>
      </c>
      <c r="AN452" s="119" t="str">
        <f>IF(OR($B452="", E452="", E$10="", AN$9), "", IFERROR($B452+INDEX(Settings!$AF$19:$AF$33, MATCH(E$10, Settings!$Y$19:$Y$33, 0))+IF(INDEX(Settings!$AI$19:$AI$33, MATCH(E$10, Settings!$Y$19:$Y$33, 0))="", 0, INDEX($AO$2:$AU$8, MATCH(TEXT($B452, "ddd"), $AN$2:$AN$8, 0), MATCH(INDEX(Settings!$AI$19:$AI$33, MATCH(E$10, Settings!$Y$19:$Y$33, 0)), $AO$1:$AU$1, 0))), 0))</f>
        <v/>
      </c>
      <c r="AO452" s="119" t="str">
        <f>IF(OR($B452="", F452="", F$10="", AO$9), "", IFERROR($B452+INDEX(Settings!$AF$19:$AF$33, MATCH(F$10, Settings!$Y$19:$Y$33, 0))+IF(INDEX(Settings!$AI$19:$AI$33, MATCH(F$10, Settings!$Y$19:$Y$33, 0))="", 0, INDEX($AO$2:$AU$8, MATCH(TEXT($B452, "ddd"), $AN$2:$AN$8, 0), MATCH(INDEX(Settings!$AI$19:$AI$33, MATCH(F$10, Settings!$Y$19:$Y$33, 0)), $AO$1:$AU$1, 0))), 0))</f>
        <v/>
      </c>
      <c r="AP452" s="119" t="str">
        <f>IF(OR($B452="", G452="", G$10="", AP$9), "", IFERROR($B452+INDEX(Settings!$AF$19:$AF$33, MATCH(G$10, Settings!$Y$19:$Y$33, 0))+IF(INDEX(Settings!$AI$19:$AI$33, MATCH(G$10, Settings!$Y$19:$Y$33, 0))="", 0, INDEX($AO$2:$AU$8, MATCH(TEXT($B452, "ddd"), $AN$2:$AN$8, 0), MATCH(INDEX(Settings!$AI$19:$AI$33, MATCH(G$10, Settings!$Y$19:$Y$33, 0)), $AO$1:$AU$1, 0))), 0))</f>
        <v/>
      </c>
      <c r="AQ452" s="119" t="str">
        <f>IF(OR($B452="", H452="", H$10="", AQ$9), "", IFERROR($B452+INDEX(Settings!$AF$19:$AF$33, MATCH(H$10, Settings!$Y$19:$Y$33, 0))+IF(INDEX(Settings!$AI$19:$AI$33, MATCH(H$10, Settings!$Y$19:$Y$33, 0))="", 0, INDEX($AO$2:$AU$8, MATCH(TEXT($B452, "ddd"), $AN$2:$AN$8, 0), MATCH(INDEX(Settings!$AI$19:$AI$33, MATCH(H$10, Settings!$Y$19:$Y$33, 0)), $AO$1:$AU$1, 0))), 0))</f>
        <v/>
      </c>
      <c r="AR452" s="119" t="str">
        <f>IF(OR($B452="", I452="", I$10="", AR$9), "", IFERROR($B452+INDEX(Settings!$AF$19:$AF$33, MATCH(I$10, Settings!$Y$19:$Y$33, 0))+IF(INDEX(Settings!$AI$19:$AI$33, MATCH(I$10, Settings!$Y$19:$Y$33, 0))="", 0, INDEX($AO$2:$AU$8, MATCH(TEXT($B452, "ddd"), $AN$2:$AN$8, 0), MATCH(INDEX(Settings!$AI$19:$AI$33, MATCH(I$10, Settings!$Y$19:$Y$33, 0)), $AO$1:$AU$1, 0))), 0))</f>
        <v/>
      </c>
      <c r="AS452" s="119" t="str">
        <f>IF(OR($B452="", J452="", J$10="", AS$9), "", IFERROR($B452+INDEX(Settings!$AF$19:$AF$33, MATCH(J$10, Settings!$Y$19:$Y$33, 0))+IF(INDEX(Settings!$AI$19:$AI$33, MATCH(J$10, Settings!$Y$19:$Y$33, 0))="", 0, INDEX($AO$2:$AU$8, MATCH(TEXT($B452, "ddd"), $AN$2:$AN$8, 0), MATCH(INDEX(Settings!$AI$19:$AI$33, MATCH(J$10, Settings!$Y$19:$Y$33, 0)), $AO$1:$AU$1, 0))), 0))</f>
        <v/>
      </c>
      <c r="AT452" s="119" t="str">
        <f>IF(OR($B452="", K452="", K$10="", AT$9), "", IFERROR($B452+INDEX(Settings!$AF$19:$AF$33, MATCH(K$10, Settings!$Y$19:$Y$33, 0))+IF(INDEX(Settings!$AI$19:$AI$33, MATCH(K$10, Settings!$Y$19:$Y$33, 0))="", 0, INDEX($AO$2:$AU$8, MATCH(TEXT($B452, "ddd"), $AN$2:$AN$8, 0), MATCH(INDEX(Settings!$AI$19:$AI$33, MATCH(K$10, Settings!$Y$19:$Y$33, 0)), $AO$1:$AU$1, 0))), 0))</f>
        <v/>
      </c>
      <c r="AU452" s="119" t="str">
        <f>IF(OR($B452="", L452="", L$10="", AU$9), "", IFERROR($B452+INDEX(Settings!$AF$19:$AF$33, MATCH(L$10, Settings!$Y$19:$Y$33, 0))+IF(INDEX(Settings!$AI$19:$AI$33, MATCH(L$10, Settings!$Y$19:$Y$33, 0))="", 0, INDEX($AO$2:$AU$8, MATCH(TEXT($B452, "ddd"), $AN$2:$AN$8, 0), MATCH(INDEX(Settings!$AI$19:$AI$33, MATCH(L$10, Settings!$Y$19:$Y$33, 0)), $AO$1:$AU$1, 0))), 0))</f>
        <v/>
      </c>
      <c r="AV452" s="119" t="str">
        <f>IF(OR($B452="", M452="", M$10="", AV$9), "", IFERROR($B452+INDEX(Settings!$AF$19:$AF$33, MATCH(M$10, Settings!$Y$19:$Y$33, 0))+IF(INDEX(Settings!$AI$19:$AI$33, MATCH(M$10, Settings!$Y$19:$Y$33, 0))="", 0, INDEX($AO$2:$AU$8, MATCH(TEXT($B452, "ddd"), $AN$2:$AN$8, 0), MATCH(INDEX(Settings!$AI$19:$AI$33, MATCH(M$10, Settings!$Y$19:$Y$33, 0)), $AO$1:$AU$1, 0))), 0))</f>
        <v/>
      </c>
      <c r="AW452" s="119" t="str">
        <f>IF(OR($B452="", N452="", N$10="", AW$9), "", IFERROR($B452+INDEX(Settings!$AF$19:$AF$33, MATCH(N$10, Settings!$Y$19:$Y$33, 0))+IF(INDEX(Settings!$AI$19:$AI$33, MATCH(N$10, Settings!$Y$19:$Y$33, 0))="", 0, INDEX($AO$2:$AU$8, MATCH(TEXT($B452, "ddd"), $AN$2:$AN$8, 0), MATCH(INDEX(Settings!$AI$19:$AI$33, MATCH(N$10, Settings!$Y$19:$Y$33, 0)), $AO$1:$AU$1, 0))), 0))</f>
        <v/>
      </c>
      <c r="AX452" s="119" t="str">
        <f>IF(OR($B452="", O452="", O$10="", AX$9), "", IFERROR($B452+INDEX(Settings!$AF$19:$AF$33, MATCH(O$10, Settings!$Y$19:$Y$33, 0))+IF(INDEX(Settings!$AI$19:$AI$33, MATCH(O$10, Settings!$Y$19:$Y$33, 0))="", 0, INDEX($AO$2:$AU$8, MATCH(TEXT($B452, "ddd"), $AN$2:$AN$8, 0), MATCH(INDEX(Settings!$AI$19:$AI$33, MATCH(O$10, Settings!$Y$19:$Y$33, 0)), $AO$1:$AU$1, 0))), 0))</f>
        <v/>
      </c>
      <c r="AY452" s="119" t="str">
        <f>IF(OR($B452="", P452="", P$10="", AY$9), "", IFERROR($B452+INDEX(Settings!$AF$19:$AF$33, MATCH(P$10, Settings!$Y$19:$Y$33, 0))+IF(INDEX(Settings!$AI$19:$AI$33, MATCH(P$10, Settings!$Y$19:$Y$33, 0))="", 0, INDEX($AO$2:$AU$8, MATCH(TEXT($B452, "ddd"), $AN$2:$AN$8, 0), MATCH(INDEX(Settings!$AI$19:$AI$33, MATCH(P$10, Settings!$Y$19:$Y$33, 0)), $AO$1:$AU$1, 0))), 0))</f>
        <v/>
      </c>
      <c r="AZ452" s="120" t="str">
        <f>IF(OR($B452="", Q452="", Q$10="", AZ$9), "", IFERROR($B452+INDEX(Settings!$AF$19:$AF$33, MATCH(Q$10, Settings!$Y$19:$Y$33, 0))+IF(INDEX(Settings!$AI$19:$AI$33, MATCH(Q$10, Settings!$Y$19:$Y$33, 0))="", 0, INDEX($AO$2:$AU$8, MATCH(TEXT($B452, "ddd"), $AN$2:$AN$8, 0), MATCH(INDEX(Settings!$AI$19:$AI$33, MATCH(Q$10, Settings!$Y$19:$Y$33, 0)), $AO$1:$AU$1, 0))), 0))</f>
        <v/>
      </c>
      <c r="BB452" s="118" t="str">
        <f>IF(OR(C$10="", $B452="", C452="", BB$9=""), "", IFERROR(WORKDAY((DATE(YEAR($B452), MONTH($B452)+INDEX(Settings!$AM$19:$AM$33, MATCH(C$10, Settings!$Y$19:$Y$33, 0)), IF(INDEX(Settings!$AQ$19:$AQ$33, MATCH(C$10, Settings!$Y$19:$Y$33, 0))=0, DAY($B452), INDEX(Settings!$AQ$19:$AQ$33, MATCH(C$10, Settings!$Y$19:$Y$33, 0))))-1), 1, Settings!$AY$23:$AY$38), ""))</f>
        <v/>
      </c>
      <c r="BC452" s="119" t="str">
        <f>IF(OR(D$10="", $B452="", D452="", BC$9=""), "", IFERROR(WORKDAY((DATE(YEAR($B452), MONTH($B452)+INDEX(Settings!$AM$19:$AM$33, MATCH(D$10, Settings!$Y$19:$Y$33, 0)), IF(INDEX(Settings!$AQ$19:$AQ$33, MATCH(D$10, Settings!$Y$19:$Y$33, 0))=0, DAY($B452), INDEX(Settings!$AQ$19:$AQ$33, MATCH(D$10, Settings!$Y$19:$Y$33, 0))))-1), 1, Settings!$AY$23:$AY$38), ""))</f>
        <v/>
      </c>
      <c r="BD452" s="119" t="str">
        <f>IF(OR(E$10="", $B452="", E452="", BD$9=""), "", IFERROR(WORKDAY((DATE(YEAR($B452), MONTH($B452)+INDEX(Settings!$AM$19:$AM$33, MATCH(E$10, Settings!$Y$19:$Y$33, 0)), IF(INDEX(Settings!$AQ$19:$AQ$33, MATCH(E$10, Settings!$Y$19:$Y$33, 0))=0, DAY($B452), INDEX(Settings!$AQ$19:$AQ$33, MATCH(E$10, Settings!$Y$19:$Y$33, 0))))-1), 1, Settings!$AY$23:$AY$38), ""))</f>
        <v/>
      </c>
      <c r="BE452" s="119" t="str">
        <f>IF(OR(F$10="", $B452="", F452="", BE$9=""), "", IFERROR(WORKDAY((DATE(YEAR($B452), MONTH($B452)+INDEX(Settings!$AM$19:$AM$33, MATCH(F$10, Settings!$Y$19:$Y$33, 0)), IF(INDEX(Settings!$AQ$19:$AQ$33, MATCH(F$10, Settings!$Y$19:$Y$33, 0))=0, DAY($B452), INDEX(Settings!$AQ$19:$AQ$33, MATCH(F$10, Settings!$Y$19:$Y$33, 0))))-1), 1, Settings!$AY$23:$AY$38), ""))</f>
        <v/>
      </c>
      <c r="BF452" s="119" t="str">
        <f>IF(OR(G$10="", $B452="", G452="", BF$9=""), "", IFERROR(WORKDAY((DATE(YEAR($B452), MONTH($B452)+INDEX(Settings!$AM$19:$AM$33, MATCH(G$10, Settings!$Y$19:$Y$33, 0)), IF(INDEX(Settings!$AQ$19:$AQ$33, MATCH(G$10, Settings!$Y$19:$Y$33, 0))=0, DAY($B452), INDEX(Settings!$AQ$19:$AQ$33, MATCH(G$10, Settings!$Y$19:$Y$33, 0))))-1), 1, Settings!$AY$23:$AY$38), ""))</f>
        <v/>
      </c>
      <c r="BG452" s="119" t="str">
        <f>IF(OR(H$10="", $B452="", H452="", BG$9=""), "", IFERROR(WORKDAY((DATE(YEAR($B452), MONTH($B452)+INDEX(Settings!$AM$19:$AM$33, MATCH(H$10, Settings!$Y$19:$Y$33, 0)), IF(INDEX(Settings!$AQ$19:$AQ$33, MATCH(H$10, Settings!$Y$19:$Y$33, 0))=0, DAY($B452), INDEX(Settings!$AQ$19:$AQ$33, MATCH(H$10, Settings!$Y$19:$Y$33, 0))))-1), 1, Settings!$AY$23:$AY$38), ""))</f>
        <v/>
      </c>
      <c r="BH452" s="119" t="str">
        <f>IF(OR(I$10="", $B452="", I452="", BH$9=""), "", IFERROR(WORKDAY((DATE(YEAR($B452), MONTH($B452)+INDEX(Settings!$AM$19:$AM$33, MATCH(I$10, Settings!$Y$19:$Y$33, 0)), IF(INDEX(Settings!$AQ$19:$AQ$33, MATCH(I$10, Settings!$Y$19:$Y$33, 0))=0, DAY($B452), INDEX(Settings!$AQ$19:$AQ$33, MATCH(I$10, Settings!$Y$19:$Y$33, 0))))-1), 1, Settings!$AY$23:$AY$38), ""))</f>
        <v/>
      </c>
      <c r="BI452" s="119" t="str">
        <f>IF(OR(J$10="", $B452="", J452="", BI$9=""), "", IFERROR(WORKDAY((DATE(YEAR($B452), MONTH($B452)+INDEX(Settings!$AM$19:$AM$33, MATCH(J$10, Settings!$Y$19:$Y$33, 0)), IF(INDEX(Settings!$AQ$19:$AQ$33, MATCH(J$10, Settings!$Y$19:$Y$33, 0))=0, DAY($B452), INDEX(Settings!$AQ$19:$AQ$33, MATCH(J$10, Settings!$Y$19:$Y$33, 0))))-1), 1, Settings!$AY$23:$AY$38), ""))</f>
        <v/>
      </c>
      <c r="BJ452" s="119" t="str">
        <f>IF(OR(K$10="", $B452="", K452="", BJ$9=""), "", IFERROR(WORKDAY((DATE(YEAR($B452), MONTH($B452)+INDEX(Settings!$AM$19:$AM$33, MATCH(K$10, Settings!$Y$19:$Y$33, 0)), IF(INDEX(Settings!$AQ$19:$AQ$33, MATCH(K$10, Settings!$Y$19:$Y$33, 0))=0, DAY($B452), INDEX(Settings!$AQ$19:$AQ$33, MATCH(K$10, Settings!$Y$19:$Y$33, 0))))-1), 1, Settings!$AY$23:$AY$38), ""))</f>
        <v/>
      </c>
      <c r="BK452" s="119" t="str">
        <f>IF(OR(L$10="", $B452="", L452="", BK$9=""), "", IFERROR(WORKDAY((DATE(YEAR($B452), MONTH($B452)+INDEX(Settings!$AM$19:$AM$33, MATCH(L$10, Settings!$Y$19:$Y$33, 0)), IF(INDEX(Settings!$AQ$19:$AQ$33, MATCH(L$10, Settings!$Y$19:$Y$33, 0))=0, DAY($B452), INDEX(Settings!$AQ$19:$AQ$33, MATCH(L$10, Settings!$Y$19:$Y$33, 0))))-1), 1, Settings!$AY$23:$AY$38), ""))</f>
        <v/>
      </c>
      <c r="BL452" s="119" t="str">
        <f>IF(OR(M$10="", $B452="", M452="", BL$9=""), "", IFERROR(WORKDAY((DATE(YEAR($B452), MONTH($B452)+INDEX(Settings!$AM$19:$AM$33, MATCH(M$10, Settings!$Y$19:$Y$33, 0)), IF(INDEX(Settings!$AQ$19:$AQ$33, MATCH(M$10, Settings!$Y$19:$Y$33, 0))=0, DAY($B452), INDEX(Settings!$AQ$19:$AQ$33, MATCH(M$10, Settings!$Y$19:$Y$33, 0))))-1), 1, Settings!$AY$23:$AY$38), ""))</f>
        <v/>
      </c>
      <c r="BM452" s="119" t="str">
        <f>IF(OR(N$10="", $B452="", N452="", BM$9=""), "", IFERROR(WORKDAY((DATE(YEAR($B452), MONTH($B452)+INDEX(Settings!$AM$19:$AM$33, MATCH(N$10, Settings!$Y$19:$Y$33, 0)), IF(INDEX(Settings!$AQ$19:$AQ$33, MATCH(N$10, Settings!$Y$19:$Y$33, 0))=0, DAY($B452), INDEX(Settings!$AQ$19:$AQ$33, MATCH(N$10, Settings!$Y$19:$Y$33, 0))))-1), 1, Settings!$AY$23:$AY$38), ""))</f>
        <v/>
      </c>
      <c r="BN452" s="119" t="str">
        <f>IF(OR(O$10="", $B452="", O452="", BN$9=""), "", IFERROR(WORKDAY((DATE(YEAR($B452), MONTH($B452)+INDEX(Settings!$AM$19:$AM$33, MATCH(O$10, Settings!$Y$19:$Y$33, 0)), IF(INDEX(Settings!$AQ$19:$AQ$33, MATCH(O$10, Settings!$Y$19:$Y$33, 0))=0, DAY($B452), INDEX(Settings!$AQ$19:$AQ$33, MATCH(O$10, Settings!$Y$19:$Y$33, 0))))-1), 1, Settings!$AY$23:$AY$38), ""))</f>
        <v/>
      </c>
      <c r="BO452" s="119" t="str">
        <f>IF(OR(P$10="", $B452="", P452="", BO$9=""), "", IFERROR(WORKDAY((DATE(YEAR($B452), MONTH($B452)+INDEX(Settings!$AM$19:$AM$33, MATCH(P$10, Settings!$Y$19:$Y$33, 0)), IF(INDEX(Settings!$AQ$19:$AQ$33, MATCH(P$10, Settings!$Y$19:$Y$33, 0))=0, DAY($B452), INDEX(Settings!$AQ$19:$AQ$33, MATCH(P$10, Settings!$Y$19:$Y$33, 0))))-1), 1, Settings!$AY$23:$AY$38), ""))</f>
        <v/>
      </c>
      <c r="BP452" s="120" t="str">
        <f>IF(OR(Q$10="", $B452="", Q452="", BP$9=""), "", IFERROR(WORKDAY((DATE(YEAR($B452), MONTH($B452)+INDEX(Settings!$AM$19:$AM$33, MATCH(Q$10, Settings!$Y$19:$Y$33, 0)), IF(INDEX(Settings!$AQ$19:$AQ$33, MATCH(Q$10, Settings!$Y$19:$Y$33, 0))=0, DAY($B452), INDEX(Settings!$AQ$19:$AQ$33, MATCH(Q$10, Settings!$Y$19:$Y$33, 0))))-1), 1, Settings!$AY$23:$AY$38), ""))</f>
        <v/>
      </c>
      <c r="BR452" s="118" t="str">
        <f>IF(BB452="", "", IF(BB452&lt;=$B452, WORKDAY(DATE(YEAR($BB452), MONTH(BB452)+1, DAY(BB452)-1), 1, Settings!$AY$23:$AY$38), BB452))</f>
        <v/>
      </c>
      <c r="BS452" s="119" t="str">
        <f>IF(BC452="", "", IF(BC452&lt;=$B452, WORKDAY(DATE(YEAR($BB452), MONTH(BC452)+1, DAY(BC452)-1), 1, Settings!$AY$23:$AY$38), BC452))</f>
        <v/>
      </c>
      <c r="BT452" s="119" t="str">
        <f>IF(BD452="", "", IF(BD452&lt;=$B452, WORKDAY(DATE(YEAR($BB452), MONTH(BD452)+1, DAY(BD452)-1), 1, Settings!$AY$23:$AY$38), BD452))</f>
        <v/>
      </c>
      <c r="BU452" s="119" t="str">
        <f>IF(BE452="", "", IF(BE452&lt;=$B452, WORKDAY(DATE(YEAR($BB452), MONTH(BE452)+1, DAY(BE452)-1), 1, Settings!$AY$23:$AY$38), BE452))</f>
        <v/>
      </c>
      <c r="BV452" s="119" t="str">
        <f>IF(BF452="", "", IF(BF452&lt;=$B452, WORKDAY(DATE(YEAR($BB452), MONTH(BF452)+1, DAY(BF452)-1), 1, Settings!$AY$23:$AY$38), BF452))</f>
        <v/>
      </c>
      <c r="BW452" s="119" t="str">
        <f>IF(BG452="", "", IF(BG452&lt;=$B452, WORKDAY(DATE(YEAR($BB452), MONTH(BG452)+1, DAY(BG452)-1), 1, Settings!$AY$23:$AY$38), BG452))</f>
        <v/>
      </c>
      <c r="BX452" s="119" t="str">
        <f>IF(BH452="", "", IF(BH452&lt;=$B452, WORKDAY(DATE(YEAR($BB452), MONTH(BH452)+1, DAY(BH452)-1), 1, Settings!$AY$23:$AY$38), BH452))</f>
        <v/>
      </c>
      <c r="BY452" s="119" t="str">
        <f>IF(BI452="", "", IF(BI452&lt;=$B452, WORKDAY(DATE(YEAR($BB452), MONTH(BI452)+1, DAY(BI452)-1), 1, Settings!$AY$23:$AY$38), BI452))</f>
        <v/>
      </c>
      <c r="BZ452" s="119" t="str">
        <f>IF(BJ452="", "", IF(BJ452&lt;=$B452, WORKDAY(DATE(YEAR($BB452), MONTH(BJ452)+1, DAY(BJ452)-1), 1, Settings!$AY$23:$AY$38), BJ452))</f>
        <v/>
      </c>
      <c r="CA452" s="119" t="str">
        <f>IF(BK452="", "", IF(BK452&lt;=$B452, WORKDAY(DATE(YEAR($BB452), MONTH(BK452)+1, DAY(BK452)-1), 1, Settings!$AY$23:$AY$38), BK452))</f>
        <v/>
      </c>
      <c r="CB452" s="119" t="str">
        <f>IF(BL452="", "", IF(BL452&lt;=$B452, WORKDAY(DATE(YEAR($BB452), MONTH(BL452)+1, DAY(BL452)-1), 1, Settings!$AY$23:$AY$38), BL452))</f>
        <v/>
      </c>
      <c r="CC452" s="119" t="str">
        <f>IF(BM452="", "", IF(BM452&lt;=$B452, WORKDAY(DATE(YEAR($BB452), MONTH(BM452)+1, DAY(BM452)-1), 1, Settings!$AY$23:$AY$38), BM452))</f>
        <v/>
      </c>
      <c r="CD452" s="119" t="str">
        <f>IF(BN452="", "", IF(BN452&lt;=$B452, WORKDAY(DATE(YEAR($BB452), MONTH(BN452)+1, DAY(BN452)-1), 1, Settings!$AY$23:$AY$38), BN452))</f>
        <v/>
      </c>
      <c r="CE452" s="119" t="str">
        <f>IF(BO452="", "", IF(BO452&lt;=$B452, WORKDAY(DATE(YEAR($BB452), MONTH(BO452)+1, DAY(BO452)-1), 1, Settings!$AY$23:$AY$38), BO452))</f>
        <v/>
      </c>
      <c r="CF452" s="120" t="str">
        <f>IF(BP452="", "", IF(BP452&lt;=$B452, WORKDAY(DATE(YEAR($BB452), MONTH(BP452)+1, DAY(BP452)-1), 1, Settings!$AY$23:$AY$38), BP452))</f>
        <v/>
      </c>
      <c r="CH452" s="48" t="str">
        <f t="shared" si="190"/>
        <v/>
      </c>
      <c r="CI452" s="49" t="str">
        <f t="shared" si="191"/>
        <v/>
      </c>
      <c r="CJ452" s="49" t="str">
        <f t="shared" si="192"/>
        <v/>
      </c>
      <c r="CK452" s="49" t="str">
        <f t="shared" si="193"/>
        <v/>
      </c>
      <c r="CL452" s="49" t="str">
        <f t="shared" si="194"/>
        <v/>
      </c>
      <c r="CM452" s="49" t="str">
        <f t="shared" si="195"/>
        <v/>
      </c>
      <c r="CN452" s="49" t="str">
        <f t="shared" si="196"/>
        <v/>
      </c>
      <c r="CO452" s="49" t="str">
        <f t="shared" si="197"/>
        <v/>
      </c>
      <c r="CP452" s="49" t="str">
        <f t="shared" si="198"/>
        <v/>
      </c>
      <c r="CQ452" s="49" t="str">
        <f t="shared" si="199"/>
        <v/>
      </c>
      <c r="CR452" s="49" t="str">
        <f t="shared" si="200"/>
        <v/>
      </c>
      <c r="CS452" s="49" t="str">
        <f t="shared" si="201"/>
        <v/>
      </c>
      <c r="CT452" s="49" t="str">
        <f t="shared" si="202"/>
        <v/>
      </c>
      <c r="CU452" s="49" t="str">
        <f t="shared" si="203"/>
        <v/>
      </c>
      <c r="CV452" s="16" t="str">
        <f t="shared" si="204"/>
        <v/>
      </c>
      <c r="CX452" s="48" t="str">
        <f t="shared" si="205"/>
        <v/>
      </c>
      <c r="CY452" s="49" t="str">
        <f t="shared" si="206"/>
        <v/>
      </c>
      <c r="CZ452" s="49" t="str">
        <f t="shared" si="207"/>
        <v/>
      </c>
      <c r="DA452" s="49" t="str">
        <f t="shared" si="208"/>
        <v/>
      </c>
      <c r="DB452" s="49" t="str">
        <f t="shared" si="209"/>
        <v/>
      </c>
      <c r="DC452" s="49" t="str">
        <f t="shared" si="210"/>
        <v/>
      </c>
      <c r="DD452" s="49" t="str">
        <f t="shared" si="211"/>
        <v/>
      </c>
      <c r="DE452" s="49" t="str">
        <f t="shared" si="212"/>
        <v/>
      </c>
      <c r="DF452" s="49" t="str">
        <f t="shared" si="213"/>
        <v/>
      </c>
      <c r="DG452" s="49" t="str">
        <f t="shared" si="214"/>
        <v/>
      </c>
      <c r="DH452" s="49" t="str">
        <f t="shared" si="215"/>
        <v/>
      </c>
      <c r="DI452" s="49" t="str">
        <f t="shared" si="216"/>
        <v/>
      </c>
      <c r="DJ452" s="49" t="str">
        <f t="shared" si="217"/>
        <v/>
      </c>
      <c r="DK452" s="49" t="str">
        <f t="shared" si="218"/>
        <v/>
      </c>
      <c r="DL452" s="16" t="str">
        <f t="shared" si="219"/>
        <v/>
      </c>
      <c r="DN452" s="17" t="str">
        <f t="shared" si="220"/>
        <v>Sep 2020</v>
      </c>
    </row>
    <row r="453" spans="1:118" x14ac:dyDescent="0.25">
      <c r="A453" s="30"/>
      <c r="B453" s="102">
        <f>IF(B452="", "", IFERROR(IF(B452+1&gt;Settings!$G$25, "", B452+1), ""))</f>
        <v>44089</v>
      </c>
      <c r="C453" s="294"/>
      <c r="D453" s="295"/>
      <c r="E453" s="295"/>
      <c r="F453" s="295"/>
      <c r="G453" s="295"/>
      <c r="H453" s="295"/>
      <c r="I453" s="295"/>
      <c r="J453" s="295"/>
      <c r="K453" s="295"/>
      <c r="L453" s="295"/>
      <c r="M453" s="295"/>
      <c r="N453" s="295"/>
      <c r="O453" s="295"/>
      <c r="P453" s="295"/>
      <c r="Q453" s="296"/>
      <c r="R453" s="30"/>
      <c r="T453" s="17" t="str">
        <f>IF($B453="", "", IF($B453&lt;Settings!$G$23, "Old", "New"))</f>
        <v>New</v>
      </c>
      <c r="AL453" s="118" t="str">
        <f>IF(OR($B453="", C453="", C$10="", AL$9), "", IFERROR($B453+INDEX(Settings!$AF$19:$AF$33, MATCH(C$10, Settings!$Y$19:$Y$33, 0))+IF(INDEX(Settings!$AI$19:$AI$33, MATCH(C$10, Settings!$Y$19:$Y$33, 0))="", 0, INDEX($AO$2:$AU$8, MATCH(TEXT($B453, "ddd"), $AN$2:$AN$8, 0), MATCH(INDEX(Settings!$AI$19:$AI$33, MATCH(C$10, Settings!$Y$19:$Y$33, 0)), $AO$1:$AU$1, 0))), 0))</f>
        <v/>
      </c>
      <c r="AM453" s="119" t="str">
        <f>IF(OR($B453="", D453="", D$10="", AM$9), "", IFERROR($B453+INDEX(Settings!$AF$19:$AF$33, MATCH(D$10, Settings!$Y$19:$Y$33, 0))+IF(INDEX(Settings!$AI$19:$AI$33, MATCH(D$10, Settings!$Y$19:$Y$33, 0))="", 0, INDEX($AO$2:$AU$8, MATCH(TEXT($B453, "ddd"), $AN$2:$AN$8, 0), MATCH(INDEX(Settings!$AI$19:$AI$33, MATCH(D$10, Settings!$Y$19:$Y$33, 0)), $AO$1:$AU$1, 0))), 0))</f>
        <v/>
      </c>
      <c r="AN453" s="119" t="str">
        <f>IF(OR($B453="", E453="", E$10="", AN$9), "", IFERROR($B453+INDEX(Settings!$AF$19:$AF$33, MATCH(E$10, Settings!$Y$19:$Y$33, 0))+IF(INDEX(Settings!$AI$19:$AI$33, MATCH(E$10, Settings!$Y$19:$Y$33, 0))="", 0, INDEX($AO$2:$AU$8, MATCH(TEXT($B453, "ddd"), $AN$2:$AN$8, 0), MATCH(INDEX(Settings!$AI$19:$AI$33, MATCH(E$10, Settings!$Y$19:$Y$33, 0)), $AO$1:$AU$1, 0))), 0))</f>
        <v/>
      </c>
      <c r="AO453" s="119" t="str">
        <f>IF(OR($B453="", F453="", F$10="", AO$9), "", IFERROR($B453+INDEX(Settings!$AF$19:$AF$33, MATCH(F$10, Settings!$Y$19:$Y$33, 0))+IF(INDEX(Settings!$AI$19:$AI$33, MATCH(F$10, Settings!$Y$19:$Y$33, 0))="", 0, INDEX($AO$2:$AU$8, MATCH(TEXT($B453, "ddd"), $AN$2:$AN$8, 0), MATCH(INDEX(Settings!$AI$19:$AI$33, MATCH(F$10, Settings!$Y$19:$Y$33, 0)), $AO$1:$AU$1, 0))), 0))</f>
        <v/>
      </c>
      <c r="AP453" s="119" t="str">
        <f>IF(OR($B453="", G453="", G$10="", AP$9), "", IFERROR($B453+INDEX(Settings!$AF$19:$AF$33, MATCH(G$10, Settings!$Y$19:$Y$33, 0))+IF(INDEX(Settings!$AI$19:$AI$33, MATCH(G$10, Settings!$Y$19:$Y$33, 0))="", 0, INDEX($AO$2:$AU$8, MATCH(TEXT($B453, "ddd"), $AN$2:$AN$8, 0), MATCH(INDEX(Settings!$AI$19:$AI$33, MATCH(G$10, Settings!$Y$19:$Y$33, 0)), $AO$1:$AU$1, 0))), 0))</f>
        <v/>
      </c>
      <c r="AQ453" s="119" t="str">
        <f>IF(OR($B453="", H453="", H$10="", AQ$9), "", IFERROR($B453+INDEX(Settings!$AF$19:$AF$33, MATCH(H$10, Settings!$Y$19:$Y$33, 0))+IF(INDEX(Settings!$AI$19:$AI$33, MATCH(H$10, Settings!$Y$19:$Y$33, 0))="", 0, INDEX($AO$2:$AU$8, MATCH(TEXT($B453, "ddd"), $AN$2:$AN$8, 0), MATCH(INDEX(Settings!$AI$19:$AI$33, MATCH(H$10, Settings!$Y$19:$Y$33, 0)), $AO$1:$AU$1, 0))), 0))</f>
        <v/>
      </c>
      <c r="AR453" s="119" t="str">
        <f>IF(OR($B453="", I453="", I$10="", AR$9), "", IFERROR($B453+INDEX(Settings!$AF$19:$AF$33, MATCH(I$10, Settings!$Y$19:$Y$33, 0))+IF(INDEX(Settings!$AI$19:$AI$33, MATCH(I$10, Settings!$Y$19:$Y$33, 0))="", 0, INDEX($AO$2:$AU$8, MATCH(TEXT($B453, "ddd"), $AN$2:$AN$8, 0), MATCH(INDEX(Settings!$AI$19:$AI$33, MATCH(I$10, Settings!$Y$19:$Y$33, 0)), $AO$1:$AU$1, 0))), 0))</f>
        <v/>
      </c>
      <c r="AS453" s="119" t="str">
        <f>IF(OR($B453="", J453="", J$10="", AS$9), "", IFERROR($B453+INDEX(Settings!$AF$19:$AF$33, MATCH(J$10, Settings!$Y$19:$Y$33, 0))+IF(INDEX(Settings!$AI$19:$AI$33, MATCH(J$10, Settings!$Y$19:$Y$33, 0))="", 0, INDEX($AO$2:$AU$8, MATCH(TEXT($B453, "ddd"), $AN$2:$AN$8, 0), MATCH(INDEX(Settings!$AI$19:$AI$33, MATCH(J$10, Settings!$Y$19:$Y$33, 0)), $AO$1:$AU$1, 0))), 0))</f>
        <v/>
      </c>
      <c r="AT453" s="119" t="str">
        <f>IF(OR($B453="", K453="", K$10="", AT$9), "", IFERROR($B453+INDEX(Settings!$AF$19:$AF$33, MATCH(K$10, Settings!$Y$19:$Y$33, 0))+IF(INDEX(Settings!$AI$19:$AI$33, MATCH(K$10, Settings!$Y$19:$Y$33, 0))="", 0, INDEX($AO$2:$AU$8, MATCH(TEXT($B453, "ddd"), $AN$2:$AN$8, 0), MATCH(INDEX(Settings!$AI$19:$AI$33, MATCH(K$10, Settings!$Y$19:$Y$33, 0)), $AO$1:$AU$1, 0))), 0))</f>
        <v/>
      </c>
      <c r="AU453" s="119" t="str">
        <f>IF(OR($B453="", L453="", L$10="", AU$9), "", IFERROR($B453+INDEX(Settings!$AF$19:$AF$33, MATCH(L$10, Settings!$Y$19:$Y$33, 0))+IF(INDEX(Settings!$AI$19:$AI$33, MATCH(L$10, Settings!$Y$19:$Y$33, 0))="", 0, INDEX($AO$2:$AU$8, MATCH(TEXT($B453, "ddd"), $AN$2:$AN$8, 0), MATCH(INDEX(Settings!$AI$19:$AI$33, MATCH(L$10, Settings!$Y$19:$Y$33, 0)), $AO$1:$AU$1, 0))), 0))</f>
        <v/>
      </c>
      <c r="AV453" s="119" t="str">
        <f>IF(OR($B453="", M453="", M$10="", AV$9), "", IFERROR($B453+INDEX(Settings!$AF$19:$AF$33, MATCH(M$10, Settings!$Y$19:$Y$33, 0))+IF(INDEX(Settings!$AI$19:$AI$33, MATCH(M$10, Settings!$Y$19:$Y$33, 0))="", 0, INDEX($AO$2:$AU$8, MATCH(TEXT($B453, "ddd"), $AN$2:$AN$8, 0), MATCH(INDEX(Settings!$AI$19:$AI$33, MATCH(M$10, Settings!$Y$19:$Y$33, 0)), $AO$1:$AU$1, 0))), 0))</f>
        <v/>
      </c>
      <c r="AW453" s="119" t="str">
        <f>IF(OR($B453="", N453="", N$10="", AW$9), "", IFERROR($B453+INDEX(Settings!$AF$19:$AF$33, MATCH(N$10, Settings!$Y$19:$Y$33, 0))+IF(INDEX(Settings!$AI$19:$AI$33, MATCH(N$10, Settings!$Y$19:$Y$33, 0))="", 0, INDEX($AO$2:$AU$8, MATCH(TEXT($B453, "ddd"), $AN$2:$AN$8, 0), MATCH(INDEX(Settings!$AI$19:$AI$33, MATCH(N$10, Settings!$Y$19:$Y$33, 0)), $AO$1:$AU$1, 0))), 0))</f>
        <v/>
      </c>
      <c r="AX453" s="119" t="str">
        <f>IF(OR($B453="", O453="", O$10="", AX$9), "", IFERROR($B453+INDEX(Settings!$AF$19:$AF$33, MATCH(O$10, Settings!$Y$19:$Y$33, 0))+IF(INDEX(Settings!$AI$19:$AI$33, MATCH(O$10, Settings!$Y$19:$Y$33, 0))="", 0, INDEX($AO$2:$AU$8, MATCH(TEXT($B453, "ddd"), $AN$2:$AN$8, 0), MATCH(INDEX(Settings!$AI$19:$AI$33, MATCH(O$10, Settings!$Y$19:$Y$33, 0)), $AO$1:$AU$1, 0))), 0))</f>
        <v/>
      </c>
      <c r="AY453" s="119" t="str">
        <f>IF(OR($B453="", P453="", P$10="", AY$9), "", IFERROR($B453+INDEX(Settings!$AF$19:$AF$33, MATCH(P$10, Settings!$Y$19:$Y$33, 0))+IF(INDEX(Settings!$AI$19:$AI$33, MATCH(P$10, Settings!$Y$19:$Y$33, 0))="", 0, INDEX($AO$2:$AU$8, MATCH(TEXT($B453, "ddd"), $AN$2:$AN$8, 0), MATCH(INDEX(Settings!$AI$19:$AI$33, MATCH(P$10, Settings!$Y$19:$Y$33, 0)), $AO$1:$AU$1, 0))), 0))</f>
        <v/>
      </c>
      <c r="AZ453" s="120" t="str">
        <f>IF(OR($B453="", Q453="", Q$10="", AZ$9), "", IFERROR($B453+INDEX(Settings!$AF$19:$AF$33, MATCH(Q$10, Settings!$Y$19:$Y$33, 0))+IF(INDEX(Settings!$AI$19:$AI$33, MATCH(Q$10, Settings!$Y$19:$Y$33, 0))="", 0, INDEX($AO$2:$AU$8, MATCH(TEXT($B453, "ddd"), $AN$2:$AN$8, 0), MATCH(INDEX(Settings!$AI$19:$AI$33, MATCH(Q$10, Settings!$Y$19:$Y$33, 0)), $AO$1:$AU$1, 0))), 0))</f>
        <v/>
      </c>
      <c r="BB453" s="118" t="str">
        <f>IF(OR(C$10="", $B453="", C453="", BB$9=""), "", IFERROR(WORKDAY((DATE(YEAR($B453), MONTH($B453)+INDEX(Settings!$AM$19:$AM$33, MATCH(C$10, Settings!$Y$19:$Y$33, 0)), IF(INDEX(Settings!$AQ$19:$AQ$33, MATCH(C$10, Settings!$Y$19:$Y$33, 0))=0, DAY($B453), INDEX(Settings!$AQ$19:$AQ$33, MATCH(C$10, Settings!$Y$19:$Y$33, 0))))-1), 1, Settings!$AY$23:$AY$38), ""))</f>
        <v/>
      </c>
      <c r="BC453" s="119" t="str">
        <f>IF(OR(D$10="", $B453="", D453="", BC$9=""), "", IFERROR(WORKDAY((DATE(YEAR($B453), MONTH($B453)+INDEX(Settings!$AM$19:$AM$33, MATCH(D$10, Settings!$Y$19:$Y$33, 0)), IF(INDEX(Settings!$AQ$19:$AQ$33, MATCH(D$10, Settings!$Y$19:$Y$33, 0))=0, DAY($B453), INDEX(Settings!$AQ$19:$AQ$33, MATCH(D$10, Settings!$Y$19:$Y$33, 0))))-1), 1, Settings!$AY$23:$AY$38), ""))</f>
        <v/>
      </c>
      <c r="BD453" s="119" t="str">
        <f>IF(OR(E$10="", $B453="", E453="", BD$9=""), "", IFERROR(WORKDAY((DATE(YEAR($B453), MONTH($B453)+INDEX(Settings!$AM$19:$AM$33, MATCH(E$10, Settings!$Y$19:$Y$33, 0)), IF(INDEX(Settings!$AQ$19:$AQ$33, MATCH(E$10, Settings!$Y$19:$Y$33, 0))=0, DAY($B453), INDEX(Settings!$AQ$19:$AQ$33, MATCH(E$10, Settings!$Y$19:$Y$33, 0))))-1), 1, Settings!$AY$23:$AY$38), ""))</f>
        <v/>
      </c>
      <c r="BE453" s="119" t="str">
        <f>IF(OR(F$10="", $B453="", F453="", BE$9=""), "", IFERROR(WORKDAY((DATE(YEAR($B453), MONTH($B453)+INDEX(Settings!$AM$19:$AM$33, MATCH(F$10, Settings!$Y$19:$Y$33, 0)), IF(INDEX(Settings!$AQ$19:$AQ$33, MATCH(F$10, Settings!$Y$19:$Y$33, 0))=0, DAY($B453), INDEX(Settings!$AQ$19:$AQ$33, MATCH(F$10, Settings!$Y$19:$Y$33, 0))))-1), 1, Settings!$AY$23:$AY$38), ""))</f>
        <v/>
      </c>
      <c r="BF453" s="119" t="str">
        <f>IF(OR(G$10="", $B453="", G453="", BF$9=""), "", IFERROR(WORKDAY((DATE(YEAR($B453), MONTH($B453)+INDEX(Settings!$AM$19:$AM$33, MATCH(G$10, Settings!$Y$19:$Y$33, 0)), IF(INDEX(Settings!$AQ$19:$AQ$33, MATCH(G$10, Settings!$Y$19:$Y$33, 0))=0, DAY($B453), INDEX(Settings!$AQ$19:$AQ$33, MATCH(G$10, Settings!$Y$19:$Y$33, 0))))-1), 1, Settings!$AY$23:$AY$38), ""))</f>
        <v/>
      </c>
      <c r="BG453" s="119" t="str">
        <f>IF(OR(H$10="", $B453="", H453="", BG$9=""), "", IFERROR(WORKDAY((DATE(YEAR($B453), MONTH($B453)+INDEX(Settings!$AM$19:$AM$33, MATCH(H$10, Settings!$Y$19:$Y$33, 0)), IF(INDEX(Settings!$AQ$19:$AQ$33, MATCH(H$10, Settings!$Y$19:$Y$33, 0))=0, DAY($B453), INDEX(Settings!$AQ$19:$AQ$33, MATCH(H$10, Settings!$Y$19:$Y$33, 0))))-1), 1, Settings!$AY$23:$AY$38), ""))</f>
        <v/>
      </c>
      <c r="BH453" s="119" t="str">
        <f>IF(OR(I$10="", $B453="", I453="", BH$9=""), "", IFERROR(WORKDAY((DATE(YEAR($B453), MONTH($B453)+INDEX(Settings!$AM$19:$AM$33, MATCH(I$10, Settings!$Y$19:$Y$33, 0)), IF(INDEX(Settings!$AQ$19:$AQ$33, MATCH(I$10, Settings!$Y$19:$Y$33, 0))=0, DAY($B453), INDEX(Settings!$AQ$19:$AQ$33, MATCH(I$10, Settings!$Y$19:$Y$33, 0))))-1), 1, Settings!$AY$23:$AY$38), ""))</f>
        <v/>
      </c>
      <c r="BI453" s="119" t="str">
        <f>IF(OR(J$10="", $B453="", J453="", BI$9=""), "", IFERROR(WORKDAY((DATE(YEAR($B453), MONTH($B453)+INDEX(Settings!$AM$19:$AM$33, MATCH(J$10, Settings!$Y$19:$Y$33, 0)), IF(INDEX(Settings!$AQ$19:$AQ$33, MATCH(J$10, Settings!$Y$19:$Y$33, 0))=0, DAY($B453), INDEX(Settings!$AQ$19:$AQ$33, MATCH(J$10, Settings!$Y$19:$Y$33, 0))))-1), 1, Settings!$AY$23:$AY$38), ""))</f>
        <v/>
      </c>
      <c r="BJ453" s="119" t="str">
        <f>IF(OR(K$10="", $B453="", K453="", BJ$9=""), "", IFERROR(WORKDAY((DATE(YEAR($B453), MONTH($B453)+INDEX(Settings!$AM$19:$AM$33, MATCH(K$10, Settings!$Y$19:$Y$33, 0)), IF(INDEX(Settings!$AQ$19:$AQ$33, MATCH(K$10, Settings!$Y$19:$Y$33, 0))=0, DAY($B453), INDEX(Settings!$AQ$19:$AQ$33, MATCH(K$10, Settings!$Y$19:$Y$33, 0))))-1), 1, Settings!$AY$23:$AY$38), ""))</f>
        <v/>
      </c>
      <c r="BK453" s="119" t="str">
        <f>IF(OR(L$10="", $B453="", L453="", BK$9=""), "", IFERROR(WORKDAY((DATE(YEAR($B453), MONTH($B453)+INDEX(Settings!$AM$19:$AM$33, MATCH(L$10, Settings!$Y$19:$Y$33, 0)), IF(INDEX(Settings!$AQ$19:$AQ$33, MATCH(L$10, Settings!$Y$19:$Y$33, 0))=0, DAY($B453), INDEX(Settings!$AQ$19:$AQ$33, MATCH(L$10, Settings!$Y$19:$Y$33, 0))))-1), 1, Settings!$AY$23:$AY$38), ""))</f>
        <v/>
      </c>
      <c r="BL453" s="119" t="str">
        <f>IF(OR(M$10="", $B453="", M453="", BL$9=""), "", IFERROR(WORKDAY((DATE(YEAR($B453), MONTH($B453)+INDEX(Settings!$AM$19:$AM$33, MATCH(M$10, Settings!$Y$19:$Y$33, 0)), IF(INDEX(Settings!$AQ$19:$AQ$33, MATCH(M$10, Settings!$Y$19:$Y$33, 0))=0, DAY($B453), INDEX(Settings!$AQ$19:$AQ$33, MATCH(M$10, Settings!$Y$19:$Y$33, 0))))-1), 1, Settings!$AY$23:$AY$38), ""))</f>
        <v/>
      </c>
      <c r="BM453" s="119" t="str">
        <f>IF(OR(N$10="", $B453="", N453="", BM$9=""), "", IFERROR(WORKDAY((DATE(YEAR($B453), MONTH($B453)+INDEX(Settings!$AM$19:$AM$33, MATCH(N$10, Settings!$Y$19:$Y$33, 0)), IF(INDEX(Settings!$AQ$19:$AQ$33, MATCH(N$10, Settings!$Y$19:$Y$33, 0))=0, DAY($B453), INDEX(Settings!$AQ$19:$AQ$33, MATCH(N$10, Settings!$Y$19:$Y$33, 0))))-1), 1, Settings!$AY$23:$AY$38), ""))</f>
        <v/>
      </c>
      <c r="BN453" s="119" t="str">
        <f>IF(OR(O$10="", $B453="", O453="", BN$9=""), "", IFERROR(WORKDAY((DATE(YEAR($B453), MONTH($B453)+INDEX(Settings!$AM$19:$AM$33, MATCH(O$10, Settings!$Y$19:$Y$33, 0)), IF(INDEX(Settings!$AQ$19:$AQ$33, MATCH(O$10, Settings!$Y$19:$Y$33, 0))=0, DAY($B453), INDEX(Settings!$AQ$19:$AQ$33, MATCH(O$10, Settings!$Y$19:$Y$33, 0))))-1), 1, Settings!$AY$23:$AY$38), ""))</f>
        <v/>
      </c>
      <c r="BO453" s="119" t="str">
        <f>IF(OR(P$10="", $B453="", P453="", BO$9=""), "", IFERROR(WORKDAY((DATE(YEAR($B453), MONTH($B453)+INDEX(Settings!$AM$19:$AM$33, MATCH(P$10, Settings!$Y$19:$Y$33, 0)), IF(INDEX(Settings!$AQ$19:$AQ$33, MATCH(P$10, Settings!$Y$19:$Y$33, 0))=0, DAY($B453), INDEX(Settings!$AQ$19:$AQ$33, MATCH(P$10, Settings!$Y$19:$Y$33, 0))))-1), 1, Settings!$AY$23:$AY$38), ""))</f>
        <v/>
      </c>
      <c r="BP453" s="120" t="str">
        <f>IF(OR(Q$10="", $B453="", Q453="", BP$9=""), "", IFERROR(WORKDAY((DATE(YEAR($B453), MONTH($B453)+INDEX(Settings!$AM$19:$AM$33, MATCH(Q$10, Settings!$Y$19:$Y$33, 0)), IF(INDEX(Settings!$AQ$19:$AQ$33, MATCH(Q$10, Settings!$Y$19:$Y$33, 0))=0, DAY($B453), INDEX(Settings!$AQ$19:$AQ$33, MATCH(Q$10, Settings!$Y$19:$Y$33, 0))))-1), 1, Settings!$AY$23:$AY$38), ""))</f>
        <v/>
      </c>
      <c r="BR453" s="118" t="str">
        <f>IF(BB453="", "", IF(BB453&lt;=$B453, WORKDAY(DATE(YEAR($BB453), MONTH(BB453)+1, DAY(BB453)-1), 1, Settings!$AY$23:$AY$38), BB453))</f>
        <v/>
      </c>
      <c r="BS453" s="119" t="str">
        <f>IF(BC453="", "", IF(BC453&lt;=$B453, WORKDAY(DATE(YEAR($BB453), MONTH(BC453)+1, DAY(BC453)-1), 1, Settings!$AY$23:$AY$38), BC453))</f>
        <v/>
      </c>
      <c r="BT453" s="119" t="str">
        <f>IF(BD453="", "", IF(BD453&lt;=$B453, WORKDAY(DATE(YEAR($BB453), MONTH(BD453)+1, DAY(BD453)-1), 1, Settings!$AY$23:$AY$38), BD453))</f>
        <v/>
      </c>
      <c r="BU453" s="119" t="str">
        <f>IF(BE453="", "", IF(BE453&lt;=$B453, WORKDAY(DATE(YEAR($BB453), MONTH(BE453)+1, DAY(BE453)-1), 1, Settings!$AY$23:$AY$38), BE453))</f>
        <v/>
      </c>
      <c r="BV453" s="119" t="str">
        <f>IF(BF453="", "", IF(BF453&lt;=$B453, WORKDAY(DATE(YEAR($BB453), MONTH(BF453)+1, DAY(BF453)-1), 1, Settings!$AY$23:$AY$38), BF453))</f>
        <v/>
      </c>
      <c r="BW453" s="119" t="str">
        <f>IF(BG453="", "", IF(BG453&lt;=$B453, WORKDAY(DATE(YEAR($BB453), MONTH(BG453)+1, DAY(BG453)-1), 1, Settings!$AY$23:$AY$38), BG453))</f>
        <v/>
      </c>
      <c r="BX453" s="119" t="str">
        <f>IF(BH453="", "", IF(BH453&lt;=$B453, WORKDAY(DATE(YEAR($BB453), MONTH(BH453)+1, DAY(BH453)-1), 1, Settings!$AY$23:$AY$38), BH453))</f>
        <v/>
      </c>
      <c r="BY453" s="119" t="str">
        <f>IF(BI453="", "", IF(BI453&lt;=$B453, WORKDAY(DATE(YEAR($BB453), MONTH(BI453)+1, DAY(BI453)-1), 1, Settings!$AY$23:$AY$38), BI453))</f>
        <v/>
      </c>
      <c r="BZ453" s="119" t="str">
        <f>IF(BJ453="", "", IF(BJ453&lt;=$B453, WORKDAY(DATE(YEAR($BB453), MONTH(BJ453)+1, DAY(BJ453)-1), 1, Settings!$AY$23:$AY$38), BJ453))</f>
        <v/>
      </c>
      <c r="CA453" s="119" t="str">
        <f>IF(BK453="", "", IF(BK453&lt;=$B453, WORKDAY(DATE(YEAR($BB453), MONTH(BK453)+1, DAY(BK453)-1), 1, Settings!$AY$23:$AY$38), BK453))</f>
        <v/>
      </c>
      <c r="CB453" s="119" t="str">
        <f>IF(BL453="", "", IF(BL453&lt;=$B453, WORKDAY(DATE(YEAR($BB453), MONTH(BL453)+1, DAY(BL453)-1), 1, Settings!$AY$23:$AY$38), BL453))</f>
        <v/>
      </c>
      <c r="CC453" s="119" t="str">
        <f>IF(BM453="", "", IF(BM453&lt;=$B453, WORKDAY(DATE(YEAR($BB453), MONTH(BM453)+1, DAY(BM453)-1), 1, Settings!$AY$23:$AY$38), BM453))</f>
        <v/>
      </c>
      <c r="CD453" s="119" t="str">
        <f>IF(BN453="", "", IF(BN453&lt;=$B453, WORKDAY(DATE(YEAR($BB453), MONTH(BN453)+1, DAY(BN453)-1), 1, Settings!$AY$23:$AY$38), BN453))</f>
        <v/>
      </c>
      <c r="CE453" s="119" t="str">
        <f>IF(BO453="", "", IF(BO453&lt;=$B453, WORKDAY(DATE(YEAR($BB453), MONTH(BO453)+1, DAY(BO453)-1), 1, Settings!$AY$23:$AY$38), BO453))</f>
        <v/>
      </c>
      <c r="CF453" s="120" t="str">
        <f>IF(BP453="", "", IF(BP453&lt;=$B453, WORKDAY(DATE(YEAR($BB453), MONTH(BP453)+1, DAY(BP453)-1), 1, Settings!$AY$23:$AY$38), BP453))</f>
        <v/>
      </c>
      <c r="CH453" s="48" t="str">
        <f t="shared" si="190"/>
        <v/>
      </c>
      <c r="CI453" s="49" t="str">
        <f t="shared" si="191"/>
        <v/>
      </c>
      <c r="CJ453" s="49" t="str">
        <f t="shared" si="192"/>
        <v/>
      </c>
      <c r="CK453" s="49" t="str">
        <f t="shared" si="193"/>
        <v/>
      </c>
      <c r="CL453" s="49" t="str">
        <f t="shared" si="194"/>
        <v/>
      </c>
      <c r="CM453" s="49" t="str">
        <f t="shared" si="195"/>
        <v/>
      </c>
      <c r="CN453" s="49" t="str">
        <f t="shared" si="196"/>
        <v/>
      </c>
      <c r="CO453" s="49" t="str">
        <f t="shared" si="197"/>
        <v/>
      </c>
      <c r="CP453" s="49" t="str">
        <f t="shared" si="198"/>
        <v/>
      </c>
      <c r="CQ453" s="49" t="str">
        <f t="shared" si="199"/>
        <v/>
      </c>
      <c r="CR453" s="49" t="str">
        <f t="shared" si="200"/>
        <v/>
      </c>
      <c r="CS453" s="49" t="str">
        <f t="shared" si="201"/>
        <v/>
      </c>
      <c r="CT453" s="49" t="str">
        <f t="shared" si="202"/>
        <v/>
      </c>
      <c r="CU453" s="49" t="str">
        <f t="shared" si="203"/>
        <v/>
      </c>
      <c r="CV453" s="16" t="str">
        <f t="shared" si="204"/>
        <v/>
      </c>
      <c r="CX453" s="48" t="str">
        <f t="shared" si="205"/>
        <v/>
      </c>
      <c r="CY453" s="49" t="str">
        <f t="shared" si="206"/>
        <v/>
      </c>
      <c r="CZ453" s="49" t="str">
        <f t="shared" si="207"/>
        <v/>
      </c>
      <c r="DA453" s="49" t="str">
        <f t="shared" si="208"/>
        <v/>
      </c>
      <c r="DB453" s="49" t="str">
        <f t="shared" si="209"/>
        <v/>
      </c>
      <c r="DC453" s="49" t="str">
        <f t="shared" si="210"/>
        <v/>
      </c>
      <c r="DD453" s="49" t="str">
        <f t="shared" si="211"/>
        <v/>
      </c>
      <c r="DE453" s="49" t="str">
        <f t="shared" si="212"/>
        <v/>
      </c>
      <c r="DF453" s="49" t="str">
        <f t="shared" si="213"/>
        <v/>
      </c>
      <c r="DG453" s="49" t="str">
        <f t="shared" si="214"/>
        <v/>
      </c>
      <c r="DH453" s="49" t="str">
        <f t="shared" si="215"/>
        <v/>
      </c>
      <c r="DI453" s="49" t="str">
        <f t="shared" si="216"/>
        <v/>
      </c>
      <c r="DJ453" s="49" t="str">
        <f t="shared" si="217"/>
        <v/>
      </c>
      <c r="DK453" s="49" t="str">
        <f t="shared" si="218"/>
        <v/>
      </c>
      <c r="DL453" s="16" t="str">
        <f t="shared" si="219"/>
        <v/>
      </c>
      <c r="DN453" s="17" t="str">
        <f t="shared" si="220"/>
        <v>Sep 2020</v>
      </c>
    </row>
    <row r="454" spans="1:118" x14ac:dyDescent="0.25">
      <c r="A454" s="30"/>
      <c r="B454" s="102">
        <f>IF(B453="", "", IFERROR(IF(B453+1&gt;Settings!$G$25, "", B453+1), ""))</f>
        <v>44090</v>
      </c>
      <c r="C454" s="294"/>
      <c r="D454" s="295"/>
      <c r="E454" s="295"/>
      <c r="F454" s="295"/>
      <c r="G454" s="295"/>
      <c r="H454" s="295"/>
      <c r="I454" s="295"/>
      <c r="J454" s="295"/>
      <c r="K454" s="295"/>
      <c r="L454" s="295"/>
      <c r="M454" s="295"/>
      <c r="N454" s="295"/>
      <c r="O454" s="295"/>
      <c r="P454" s="295"/>
      <c r="Q454" s="296"/>
      <c r="R454" s="30"/>
      <c r="T454" s="17" t="str">
        <f>IF($B454="", "", IF($B454&lt;Settings!$G$23, "Old", "New"))</f>
        <v>New</v>
      </c>
      <c r="AL454" s="118" t="str">
        <f>IF(OR($B454="", C454="", C$10="", AL$9), "", IFERROR($B454+INDEX(Settings!$AF$19:$AF$33, MATCH(C$10, Settings!$Y$19:$Y$33, 0))+IF(INDEX(Settings!$AI$19:$AI$33, MATCH(C$10, Settings!$Y$19:$Y$33, 0))="", 0, INDEX($AO$2:$AU$8, MATCH(TEXT($B454, "ddd"), $AN$2:$AN$8, 0), MATCH(INDEX(Settings!$AI$19:$AI$33, MATCH(C$10, Settings!$Y$19:$Y$33, 0)), $AO$1:$AU$1, 0))), 0))</f>
        <v/>
      </c>
      <c r="AM454" s="119" t="str">
        <f>IF(OR($B454="", D454="", D$10="", AM$9), "", IFERROR($B454+INDEX(Settings!$AF$19:$AF$33, MATCH(D$10, Settings!$Y$19:$Y$33, 0))+IF(INDEX(Settings!$AI$19:$AI$33, MATCH(D$10, Settings!$Y$19:$Y$33, 0))="", 0, INDEX($AO$2:$AU$8, MATCH(TEXT($B454, "ddd"), $AN$2:$AN$8, 0), MATCH(INDEX(Settings!$AI$19:$AI$33, MATCH(D$10, Settings!$Y$19:$Y$33, 0)), $AO$1:$AU$1, 0))), 0))</f>
        <v/>
      </c>
      <c r="AN454" s="119" t="str">
        <f>IF(OR($B454="", E454="", E$10="", AN$9), "", IFERROR($B454+INDEX(Settings!$AF$19:$AF$33, MATCH(E$10, Settings!$Y$19:$Y$33, 0))+IF(INDEX(Settings!$AI$19:$AI$33, MATCH(E$10, Settings!$Y$19:$Y$33, 0))="", 0, INDEX($AO$2:$AU$8, MATCH(TEXT($B454, "ddd"), $AN$2:$AN$8, 0), MATCH(INDEX(Settings!$AI$19:$AI$33, MATCH(E$10, Settings!$Y$19:$Y$33, 0)), $AO$1:$AU$1, 0))), 0))</f>
        <v/>
      </c>
      <c r="AO454" s="119" t="str">
        <f>IF(OR($B454="", F454="", F$10="", AO$9), "", IFERROR($B454+INDEX(Settings!$AF$19:$AF$33, MATCH(F$10, Settings!$Y$19:$Y$33, 0))+IF(INDEX(Settings!$AI$19:$AI$33, MATCH(F$10, Settings!$Y$19:$Y$33, 0))="", 0, INDEX($AO$2:$AU$8, MATCH(TEXT($B454, "ddd"), $AN$2:$AN$8, 0), MATCH(INDEX(Settings!$AI$19:$AI$33, MATCH(F$10, Settings!$Y$19:$Y$33, 0)), $AO$1:$AU$1, 0))), 0))</f>
        <v/>
      </c>
      <c r="AP454" s="119" t="str">
        <f>IF(OR($B454="", G454="", G$10="", AP$9), "", IFERROR($B454+INDEX(Settings!$AF$19:$AF$33, MATCH(G$10, Settings!$Y$19:$Y$33, 0))+IF(INDEX(Settings!$AI$19:$AI$33, MATCH(G$10, Settings!$Y$19:$Y$33, 0))="", 0, INDEX($AO$2:$AU$8, MATCH(TEXT($B454, "ddd"), $AN$2:$AN$8, 0), MATCH(INDEX(Settings!$AI$19:$AI$33, MATCH(G$10, Settings!$Y$19:$Y$33, 0)), $AO$1:$AU$1, 0))), 0))</f>
        <v/>
      </c>
      <c r="AQ454" s="119" t="str">
        <f>IF(OR($B454="", H454="", H$10="", AQ$9), "", IFERROR($B454+INDEX(Settings!$AF$19:$AF$33, MATCH(H$10, Settings!$Y$19:$Y$33, 0))+IF(INDEX(Settings!$AI$19:$AI$33, MATCH(H$10, Settings!$Y$19:$Y$33, 0))="", 0, INDEX($AO$2:$AU$8, MATCH(TEXT($B454, "ddd"), $AN$2:$AN$8, 0), MATCH(INDEX(Settings!$AI$19:$AI$33, MATCH(H$10, Settings!$Y$19:$Y$33, 0)), $AO$1:$AU$1, 0))), 0))</f>
        <v/>
      </c>
      <c r="AR454" s="119" t="str">
        <f>IF(OR($B454="", I454="", I$10="", AR$9), "", IFERROR($B454+INDEX(Settings!$AF$19:$AF$33, MATCH(I$10, Settings!$Y$19:$Y$33, 0))+IF(INDEX(Settings!$AI$19:$AI$33, MATCH(I$10, Settings!$Y$19:$Y$33, 0))="", 0, INDEX($AO$2:$AU$8, MATCH(TEXT($B454, "ddd"), $AN$2:$AN$8, 0), MATCH(INDEX(Settings!$AI$19:$AI$33, MATCH(I$10, Settings!$Y$19:$Y$33, 0)), $AO$1:$AU$1, 0))), 0))</f>
        <v/>
      </c>
      <c r="AS454" s="119" t="str">
        <f>IF(OR($B454="", J454="", J$10="", AS$9), "", IFERROR($B454+INDEX(Settings!$AF$19:$AF$33, MATCH(J$10, Settings!$Y$19:$Y$33, 0))+IF(INDEX(Settings!$AI$19:$AI$33, MATCH(J$10, Settings!$Y$19:$Y$33, 0))="", 0, INDEX($AO$2:$AU$8, MATCH(TEXT($B454, "ddd"), $AN$2:$AN$8, 0), MATCH(INDEX(Settings!$AI$19:$AI$33, MATCH(J$10, Settings!$Y$19:$Y$33, 0)), $AO$1:$AU$1, 0))), 0))</f>
        <v/>
      </c>
      <c r="AT454" s="119" t="str">
        <f>IF(OR($B454="", K454="", K$10="", AT$9), "", IFERROR($B454+INDEX(Settings!$AF$19:$AF$33, MATCH(K$10, Settings!$Y$19:$Y$33, 0))+IF(INDEX(Settings!$AI$19:$AI$33, MATCH(K$10, Settings!$Y$19:$Y$33, 0))="", 0, INDEX($AO$2:$AU$8, MATCH(TEXT($B454, "ddd"), $AN$2:$AN$8, 0), MATCH(INDEX(Settings!$AI$19:$AI$33, MATCH(K$10, Settings!$Y$19:$Y$33, 0)), $AO$1:$AU$1, 0))), 0))</f>
        <v/>
      </c>
      <c r="AU454" s="119" t="str">
        <f>IF(OR($B454="", L454="", L$10="", AU$9), "", IFERROR($B454+INDEX(Settings!$AF$19:$AF$33, MATCH(L$10, Settings!$Y$19:$Y$33, 0))+IF(INDEX(Settings!$AI$19:$AI$33, MATCH(L$10, Settings!$Y$19:$Y$33, 0))="", 0, INDEX($AO$2:$AU$8, MATCH(TEXT($B454, "ddd"), $AN$2:$AN$8, 0), MATCH(INDEX(Settings!$AI$19:$AI$33, MATCH(L$10, Settings!$Y$19:$Y$33, 0)), $AO$1:$AU$1, 0))), 0))</f>
        <v/>
      </c>
      <c r="AV454" s="119" t="str">
        <f>IF(OR($B454="", M454="", M$10="", AV$9), "", IFERROR($B454+INDEX(Settings!$AF$19:$AF$33, MATCH(M$10, Settings!$Y$19:$Y$33, 0))+IF(INDEX(Settings!$AI$19:$AI$33, MATCH(M$10, Settings!$Y$19:$Y$33, 0))="", 0, INDEX($AO$2:$AU$8, MATCH(TEXT($B454, "ddd"), $AN$2:$AN$8, 0), MATCH(INDEX(Settings!$AI$19:$AI$33, MATCH(M$10, Settings!$Y$19:$Y$33, 0)), $AO$1:$AU$1, 0))), 0))</f>
        <v/>
      </c>
      <c r="AW454" s="119" t="str">
        <f>IF(OR($B454="", N454="", N$10="", AW$9), "", IFERROR($B454+INDEX(Settings!$AF$19:$AF$33, MATCH(N$10, Settings!$Y$19:$Y$33, 0))+IF(INDEX(Settings!$AI$19:$AI$33, MATCH(N$10, Settings!$Y$19:$Y$33, 0))="", 0, INDEX($AO$2:$AU$8, MATCH(TEXT($B454, "ddd"), $AN$2:$AN$8, 0), MATCH(INDEX(Settings!$AI$19:$AI$33, MATCH(N$10, Settings!$Y$19:$Y$33, 0)), $AO$1:$AU$1, 0))), 0))</f>
        <v/>
      </c>
      <c r="AX454" s="119" t="str">
        <f>IF(OR($B454="", O454="", O$10="", AX$9), "", IFERROR($B454+INDEX(Settings!$AF$19:$AF$33, MATCH(O$10, Settings!$Y$19:$Y$33, 0))+IF(INDEX(Settings!$AI$19:$AI$33, MATCH(O$10, Settings!$Y$19:$Y$33, 0))="", 0, INDEX($AO$2:$AU$8, MATCH(TEXT($B454, "ddd"), $AN$2:$AN$8, 0), MATCH(INDEX(Settings!$AI$19:$AI$33, MATCH(O$10, Settings!$Y$19:$Y$33, 0)), $AO$1:$AU$1, 0))), 0))</f>
        <v/>
      </c>
      <c r="AY454" s="119" t="str">
        <f>IF(OR($B454="", P454="", P$10="", AY$9), "", IFERROR($B454+INDEX(Settings!$AF$19:$AF$33, MATCH(P$10, Settings!$Y$19:$Y$33, 0))+IF(INDEX(Settings!$AI$19:$AI$33, MATCH(P$10, Settings!$Y$19:$Y$33, 0))="", 0, INDEX($AO$2:$AU$8, MATCH(TEXT($B454, "ddd"), $AN$2:$AN$8, 0), MATCH(INDEX(Settings!$AI$19:$AI$33, MATCH(P$10, Settings!$Y$19:$Y$33, 0)), $AO$1:$AU$1, 0))), 0))</f>
        <v/>
      </c>
      <c r="AZ454" s="120" t="str">
        <f>IF(OR($B454="", Q454="", Q$10="", AZ$9), "", IFERROR($B454+INDEX(Settings!$AF$19:$AF$33, MATCH(Q$10, Settings!$Y$19:$Y$33, 0))+IF(INDEX(Settings!$AI$19:$AI$33, MATCH(Q$10, Settings!$Y$19:$Y$33, 0))="", 0, INDEX($AO$2:$AU$8, MATCH(TEXT($B454, "ddd"), $AN$2:$AN$8, 0), MATCH(INDEX(Settings!$AI$19:$AI$33, MATCH(Q$10, Settings!$Y$19:$Y$33, 0)), $AO$1:$AU$1, 0))), 0))</f>
        <v/>
      </c>
      <c r="BB454" s="118" t="str">
        <f>IF(OR(C$10="", $B454="", C454="", BB$9=""), "", IFERROR(WORKDAY((DATE(YEAR($B454), MONTH($B454)+INDEX(Settings!$AM$19:$AM$33, MATCH(C$10, Settings!$Y$19:$Y$33, 0)), IF(INDEX(Settings!$AQ$19:$AQ$33, MATCH(C$10, Settings!$Y$19:$Y$33, 0))=0, DAY($B454), INDEX(Settings!$AQ$19:$AQ$33, MATCH(C$10, Settings!$Y$19:$Y$33, 0))))-1), 1, Settings!$AY$23:$AY$38), ""))</f>
        <v/>
      </c>
      <c r="BC454" s="119" t="str">
        <f>IF(OR(D$10="", $B454="", D454="", BC$9=""), "", IFERROR(WORKDAY((DATE(YEAR($B454), MONTH($B454)+INDEX(Settings!$AM$19:$AM$33, MATCH(D$10, Settings!$Y$19:$Y$33, 0)), IF(INDEX(Settings!$AQ$19:$AQ$33, MATCH(D$10, Settings!$Y$19:$Y$33, 0))=0, DAY($B454), INDEX(Settings!$AQ$19:$AQ$33, MATCH(D$10, Settings!$Y$19:$Y$33, 0))))-1), 1, Settings!$AY$23:$AY$38), ""))</f>
        <v/>
      </c>
      <c r="BD454" s="119" t="str">
        <f>IF(OR(E$10="", $B454="", E454="", BD$9=""), "", IFERROR(WORKDAY((DATE(YEAR($B454), MONTH($B454)+INDEX(Settings!$AM$19:$AM$33, MATCH(E$10, Settings!$Y$19:$Y$33, 0)), IF(INDEX(Settings!$AQ$19:$AQ$33, MATCH(E$10, Settings!$Y$19:$Y$33, 0))=0, DAY($B454), INDEX(Settings!$AQ$19:$AQ$33, MATCH(E$10, Settings!$Y$19:$Y$33, 0))))-1), 1, Settings!$AY$23:$AY$38), ""))</f>
        <v/>
      </c>
      <c r="BE454" s="119" t="str">
        <f>IF(OR(F$10="", $B454="", F454="", BE$9=""), "", IFERROR(WORKDAY((DATE(YEAR($B454), MONTH($B454)+INDEX(Settings!$AM$19:$AM$33, MATCH(F$10, Settings!$Y$19:$Y$33, 0)), IF(INDEX(Settings!$AQ$19:$AQ$33, MATCH(F$10, Settings!$Y$19:$Y$33, 0))=0, DAY($B454), INDEX(Settings!$AQ$19:$AQ$33, MATCH(F$10, Settings!$Y$19:$Y$33, 0))))-1), 1, Settings!$AY$23:$AY$38), ""))</f>
        <v/>
      </c>
      <c r="BF454" s="119" t="str">
        <f>IF(OR(G$10="", $B454="", G454="", BF$9=""), "", IFERROR(WORKDAY((DATE(YEAR($B454), MONTH($B454)+INDEX(Settings!$AM$19:$AM$33, MATCH(G$10, Settings!$Y$19:$Y$33, 0)), IF(INDEX(Settings!$AQ$19:$AQ$33, MATCH(G$10, Settings!$Y$19:$Y$33, 0))=0, DAY($B454), INDEX(Settings!$AQ$19:$AQ$33, MATCH(G$10, Settings!$Y$19:$Y$33, 0))))-1), 1, Settings!$AY$23:$AY$38), ""))</f>
        <v/>
      </c>
      <c r="BG454" s="119" t="str">
        <f>IF(OR(H$10="", $B454="", H454="", BG$9=""), "", IFERROR(WORKDAY((DATE(YEAR($B454), MONTH($B454)+INDEX(Settings!$AM$19:$AM$33, MATCH(H$10, Settings!$Y$19:$Y$33, 0)), IF(INDEX(Settings!$AQ$19:$AQ$33, MATCH(H$10, Settings!$Y$19:$Y$33, 0))=0, DAY($B454), INDEX(Settings!$AQ$19:$AQ$33, MATCH(H$10, Settings!$Y$19:$Y$33, 0))))-1), 1, Settings!$AY$23:$AY$38), ""))</f>
        <v/>
      </c>
      <c r="BH454" s="119" t="str">
        <f>IF(OR(I$10="", $B454="", I454="", BH$9=""), "", IFERROR(WORKDAY((DATE(YEAR($B454), MONTH($B454)+INDEX(Settings!$AM$19:$AM$33, MATCH(I$10, Settings!$Y$19:$Y$33, 0)), IF(INDEX(Settings!$AQ$19:$AQ$33, MATCH(I$10, Settings!$Y$19:$Y$33, 0))=0, DAY($B454), INDEX(Settings!$AQ$19:$AQ$33, MATCH(I$10, Settings!$Y$19:$Y$33, 0))))-1), 1, Settings!$AY$23:$AY$38), ""))</f>
        <v/>
      </c>
      <c r="BI454" s="119" t="str">
        <f>IF(OR(J$10="", $B454="", J454="", BI$9=""), "", IFERROR(WORKDAY((DATE(YEAR($B454), MONTH($B454)+INDEX(Settings!$AM$19:$AM$33, MATCH(J$10, Settings!$Y$19:$Y$33, 0)), IF(INDEX(Settings!$AQ$19:$AQ$33, MATCH(J$10, Settings!$Y$19:$Y$33, 0))=0, DAY($B454), INDEX(Settings!$AQ$19:$AQ$33, MATCH(J$10, Settings!$Y$19:$Y$33, 0))))-1), 1, Settings!$AY$23:$AY$38), ""))</f>
        <v/>
      </c>
      <c r="BJ454" s="119" t="str">
        <f>IF(OR(K$10="", $B454="", K454="", BJ$9=""), "", IFERROR(WORKDAY((DATE(YEAR($B454), MONTH($B454)+INDEX(Settings!$AM$19:$AM$33, MATCH(K$10, Settings!$Y$19:$Y$33, 0)), IF(INDEX(Settings!$AQ$19:$AQ$33, MATCH(K$10, Settings!$Y$19:$Y$33, 0))=0, DAY($B454), INDEX(Settings!$AQ$19:$AQ$33, MATCH(K$10, Settings!$Y$19:$Y$33, 0))))-1), 1, Settings!$AY$23:$AY$38), ""))</f>
        <v/>
      </c>
      <c r="BK454" s="119" t="str">
        <f>IF(OR(L$10="", $B454="", L454="", BK$9=""), "", IFERROR(WORKDAY((DATE(YEAR($B454), MONTH($B454)+INDEX(Settings!$AM$19:$AM$33, MATCH(L$10, Settings!$Y$19:$Y$33, 0)), IF(INDEX(Settings!$AQ$19:$AQ$33, MATCH(L$10, Settings!$Y$19:$Y$33, 0))=0, DAY($B454), INDEX(Settings!$AQ$19:$AQ$33, MATCH(L$10, Settings!$Y$19:$Y$33, 0))))-1), 1, Settings!$AY$23:$AY$38), ""))</f>
        <v/>
      </c>
      <c r="BL454" s="119" t="str">
        <f>IF(OR(M$10="", $B454="", M454="", BL$9=""), "", IFERROR(WORKDAY((DATE(YEAR($B454), MONTH($B454)+INDEX(Settings!$AM$19:$AM$33, MATCH(M$10, Settings!$Y$19:$Y$33, 0)), IF(INDEX(Settings!$AQ$19:$AQ$33, MATCH(M$10, Settings!$Y$19:$Y$33, 0))=0, DAY($B454), INDEX(Settings!$AQ$19:$AQ$33, MATCH(M$10, Settings!$Y$19:$Y$33, 0))))-1), 1, Settings!$AY$23:$AY$38), ""))</f>
        <v/>
      </c>
      <c r="BM454" s="119" t="str">
        <f>IF(OR(N$10="", $B454="", N454="", BM$9=""), "", IFERROR(WORKDAY((DATE(YEAR($B454), MONTH($B454)+INDEX(Settings!$AM$19:$AM$33, MATCH(N$10, Settings!$Y$19:$Y$33, 0)), IF(INDEX(Settings!$AQ$19:$AQ$33, MATCH(N$10, Settings!$Y$19:$Y$33, 0))=0, DAY($B454), INDEX(Settings!$AQ$19:$AQ$33, MATCH(N$10, Settings!$Y$19:$Y$33, 0))))-1), 1, Settings!$AY$23:$AY$38), ""))</f>
        <v/>
      </c>
      <c r="BN454" s="119" t="str">
        <f>IF(OR(O$10="", $B454="", O454="", BN$9=""), "", IFERROR(WORKDAY((DATE(YEAR($B454), MONTH($B454)+INDEX(Settings!$AM$19:$AM$33, MATCH(O$10, Settings!$Y$19:$Y$33, 0)), IF(INDEX(Settings!$AQ$19:$AQ$33, MATCH(O$10, Settings!$Y$19:$Y$33, 0))=0, DAY($B454), INDEX(Settings!$AQ$19:$AQ$33, MATCH(O$10, Settings!$Y$19:$Y$33, 0))))-1), 1, Settings!$AY$23:$AY$38), ""))</f>
        <v/>
      </c>
      <c r="BO454" s="119" t="str">
        <f>IF(OR(P$10="", $B454="", P454="", BO$9=""), "", IFERROR(WORKDAY((DATE(YEAR($B454), MONTH($B454)+INDEX(Settings!$AM$19:$AM$33, MATCH(P$10, Settings!$Y$19:$Y$33, 0)), IF(INDEX(Settings!$AQ$19:$AQ$33, MATCH(P$10, Settings!$Y$19:$Y$33, 0))=0, DAY($B454), INDEX(Settings!$AQ$19:$AQ$33, MATCH(P$10, Settings!$Y$19:$Y$33, 0))))-1), 1, Settings!$AY$23:$AY$38), ""))</f>
        <v/>
      </c>
      <c r="BP454" s="120" t="str">
        <f>IF(OR(Q$10="", $B454="", Q454="", BP$9=""), "", IFERROR(WORKDAY((DATE(YEAR($B454), MONTH($B454)+INDEX(Settings!$AM$19:$AM$33, MATCH(Q$10, Settings!$Y$19:$Y$33, 0)), IF(INDEX(Settings!$AQ$19:$AQ$33, MATCH(Q$10, Settings!$Y$19:$Y$33, 0))=0, DAY($B454), INDEX(Settings!$AQ$19:$AQ$33, MATCH(Q$10, Settings!$Y$19:$Y$33, 0))))-1), 1, Settings!$AY$23:$AY$38), ""))</f>
        <v/>
      </c>
      <c r="BR454" s="118" t="str">
        <f>IF(BB454="", "", IF(BB454&lt;=$B454, WORKDAY(DATE(YEAR($BB454), MONTH(BB454)+1, DAY(BB454)-1), 1, Settings!$AY$23:$AY$38), BB454))</f>
        <v/>
      </c>
      <c r="BS454" s="119" t="str">
        <f>IF(BC454="", "", IF(BC454&lt;=$B454, WORKDAY(DATE(YEAR($BB454), MONTH(BC454)+1, DAY(BC454)-1), 1, Settings!$AY$23:$AY$38), BC454))</f>
        <v/>
      </c>
      <c r="BT454" s="119" t="str">
        <f>IF(BD454="", "", IF(BD454&lt;=$B454, WORKDAY(DATE(YEAR($BB454), MONTH(BD454)+1, DAY(BD454)-1), 1, Settings!$AY$23:$AY$38), BD454))</f>
        <v/>
      </c>
      <c r="BU454" s="119" t="str">
        <f>IF(BE454="", "", IF(BE454&lt;=$B454, WORKDAY(DATE(YEAR($BB454), MONTH(BE454)+1, DAY(BE454)-1), 1, Settings!$AY$23:$AY$38), BE454))</f>
        <v/>
      </c>
      <c r="BV454" s="119" t="str">
        <f>IF(BF454="", "", IF(BF454&lt;=$B454, WORKDAY(DATE(YEAR($BB454), MONTH(BF454)+1, DAY(BF454)-1), 1, Settings!$AY$23:$AY$38), BF454))</f>
        <v/>
      </c>
      <c r="BW454" s="119" t="str">
        <f>IF(BG454="", "", IF(BG454&lt;=$B454, WORKDAY(DATE(YEAR($BB454), MONTH(BG454)+1, DAY(BG454)-1), 1, Settings!$AY$23:$AY$38), BG454))</f>
        <v/>
      </c>
      <c r="BX454" s="119" t="str">
        <f>IF(BH454="", "", IF(BH454&lt;=$B454, WORKDAY(DATE(YEAR($BB454), MONTH(BH454)+1, DAY(BH454)-1), 1, Settings!$AY$23:$AY$38), BH454))</f>
        <v/>
      </c>
      <c r="BY454" s="119" t="str">
        <f>IF(BI454="", "", IF(BI454&lt;=$B454, WORKDAY(DATE(YEAR($BB454), MONTH(BI454)+1, DAY(BI454)-1), 1, Settings!$AY$23:$AY$38), BI454))</f>
        <v/>
      </c>
      <c r="BZ454" s="119" t="str">
        <f>IF(BJ454="", "", IF(BJ454&lt;=$B454, WORKDAY(DATE(YEAR($BB454), MONTH(BJ454)+1, DAY(BJ454)-1), 1, Settings!$AY$23:$AY$38), BJ454))</f>
        <v/>
      </c>
      <c r="CA454" s="119" t="str">
        <f>IF(BK454="", "", IF(BK454&lt;=$B454, WORKDAY(DATE(YEAR($BB454), MONTH(BK454)+1, DAY(BK454)-1), 1, Settings!$AY$23:$AY$38), BK454))</f>
        <v/>
      </c>
      <c r="CB454" s="119" t="str">
        <f>IF(BL454="", "", IF(BL454&lt;=$B454, WORKDAY(DATE(YEAR($BB454), MONTH(BL454)+1, DAY(BL454)-1), 1, Settings!$AY$23:$AY$38), BL454))</f>
        <v/>
      </c>
      <c r="CC454" s="119" t="str">
        <f>IF(BM454="", "", IF(BM454&lt;=$B454, WORKDAY(DATE(YEAR($BB454), MONTH(BM454)+1, DAY(BM454)-1), 1, Settings!$AY$23:$AY$38), BM454))</f>
        <v/>
      </c>
      <c r="CD454" s="119" t="str">
        <f>IF(BN454="", "", IF(BN454&lt;=$B454, WORKDAY(DATE(YEAR($BB454), MONTH(BN454)+1, DAY(BN454)-1), 1, Settings!$AY$23:$AY$38), BN454))</f>
        <v/>
      </c>
      <c r="CE454" s="119" t="str">
        <f>IF(BO454="", "", IF(BO454&lt;=$B454, WORKDAY(DATE(YEAR($BB454), MONTH(BO454)+1, DAY(BO454)-1), 1, Settings!$AY$23:$AY$38), BO454))</f>
        <v/>
      </c>
      <c r="CF454" s="120" t="str">
        <f>IF(BP454="", "", IF(BP454&lt;=$B454, WORKDAY(DATE(YEAR($BB454), MONTH(BP454)+1, DAY(BP454)-1), 1, Settings!$AY$23:$AY$38), BP454))</f>
        <v/>
      </c>
      <c r="CH454" s="48" t="str">
        <f t="shared" si="190"/>
        <v/>
      </c>
      <c r="CI454" s="49" t="str">
        <f t="shared" si="191"/>
        <v/>
      </c>
      <c r="CJ454" s="49" t="str">
        <f t="shared" si="192"/>
        <v/>
      </c>
      <c r="CK454" s="49" t="str">
        <f t="shared" si="193"/>
        <v/>
      </c>
      <c r="CL454" s="49" t="str">
        <f t="shared" si="194"/>
        <v/>
      </c>
      <c r="CM454" s="49" t="str">
        <f t="shared" si="195"/>
        <v/>
      </c>
      <c r="CN454" s="49" t="str">
        <f t="shared" si="196"/>
        <v/>
      </c>
      <c r="CO454" s="49" t="str">
        <f t="shared" si="197"/>
        <v/>
      </c>
      <c r="CP454" s="49" t="str">
        <f t="shared" si="198"/>
        <v/>
      </c>
      <c r="CQ454" s="49" t="str">
        <f t="shared" si="199"/>
        <v/>
      </c>
      <c r="CR454" s="49" t="str">
        <f t="shared" si="200"/>
        <v/>
      </c>
      <c r="CS454" s="49" t="str">
        <f t="shared" si="201"/>
        <v/>
      </c>
      <c r="CT454" s="49" t="str">
        <f t="shared" si="202"/>
        <v/>
      </c>
      <c r="CU454" s="49" t="str">
        <f t="shared" si="203"/>
        <v/>
      </c>
      <c r="CV454" s="16" t="str">
        <f t="shared" si="204"/>
        <v/>
      </c>
      <c r="CX454" s="48" t="str">
        <f t="shared" si="205"/>
        <v/>
      </c>
      <c r="CY454" s="49" t="str">
        <f t="shared" si="206"/>
        <v/>
      </c>
      <c r="CZ454" s="49" t="str">
        <f t="shared" si="207"/>
        <v/>
      </c>
      <c r="DA454" s="49" t="str">
        <f t="shared" si="208"/>
        <v/>
      </c>
      <c r="DB454" s="49" t="str">
        <f t="shared" si="209"/>
        <v/>
      </c>
      <c r="DC454" s="49" t="str">
        <f t="shared" si="210"/>
        <v/>
      </c>
      <c r="DD454" s="49" t="str">
        <f t="shared" si="211"/>
        <v/>
      </c>
      <c r="DE454" s="49" t="str">
        <f t="shared" si="212"/>
        <v/>
      </c>
      <c r="DF454" s="49" t="str">
        <f t="shared" si="213"/>
        <v/>
      </c>
      <c r="DG454" s="49" t="str">
        <f t="shared" si="214"/>
        <v/>
      </c>
      <c r="DH454" s="49" t="str">
        <f t="shared" si="215"/>
        <v/>
      </c>
      <c r="DI454" s="49" t="str">
        <f t="shared" si="216"/>
        <v/>
      </c>
      <c r="DJ454" s="49" t="str">
        <f t="shared" si="217"/>
        <v/>
      </c>
      <c r="DK454" s="49" t="str">
        <f t="shared" si="218"/>
        <v/>
      </c>
      <c r="DL454" s="16" t="str">
        <f t="shared" si="219"/>
        <v/>
      </c>
      <c r="DN454" s="17" t="str">
        <f t="shared" si="220"/>
        <v>Sep 2020</v>
      </c>
    </row>
    <row r="455" spans="1:118" x14ac:dyDescent="0.25">
      <c r="A455" s="30"/>
      <c r="B455" s="102">
        <f>IF(B454="", "", IFERROR(IF(B454+1&gt;Settings!$G$25, "", B454+1), ""))</f>
        <v>44091</v>
      </c>
      <c r="C455" s="294"/>
      <c r="D455" s="295"/>
      <c r="E455" s="295"/>
      <c r="F455" s="295"/>
      <c r="G455" s="295"/>
      <c r="H455" s="295"/>
      <c r="I455" s="295"/>
      <c r="J455" s="295"/>
      <c r="K455" s="295"/>
      <c r="L455" s="295"/>
      <c r="M455" s="295"/>
      <c r="N455" s="295"/>
      <c r="O455" s="295"/>
      <c r="P455" s="295"/>
      <c r="Q455" s="296"/>
      <c r="R455" s="30"/>
      <c r="T455" s="17" t="str">
        <f>IF($B455="", "", IF($B455&lt;Settings!$G$23, "Old", "New"))</f>
        <v>New</v>
      </c>
      <c r="AL455" s="118" t="str">
        <f>IF(OR($B455="", C455="", C$10="", AL$9), "", IFERROR($B455+INDEX(Settings!$AF$19:$AF$33, MATCH(C$10, Settings!$Y$19:$Y$33, 0))+IF(INDEX(Settings!$AI$19:$AI$33, MATCH(C$10, Settings!$Y$19:$Y$33, 0))="", 0, INDEX($AO$2:$AU$8, MATCH(TEXT($B455, "ddd"), $AN$2:$AN$8, 0), MATCH(INDEX(Settings!$AI$19:$AI$33, MATCH(C$10, Settings!$Y$19:$Y$33, 0)), $AO$1:$AU$1, 0))), 0))</f>
        <v/>
      </c>
      <c r="AM455" s="119" t="str">
        <f>IF(OR($B455="", D455="", D$10="", AM$9), "", IFERROR($B455+INDEX(Settings!$AF$19:$AF$33, MATCH(D$10, Settings!$Y$19:$Y$33, 0))+IF(INDEX(Settings!$AI$19:$AI$33, MATCH(D$10, Settings!$Y$19:$Y$33, 0))="", 0, INDEX($AO$2:$AU$8, MATCH(TEXT($B455, "ddd"), $AN$2:$AN$8, 0), MATCH(INDEX(Settings!$AI$19:$AI$33, MATCH(D$10, Settings!$Y$19:$Y$33, 0)), $AO$1:$AU$1, 0))), 0))</f>
        <v/>
      </c>
      <c r="AN455" s="119" t="str">
        <f>IF(OR($B455="", E455="", E$10="", AN$9), "", IFERROR($B455+INDEX(Settings!$AF$19:$AF$33, MATCH(E$10, Settings!$Y$19:$Y$33, 0))+IF(INDEX(Settings!$AI$19:$AI$33, MATCH(E$10, Settings!$Y$19:$Y$33, 0))="", 0, INDEX($AO$2:$AU$8, MATCH(TEXT($B455, "ddd"), $AN$2:$AN$8, 0), MATCH(INDEX(Settings!$AI$19:$AI$33, MATCH(E$10, Settings!$Y$19:$Y$33, 0)), $AO$1:$AU$1, 0))), 0))</f>
        <v/>
      </c>
      <c r="AO455" s="119" t="str">
        <f>IF(OR($B455="", F455="", F$10="", AO$9), "", IFERROR($B455+INDEX(Settings!$AF$19:$AF$33, MATCH(F$10, Settings!$Y$19:$Y$33, 0))+IF(INDEX(Settings!$AI$19:$AI$33, MATCH(F$10, Settings!$Y$19:$Y$33, 0))="", 0, INDEX($AO$2:$AU$8, MATCH(TEXT($B455, "ddd"), $AN$2:$AN$8, 0), MATCH(INDEX(Settings!$AI$19:$AI$33, MATCH(F$10, Settings!$Y$19:$Y$33, 0)), $AO$1:$AU$1, 0))), 0))</f>
        <v/>
      </c>
      <c r="AP455" s="119" t="str">
        <f>IF(OR($B455="", G455="", G$10="", AP$9), "", IFERROR($B455+INDEX(Settings!$AF$19:$AF$33, MATCH(G$10, Settings!$Y$19:$Y$33, 0))+IF(INDEX(Settings!$AI$19:$AI$33, MATCH(G$10, Settings!$Y$19:$Y$33, 0))="", 0, INDEX($AO$2:$AU$8, MATCH(TEXT($B455, "ddd"), $AN$2:$AN$8, 0), MATCH(INDEX(Settings!$AI$19:$AI$33, MATCH(G$10, Settings!$Y$19:$Y$33, 0)), $AO$1:$AU$1, 0))), 0))</f>
        <v/>
      </c>
      <c r="AQ455" s="119" t="str">
        <f>IF(OR($B455="", H455="", H$10="", AQ$9), "", IFERROR($B455+INDEX(Settings!$AF$19:$AF$33, MATCH(H$10, Settings!$Y$19:$Y$33, 0))+IF(INDEX(Settings!$AI$19:$AI$33, MATCH(H$10, Settings!$Y$19:$Y$33, 0))="", 0, INDEX($AO$2:$AU$8, MATCH(TEXT($B455, "ddd"), $AN$2:$AN$8, 0), MATCH(INDEX(Settings!$AI$19:$AI$33, MATCH(H$10, Settings!$Y$19:$Y$33, 0)), $AO$1:$AU$1, 0))), 0))</f>
        <v/>
      </c>
      <c r="AR455" s="119" t="str">
        <f>IF(OR($B455="", I455="", I$10="", AR$9), "", IFERROR($B455+INDEX(Settings!$AF$19:$AF$33, MATCH(I$10, Settings!$Y$19:$Y$33, 0))+IF(INDEX(Settings!$AI$19:$AI$33, MATCH(I$10, Settings!$Y$19:$Y$33, 0))="", 0, INDEX($AO$2:$AU$8, MATCH(TEXT($B455, "ddd"), $AN$2:$AN$8, 0), MATCH(INDEX(Settings!$AI$19:$AI$33, MATCH(I$10, Settings!$Y$19:$Y$33, 0)), $AO$1:$AU$1, 0))), 0))</f>
        <v/>
      </c>
      <c r="AS455" s="119" t="str">
        <f>IF(OR($B455="", J455="", J$10="", AS$9), "", IFERROR($B455+INDEX(Settings!$AF$19:$AF$33, MATCH(J$10, Settings!$Y$19:$Y$33, 0))+IF(INDEX(Settings!$AI$19:$AI$33, MATCH(J$10, Settings!$Y$19:$Y$33, 0))="", 0, INDEX($AO$2:$AU$8, MATCH(TEXT($B455, "ddd"), $AN$2:$AN$8, 0), MATCH(INDEX(Settings!$AI$19:$AI$33, MATCH(J$10, Settings!$Y$19:$Y$33, 0)), $AO$1:$AU$1, 0))), 0))</f>
        <v/>
      </c>
      <c r="AT455" s="119" t="str">
        <f>IF(OR($B455="", K455="", K$10="", AT$9), "", IFERROR($B455+INDEX(Settings!$AF$19:$AF$33, MATCH(K$10, Settings!$Y$19:$Y$33, 0))+IF(INDEX(Settings!$AI$19:$AI$33, MATCH(K$10, Settings!$Y$19:$Y$33, 0))="", 0, INDEX($AO$2:$AU$8, MATCH(TEXT($B455, "ddd"), $AN$2:$AN$8, 0), MATCH(INDEX(Settings!$AI$19:$AI$33, MATCH(K$10, Settings!$Y$19:$Y$33, 0)), $AO$1:$AU$1, 0))), 0))</f>
        <v/>
      </c>
      <c r="AU455" s="119" t="str">
        <f>IF(OR($B455="", L455="", L$10="", AU$9), "", IFERROR($B455+INDEX(Settings!$AF$19:$AF$33, MATCH(L$10, Settings!$Y$19:$Y$33, 0))+IF(INDEX(Settings!$AI$19:$AI$33, MATCH(L$10, Settings!$Y$19:$Y$33, 0))="", 0, INDEX($AO$2:$AU$8, MATCH(TEXT($B455, "ddd"), $AN$2:$AN$8, 0), MATCH(INDEX(Settings!$AI$19:$AI$33, MATCH(L$10, Settings!$Y$19:$Y$33, 0)), $AO$1:$AU$1, 0))), 0))</f>
        <v/>
      </c>
      <c r="AV455" s="119" t="str">
        <f>IF(OR($B455="", M455="", M$10="", AV$9), "", IFERROR($B455+INDEX(Settings!$AF$19:$AF$33, MATCH(M$10, Settings!$Y$19:$Y$33, 0))+IF(INDEX(Settings!$AI$19:$AI$33, MATCH(M$10, Settings!$Y$19:$Y$33, 0))="", 0, INDEX($AO$2:$AU$8, MATCH(TEXT($B455, "ddd"), $AN$2:$AN$8, 0), MATCH(INDEX(Settings!$AI$19:$AI$33, MATCH(M$10, Settings!$Y$19:$Y$33, 0)), $AO$1:$AU$1, 0))), 0))</f>
        <v/>
      </c>
      <c r="AW455" s="119" t="str">
        <f>IF(OR($B455="", N455="", N$10="", AW$9), "", IFERROR($B455+INDEX(Settings!$AF$19:$AF$33, MATCH(N$10, Settings!$Y$19:$Y$33, 0))+IF(INDEX(Settings!$AI$19:$AI$33, MATCH(N$10, Settings!$Y$19:$Y$33, 0))="", 0, INDEX($AO$2:$AU$8, MATCH(TEXT($B455, "ddd"), $AN$2:$AN$8, 0), MATCH(INDEX(Settings!$AI$19:$AI$33, MATCH(N$10, Settings!$Y$19:$Y$33, 0)), $AO$1:$AU$1, 0))), 0))</f>
        <v/>
      </c>
      <c r="AX455" s="119" t="str">
        <f>IF(OR($B455="", O455="", O$10="", AX$9), "", IFERROR($B455+INDEX(Settings!$AF$19:$AF$33, MATCH(O$10, Settings!$Y$19:$Y$33, 0))+IF(INDEX(Settings!$AI$19:$AI$33, MATCH(O$10, Settings!$Y$19:$Y$33, 0))="", 0, INDEX($AO$2:$AU$8, MATCH(TEXT($B455, "ddd"), $AN$2:$AN$8, 0), MATCH(INDEX(Settings!$AI$19:$AI$33, MATCH(O$10, Settings!$Y$19:$Y$33, 0)), $AO$1:$AU$1, 0))), 0))</f>
        <v/>
      </c>
      <c r="AY455" s="119" t="str">
        <f>IF(OR($B455="", P455="", P$10="", AY$9), "", IFERROR($B455+INDEX(Settings!$AF$19:$AF$33, MATCH(P$10, Settings!$Y$19:$Y$33, 0))+IF(INDEX(Settings!$AI$19:$AI$33, MATCH(P$10, Settings!$Y$19:$Y$33, 0))="", 0, INDEX($AO$2:$AU$8, MATCH(TEXT($B455, "ddd"), $AN$2:$AN$8, 0), MATCH(INDEX(Settings!$AI$19:$AI$33, MATCH(P$10, Settings!$Y$19:$Y$33, 0)), $AO$1:$AU$1, 0))), 0))</f>
        <v/>
      </c>
      <c r="AZ455" s="120" t="str">
        <f>IF(OR($B455="", Q455="", Q$10="", AZ$9), "", IFERROR($B455+INDEX(Settings!$AF$19:$AF$33, MATCH(Q$10, Settings!$Y$19:$Y$33, 0))+IF(INDEX(Settings!$AI$19:$AI$33, MATCH(Q$10, Settings!$Y$19:$Y$33, 0))="", 0, INDEX($AO$2:$AU$8, MATCH(TEXT($B455, "ddd"), $AN$2:$AN$8, 0), MATCH(INDEX(Settings!$AI$19:$AI$33, MATCH(Q$10, Settings!$Y$19:$Y$33, 0)), $AO$1:$AU$1, 0))), 0))</f>
        <v/>
      </c>
      <c r="BB455" s="118" t="str">
        <f>IF(OR(C$10="", $B455="", C455="", BB$9=""), "", IFERROR(WORKDAY((DATE(YEAR($B455), MONTH($B455)+INDEX(Settings!$AM$19:$AM$33, MATCH(C$10, Settings!$Y$19:$Y$33, 0)), IF(INDEX(Settings!$AQ$19:$AQ$33, MATCH(C$10, Settings!$Y$19:$Y$33, 0))=0, DAY($B455), INDEX(Settings!$AQ$19:$AQ$33, MATCH(C$10, Settings!$Y$19:$Y$33, 0))))-1), 1, Settings!$AY$23:$AY$38), ""))</f>
        <v/>
      </c>
      <c r="BC455" s="119" t="str">
        <f>IF(OR(D$10="", $B455="", D455="", BC$9=""), "", IFERROR(WORKDAY((DATE(YEAR($B455), MONTH($B455)+INDEX(Settings!$AM$19:$AM$33, MATCH(D$10, Settings!$Y$19:$Y$33, 0)), IF(INDEX(Settings!$AQ$19:$AQ$33, MATCH(D$10, Settings!$Y$19:$Y$33, 0))=0, DAY($B455), INDEX(Settings!$AQ$19:$AQ$33, MATCH(D$10, Settings!$Y$19:$Y$33, 0))))-1), 1, Settings!$AY$23:$AY$38), ""))</f>
        <v/>
      </c>
      <c r="BD455" s="119" t="str">
        <f>IF(OR(E$10="", $B455="", E455="", BD$9=""), "", IFERROR(WORKDAY((DATE(YEAR($B455), MONTH($B455)+INDEX(Settings!$AM$19:$AM$33, MATCH(E$10, Settings!$Y$19:$Y$33, 0)), IF(INDEX(Settings!$AQ$19:$AQ$33, MATCH(E$10, Settings!$Y$19:$Y$33, 0))=0, DAY($B455), INDEX(Settings!$AQ$19:$AQ$33, MATCH(E$10, Settings!$Y$19:$Y$33, 0))))-1), 1, Settings!$AY$23:$AY$38), ""))</f>
        <v/>
      </c>
      <c r="BE455" s="119" t="str">
        <f>IF(OR(F$10="", $B455="", F455="", BE$9=""), "", IFERROR(WORKDAY((DATE(YEAR($B455), MONTH($B455)+INDEX(Settings!$AM$19:$AM$33, MATCH(F$10, Settings!$Y$19:$Y$33, 0)), IF(INDEX(Settings!$AQ$19:$AQ$33, MATCH(F$10, Settings!$Y$19:$Y$33, 0))=0, DAY($B455), INDEX(Settings!$AQ$19:$AQ$33, MATCH(F$10, Settings!$Y$19:$Y$33, 0))))-1), 1, Settings!$AY$23:$AY$38), ""))</f>
        <v/>
      </c>
      <c r="BF455" s="119" t="str">
        <f>IF(OR(G$10="", $B455="", G455="", BF$9=""), "", IFERROR(WORKDAY((DATE(YEAR($B455), MONTH($B455)+INDEX(Settings!$AM$19:$AM$33, MATCH(G$10, Settings!$Y$19:$Y$33, 0)), IF(INDEX(Settings!$AQ$19:$AQ$33, MATCH(G$10, Settings!$Y$19:$Y$33, 0))=0, DAY($B455), INDEX(Settings!$AQ$19:$AQ$33, MATCH(G$10, Settings!$Y$19:$Y$33, 0))))-1), 1, Settings!$AY$23:$AY$38), ""))</f>
        <v/>
      </c>
      <c r="BG455" s="119" t="str">
        <f>IF(OR(H$10="", $B455="", H455="", BG$9=""), "", IFERROR(WORKDAY((DATE(YEAR($B455), MONTH($B455)+INDEX(Settings!$AM$19:$AM$33, MATCH(H$10, Settings!$Y$19:$Y$33, 0)), IF(INDEX(Settings!$AQ$19:$AQ$33, MATCH(H$10, Settings!$Y$19:$Y$33, 0))=0, DAY($B455), INDEX(Settings!$AQ$19:$AQ$33, MATCH(H$10, Settings!$Y$19:$Y$33, 0))))-1), 1, Settings!$AY$23:$AY$38), ""))</f>
        <v/>
      </c>
      <c r="BH455" s="119" t="str">
        <f>IF(OR(I$10="", $B455="", I455="", BH$9=""), "", IFERROR(WORKDAY((DATE(YEAR($B455), MONTH($B455)+INDEX(Settings!$AM$19:$AM$33, MATCH(I$10, Settings!$Y$19:$Y$33, 0)), IF(INDEX(Settings!$AQ$19:$AQ$33, MATCH(I$10, Settings!$Y$19:$Y$33, 0))=0, DAY($B455), INDEX(Settings!$AQ$19:$AQ$33, MATCH(I$10, Settings!$Y$19:$Y$33, 0))))-1), 1, Settings!$AY$23:$AY$38), ""))</f>
        <v/>
      </c>
      <c r="BI455" s="119" t="str">
        <f>IF(OR(J$10="", $B455="", J455="", BI$9=""), "", IFERROR(WORKDAY((DATE(YEAR($B455), MONTH($B455)+INDEX(Settings!$AM$19:$AM$33, MATCH(J$10, Settings!$Y$19:$Y$33, 0)), IF(INDEX(Settings!$AQ$19:$AQ$33, MATCH(J$10, Settings!$Y$19:$Y$33, 0))=0, DAY($B455), INDEX(Settings!$AQ$19:$AQ$33, MATCH(J$10, Settings!$Y$19:$Y$33, 0))))-1), 1, Settings!$AY$23:$AY$38), ""))</f>
        <v/>
      </c>
      <c r="BJ455" s="119" t="str">
        <f>IF(OR(K$10="", $B455="", K455="", BJ$9=""), "", IFERROR(WORKDAY((DATE(YEAR($B455), MONTH($B455)+INDEX(Settings!$AM$19:$AM$33, MATCH(K$10, Settings!$Y$19:$Y$33, 0)), IF(INDEX(Settings!$AQ$19:$AQ$33, MATCH(K$10, Settings!$Y$19:$Y$33, 0))=0, DAY($B455), INDEX(Settings!$AQ$19:$AQ$33, MATCH(K$10, Settings!$Y$19:$Y$33, 0))))-1), 1, Settings!$AY$23:$AY$38), ""))</f>
        <v/>
      </c>
      <c r="BK455" s="119" t="str">
        <f>IF(OR(L$10="", $B455="", L455="", BK$9=""), "", IFERROR(WORKDAY((DATE(YEAR($B455), MONTH($B455)+INDEX(Settings!$AM$19:$AM$33, MATCH(L$10, Settings!$Y$19:$Y$33, 0)), IF(INDEX(Settings!$AQ$19:$AQ$33, MATCH(L$10, Settings!$Y$19:$Y$33, 0))=0, DAY($B455), INDEX(Settings!$AQ$19:$AQ$33, MATCH(L$10, Settings!$Y$19:$Y$33, 0))))-1), 1, Settings!$AY$23:$AY$38), ""))</f>
        <v/>
      </c>
      <c r="BL455" s="119" t="str">
        <f>IF(OR(M$10="", $B455="", M455="", BL$9=""), "", IFERROR(WORKDAY((DATE(YEAR($B455), MONTH($B455)+INDEX(Settings!$AM$19:$AM$33, MATCH(M$10, Settings!$Y$19:$Y$33, 0)), IF(INDEX(Settings!$AQ$19:$AQ$33, MATCH(M$10, Settings!$Y$19:$Y$33, 0))=0, DAY($B455), INDEX(Settings!$AQ$19:$AQ$33, MATCH(M$10, Settings!$Y$19:$Y$33, 0))))-1), 1, Settings!$AY$23:$AY$38), ""))</f>
        <v/>
      </c>
      <c r="BM455" s="119" t="str">
        <f>IF(OR(N$10="", $B455="", N455="", BM$9=""), "", IFERROR(WORKDAY((DATE(YEAR($B455), MONTH($B455)+INDEX(Settings!$AM$19:$AM$33, MATCH(N$10, Settings!$Y$19:$Y$33, 0)), IF(INDEX(Settings!$AQ$19:$AQ$33, MATCH(N$10, Settings!$Y$19:$Y$33, 0))=0, DAY($B455), INDEX(Settings!$AQ$19:$AQ$33, MATCH(N$10, Settings!$Y$19:$Y$33, 0))))-1), 1, Settings!$AY$23:$AY$38), ""))</f>
        <v/>
      </c>
      <c r="BN455" s="119" t="str">
        <f>IF(OR(O$10="", $B455="", O455="", BN$9=""), "", IFERROR(WORKDAY((DATE(YEAR($B455), MONTH($B455)+INDEX(Settings!$AM$19:$AM$33, MATCH(O$10, Settings!$Y$19:$Y$33, 0)), IF(INDEX(Settings!$AQ$19:$AQ$33, MATCH(O$10, Settings!$Y$19:$Y$33, 0))=0, DAY($B455), INDEX(Settings!$AQ$19:$AQ$33, MATCH(O$10, Settings!$Y$19:$Y$33, 0))))-1), 1, Settings!$AY$23:$AY$38), ""))</f>
        <v/>
      </c>
      <c r="BO455" s="119" t="str">
        <f>IF(OR(P$10="", $B455="", P455="", BO$9=""), "", IFERROR(WORKDAY((DATE(YEAR($B455), MONTH($B455)+INDEX(Settings!$AM$19:$AM$33, MATCH(P$10, Settings!$Y$19:$Y$33, 0)), IF(INDEX(Settings!$AQ$19:$AQ$33, MATCH(P$10, Settings!$Y$19:$Y$33, 0))=0, DAY($B455), INDEX(Settings!$AQ$19:$AQ$33, MATCH(P$10, Settings!$Y$19:$Y$33, 0))))-1), 1, Settings!$AY$23:$AY$38), ""))</f>
        <v/>
      </c>
      <c r="BP455" s="120" t="str">
        <f>IF(OR(Q$10="", $B455="", Q455="", BP$9=""), "", IFERROR(WORKDAY((DATE(YEAR($B455), MONTH($B455)+INDEX(Settings!$AM$19:$AM$33, MATCH(Q$10, Settings!$Y$19:$Y$33, 0)), IF(INDEX(Settings!$AQ$19:$AQ$33, MATCH(Q$10, Settings!$Y$19:$Y$33, 0))=0, DAY($B455), INDEX(Settings!$AQ$19:$AQ$33, MATCH(Q$10, Settings!$Y$19:$Y$33, 0))))-1), 1, Settings!$AY$23:$AY$38), ""))</f>
        <v/>
      </c>
      <c r="BR455" s="118" t="str">
        <f>IF(BB455="", "", IF(BB455&lt;=$B455, WORKDAY(DATE(YEAR($BB455), MONTH(BB455)+1, DAY(BB455)-1), 1, Settings!$AY$23:$AY$38), BB455))</f>
        <v/>
      </c>
      <c r="BS455" s="119" t="str">
        <f>IF(BC455="", "", IF(BC455&lt;=$B455, WORKDAY(DATE(YEAR($BB455), MONTH(BC455)+1, DAY(BC455)-1), 1, Settings!$AY$23:$AY$38), BC455))</f>
        <v/>
      </c>
      <c r="BT455" s="119" t="str">
        <f>IF(BD455="", "", IF(BD455&lt;=$B455, WORKDAY(DATE(YEAR($BB455), MONTH(BD455)+1, DAY(BD455)-1), 1, Settings!$AY$23:$AY$38), BD455))</f>
        <v/>
      </c>
      <c r="BU455" s="119" t="str">
        <f>IF(BE455="", "", IF(BE455&lt;=$B455, WORKDAY(DATE(YEAR($BB455), MONTH(BE455)+1, DAY(BE455)-1), 1, Settings!$AY$23:$AY$38), BE455))</f>
        <v/>
      </c>
      <c r="BV455" s="119" t="str">
        <f>IF(BF455="", "", IF(BF455&lt;=$B455, WORKDAY(DATE(YEAR($BB455), MONTH(BF455)+1, DAY(BF455)-1), 1, Settings!$AY$23:$AY$38), BF455))</f>
        <v/>
      </c>
      <c r="BW455" s="119" t="str">
        <f>IF(BG455="", "", IF(BG455&lt;=$B455, WORKDAY(DATE(YEAR($BB455), MONTH(BG455)+1, DAY(BG455)-1), 1, Settings!$AY$23:$AY$38), BG455))</f>
        <v/>
      </c>
      <c r="BX455" s="119" t="str">
        <f>IF(BH455="", "", IF(BH455&lt;=$B455, WORKDAY(DATE(YEAR($BB455), MONTH(BH455)+1, DAY(BH455)-1), 1, Settings!$AY$23:$AY$38), BH455))</f>
        <v/>
      </c>
      <c r="BY455" s="119" t="str">
        <f>IF(BI455="", "", IF(BI455&lt;=$B455, WORKDAY(DATE(YEAR($BB455), MONTH(BI455)+1, DAY(BI455)-1), 1, Settings!$AY$23:$AY$38), BI455))</f>
        <v/>
      </c>
      <c r="BZ455" s="119" t="str">
        <f>IF(BJ455="", "", IF(BJ455&lt;=$B455, WORKDAY(DATE(YEAR($BB455), MONTH(BJ455)+1, DAY(BJ455)-1), 1, Settings!$AY$23:$AY$38), BJ455))</f>
        <v/>
      </c>
      <c r="CA455" s="119" t="str">
        <f>IF(BK455="", "", IF(BK455&lt;=$B455, WORKDAY(DATE(YEAR($BB455), MONTH(BK455)+1, DAY(BK455)-1), 1, Settings!$AY$23:$AY$38), BK455))</f>
        <v/>
      </c>
      <c r="CB455" s="119" t="str">
        <f>IF(BL455="", "", IF(BL455&lt;=$B455, WORKDAY(DATE(YEAR($BB455), MONTH(BL455)+1, DAY(BL455)-1), 1, Settings!$AY$23:$AY$38), BL455))</f>
        <v/>
      </c>
      <c r="CC455" s="119" t="str">
        <f>IF(BM455="", "", IF(BM455&lt;=$B455, WORKDAY(DATE(YEAR($BB455), MONTH(BM455)+1, DAY(BM455)-1), 1, Settings!$AY$23:$AY$38), BM455))</f>
        <v/>
      </c>
      <c r="CD455" s="119" t="str">
        <f>IF(BN455="", "", IF(BN455&lt;=$B455, WORKDAY(DATE(YEAR($BB455), MONTH(BN455)+1, DAY(BN455)-1), 1, Settings!$AY$23:$AY$38), BN455))</f>
        <v/>
      </c>
      <c r="CE455" s="119" t="str">
        <f>IF(BO455="", "", IF(BO455&lt;=$B455, WORKDAY(DATE(YEAR($BB455), MONTH(BO455)+1, DAY(BO455)-1), 1, Settings!$AY$23:$AY$38), BO455))</f>
        <v/>
      </c>
      <c r="CF455" s="120" t="str">
        <f>IF(BP455="", "", IF(BP455&lt;=$B455, WORKDAY(DATE(YEAR($BB455), MONTH(BP455)+1, DAY(BP455)-1), 1, Settings!$AY$23:$AY$38), BP455))</f>
        <v/>
      </c>
      <c r="CH455" s="48" t="str">
        <f t="shared" si="190"/>
        <v/>
      </c>
      <c r="CI455" s="49" t="str">
        <f t="shared" si="191"/>
        <v/>
      </c>
      <c r="CJ455" s="49" t="str">
        <f t="shared" si="192"/>
        <v/>
      </c>
      <c r="CK455" s="49" t="str">
        <f t="shared" si="193"/>
        <v/>
      </c>
      <c r="CL455" s="49" t="str">
        <f t="shared" si="194"/>
        <v/>
      </c>
      <c r="CM455" s="49" t="str">
        <f t="shared" si="195"/>
        <v/>
      </c>
      <c r="CN455" s="49" t="str">
        <f t="shared" si="196"/>
        <v/>
      </c>
      <c r="CO455" s="49" t="str">
        <f t="shared" si="197"/>
        <v/>
      </c>
      <c r="CP455" s="49" t="str">
        <f t="shared" si="198"/>
        <v/>
      </c>
      <c r="CQ455" s="49" t="str">
        <f t="shared" si="199"/>
        <v/>
      </c>
      <c r="CR455" s="49" t="str">
        <f t="shared" si="200"/>
        <v/>
      </c>
      <c r="CS455" s="49" t="str">
        <f t="shared" si="201"/>
        <v/>
      </c>
      <c r="CT455" s="49" t="str">
        <f t="shared" si="202"/>
        <v/>
      </c>
      <c r="CU455" s="49" t="str">
        <f t="shared" si="203"/>
        <v/>
      </c>
      <c r="CV455" s="16" t="str">
        <f t="shared" si="204"/>
        <v/>
      </c>
      <c r="CX455" s="48" t="str">
        <f t="shared" si="205"/>
        <v/>
      </c>
      <c r="CY455" s="49" t="str">
        <f t="shared" si="206"/>
        <v/>
      </c>
      <c r="CZ455" s="49" t="str">
        <f t="shared" si="207"/>
        <v/>
      </c>
      <c r="DA455" s="49" t="str">
        <f t="shared" si="208"/>
        <v/>
      </c>
      <c r="DB455" s="49" t="str">
        <f t="shared" si="209"/>
        <v/>
      </c>
      <c r="DC455" s="49" t="str">
        <f t="shared" si="210"/>
        <v/>
      </c>
      <c r="DD455" s="49" t="str">
        <f t="shared" si="211"/>
        <v/>
      </c>
      <c r="DE455" s="49" t="str">
        <f t="shared" si="212"/>
        <v/>
      </c>
      <c r="DF455" s="49" t="str">
        <f t="shared" si="213"/>
        <v/>
      </c>
      <c r="DG455" s="49" t="str">
        <f t="shared" si="214"/>
        <v/>
      </c>
      <c r="DH455" s="49" t="str">
        <f t="shared" si="215"/>
        <v/>
      </c>
      <c r="DI455" s="49" t="str">
        <f t="shared" si="216"/>
        <v/>
      </c>
      <c r="DJ455" s="49" t="str">
        <f t="shared" si="217"/>
        <v/>
      </c>
      <c r="DK455" s="49" t="str">
        <f t="shared" si="218"/>
        <v/>
      </c>
      <c r="DL455" s="16" t="str">
        <f t="shared" si="219"/>
        <v/>
      </c>
      <c r="DN455" s="17" t="str">
        <f t="shared" si="220"/>
        <v>Sep 2020</v>
      </c>
    </row>
    <row r="456" spans="1:118" x14ac:dyDescent="0.25">
      <c r="A456" s="30"/>
      <c r="B456" s="102">
        <f>IF(B455="", "", IFERROR(IF(B455+1&gt;Settings!$G$25, "", B455+1), ""))</f>
        <v>44092</v>
      </c>
      <c r="C456" s="294"/>
      <c r="D456" s="295"/>
      <c r="E456" s="295"/>
      <c r="F456" s="295"/>
      <c r="G456" s="295"/>
      <c r="H456" s="295"/>
      <c r="I456" s="295"/>
      <c r="J456" s="295"/>
      <c r="K456" s="295"/>
      <c r="L456" s="295"/>
      <c r="M456" s="295"/>
      <c r="N456" s="295"/>
      <c r="O456" s="295"/>
      <c r="P456" s="295"/>
      <c r="Q456" s="296"/>
      <c r="R456" s="30"/>
      <c r="T456" s="17" t="str">
        <f>IF($B456="", "", IF($B456&lt;Settings!$G$23, "Old", "New"))</f>
        <v>New</v>
      </c>
      <c r="AL456" s="118" t="str">
        <f>IF(OR($B456="", C456="", C$10="", AL$9), "", IFERROR($B456+INDEX(Settings!$AF$19:$AF$33, MATCH(C$10, Settings!$Y$19:$Y$33, 0))+IF(INDEX(Settings!$AI$19:$AI$33, MATCH(C$10, Settings!$Y$19:$Y$33, 0))="", 0, INDEX($AO$2:$AU$8, MATCH(TEXT($B456, "ddd"), $AN$2:$AN$8, 0), MATCH(INDEX(Settings!$AI$19:$AI$33, MATCH(C$10, Settings!$Y$19:$Y$33, 0)), $AO$1:$AU$1, 0))), 0))</f>
        <v/>
      </c>
      <c r="AM456" s="119" t="str">
        <f>IF(OR($B456="", D456="", D$10="", AM$9), "", IFERROR($B456+INDEX(Settings!$AF$19:$AF$33, MATCH(D$10, Settings!$Y$19:$Y$33, 0))+IF(INDEX(Settings!$AI$19:$AI$33, MATCH(D$10, Settings!$Y$19:$Y$33, 0))="", 0, INDEX($AO$2:$AU$8, MATCH(TEXT($B456, "ddd"), $AN$2:$AN$8, 0), MATCH(INDEX(Settings!$AI$19:$AI$33, MATCH(D$10, Settings!$Y$19:$Y$33, 0)), $AO$1:$AU$1, 0))), 0))</f>
        <v/>
      </c>
      <c r="AN456" s="119" t="str">
        <f>IF(OR($B456="", E456="", E$10="", AN$9), "", IFERROR($B456+INDEX(Settings!$AF$19:$AF$33, MATCH(E$10, Settings!$Y$19:$Y$33, 0))+IF(INDEX(Settings!$AI$19:$AI$33, MATCH(E$10, Settings!$Y$19:$Y$33, 0))="", 0, INDEX($AO$2:$AU$8, MATCH(TEXT($B456, "ddd"), $AN$2:$AN$8, 0), MATCH(INDEX(Settings!$AI$19:$AI$33, MATCH(E$10, Settings!$Y$19:$Y$33, 0)), $AO$1:$AU$1, 0))), 0))</f>
        <v/>
      </c>
      <c r="AO456" s="119" t="str">
        <f>IF(OR($B456="", F456="", F$10="", AO$9), "", IFERROR($B456+INDEX(Settings!$AF$19:$AF$33, MATCH(F$10, Settings!$Y$19:$Y$33, 0))+IF(INDEX(Settings!$AI$19:$AI$33, MATCH(F$10, Settings!$Y$19:$Y$33, 0))="", 0, INDEX($AO$2:$AU$8, MATCH(TEXT($B456, "ddd"), $AN$2:$AN$8, 0), MATCH(INDEX(Settings!$AI$19:$AI$33, MATCH(F$10, Settings!$Y$19:$Y$33, 0)), $AO$1:$AU$1, 0))), 0))</f>
        <v/>
      </c>
      <c r="AP456" s="119" t="str">
        <f>IF(OR($B456="", G456="", G$10="", AP$9), "", IFERROR($B456+INDEX(Settings!$AF$19:$AF$33, MATCH(G$10, Settings!$Y$19:$Y$33, 0))+IF(INDEX(Settings!$AI$19:$AI$33, MATCH(G$10, Settings!$Y$19:$Y$33, 0))="", 0, INDEX($AO$2:$AU$8, MATCH(TEXT($B456, "ddd"), $AN$2:$AN$8, 0), MATCH(INDEX(Settings!$AI$19:$AI$33, MATCH(G$10, Settings!$Y$19:$Y$33, 0)), $AO$1:$AU$1, 0))), 0))</f>
        <v/>
      </c>
      <c r="AQ456" s="119" t="str">
        <f>IF(OR($B456="", H456="", H$10="", AQ$9), "", IFERROR($B456+INDEX(Settings!$AF$19:$AF$33, MATCH(H$10, Settings!$Y$19:$Y$33, 0))+IF(INDEX(Settings!$AI$19:$AI$33, MATCH(H$10, Settings!$Y$19:$Y$33, 0))="", 0, INDEX($AO$2:$AU$8, MATCH(TEXT($B456, "ddd"), $AN$2:$AN$8, 0), MATCH(INDEX(Settings!$AI$19:$AI$33, MATCH(H$10, Settings!$Y$19:$Y$33, 0)), $AO$1:$AU$1, 0))), 0))</f>
        <v/>
      </c>
      <c r="AR456" s="119" t="str">
        <f>IF(OR($B456="", I456="", I$10="", AR$9), "", IFERROR($B456+INDEX(Settings!$AF$19:$AF$33, MATCH(I$10, Settings!$Y$19:$Y$33, 0))+IF(INDEX(Settings!$AI$19:$AI$33, MATCH(I$10, Settings!$Y$19:$Y$33, 0))="", 0, INDEX($AO$2:$AU$8, MATCH(TEXT($B456, "ddd"), $AN$2:$AN$8, 0), MATCH(INDEX(Settings!$AI$19:$AI$33, MATCH(I$10, Settings!$Y$19:$Y$33, 0)), $AO$1:$AU$1, 0))), 0))</f>
        <v/>
      </c>
      <c r="AS456" s="119" t="str">
        <f>IF(OR($B456="", J456="", J$10="", AS$9), "", IFERROR($B456+INDEX(Settings!$AF$19:$AF$33, MATCH(J$10, Settings!$Y$19:$Y$33, 0))+IF(INDEX(Settings!$AI$19:$AI$33, MATCH(J$10, Settings!$Y$19:$Y$33, 0))="", 0, INDEX($AO$2:$AU$8, MATCH(TEXT($B456, "ddd"), $AN$2:$AN$8, 0), MATCH(INDEX(Settings!$AI$19:$AI$33, MATCH(J$10, Settings!$Y$19:$Y$33, 0)), $AO$1:$AU$1, 0))), 0))</f>
        <v/>
      </c>
      <c r="AT456" s="119" t="str">
        <f>IF(OR($B456="", K456="", K$10="", AT$9), "", IFERROR($B456+INDEX(Settings!$AF$19:$AF$33, MATCH(K$10, Settings!$Y$19:$Y$33, 0))+IF(INDEX(Settings!$AI$19:$AI$33, MATCH(K$10, Settings!$Y$19:$Y$33, 0))="", 0, INDEX($AO$2:$AU$8, MATCH(TEXT($B456, "ddd"), $AN$2:$AN$8, 0), MATCH(INDEX(Settings!$AI$19:$AI$33, MATCH(K$10, Settings!$Y$19:$Y$33, 0)), $AO$1:$AU$1, 0))), 0))</f>
        <v/>
      </c>
      <c r="AU456" s="119" t="str">
        <f>IF(OR($B456="", L456="", L$10="", AU$9), "", IFERROR($B456+INDEX(Settings!$AF$19:$AF$33, MATCH(L$10, Settings!$Y$19:$Y$33, 0))+IF(INDEX(Settings!$AI$19:$AI$33, MATCH(L$10, Settings!$Y$19:$Y$33, 0))="", 0, INDEX($AO$2:$AU$8, MATCH(TEXT($B456, "ddd"), $AN$2:$AN$8, 0), MATCH(INDEX(Settings!$AI$19:$AI$33, MATCH(L$10, Settings!$Y$19:$Y$33, 0)), $AO$1:$AU$1, 0))), 0))</f>
        <v/>
      </c>
      <c r="AV456" s="119" t="str">
        <f>IF(OR($B456="", M456="", M$10="", AV$9), "", IFERROR($B456+INDEX(Settings!$AF$19:$AF$33, MATCH(M$10, Settings!$Y$19:$Y$33, 0))+IF(INDEX(Settings!$AI$19:$AI$33, MATCH(M$10, Settings!$Y$19:$Y$33, 0))="", 0, INDEX($AO$2:$AU$8, MATCH(TEXT($B456, "ddd"), $AN$2:$AN$8, 0), MATCH(INDEX(Settings!$AI$19:$AI$33, MATCH(M$10, Settings!$Y$19:$Y$33, 0)), $AO$1:$AU$1, 0))), 0))</f>
        <v/>
      </c>
      <c r="AW456" s="119" t="str">
        <f>IF(OR($B456="", N456="", N$10="", AW$9), "", IFERROR($B456+INDEX(Settings!$AF$19:$AF$33, MATCH(N$10, Settings!$Y$19:$Y$33, 0))+IF(INDEX(Settings!$AI$19:$AI$33, MATCH(N$10, Settings!$Y$19:$Y$33, 0))="", 0, INDEX($AO$2:$AU$8, MATCH(TEXT($B456, "ddd"), $AN$2:$AN$8, 0), MATCH(INDEX(Settings!$AI$19:$AI$33, MATCH(N$10, Settings!$Y$19:$Y$33, 0)), $AO$1:$AU$1, 0))), 0))</f>
        <v/>
      </c>
      <c r="AX456" s="119" t="str">
        <f>IF(OR($B456="", O456="", O$10="", AX$9), "", IFERROR($B456+INDEX(Settings!$AF$19:$AF$33, MATCH(O$10, Settings!$Y$19:$Y$33, 0))+IF(INDEX(Settings!$AI$19:$AI$33, MATCH(O$10, Settings!$Y$19:$Y$33, 0))="", 0, INDEX($AO$2:$AU$8, MATCH(TEXT($B456, "ddd"), $AN$2:$AN$8, 0), MATCH(INDEX(Settings!$AI$19:$AI$33, MATCH(O$10, Settings!$Y$19:$Y$33, 0)), $AO$1:$AU$1, 0))), 0))</f>
        <v/>
      </c>
      <c r="AY456" s="119" t="str">
        <f>IF(OR($B456="", P456="", P$10="", AY$9), "", IFERROR($B456+INDEX(Settings!$AF$19:$AF$33, MATCH(P$10, Settings!$Y$19:$Y$33, 0))+IF(INDEX(Settings!$AI$19:$AI$33, MATCH(P$10, Settings!$Y$19:$Y$33, 0))="", 0, INDEX($AO$2:$AU$8, MATCH(TEXT($B456, "ddd"), $AN$2:$AN$8, 0), MATCH(INDEX(Settings!$AI$19:$AI$33, MATCH(P$10, Settings!$Y$19:$Y$33, 0)), $AO$1:$AU$1, 0))), 0))</f>
        <v/>
      </c>
      <c r="AZ456" s="120" t="str">
        <f>IF(OR($B456="", Q456="", Q$10="", AZ$9), "", IFERROR($B456+INDEX(Settings!$AF$19:$AF$33, MATCH(Q$10, Settings!$Y$19:$Y$33, 0))+IF(INDEX(Settings!$AI$19:$AI$33, MATCH(Q$10, Settings!$Y$19:$Y$33, 0))="", 0, INDEX($AO$2:$AU$8, MATCH(TEXT($B456, "ddd"), $AN$2:$AN$8, 0), MATCH(INDEX(Settings!$AI$19:$AI$33, MATCH(Q$10, Settings!$Y$19:$Y$33, 0)), $AO$1:$AU$1, 0))), 0))</f>
        <v/>
      </c>
      <c r="BB456" s="118" t="str">
        <f>IF(OR(C$10="", $B456="", C456="", BB$9=""), "", IFERROR(WORKDAY((DATE(YEAR($B456), MONTH($B456)+INDEX(Settings!$AM$19:$AM$33, MATCH(C$10, Settings!$Y$19:$Y$33, 0)), IF(INDEX(Settings!$AQ$19:$AQ$33, MATCH(C$10, Settings!$Y$19:$Y$33, 0))=0, DAY($B456), INDEX(Settings!$AQ$19:$AQ$33, MATCH(C$10, Settings!$Y$19:$Y$33, 0))))-1), 1, Settings!$AY$23:$AY$38), ""))</f>
        <v/>
      </c>
      <c r="BC456" s="119" t="str">
        <f>IF(OR(D$10="", $B456="", D456="", BC$9=""), "", IFERROR(WORKDAY((DATE(YEAR($B456), MONTH($B456)+INDEX(Settings!$AM$19:$AM$33, MATCH(D$10, Settings!$Y$19:$Y$33, 0)), IF(INDEX(Settings!$AQ$19:$AQ$33, MATCH(D$10, Settings!$Y$19:$Y$33, 0))=0, DAY($B456), INDEX(Settings!$AQ$19:$AQ$33, MATCH(D$10, Settings!$Y$19:$Y$33, 0))))-1), 1, Settings!$AY$23:$AY$38), ""))</f>
        <v/>
      </c>
      <c r="BD456" s="119" t="str">
        <f>IF(OR(E$10="", $B456="", E456="", BD$9=""), "", IFERROR(WORKDAY((DATE(YEAR($B456), MONTH($B456)+INDEX(Settings!$AM$19:$AM$33, MATCH(E$10, Settings!$Y$19:$Y$33, 0)), IF(INDEX(Settings!$AQ$19:$AQ$33, MATCH(E$10, Settings!$Y$19:$Y$33, 0))=0, DAY($B456), INDEX(Settings!$AQ$19:$AQ$33, MATCH(E$10, Settings!$Y$19:$Y$33, 0))))-1), 1, Settings!$AY$23:$AY$38), ""))</f>
        <v/>
      </c>
      <c r="BE456" s="119" t="str">
        <f>IF(OR(F$10="", $B456="", F456="", BE$9=""), "", IFERROR(WORKDAY((DATE(YEAR($B456), MONTH($B456)+INDEX(Settings!$AM$19:$AM$33, MATCH(F$10, Settings!$Y$19:$Y$33, 0)), IF(INDEX(Settings!$AQ$19:$AQ$33, MATCH(F$10, Settings!$Y$19:$Y$33, 0))=0, DAY($B456), INDEX(Settings!$AQ$19:$AQ$33, MATCH(F$10, Settings!$Y$19:$Y$33, 0))))-1), 1, Settings!$AY$23:$AY$38), ""))</f>
        <v/>
      </c>
      <c r="BF456" s="119" t="str">
        <f>IF(OR(G$10="", $B456="", G456="", BF$9=""), "", IFERROR(WORKDAY((DATE(YEAR($B456), MONTH($B456)+INDEX(Settings!$AM$19:$AM$33, MATCH(G$10, Settings!$Y$19:$Y$33, 0)), IF(INDEX(Settings!$AQ$19:$AQ$33, MATCH(G$10, Settings!$Y$19:$Y$33, 0))=0, DAY($B456), INDEX(Settings!$AQ$19:$AQ$33, MATCH(G$10, Settings!$Y$19:$Y$33, 0))))-1), 1, Settings!$AY$23:$AY$38), ""))</f>
        <v/>
      </c>
      <c r="BG456" s="119" t="str">
        <f>IF(OR(H$10="", $B456="", H456="", BG$9=""), "", IFERROR(WORKDAY((DATE(YEAR($B456), MONTH($B456)+INDEX(Settings!$AM$19:$AM$33, MATCH(H$10, Settings!$Y$19:$Y$33, 0)), IF(INDEX(Settings!$AQ$19:$AQ$33, MATCH(H$10, Settings!$Y$19:$Y$33, 0))=0, DAY($B456), INDEX(Settings!$AQ$19:$AQ$33, MATCH(H$10, Settings!$Y$19:$Y$33, 0))))-1), 1, Settings!$AY$23:$AY$38), ""))</f>
        <v/>
      </c>
      <c r="BH456" s="119" t="str">
        <f>IF(OR(I$10="", $B456="", I456="", BH$9=""), "", IFERROR(WORKDAY((DATE(YEAR($B456), MONTH($B456)+INDEX(Settings!$AM$19:$AM$33, MATCH(I$10, Settings!$Y$19:$Y$33, 0)), IF(INDEX(Settings!$AQ$19:$AQ$33, MATCH(I$10, Settings!$Y$19:$Y$33, 0))=0, DAY($B456), INDEX(Settings!$AQ$19:$AQ$33, MATCH(I$10, Settings!$Y$19:$Y$33, 0))))-1), 1, Settings!$AY$23:$AY$38), ""))</f>
        <v/>
      </c>
      <c r="BI456" s="119" t="str">
        <f>IF(OR(J$10="", $B456="", J456="", BI$9=""), "", IFERROR(WORKDAY((DATE(YEAR($B456), MONTH($B456)+INDEX(Settings!$AM$19:$AM$33, MATCH(J$10, Settings!$Y$19:$Y$33, 0)), IF(INDEX(Settings!$AQ$19:$AQ$33, MATCH(J$10, Settings!$Y$19:$Y$33, 0))=0, DAY($B456), INDEX(Settings!$AQ$19:$AQ$33, MATCH(J$10, Settings!$Y$19:$Y$33, 0))))-1), 1, Settings!$AY$23:$AY$38), ""))</f>
        <v/>
      </c>
      <c r="BJ456" s="119" t="str">
        <f>IF(OR(K$10="", $B456="", K456="", BJ$9=""), "", IFERROR(WORKDAY((DATE(YEAR($B456), MONTH($B456)+INDEX(Settings!$AM$19:$AM$33, MATCH(K$10, Settings!$Y$19:$Y$33, 0)), IF(INDEX(Settings!$AQ$19:$AQ$33, MATCH(K$10, Settings!$Y$19:$Y$33, 0))=0, DAY($B456), INDEX(Settings!$AQ$19:$AQ$33, MATCH(K$10, Settings!$Y$19:$Y$33, 0))))-1), 1, Settings!$AY$23:$AY$38), ""))</f>
        <v/>
      </c>
      <c r="BK456" s="119" t="str">
        <f>IF(OR(L$10="", $B456="", L456="", BK$9=""), "", IFERROR(WORKDAY((DATE(YEAR($B456), MONTH($B456)+INDEX(Settings!$AM$19:$AM$33, MATCH(L$10, Settings!$Y$19:$Y$33, 0)), IF(INDEX(Settings!$AQ$19:$AQ$33, MATCH(L$10, Settings!$Y$19:$Y$33, 0))=0, DAY($B456), INDEX(Settings!$AQ$19:$AQ$33, MATCH(L$10, Settings!$Y$19:$Y$33, 0))))-1), 1, Settings!$AY$23:$AY$38), ""))</f>
        <v/>
      </c>
      <c r="BL456" s="119" t="str">
        <f>IF(OR(M$10="", $B456="", M456="", BL$9=""), "", IFERROR(WORKDAY((DATE(YEAR($B456), MONTH($B456)+INDEX(Settings!$AM$19:$AM$33, MATCH(M$10, Settings!$Y$19:$Y$33, 0)), IF(INDEX(Settings!$AQ$19:$AQ$33, MATCH(M$10, Settings!$Y$19:$Y$33, 0))=0, DAY($B456), INDEX(Settings!$AQ$19:$AQ$33, MATCH(M$10, Settings!$Y$19:$Y$33, 0))))-1), 1, Settings!$AY$23:$AY$38), ""))</f>
        <v/>
      </c>
      <c r="BM456" s="119" t="str">
        <f>IF(OR(N$10="", $B456="", N456="", BM$9=""), "", IFERROR(WORKDAY((DATE(YEAR($B456), MONTH($B456)+INDEX(Settings!$AM$19:$AM$33, MATCH(N$10, Settings!$Y$19:$Y$33, 0)), IF(INDEX(Settings!$AQ$19:$AQ$33, MATCH(N$10, Settings!$Y$19:$Y$33, 0))=0, DAY($B456), INDEX(Settings!$AQ$19:$AQ$33, MATCH(N$10, Settings!$Y$19:$Y$33, 0))))-1), 1, Settings!$AY$23:$AY$38), ""))</f>
        <v/>
      </c>
      <c r="BN456" s="119" t="str">
        <f>IF(OR(O$10="", $B456="", O456="", BN$9=""), "", IFERROR(WORKDAY((DATE(YEAR($B456), MONTH($B456)+INDEX(Settings!$AM$19:$AM$33, MATCH(O$10, Settings!$Y$19:$Y$33, 0)), IF(INDEX(Settings!$AQ$19:$AQ$33, MATCH(O$10, Settings!$Y$19:$Y$33, 0))=0, DAY($B456), INDEX(Settings!$AQ$19:$AQ$33, MATCH(O$10, Settings!$Y$19:$Y$33, 0))))-1), 1, Settings!$AY$23:$AY$38), ""))</f>
        <v/>
      </c>
      <c r="BO456" s="119" t="str">
        <f>IF(OR(P$10="", $B456="", P456="", BO$9=""), "", IFERROR(WORKDAY((DATE(YEAR($B456), MONTH($B456)+INDEX(Settings!$AM$19:$AM$33, MATCH(P$10, Settings!$Y$19:$Y$33, 0)), IF(INDEX(Settings!$AQ$19:$AQ$33, MATCH(P$10, Settings!$Y$19:$Y$33, 0))=0, DAY($B456), INDEX(Settings!$AQ$19:$AQ$33, MATCH(P$10, Settings!$Y$19:$Y$33, 0))))-1), 1, Settings!$AY$23:$AY$38), ""))</f>
        <v/>
      </c>
      <c r="BP456" s="120" t="str">
        <f>IF(OR(Q$10="", $B456="", Q456="", BP$9=""), "", IFERROR(WORKDAY((DATE(YEAR($B456), MONTH($B456)+INDEX(Settings!$AM$19:$AM$33, MATCH(Q$10, Settings!$Y$19:$Y$33, 0)), IF(INDEX(Settings!$AQ$19:$AQ$33, MATCH(Q$10, Settings!$Y$19:$Y$33, 0))=0, DAY($B456), INDEX(Settings!$AQ$19:$AQ$33, MATCH(Q$10, Settings!$Y$19:$Y$33, 0))))-1), 1, Settings!$AY$23:$AY$38), ""))</f>
        <v/>
      </c>
      <c r="BR456" s="118" t="str">
        <f>IF(BB456="", "", IF(BB456&lt;=$B456, WORKDAY(DATE(YEAR($BB456), MONTH(BB456)+1, DAY(BB456)-1), 1, Settings!$AY$23:$AY$38), BB456))</f>
        <v/>
      </c>
      <c r="BS456" s="119" t="str">
        <f>IF(BC456="", "", IF(BC456&lt;=$B456, WORKDAY(DATE(YEAR($BB456), MONTH(BC456)+1, DAY(BC456)-1), 1, Settings!$AY$23:$AY$38), BC456))</f>
        <v/>
      </c>
      <c r="BT456" s="119" t="str">
        <f>IF(BD456="", "", IF(BD456&lt;=$B456, WORKDAY(DATE(YEAR($BB456), MONTH(BD456)+1, DAY(BD456)-1), 1, Settings!$AY$23:$AY$38), BD456))</f>
        <v/>
      </c>
      <c r="BU456" s="119" t="str">
        <f>IF(BE456="", "", IF(BE456&lt;=$B456, WORKDAY(DATE(YEAR($BB456), MONTH(BE456)+1, DAY(BE456)-1), 1, Settings!$AY$23:$AY$38), BE456))</f>
        <v/>
      </c>
      <c r="BV456" s="119" t="str">
        <f>IF(BF456="", "", IF(BF456&lt;=$B456, WORKDAY(DATE(YEAR($BB456), MONTH(BF456)+1, DAY(BF456)-1), 1, Settings!$AY$23:$AY$38), BF456))</f>
        <v/>
      </c>
      <c r="BW456" s="119" t="str">
        <f>IF(BG456="", "", IF(BG456&lt;=$B456, WORKDAY(DATE(YEAR($BB456), MONTH(BG456)+1, DAY(BG456)-1), 1, Settings!$AY$23:$AY$38), BG456))</f>
        <v/>
      </c>
      <c r="BX456" s="119" t="str">
        <f>IF(BH456="", "", IF(BH456&lt;=$B456, WORKDAY(DATE(YEAR($BB456), MONTH(BH456)+1, DAY(BH456)-1), 1, Settings!$AY$23:$AY$38), BH456))</f>
        <v/>
      </c>
      <c r="BY456" s="119" t="str">
        <f>IF(BI456="", "", IF(BI456&lt;=$B456, WORKDAY(DATE(YEAR($BB456), MONTH(BI456)+1, DAY(BI456)-1), 1, Settings!$AY$23:$AY$38), BI456))</f>
        <v/>
      </c>
      <c r="BZ456" s="119" t="str">
        <f>IF(BJ456="", "", IF(BJ456&lt;=$B456, WORKDAY(DATE(YEAR($BB456), MONTH(BJ456)+1, DAY(BJ456)-1), 1, Settings!$AY$23:$AY$38), BJ456))</f>
        <v/>
      </c>
      <c r="CA456" s="119" t="str">
        <f>IF(BK456="", "", IF(BK456&lt;=$B456, WORKDAY(DATE(YEAR($BB456), MONTH(BK456)+1, DAY(BK456)-1), 1, Settings!$AY$23:$AY$38), BK456))</f>
        <v/>
      </c>
      <c r="CB456" s="119" t="str">
        <f>IF(BL456="", "", IF(BL456&lt;=$B456, WORKDAY(DATE(YEAR($BB456), MONTH(BL456)+1, DAY(BL456)-1), 1, Settings!$AY$23:$AY$38), BL456))</f>
        <v/>
      </c>
      <c r="CC456" s="119" t="str">
        <f>IF(BM456="", "", IF(BM456&lt;=$B456, WORKDAY(DATE(YEAR($BB456), MONTH(BM456)+1, DAY(BM456)-1), 1, Settings!$AY$23:$AY$38), BM456))</f>
        <v/>
      </c>
      <c r="CD456" s="119" t="str">
        <f>IF(BN456="", "", IF(BN456&lt;=$B456, WORKDAY(DATE(YEAR($BB456), MONTH(BN456)+1, DAY(BN456)-1), 1, Settings!$AY$23:$AY$38), BN456))</f>
        <v/>
      </c>
      <c r="CE456" s="119" t="str">
        <f>IF(BO456="", "", IF(BO456&lt;=$B456, WORKDAY(DATE(YEAR($BB456), MONTH(BO456)+1, DAY(BO456)-1), 1, Settings!$AY$23:$AY$38), BO456))</f>
        <v/>
      </c>
      <c r="CF456" s="120" t="str">
        <f>IF(BP456="", "", IF(BP456&lt;=$B456, WORKDAY(DATE(YEAR($BB456), MONTH(BP456)+1, DAY(BP456)-1), 1, Settings!$AY$23:$AY$38), BP456))</f>
        <v/>
      </c>
      <c r="CH456" s="48" t="str">
        <f t="shared" si="190"/>
        <v/>
      </c>
      <c r="CI456" s="49" t="str">
        <f t="shared" si="191"/>
        <v/>
      </c>
      <c r="CJ456" s="49" t="str">
        <f t="shared" si="192"/>
        <v/>
      </c>
      <c r="CK456" s="49" t="str">
        <f t="shared" si="193"/>
        <v/>
      </c>
      <c r="CL456" s="49" t="str">
        <f t="shared" si="194"/>
        <v/>
      </c>
      <c r="CM456" s="49" t="str">
        <f t="shared" si="195"/>
        <v/>
      </c>
      <c r="CN456" s="49" t="str">
        <f t="shared" si="196"/>
        <v/>
      </c>
      <c r="CO456" s="49" t="str">
        <f t="shared" si="197"/>
        <v/>
      </c>
      <c r="CP456" s="49" t="str">
        <f t="shared" si="198"/>
        <v/>
      </c>
      <c r="CQ456" s="49" t="str">
        <f t="shared" si="199"/>
        <v/>
      </c>
      <c r="CR456" s="49" t="str">
        <f t="shared" si="200"/>
        <v/>
      </c>
      <c r="CS456" s="49" t="str">
        <f t="shared" si="201"/>
        <v/>
      </c>
      <c r="CT456" s="49" t="str">
        <f t="shared" si="202"/>
        <v/>
      </c>
      <c r="CU456" s="49" t="str">
        <f t="shared" si="203"/>
        <v/>
      </c>
      <c r="CV456" s="16" t="str">
        <f t="shared" si="204"/>
        <v/>
      </c>
      <c r="CX456" s="48" t="str">
        <f t="shared" si="205"/>
        <v/>
      </c>
      <c r="CY456" s="49" t="str">
        <f t="shared" si="206"/>
        <v/>
      </c>
      <c r="CZ456" s="49" t="str">
        <f t="shared" si="207"/>
        <v/>
      </c>
      <c r="DA456" s="49" t="str">
        <f t="shared" si="208"/>
        <v/>
      </c>
      <c r="DB456" s="49" t="str">
        <f t="shared" si="209"/>
        <v/>
      </c>
      <c r="DC456" s="49" t="str">
        <f t="shared" si="210"/>
        <v/>
      </c>
      <c r="DD456" s="49" t="str">
        <f t="shared" si="211"/>
        <v/>
      </c>
      <c r="DE456" s="49" t="str">
        <f t="shared" si="212"/>
        <v/>
      </c>
      <c r="DF456" s="49" t="str">
        <f t="shared" si="213"/>
        <v/>
      </c>
      <c r="DG456" s="49" t="str">
        <f t="shared" si="214"/>
        <v/>
      </c>
      <c r="DH456" s="49" t="str">
        <f t="shared" si="215"/>
        <v/>
      </c>
      <c r="DI456" s="49" t="str">
        <f t="shared" si="216"/>
        <v/>
      </c>
      <c r="DJ456" s="49" t="str">
        <f t="shared" si="217"/>
        <v/>
      </c>
      <c r="DK456" s="49" t="str">
        <f t="shared" si="218"/>
        <v/>
      </c>
      <c r="DL456" s="16" t="str">
        <f t="shared" si="219"/>
        <v/>
      </c>
      <c r="DN456" s="17" t="str">
        <f t="shared" si="220"/>
        <v>Sep 2020</v>
      </c>
    </row>
    <row r="457" spans="1:118" x14ac:dyDescent="0.25">
      <c r="A457" s="30"/>
      <c r="B457" s="102">
        <f>IF(B456="", "", IFERROR(IF(B456+1&gt;Settings!$G$25, "", B456+1), ""))</f>
        <v>44093</v>
      </c>
      <c r="C457" s="294"/>
      <c r="D457" s="295"/>
      <c r="E457" s="295"/>
      <c r="F457" s="295"/>
      <c r="G457" s="295"/>
      <c r="H457" s="295"/>
      <c r="I457" s="295"/>
      <c r="J457" s="295"/>
      <c r="K457" s="295"/>
      <c r="L457" s="295"/>
      <c r="M457" s="295"/>
      <c r="N457" s="295"/>
      <c r="O457" s="295"/>
      <c r="P457" s="295"/>
      <c r="Q457" s="296"/>
      <c r="R457" s="30"/>
      <c r="T457" s="17" t="str">
        <f>IF($B457="", "", IF($B457&lt;Settings!$G$23, "Old", "New"))</f>
        <v>New</v>
      </c>
      <c r="AL457" s="118" t="str">
        <f>IF(OR($B457="", C457="", C$10="", AL$9), "", IFERROR($B457+INDEX(Settings!$AF$19:$AF$33, MATCH(C$10, Settings!$Y$19:$Y$33, 0))+IF(INDEX(Settings!$AI$19:$AI$33, MATCH(C$10, Settings!$Y$19:$Y$33, 0))="", 0, INDEX($AO$2:$AU$8, MATCH(TEXT($B457, "ddd"), $AN$2:$AN$8, 0), MATCH(INDEX(Settings!$AI$19:$AI$33, MATCH(C$10, Settings!$Y$19:$Y$33, 0)), $AO$1:$AU$1, 0))), 0))</f>
        <v/>
      </c>
      <c r="AM457" s="119" t="str">
        <f>IF(OR($B457="", D457="", D$10="", AM$9), "", IFERROR($B457+INDEX(Settings!$AF$19:$AF$33, MATCH(D$10, Settings!$Y$19:$Y$33, 0))+IF(INDEX(Settings!$AI$19:$AI$33, MATCH(D$10, Settings!$Y$19:$Y$33, 0))="", 0, INDEX($AO$2:$AU$8, MATCH(TEXT($B457, "ddd"), $AN$2:$AN$8, 0), MATCH(INDEX(Settings!$AI$19:$AI$33, MATCH(D$10, Settings!$Y$19:$Y$33, 0)), $AO$1:$AU$1, 0))), 0))</f>
        <v/>
      </c>
      <c r="AN457" s="119" t="str">
        <f>IF(OR($B457="", E457="", E$10="", AN$9), "", IFERROR($B457+INDEX(Settings!$AF$19:$AF$33, MATCH(E$10, Settings!$Y$19:$Y$33, 0))+IF(INDEX(Settings!$AI$19:$AI$33, MATCH(E$10, Settings!$Y$19:$Y$33, 0))="", 0, INDEX($AO$2:$AU$8, MATCH(TEXT($B457, "ddd"), $AN$2:$AN$8, 0), MATCH(INDEX(Settings!$AI$19:$AI$33, MATCH(E$10, Settings!$Y$19:$Y$33, 0)), $AO$1:$AU$1, 0))), 0))</f>
        <v/>
      </c>
      <c r="AO457" s="119" t="str">
        <f>IF(OR($B457="", F457="", F$10="", AO$9), "", IFERROR($B457+INDEX(Settings!$AF$19:$AF$33, MATCH(F$10, Settings!$Y$19:$Y$33, 0))+IF(INDEX(Settings!$AI$19:$AI$33, MATCH(F$10, Settings!$Y$19:$Y$33, 0))="", 0, INDEX($AO$2:$AU$8, MATCH(TEXT($B457, "ddd"), $AN$2:$AN$8, 0), MATCH(INDEX(Settings!$AI$19:$AI$33, MATCH(F$10, Settings!$Y$19:$Y$33, 0)), $AO$1:$AU$1, 0))), 0))</f>
        <v/>
      </c>
      <c r="AP457" s="119" t="str">
        <f>IF(OR($B457="", G457="", G$10="", AP$9), "", IFERROR($B457+INDEX(Settings!$AF$19:$AF$33, MATCH(G$10, Settings!$Y$19:$Y$33, 0))+IF(INDEX(Settings!$AI$19:$AI$33, MATCH(G$10, Settings!$Y$19:$Y$33, 0))="", 0, INDEX($AO$2:$AU$8, MATCH(TEXT($B457, "ddd"), $AN$2:$AN$8, 0), MATCH(INDEX(Settings!$AI$19:$AI$33, MATCH(G$10, Settings!$Y$19:$Y$33, 0)), $AO$1:$AU$1, 0))), 0))</f>
        <v/>
      </c>
      <c r="AQ457" s="119" t="str">
        <f>IF(OR($B457="", H457="", H$10="", AQ$9), "", IFERROR($B457+INDEX(Settings!$AF$19:$AF$33, MATCH(H$10, Settings!$Y$19:$Y$33, 0))+IF(INDEX(Settings!$AI$19:$AI$33, MATCH(H$10, Settings!$Y$19:$Y$33, 0))="", 0, INDEX($AO$2:$AU$8, MATCH(TEXT($B457, "ddd"), $AN$2:$AN$8, 0), MATCH(INDEX(Settings!$AI$19:$AI$33, MATCH(H$10, Settings!$Y$19:$Y$33, 0)), $AO$1:$AU$1, 0))), 0))</f>
        <v/>
      </c>
      <c r="AR457" s="119" t="str">
        <f>IF(OR($B457="", I457="", I$10="", AR$9), "", IFERROR($B457+INDEX(Settings!$AF$19:$AF$33, MATCH(I$10, Settings!$Y$19:$Y$33, 0))+IF(INDEX(Settings!$AI$19:$AI$33, MATCH(I$10, Settings!$Y$19:$Y$33, 0))="", 0, INDEX($AO$2:$AU$8, MATCH(TEXT($B457, "ddd"), $AN$2:$AN$8, 0), MATCH(INDEX(Settings!$AI$19:$AI$33, MATCH(I$10, Settings!$Y$19:$Y$33, 0)), $AO$1:$AU$1, 0))), 0))</f>
        <v/>
      </c>
      <c r="AS457" s="119" t="str">
        <f>IF(OR($B457="", J457="", J$10="", AS$9), "", IFERROR($B457+INDEX(Settings!$AF$19:$AF$33, MATCH(J$10, Settings!$Y$19:$Y$33, 0))+IF(INDEX(Settings!$AI$19:$AI$33, MATCH(J$10, Settings!$Y$19:$Y$33, 0))="", 0, INDEX($AO$2:$AU$8, MATCH(TEXT($B457, "ddd"), $AN$2:$AN$8, 0), MATCH(INDEX(Settings!$AI$19:$AI$33, MATCH(J$10, Settings!$Y$19:$Y$33, 0)), $AO$1:$AU$1, 0))), 0))</f>
        <v/>
      </c>
      <c r="AT457" s="119" t="str">
        <f>IF(OR($B457="", K457="", K$10="", AT$9), "", IFERROR($B457+INDEX(Settings!$AF$19:$AF$33, MATCH(K$10, Settings!$Y$19:$Y$33, 0))+IF(INDEX(Settings!$AI$19:$AI$33, MATCH(K$10, Settings!$Y$19:$Y$33, 0))="", 0, INDEX($AO$2:$AU$8, MATCH(TEXT($B457, "ddd"), $AN$2:$AN$8, 0), MATCH(INDEX(Settings!$AI$19:$AI$33, MATCH(K$10, Settings!$Y$19:$Y$33, 0)), $AO$1:$AU$1, 0))), 0))</f>
        <v/>
      </c>
      <c r="AU457" s="119" t="str">
        <f>IF(OR($B457="", L457="", L$10="", AU$9), "", IFERROR($B457+INDEX(Settings!$AF$19:$AF$33, MATCH(L$10, Settings!$Y$19:$Y$33, 0))+IF(INDEX(Settings!$AI$19:$AI$33, MATCH(L$10, Settings!$Y$19:$Y$33, 0))="", 0, INDEX($AO$2:$AU$8, MATCH(TEXT($B457, "ddd"), $AN$2:$AN$8, 0), MATCH(INDEX(Settings!$AI$19:$AI$33, MATCH(L$10, Settings!$Y$19:$Y$33, 0)), $AO$1:$AU$1, 0))), 0))</f>
        <v/>
      </c>
      <c r="AV457" s="119" t="str">
        <f>IF(OR($B457="", M457="", M$10="", AV$9), "", IFERROR($B457+INDEX(Settings!$AF$19:$AF$33, MATCH(M$10, Settings!$Y$19:$Y$33, 0))+IF(INDEX(Settings!$AI$19:$AI$33, MATCH(M$10, Settings!$Y$19:$Y$33, 0))="", 0, INDEX($AO$2:$AU$8, MATCH(TEXT($B457, "ddd"), $AN$2:$AN$8, 0), MATCH(INDEX(Settings!$AI$19:$AI$33, MATCH(M$10, Settings!$Y$19:$Y$33, 0)), $AO$1:$AU$1, 0))), 0))</f>
        <v/>
      </c>
      <c r="AW457" s="119" t="str">
        <f>IF(OR($B457="", N457="", N$10="", AW$9), "", IFERROR($B457+INDEX(Settings!$AF$19:$AF$33, MATCH(N$10, Settings!$Y$19:$Y$33, 0))+IF(INDEX(Settings!$AI$19:$AI$33, MATCH(N$10, Settings!$Y$19:$Y$33, 0))="", 0, INDEX($AO$2:$AU$8, MATCH(TEXT($B457, "ddd"), $AN$2:$AN$8, 0), MATCH(INDEX(Settings!$AI$19:$AI$33, MATCH(N$10, Settings!$Y$19:$Y$33, 0)), $AO$1:$AU$1, 0))), 0))</f>
        <v/>
      </c>
      <c r="AX457" s="119" t="str">
        <f>IF(OR($B457="", O457="", O$10="", AX$9), "", IFERROR($B457+INDEX(Settings!$AF$19:$AF$33, MATCH(O$10, Settings!$Y$19:$Y$33, 0))+IF(INDEX(Settings!$AI$19:$AI$33, MATCH(O$10, Settings!$Y$19:$Y$33, 0))="", 0, INDEX($AO$2:$AU$8, MATCH(TEXT($B457, "ddd"), $AN$2:$AN$8, 0), MATCH(INDEX(Settings!$AI$19:$AI$33, MATCH(O$10, Settings!$Y$19:$Y$33, 0)), $AO$1:$AU$1, 0))), 0))</f>
        <v/>
      </c>
      <c r="AY457" s="119" t="str">
        <f>IF(OR($B457="", P457="", P$10="", AY$9), "", IFERROR($B457+INDEX(Settings!$AF$19:$AF$33, MATCH(P$10, Settings!$Y$19:$Y$33, 0))+IF(INDEX(Settings!$AI$19:$AI$33, MATCH(P$10, Settings!$Y$19:$Y$33, 0))="", 0, INDEX($AO$2:$AU$8, MATCH(TEXT($B457, "ddd"), $AN$2:$AN$8, 0), MATCH(INDEX(Settings!$AI$19:$AI$33, MATCH(P$10, Settings!$Y$19:$Y$33, 0)), $AO$1:$AU$1, 0))), 0))</f>
        <v/>
      </c>
      <c r="AZ457" s="120" t="str">
        <f>IF(OR($B457="", Q457="", Q$10="", AZ$9), "", IFERROR($B457+INDEX(Settings!$AF$19:$AF$33, MATCH(Q$10, Settings!$Y$19:$Y$33, 0))+IF(INDEX(Settings!$AI$19:$AI$33, MATCH(Q$10, Settings!$Y$19:$Y$33, 0))="", 0, INDEX($AO$2:$AU$8, MATCH(TEXT($B457, "ddd"), $AN$2:$AN$8, 0), MATCH(INDEX(Settings!$AI$19:$AI$33, MATCH(Q$10, Settings!$Y$19:$Y$33, 0)), $AO$1:$AU$1, 0))), 0))</f>
        <v/>
      </c>
      <c r="BB457" s="118" t="str">
        <f>IF(OR(C$10="", $B457="", C457="", BB$9=""), "", IFERROR(WORKDAY((DATE(YEAR($B457), MONTH($B457)+INDEX(Settings!$AM$19:$AM$33, MATCH(C$10, Settings!$Y$19:$Y$33, 0)), IF(INDEX(Settings!$AQ$19:$AQ$33, MATCH(C$10, Settings!$Y$19:$Y$33, 0))=0, DAY($B457), INDEX(Settings!$AQ$19:$AQ$33, MATCH(C$10, Settings!$Y$19:$Y$33, 0))))-1), 1, Settings!$AY$23:$AY$38), ""))</f>
        <v/>
      </c>
      <c r="BC457" s="119" t="str">
        <f>IF(OR(D$10="", $B457="", D457="", BC$9=""), "", IFERROR(WORKDAY((DATE(YEAR($B457), MONTH($B457)+INDEX(Settings!$AM$19:$AM$33, MATCH(D$10, Settings!$Y$19:$Y$33, 0)), IF(INDEX(Settings!$AQ$19:$AQ$33, MATCH(D$10, Settings!$Y$19:$Y$33, 0))=0, DAY($B457), INDEX(Settings!$AQ$19:$AQ$33, MATCH(D$10, Settings!$Y$19:$Y$33, 0))))-1), 1, Settings!$AY$23:$AY$38), ""))</f>
        <v/>
      </c>
      <c r="BD457" s="119" t="str">
        <f>IF(OR(E$10="", $B457="", E457="", BD$9=""), "", IFERROR(WORKDAY((DATE(YEAR($B457), MONTH($B457)+INDEX(Settings!$AM$19:$AM$33, MATCH(E$10, Settings!$Y$19:$Y$33, 0)), IF(INDEX(Settings!$AQ$19:$AQ$33, MATCH(E$10, Settings!$Y$19:$Y$33, 0))=0, DAY($B457), INDEX(Settings!$AQ$19:$AQ$33, MATCH(E$10, Settings!$Y$19:$Y$33, 0))))-1), 1, Settings!$AY$23:$AY$38), ""))</f>
        <v/>
      </c>
      <c r="BE457" s="119" t="str">
        <f>IF(OR(F$10="", $B457="", F457="", BE$9=""), "", IFERROR(WORKDAY((DATE(YEAR($B457), MONTH($B457)+INDEX(Settings!$AM$19:$AM$33, MATCH(F$10, Settings!$Y$19:$Y$33, 0)), IF(INDEX(Settings!$AQ$19:$AQ$33, MATCH(F$10, Settings!$Y$19:$Y$33, 0))=0, DAY($B457), INDEX(Settings!$AQ$19:$AQ$33, MATCH(F$10, Settings!$Y$19:$Y$33, 0))))-1), 1, Settings!$AY$23:$AY$38), ""))</f>
        <v/>
      </c>
      <c r="BF457" s="119" t="str">
        <f>IF(OR(G$10="", $B457="", G457="", BF$9=""), "", IFERROR(WORKDAY((DATE(YEAR($B457), MONTH($B457)+INDEX(Settings!$AM$19:$AM$33, MATCH(G$10, Settings!$Y$19:$Y$33, 0)), IF(INDEX(Settings!$AQ$19:$AQ$33, MATCH(G$10, Settings!$Y$19:$Y$33, 0))=0, DAY($B457), INDEX(Settings!$AQ$19:$AQ$33, MATCH(G$10, Settings!$Y$19:$Y$33, 0))))-1), 1, Settings!$AY$23:$AY$38), ""))</f>
        <v/>
      </c>
      <c r="BG457" s="119" t="str">
        <f>IF(OR(H$10="", $B457="", H457="", BG$9=""), "", IFERROR(WORKDAY((DATE(YEAR($B457), MONTH($B457)+INDEX(Settings!$AM$19:$AM$33, MATCH(H$10, Settings!$Y$19:$Y$33, 0)), IF(INDEX(Settings!$AQ$19:$AQ$33, MATCH(H$10, Settings!$Y$19:$Y$33, 0))=0, DAY($B457), INDEX(Settings!$AQ$19:$AQ$33, MATCH(H$10, Settings!$Y$19:$Y$33, 0))))-1), 1, Settings!$AY$23:$AY$38), ""))</f>
        <v/>
      </c>
      <c r="BH457" s="119" t="str">
        <f>IF(OR(I$10="", $B457="", I457="", BH$9=""), "", IFERROR(WORKDAY((DATE(YEAR($B457), MONTH($B457)+INDEX(Settings!$AM$19:$AM$33, MATCH(I$10, Settings!$Y$19:$Y$33, 0)), IF(INDEX(Settings!$AQ$19:$AQ$33, MATCH(I$10, Settings!$Y$19:$Y$33, 0))=0, DAY($B457), INDEX(Settings!$AQ$19:$AQ$33, MATCH(I$10, Settings!$Y$19:$Y$33, 0))))-1), 1, Settings!$AY$23:$AY$38), ""))</f>
        <v/>
      </c>
      <c r="BI457" s="119" t="str">
        <f>IF(OR(J$10="", $B457="", J457="", BI$9=""), "", IFERROR(WORKDAY((DATE(YEAR($B457), MONTH($B457)+INDEX(Settings!$AM$19:$AM$33, MATCH(J$10, Settings!$Y$19:$Y$33, 0)), IF(INDEX(Settings!$AQ$19:$AQ$33, MATCH(J$10, Settings!$Y$19:$Y$33, 0))=0, DAY($B457), INDEX(Settings!$AQ$19:$AQ$33, MATCH(J$10, Settings!$Y$19:$Y$33, 0))))-1), 1, Settings!$AY$23:$AY$38), ""))</f>
        <v/>
      </c>
      <c r="BJ457" s="119" t="str">
        <f>IF(OR(K$10="", $B457="", K457="", BJ$9=""), "", IFERROR(WORKDAY((DATE(YEAR($B457), MONTH($B457)+INDEX(Settings!$AM$19:$AM$33, MATCH(K$10, Settings!$Y$19:$Y$33, 0)), IF(INDEX(Settings!$AQ$19:$AQ$33, MATCH(K$10, Settings!$Y$19:$Y$33, 0))=0, DAY($B457), INDEX(Settings!$AQ$19:$AQ$33, MATCH(K$10, Settings!$Y$19:$Y$33, 0))))-1), 1, Settings!$AY$23:$AY$38), ""))</f>
        <v/>
      </c>
      <c r="BK457" s="119" t="str">
        <f>IF(OR(L$10="", $B457="", L457="", BK$9=""), "", IFERROR(WORKDAY((DATE(YEAR($B457), MONTH($B457)+INDEX(Settings!$AM$19:$AM$33, MATCH(L$10, Settings!$Y$19:$Y$33, 0)), IF(INDEX(Settings!$AQ$19:$AQ$33, MATCH(L$10, Settings!$Y$19:$Y$33, 0))=0, DAY($B457), INDEX(Settings!$AQ$19:$AQ$33, MATCH(L$10, Settings!$Y$19:$Y$33, 0))))-1), 1, Settings!$AY$23:$AY$38), ""))</f>
        <v/>
      </c>
      <c r="BL457" s="119" t="str">
        <f>IF(OR(M$10="", $B457="", M457="", BL$9=""), "", IFERROR(WORKDAY((DATE(YEAR($B457), MONTH($B457)+INDEX(Settings!$AM$19:$AM$33, MATCH(M$10, Settings!$Y$19:$Y$33, 0)), IF(INDEX(Settings!$AQ$19:$AQ$33, MATCH(M$10, Settings!$Y$19:$Y$33, 0))=0, DAY($B457), INDEX(Settings!$AQ$19:$AQ$33, MATCH(M$10, Settings!$Y$19:$Y$33, 0))))-1), 1, Settings!$AY$23:$AY$38), ""))</f>
        <v/>
      </c>
      <c r="BM457" s="119" t="str">
        <f>IF(OR(N$10="", $B457="", N457="", BM$9=""), "", IFERROR(WORKDAY((DATE(YEAR($B457), MONTH($B457)+INDEX(Settings!$AM$19:$AM$33, MATCH(N$10, Settings!$Y$19:$Y$33, 0)), IF(INDEX(Settings!$AQ$19:$AQ$33, MATCH(N$10, Settings!$Y$19:$Y$33, 0))=0, DAY($B457), INDEX(Settings!$AQ$19:$AQ$33, MATCH(N$10, Settings!$Y$19:$Y$33, 0))))-1), 1, Settings!$AY$23:$AY$38), ""))</f>
        <v/>
      </c>
      <c r="BN457" s="119" t="str">
        <f>IF(OR(O$10="", $B457="", O457="", BN$9=""), "", IFERROR(WORKDAY((DATE(YEAR($B457), MONTH($B457)+INDEX(Settings!$AM$19:$AM$33, MATCH(O$10, Settings!$Y$19:$Y$33, 0)), IF(INDEX(Settings!$AQ$19:$AQ$33, MATCH(O$10, Settings!$Y$19:$Y$33, 0))=0, DAY($B457), INDEX(Settings!$AQ$19:$AQ$33, MATCH(O$10, Settings!$Y$19:$Y$33, 0))))-1), 1, Settings!$AY$23:$AY$38), ""))</f>
        <v/>
      </c>
      <c r="BO457" s="119" t="str">
        <f>IF(OR(P$10="", $B457="", P457="", BO$9=""), "", IFERROR(WORKDAY((DATE(YEAR($B457), MONTH($B457)+INDEX(Settings!$AM$19:$AM$33, MATCH(P$10, Settings!$Y$19:$Y$33, 0)), IF(INDEX(Settings!$AQ$19:$AQ$33, MATCH(P$10, Settings!$Y$19:$Y$33, 0))=0, DAY($B457), INDEX(Settings!$AQ$19:$AQ$33, MATCH(P$10, Settings!$Y$19:$Y$33, 0))))-1), 1, Settings!$AY$23:$AY$38), ""))</f>
        <v/>
      </c>
      <c r="BP457" s="120" t="str">
        <f>IF(OR(Q$10="", $B457="", Q457="", BP$9=""), "", IFERROR(WORKDAY((DATE(YEAR($B457), MONTH($B457)+INDEX(Settings!$AM$19:$AM$33, MATCH(Q$10, Settings!$Y$19:$Y$33, 0)), IF(INDEX(Settings!$AQ$19:$AQ$33, MATCH(Q$10, Settings!$Y$19:$Y$33, 0))=0, DAY($B457), INDEX(Settings!$AQ$19:$AQ$33, MATCH(Q$10, Settings!$Y$19:$Y$33, 0))))-1), 1, Settings!$AY$23:$AY$38), ""))</f>
        <v/>
      </c>
      <c r="BR457" s="118" t="str">
        <f>IF(BB457="", "", IF(BB457&lt;=$B457, WORKDAY(DATE(YEAR($BB457), MONTH(BB457)+1, DAY(BB457)-1), 1, Settings!$AY$23:$AY$38), BB457))</f>
        <v/>
      </c>
      <c r="BS457" s="119" t="str">
        <f>IF(BC457="", "", IF(BC457&lt;=$B457, WORKDAY(DATE(YEAR($BB457), MONTH(BC457)+1, DAY(BC457)-1), 1, Settings!$AY$23:$AY$38), BC457))</f>
        <v/>
      </c>
      <c r="BT457" s="119" t="str">
        <f>IF(BD457="", "", IF(BD457&lt;=$B457, WORKDAY(DATE(YEAR($BB457), MONTH(BD457)+1, DAY(BD457)-1), 1, Settings!$AY$23:$AY$38), BD457))</f>
        <v/>
      </c>
      <c r="BU457" s="119" t="str">
        <f>IF(BE457="", "", IF(BE457&lt;=$B457, WORKDAY(DATE(YEAR($BB457), MONTH(BE457)+1, DAY(BE457)-1), 1, Settings!$AY$23:$AY$38), BE457))</f>
        <v/>
      </c>
      <c r="BV457" s="119" t="str">
        <f>IF(BF457="", "", IF(BF457&lt;=$B457, WORKDAY(DATE(YEAR($BB457), MONTH(BF457)+1, DAY(BF457)-1), 1, Settings!$AY$23:$AY$38), BF457))</f>
        <v/>
      </c>
      <c r="BW457" s="119" t="str">
        <f>IF(BG457="", "", IF(BG457&lt;=$B457, WORKDAY(DATE(YEAR($BB457), MONTH(BG457)+1, DAY(BG457)-1), 1, Settings!$AY$23:$AY$38), BG457))</f>
        <v/>
      </c>
      <c r="BX457" s="119" t="str">
        <f>IF(BH457="", "", IF(BH457&lt;=$B457, WORKDAY(DATE(YEAR($BB457), MONTH(BH457)+1, DAY(BH457)-1), 1, Settings!$AY$23:$AY$38), BH457))</f>
        <v/>
      </c>
      <c r="BY457" s="119" t="str">
        <f>IF(BI457="", "", IF(BI457&lt;=$B457, WORKDAY(DATE(YEAR($BB457), MONTH(BI457)+1, DAY(BI457)-1), 1, Settings!$AY$23:$AY$38), BI457))</f>
        <v/>
      </c>
      <c r="BZ457" s="119" t="str">
        <f>IF(BJ457="", "", IF(BJ457&lt;=$B457, WORKDAY(DATE(YEAR($BB457), MONTH(BJ457)+1, DAY(BJ457)-1), 1, Settings!$AY$23:$AY$38), BJ457))</f>
        <v/>
      </c>
      <c r="CA457" s="119" t="str">
        <f>IF(BK457="", "", IF(BK457&lt;=$B457, WORKDAY(DATE(YEAR($BB457), MONTH(BK457)+1, DAY(BK457)-1), 1, Settings!$AY$23:$AY$38), BK457))</f>
        <v/>
      </c>
      <c r="CB457" s="119" t="str">
        <f>IF(BL457="", "", IF(BL457&lt;=$B457, WORKDAY(DATE(YEAR($BB457), MONTH(BL457)+1, DAY(BL457)-1), 1, Settings!$AY$23:$AY$38), BL457))</f>
        <v/>
      </c>
      <c r="CC457" s="119" t="str">
        <f>IF(BM457="", "", IF(BM457&lt;=$B457, WORKDAY(DATE(YEAR($BB457), MONTH(BM457)+1, DAY(BM457)-1), 1, Settings!$AY$23:$AY$38), BM457))</f>
        <v/>
      </c>
      <c r="CD457" s="119" t="str">
        <f>IF(BN457="", "", IF(BN457&lt;=$B457, WORKDAY(DATE(YEAR($BB457), MONTH(BN457)+1, DAY(BN457)-1), 1, Settings!$AY$23:$AY$38), BN457))</f>
        <v/>
      </c>
      <c r="CE457" s="119" t="str">
        <f>IF(BO457="", "", IF(BO457&lt;=$B457, WORKDAY(DATE(YEAR($BB457), MONTH(BO457)+1, DAY(BO457)-1), 1, Settings!$AY$23:$AY$38), BO457))</f>
        <v/>
      </c>
      <c r="CF457" s="120" t="str">
        <f>IF(BP457="", "", IF(BP457&lt;=$B457, WORKDAY(DATE(YEAR($BB457), MONTH(BP457)+1, DAY(BP457)-1), 1, Settings!$AY$23:$AY$38), BP457))</f>
        <v/>
      </c>
      <c r="CH457" s="48" t="str">
        <f t="shared" si="190"/>
        <v/>
      </c>
      <c r="CI457" s="49" t="str">
        <f t="shared" si="191"/>
        <v/>
      </c>
      <c r="CJ457" s="49" t="str">
        <f t="shared" si="192"/>
        <v/>
      </c>
      <c r="CK457" s="49" t="str">
        <f t="shared" si="193"/>
        <v/>
      </c>
      <c r="CL457" s="49" t="str">
        <f t="shared" si="194"/>
        <v/>
      </c>
      <c r="CM457" s="49" t="str">
        <f t="shared" si="195"/>
        <v/>
      </c>
      <c r="CN457" s="49" t="str">
        <f t="shared" si="196"/>
        <v/>
      </c>
      <c r="CO457" s="49" t="str">
        <f t="shared" si="197"/>
        <v/>
      </c>
      <c r="CP457" s="49" t="str">
        <f t="shared" si="198"/>
        <v/>
      </c>
      <c r="CQ457" s="49" t="str">
        <f t="shared" si="199"/>
        <v/>
      </c>
      <c r="CR457" s="49" t="str">
        <f t="shared" si="200"/>
        <v/>
      </c>
      <c r="CS457" s="49" t="str">
        <f t="shared" si="201"/>
        <v/>
      </c>
      <c r="CT457" s="49" t="str">
        <f t="shared" si="202"/>
        <v/>
      </c>
      <c r="CU457" s="49" t="str">
        <f t="shared" si="203"/>
        <v/>
      </c>
      <c r="CV457" s="16" t="str">
        <f t="shared" si="204"/>
        <v/>
      </c>
      <c r="CX457" s="48" t="str">
        <f t="shared" si="205"/>
        <v/>
      </c>
      <c r="CY457" s="49" t="str">
        <f t="shared" si="206"/>
        <v/>
      </c>
      <c r="CZ457" s="49" t="str">
        <f t="shared" si="207"/>
        <v/>
      </c>
      <c r="DA457" s="49" t="str">
        <f t="shared" si="208"/>
        <v/>
      </c>
      <c r="DB457" s="49" t="str">
        <f t="shared" si="209"/>
        <v/>
      </c>
      <c r="DC457" s="49" t="str">
        <f t="shared" si="210"/>
        <v/>
      </c>
      <c r="DD457" s="49" t="str">
        <f t="shared" si="211"/>
        <v/>
      </c>
      <c r="DE457" s="49" t="str">
        <f t="shared" si="212"/>
        <v/>
      </c>
      <c r="DF457" s="49" t="str">
        <f t="shared" si="213"/>
        <v/>
      </c>
      <c r="DG457" s="49" t="str">
        <f t="shared" si="214"/>
        <v/>
      </c>
      <c r="DH457" s="49" t="str">
        <f t="shared" si="215"/>
        <v/>
      </c>
      <c r="DI457" s="49" t="str">
        <f t="shared" si="216"/>
        <v/>
      </c>
      <c r="DJ457" s="49" t="str">
        <f t="shared" si="217"/>
        <v/>
      </c>
      <c r="DK457" s="49" t="str">
        <f t="shared" si="218"/>
        <v/>
      </c>
      <c r="DL457" s="16" t="str">
        <f t="shared" si="219"/>
        <v/>
      </c>
      <c r="DN457" s="17" t="str">
        <f t="shared" si="220"/>
        <v>Sep 2020</v>
      </c>
    </row>
    <row r="458" spans="1:118" x14ac:dyDescent="0.25">
      <c r="A458" s="30"/>
      <c r="B458" s="102">
        <f>IF(B457="", "", IFERROR(IF(B457+1&gt;Settings!$G$25, "", B457+1), ""))</f>
        <v>44094</v>
      </c>
      <c r="C458" s="294"/>
      <c r="D458" s="295"/>
      <c r="E458" s="295"/>
      <c r="F458" s="295"/>
      <c r="G458" s="295"/>
      <c r="H458" s="295"/>
      <c r="I458" s="295"/>
      <c r="J458" s="295"/>
      <c r="K458" s="295"/>
      <c r="L458" s="295"/>
      <c r="M458" s="295"/>
      <c r="N458" s="295"/>
      <c r="O458" s="295"/>
      <c r="P458" s="295"/>
      <c r="Q458" s="296"/>
      <c r="R458" s="30"/>
      <c r="T458" s="17" t="str">
        <f>IF($B458="", "", IF($B458&lt;Settings!$G$23, "Old", "New"))</f>
        <v>New</v>
      </c>
      <c r="AL458" s="118" t="str">
        <f>IF(OR($B458="", C458="", C$10="", AL$9), "", IFERROR($B458+INDEX(Settings!$AF$19:$AF$33, MATCH(C$10, Settings!$Y$19:$Y$33, 0))+IF(INDEX(Settings!$AI$19:$AI$33, MATCH(C$10, Settings!$Y$19:$Y$33, 0))="", 0, INDEX($AO$2:$AU$8, MATCH(TEXT($B458, "ddd"), $AN$2:$AN$8, 0), MATCH(INDEX(Settings!$AI$19:$AI$33, MATCH(C$10, Settings!$Y$19:$Y$33, 0)), $AO$1:$AU$1, 0))), 0))</f>
        <v/>
      </c>
      <c r="AM458" s="119" t="str">
        <f>IF(OR($B458="", D458="", D$10="", AM$9), "", IFERROR($B458+INDEX(Settings!$AF$19:$AF$33, MATCH(D$10, Settings!$Y$19:$Y$33, 0))+IF(INDEX(Settings!$AI$19:$AI$33, MATCH(D$10, Settings!$Y$19:$Y$33, 0))="", 0, INDEX($AO$2:$AU$8, MATCH(TEXT($B458, "ddd"), $AN$2:$AN$8, 0), MATCH(INDEX(Settings!$AI$19:$AI$33, MATCH(D$10, Settings!$Y$19:$Y$33, 0)), $AO$1:$AU$1, 0))), 0))</f>
        <v/>
      </c>
      <c r="AN458" s="119" t="str">
        <f>IF(OR($B458="", E458="", E$10="", AN$9), "", IFERROR($B458+INDEX(Settings!$AF$19:$AF$33, MATCH(E$10, Settings!$Y$19:$Y$33, 0))+IF(INDEX(Settings!$AI$19:$AI$33, MATCH(E$10, Settings!$Y$19:$Y$33, 0))="", 0, INDEX($AO$2:$AU$8, MATCH(TEXT($B458, "ddd"), $AN$2:$AN$8, 0), MATCH(INDEX(Settings!$AI$19:$AI$33, MATCH(E$10, Settings!$Y$19:$Y$33, 0)), $AO$1:$AU$1, 0))), 0))</f>
        <v/>
      </c>
      <c r="AO458" s="119" t="str">
        <f>IF(OR($B458="", F458="", F$10="", AO$9), "", IFERROR($B458+INDEX(Settings!$AF$19:$AF$33, MATCH(F$10, Settings!$Y$19:$Y$33, 0))+IF(INDEX(Settings!$AI$19:$AI$33, MATCH(F$10, Settings!$Y$19:$Y$33, 0))="", 0, INDEX($AO$2:$AU$8, MATCH(TEXT($B458, "ddd"), $AN$2:$AN$8, 0), MATCH(INDEX(Settings!$AI$19:$AI$33, MATCH(F$10, Settings!$Y$19:$Y$33, 0)), $AO$1:$AU$1, 0))), 0))</f>
        <v/>
      </c>
      <c r="AP458" s="119" t="str">
        <f>IF(OR($B458="", G458="", G$10="", AP$9), "", IFERROR($B458+INDEX(Settings!$AF$19:$AF$33, MATCH(G$10, Settings!$Y$19:$Y$33, 0))+IF(INDEX(Settings!$AI$19:$AI$33, MATCH(G$10, Settings!$Y$19:$Y$33, 0))="", 0, INDEX($AO$2:$AU$8, MATCH(TEXT($B458, "ddd"), $AN$2:$AN$8, 0), MATCH(INDEX(Settings!$AI$19:$AI$33, MATCH(G$10, Settings!$Y$19:$Y$33, 0)), $AO$1:$AU$1, 0))), 0))</f>
        <v/>
      </c>
      <c r="AQ458" s="119" t="str">
        <f>IF(OR($B458="", H458="", H$10="", AQ$9), "", IFERROR($B458+INDEX(Settings!$AF$19:$AF$33, MATCH(H$10, Settings!$Y$19:$Y$33, 0))+IF(INDEX(Settings!$AI$19:$AI$33, MATCH(H$10, Settings!$Y$19:$Y$33, 0))="", 0, INDEX($AO$2:$AU$8, MATCH(TEXT($B458, "ddd"), $AN$2:$AN$8, 0), MATCH(INDEX(Settings!$AI$19:$AI$33, MATCH(H$10, Settings!$Y$19:$Y$33, 0)), $AO$1:$AU$1, 0))), 0))</f>
        <v/>
      </c>
      <c r="AR458" s="119" t="str">
        <f>IF(OR($B458="", I458="", I$10="", AR$9), "", IFERROR($B458+INDEX(Settings!$AF$19:$AF$33, MATCH(I$10, Settings!$Y$19:$Y$33, 0))+IF(INDEX(Settings!$AI$19:$AI$33, MATCH(I$10, Settings!$Y$19:$Y$33, 0))="", 0, INDEX($AO$2:$AU$8, MATCH(TEXT($B458, "ddd"), $AN$2:$AN$8, 0), MATCH(INDEX(Settings!$AI$19:$AI$33, MATCH(I$10, Settings!$Y$19:$Y$33, 0)), $AO$1:$AU$1, 0))), 0))</f>
        <v/>
      </c>
      <c r="AS458" s="119" t="str">
        <f>IF(OR($B458="", J458="", J$10="", AS$9), "", IFERROR($B458+INDEX(Settings!$AF$19:$AF$33, MATCH(J$10, Settings!$Y$19:$Y$33, 0))+IF(INDEX(Settings!$AI$19:$AI$33, MATCH(J$10, Settings!$Y$19:$Y$33, 0))="", 0, INDEX($AO$2:$AU$8, MATCH(TEXT($B458, "ddd"), $AN$2:$AN$8, 0), MATCH(INDEX(Settings!$AI$19:$AI$33, MATCH(J$10, Settings!$Y$19:$Y$33, 0)), $AO$1:$AU$1, 0))), 0))</f>
        <v/>
      </c>
      <c r="AT458" s="119" t="str">
        <f>IF(OR($B458="", K458="", K$10="", AT$9), "", IFERROR($B458+INDEX(Settings!$AF$19:$AF$33, MATCH(K$10, Settings!$Y$19:$Y$33, 0))+IF(INDEX(Settings!$AI$19:$AI$33, MATCH(K$10, Settings!$Y$19:$Y$33, 0))="", 0, INDEX($AO$2:$AU$8, MATCH(TEXT($B458, "ddd"), $AN$2:$AN$8, 0), MATCH(INDEX(Settings!$AI$19:$AI$33, MATCH(K$10, Settings!$Y$19:$Y$33, 0)), $AO$1:$AU$1, 0))), 0))</f>
        <v/>
      </c>
      <c r="AU458" s="119" t="str">
        <f>IF(OR($B458="", L458="", L$10="", AU$9), "", IFERROR($B458+INDEX(Settings!$AF$19:$AF$33, MATCH(L$10, Settings!$Y$19:$Y$33, 0))+IF(INDEX(Settings!$AI$19:$AI$33, MATCH(L$10, Settings!$Y$19:$Y$33, 0))="", 0, INDEX($AO$2:$AU$8, MATCH(TEXT($B458, "ddd"), $AN$2:$AN$8, 0), MATCH(INDEX(Settings!$AI$19:$AI$33, MATCH(L$10, Settings!$Y$19:$Y$33, 0)), $AO$1:$AU$1, 0))), 0))</f>
        <v/>
      </c>
      <c r="AV458" s="119" t="str">
        <f>IF(OR($B458="", M458="", M$10="", AV$9), "", IFERROR($B458+INDEX(Settings!$AF$19:$AF$33, MATCH(M$10, Settings!$Y$19:$Y$33, 0))+IF(INDEX(Settings!$AI$19:$AI$33, MATCH(M$10, Settings!$Y$19:$Y$33, 0))="", 0, INDEX($AO$2:$AU$8, MATCH(TEXT($B458, "ddd"), $AN$2:$AN$8, 0), MATCH(INDEX(Settings!$AI$19:$AI$33, MATCH(M$10, Settings!$Y$19:$Y$33, 0)), $AO$1:$AU$1, 0))), 0))</f>
        <v/>
      </c>
      <c r="AW458" s="119" t="str">
        <f>IF(OR($B458="", N458="", N$10="", AW$9), "", IFERROR($B458+INDEX(Settings!$AF$19:$AF$33, MATCH(N$10, Settings!$Y$19:$Y$33, 0))+IF(INDEX(Settings!$AI$19:$AI$33, MATCH(N$10, Settings!$Y$19:$Y$33, 0))="", 0, INDEX($AO$2:$AU$8, MATCH(TEXT($B458, "ddd"), $AN$2:$AN$8, 0), MATCH(INDEX(Settings!$AI$19:$AI$33, MATCH(N$10, Settings!$Y$19:$Y$33, 0)), $AO$1:$AU$1, 0))), 0))</f>
        <v/>
      </c>
      <c r="AX458" s="119" t="str">
        <f>IF(OR($B458="", O458="", O$10="", AX$9), "", IFERROR($B458+INDEX(Settings!$AF$19:$AF$33, MATCH(O$10, Settings!$Y$19:$Y$33, 0))+IF(INDEX(Settings!$AI$19:$AI$33, MATCH(O$10, Settings!$Y$19:$Y$33, 0))="", 0, INDEX($AO$2:$AU$8, MATCH(TEXT($B458, "ddd"), $AN$2:$AN$8, 0), MATCH(INDEX(Settings!$AI$19:$AI$33, MATCH(O$10, Settings!$Y$19:$Y$33, 0)), $AO$1:$AU$1, 0))), 0))</f>
        <v/>
      </c>
      <c r="AY458" s="119" t="str">
        <f>IF(OR($B458="", P458="", P$10="", AY$9), "", IFERROR($B458+INDEX(Settings!$AF$19:$AF$33, MATCH(P$10, Settings!$Y$19:$Y$33, 0))+IF(INDEX(Settings!$AI$19:$AI$33, MATCH(P$10, Settings!$Y$19:$Y$33, 0))="", 0, INDEX($AO$2:$AU$8, MATCH(TEXT($B458, "ddd"), $AN$2:$AN$8, 0), MATCH(INDEX(Settings!$AI$19:$AI$33, MATCH(P$10, Settings!$Y$19:$Y$33, 0)), $AO$1:$AU$1, 0))), 0))</f>
        <v/>
      </c>
      <c r="AZ458" s="120" t="str">
        <f>IF(OR($B458="", Q458="", Q$10="", AZ$9), "", IFERROR($B458+INDEX(Settings!$AF$19:$AF$33, MATCH(Q$10, Settings!$Y$19:$Y$33, 0))+IF(INDEX(Settings!$AI$19:$AI$33, MATCH(Q$10, Settings!$Y$19:$Y$33, 0))="", 0, INDEX($AO$2:$AU$8, MATCH(TEXT($B458, "ddd"), $AN$2:$AN$8, 0), MATCH(INDEX(Settings!$AI$19:$AI$33, MATCH(Q$10, Settings!$Y$19:$Y$33, 0)), $AO$1:$AU$1, 0))), 0))</f>
        <v/>
      </c>
      <c r="BB458" s="118" t="str">
        <f>IF(OR(C$10="", $B458="", C458="", BB$9=""), "", IFERROR(WORKDAY((DATE(YEAR($B458), MONTH($B458)+INDEX(Settings!$AM$19:$AM$33, MATCH(C$10, Settings!$Y$19:$Y$33, 0)), IF(INDEX(Settings!$AQ$19:$AQ$33, MATCH(C$10, Settings!$Y$19:$Y$33, 0))=0, DAY($B458), INDEX(Settings!$AQ$19:$AQ$33, MATCH(C$10, Settings!$Y$19:$Y$33, 0))))-1), 1, Settings!$AY$23:$AY$38), ""))</f>
        <v/>
      </c>
      <c r="BC458" s="119" t="str">
        <f>IF(OR(D$10="", $B458="", D458="", BC$9=""), "", IFERROR(WORKDAY((DATE(YEAR($B458), MONTH($B458)+INDEX(Settings!$AM$19:$AM$33, MATCH(D$10, Settings!$Y$19:$Y$33, 0)), IF(INDEX(Settings!$AQ$19:$AQ$33, MATCH(D$10, Settings!$Y$19:$Y$33, 0))=0, DAY($B458), INDEX(Settings!$AQ$19:$AQ$33, MATCH(D$10, Settings!$Y$19:$Y$33, 0))))-1), 1, Settings!$AY$23:$AY$38), ""))</f>
        <v/>
      </c>
      <c r="BD458" s="119" t="str">
        <f>IF(OR(E$10="", $B458="", E458="", BD$9=""), "", IFERROR(WORKDAY((DATE(YEAR($B458), MONTH($B458)+INDEX(Settings!$AM$19:$AM$33, MATCH(E$10, Settings!$Y$19:$Y$33, 0)), IF(INDEX(Settings!$AQ$19:$AQ$33, MATCH(E$10, Settings!$Y$19:$Y$33, 0))=0, DAY($B458), INDEX(Settings!$AQ$19:$AQ$33, MATCH(E$10, Settings!$Y$19:$Y$33, 0))))-1), 1, Settings!$AY$23:$AY$38), ""))</f>
        <v/>
      </c>
      <c r="BE458" s="119" t="str">
        <f>IF(OR(F$10="", $B458="", F458="", BE$9=""), "", IFERROR(WORKDAY((DATE(YEAR($B458), MONTH($B458)+INDEX(Settings!$AM$19:$AM$33, MATCH(F$10, Settings!$Y$19:$Y$33, 0)), IF(INDEX(Settings!$AQ$19:$AQ$33, MATCH(F$10, Settings!$Y$19:$Y$33, 0))=0, DAY($B458), INDEX(Settings!$AQ$19:$AQ$33, MATCH(F$10, Settings!$Y$19:$Y$33, 0))))-1), 1, Settings!$AY$23:$AY$38), ""))</f>
        <v/>
      </c>
      <c r="BF458" s="119" t="str">
        <f>IF(OR(G$10="", $B458="", G458="", BF$9=""), "", IFERROR(WORKDAY((DATE(YEAR($B458), MONTH($B458)+INDEX(Settings!$AM$19:$AM$33, MATCH(G$10, Settings!$Y$19:$Y$33, 0)), IF(INDEX(Settings!$AQ$19:$AQ$33, MATCH(G$10, Settings!$Y$19:$Y$33, 0))=0, DAY($B458), INDEX(Settings!$AQ$19:$AQ$33, MATCH(G$10, Settings!$Y$19:$Y$33, 0))))-1), 1, Settings!$AY$23:$AY$38), ""))</f>
        <v/>
      </c>
      <c r="BG458" s="119" t="str">
        <f>IF(OR(H$10="", $B458="", H458="", BG$9=""), "", IFERROR(WORKDAY((DATE(YEAR($B458), MONTH($B458)+INDEX(Settings!$AM$19:$AM$33, MATCH(H$10, Settings!$Y$19:$Y$33, 0)), IF(INDEX(Settings!$AQ$19:$AQ$33, MATCH(H$10, Settings!$Y$19:$Y$33, 0))=0, DAY($B458), INDEX(Settings!$AQ$19:$AQ$33, MATCH(H$10, Settings!$Y$19:$Y$33, 0))))-1), 1, Settings!$AY$23:$AY$38), ""))</f>
        <v/>
      </c>
      <c r="BH458" s="119" t="str">
        <f>IF(OR(I$10="", $B458="", I458="", BH$9=""), "", IFERROR(WORKDAY((DATE(YEAR($B458), MONTH($B458)+INDEX(Settings!$AM$19:$AM$33, MATCH(I$10, Settings!$Y$19:$Y$33, 0)), IF(INDEX(Settings!$AQ$19:$AQ$33, MATCH(I$10, Settings!$Y$19:$Y$33, 0))=0, DAY($B458), INDEX(Settings!$AQ$19:$AQ$33, MATCH(I$10, Settings!$Y$19:$Y$33, 0))))-1), 1, Settings!$AY$23:$AY$38), ""))</f>
        <v/>
      </c>
      <c r="BI458" s="119" t="str">
        <f>IF(OR(J$10="", $B458="", J458="", BI$9=""), "", IFERROR(WORKDAY((DATE(YEAR($B458), MONTH($B458)+INDEX(Settings!$AM$19:$AM$33, MATCH(J$10, Settings!$Y$19:$Y$33, 0)), IF(INDEX(Settings!$AQ$19:$AQ$33, MATCH(J$10, Settings!$Y$19:$Y$33, 0))=0, DAY($B458), INDEX(Settings!$AQ$19:$AQ$33, MATCH(J$10, Settings!$Y$19:$Y$33, 0))))-1), 1, Settings!$AY$23:$AY$38), ""))</f>
        <v/>
      </c>
      <c r="BJ458" s="119" t="str">
        <f>IF(OR(K$10="", $B458="", K458="", BJ$9=""), "", IFERROR(WORKDAY((DATE(YEAR($B458), MONTH($B458)+INDEX(Settings!$AM$19:$AM$33, MATCH(K$10, Settings!$Y$19:$Y$33, 0)), IF(INDEX(Settings!$AQ$19:$AQ$33, MATCH(K$10, Settings!$Y$19:$Y$33, 0))=0, DAY($B458), INDEX(Settings!$AQ$19:$AQ$33, MATCH(K$10, Settings!$Y$19:$Y$33, 0))))-1), 1, Settings!$AY$23:$AY$38), ""))</f>
        <v/>
      </c>
      <c r="BK458" s="119" t="str">
        <f>IF(OR(L$10="", $B458="", L458="", BK$9=""), "", IFERROR(WORKDAY((DATE(YEAR($B458), MONTH($B458)+INDEX(Settings!$AM$19:$AM$33, MATCH(L$10, Settings!$Y$19:$Y$33, 0)), IF(INDEX(Settings!$AQ$19:$AQ$33, MATCH(L$10, Settings!$Y$19:$Y$33, 0))=0, DAY($B458), INDEX(Settings!$AQ$19:$AQ$33, MATCH(L$10, Settings!$Y$19:$Y$33, 0))))-1), 1, Settings!$AY$23:$AY$38), ""))</f>
        <v/>
      </c>
      <c r="BL458" s="119" t="str">
        <f>IF(OR(M$10="", $B458="", M458="", BL$9=""), "", IFERROR(WORKDAY((DATE(YEAR($B458), MONTH($B458)+INDEX(Settings!$AM$19:$AM$33, MATCH(M$10, Settings!$Y$19:$Y$33, 0)), IF(INDEX(Settings!$AQ$19:$AQ$33, MATCH(M$10, Settings!$Y$19:$Y$33, 0))=0, DAY($B458), INDEX(Settings!$AQ$19:$AQ$33, MATCH(M$10, Settings!$Y$19:$Y$33, 0))))-1), 1, Settings!$AY$23:$AY$38), ""))</f>
        <v/>
      </c>
      <c r="BM458" s="119" t="str">
        <f>IF(OR(N$10="", $B458="", N458="", BM$9=""), "", IFERROR(WORKDAY((DATE(YEAR($B458), MONTH($B458)+INDEX(Settings!$AM$19:$AM$33, MATCH(N$10, Settings!$Y$19:$Y$33, 0)), IF(INDEX(Settings!$AQ$19:$AQ$33, MATCH(N$10, Settings!$Y$19:$Y$33, 0))=0, DAY($B458), INDEX(Settings!$AQ$19:$AQ$33, MATCH(N$10, Settings!$Y$19:$Y$33, 0))))-1), 1, Settings!$AY$23:$AY$38), ""))</f>
        <v/>
      </c>
      <c r="BN458" s="119" t="str">
        <f>IF(OR(O$10="", $B458="", O458="", BN$9=""), "", IFERROR(WORKDAY((DATE(YEAR($B458), MONTH($B458)+INDEX(Settings!$AM$19:$AM$33, MATCH(O$10, Settings!$Y$19:$Y$33, 0)), IF(INDEX(Settings!$AQ$19:$AQ$33, MATCH(O$10, Settings!$Y$19:$Y$33, 0))=0, DAY($B458), INDEX(Settings!$AQ$19:$AQ$33, MATCH(O$10, Settings!$Y$19:$Y$33, 0))))-1), 1, Settings!$AY$23:$AY$38), ""))</f>
        <v/>
      </c>
      <c r="BO458" s="119" t="str">
        <f>IF(OR(P$10="", $B458="", P458="", BO$9=""), "", IFERROR(WORKDAY((DATE(YEAR($B458), MONTH($B458)+INDEX(Settings!$AM$19:$AM$33, MATCH(P$10, Settings!$Y$19:$Y$33, 0)), IF(INDEX(Settings!$AQ$19:$AQ$33, MATCH(P$10, Settings!$Y$19:$Y$33, 0))=0, DAY($B458), INDEX(Settings!$AQ$19:$AQ$33, MATCH(P$10, Settings!$Y$19:$Y$33, 0))))-1), 1, Settings!$AY$23:$AY$38), ""))</f>
        <v/>
      </c>
      <c r="BP458" s="120" t="str">
        <f>IF(OR(Q$10="", $B458="", Q458="", BP$9=""), "", IFERROR(WORKDAY((DATE(YEAR($B458), MONTH($B458)+INDEX(Settings!$AM$19:$AM$33, MATCH(Q$10, Settings!$Y$19:$Y$33, 0)), IF(INDEX(Settings!$AQ$19:$AQ$33, MATCH(Q$10, Settings!$Y$19:$Y$33, 0))=0, DAY($B458), INDEX(Settings!$AQ$19:$AQ$33, MATCH(Q$10, Settings!$Y$19:$Y$33, 0))))-1), 1, Settings!$AY$23:$AY$38), ""))</f>
        <v/>
      </c>
      <c r="BR458" s="118" t="str">
        <f>IF(BB458="", "", IF(BB458&lt;=$B458, WORKDAY(DATE(YEAR($BB458), MONTH(BB458)+1, DAY(BB458)-1), 1, Settings!$AY$23:$AY$38), BB458))</f>
        <v/>
      </c>
      <c r="BS458" s="119" t="str">
        <f>IF(BC458="", "", IF(BC458&lt;=$B458, WORKDAY(DATE(YEAR($BB458), MONTH(BC458)+1, DAY(BC458)-1), 1, Settings!$AY$23:$AY$38), BC458))</f>
        <v/>
      </c>
      <c r="BT458" s="119" t="str">
        <f>IF(BD458="", "", IF(BD458&lt;=$B458, WORKDAY(DATE(YEAR($BB458), MONTH(BD458)+1, DAY(BD458)-1), 1, Settings!$AY$23:$AY$38), BD458))</f>
        <v/>
      </c>
      <c r="BU458" s="119" t="str">
        <f>IF(BE458="", "", IF(BE458&lt;=$B458, WORKDAY(DATE(YEAR($BB458), MONTH(BE458)+1, DAY(BE458)-1), 1, Settings!$AY$23:$AY$38), BE458))</f>
        <v/>
      </c>
      <c r="BV458" s="119" t="str">
        <f>IF(BF458="", "", IF(BF458&lt;=$B458, WORKDAY(DATE(YEAR($BB458), MONTH(BF458)+1, DAY(BF458)-1), 1, Settings!$AY$23:$AY$38), BF458))</f>
        <v/>
      </c>
      <c r="BW458" s="119" t="str">
        <f>IF(BG458="", "", IF(BG458&lt;=$B458, WORKDAY(DATE(YEAR($BB458), MONTH(BG458)+1, DAY(BG458)-1), 1, Settings!$AY$23:$AY$38), BG458))</f>
        <v/>
      </c>
      <c r="BX458" s="119" t="str">
        <f>IF(BH458="", "", IF(BH458&lt;=$B458, WORKDAY(DATE(YEAR($BB458), MONTH(BH458)+1, DAY(BH458)-1), 1, Settings!$AY$23:$AY$38), BH458))</f>
        <v/>
      </c>
      <c r="BY458" s="119" t="str">
        <f>IF(BI458="", "", IF(BI458&lt;=$B458, WORKDAY(DATE(YEAR($BB458), MONTH(BI458)+1, DAY(BI458)-1), 1, Settings!$AY$23:$AY$38), BI458))</f>
        <v/>
      </c>
      <c r="BZ458" s="119" t="str">
        <f>IF(BJ458="", "", IF(BJ458&lt;=$B458, WORKDAY(DATE(YEAR($BB458), MONTH(BJ458)+1, DAY(BJ458)-1), 1, Settings!$AY$23:$AY$38), BJ458))</f>
        <v/>
      </c>
      <c r="CA458" s="119" t="str">
        <f>IF(BK458="", "", IF(BK458&lt;=$B458, WORKDAY(DATE(YEAR($BB458), MONTH(BK458)+1, DAY(BK458)-1), 1, Settings!$AY$23:$AY$38), BK458))</f>
        <v/>
      </c>
      <c r="CB458" s="119" t="str">
        <f>IF(BL458="", "", IF(BL458&lt;=$B458, WORKDAY(DATE(YEAR($BB458), MONTH(BL458)+1, DAY(BL458)-1), 1, Settings!$AY$23:$AY$38), BL458))</f>
        <v/>
      </c>
      <c r="CC458" s="119" t="str">
        <f>IF(BM458="", "", IF(BM458&lt;=$B458, WORKDAY(DATE(YEAR($BB458), MONTH(BM458)+1, DAY(BM458)-1), 1, Settings!$AY$23:$AY$38), BM458))</f>
        <v/>
      </c>
      <c r="CD458" s="119" t="str">
        <f>IF(BN458="", "", IF(BN458&lt;=$B458, WORKDAY(DATE(YEAR($BB458), MONTH(BN458)+1, DAY(BN458)-1), 1, Settings!$AY$23:$AY$38), BN458))</f>
        <v/>
      </c>
      <c r="CE458" s="119" t="str">
        <f>IF(BO458="", "", IF(BO458&lt;=$B458, WORKDAY(DATE(YEAR($BB458), MONTH(BO458)+1, DAY(BO458)-1), 1, Settings!$AY$23:$AY$38), BO458))</f>
        <v/>
      </c>
      <c r="CF458" s="120" t="str">
        <f>IF(BP458="", "", IF(BP458&lt;=$B458, WORKDAY(DATE(YEAR($BB458), MONTH(BP458)+1, DAY(BP458)-1), 1, Settings!$AY$23:$AY$38), BP458))</f>
        <v/>
      </c>
      <c r="CH458" s="48" t="str">
        <f t="shared" si="190"/>
        <v/>
      </c>
      <c r="CI458" s="49" t="str">
        <f t="shared" si="191"/>
        <v/>
      </c>
      <c r="CJ458" s="49" t="str">
        <f t="shared" si="192"/>
        <v/>
      </c>
      <c r="CK458" s="49" t="str">
        <f t="shared" si="193"/>
        <v/>
      </c>
      <c r="CL458" s="49" t="str">
        <f t="shared" si="194"/>
        <v/>
      </c>
      <c r="CM458" s="49" t="str">
        <f t="shared" si="195"/>
        <v/>
      </c>
      <c r="CN458" s="49" t="str">
        <f t="shared" si="196"/>
        <v/>
      </c>
      <c r="CO458" s="49" t="str">
        <f t="shared" si="197"/>
        <v/>
      </c>
      <c r="CP458" s="49" t="str">
        <f t="shared" si="198"/>
        <v/>
      </c>
      <c r="CQ458" s="49" t="str">
        <f t="shared" si="199"/>
        <v/>
      </c>
      <c r="CR458" s="49" t="str">
        <f t="shared" si="200"/>
        <v/>
      </c>
      <c r="CS458" s="49" t="str">
        <f t="shared" si="201"/>
        <v/>
      </c>
      <c r="CT458" s="49" t="str">
        <f t="shared" si="202"/>
        <v/>
      </c>
      <c r="CU458" s="49" t="str">
        <f t="shared" si="203"/>
        <v/>
      </c>
      <c r="CV458" s="16" t="str">
        <f t="shared" si="204"/>
        <v/>
      </c>
      <c r="CX458" s="48" t="str">
        <f t="shared" si="205"/>
        <v/>
      </c>
      <c r="CY458" s="49" t="str">
        <f t="shared" si="206"/>
        <v/>
      </c>
      <c r="CZ458" s="49" t="str">
        <f t="shared" si="207"/>
        <v/>
      </c>
      <c r="DA458" s="49" t="str">
        <f t="shared" si="208"/>
        <v/>
      </c>
      <c r="DB458" s="49" t="str">
        <f t="shared" si="209"/>
        <v/>
      </c>
      <c r="DC458" s="49" t="str">
        <f t="shared" si="210"/>
        <v/>
      </c>
      <c r="DD458" s="49" t="str">
        <f t="shared" si="211"/>
        <v/>
      </c>
      <c r="DE458" s="49" t="str">
        <f t="shared" si="212"/>
        <v/>
      </c>
      <c r="DF458" s="49" t="str">
        <f t="shared" si="213"/>
        <v/>
      </c>
      <c r="DG458" s="49" t="str">
        <f t="shared" si="214"/>
        <v/>
      </c>
      <c r="DH458" s="49" t="str">
        <f t="shared" si="215"/>
        <v/>
      </c>
      <c r="DI458" s="49" t="str">
        <f t="shared" si="216"/>
        <v/>
      </c>
      <c r="DJ458" s="49" t="str">
        <f t="shared" si="217"/>
        <v/>
      </c>
      <c r="DK458" s="49" t="str">
        <f t="shared" si="218"/>
        <v/>
      </c>
      <c r="DL458" s="16" t="str">
        <f t="shared" si="219"/>
        <v/>
      </c>
      <c r="DN458" s="17" t="str">
        <f t="shared" si="220"/>
        <v>Sep 2020</v>
      </c>
    </row>
    <row r="459" spans="1:118" x14ac:dyDescent="0.25">
      <c r="A459" s="30"/>
      <c r="B459" s="102">
        <f>IF(B458="", "", IFERROR(IF(B458+1&gt;Settings!$G$25, "", B458+1), ""))</f>
        <v>44095</v>
      </c>
      <c r="C459" s="294"/>
      <c r="D459" s="295"/>
      <c r="E459" s="295"/>
      <c r="F459" s="295"/>
      <c r="G459" s="295"/>
      <c r="H459" s="295"/>
      <c r="I459" s="295"/>
      <c r="J459" s="295"/>
      <c r="K459" s="295"/>
      <c r="L459" s="295"/>
      <c r="M459" s="295"/>
      <c r="N459" s="295"/>
      <c r="O459" s="295"/>
      <c r="P459" s="295"/>
      <c r="Q459" s="296"/>
      <c r="R459" s="30"/>
      <c r="T459" s="17" t="str">
        <f>IF($B459="", "", IF($B459&lt;Settings!$G$23, "Old", "New"))</f>
        <v>New</v>
      </c>
      <c r="AL459" s="118" t="str">
        <f>IF(OR($B459="", C459="", C$10="", AL$9), "", IFERROR($B459+INDEX(Settings!$AF$19:$AF$33, MATCH(C$10, Settings!$Y$19:$Y$33, 0))+IF(INDEX(Settings!$AI$19:$AI$33, MATCH(C$10, Settings!$Y$19:$Y$33, 0))="", 0, INDEX($AO$2:$AU$8, MATCH(TEXT($B459, "ddd"), $AN$2:$AN$8, 0), MATCH(INDEX(Settings!$AI$19:$AI$33, MATCH(C$10, Settings!$Y$19:$Y$33, 0)), $AO$1:$AU$1, 0))), 0))</f>
        <v/>
      </c>
      <c r="AM459" s="119" t="str">
        <f>IF(OR($B459="", D459="", D$10="", AM$9), "", IFERROR($B459+INDEX(Settings!$AF$19:$AF$33, MATCH(D$10, Settings!$Y$19:$Y$33, 0))+IF(INDEX(Settings!$AI$19:$AI$33, MATCH(D$10, Settings!$Y$19:$Y$33, 0))="", 0, INDEX($AO$2:$AU$8, MATCH(TEXT($B459, "ddd"), $AN$2:$AN$8, 0), MATCH(INDEX(Settings!$AI$19:$AI$33, MATCH(D$10, Settings!$Y$19:$Y$33, 0)), $AO$1:$AU$1, 0))), 0))</f>
        <v/>
      </c>
      <c r="AN459" s="119" t="str">
        <f>IF(OR($B459="", E459="", E$10="", AN$9), "", IFERROR($B459+INDEX(Settings!$AF$19:$AF$33, MATCH(E$10, Settings!$Y$19:$Y$33, 0))+IF(INDEX(Settings!$AI$19:$AI$33, MATCH(E$10, Settings!$Y$19:$Y$33, 0))="", 0, INDEX($AO$2:$AU$8, MATCH(TEXT($B459, "ddd"), $AN$2:$AN$8, 0), MATCH(INDEX(Settings!$AI$19:$AI$33, MATCH(E$10, Settings!$Y$19:$Y$33, 0)), $AO$1:$AU$1, 0))), 0))</f>
        <v/>
      </c>
      <c r="AO459" s="119" t="str">
        <f>IF(OR($B459="", F459="", F$10="", AO$9), "", IFERROR($B459+INDEX(Settings!$AF$19:$AF$33, MATCH(F$10, Settings!$Y$19:$Y$33, 0))+IF(INDEX(Settings!$AI$19:$AI$33, MATCH(F$10, Settings!$Y$19:$Y$33, 0))="", 0, INDEX($AO$2:$AU$8, MATCH(TEXT($B459, "ddd"), $AN$2:$AN$8, 0), MATCH(INDEX(Settings!$AI$19:$AI$33, MATCH(F$10, Settings!$Y$19:$Y$33, 0)), $AO$1:$AU$1, 0))), 0))</f>
        <v/>
      </c>
      <c r="AP459" s="119" t="str">
        <f>IF(OR($B459="", G459="", G$10="", AP$9), "", IFERROR($B459+INDEX(Settings!$AF$19:$AF$33, MATCH(G$10, Settings!$Y$19:$Y$33, 0))+IF(INDEX(Settings!$AI$19:$AI$33, MATCH(G$10, Settings!$Y$19:$Y$33, 0))="", 0, INDEX($AO$2:$AU$8, MATCH(TEXT($B459, "ddd"), $AN$2:$AN$8, 0), MATCH(INDEX(Settings!$AI$19:$AI$33, MATCH(G$10, Settings!$Y$19:$Y$33, 0)), $AO$1:$AU$1, 0))), 0))</f>
        <v/>
      </c>
      <c r="AQ459" s="119" t="str">
        <f>IF(OR($B459="", H459="", H$10="", AQ$9), "", IFERROR($B459+INDEX(Settings!$AF$19:$AF$33, MATCH(H$10, Settings!$Y$19:$Y$33, 0))+IF(INDEX(Settings!$AI$19:$AI$33, MATCH(H$10, Settings!$Y$19:$Y$33, 0))="", 0, INDEX($AO$2:$AU$8, MATCH(TEXT($B459, "ddd"), $AN$2:$AN$8, 0), MATCH(INDEX(Settings!$AI$19:$AI$33, MATCH(H$10, Settings!$Y$19:$Y$33, 0)), $AO$1:$AU$1, 0))), 0))</f>
        <v/>
      </c>
      <c r="AR459" s="119" t="str">
        <f>IF(OR($B459="", I459="", I$10="", AR$9), "", IFERROR($B459+INDEX(Settings!$AF$19:$AF$33, MATCH(I$10, Settings!$Y$19:$Y$33, 0))+IF(INDEX(Settings!$AI$19:$AI$33, MATCH(I$10, Settings!$Y$19:$Y$33, 0))="", 0, INDEX($AO$2:$AU$8, MATCH(TEXT($B459, "ddd"), $AN$2:$AN$8, 0), MATCH(INDEX(Settings!$AI$19:$AI$33, MATCH(I$10, Settings!$Y$19:$Y$33, 0)), $AO$1:$AU$1, 0))), 0))</f>
        <v/>
      </c>
      <c r="AS459" s="119" t="str">
        <f>IF(OR($B459="", J459="", J$10="", AS$9), "", IFERROR($B459+INDEX(Settings!$AF$19:$AF$33, MATCH(J$10, Settings!$Y$19:$Y$33, 0))+IF(INDEX(Settings!$AI$19:$AI$33, MATCH(J$10, Settings!$Y$19:$Y$33, 0))="", 0, INDEX($AO$2:$AU$8, MATCH(TEXT($B459, "ddd"), $AN$2:$AN$8, 0), MATCH(INDEX(Settings!$AI$19:$AI$33, MATCH(J$10, Settings!$Y$19:$Y$33, 0)), $AO$1:$AU$1, 0))), 0))</f>
        <v/>
      </c>
      <c r="AT459" s="119" t="str">
        <f>IF(OR($B459="", K459="", K$10="", AT$9), "", IFERROR($B459+INDEX(Settings!$AF$19:$AF$33, MATCH(K$10, Settings!$Y$19:$Y$33, 0))+IF(INDEX(Settings!$AI$19:$AI$33, MATCH(K$10, Settings!$Y$19:$Y$33, 0))="", 0, INDEX($AO$2:$AU$8, MATCH(TEXT($B459, "ddd"), $AN$2:$AN$8, 0), MATCH(INDEX(Settings!$AI$19:$AI$33, MATCH(K$10, Settings!$Y$19:$Y$33, 0)), $AO$1:$AU$1, 0))), 0))</f>
        <v/>
      </c>
      <c r="AU459" s="119" t="str">
        <f>IF(OR($B459="", L459="", L$10="", AU$9), "", IFERROR($B459+INDEX(Settings!$AF$19:$AF$33, MATCH(L$10, Settings!$Y$19:$Y$33, 0))+IF(INDEX(Settings!$AI$19:$AI$33, MATCH(L$10, Settings!$Y$19:$Y$33, 0))="", 0, INDEX($AO$2:$AU$8, MATCH(TEXT($B459, "ddd"), $AN$2:$AN$8, 0), MATCH(INDEX(Settings!$AI$19:$AI$33, MATCH(L$10, Settings!$Y$19:$Y$33, 0)), $AO$1:$AU$1, 0))), 0))</f>
        <v/>
      </c>
      <c r="AV459" s="119" t="str">
        <f>IF(OR($B459="", M459="", M$10="", AV$9), "", IFERROR($B459+INDEX(Settings!$AF$19:$AF$33, MATCH(M$10, Settings!$Y$19:$Y$33, 0))+IF(INDEX(Settings!$AI$19:$AI$33, MATCH(M$10, Settings!$Y$19:$Y$33, 0))="", 0, INDEX($AO$2:$AU$8, MATCH(TEXT($B459, "ddd"), $AN$2:$AN$8, 0), MATCH(INDEX(Settings!$AI$19:$AI$33, MATCH(M$10, Settings!$Y$19:$Y$33, 0)), $AO$1:$AU$1, 0))), 0))</f>
        <v/>
      </c>
      <c r="AW459" s="119" t="str">
        <f>IF(OR($B459="", N459="", N$10="", AW$9), "", IFERROR($B459+INDEX(Settings!$AF$19:$AF$33, MATCH(N$10, Settings!$Y$19:$Y$33, 0))+IF(INDEX(Settings!$AI$19:$AI$33, MATCH(N$10, Settings!$Y$19:$Y$33, 0))="", 0, INDEX($AO$2:$AU$8, MATCH(TEXT($B459, "ddd"), $AN$2:$AN$8, 0), MATCH(INDEX(Settings!$AI$19:$AI$33, MATCH(N$10, Settings!$Y$19:$Y$33, 0)), $AO$1:$AU$1, 0))), 0))</f>
        <v/>
      </c>
      <c r="AX459" s="119" t="str">
        <f>IF(OR($B459="", O459="", O$10="", AX$9), "", IFERROR($B459+INDEX(Settings!$AF$19:$AF$33, MATCH(O$10, Settings!$Y$19:$Y$33, 0))+IF(INDEX(Settings!$AI$19:$AI$33, MATCH(O$10, Settings!$Y$19:$Y$33, 0))="", 0, INDEX($AO$2:$AU$8, MATCH(TEXT($B459, "ddd"), $AN$2:$AN$8, 0), MATCH(INDEX(Settings!$AI$19:$AI$33, MATCH(O$10, Settings!$Y$19:$Y$33, 0)), $AO$1:$AU$1, 0))), 0))</f>
        <v/>
      </c>
      <c r="AY459" s="119" t="str">
        <f>IF(OR($B459="", P459="", P$10="", AY$9), "", IFERROR($B459+INDEX(Settings!$AF$19:$AF$33, MATCH(P$10, Settings!$Y$19:$Y$33, 0))+IF(INDEX(Settings!$AI$19:$AI$33, MATCH(P$10, Settings!$Y$19:$Y$33, 0))="", 0, INDEX($AO$2:$AU$8, MATCH(TEXT($B459, "ddd"), $AN$2:$AN$8, 0), MATCH(INDEX(Settings!$AI$19:$AI$33, MATCH(P$10, Settings!$Y$19:$Y$33, 0)), $AO$1:$AU$1, 0))), 0))</f>
        <v/>
      </c>
      <c r="AZ459" s="120" t="str">
        <f>IF(OR($B459="", Q459="", Q$10="", AZ$9), "", IFERROR($B459+INDEX(Settings!$AF$19:$AF$33, MATCH(Q$10, Settings!$Y$19:$Y$33, 0))+IF(INDEX(Settings!$AI$19:$AI$33, MATCH(Q$10, Settings!$Y$19:$Y$33, 0))="", 0, INDEX($AO$2:$AU$8, MATCH(TEXT($B459, "ddd"), $AN$2:$AN$8, 0), MATCH(INDEX(Settings!$AI$19:$AI$33, MATCH(Q$10, Settings!$Y$19:$Y$33, 0)), $AO$1:$AU$1, 0))), 0))</f>
        <v/>
      </c>
      <c r="BB459" s="118" t="str">
        <f>IF(OR(C$10="", $B459="", C459="", BB$9=""), "", IFERROR(WORKDAY((DATE(YEAR($B459), MONTH($B459)+INDEX(Settings!$AM$19:$AM$33, MATCH(C$10, Settings!$Y$19:$Y$33, 0)), IF(INDEX(Settings!$AQ$19:$AQ$33, MATCH(C$10, Settings!$Y$19:$Y$33, 0))=0, DAY($B459), INDEX(Settings!$AQ$19:$AQ$33, MATCH(C$10, Settings!$Y$19:$Y$33, 0))))-1), 1, Settings!$AY$23:$AY$38), ""))</f>
        <v/>
      </c>
      <c r="BC459" s="119" t="str">
        <f>IF(OR(D$10="", $B459="", D459="", BC$9=""), "", IFERROR(WORKDAY((DATE(YEAR($B459), MONTH($B459)+INDEX(Settings!$AM$19:$AM$33, MATCH(D$10, Settings!$Y$19:$Y$33, 0)), IF(INDEX(Settings!$AQ$19:$AQ$33, MATCH(D$10, Settings!$Y$19:$Y$33, 0))=0, DAY($B459), INDEX(Settings!$AQ$19:$AQ$33, MATCH(D$10, Settings!$Y$19:$Y$33, 0))))-1), 1, Settings!$AY$23:$AY$38), ""))</f>
        <v/>
      </c>
      <c r="BD459" s="119" t="str">
        <f>IF(OR(E$10="", $B459="", E459="", BD$9=""), "", IFERROR(WORKDAY((DATE(YEAR($B459), MONTH($B459)+INDEX(Settings!$AM$19:$AM$33, MATCH(E$10, Settings!$Y$19:$Y$33, 0)), IF(INDEX(Settings!$AQ$19:$AQ$33, MATCH(E$10, Settings!$Y$19:$Y$33, 0))=0, DAY($B459), INDEX(Settings!$AQ$19:$AQ$33, MATCH(E$10, Settings!$Y$19:$Y$33, 0))))-1), 1, Settings!$AY$23:$AY$38), ""))</f>
        <v/>
      </c>
      <c r="BE459" s="119" t="str">
        <f>IF(OR(F$10="", $B459="", F459="", BE$9=""), "", IFERROR(WORKDAY((DATE(YEAR($B459), MONTH($B459)+INDEX(Settings!$AM$19:$AM$33, MATCH(F$10, Settings!$Y$19:$Y$33, 0)), IF(INDEX(Settings!$AQ$19:$AQ$33, MATCH(F$10, Settings!$Y$19:$Y$33, 0))=0, DAY($B459), INDEX(Settings!$AQ$19:$AQ$33, MATCH(F$10, Settings!$Y$19:$Y$33, 0))))-1), 1, Settings!$AY$23:$AY$38), ""))</f>
        <v/>
      </c>
      <c r="BF459" s="119" t="str">
        <f>IF(OR(G$10="", $B459="", G459="", BF$9=""), "", IFERROR(WORKDAY((DATE(YEAR($B459), MONTH($B459)+INDEX(Settings!$AM$19:$AM$33, MATCH(G$10, Settings!$Y$19:$Y$33, 0)), IF(INDEX(Settings!$AQ$19:$AQ$33, MATCH(G$10, Settings!$Y$19:$Y$33, 0))=0, DAY($B459), INDEX(Settings!$AQ$19:$AQ$33, MATCH(G$10, Settings!$Y$19:$Y$33, 0))))-1), 1, Settings!$AY$23:$AY$38), ""))</f>
        <v/>
      </c>
      <c r="BG459" s="119" t="str">
        <f>IF(OR(H$10="", $B459="", H459="", BG$9=""), "", IFERROR(WORKDAY((DATE(YEAR($B459), MONTH($B459)+INDEX(Settings!$AM$19:$AM$33, MATCH(H$10, Settings!$Y$19:$Y$33, 0)), IF(INDEX(Settings!$AQ$19:$AQ$33, MATCH(H$10, Settings!$Y$19:$Y$33, 0))=0, DAY($B459), INDEX(Settings!$AQ$19:$AQ$33, MATCH(H$10, Settings!$Y$19:$Y$33, 0))))-1), 1, Settings!$AY$23:$AY$38), ""))</f>
        <v/>
      </c>
      <c r="BH459" s="119" t="str">
        <f>IF(OR(I$10="", $B459="", I459="", BH$9=""), "", IFERROR(WORKDAY((DATE(YEAR($B459), MONTH($B459)+INDEX(Settings!$AM$19:$AM$33, MATCH(I$10, Settings!$Y$19:$Y$33, 0)), IF(INDEX(Settings!$AQ$19:$AQ$33, MATCH(I$10, Settings!$Y$19:$Y$33, 0))=0, DAY($B459), INDEX(Settings!$AQ$19:$AQ$33, MATCH(I$10, Settings!$Y$19:$Y$33, 0))))-1), 1, Settings!$AY$23:$AY$38), ""))</f>
        <v/>
      </c>
      <c r="BI459" s="119" t="str">
        <f>IF(OR(J$10="", $B459="", J459="", BI$9=""), "", IFERROR(WORKDAY((DATE(YEAR($B459), MONTH($B459)+INDEX(Settings!$AM$19:$AM$33, MATCH(J$10, Settings!$Y$19:$Y$33, 0)), IF(INDEX(Settings!$AQ$19:$AQ$33, MATCH(J$10, Settings!$Y$19:$Y$33, 0))=0, DAY($B459), INDEX(Settings!$AQ$19:$AQ$33, MATCH(J$10, Settings!$Y$19:$Y$33, 0))))-1), 1, Settings!$AY$23:$AY$38), ""))</f>
        <v/>
      </c>
      <c r="BJ459" s="119" t="str">
        <f>IF(OR(K$10="", $B459="", K459="", BJ$9=""), "", IFERROR(WORKDAY((DATE(YEAR($B459), MONTH($B459)+INDEX(Settings!$AM$19:$AM$33, MATCH(K$10, Settings!$Y$19:$Y$33, 0)), IF(INDEX(Settings!$AQ$19:$AQ$33, MATCH(K$10, Settings!$Y$19:$Y$33, 0))=0, DAY($B459), INDEX(Settings!$AQ$19:$AQ$33, MATCH(K$10, Settings!$Y$19:$Y$33, 0))))-1), 1, Settings!$AY$23:$AY$38), ""))</f>
        <v/>
      </c>
      <c r="BK459" s="119" t="str">
        <f>IF(OR(L$10="", $B459="", L459="", BK$9=""), "", IFERROR(WORKDAY((DATE(YEAR($B459), MONTH($B459)+INDEX(Settings!$AM$19:$AM$33, MATCH(L$10, Settings!$Y$19:$Y$33, 0)), IF(INDEX(Settings!$AQ$19:$AQ$33, MATCH(L$10, Settings!$Y$19:$Y$33, 0))=0, DAY($B459), INDEX(Settings!$AQ$19:$AQ$33, MATCH(L$10, Settings!$Y$19:$Y$33, 0))))-1), 1, Settings!$AY$23:$AY$38), ""))</f>
        <v/>
      </c>
      <c r="BL459" s="119" t="str">
        <f>IF(OR(M$10="", $B459="", M459="", BL$9=""), "", IFERROR(WORKDAY((DATE(YEAR($B459), MONTH($B459)+INDEX(Settings!$AM$19:$AM$33, MATCH(M$10, Settings!$Y$19:$Y$33, 0)), IF(INDEX(Settings!$AQ$19:$AQ$33, MATCH(M$10, Settings!$Y$19:$Y$33, 0))=0, DAY($B459), INDEX(Settings!$AQ$19:$AQ$33, MATCH(M$10, Settings!$Y$19:$Y$33, 0))))-1), 1, Settings!$AY$23:$AY$38), ""))</f>
        <v/>
      </c>
      <c r="BM459" s="119" t="str">
        <f>IF(OR(N$10="", $B459="", N459="", BM$9=""), "", IFERROR(WORKDAY((DATE(YEAR($B459), MONTH($B459)+INDEX(Settings!$AM$19:$AM$33, MATCH(N$10, Settings!$Y$19:$Y$33, 0)), IF(INDEX(Settings!$AQ$19:$AQ$33, MATCH(N$10, Settings!$Y$19:$Y$33, 0))=0, DAY($B459), INDEX(Settings!$AQ$19:$AQ$33, MATCH(N$10, Settings!$Y$19:$Y$33, 0))))-1), 1, Settings!$AY$23:$AY$38), ""))</f>
        <v/>
      </c>
      <c r="BN459" s="119" t="str">
        <f>IF(OR(O$10="", $B459="", O459="", BN$9=""), "", IFERROR(WORKDAY((DATE(YEAR($B459), MONTH($B459)+INDEX(Settings!$AM$19:$AM$33, MATCH(O$10, Settings!$Y$19:$Y$33, 0)), IF(INDEX(Settings!$AQ$19:$AQ$33, MATCH(O$10, Settings!$Y$19:$Y$33, 0))=0, DAY($B459), INDEX(Settings!$AQ$19:$AQ$33, MATCH(O$10, Settings!$Y$19:$Y$33, 0))))-1), 1, Settings!$AY$23:$AY$38), ""))</f>
        <v/>
      </c>
      <c r="BO459" s="119" t="str">
        <f>IF(OR(P$10="", $B459="", P459="", BO$9=""), "", IFERROR(WORKDAY((DATE(YEAR($B459), MONTH($B459)+INDEX(Settings!$AM$19:$AM$33, MATCH(P$10, Settings!$Y$19:$Y$33, 0)), IF(INDEX(Settings!$AQ$19:$AQ$33, MATCH(P$10, Settings!$Y$19:$Y$33, 0))=0, DAY($B459), INDEX(Settings!$AQ$19:$AQ$33, MATCH(P$10, Settings!$Y$19:$Y$33, 0))))-1), 1, Settings!$AY$23:$AY$38), ""))</f>
        <v/>
      </c>
      <c r="BP459" s="120" t="str">
        <f>IF(OR(Q$10="", $B459="", Q459="", BP$9=""), "", IFERROR(WORKDAY((DATE(YEAR($B459), MONTH($B459)+INDEX(Settings!$AM$19:$AM$33, MATCH(Q$10, Settings!$Y$19:$Y$33, 0)), IF(INDEX(Settings!$AQ$19:$AQ$33, MATCH(Q$10, Settings!$Y$19:$Y$33, 0))=0, DAY($B459), INDEX(Settings!$AQ$19:$AQ$33, MATCH(Q$10, Settings!$Y$19:$Y$33, 0))))-1), 1, Settings!$AY$23:$AY$38), ""))</f>
        <v/>
      </c>
      <c r="BR459" s="118" t="str">
        <f>IF(BB459="", "", IF(BB459&lt;=$B459, WORKDAY(DATE(YEAR($BB459), MONTH(BB459)+1, DAY(BB459)-1), 1, Settings!$AY$23:$AY$38), BB459))</f>
        <v/>
      </c>
      <c r="BS459" s="119" t="str">
        <f>IF(BC459="", "", IF(BC459&lt;=$B459, WORKDAY(DATE(YEAR($BB459), MONTH(BC459)+1, DAY(BC459)-1), 1, Settings!$AY$23:$AY$38), BC459))</f>
        <v/>
      </c>
      <c r="BT459" s="119" t="str">
        <f>IF(BD459="", "", IF(BD459&lt;=$B459, WORKDAY(DATE(YEAR($BB459), MONTH(BD459)+1, DAY(BD459)-1), 1, Settings!$AY$23:$AY$38), BD459))</f>
        <v/>
      </c>
      <c r="BU459" s="119" t="str">
        <f>IF(BE459="", "", IF(BE459&lt;=$B459, WORKDAY(DATE(YEAR($BB459), MONTH(BE459)+1, DAY(BE459)-1), 1, Settings!$AY$23:$AY$38), BE459))</f>
        <v/>
      </c>
      <c r="BV459" s="119" t="str">
        <f>IF(BF459="", "", IF(BF459&lt;=$B459, WORKDAY(DATE(YEAR($BB459), MONTH(BF459)+1, DAY(BF459)-1), 1, Settings!$AY$23:$AY$38), BF459))</f>
        <v/>
      </c>
      <c r="BW459" s="119" t="str">
        <f>IF(BG459="", "", IF(BG459&lt;=$B459, WORKDAY(DATE(YEAR($BB459), MONTH(BG459)+1, DAY(BG459)-1), 1, Settings!$AY$23:$AY$38), BG459))</f>
        <v/>
      </c>
      <c r="BX459" s="119" t="str">
        <f>IF(BH459="", "", IF(BH459&lt;=$B459, WORKDAY(DATE(YEAR($BB459), MONTH(BH459)+1, DAY(BH459)-1), 1, Settings!$AY$23:$AY$38), BH459))</f>
        <v/>
      </c>
      <c r="BY459" s="119" t="str">
        <f>IF(BI459="", "", IF(BI459&lt;=$B459, WORKDAY(DATE(YEAR($BB459), MONTH(BI459)+1, DAY(BI459)-1), 1, Settings!$AY$23:$AY$38), BI459))</f>
        <v/>
      </c>
      <c r="BZ459" s="119" t="str">
        <f>IF(BJ459="", "", IF(BJ459&lt;=$B459, WORKDAY(DATE(YEAR($BB459), MONTH(BJ459)+1, DAY(BJ459)-1), 1, Settings!$AY$23:$AY$38), BJ459))</f>
        <v/>
      </c>
      <c r="CA459" s="119" t="str">
        <f>IF(BK459="", "", IF(BK459&lt;=$B459, WORKDAY(DATE(YEAR($BB459), MONTH(BK459)+1, DAY(BK459)-1), 1, Settings!$AY$23:$AY$38), BK459))</f>
        <v/>
      </c>
      <c r="CB459" s="119" t="str">
        <f>IF(BL459="", "", IF(BL459&lt;=$B459, WORKDAY(DATE(YEAR($BB459), MONTH(BL459)+1, DAY(BL459)-1), 1, Settings!$AY$23:$AY$38), BL459))</f>
        <v/>
      </c>
      <c r="CC459" s="119" t="str">
        <f>IF(BM459="", "", IF(BM459&lt;=$B459, WORKDAY(DATE(YEAR($BB459), MONTH(BM459)+1, DAY(BM459)-1), 1, Settings!$AY$23:$AY$38), BM459))</f>
        <v/>
      </c>
      <c r="CD459" s="119" t="str">
        <f>IF(BN459="", "", IF(BN459&lt;=$B459, WORKDAY(DATE(YEAR($BB459), MONTH(BN459)+1, DAY(BN459)-1), 1, Settings!$AY$23:$AY$38), BN459))</f>
        <v/>
      </c>
      <c r="CE459" s="119" t="str">
        <f>IF(BO459="", "", IF(BO459&lt;=$B459, WORKDAY(DATE(YEAR($BB459), MONTH(BO459)+1, DAY(BO459)-1), 1, Settings!$AY$23:$AY$38), BO459))</f>
        <v/>
      </c>
      <c r="CF459" s="120" t="str">
        <f>IF(BP459="", "", IF(BP459&lt;=$B459, WORKDAY(DATE(YEAR($BB459), MONTH(BP459)+1, DAY(BP459)-1), 1, Settings!$AY$23:$AY$38), BP459))</f>
        <v/>
      </c>
      <c r="CH459" s="48" t="str">
        <f t="shared" si="190"/>
        <v/>
      </c>
      <c r="CI459" s="49" t="str">
        <f t="shared" si="191"/>
        <v/>
      </c>
      <c r="CJ459" s="49" t="str">
        <f t="shared" si="192"/>
        <v/>
      </c>
      <c r="CK459" s="49" t="str">
        <f t="shared" si="193"/>
        <v/>
      </c>
      <c r="CL459" s="49" t="str">
        <f t="shared" si="194"/>
        <v/>
      </c>
      <c r="CM459" s="49" t="str">
        <f t="shared" si="195"/>
        <v/>
      </c>
      <c r="CN459" s="49" t="str">
        <f t="shared" si="196"/>
        <v/>
      </c>
      <c r="CO459" s="49" t="str">
        <f t="shared" si="197"/>
        <v/>
      </c>
      <c r="CP459" s="49" t="str">
        <f t="shared" si="198"/>
        <v/>
      </c>
      <c r="CQ459" s="49" t="str">
        <f t="shared" si="199"/>
        <v/>
      </c>
      <c r="CR459" s="49" t="str">
        <f t="shared" si="200"/>
        <v/>
      </c>
      <c r="CS459" s="49" t="str">
        <f t="shared" si="201"/>
        <v/>
      </c>
      <c r="CT459" s="49" t="str">
        <f t="shared" si="202"/>
        <v/>
      </c>
      <c r="CU459" s="49" t="str">
        <f t="shared" si="203"/>
        <v/>
      </c>
      <c r="CV459" s="16" t="str">
        <f t="shared" si="204"/>
        <v/>
      </c>
      <c r="CX459" s="48" t="str">
        <f t="shared" si="205"/>
        <v/>
      </c>
      <c r="CY459" s="49" t="str">
        <f t="shared" si="206"/>
        <v/>
      </c>
      <c r="CZ459" s="49" t="str">
        <f t="shared" si="207"/>
        <v/>
      </c>
      <c r="DA459" s="49" t="str">
        <f t="shared" si="208"/>
        <v/>
      </c>
      <c r="DB459" s="49" t="str">
        <f t="shared" si="209"/>
        <v/>
      </c>
      <c r="DC459" s="49" t="str">
        <f t="shared" si="210"/>
        <v/>
      </c>
      <c r="DD459" s="49" t="str">
        <f t="shared" si="211"/>
        <v/>
      </c>
      <c r="DE459" s="49" t="str">
        <f t="shared" si="212"/>
        <v/>
      </c>
      <c r="DF459" s="49" t="str">
        <f t="shared" si="213"/>
        <v/>
      </c>
      <c r="DG459" s="49" t="str">
        <f t="shared" si="214"/>
        <v/>
      </c>
      <c r="DH459" s="49" t="str">
        <f t="shared" si="215"/>
        <v/>
      </c>
      <c r="DI459" s="49" t="str">
        <f t="shared" si="216"/>
        <v/>
      </c>
      <c r="DJ459" s="49" t="str">
        <f t="shared" si="217"/>
        <v/>
      </c>
      <c r="DK459" s="49" t="str">
        <f t="shared" si="218"/>
        <v/>
      </c>
      <c r="DL459" s="16" t="str">
        <f t="shared" si="219"/>
        <v/>
      </c>
      <c r="DN459" s="17" t="str">
        <f t="shared" si="220"/>
        <v>Sep 2020</v>
      </c>
    </row>
    <row r="460" spans="1:118" x14ac:dyDescent="0.25">
      <c r="A460" s="30"/>
      <c r="B460" s="102">
        <f>IF(B459="", "", IFERROR(IF(B459+1&gt;Settings!$G$25, "", B459+1), ""))</f>
        <v>44096</v>
      </c>
      <c r="C460" s="294"/>
      <c r="D460" s="295"/>
      <c r="E460" s="295"/>
      <c r="F460" s="295"/>
      <c r="G460" s="295"/>
      <c r="H460" s="295"/>
      <c r="I460" s="295"/>
      <c r="J460" s="295"/>
      <c r="K460" s="295"/>
      <c r="L460" s="295"/>
      <c r="M460" s="295"/>
      <c r="N460" s="295"/>
      <c r="O460" s="295"/>
      <c r="P460" s="295"/>
      <c r="Q460" s="296"/>
      <c r="R460" s="30"/>
      <c r="T460" s="17" t="str">
        <f>IF($B460="", "", IF($B460&lt;Settings!$G$23, "Old", "New"))</f>
        <v>New</v>
      </c>
      <c r="AL460" s="118" t="str">
        <f>IF(OR($B460="", C460="", C$10="", AL$9), "", IFERROR($B460+INDEX(Settings!$AF$19:$AF$33, MATCH(C$10, Settings!$Y$19:$Y$33, 0))+IF(INDEX(Settings!$AI$19:$AI$33, MATCH(C$10, Settings!$Y$19:$Y$33, 0))="", 0, INDEX($AO$2:$AU$8, MATCH(TEXT($B460, "ddd"), $AN$2:$AN$8, 0), MATCH(INDEX(Settings!$AI$19:$AI$33, MATCH(C$10, Settings!$Y$19:$Y$33, 0)), $AO$1:$AU$1, 0))), 0))</f>
        <v/>
      </c>
      <c r="AM460" s="119" t="str">
        <f>IF(OR($B460="", D460="", D$10="", AM$9), "", IFERROR($B460+INDEX(Settings!$AF$19:$AF$33, MATCH(D$10, Settings!$Y$19:$Y$33, 0))+IF(INDEX(Settings!$AI$19:$AI$33, MATCH(D$10, Settings!$Y$19:$Y$33, 0))="", 0, INDEX($AO$2:$AU$8, MATCH(TEXT($B460, "ddd"), $AN$2:$AN$8, 0), MATCH(INDEX(Settings!$AI$19:$AI$33, MATCH(D$10, Settings!$Y$19:$Y$33, 0)), $AO$1:$AU$1, 0))), 0))</f>
        <v/>
      </c>
      <c r="AN460" s="119" t="str">
        <f>IF(OR($B460="", E460="", E$10="", AN$9), "", IFERROR($B460+INDEX(Settings!$AF$19:$AF$33, MATCH(E$10, Settings!$Y$19:$Y$33, 0))+IF(INDEX(Settings!$AI$19:$AI$33, MATCH(E$10, Settings!$Y$19:$Y$33, 0))="", 0, INDEX($AO$2:$AU$8, MATCH(TEXT($B460, "ddd"), $AN$2:$AN$8, 0), MATCH(INDEX(Settings!$AI$19:$AI$33, MATCH(E$10, Settings!$Y$19:$Y$33, 0)), $AO$1:$AU$1, 0))), 0))</f>
        <v/>
      </c>
      <c r="AO460" s="119" t="str">
        <f>IF(OR($B460="", F460="", F$10="", AO$9), "", IFERROR($B460+INDEX(Settings!$AF$19:$AF$33, MATCH(F$10, Settings!$Y$19:$Y$33, 0))+IF(INDEX(Settings!$AI$19:$AI$33, MATCH(F$10, Settings!$Y$19:$Y$33, 0))="", 0, INDEX($AO$2:$AU$8, MATCH(TEXT($B460, "ddd"), $AN$2:$AN$8, 0), MATCH(INDEX(Settings!$AI$19:$AI$33, MATCH(F$10, Settings!$Y$19:$Y$33, 0)), $AO$1:$AU$1, 0))), 0))</f>
        <v/>
      </c>
      <c r="AP460" s="119" t="str">
        <f>IF(OR($B460="", G460="", G$10="", AP$9), "", IFERROR($B460+INDEX(Settings!$AF$19:$AF$33, MATCH(G$10, Settings!$Y$19:$Y$33, 0))+IF(INDEX(Settings!$AI$19:$AI$33, MATCH(G$10, Settings!$Y$19:$Y$33, 0))="", 0, INDEX($AO$2:$AU$8, MATCH(TEXT($B460, "ddd"), $AN$2:$AN$8, 0), MATCH(INDEX(Settings!$AI$19:$AI$33, MATCH(G$10, Settings!$Y$19:$Y$33, 0)), $AO$1:$AU$1, 0))), 0))</f>
        <v/>
      </c>
      <c r="AQ460" s="119" t="str">
        <f>IF(OR($B460="", H460="", H$10="", AQ$9), "", IFERROR($B460+INDEX(Settings!$AF$19:$AF$33, MATCH(H$10, Settings!$Y$19:$Y$33, 0))+IF(INDEX(Settings!$AI$19:$AI$33, MATCH(H$10, Settings!$Y$19:$Y$33, 0))="", 0, INDEX($AO$2:$AU$8, MATCH(TEXT($B460, "ddd"), $AN$2:$AN$8, 0), MATCH(INDEX(Settings!$AI$19:$AI$33, MATCH(H$10, Settings!$Y$19:$Y$33, 0)), $AO$1:$AU$1, 0))), 0))</f>
        <v/>
      </c>
      <c r="AR460" s="119" t="str">
        <f>IF(OR($B460="", I460="", I$10="", AR$9), "", IFERROR($B460+INDEX(Settings!$AF$19:$AF$33, MATCH(I$10, Settings!$Y$19:$Y$33, 0))+IF(INDEX(Settings!$AI$19:$AI$33, MATCH(I$10, Settings!$Y$19:$Y$33, 0))="", 0, INDEX($AO$2:$AU$8, MATCH(TEXT($B460, "ddd"), $AN$2:$AN$8, 0), MATCH(INDEX(Settings!$AI$19:$AI$33, MATCH(I$10, Settings!$Y$19:$Y$33, 0)), $AO$1:$AU$1, 0))), 0))</f>
        <v/>
      </c>
      <c r="AS460" s="119" t="str">
        <f>IF(OR($B460="", J460="", J$10="", AS$9), "", IFERROR($B460+INDEX(Settings!$AF$19:$AF$33, MATCH(J$10, Settings!$Y$19:$Y$33, 0))+IF(INDEX(Settings!$AI$19:$AI$33, MATCH(J$10, Settings!$Y$19:$Y$33, 0))="", 0, INDEX($AO$2:$AU$8, MATCH(TEXT($B460, "ddd"), $AN$2:$AN$8, 0), MATCH(INDEX(Settings!$AI$19:$AI$33, MATCH(J$10, Settings!$Y$19:$Y$33, 0)), $AO$1:$AU$1, 0))), 0))</f>
        <v/>
      </c>
      <c r="AT460" s="119" t="str">
        <f>IF(OR($B460="", K460="", K$10="", AT$9), "", IFERROR($B460+INDEX(Settings!$AF$19:$AF$33, MATCH(K$10, Settings!$Y$19:$Y$33, 0))+IF(INDEX(Settings!$AI$19:$AI$33, MATCH(K$10, Settings!$Y$19:$Y$33, 0))="", 0, INDEX($AO$2:$AU$8, MATCH(TEXT($B460, "ddd"), $AN$2:$AN$8, 0), MATCH(INDEX(Settings!$AI$19:$AI$33, MATCH(K$10, Settings!$Y$19:$Y$33, 0)), $AO$1:$AU$1, 0))), 0))</f>
        <v/>
      </c>
      <c r="AU460" s="119" t="str">
        <f>IF(OR($B460="", L460="", L$10="", AU$9), "", IFERROR($B460+INDEX(Settings!$AF$19:$AF$33, MATCH(L$10, Settings!$Y$19:$Y$33, 0))+IF(INDEX(Settings!$AI$19:$AI$33, MATCH(L$10, Settings!$Y$19:$Y$33, 0))="", 0, INDEX($AO$2:$AU$8, MATCH(TEXT($B460, "ddd"), $AN$2:$AN$8, 0), MATCH(INDEX(Settings!$AI$19:$AI$33, MATCH(L$10, Settings!$Y$19:$Y$33, 0)), $AO$1:$AU$1, 0))), 0))</f>
        <v/>
      </c>
      <c r="AV460" s="119" t="str">
        <f>IF(OR($B460="", M460="", M$10="", AV$9), "", IFERROR($B460+INDEX(Settings!$AF$19:$AF$33, MATCH(M$10, Settings!$Y$19:$Y$33, 0))+IF(INDEX(Settings!$AI$19:$AI$33, MATCH(M$10, Settings!$Y$19:$Y$33, 0))="", 0, INDEX($AO$2:$AU$8, MATCH(TEXT($B460, "ddd"), $AN$2:$AN$8, 0), MATCH(INDEX(Settings!$AI$19:$AI$33, MATCH(M$10, Settings!$Y$19:$Y$33, 0)), $AO$1:$AU$1, 0))), 0))</f>
        <v/>
      </c>
      <c r="AW460" s="119" t="str">
        <f>IF(OR($B460="", N460="", N$10="", AW$9), "", IFERROR($B460+INDEX(Settings!$AF$19:$AF$33, MATCH(N$10, Settings!$Y$19:$Y$33, 0))+IF(INDEX(Settings!$AI$19:$AI$33, MATCH(N$10, Settings!$Y$19:$Y$33, 0))="", 0, INDEX($AO$2:$AU$8, MATCH(TEXT($B460, "ddd"), $AN$2:$AN$8, 0), MATCH(INDEX(Settings!$AI$19:$AI$33, MATCH(N$10, Settings!$Y$19:$Y$33, 0)), $AO$1:$AU$1, 0))), 0))</f>
        <v/>
      </c>
      <c r="AX460" s="119" t="str">
        <f>IF(OR($B460="", O460="", O$10="", AX$9), "", IFERROR($B460+INDEX(Settings!$AF$19:$AF$33, MATCH(O$10, Settings!$Y$19:$Y$33, 0))+IF(INDEX(Settings!$AI$19:$AI$33, MATCH(O$10, Settings!$Y$19:$Y$33, 0))="", 0, INDEX($AO$2:$AU$8, MATCH(TEXT($B460, "ddd"), $AN$2:$AN$8, 0), MATCH(INDEX(Settings!$AI$19:$AI$33, MATCH(O$10, Settings!$Y$19:$Y$33, 0)), $AO$1:$AU$1, 0))), 0))</f>
        <v/>
      </c>
      <c r="AY460" s="119" t="str">
        <f>IF(OR($B460="", P460="", P$10="", AY$9), "", IFERROR($B460+INDEX(Settings!$AF$19:$AF$33, MATCH(P$10, Settings!$Y$19:$Y$33, 0))+IF(INDEX(Settings!$AI$19:$AI$33, MATCH(P$10, Settings!$Y$19:$Y$33, 0))="", 0, INDEX($AO$2:$AU$8, MATCH(TEXT($B460, "ddd"), $AN$2:$AN$8, 0), MATCH(INDEX(Settings!$AI$19:$AI$33, MATCH(P$10, Settings!$Y$19:$Y$33, 0)), $AO$1:$AU$1, 0))), 0))</f>
        <v/>
      </c>
      <c r="AZ460" s="120" t="str">
        <f>IF(OR($B460="", Q460="", Q$10="", AZ$9), "", IFERROR($B460+INDEX(Settings!$AF$19:$AF$33, MATCH(Q$10, Settings!$Y$19:$Y$33, 0))+IF(INDEX(Settings!$AI$19:$AI$33, MATCH(Q$10, Settings!$Y$19:$Y$33, 0))="", 0, INDEX($AO$2:$AU$8, MATCH(TEXT($B460, "ddd"), $AN$2:$AN$8, 0), MATCH(INDEX(Settings!$AI$19:$AI$33, MATCH(Q$10, Settings!$Y$19:$Y$33, 0)), $AO$1:$AU$1, 0))), 0))</f>
        <v/>
      </c>
      <c r="BB460" s="118" t="str">
        <f>IF(OR(C$10="", $B460="", C460="", BB$9=""), "", IFERROR(WORKDAY((DATE(YEAR($B460), MONTH($B460)+INDEX(Settings!$AM$19:$AM$33, MATCH(C$10, Settings!$Y$19:$Y$33, 0)), IF(INDEX(Settings!$AQ$19:$AQ$33, MATCH(C$10, Settings!$Y$19:$Y$33, 0))=0, DAY($B460), INDEX(Settings!$AQ$19:$AQ$33, MATCH(C$10, Settings!$Y$19:$Y$33, 0))))-1), 1, Settings!$AY$23:$AY$38), ""))</f>
        <v/>
      </c>
      <c r="BC460" s="119" t="str">
        <f>IF(OR(D$10="", $B460="", D460="", BC$9=""), "", IFERROR(WORKDAY((DATE(YEAR($B460), MONTH($B460)+INDEX(Settings!$AM$19:$AM$33, MATCH(D$10, Settings!$Y$19:$Y$33, 0)), IF(INDEX(Settings!$AQ$19:$AQ$33, MATCH(D$10, Settings!$Y$19:$Y$33, 0))=0, DAY($B460), INDEX(Settings!$AQ$19:$AQ$33, MATCH(D$10, Settings!$Y$19:$Y$33, 0))))-1), 1, Settings!$AY$23:$AY$38), ""))</f>
        <v/>
      </c>
      <c r="BD460" s="119" t="str">
        <f>IF(OR(E$10="", $B460="", E460="", BD$9=""), "", IFERROR(WORKDAY((DATE(YEAR($B460), MONTH($B460)+INDEX(Settings!$AM$19:$AM$33, MATCH(E$10, Settings!$Y$19:$Y$33, 0)), IF(INDEX(Settings!$AQ$19:$AQ$33, MATCH(E$10, Settings!$Y$19:$Y$33, 0))=0, DAY($B460), INDEX(Settings!$AQ$19:$AQ$33, MATCH(E$10, Settings!$Y$19:$Y$33, 0))))-1), 1, Settings!$AY$23:$AY$38), ""))</f>
        <v/>
      </c>
      <c r="BE460" s="119" t="str">
        <f>IF(OR(F$10="", $B460="", F460="", BE$9=""), "", IFERROR(WORKDAY((DATE(YEAR($B460), MONTH($B460)+INDEX(Settings!$AM$19:$AM$33, MATCH(F$10, Settings!$Y$19:$Y$33, 0)), IF(INDEX(Settings!$AQ$19:$AQ$33, MATCH(F$10, Settings!$Y$19:$Y$33, 0))=0, DAY($B460), INDEX(Settings!$AQ$19:$AQ$33, MATCH(F$10, Settings!$Y$19:$Y$33, 0))))-1), 1, Settings!$AY$23:$AY$38), ""))</f>
        <v/>
      </c>
      <c r="BF460" s="119" t="str">
        <f>IF(OR(G$10="", $B460="", G460="", BF$9=""), "", IFERROR(WORKDAY((DATE(YEAR($B460), MONTH($B460)+INDEX(Settings!$AM$19:$AM$33, MATCH(G$10, Settings!$Y$19:$Y$33, 0)), IF(INDEX(Settings!$AQ$19:$AQ$33, MATCH(G$10, Settings!$Y$19:$Y$33, 0))=0, DAY($B460), INDEX(Settings!$AQ$19:$AQ$33, MATCH(G$10, Settings!$Y$19:$Y$33, 0))))-1), 1, Settings!$AY$23:$AY$38), ""))</f>
        <v/>
      </c>
      <c r="BG460" s="119" t="str">
        <f>IF(OR(H$10="", $B460="", H460="", BG$9=""), "", IFERROR(WORKDAY((DATE(YEAR($B460), MONTH($B460)+INDEX(Settings!$AM$19:$AM$33, MATCH(H$10, Settings!$Y$19:$Y$33, 0)), IF(INDEX(Settings!$AQ$19:$AQ$33, MATCH(H$10, Settings!$Y$19:$Y$33, 0))=0, DAY($B460), INDEX(Settings!$AQ$19:$AQ$33, MATCH(H$10, Settings!$Y$19:$Y$33, 0))))-1), 1, Settings!$AY$23:$AY$38), ""))</f>
        <v/>
      </c>
      <c r="BH460" s="119" t="str">
        <f>IF(OR(I$10="", $B460="", I460="", BH$9=""), "", IFERROR(WORKDAY((DATE(YEAR($B460), MONTH($B460)+INDEX(Settings!$AM$19:$AM$33, MATCH(I$10, Settings!$Y$19:$Y$33, 0)), IF(INDEX(Settings!$AQ$19:$AQ$33, MATCH(I$10, Settings!$Y$19:$Y$33, 0))=0, DAY($B460), INDEX(Settings!$AQ$19:$AQ$33, MATCH(I$10, Settings!$Y$19:$Y$33, 0))))-1), 1, Settings!$AY$23:$AY$38), ""))</f>
        <v/>
      </c>
      <c r="BI460" s="119" t="str">
        <f>IF(OR(J$10="", $B460="", J460="", BI$9=""), "", IFERROR(WORKDAY((DATE(YEAR($B460), MONTH($B460)+INDEX(Settings!$AM$19:$AM$33, MATCH(J$10, Settings!$Y$19:$Y$33, 0)), IF(INDEX(Settings!$AQ$19:$AQ$33, MATCH(J$10, Settings!$Y$19:$Y$33, 0))=0, DAY($B460), INDEX(Settings!$AQ$19:$AQ$33, MATCH(J$10, Settings!$Y$19:$Y$33, 0))))-1), 1, Settings!$AY$23:$AY$38), ""))</f>
        <v/>
      </c>
      <c r="BJ460" s="119" t="str">
        <f>IF(OR(K$10="", $B460="", K460="", BJ$9=""), "", IFERROR(WORKDAY((DATE(YEAR($B460), MONTH($B460)+INDEX(Settings!$AM$19:$AM$33, MATCH(K$10, Settings!$Y$19:$Y$33, 0)), IF(INDEX(Settings!$AQ$19:$AQ$33, MATCH(K$10, Settings!$Y$19:$Y$33, 0))=0, DAY($B460), INDEX(Settings!$AQ$19:$AQ$33, MATCH(K$10, Settings!$Y$19:$Y$33, 0))))-1), 1, Settings!$AY$23:$AY$38), ""))</f>
        <v/>
      </c>
      <c r="BK460" s="119" t="str">
        <f>IF(OR(L$10="", $B460="", L460="", BK$9=""), "", IFERROR(WORKDAY((DATE(YEAR($B460), MONTH($B460)+INDEX(Settings!$AM$19:$AM$33, MATCH(L$10, Settings!$Y$19:$Y$33, 0)), IF(INDEX(Settings!$AQ$19:$AQ$33, MATCH(L$10, Settings!$Y$19:$Y$33, 0))=0, DAY($B460), INDEX(Settings!$AQ$19:$AQ$33, MATCH(L$10, Settings!$Y$19:$Y$33, 0))))-1), 1, Settings!$AY$23:$AY$38), ""))</f>
        <v/>
      </c>
      <c r="BL460" s="119" t="str">
        <f>IF(OR(M$10="", $B460="", M460="", BL$9=""), "", IFERROR(WORKDAY((DATE(YEAR($B460), MONTH($B460)+INDEX(Settings!$AM$19:$AM$33, MATCH(M$10, Settings!$Y$19:$Y$33, 0)), IF(INDEX(Settings!$AQ$19:$AQ$33, MATCH(M$10, Settings!$Y$19:$Y$33, 0))=0, DAY($B460), INDEX(Settings!$AQ$19:$AQ$33, MATCH(M$10, Settings!$Y$19:$Y$33, 0))))-1), 1, Settings!$AY$23:$AY$38), ""))</f>
        <v/>
      </c>
      <c r="BM460" s="119" t="str">
        <f>IF(OR(N$10="", $B460="", N460="", BM$9=""), "", IFERROR(WORKDAY((DATE(YEAR($B460), MONTH($B460)+INDEX(Settings!$AM$19:$AM$33, MATCH(N$10, Settings!$Y$19:$Y$33, 0)), IF(INDEX(Settings!$AQ$19:$AQ$33, MATCH(N$10, Settings!$Y$19:$Y$33, 0))=0, DAY($B460), INDEX(Settings!$AQ$19:$AQ$33, MATCH(N$10, Settings!$Y$19:$Y$33, 0))))-1), 1, Settings!$AY$23:$AY$38), ""))</f>
        <v/>
      </c>
      <c r="BN460" s="119" t="str">
        <f>IF(OR(O$10="", $B460="", O460="", BN$9=""), "", IFERROR(WORKDAY((DATE(YEAR($B460), MONTH($B460)+INDEX(Settings!$AM$19:$AM$33, MATCH(O$10, Settings!$Y$19:$Y$33, 0)), IF(INDEX(Settings!$AQ$19:$AQ$33, MATCH(O$10, Settings!$Y$19:$Y$33, 0))=0, DAY($B460), INDEX(Settings!$AQ$19:$AQ$33, MATCH(O$10, Settings!$Y$19:$Y$33, 0))))-1), 1, Settings!$AY$23:$AY$38), ""))</f>
        <v/>
      </c>
      <c r="BO460" s="119" t="str">
        <f>IF(OR(P$10="", $B460="", P460="", BO$9=""), "", IFERROR(WORKDAY((DATE(YEAR($B460), MONTH($B460)+INDEX(Settings!$AM$19:$AM$33, MATCH(P$10, Settings!$Y$19:$Y$33, 0)), IF(INDEX(Settings!$AQ$19:$AQ$33, MATCH(P$10, Settings!$Y$19:$Y$33, 0))=0, DAY($B460), INDEX(Settings!$AQ$19:$AQ$33, MATCH(P$10, Settings!$Y$19:$Y$33, 0))))-1), 1, Settings!$AY$23:$AY$38), ""))</f>
        <v/>
      </c>
      <c r="BP460" s="120" t="str">
        <f>IF(OR(Q$10="", $B460="", Q460="", BP$9=""), "", IFERROR(WORKDAY((DATE(YEAR($B460), MONTH($B460)+INDEX(Settings!$AM$19:$AM$33, MATCH(Q$10, Settings!$Y$19:$Y$33, 0)), IF(INDEX(Settings!$AQ$19:$AQ$33, MATCH(Q$10, Settings!$Y$19:$Y$33, 0))=0, DAY($B460), INDEX(Settings!$AQ$19:$AQ$33, MATCH(Q$10, Settings!$Y$19:$Y$33, 0))))-1), 1, Settings!$AY$23:$AY$38), ""))</f>
        <v/>
      </c>
      <c r="BR460" s="118" t="str">
        <f>IF(BB460="", "", IF(BB460&lt;=$B460, WORKDAY(DATE(YEAR($BB460), MONTH(BB460)+1, DAY(BB460)-1), 1, Settings!$AY$23:$AY$38), BB460))</f>
        <v/>
      </c>
      <c r="BS460" s="119" t="str">
        <f>IF(BC460="", "", IF(BC460&lt;=$B460, WORKDAY(DATE(YEAR($BB460), MONTH(BC460)+1, DAY(BC460)-1), 1, Settings!$AY$23:$AY$38), BC460))</f>
        <v/>
      </c>
      <c r="BT460" s="119" t="str">
        <f>IF(BD460="", "", IF(BD460&lt;=$B460, WORKDAY(DATE(YEAR($BB460), MONTH(BD460)+1, DAY(BD460)-1), 1, Settings!$AY$23:$AY$38), BD460))</f>
        <v/>
      </c>
      <c r="BU460" s="119" t="str">
        <f>IF(BE460="", "", IF(BE460&lt;=$B460, WORKDAY(DATE(YEAR($BB460), MONTH(BE460)+1, DAY(BE460)-1), 1, Settings!$AY$23:$AY$38), BE460))</f>
        <v/>
      </c>
      <c r="BV460" s="119" t="str">
        <f>IF(BF460="", "", IF(BF460&lt;=$B460, WORKDAY(DATE(YEAR($BB460), MONTH(BF460)+1, DAY(BF460)-1), 1, Settings!$AY$23:$AY$38), BF460))</f>
        <v/>
      </c>
      <c r="BW460" s="119" t="str">
        <f>IF(BG460="", "", IF(BG460&lt;=$B460, WORKDAY(DATE(YEAR($BB460), MONTH(BG460)+1, DAY(BG460)-1), 1, Settings!$AY$23:$AY$38), BG460))</f>
        <v/>
      </c>
      <c r="BX460" s="119" t="str">
        <f>IF(BH460="", "", IF(BH460&lt;=$B460, WORKDAY(DATE(YEAR($BB460), MONTH(BH460)+1, DAY(BH460)-1), 1, Settings!$AY$23:$AY$38), BH460))</f>
        <v/>
      </c>
      <c r="BY460" s="119" t="str">
        <f>IF(BI460="", "", IF(BI460&lt;=$B460, WORKDAY(DATE(YEAR($BB460), MONTH(BI460)+1, DAY(BI460)-1), 1, Settings!$AY$23:$AY$38), BI460))</f>
        <v/>
      </c>
      <c r="BZ460" s="119" t="str">
        <f>IF(BJ460="", "", IF(BJ460&lt;=$B460, WORKDAY(DATE(YEAR($BB460), MONTH(BJ460)+1, DAY(BJ460)-1), 1, Settings!$AY$23:$AY$38), BJ460))</f>
        <v/>
      </c>
      <c r="CA460" s="119" t="str">
        <f>IF(BK460="", "", IF(BK460&lt;=$B460, WORKDAY(DATE(YEAR($BB460), MONTH(BK460)+1, DAY(BK460)-1), 1, Settings!$AY$23:$AY$38), BK460))</f>
        <v/>
      </c>
      <c r="CB460" s="119" t="str">
        <f>IF(BL460="", "", IF(BL460&lt;=$B460, WORKDAY(DATE(YEAR($BB460), MONTH(BL460)+1, DAY(BL460)-1), 1, Settings!$AY$23:$AY$38), BL460))</f>
        <v/>
      </c>
      <c r="CC460" s="119" t="str">
        <f>IF(BM460="", "", IF(BM460&lt;=$B460, WORKDAY(DATE(YEAR($BB460), MONTH(BM460)+1, DAY(BM460)-1), 1, Settings!$AY$23:$AY$38), BM460))</f>
        <v/>
      </c>
      <c r="CD460" s="119" t="str">
        <f>IF(BN460="", "", IF(BN460&lt;=$B460, WORKDAY(DATE(YEAR($BB460), MONTH(BN460)+1, DAY(BN460)-1), 1, Settings!$AY$23:$AY$38), BN460))</f>
        <v/>
      </c>
      <c r="CE460" s="119" t="str">
        <f>IF(BO460="", "", IF(BO460&lt;=$B460, WORKDAY(DATE(YEAR($BB460), MONTH(BO460)+1, DAY(BO460)-1), 1, Settings!$AY$23:$AY$38), BO460))</f>
        <v/>
      </c>
      <c r="CF460" s="120" t="str">
        <f>IF(BP460="", "", IF(BP460&lt;=$B460, WORKDAY(DATE(YEAR($BB460), MONTH(BP460)+1, DAY(BP460)-1), 1, Settings!$AY$23:$AY$38), BP460))</f>
        <v/>
      </c>
      <c r="CH460" s="48" t="str">
        <f t="shared" ref="CH460:CH523" si="221">IF(AND(AL460="", BR460=""), "", IF(AL460="", BR460, IF(BR460="", AL460, IF(AL460&gt;BR460, AL460, IF(BR460&gt;AL460, BR460, AL460)))))</f>
        <v/>
      </c>
      <c r="CI460" s="49" t="str">
        <f t="shared" ref="CI460:CI523" si="222">IF(AND(AM460="", BS460=""), "", IF(AM460="", BS460, IF(BS460="", AM460, IF(AM460&gt;BS460, AM460, IF(BS460&gt;AM460, BS460, AM460)))))</f>
        <v/>
      </c>
      <c r="CJ460" s="49" t="str">
        <f t="shared" ref="CJ460:CJ523" si="223">IF(AND(AN460="", BT460=""), "", IF(AN460="", BT460, IF(BT460="", AN460, IF(AN460&gt;BT460, AN460, IF(BT460&gt;AN460, BT460, AN460)))))</f>
        <v/>
      </c>
      <c r="CK460" s="49" t="str">
        <f t="shared" ref="CK460:CK523" si="224">IF(AND(AO460="", BU460=""), "", IF(AO460="", BU460, IF(BU460="", AO460, IF(AO460&gt;BU460, AO460, IF(BU460&gt;AO460, BU460, AO460)))))</f>
        <v/>
      </c>
      <c r="CL460" s="49" t="str">
        <f t="shared" ref="CL460:CL523" si="225">IF(AND(AP460="", BV460=""), "", IF(AP460="", BV460, IF(BV460="", AP460, IF(AP460&gt;BV460, AP460, IF(BV460&gt;AP460, BV460, AP460)))))</f>
        <v/>
      </c>
      <c r="CM460" s="49" t="str">
        <f t="shared" ref="CM460:CM523" si="226">IF(AND(AQ460="", BW460=""), "", IF(AQ460="", BW460, IF(BW460="", AQ460, IF(AQ460&gt;BW460, AQ460, IF(BW460&gt;AQ460, BW460, AQ460)))))</f>
        <v/>
      </c>
      <c r="CN460" s="49" t="str">
        <f t="shared" ref="CN460:CN523" si="227">IF(AND(AR460="", BX460=""), "", IF(AR460="", BX460, IF(BX460="", AR460, IF(AR460&gt;BX460, AR460, IF(BX460&gt;AR460, BX460, AR460)))))</f>
        <v/>
      </c>
      <c r="CO460" s="49" t="str">
        <f t="shared" ref="CO460:CO523" si="228">IF(AND(AS460="", BY460=""), "", IF(AS460="", BY460, IF(BY460="", AS460, IF(AS460&gt;BY460, AS460, IF(BY460&gt;AS460, BY460, AS460)))))</f>
        <v/>
      </c>
      <c r="CP460" s="49" t="str">
        <f t="shared" ref="CP460:CP523" si="229">IF(AND(AT460="", BZ460=""), "", IF(AT460="", BZ460, IF(BZ460="", AT460, IF(AT460&gt;BZ460, AT460, IF(BZ460&gt;AT460, BZ460, AT460)))))</f>
        <v/>
      </c>
      <c r="CQ460" s="49" t="str">
        <f t="shared" ref="CQ460:CQ523" si="230">IF(AND(AU460="", CA460=""), "", IF(AU460="", CA460, IF(CA460="", AU460, IF(AU460&gt;CA460, AU460, IF(CA460&gt;AU460, CA460, AU460)))))</f>
        <v/>
      </c>
      <c r="CR460" s="49" t="str">
        <f t="shared" ref="CR460:CR523" si="231">IF(AND(AV460="", CB460=""), "", IF(AV460="", CB460, IF(CB460="", AV460, IF(AV460&gt;CB460, AV460, IF(CB460&gt;AV460, CB460, AV460)))))</f>
        <v/>
      </c>
      <c r="CS460" s="49" t="str">
        <f t="shared" ref="CS460:CS523" si="232">IF(AND(AW460="", CC460=""), "", IF(AW460="", CC460, IF(CC460="", AW460, IF(AW460&gt;CC460, AW460, IF(CC460&gt;AW460, CC460, AW460)))))</f>
        <v/>
      </c>
      <c r="CT460" s="49" t="str">
        <f t="shared" ref="CT460:CT523" si="233">IF(AND(AX460="", CD460=""), "", IF(AX460="", CD460, IF(CD460="", AX460, IF(AX460&gt;CD460, AX460, IF(CD460&gt;AX460, CD460, AX460)))))</f>
        <v/>
      </c>
      <c r="CU460" s="49" t="str">
        <f t="shared" ref="CU460:CU523" si="234">IF(AND(AY460="", CE460=""), "", IF(AY460="", CE460, IF(CE460="", AY460, IF(AY460&gt;CE460, AY460, IF(CE460&gt;AY460, CE460, AY460)))))</f>
        <v/>
      </c>
      <c r="CV460" s="16" t="str">
        <f t="shared" ref="CV460:CV523" si="235">IF(AND(AZ460="", CF460=""), "", IF(AZ460="", CF460, IF(CF460="", AZ460, IF(AZ460&gt;CF460, AZ460, IF(CF460&gt;AZ460, CF460, AZ460)))))</f>
        <v/>
      </c>
      <c r="CX460" s="48" t="str">
        <f t="shared" ref="CX460:CX523" si="236">IF(CH460="", "", TEXT(CH460, "mmm yyyy"))</f>
        <v/>
      </c>
      <c r="CY460" s="49" t="str">
        <f t="shared" ref="CY460:CY523" si="237">IF(CI460="", "", TEXT(CI460, "mmm yyyy"))</f>
        <v/>
      </c>
      <c r="CZ460" s="49" t="str">
        <f t="shared" ref="CZ460:CZ523" si="238">IF(CJ460="", "", TEXT(CJ460, "mmm yyyy"))</f>
        <v/>
      </c>
      <c r="DA460" s="49" t="str">
        <f t="shared" ref="DA460:DA523" si="239">IF(CK460="", "", TEXT(CK460, "mmm yyyy"))</f>
        <v/>
      </c>
      <c r="DB460" s="49" t="str">
        <f t="shared" ref="DB460:DB523" si="240">IF(CL460="", "", TEXT(CL460, "mmm yyyy"))</f>
        <v/>
      </c>
      <c r="DC460" s="49" t="str">
        <f t="shared" ref="DC460:DC523" si="241">IF(CM460="", "", TEXT(CM460, "mmm yyyy"))</f>
        <v/>
      </c>
      <c r="DD460" s="49" t="str">
        <f t="shared" ref="DD460:DD523" si="242">IF(CN460="", "", TEXT(CN460, "mmm yyyy"))</f>
        <v/>
      </c>
      <c r="DE460" s="49" t="str">
        <f t="shared" ref="DE460:DE523" si="243">IF(CO460="", "", TEXT(CO460, "mmm yyyy"))</f>
        <v/>
      </c>
      <c r="DF460" s="49" t="str">
        <f t="shared" ref="DF460:DF523" si="244">IF(CP460="", "", TEXT(CP460, "mmm yyyy"))</f>
        <v/>
      </c>
      <c r="DG460" s="49" t="str">
        <f t="shared" ref="DG460:DG523" si="245">IF(CQ460="", "", TEXT(CQ460, "mmm yyyy"))</f>
        <v/>
      </c>
      <c r="DH460" s="49" t="str">
        <f t="shared" ref="DH460:DH523" si="246">IF(CR460="", "", TEXT(CR460, "mmm yyyy"))</f>
        <v/>
      </c>
      <c r="DI460" s="49" t="str">
        <f t="shared" ref="DI460:DI523" si="247">IF(CS460="", "", TEXT(CS460, "mmm yyyy"))</f>
        <v/>
      </c>
      <c r="DJ460" s="49" t="str">
        <f t="shared" ref="DJ460:DJ523" si="248">IF(CT460="", "", TEXT(CT460, "mmm yyyy"))</f>
        <v/>
      </c>
      <c r="DK460" s="49" t="str">
        <f t="shared" ref="DK460:DK523" si="249">IF(CU460="", "", TEXT(CU460, "mmm yyyy"))</f>
        <v/>
      </c>
      <c r="DL460" s="16" t="str">
        <f t="shared" ref="DL460:DL523" si="250">IF(CV460="", "", TEXT(CV460, "mmm yyyy"))</f>
        <v/>
      </c>
      <c r="DN460" s="17" t="str">
        <f t="shared" ref="DN460:DN523" si="251">IF($B460="", "", TEXT($B460, "mmm yyyy"))</f>
        <v>Sep 2020</v>
      </c>
    </row>
    <row r="461" spans="1:118" x14ac:dyDescent="0.25">
      <c r="A461" s="30"/>
      <c r="B461" s="102">
        <f>IF(B460="", "", IFERROR(IF(B460+1&gt;Settings!$G$25, "", B460+1), ""))</f>
        <v>44097</v>
      </c>
      <c r="C461" s="294"/>
      <c r="D461" s="295"/>
      <c r="E461" s="295"/>
      <c r="F461" s="295"/>
      <c r="G461" s="295"/>
      <c r="H461" s="295"/>
      <c r="I461" s="295"/>
      <c r="J461" s="295"/>
      <c r="K461" s="295"/>
      <c r="L461" s="295"/>
      <c r="M461" s="295"/>
      <c r="N461" s="295"/>
      <c r="O461" s="295"/>
      <c r="P461" s="295"/>
      <c r="Q461" s="296"/>
      <c r="R461" s="30"/>
      <c r="T461" s="17" t="str">
        <f>IF($B461="", "", IF($B461&lt;Settings!$G$23, "Old", "New"))</f>
        <v>New</v>
      </c>
      <c r="AL461" s="118" t="str">
        <f>IF(OR($B461="", C461="", C$10="", AL$9), "", IFERROR($B461+INDEX(Settings!$AF$19:$AF$33, MATCH(C$10, Settings!$Y$19:$Y$33, 0))+IF(INDEX(Settings!$AI$19:$AI$33, MATCH(C$10, Settings!$Y$19:$Y$33, 0))="", 0, INDEX($AO$2:$AU$8, MATCH(TEXT($B461, "ddd"), $AN$2:$AN$8, 0), MATCH(INDEX(Settings!$AI$19:$AI$33, MATCH(C$10, Settings!$Y$19:$Y$33, 0)), $AO$1:$AU$1, 0))), 0))</f>
        <v/>
      </c>
      <c r="AM461" s="119" t="str">
        <f>IF(OR($B461="", D461="", D$10="", AM$9), "", IFERROR($B461+INDEX(Settings!$AF$19:$AF$33, MATCH(D$10, Settings!$Y$19:$Y$33, 0))+IF(INDEX(Settings!$AI$19:$AI$33, MATCH(D$10, Settings!$Y$19:$Y$33, 0))="", 0, INDEX($AO$2:$AU$8, MATCH(TEXT($B461, "ddd"), $AN$2:$AN$8, 0), MATCH(INDEX(Settings!$AI$19:$AI$33, MATCH(D$10, Settings!$Y$19:$Y$33, 0)), $AO$1:$AU$1, 0))), 0))</f>
        <v/>
      </c>
      <c r="AN461" s="119" t="str">
        <f>IF(OR($B461="", E461="", E$10="", AN$9), "", IFERROR($B461+INDEX(Settings!$AF$19:$AF$33, MATCH(E$10, Settings!$Y$19:$Y$33, 0))+IF(INDEX(Settings!$AI$19:$AI$33, MATCH(E$10, Settings!$Y$19:$Y$33, 0))="", 0, INDEX($AO$2:$AU$8, MATCH(TEXT($B461, "ddd"), $AN$2:$AN$8, 0), MATCH(INDEX(Settings!$AI$19:$AI$33, MATCH(E$10, Settings!$Y$19:$Y$33, 0)), $AO$1:$AU$1, 0))), 0))</f>
        <v/>
      </c>
      <c r="AO461" s="119" t="str">
        <f>IF(OR($B461="", F461="", F$10="", AO$9), "", IFERROR($B461+INDEX(Settings!$AF$19:$AF$33, MATCH(F$10, Settings!$Y$19:$Y$33, 0))+IF(INDEX(Settings!$AI$19:$AI$33, MATCH(F$10, Settings!$Y$19:$Y$33, 0))="", 0, INDEX($AO$2:$AU$8, MATCH(TEXT($B461, "ddd"), $AN$2:$AN$8, 0), MATCH(INDEX(Settings!$AI$19:$AI$33, MATCH(F$10, Settings!$Y$19:$Y$33, 0)), $AO$1:$AU$1, 0))), 0))</f>
        <v/>
      </c>
      <c r="AP461" s="119" t="str">
        <f>IF(OR($B461="", G461="", G$10="", AP$9), "", IFERROR($B461+INDEX(Settings!$AF$19:$AF$33, MATCH(G$10, Settings!$Y$19:$Y$33, 0))+IF(INDEX(Settings!$AI$19:$AI$33, MATCH(G$10, Settings!$Y$19:$Y$33, 0))="", 0, INDEX($AO$2:$AU$8, MATCH(TEXT($B461, "ddd"), $AN$2:$AN$8, 0), MATCH(INDEX(Settings!$AI$19:$AI$33, MATCH(G$10, Settings!$Y$19:$Y$33, 0)), $AO$1:$AU$1, 0))), 0))</f>
        <v/>
      </c>
      <c r="AQ461" s="119" t="str">
        <f>IF(OR($B461="", H461="", H$10="", AQ$9), "", IFERROR($B461+INDEX(Settings!$AF$19:$AF$33, MATCH(H$10, Settings!$Y$19:$Y$33, 0))+IF(INDEX(Settings!$AI$19:$AI$33, MATCH(H$10, Settings!$Y$19:$Y$33, 0))="", 0, INDEX($AO$2:$AU$8, MATCH(TEXT($B461, "ddd"), $AN$2:$AN$8, 0), MATCH(INDEX(Settings!$AI$19:$AI$33, MATCH(H$10, Settings!$Y$19:$Y$33, 0)), $AO$1:$AU$1, 0))), 0))</f>
        <v/>
      </c>
      <c r="AR461" s="119" t="str">
        <f>IF(OR($B461="", I461="", I$10="", AR$9), "", IFERROR($B461+INDEX(Settings!$AF$19:$AF$33, MATCH(I$10, Settings!$Y$19:$Y$33, 0))+IF(INDEX(Settings!$AI$19:$AI$33, MATCH(I$10, Settings!$Y$19:$Y$33, 0))="", 0, INDEX($AO$2:$AU$8, MATCH(TEXT($B461, "ddd"), $AN$2:$AN$8, 0), MATCH(INDEX(Settings!$AI$19:$AI$33, MATCH(I$10, Settings!$Y$19:$Y$33, 0)), $AO$1:$AU$1, 0))), 0))</f>
        <v/>
      </c>
      <c r="AS461" s="119" t="str">
        <f>IF(OR($B461="", J461="", J$10="", AS$9), "", IFERROR($B461+INDEX(Settings!$AF$19:$AF$33, MATCH(J$10, Settings!$Y$19:$Y$33, 0))+IF(INDEX(Settings!$AI$19:$AI$33, MATCH(J$10, Settings!$Y$19:$Y$33, 0))="", 0, INDEX($AO$2:$AU$8, MATCH(TEXT($B461, "ddd"), $AN$2:$AN$8, 0), MATCH(INDEX(Settings!$AI$19:$AI$33, MATCH(J$10, Settings!$Y$19:$Y$33, 0)), $AO$1:$AU$1, 0))), 0))</f>
        <v/>
      </c>
      <c r="AT461" s="119" t="str">
        <f>IF(OR($B461="", K461="", K$10="", AT$9), "", IFERROR($B461+INDEX(Settings!$AF$19:$AF$33, MATCH(K$10, Settings!$Y$19:$Y$33, 0))+IF(INDEX(Settings!$AI$19:$AI$33, MATCH(K$10, Settings!$Y$19:$Y$33, 0))="", 0, INDEX($AO$2:$AU$8, MATCH(TEXT($B461, "ddd"), $AN$2:$AN$8, 0), MATCH(INDEX(Settings!$AI$19:$AI$33, MATCH(K$10, Settings!$Y$19:$Y$33, 0)), $AO$1:$AU$1, 0))), 0))</f>
        <v/>
      </c>
      <c r="AU461" s="119" t="str">
        <f>IF(OR($B461="", L461="", L$10="", AU$9), "", IFERROR($B461+INDEX(Settings!$AF$19:$AF$33, MATCH(L$10, Settings!$Y$19:$Y$33, 0))+IF(INDEX(Settings!$AI$19:$AI$33, MATCH(L$10, Settings!$Y$19:$Y$33, 0))="", 0, INDEX($AO$2:$AU$8, MATCH(TEXT($B461, "ddd"), $AN$2:$AN$8, 0), MATCH(INDEX(Settings!$AI$19:$AI$33, MATCH(L$10, Settings!$Y$19:$Y$33, 0)), $AO$1:$AU$1, 0))), 0))</f>
        <v/>
      </c>
      <c r="AV461" s="119" t="str">
        <f>IF(OR($B461="", M461="", M$10="", AV$9), "", IFERROR($B461+INDEX(Settings!$AF$19:$AF$33, MATCH(M$10, Settings!$Y$19:$Y$33, 0))+IF(INDEX(Settings!$AI$19:$AI$33, MATCH(M$10, Settings!$Y$19:$Y$33, 0))="", 0, INDEX($AO$2:$AU$8, MATCH(TEXT($B461, "ddd"), $AN$2:$AN$8, 0), MATCH(INDEX(Settings!$AI$19:$AI$33, MATCH(M$10, Settings!$Y$19:$Y$33, 0)), $AO$1:$AU$1, 0))), 0))</f>
        <v/>
      </c>
      <c r="AW461" s="119" t="str">
        <f>IF(OR($B461="", N461="", N$10="", AW$9), "", IFERROR($B461+INDEX(Settings!$AF$19:$AF$33, MATCH(N$10, Settings!$Y$19:$Y$33, 0))+IF(INDEX(Settings!$AI$19:$AI$33, MATCH(N$10, Settings!$Y$19:$Y$33, 0))="", 0, INDEX($AO$2:$AU$8, MATCH(TEXT($B461, "ddd"), $AN$2:$AN$8, 0), MATCH(INDEX(Settings!$AI$19:$AI$33, MATCH(N$10, Settings!$Y$19:$Y$33, 0)), $AO$1:$AU$1, 0))), 0))</f>
        <v/>
      </c>
      <c r="AX461" s="119" t="str">
        <f>IF(OR($B461="", O461="", O$10="", AX$9), "", IFERROR($B461+INDEX(Settings!$AF$19:$AF$33, MATCH(O$10, Settings!$Y$19:$Y$33, 0))+IF(INDEX(Settings!$AI$19:$AI$33, MATCH(O$10, Settings!$Y$19:$Y$33, 0))="", 0, INDEX($AO$2:$AU$8, MATCH(TEXT($B461, "ddd"), $AN$2:$AN$8, 0), MATCH(INDEX(Settings!$AI$19:$AI$33, MATCH(O$10, Settings!$Y$19:$Y$33, 0)), $AO$1:$AU$1, 0))), 0))</f>
        <v/>
      </c>
      <c r="AY461" s="119" t="str">
        <f>IF(OR($B461="", P461="", P$10="", AY$9), "", IFERROR($B461+INDEX(Settings!$AF$19:$AF$33, MATCH(P$10, Settings!$Y$19:$Y$33, 0))+IF(INDEX(Settings!$AI$19:$AI$33, MATCH(P$10, Settings!$Y$19:$Y$33, 0))="", 0, INDEX($AO$2:$AU$8, MATCH(TEXT($B461, "ddd"), $AN$2:$AN$8, 0), MATCH(INDEX(Settings!$AI$19:$AI$33, MATCH(P$10, Settings!$Y$19:$Y$33, 0)), $AO$1:$AU$1, 0))), 0))</f>
        <v/>
      </c>
      <c r="AZ461" s="120" t="str">
        <f>IF(OR($B461="", Q461="", Q$10="", AZ$9), "", IFERROR($B461+INDEX(Settings!$AF$19:$AF$33, MATCH(Q$10, Settings!$Y$19:$Y$33, 0))+IF(INDEX(Settings!$AI$19:$AI$33, MATCH(Q$10, Settings!$Y$19:$Y$33, 0))="", 0, INDEX($AO$2:$AU$8, MATCH(TEXT($B461, "ddd"), $AN$2:$AN$8, 0), MATCH(INDEX(Settings!$AI$19:$AI$33, MATCH(Q$10, Settings!$Y$19:$Y$33, 0)), $AO$1:$AU$1, 0))), 0))</f>
        <v/>
      </c>
      <c r="BB461" s="118" t="str">
        <f>IF(OR(C$10="", $B461="", C461="", BB$9=""), "", IFERROR(WORKDAY((DATE(YEAR($B461), MONTH($B461)+INDEX(Settings!$AM$19:$AM$33, MATCH(C$10, Settings!$Y$19:$Y$33, 0)), IF(INDEX(Settings!$AQ$19:$AQ$33, MATCH(C$10, Settings!$Y$19:$Y$33, 0))=0, DAY($B461), INDEX(Settings!$AQ$19:$AQ$33, MATCH(C$10, Settings!$Y$19:$Y$33, 0))))-1), 1, Settings!$AY$23:$AY$38), ""))</f>
        <v/>
      </c>
      <c r="BC461" s="119" t="str">
        <f>IF(OR(D$10="", $B461="", D461="", BC$9=""), "", IFERROR(WORKDAY((DATE(YEAR($B461), MONTH($B461)+INDEX(Settings!$AM$19:$AM$33, MATCH(D$10, Settings!$Y$19:$Y$33, 0)), IF(INDEX(Settings!$AQ$19:$AQ$33, MATCH(D$10, Settings!$Y$19:$Y$33, 0))=0, DAY($B461), INDEX(Settings!$AQ$19:$AQ$33, MATCH(D$10, Settings!$Y$19:$Y$33, 0))))-1), 1, Settings!$AY$23:$AY$38), ""))</f>
        <v/>
      </c>
      <c r="BD461" s="119" t="str">
        <f>IF(OR(E$10="", $B461="", E461="", BD$9=""), "", IFERROR(WORKDAY((DATE(YEAR($B461), MONTH($B461)+INDEX(Settings!$AM$19:$AM$33, MATCH(E$10, Settings!$Y$19:$Y$33, 0)), IF(INDEX(Settings!$AQ$19:$AQ$33, MATCH(E$10, Settings!$Y$19:$Y$33, 0))=0, DAY($B461), INDEX(Settings!$AQ$19:$AQ$33, MATCH(E$10, Settings!$Y$19:$Y$33, 0))))-1), 1, Settings!$AY$23:$AY$38), ""))</f>
        <v/>
      </c>
      <c r="BE461" s="119" t="str">
        <f>IF(OR(F$10="", $B461="", F461="", BE$9=""), "", IFERROR(WORKDAY((DATE(YEAR($B461), MONTH($B461)+INDEX(Settings!$AM$19:$AM$33, MATCH(F$10, Settings!$Y$19:$Y$33, 0)), IF(INDEX(Settings!$AQ$19:$AQ$33, MATCH(F$10, Settings!$Y$19:$Y$33, 0))=0, DAY($B461), INDEX(Settings!$AQ$19:$AQ$33, MATCH(F$10, Settings!$Y$19:$Y$33, 0))))-1), 1, Settings!$AY$23:$AY$38), ""))</f>
        <v/>
      </c>
      <c r="BF461" s="119" t="str">
        <f>IF(OR(G$10="", $B461="", G461="", BF$9=""), "", IFERROR(WORKDAY((DATE(YEAR($B461), MONTH($B461)+INDEX(Settings!$AM$19:$AM$33, MATCH(G$10, Settings!$Y$19:$Y$33, 0)), IF(INDEX(Settings!$AQ$19:$AQ$33, MATCH(G$10, Settings!$Y$19:$Y$33, 0))=0, DAY($B461), INDEX(Settings!$AQ$19:$AQ$33, MATCH(G$10, Settings!$Y$19:$Y$33, 0))))-1), 1, Settings!$AY$23:$AY$38), ""))</f>
        <v/>
      </c>
      <c r="BG461" s="119" t="str">
        <f>IF(OR(H$10="", $B461="", H461="", BG$9=""), "", IFERROR(WORKDAY((DATE(YEAR($B461), MONTH($B461)+INDEX(Settings!$AM$19:$AM$33, MATCH(H$10, Settings!$Y$19:$Y$33, 0)), IF(INDEX(Settings!$AQ$19:$AQ$33, MATCH(H$10, Settings!$Y$19:$Y$33, 0))=0, DAY($B461), INDEX(Settings!$AQ$19:$AQ$33, MATCH(H$10, Settings!$Y$19:$Y$33, 0))))-1), 1, Settings!$AY$23:$AY$38), ""))</f>
        <v/>
      </c>
      <c r="BH461" s="119" t="str">
        <f>IF(OR(I$10="", $B461="", I461="", BH$9=""), "", IFERROR(WORKDAY((DATE(YEAR($B461), MONTH($B461)+INDEX(Settings!$AM$19:$AM$33, MATCH(I$10, Settings!$Y$19:$Y$33, 0)), IF(INDEX(Settings!$AQ$19:$AQ$33, MATCH(I$10, Settings!$Y$19:$Y$33, 0))=0, DAY($B461), INDEX(Settings!$AQ$19:$AQ$33, MATCH(I$10, Settings!$Y$19:$Y$33, 0))))-1), 1, Settings!$AY$23:$AY$38), ""))</f>
        <v/>
      </c>
      <c r="BI461" s="119" t="str">
        <f>IF(OR(J$10="", $B461="", J461="", BI$9=""), "", IFERROR(WORKDAY((DATE(YEAR($B461), MONTH($B461)+INDEX(Settings!$AM$19:$AM$33, MATCH(J$10, Settings!$Y$19:$Y$33, 0)), IF(INDEX(Settings!$AQ$19:$AQ$33, MATCH(J$10, Settings!$Y$19:$Y$33, 0))=0, DAY($B461), INDEX(Settings!$AQ$19:$AQ$33, MATCH(J$10, Settings!$Y$19:$Y$33, 0))))-1), 1, Settings!$AY$23:$AY$38), ""))</f>
        <v/>
      </c>
      <c r="BJ461" s="119" t="str">
        <f>IF(OR(K$10="", $B461="", K461="", BJ$9=""), "", IFERROR(WORKDAY((DATE(YEAR($B461), MONTH($B461)+INDEX(Settings!$AM$19:$AM$33, MATCH(K$10, Settings!$Y$19:$Y$33, 0)), IF(INDEX(Settings!$AQ$19:$AQ$33, MATCH(K$10, Settings!$Y$19:$Y$33, 0))=0, DAY($B461), INDEX(Settings!$AQ$19:$AQ$33, MATCH(K$10, Settings!$Y$19:$Y$33, 0))))-1), 1, Settings!$AY$23:$AY$38), ""))</f>
        <v/>
      </c>
      <c r="BK461" s="119" t="str">
        <f>IF(OR(L$10="", $B461="", L461="", BK$9=""), "", IFERROR(WORKDAY((DATE(YEAR($B461), MONTH($B461)+INDEX(Settings!$AM$19:$AM$33, MATCH(L$10, Settings!$Y$19:$Y$33, 0)), IF(INDEX(Settings!$AQ$19:$AQ$33, MATCH(L$10, Settings!$Y$19:$Y$33, 0))=0, DAY($B461), INDEX(Settings!$AQ$19:$AQ$33, MATCH(L$10, Settings!$Y$19:$Y$33, 0))))-1), 1, Settings!$AY$23:$AY$38), ""))</f>
        <v/>
      </c>
      <c r="BL461" s="119" t="str">
        <f>IF(OR(M$10="", $B461="", M461="", BL$9=""), "", IFERROR(WORKDAY((DATE(YEAR($B461), MONTH($B461)+INDEX(Settings!$AM$19:$AM$33, MATCH(M$10, Settings!$Y$19:$Y$33, 0)), IF(INDEX(Settings!$AQ$19:$AQ$33, MATCH(M$10, Settings!$Y$19:$Y$33, 0))=0, DAY($B461), INDEX(Settings!$AQ$19:$AQ$33, MATCH(M$10, Settings!$Y$19:$Y$33, 0))))-1), 1, Settings!$AY$23:$AY$38), ""))</f>
        <v/>
      </c>
      <c r="BM461" s="119" t="str">
        <f>IF(OR(N$10="", $B461="", N461="", BM$9=""), "", IFERROR(WORKDAY((DATE(YEAR($B461), MONTH($B461)+INDEX(Settings!$AM$19:$AM$33, MATCH(N$10, Settings!$Y$19:$Y$33, 0)), IF(INDEX(Settings!$AQ$19:$AQ$33, MATCH(N$10, Settings!$Y$19:$Y$33, 0))=0, DAY($B461), INDEX(Settings!$AQ$19:$AQ$33, MATCH(N$10, Settings!$Y$19:$Y$33, 0))))-1), 1, Settings!$AY$23:$AY$38), ""))</f>
        <v/>
      </c>
      <c r="BN461" s="119" t="str">
        <f>IF(OR(O$10="", $B461="", O461="", BN$9=""), "", IFERROR(WORKDAY((DATE(YEAR($B461), MONTH($B461)+INDEX(Settings!$AM$19:$AM$33, MATCH(O$10, Settings!$Y$19:$Y$33, 0)), IF(INDEX(Settings!$AQ$19:$AQ$33, MATCH(O$10, Settings!$Y$19:$Y$33, 0))=0, DAY($B461), INDEX(Settings!$AQ$19:$AQ$33, MATCH(O$10, Settings!$Y$19:$Y$33, 0))))-1), 1, Settings!$AY$23:$AY$38), ""))</f>
        <v/>
      </c>
      <c r="BO461" s="119" t="str">
        <f>IF(OR(P$10="", $B461="", P461="", BO$9=""), "", IFERROR(WORKDAY((DATE(YEAR($B461), MONTH($B461)+INDEX(Settings!$AM$19:$AM$33, MATCH(P$10, Settings!$Y$19:$Y$33, 0)), IF(INDEX(Settings!$AQ$19:$AQ$33, MATCH(P$10, Settings!$Y$19:$Y$33, 0))=0, DAY($B461), INDEX(Settings!$AQ$19:$AQ$33, MATCH(P$10, Settings!$Y$19:$Y$33, 0))))-1), 1, Settings!$AY$23:$AY$38), ""))</f>
        <v/>
      </c>
      <c r="BP461" s="120" t="str">
        <f>IF(OR(Q$10="", $B461="", Q461="", BP$9=""), "", IFERROR(WORKDAY((DATE(YEAR($B461), MONTH($B461)+INDEX(Settings!$AM$19:$AM$33, MATCH(Q$10, Settings!$Y$19:$Y$33, 0)), IF(INDEX(Settings!$AQ$19:$AQ$33, MATCH(Q$10, Settings!$Y$19:$Y$33, 0))=0, DAY($B461), INDEX(Settings!$AQ$19:$AQ$33, MATCH(Q$10, Settings!$Y$19:$Y$33, 0))))-1), 1, Settings!$AY$23:$AY$38), ""))</f>
        <v/>
      </c>
      <c r="BR461" s="118" t="str">
        <f>IF(BB461="", "", IF(BB461&lt;=$B461, WORKDAY(DATE(YEAR($BB461), MONTH(BB461)+1, DAY(BB461)-1), 1, Settings!$AY$23:$AY$38), BB461))</f>
        <v/>
      </c>
      <c r="BS461" s="119" t="str">
        <f>IF(BC461="", "", IF(BC461&lt;=$B461, WORKDAY(DATE(YEAR($BB461), MONTH(BC461)+1, DAY(BC461)-1), 1, Settings!$AY$23:$AY$38), BC461))</f>
        <v/>
      </c>
      <c r="BT461" s="119" t="str">
        <f>IF(BD461="", "", IF(BD461&lt;=$B461, WORKDAY(DATE(YEAR($BB461), MONTH(BD461)+1, DAY(BD461)-1), 1, Settings!$AY$23:$AY$38), BD461))</f>
        <v/>
      </c>
      <c r="BU461" s="119" t="str">
        <f>IF(BE461="", "", IF(BE461&lt;=$B461, WORKDAY(DATE(YEAR($BB461), MONTH(BE461)+1, DAY(BE461)-1), 1, Settings!$AY$23:$AY$38), BE461))</f>
        <v/>
      </c>
      <c r="BV461" s="119" t="str">
        <f>IF(BF461="", "", IF(BF461&lt;=$B461, WORKDAY(DATE(YEAR($BB461), MONTH(BF461)+1, DAY(BF461)-1), 1, Settings!$AY$23:$AY$38), BF461))</f>
        <v/>
      </c>
      <c r="BW461" s="119" t="str">
        <f>IF(BG461="", "", IF(BG461&lt;=$B461, WORKDAY(DATE(YEAR($BB461), MONTH(BG461)+1, DAY(BG461)-1), 1, Settings!$AY$23:$AY$38), BG461))</f>
        <v/>
      </c>
      <c r="BX461" s="119" t="str">
        <f>IF(BH461="", "", IF(BH461&lt;=$B461, WORKDAY(DATE(YEAR($BB461), MONTH(BH461)+1, DAY(BH461)-1), 1, Settings!$AY$23:$AY$38), BH461))</f>
        <v/>
      </c>
      <c r="BY461" s="119" t="str">
        <f>IF(BI461="", "", IF(BI461&lt;=$B461, WORKDAY(DATE(YEAR($BB461), MONTH(BI461)+1, DAY(BI461)-1), 1, Settings!$AY$23:$AY$38), BI461))</f>
        <v/>
      </c>
      <c r="BZ461" s="119" t="str">
        <f>IF(BJ461="", "", IF(BJ461&lt;=$B461, WORKDAY(DATE(YEAR($BB461), MONTH(BJ461)+1, DAY(BJ461)-1), 1, Settings!$AY$23:$AY$38), BJ461))</f>
        <v/>
      </c>
      <c r="CA461" s="119" t="str">
        <f>IF(BK461="", "", IF(BK461&lt;=$B461, WORKDAY(DATE(YEAR($BB461), MONTH(BK461)+1, DAY(BK461)-1), 1, Settings!$AY$23:$AY$38), BK461))</f>
        <v/>
      </c>
      <c r="CB461" s="119" t="str">
        <f>IF(BL461="", "", IF(BL461&lt;=$B461, WORKDAY(DATE(YEAR($BB461), MONTH(BL461)+1, DAY(BL461)-1), 1, Settings!$AY$23:$AY$38), BL461))</f>
        <v/>
      </c>
      <c r="CC461" s="119" t="str">
        <f>IF(BM461="", "", IF(BM461&lt;=$B461, WORKDAY(DATE(YEAR($BB461), MONTH(BM461)+1, DAY(BM461)-1), 1, Settings!$AY$23:$AY$38), BM461))</f>
        <v/>
      </c>
      <c r="CD461" s="119" t="str">
        <f>IF(BN461="", "", IF(BN461&lt;=$B461, WORKDAY(DATE(YEAR($BB461), MONTH(BN461)+1, DAY(BN461)-1), 1, Settings!$AY$23:$AY$38), BN461))</f>
        <v/>
      </c>
      <c r="CE461" s="119" t="str">
        <f>IF(BO461="", "", IF(BO461&lt;=$B461, WORKDAY(DATE(YEAR($BB461), MONTH(BO461)+1, DAY(BO461)-1), 1, Settings!$AY$23:$AY$38), BO461))</f>
        <v/>
      </c>
      <c r="CF461" s="120" t="str">
        <f>IF(BP461="", "", IF(BP461&lt;=$B461, WORKDAY(DATE(YEAR($BB461), MONTH(BP461)+1, DAY(BP461)-1), 1, Settings!$AY$23:$AY$38), BP461))</f>
        <v/>
      </c>
      <c r="CH461" s="48" t="str">
        <f t="shared" si="221"/>
        <v/>
      </c>
      <c r="CI461" s="49" t="str">
        <f t="shared" si="222"/>
        <v/>
      </c>
      <c r="CJ461" s="49" t="str">
        <f t="shared" si="223"/>
        <v/>
      </c>
      <c r="CK461" s="49" t="str">
        <f t="shared" si="224"/>
        <v/>
      </c>
      <c r="CL461" s="49" t="str">
        <f t="shared" si="225"/>
        <v/>
      </c>
      <c r="CM461" s="49" t="str">
        <f t="shared" si="226"/>
        <v/>
      </c>
      <c r="CN461" s="49" t="str">
        <f t="shared" si="227"/>
        <v/>
      </c>
      <c r="CO461" s="49" t="str">
        <f t="shared" si="228"/>
        <v/>
      </c>
      <c r="CP461" s="49" t="str">
        <f t="shared" si="229"/>
        <v/>
      </c>
      <c r="CQ461" s="49" t="str">
        <f t="shared" si="230"/>
        <v/>
      </c>
      <c r="CR461" s="49" t="str">
        <f t="shared" si="231"/>
        <v/>
      </c>
      <c r="CS461" s="49" t="str">
        <f t="shared" si="232"/>
        <v/>
      </c>
      <c r="CT461" s="49" t="str">
        <f t="shared" si="233"/>
        <v/>
      </c>
      <c r="CU461" s="49" t="str">
        <f t="shared" si="234"/>
        <v/>
      </c>
      <c r="CV461" s="16" t="str">
        <f t="shared" si="235"/>
        <v/>
      </c>
      <c r="CX461" s="48" t="str">
        <f t="shared" si="236"/>
        <v/>
      </c>
      <c r="CY461" s="49" t="str">
        <f t="shared" si="237"/>
        <v/>
      </c>
      <c r="CZ461" s="49" t="str">
        <f t="shared" si="238"/>
        <v/>
      </c>
      <c r="DA461" s="49" t="str">
        <f t="shared" si="239"/>
        <v/>
      </c>
      <c r="DB461" s="49" t="str">
        <f t="shared" si="240"/>
        <v/>
      </c>
      <c r="DC461" s="49" t="str">
        <f t="shared" si="241"/>
        <v/>
      </c>
      <c r="DD461" s="49" t="str">
        <f t="shared" si="242"/>
        <v/>
      </c>
      <c r="DE461" s="49" t="str">
        <f t="shared" si="243"/>
        <v/>
      </c>
      <c r="DF461" s="49" t="str">
        <f t="shared" si="244"/>
        <v/>
      </c>
      <c r="DG461" s="49" t="str">
        <f t="shared" si="245"/>
        <v/>
      </c>
      <c r="DH461" s="49" t="str">
        <f t="shared" si="246"/>
        <v/>
      </c>
      <c r="DI461" s="49" t="str">
        <f t="shared" si="247"/>
        <v/>
      </c>
      <c r="DJ461" s="49" t="str">
        <f t="shared" si="248"/>
        <v/>
      </c>
      <c r="DK461" s="49" t="str">
        <f t="shared" si="249"/>
        <v/>
      </c>
      <c r="DL461" s="16" t="str">
        <f t="shared" si="250"/>
        <v/>
      </c>
      <c r="DN461" s="17" t="str">
        <f t="shared" si="251"/>
        <v>Sep 2020</v>
      </c>
    </row>
    <row r="462" spans="1:118" x14ac:dyDescent="0.25">
      <c r="A462" s="30"/>
      <c r="B462" s="102">
        <f>IF(B461="", "", IFERROR(IF(B461+1&gt;Settings!$G$25, "", B461+1), ""))</f>
        <v>44098</v>
      </c>
      <c r="C462" s="294"/>
      <c r="D462" s="295"/>
      <c r="E462" s="295"/>
      <c r="F462" s="295"/>
      <c r="G462" s="295"/>
      <c r="H462" s="295"/>
      <c r="I462" s="295"/>
      <c r="J462" s="295"/>
      <c r="K462" s="295"/>
      <c r="L462" s="295"/>
      <c r="M462" s="295"/>
      <c r="N462" s="295"/>
      <c r="O462" s="295"/>
      <c r="P462" s="295"/>
      <c r="Q462" s="296"/>
      <c r="R462" s="30"/>
      <c r="T462" s="17" t="str">
        <f>IF($B462="", "", IF($B462&lt;Settings!$G$23, "Old", "New"))</f>
        <v>New</v>
      </c>
      <c r="AL462" s="118" t="str">
        <f>IF(OR($B462="", C462="", C$10="", AL$9), "", IFERROR($B462+INDEX(Settings!$AF$19:$AF$33, MATCH(C$10, Settings!$Y$19:$Y$33, 0))+IF(INDEX(Settings!$AI$19:$AI$33, MATCH(C$10, Settings!$Y$19:$Y$33, 0))="", 0, INDEX($AO$2:$AU$8, MATCH(TEXT($B462, "ddd"), $AN$2:$AN$8, 0), MATCH(INDEX(Settings!$AI$19:$AI$33, MATCH(C$10, Settings!$Y$19:$Y$33, 0)), $AO$1:$AU$1, 0))), 0))</f>
        <v/>
      </c>
      <c r="AM462" s="119" t="str">
        <f>IF(OR($B462="", D462="", D$10="", AM$9), "", IFERROR($B462+INDEX(Settings!$AF$19:$AF$33, MATCH(D$10, Settings!$Y$19:$Y$33, 0))+IF(INDEX(Settings!$AI$19:$AI$33, MATCH(D$10, Settings!$Y$19:$Y$33, 0))="", 0, INDEX($AO$2:$AU$8, MATCH(TEXT($B462, "ddd"), $AN$2:$AN$8, 0), MATCH(INDEX(Settings!$AI$19:$AI$33, MATCH(D$10, Settings!$Y$19:$Y$33, 0)), $AO$1:$AU$1, 0))), 0))</f>
        <v/>
      </c>
      <c r="AN462" s="119" t="str">
        <f>IF(OR($B462="", E462="", E$10="", AN$9), "", IFERROR($B462+INDEX(Settings!$AF$19:$AF$33, MATCH(E$10, Settings!$Y$19:$Y$33, 0))+IF(INDEX(Settings!$AI$19:$AI$33, MATCH(E$10, Settings!$Y$19:$Y$33, 0))="", 0, INDEX($AO$2:$AU$8, MATCH(TEXT($B462, "ddd"), $AN$2:$AN$8, 0), MATCH(INDEX(Settings!$AI$19:$AI$33, MATCH(E$10, Settings!$Y$19:$Y$33, 0)), $AO$1:$AU$1, 0))), 0))</f>
        <v/>
      </c>
      <c r="AO462" s="119" t="str">
        <f>IF(OR($B462="", F462="", F$10="", AO$9), "", IFERROR($B462+INDEX(Settings!$AF$19:$AF$33, MATCH(F$10, Settings!$Y$19:$Y$33, 0))+IF(INDEX(Settings!$AI$19:$AI$33, MATCH(F$10, Settings!$Y$19:$Y$33, 0))="", 0, INDEX($AO$2:$AU$8, MATCH(TEXT($B462, "ddd"), $AN$2:$AN$8, 0), MATCH(INDEX(Settings!$AI$19:$AI$33, MATCH(F$10, Settings!$Y$19:$Y$33, 0)), $AO$1:$AU$1, 0))), 0))</f>
        <v/>
      </c>
      <c r="AP462" s="119" t="str">
        <f>IF(OR($B462="", G462="", G$10="", AP$9), "", IFERROR($B462+INDEX(Settings!$AF$19:$AF$33, MATCH(G$10, Settings!$Y$19:$Y$33, 0))+IF(INDEX(Settings!$AI$19:$AI$33, MATCH(G$10, Settings!$Y$19:$Y$33, 0))="", 0, INDEX($AO$2:$AU$8, MATCH(TEXT($B462, "ddd"), $AN$2:$AN$8, 0), MATCH(INDEX(Settings!$AI$19:$AI$33, MATCH(G$10, Settings!$Y$19:$Y$33, 0)), $AO$1:$AU$1, 0))), 0))</f>
        <v/>
      </c>
      <c r="AQ462" s="119" t="str">
        <f>IF(OR($B462="", H462="", H$10="", AQ$9), "", IFERROR($B462+INDEX(Settings!$AF$19:$AF$33, MATCH(H$10, Settings!$Y$19:$Y$33, 0))+IF(INDEX(Settings!$AI$19:$AI$33, MATCH(H$10, Settings!$Y$19:$Y$33, 0))="", 0, INDEX($AO$2:$AU$8, MATCH(TEXT($B462, "ddd"), $AN$2:$AN$8, 0), MATCH(INDEX(Settings!$AI$19:$AI$33, MATCH(H$10, Settings!$Y$19:$Y$33, 0)), $AO$1:$AU$1, 0))), 0))</f>
        <v/>
      </c>
      <c r="AR462" s="119" t="str">
        <f>IF(OR($B462="", I462="", I$10="", AR$9), "", IFERROR($B462+INDEX(Settings!$AF$19:$AF$33, MATCH(I$10, Settings!$Y$19:$Y$33, 0))+IF(INDEX(Settings!$AI$19:$AI$33, MATCH(I$10, Settings!$Y$19:$Y$33, 0))="", 0, INDEX($AO$2:$AU$8, MATCH(TEXT($B462, "ddd"), $AN$2:$AN$8, 0), MATCH(INDEX(Settings!$AI$19:$AI$33, MATCH(I$10, Settings!$Y$19:$Y$33, 0)), $AO$1:$AU$1, 0))), 0))</f>
        <v/>
      </c>
      <c r="AS462" s="119" t="str">
        <f>IF(OR($B462="", J462="", J$10="", AS$9), "", IFERROR($B462+INDEX(Settings!$AF$19:$AF$33, MATCH(J$10, Settings!$Y$19:$Y$33, 0))+IF(INDEX(Settings!$AI$19:$AI$33, MATCH(J$10, Settings!$Y$19:$Y$33, 0))="", 0, INDEX($AO$2:$AU$8, MATCH(TEXT($B462, "ddd"), $AN$2:$AN$8, 0), MATCH(INDEX(Settings!$AI$19:$AI$33, MATCH(J$10, Settings!$Y$19:$Y$33, 0)), $AO$1:$AU$1, 0))), 0))</f>
        <v/>
      </c>
      <c r="AT462" s="119" t="str">
        <f>IF(OR($B462="", K462="", K$10="", AT$9), "", IFERROR($B462+INDEX(Settings!$AF$19:$AF$33, MATCH(K$10, Settings!$Y$19:$Y$33, 0))+IF(INDEX(Settings!$AI$19:$AI$33, MATCH(K$10, Settings!$Y$19:$Y$33, 0))="", 0, INDEX($AO$2:$AU$8, MATCH(TEXT($B462, "ddd"), $AN$2:$AN$8, 0), MATCH(INDEX(Settings!$AI$19:$AI$33, MATCH(K$10, Settings!$Y$19:$Y$33, 0)), $AO$1:$AU$1, 0))), 0))</f>
        <v/>
      </c>
      <c r="AU462" s="119" t="str">
        <f>IF(OR($B462="", L462="", L$10="", AU$9), "", IFERROR($B462+INDEX(Settings!$AF$19:$AF$33, MATCH(L$10, Settings!$Y$19:$Y$33, 0))+IF(INDEX(Settings!$AI$19:$AI$33, MATCH(L$10, Settings!$Y$19:$Y$33, 0))="", 0, INDEX($AO$2:$AU$8, MATCH(TEXT($B462, "ddd"), $AN$2:$AN$8, 0), MATCH(INDEX(Settings!$AI$19:$AI$33, MATCH(L$10, Settings!$Y$19:$Y$33, 0)), $AO$1:$AU$1, 0))), 0))</f>
        <v/>
      </c>
      <c r="AV462" s="119" t="str">
        <f>IF(OR($B462="", M462="", M$10="", AV$9), "", IFERROR($B462+INDEX(Settings!$AF$19:$AF$33, MATCH(M$10, Settings!$Y$19:$Y$33, 0))+IF(INDEX(Settings!$AI$19:$AI$33, MATCH(M$10, Settings!$Y$19:$Y$33, 0))="", 0, INDEX($AO$2:$AU$8, MATCH(TEXT($B462, "ddd"), $AN$2:$AN$8, 0), MATCH(INDEX(Settings!$AI$19:$AI$33, MATCH(M$10, Settings!$Y$19:$Y$33, 0)), $AO$1:$AU$1, 0))), 0))</f>
        <v/>
      </c>
      <c r="AW462" s="119" t="str">
        <f>IF(OR($B462="", N462="", N$10="", AW$9), "", IFERROR($B462+INDEX(Settings!$AF$19:$AF$33, MATCH(N$10, Settings!$Y$19:$Y$33, 0))+IF(INDEX(Settings!$AI$19:$AI$33, MATCH(N$10, Settings!$Y$19:$Y$33, 0))="", 0, INDEX($AO$2:$AU$8, MATCH(TEXT($B462, "ddd"), $AN$2:$AN$8, 0), MATCH(INDEX(Settings!$AI$19:$AI$33, MATCH(N$10, Settings!$Y$19:$Y$33, 0)), $AO$1:$AU$1, 0))), 0))</f>
        <v/>
      </c>
      <c r="AX462" s="119" t="str">
        <f>IF(OR($B462="", O462="", O$10="", AX$9), "", IFERROR($B462+INDEX(Settings!$AF$19:$AF$33, MATCH(O$10, Settings!$Y$19:$Y$33, 0))+IF(INDEX(Settings!$AI$19:$AI$33, MATCH(O$10, Settings!$Y$19:$Y$33, 0))="", 0, INDEX($AO$2:$AU$8, MATCH(TEXT($B462, "ddd"), $AN$2:$AN$8, 0), MATCH(INDEX(Settings!$AI$19:$AI$33, MATCH(O$10, Settings!$Y$19:$Y$33, 0)), $AO$1:$AU$1, 0))), 0))</f>
        <v/>
      </c>
      <c r="AY462" s="119" t="str">
        <f>IF(OR($B462="", P462="", P$10="", AY$9), "", IFERROR($B462+INDEX(Settings!$AF$19:$AF$33, MATCH(P$10, Settings!$Y$19:$Y$33, 0))+IF(INDEX(Settings!$AI$19:$AI$33, MATCH(P$10, Settings!$Y$19:$Y$33, 0))="", 0, INDEX($AO$2:$AU$8, MATCH(TEXT($B462, "ddd"), $AN$2:$AN$8, 0), MATCH(INDEX(Settings!$AI$19:$AI$33, MATCH(P$10, Settings!$Y$19:$Y$33, 0)), $AO$1:$AU$1, 0))), 0))</f>
        <v/>
      </c>
      <c r="AZ462" s="120" t="str">
        <f>IF(OR($B462="", Q462="", Q$10="", AZ$9), "", IFERROR($B462+INDEX(Settings!$AF$19:$AF$33, MATCH(Q$10, Settings!$Y$19:$Y$33, 0))+IF(INDEX(Settings!$AI$19:$AI$33, MATCH(Q$10, Settings!$Y$19:$Y$33, 0))="", 0, INDEX($AO$2:$AU$8, MATCH(TEXT($B462, "ddd"), $AN$2:$AN$8, 0), MATCH(INDEX(Settings!$AI$19:$AI$33, MATCH(Q$10, Settings!$Y$19:$Y$33, 0)), $AO$1:$AU$1, 0))), 0))</f>
        <v/>
      </c>
      <c r="BB462" s="118" t="str">
        <f>IF(OR(C$10="", $B462="", C462="", BB$9=""), "", IFERROR(WORKDAY((DATE(YEAR($B462), MONTH($B462)+INDEX(Settings!$AM$19:$AM$33, MATCH(C$10, Settings!$Y$19:$Y$33, 0)), IF(INDEX(Settings!$AQ$19:$AQ$33, MATCH(C$10, Settings!$Y$19:$Y$33, 0))=0, DAY($B462), INDEX(Settings!$AQ$19:$AQ$33, MATCH(C$10, Settings!$Y$19:$Y$33, 0))))-1), 1, Settings!$AY$23:$AY$38), ""))</f>
        <v/>
      </c>
      <c r="BC462" s="119" t="str">
        <f>IF(OR(D$10="", $B462="", D462="", BC$9=""), "", IFERROR(WORKDAY((DATE(YEAR($B462), MONTH($B462)+INDEX(Settings!$AM$19:$AM$33, MATCH(D$10, Settings!$Y$19:$Y$33, 0)), IF(INDEX(Settings!$AQ$19:$AQ$33, MATCH(D$10, Settings!$Y$19:$Y$33, 0))=0, DAY($B462), INDEX(Settings!$AQ$19:$AQ$33, MATCH(D$10, Settings!$Y$19:$Y$33, 0))))-1), 1, Settings!$AY$23:$AY$38), ""))</f>
        <v/>
      </c>
      <c r="BD462" s="119" t="str">
        <f>IF(OR(E$10="", $B462="", E462="", BD$9=""), "", IFERROR(WORKDAY((DATE(YEAR($B462), MONTH($B462)+INDEX(Settings!$AM$19:$AM$33, MATCH(E$10, Settings!$Y$19:$Y$33, 0)), IF(INDEX(Settings!$AQ$19:$AQ$33, MATCH(E$10, Settings!$Y$19:$Y$33, 0))=0, DAY($B462), INDEX(Settings!$AQ$19:$AQ$33, MATCH(E$10, Settings!$Y$19:$Y$33, 0))))-1), 1, Settings!$AY$23:$AY$38), ""))</f>
        <v/>
      </c>
      <c r="BE462" s="119" t="str">
        <f>IF(OR(F$10="", $B462="", F462="", BE$9=""), "", IFERROR(WORKDAY((DATE(YEAR($B462), MONTH($B462)+INDEX(Settings!$AM$19:$AM$33, MATCH(F$10, Settings!$Y$19:$Y$33, 0)), IF(INDEX(Settings!$AQ$19:$AQ$33, MATCH(F$10, Settings!$Y$19:$Y$33, 0))=0, DAY($B462), INDEX(Settings!$AQ$19:$AQ$33, MATCH(F$10, Settings!$Y$19:$Y$33, 0))))-1), 1, Settings!$AY$23:$AY$38), ""))</f>
        <v/>
      </c>
      <c r="BF462" s="119" t="str">
        <f>IF(OR(G$10="", $B462="", G462="", BF$9=""), "", IFERROR(WORKDAY((DATE(YEAR($B462), MONTH($B462)+INDEX(Settings!$AM$19:$AM$33, MATCH(G$10, Settings!$Y$19:$Y$33, 0)), IF(INDEX(Settings!$AQ$19:$AQ$33, MATCH(G$10, Settings!$Y$19:$Y$33, 0))=0, DAY($B462), INDEX(Settings!$AQ$19:$AQ$33, MATCH(G$10, Settings!$Y$19:$Y$33, 0))))-1), 1, Settings!$AY$23:$AY$38), ""))</f>
        <v/>
      </c>
      <c r="BG462" s="119" t="str">
        <f>IF(OR(H$10="", $B462="", H462="", BG$9=""), "", IFERROR(WORKDAY((DATE(YEAR($B462), MONTH($B462)+INDEX(Settings!$AM$19:$AM$33, MATCH(H$10, Settings!$Y$19:$Y$33, 0)), IF(INDEX(Settings!$AQ$19:$AQ$33, MATCH(H$10, Settings!$Y$19:$Y$33, 0))=0, DAY($B462), INDEX(Settings!$AQ$19:$AQ$33, MATCH(H$10, Settings!$Y$19:$Y$33, 0))))-1), 1, Settings!$AY$23:$AY$38), ""))</f>
        <v/>
      </c>
      <c r="BH462" s="119" t="str">
        <f>IF(OR(I$10="", $B462="", I462="", BH$9=""), "", IFERROR(WORKDAY((DATE(YEAR($B462), MONTH($B462)+INDEX(Settings!$AM$19:$AM$33, MATCH(I$10, Settings!$Y$19:$Y$33, 0)), IF(INDEX(Settings!$AQ$19:$AQ$33, MATCH(I$10, Settings!$Y$19:$Y$33, 0))=0, DAY($B462), INDEX(Settings!$AQ$19:$AQ$33, MATCH(I$10, Settings!$Y$19:$Y$33, 0))))-1), 1, Settings!$AY$23:$AY$38), ""))</f>
        <v/>
      </c>
      <c r="BI462" s="119" t="str">
        <f>IF(OR(J$10="", $B462="", J462="", BI$9=""), "", IFERROR(WORKDAY((DATE(YEAR($B462), MONTH($B462)+INDEX(Settings!$AM$19:$AM$33, MATCH(J$10, Settings!$Y$19:$Y$33, 0)), IF(INDEX(Settings!$AQ$19:$AQ$33, MATCH(J$10, Settings!$Y$19:$Y$33, 0))=0, DAY($B462), INDEX(Settings!$AQ$19:$AQ$33, MATCH(J$10, Settings!$Y$19:$Y$33, 0))))-1), 1, Settings!$AY$23:$AY$38), ""))</f>
        <v/>
      </c>
      <c r="BJ462" s="119" t="str">
        <f>IF(OR(K$10="", $B462="", K462="", BJ$9=""), "", IFERROR(WORKDAY((DATE(YEAR($B462), MONTH($B462)+INDEX(Settings!$AM$19:$AM$33, MATCH(K$10, Settings!$Y$19:$Y$33, 0)), IF(INDEX(Settings!$AQ$19:$AQ$33, MATCH(K$10, Settings!$Y$19:$Y$33, 0))=0, DAY($B462), INDEX(Settings!$AQ$19:$AQ$33, MATCH(K$10, Settings!$Y$19:$Y$33, 0))))-1), 1, Settings!$AY$23:$AY$38), ""))</f>
        <v/>
      </c>
      <c r="BK462" s="119" t="str">
        <f>IF(OR(L$10="", $B462="", L462="", BK$9=""), "", IFERROR(WORKDAY((DATE(YEAR($B462), MONTH($B462)+INDEX(Settings!$AM$19:$AM$33, MATCH(L$10, Settings!$Y$19:$Y$33, 0)), IF(INDEX(Settings!$AQ$19:$AQ$33, MATCH(L$10, Settings!$Y$19:$Y$33, 0))=0, DAY($B462), INDEX(Settings!$AQ$19:$AQ$33, MATCH(L$10, Settings!$Y$19:$Y$33, 0))))-1), 1, Settings!$AY$23:$AY$38), ""))</f>
        <v/>
      </c>
      <c r="BL462" s="119" t="str">
        <f>IF(OR(M$10="", $B462="", M462="", BL$9=""), "", IFERROR(WORKDAY((DATE(YEAR($B462), MONTH($B462)+INDEX(Settings!$AM$19:$AM$33, MATCH(M$10, Settings!$Y$19:$Y$33, 0)), IF(INDEX(Settings!$AQ$19:$AQ$33, MATCH(M$10, Settings!$Y$19:$Y$33, 0))=0, DAY($B462), INDEX(Settings!$AQ$19:$AQ$33, MATCH(M$10, Settings!$Y$19:$Y$33, 0))))-1), 1, Settings!$AY$23:$AY$38), ""))</f>
        <v/>
      </c>
      <c r="BM462" s="119" t="str">
        <f>IF(OR(N$10="", $B462="", N462="", BM$9=""), "", IFERROR(WORKDAY((DATE(YEAR($B462), MONTH($B462)+INDEX(Settings!$AM$19:$AM$33, MATCH(N$10, Settings!$Y$19:$Y$33, 0)), IF(INDEX(Settings!$AQ$19:$AQ$33, MATCH(N$10, Settings!$Y$19:$Y$33, 0))=0, DAY($B462), INDEX(Settings!$AQ$19:$AQ$33, MATCH(N$10, Settings!$Y$19:$Y$33, 0))))-1), 1, Settings!$AY$23:$AY$38), ""))</f>
        <v/>
      </c>
      <c r="BN462" s="119" t="str">
        <f>IF(OR(O$10="", $B462="", O462="", BN$9=""), "", IFERROR(WORKDAY((DATE(YEAR($B462), MONTH($B462)+INDEX(Settings!$AM$19:$AM$33, MATCH(O$10, Settings!$Y$19:$Y$33, 0)), IF(INDEX(Settings!$AQ$19:$AQ$33, MATCH(O$10, Settings!$Y$19:$Y$33, 0))=0, DAY($B462), INDEX(Settings!$AQ$19:$AQ$33, MATCH(O$10, Settings!$Y$19:$Y$33, 0))))-1), 1, Settings!$AY$23:$AY$38), ""))</f>
        <v/>
      </c>
      <c r="BO462" s="119" t="str">
        <f>IF(OR(P$10="", $B462="", P462="", BO$9=""), "", IFERROR(WORKDAY((DATE(YEAR($B462), MONTH($B462)+INDEX(Settings!$AM$19:$AM$33, MATCH(P$10, Settings!$Y$19:$Y$33, 0)), IF(INDEX(Settings!$AQ$19:$AQ$33, MATCH(P$10, Settings!$Y$19:$Y$33, 0))=0, DAY($B462), INDEX(Settings!$AQ$19:$AQ$33, MATCH(P$10, Settings!$Y$19:$Y$33, 0))))-1), 1, Settings!$AY$23:$AY$38), ""))</f>
        <v/>
      </c>
      <c r="BP462" s="120" t="str">
        <f>IF(OR(Q$10="", $B462="", Q462="", BP$9=""), "", IFERROR(WORKDAY((DATE(YEAR($B462), MONTH($B462)+INDEX(Settings!$AM$19:$AM$33, MATCH(Q$10, Settings!$Y$19:$Y$33, 0)), IF(INDEX(Settings!$AQ$19:$AQ$33, MATCH(Q$10, Settings!$Y$19:$Y$33, 0))=0, DAY($B462), INDEX(Settings!$AQ$19:$AQ$33, MATCH(Q$10, Settings!$Y$19:$Y$33, 0))))-1), 1, Settings!$AY$23:$AY$38), ""))</f>
        <v/>
      </c>
      <c r="BR462" s="118" t="str">
        <f>IF(BB462="", "", IF(BB462&lt;=$B462, WORKDAY(DATE(YEAR($BB462), MONTH(BB462)+1, DAY(BB462)-1), 1, Settings!$AY$23:$AY$38), BB462))</f>
        <v/>
      </c>
      <c r="BS462" s="119" t="str">
        <f>IF(BC462="", "", IF(BC462&lt;=$B462, WORKDAY(DATE(YEAR($BB462), MONTH(BC462)+1, DAY(BC462)-1), 1, Settings!$AY$23:$AY$38), BC462))</f>
        <v/>
      </c>
      <c r="BT462" s="119" t="str">
        <f>IF(BD462="", "", IF(BD462&lt;=$B462, WORKDAY(DATE(YEAR($BB462), MONTH(BD462)+1, DAY(BD462)-1), 1, Settings!$AY$23:$AY$38), BD462))</f>
        <v/>
      </c>
      <c r="BU462" s="119" t="str">
        <f>IF(BE462="", "", IF(BE462&lt;=$B462, WORKDAY(DATE(YEAR($BB462), MONTH(BE462)+1, DAY(BE462)-1), 1, Settings!$AY$23:$AY$38), BE462))</f>
        <v/>
      </c>
      <c r="BV462" s="119" t="str">
        <f>IF(BF462="", "", IF(BF462&lt;=$B462, WORKDAY(DATE(YEAR($BB462), MONTH(BF462)+1, DAY(BF462)-1), 1, Settings!$AY$23:$AY$38), BF462))</f>
        <v/>
      </c>
      <c r="BW462" s="119" t="str">
        <f>IF(BG462="", "", IF(BG462&lt;=$B462, WORKDAY(DATE(YEAR($BB462), MONTH(BG462)+1, DAY(BG462)-1), 1, Settings!$AY$23:$AY$38), BG462))</f>
        <v/>
      </c>
      <c r="BX462" s="119" t="str">
        <f>IF(BH462="", "", IF(BH462&lt;=$B462, WORKDAY(DATE(YEAR($BB462), MONTH(BH462)+1, DAY(BH462)-1), 1, Settings!$AY$23:$AY$38), BH462))</f>
        <v/>
      </c>
      <c r="BY462" s="119" t="str">
        <f>IF(BI462="", "", IF(BI462&lt;=$B462, WORKDAY(DATE(YEAR($BB462), MONTH(BI462)+1, DAY(BI462)-1), 1, Settings!$AY$23:$AY$38), BI462))</f>
        <v/>
      </c>
      <c r="BZ462" s="119" t="str">
        <f>IF(BJ462="", "", IF(BJ462&lt;=$B462, WORKDAY(DATE(YEAR($BB462), MONTH(BJ462)+1, DAY(BJ462)-1), 1, Settings!$AY$23:$AY$38), BJ462))</f>
        <v/>
      </c>
      <c r="CA462" s="119" t="str">
        <f>IF(BK462="", "", IF(BK462&lt;=$B462, WORKDAY(DATE(YEAR($BB462), MONTH(BK462)+1, DAY(BK462)-1), 1, Settings!$AY$23:$AY$38), BK462))</f>
        <v/>
      </c>
      <c r="CB462" s="119" t="str">
        <f>IF(BL462="", "", IF(BL462&lt;=$B462, WORKDAY(DATE(YEAR($BB462), MONTH(BL462)+1, DAY(BL462)-1), 1, Settings!$AY$23:$AY$38), BL462))</f>
        <v/>
      </c>
      <c r="CC462" s="119" t="str">
        <f>IF(BM462="", "", IF(BM462&lt;=$B462, WORKDAY(DATE(YEAR($BB462), MONTH(BM462)+1, DAY(BM462)-1), 1, Settings!$AY$23:$AY$38), BM462))</f>
        <v/>
      </c>
      <c r="CD462" s="119" t="str">
        <f>IF(BN462="", "", IF(BN462&lt;=$B462, WORKDAY(DATE(YEAR($BB462), MONTH(BN462)+1, DAY(BN462)-1), 1, Settings!$AY$23:$AY$38), BN462))</f>
        <v/>
      </c>
      <c r="CE462" s="119" t="str">
        <f>IF(BO462="", "", IF(BO462&lt;=$B462, WORKDAY(DATE(YEAR($BB462), MONTH(BO462)+1, DAY(BO462)-1), 1, Settings!$AY$23:$AY$38), BO462))</f>
        <v/>
      </c>
      <c r="CF462" s="120" t="str">
        <f>IF(BP462="", "", IF(BP462&lt;=$B462, WORKDAY(DATE(YEAR($BB462), MONTH(BP462)+1, DAY(BP462)-1), 1, Settings!$AY$23:$AY$38), BP462))</f>
        <v/>
      </c>
      <c r="CH462" s="48" t="str">
        <f t="shared" si="221"/>
        <v/>
      </c>
      <c r="CI462" s="49" t="str">
        <f t="shared" si="222"/>
        <v/>
      </c>
      <c r="CJ462" s="49" t="str">
        <f t="shared" si="223"/>
        <v/>
      </c>
      <c r="CK462" s="49" t="str">
        <f t="shared" si="224"/>
        <v/>
      </c>
      <c r="CL462" s="49" t="str">
        <f t="shared" si="225"/>
        <v/>
      </c>
      <c r="CM462" s="49" t="str">
        <f t="shared" si="226"/>
        <v/>
      </c>
      <c r="CN462" s="49" t="str">
        <f t="shared" si="227"/>
        <v/>
      </c>
      <c r="CO462" s="49" t="str">
        <f t="shared" si="228"/>
        <v/>
      </c>
      <c r="CP462" s="49" t="str">
        <f t="shared" si="229"/>
        <v/>
      </c>
      <c r="CQ462" s="49" t="str">
        <f t="shared" si="230"/>
        <v/>
      </c>
      <c r="CR462" s="49" t="str">
        <f t="shared" si="231"/>
        <v/>
      </c>
      <c r="CS462" s="49" t="str">
        <f t="shared" si="232"/>
        <v/>
      </c>
      <c r="CT462" s="49" t="str">
        <f t="shared" si="233"/>
        <v/>
      </c>
      <c r="CU462" s="49" t="str">
        <f t="shared" si="234"/>
        <v/>
      </c>
      <c r="CV462" s="16" t="str">
        <f t="shared" si="235"/>
        <v/>
      </c>
      <c r="CX462" s="48" t="str">
        <f t="shared" si="236"/>
        <v/>
      </c>
      <c r="CY462" s="49" t="str">
        <f t="shared" si="237"/>
        <v/>
      </c>
      <c r="CZ462" s="49" t="str">
        <f t="shared" si="238"/>
        <v/>
      </c>
      <c r="DA462" s="49" t="str">
        <f t="shared" si="239"/>
        <v/>
      </c>
      <c r="DB462" s="49" t="str">
        <f t="shared" si="240"/>
        <v/>
      </c>
      <c r="DC462" s="49" t="str">
        <f t="shared" si="241"/>
        <v/>
      </c>
      <c r="DD462" s="49" t="str">
        <f t="shared" si="242"/>
        <v/>
      </c>
      <c r="DE462" s="49" t="str">
        <f t="shared" si="243"/>
        <v/>
      </c>
      <c r="DF462" s="49" t="str">
        <f t="shared" si="244"/>
        <v/>
      </c>
      <c r="DG462" s="49" t="str">
        <f t="shared" si="245"/>
        <v/>
      </c>
      <c r="DH462" s="49" t="str">
        <f t="shared" si="246"/>
        <v/>
      </c>
      <c r="DI462" s="49" t="str">
        <f t="shared" si="247"/>
        <v/>
      </c>
      <c r="DJ462" s="49" t="str">
        <f t="shared" si="248"/>
        <v/>
      </c>
      <c r="DK462" s="49" t="str">
        <f t="shared" si="249"/>
        <v/>
      </c>
      <c r="DL462" s="16" t="str">
        <f t="shared" si="250"/>
        <v/>
      </c>
      <c r="DN462" s="17" t="str">
        <f t="shared" si="251"/>
        <v>Sep 2020</v>
      </c>
    </row>
    <row r="463" spans="1:118" x14ac:dyDescent="0.25">
      <c r="A463" s="30"/>
      <c r="B463" s="102">
        <f>IF(B462="", "", IFERROR(IF(B462+1&gt;Settings!$G$25, "", B462+1), ""))</f>
        <v>44099</v>
      </c>
      <c r="C463" s="294"/>
      <c r="D463" s="295"/>
      <c r="E463" s="295"/>
      <c r="F463" s="295"/>
      <c r="G463" s="295"/>
      <c r="H463" s="295"/>
      <c r="I463" s="295"/>
      <c r="J463" s="295"/>
      <c r="K463" s="295"/>
      <c r="L463" s="295"/>
      <c r="M463" s="295"/>
      <c r="N463" s="295"/>
      <c r="O463" s="295"/>
      <c r="P463" s="295"/>
      <c r="Q463" s="296"/>
      <c r="R463" s="30"/>
      <c r="T463" s="17" t="str">
        <f>IF($B463="", "", IF($B463&lt;Settings!$G$23, "Old", "New"))</f>
        <v>New</v>
      </c>
      <c r="AL463" s="118" t="str">
        <f>IF(OR($B463="", C463="", C$10="", AL$9), "", IFERROR($B463+INDEX(Settings!$AF$19:$AF$33, MATCH(C$10, Settings!$Y$19:$Y$33, 0))+IF(INDEX(Settings!$AI$19:$AI$33, MATCH(C$10, Settings!$Y$19:$Y$33, 0))="", 0, INDEX($AO$2:$AU$8, MATCH(TEXT($B463, "ddd"), $AN$2:$AN$8, 0), MATCH(INDEX(Settings!$AI$19:$AI$33, MATCH(C$10, Settings!$Y$19:$Y$33, 0)), $AO$1:$AU$1, 0))), 0))</f>
        <v/>
      </c>
      <c r="AM463" s="119" t="str">
        <f>IF(OR($B463="", D463="", D$10="", AM$9), "", IFERROR($B463+INDEX(Settings!$AF$19:$AF$33, MATCH(D$10, Settings!$Y$19:$Y$33, 0))+IF(INDEX(Settings!$AI$19:$AI$33, MATCH(D$10, Settings!$Y$19:$Y$33, 0))="", 0, INDEX($AO$2:$AU$8, MATCH(TEXT($B463, "ddd"), $AN$2:$AN$8, 0), MATCH(INDEX(Settings!$AI$19:$AI$33, MATCH(D$10, Settings!$Y$19:$Y$33, 0)), $AO$1:$AU$1, 0))), 0))</f>
        <v/>
      </c>
      <c r="AN463" s="119" t="str">
        <f>IF(OR($B463="", E463="", E$10="", AN$9), "", IFERROR($B463+INDEX(Settings!$AF$19:$AF$33, MATCH(E$10, Settings!$Y$19:$Y$33, 0))+IF(INDEX(Settings!$AI$19:$AI$33, MATCH(E$10, Settings!$Y$19:$Y$33, 0))="", 0, INDEX($AO$2:$AU$8, MATCH(TEXT($B463, "ddd"), $AN$2:$AN$8, 0), MATCH(INDEX(Settings!$AI$19:$AI$33, MATCH(E$10, Settings!$Y$19:$Y$33, 0)), $AO$1:$AU$1, 0))), 0))</f>
        <v/>
      </c>
      <c r="AO463" s="119" t="str">
        <f>IF(OR($B463="", F463="", F$10="", AO$9), "", IFERROR($B463+INDEX(Settings!$AF$19:$AF$33, MATCH(F$10, Settings!$Y$19:$Y$33, 0))+IF(INDEX(Settings!$AI$19:$AI$33, MATCH(F$10, Settings!$Y$19:$Y$33, 0))="", 0, INDEX($AO$2:$AU$8, MATCH(TEXT($B463, "ddd"), $AN$2:$AN$8, 0), MATCH(INDEX(Settings!$AI$19:$AI$33, MATCH(F$10, Settings!$Y$19:$Y$33, 0)), $AO$1:$AU$1, 0))), 0))</f>
        <v/>
      </c>
      <c r="AP463" s="119" t="str">
        <f>IF(OR($B463="", G463="", G$10="", AP$9), "", IFERROR($B463+INDEX(Settings!$AF$19:$AF$33, MATCH(G$10, Settings!$Y$19:$Y$33, 0))+IF(INDEX(Settings!$AI$19:$AI$33, MATCH(G$10, Settings!$Y$19:$Y$33, 0))="", 0, INDEX($AO$2:$AU$8, MATCH(TEXT($B463, "ddd"), $AN$2:$AN$8, 0), MATCH(INDEX(Settings!$AI$19:$AI$33, MATCH(G$10, Settings!$Y$19:$Y$33, 0)), $AO$1:$AU$1, 0))), 0))</f>
        <v/>
      </c>
      <c r="AQ463" s="119" t="str">
        <f>IF(OR($B463="", H463="", H$10="", AQ$9), "", IFERROR($B463+INDEX(Settings!$AF$19:$AF$33, MATCH(H$10, Settings!$Y$19:$Y$33, 0))+IF(INDEX(Settings!$AI$19:$AI$33, MATCH(H$10, Settings!$Y$19:$Y$33, 0))="", 0, INDEX($AO$2:$AU$8, MATCH(TEXT($B463, "ddd"), $AN$2:$AN$8, 0), MATCH(INDEX(Settings!$AI$19:$AI$33, MATCH(H$10, Settings!$Y$19:$Y$33, 0)), $AO$1:$AU$1, 0))), 0))</f>
        <v/>
      </c>
      <c r="AR463" s="119" t="str">
        <f>IF(OR($B463="", I463="", I$10="", AR$9), "", IFERROR($B463+INDEX(Settings!$AF$19:$AF$33, MATCH(I$10, Settings!$Y$19:$Y$33, 0))+IF(INDEX(Settings!$AI$19:$AI$33, MATCH(I$10, Settings!$Y$19:$Y$33, 0))="", 0, INDEX($AO$2:$AU$8, MATCH(TEXT($B463, "ddd"), $AN$2:$AN$8, 0), MATCH(INDEX(Settings!$AI$19:$AI$33, MATCH(I$10, Settings!$Y$19:$Y$33, 0)), $AO$1:$AU$1, 0))), 0))</f>
        <v/>
      </c>
      <c r="AS463" s="119" t="str">
        <f>IF(OR($B463="", J463="", J$10="", AS$9), "", IFERROR($B463+INDEX(Settings!$AF$19:$AF$33, MATCH(J$10, Settings!$Y$19:$Y$33, 0))+IF(INDEX(Settings!$AI$19:$AI$33, MATCH(J$10, Settings!$Y$19:$Y$33, 0))="", 0, INDEX($AO$2:$AU$8, MATCH(TEXT($B463, "ddd"), $AN$2:$AN$8, 0), MATCH(INDEX(Settings!$AI$19:$AI$33, MATCH(J$10, Settings!$Y$19:$Y$33, 0)), $AO$1:$AU$1, 0))), 0))</f>
        <v/>
      </c>
      <c r="AT463" s="119" t="str">
        <f>IF(OR($B463="", K463="", K$10="", AT$9), "", IFERROR($B463+INDEX(Settings!$AF$19:$AF$33, MATCH(K$10, Settings!$Y$19:$Y$33, 0))+IF(INDEX(Settings!$AI$19:$AI$33, MATCH(K$10, Settings!$Y$19:$Y$33, 0))="", 0, INDEX($AO$2:$AU$8, MATCH(TEXT($B463, "ddd"), $AN$2:$AN$8, 0), MATCH(INDEX(Settings!$AI$19:$AI$33, MATCH(K$10, Settings!$Y$19:$Y$33, 0)), $AO$1:$AU$1, 0))), 0))</f>
        <v/>
      </c>
      <c r="AU463" s="119" t="str">
        <f>IF(OR($B463="", L463="", L$10="", AU$9), "", IFERROR($B463+INDEX(Settings!$AF$19:$AF$33, MATCH(L$10, Settings!$Y$19:$Y$33, 0))+IF(INDEX(Settings!$AI$19:$AI$33, MATCH(L$10, Settings!$Y$19:$Y$33, 0))="", 0, INDEX($AO$2:$AU$8, MATCH(TEXT($B463, "ddd"), $AN$2:$AN$8, 0), MATCH(INDEX(Settings!$AI$19:$AI$33, MATCH(L$10, Settings!$Y$19:$Y$33, 0)), $AO$1:$AU$1, 0))), 0))</f>
        <v/>
      </c>
      <c r="AV463" s="119" t="str">
        <f>IF(OR($B463="", M463="", M$10="", AV$9), "", IFERROR($B463+INDEX(Settings!$AF$19:$AF$33, MATCH(M$10, Settings!$Y$19:$Y$33, 0))+IF(INDEX(Settings!$AI$19:$AI$33, MATCH(M$10, Settings!$Y$19:$Y$33, 0))="", 0, INDEX($AO$2:$AU$8, MATCH(TEXT($B463, "ddd"), $AN$2:$AN$8, 0), MATCH(INDEX(Settings!$AI$19:$AI$33, MATCH(M$10, Settings!$Y$19:$Y$33, 0)), $AO$1:$AU$1, 0))), 0))</f>
        <v/>
      </c>
      <c r="AW463" s="119" t="str">
        <f>IF(OR($B463="", N463="", N$10="", AW$9), "", IFERROR($B463+INDEX(Settings!$AF$19:$AF$33, MATCH(N$10, Settings!$Y$19:$Y$33, 0))+IF(INDEX(Settings!$AI$19:$AI$33, MATCH(N$10, Settings!$Y$19:$Y$33, 0))="", 0, INDEX($AO$2:$AU$8, MATCH(TEXT($B463, "ddd"), $AN$2:$AN$8, 0), MATCH(INDEX(Settings!$AI$19:$AI$33, MATCH(N$10, Settings!$Y$19:$Y$33, 0)), $AO$1:$AU$1, 0))), 0))</f>
        <v/>
      </c>
      <c r="AX463" s="119" t="str">
        <f>IF(OR($B463="", O463="", O$10="", AX$9), "", IFERROR($B463+INDEX(Settings!$AF$19:$AF$33, MATCH(O$10, Settings!$Y$19:$Y$33, 0))+IF(INDEX(Settings!$AI$19:$AI$33, MATCH(O$10, Settings!$Y$19:$Y$33, 0))="", 0, INDEX($AO$2:$AU$8, MATCH(TEXT($B463, "ddd"), $AN$2:$AN$8, 0), MATCH(INDEX(Settings!$AI$19:$AI$33, MATCH(O$10, Settings!$Y$19:$Y$33, 0)), $AO$1:$AU$1, 0))), 0))</f>
        <v/>
      </c>
      <c r="AY463" s="119" t="str">
        <f>IF(OR($B463="", P463="", P$10="", AY$9), "", IFERROR($B463+INDEX(Settings!$AF$19:$AF$33, MATCH(P$10, Settings!$Y$19:$Y$33, 0))+IF(INDEX(Settings!$AI$19:$AI$33, MATCH(P$10, Settings!$Y$19:$Y$33, 0))="", 0, INDEX($AO$2:$AU$8, MATCH(TEXT($B463, "ddd"), $AN$2:$AN$8, 0), MATCH(INDEX(Settings!$AI$19:$AI$33, MATCH(P$10, Settings!$Y$19:$Y$33, 0)), $AO$1:$AU$1, 0))), 0))</f>
        <v/>
      </c>
      <c r="AZ463" s="120" t="str">
        <f>IF(OR($B463="", Q463="", Q$10="", AZ$9), "", IFERROR($B463+INDEX(Settings!$AF$19:$AF$33, MATCH(Q$10, Settings!$Y$19:$Y$33, 0))+IF(INDEX(Settings!$AI$19:$AI$33, MATCH(Q$10, Settings!$Y$19:$Y$33, 0))="", 0, INDEX($AO$2:$AU$8, MATCH(TEXT($B463, "ddd"), $AN$2:$AN$8, 0), MATCH(INDEX(Settings!$AI$19:$AI$33, MATCH(Q$10, Settings!$Y$19:$Y$33, 0)), $AO$1:$AU$1, 0))), 0))</f>
        <v/>
      </c>
      <c r="BB463" s="118" t="str">
        <f>IF(OR(C$10="", $B463="", C463="", BB$9=""), "", IFERROR(WORKDAY((DATE(YEAR($B463), MONTH($B463)+INDEX(Settings!$AM$19:$AM$33, MATCH(C$10, Settings!$Y$19:$Y$33, 0)), IF(INDEX(Settings!$AQ$19:$AQ$33, MATCH(C$10, Settings!$Y$19:$Y$33, 0))=0, DAY($B463), INDEX(Settings!$AQ$19:$AQ$33, MATCH(C$10, Settings!$Y$19:$Y$33, 0))))-1), 1, Settings!$AY$23:$AY$38), ""))</f>
        <v/>
      </c>
      <c r="BC463" s="119" t="str">
        <f>IF(OR(D$10="", $B463="", D463="", BC$9=""), "", IFERROR(WORKDAY((DATE(YEAR($B463), MONTH($B463)+INDEX(Settings!$AM$19:$AM$33, MATCH(D$10, Settings!$Y$19:$Y$33, 0)), IF(INDEX(Settings!$AQ$19:$AQ$33, MATCH(D$10, Settings!$Y$19:$Y$33, 0))=0, DAY($B463), INDEX(Settings!$AQ$19:$AQ$33, MATCH(D$10, Settings!$Y$19:$Y$33, 0))))-1), 1, Settings!$AY$23:$AY$38), ""))</f>
        <v/>
      </c>
      <c r="BD463" s="119" t="str">
        <f>IF(OR(E$10="", $B463="", E463="", BD$9=""), "", IFERROR(WORKDAY((DATE(YEAR($B463), MONTH($B463)+INDEX(Settings!$AM$19:$AM$33, MATCH(E$10, Settings!$Y$19:$Y$33, 0)), IF(INDEX(Settings!$AQ$19:$AQ$33, MATCH(E$10, Settings!$Y$19:$Y$33, 0))=0, DAY($B463), INDEX(Settings!$AQ$19:$AQ$33, MATCH(E$10, Settings!$Y$19:$Y$33, 0))))-1), 1, Settings!$AY$23:$AY$38), ""))</f>
        <v/>
      </c>
      <c r="BE463" s="119" t="str">
        <f>IF(OR(F$10="", $B463="", F463="", BE$9=""), "", IFERROR(WORKDAY((DATE(YEAR($B463), MONTH($B463)+INDEX(Settings!$AM$19:$AM$33, MATCH(F$10, Settings!$Y$19:$Y$33, 0)), IF(INDEX(Settings!$AQ$19:$AQ$33, MATCH(F$10, Settings!$Y$19:$Y$33, 0))=0, DAY($B463), INDEX(Settings!$AQ$19:$AQ$33, MATCH(F$10, Settings!$Y$19:$Y$33, 0))))-1), 1, Settings!$AY$23:$AY$38), ""))</f>
        <v/>
      </c>
      <c r="BF463" s="119" t="str">
        <f>IF(OR(G$10="", $B463="", G463="", BF$9=""), "", IFERROR(WORKDAY((DATE(YEAR($B463), MONTH($B463)+INDEX(Settings!$AM$19:$AM$33, MATCH(G$10, Settings!$Y$19:$Y$33, 0)), IF(INDEX(Settings!$AQ$19:$AQ$33, MATCH(G$10, Settings!$Y$19:$Y$33, 0))=0, DAY($B463), INDEX(Settings!$AQ$19:$AQ$33, MATCH(G$10, Settings!$Y$19:$Y$33, 0))))-1), 1, Settings!$AY$23:$AY$38), ""))</f>
        <v/>
      </c>
      <c r="BG463" s="119" t="str">
        <f>IF(OR(H$10="", $B463="", H463="", BG$9=""), "", IFERROR(WORKDAY((DATE(YEAR($B463), MONTH($B463)+INDEX(Settings!$AM$19:$AM$33, MATCH(H$10, Settings!$Y$19:$Y$33, 0)), IF(INDEX(Settings!$AQ$19:$AQ$33, MATCH(H$10, Settings!$Y$19:$Y$33, 0))=0, DAY($B463), INDEX(Settings!$AQ$19:$AQ$33, MATCH(H$10, Settings!$Y$19:$Y$33, 0))))-1), 1, Settings!$AY$23:$AY$38), ""))</f>
        <v/>
      </c>
      <c r="BH463" s="119" t="str">
        <f>IF(OR(I$10="", $B463="", I463="", BH$9=""), "", IFERROR(WORKDAY((DATE(YEAR($B463), MONTH($B463)+INDEX(Settings!$AM$19:$AM$33, MATCH(I$10, Settings!$Y$19:$Y$33, 0)), IF(INDEX(Settings!$AQ$19:$AQ$33, MATCH(I$10, Settings!$Y$19:$Y$33, 0))=0, DAY($B463), INDEX(Settings!$AQ$19:$AQ$33, MATCH(I$10, Settings!$Y$19:$Y$33, 0))))-1), 1, Settings!$AY$23:$AY$38), ""))</f>
        <v/>
      </c>
      <c r="BI463" s="119" t="str">
        <f>IF(OR(J$10="", $B463="", J463="", BI$9=""), "", IFERROR(WORKDAY((DATE(YEAR($B463), MONTH($B463)+INDEX(Settings!$AM$19:$AM$33, MATCH(J$10, Settings!$Y$19:$Y$33, 0)), IF(INDEX(Settings!$AQ$19:$AQ$33, MATCH(J$10, Settings!$Y$19:$Y$33, 0))=0, DAY($B463), INDEX(Settings!$AQ$19:$AQ$33, MATCH(J$10, Settings!$Y$19:$Y$33, 0))))-1), 1, Settings!$AY$23:$AY$38), ""))</f>
        <v/>
      </c>
      <c r="BJ463" s="119" t="str">
        <f>IF(OR(K$10="", $B463="", K463="", BJ$9=""), "", IFERROR(WORKDAY((DATE(YEAR($B463), MONTH($B463)+INDEX(Settings!$AM$19:$AM$33, MATCH(K$10, Settings!$Y$19:$Y$33, 0)), IF(INDEX(Settings!$AQ$19:$AQ$33, MATCH(K$10, Settings!$Y$19:$Y$33, 0))=0, DAY($B463), INDEX(Settings!$AQ$19:$AQ$33, MATCH(K$10, Settings!$Y$19:$Y$33, 0))))-1), 1, Settings!$AY$23:$AY$38), ""))</f>
        <v/>
      </c>
      <c r="BK463" s="119" t="str">
        <f>IF(OR(L$10="", $B463="", L463="", BK$9=""), "", IFERROR(WORKDAY((DATE(YEAR($B463), MONTH($B463)+INDEX(Settings!$AM$19:$AM$33, MATCH(L$10, Settings!$Y$19:$Y$33, 0)), IF(INDEX(Settings!$AQ$19:$AQ$33, MATCH(L$10, Settings!$Y$19:$Y$33, 0))=0, DAY($B463), INDEX(Settings!$AQ$19:$AQ$33, MATCH(L$10, Settings!$Y$19:$Y$33, 0))))-1), 1, Settings!$AY$23:$AY$38), ""))</f>
        <v/>
      </c>
      <c r="BL463" s="119" t="str">
        <f>IF(OR(M$10="", $B463="", M463="", BL$9=""), "", IFERROR(WORKDAY((DATE(YEAR($B463), MONTH($B463)+INDEX(Settings!$AM$19:$AM$33, MATCH(M$10, Settings!$Y$19:$Y$33, 0)), IF(INDEX(Settings!$AQ$19:$AQ$33, MATCH(M$10, Settings!$Y$19:$Y$33, 0))=0, DAY($B463), INDEX(Settings!$AQ$19:$AQ$33, MATCH(M$10, Settings!$Y$19:$Y$33, 0))))-1), 1, Settings!$AY$23:$AY$38), ""))</f>
        <v/>
      </c>
      <c r="BM463" s="119" t="str">
        <f>IF(OR(N$10="", $B463="", N463="", BM$9=""), "", IFERROR(WORKDAY((DATE(YEAR($B463), MONTH($B463)+INDEX(Settings!$AM$19:$AM$33, MATCH(N$10, Settings!$Y$19:$Y$33, 0)), IF(INDEX(Settings!$AQ$19:$AQ$33, MATCH(N$10, Settings!$Y$19:$Y$33, 0))=0, DAY($B463), INDEX(Settings!$AQ$19:$AQ$33, MATCH(N$10, Settings!$Y$19:$Y$33, 0))))-1), 1, Settings!$AY$23:$AY$38), ""))</f>
        <v/>
      </c>
      <c r="BN463" s="119" t="str">
        <f>IF(OR(O$10="", $B463="", O463="", BN$9=""), "", IFERROR(WORKDAY((DATE(YEAR($B463), MONTH($B463)+INDEX(Settings!$AM$19:$AM$33, MATCH(O$10, Settings!$Y$19:$Y$33, 0)), IF(INDEX(Settings!$AQ$19:$AQ$33, MATCH(O$10, Settings!$Y$19:$Y$33, 0))=0, DAY($B463), INDEX(Settings!$AQ$19:$AQ$33, MATCH(O$10, Settings!$Y$19:$Y$33, 0))))-1), 1, Settings!$AY$23:$AY$38), ""))</f>
        <v/>
      </c>
      <c r="BO463" s="119" t="str">
        <f>IF(OR(P$10="", $B463="", P463="", BO$9=""), "", IFERROR(WORKDAY((DATE(YEAR($B463), MONTH($B463)+INDEX(Settings!$AM$19:$AM$33, MATCH(P$10, Settings!$Y$19:$Y$33, 0)), IF(INDEX(Settings!$AQ$19:$AQ$33, MATCH(P$10, Settings!$Y$19:$Y$33, 0))=0, DAY($B463), INDEX(Settings!$AQ$19:$AQ$33, MATCH(P$10, Settings!$Y$19:$Y$33, 0))))-1), 1, Settings!$AY$23:$AY$38), ""))</f>
        <v/>
      </c>
      <c r="BP463" s="120" t="str">
        <f>IF(OR(Q$10="", $B463="", Q463="", BP$9=""), "", IFERROR(WORKDAY((DATE(YEAR($B463), MONTH($B463)+INDEX(Settings!$AM$19:$AM$33, MATCH(Q$10, Settings!$Y$19:$Y$33, 0)), IF(INDEX(Settings!$AQ$19:$AQ$33, MATCH(Q$10, Settings!$Y$19:$Y$33, 0))=0, DAY($B463), INDEX(Settings!$AQ$19:$AQ$33, MATCH(Q$10, Settings!$Y$19:$Y$33, 0))))-1), 1, Settings!$AY$23:$AY$38), ""))</f>
        <v/>
      </c>
      <c r="BR463" s="118" t="str">
        <f>IF(BB463="", "", IF(BB463&lt;=$B463, WORKDAY(DATE(YEAR($BB463), MONTH(BB463)+1, DAY(BB463)-1), 1, Settings!$AY$23:$AY$38), BB463))</f>
        <v/>
      </c>
      <c r="BS463" s="119" t="str">
        <f>IF(BC463="", "", IF(BC463&lt;=$B463, WORKDAY(DATE(YEAR($BB463), MONTH(BC463)+1, DAY(BC463)-1), 1, Settings!$AY$23:$AY$38), BC463))</f>
        <v/>
      </c>
      <c r="BT463" s="119" t="str">
        <f>IF(BD463="", "", IF(BD463&lt;=$B463, WORKDAY(DATE(YEAR($BB463), MONTH(BD463)+1, DAY(BD463)-1), 1, Settings!$AY$23:$AY$38), BD463))</f>
        <v/>
      </c>
      <c r="BU463" s="119" t="str">
        <f>IF(BE463="", "", IF(BE463&lt;=$B463, WORKDAY(DATE(YEAR($BB463), MONTH(BE463)+1, DAY(BE463)-1), 1, Settings!$AY$23:$AY$38), BE463))</f>
        <v/>
      </c>
      <c r="BV463" s="119" t="str">
        <f>IF(BF463="", "", IF(BF463&lt;=$B463, WORKDAY(DATE(YEAR($BB463), MONTH(BF463)+1, DAY(BF463)-1), 1, Settings!$AY$23:$AY$38), BF463))</f>
        <v/>
      </c>
      <c r="BW463" s="119" t="str">
        <f>IF(BG463="", "", IF(BG463&lt;=$B463, WORKDAY(DATE(YEAR($BB463), MONTH(BG463)+1, DAY(BG463)-1), 1, Settings!$AY$23:$AY$38), BG463))</f>
        <v/>
      </c>
      <c r="BX463" s="119" t="str">
        <f>IF(BH463="", "", IF(BH463&lt;=$B463, WORKDAY(DATE(YEAR($BB463), MONTH(BH463)+1, DAY(BH463)-1), 1, Settings!$AY$23:$AY$38), BH463))</f>
        <v/>
      </c>
      <c r="BY463" s="119" t="str">
        <f>IF(BI463="", "", IF(BI463&lt;=$B463, WORKDAY(DATE(YEAR($BB463), MONTH(BI463)+1, DAY(BI463)-1), 1, Settings!$AY$23:$AY$38), BI463))</f>
        <v/>
      </c>
      <c r="BZ463" s="119" t="str">
        <f>IF(BJ463="", "", IF(BJ463&lt;=$B463, WORKDAY(DATE(YEAR($BB463), MONTH(BJ463)+1, DAY(BJ463)-1), 1, Settings!$AY$23:$AY$38), BJ463))</f>
        <v/>
      </c>
      <c r="CA463" s="119" t="str">
        <f>IF(BK463="", "", IF(BK463&lt;=$B463, WORKDAY(DATE(YEAR($BB463), MONTH(BK463)+1, DAY(BK463)-1), 1, Settings!$AY$23:$AY$38), BK463))</f>
        <v/>
      </c>
      <c r="CB463" s="119" t="str">
        <f>IF(BL463="", "", IF(BL463&lt;=$B463, WORKDAY(DATE(YEAR($BB463), MONTH(BL463)+1, DAY(BL463)-1), 1, Settings!$AY$23:$AY$38), BL463))</f>
        <v/>
      </c>
      <c r="CC463" s="119" t="str">
        <f>IF(BM463="", "", IF(BM463&lt;=$B463, WORKDAY(DATE(YEAR($BB463), MONTH(BM463)+1, DAY(BM463)-1), 1, Settings!$AY$23:$AY$38), BM463))</f>
        <v/>
      </c>
      <c r="CD463" s="119" t="str">
        <f>IF(BN463="", "", IF(BN463&lt;=$B463, WORKDAY(DATE(YEAR($BB463), MONTH(BN463)+1, DAY(BN463)-1), 1, Settings!$AY$23:$AY$38), BN463))</f>
        <v/>
      </c>
      <c r="CE463" s="119" t="str">
        <f>IF(BO463="", "", IF(BO463&lt;=$B463, WORKDAY(DATE(YEAR($BB463), MONTH(BO463)+1, DAY(BO463)-1), 1, Settings!$AY$23:$AY$38), BO463))</f>
        <v/>
      </c>
      <c r="CF463" s="120" t="str">
        <f>IF(BP463="", "", IF(BP463&lt;=$B463, WORKDAY(DATE(YEAR($BB463), MONTH(BP463)+1, DAY(BP463)-1), 1, Settings!$AY$23:$AY$38), BP463))</f>
        <v/>
      </c>
      <c r="CH463" s="48" t="str">
        <f t="shared" si="221"/>
        <v/>
      </c>
      <c r="CI463" s="49" t="str">
        <f t="shared" si="222"/>
        <v/>
      </c>
      <c r="CJ463" s="49" t="str">
        <f t="shared" si="223"/>
        <v/>
      </c>
      <c r="CK463" s="49" t="str">
        <f t="shared" si="224"/>
        <v/>
      </c>
      <c r="CL463" s="49" t="str">
        <f t="shared" si="225"/>
        <v/>
      </c>
      <c r="CM463" s="49" t="str">
        <f t="shared" si="226"/>
        <v/>
      </c>
      <c r="CN463" s="49" t="str">
        <f t="shared" si="227"/>
        <v/>
      </c>
      <c r="CO463" s="49" t="str">
        <f t="shared" si="228"/>
        <v/>
      </c>
      <c r="CP463" s="49" t="str">
        <f t="shared" si="229"/>
        <v/>
      </c>
      <c r="CQ463" s="49" t="str">
        <f t="shared" si="230"/>
        <v/>
      </c>
      <c r="CR463" s="49" t="str">
        <f t="shared" si="231"/>
        <v/>
      </c>
      <c r="CS463" s="49" t="str">
        <f t="shared" si="232"/>
        <v/>
      </c>
      <c r="CT463" s="49" t="str">
        <f t="shared" si="233"/>
        <v/>
      </c>
      <c r="CU463" s="49" t="str">
        <f t="shared" si="234"/>
        <v/>
      </c>
      <c r="CV463" s="16" t="str">
        <f t="shared" si="235"/>
        <v/>
      </c>
      <c r="CX463" s="48" t="str">
        <f t="shared" si="236"/>
        <v/>
      </c>
      <c r="CY463" s="49" t="str">
        <f t="shared" si="237"/>
        <v/>
      </c>
      <c r="CZ463" s="49" t="str">
        <f t="shared" si="238"/>
        <v/>
      </c>
      <c r="DA463" s="49" t="str">
        <f t="shared" si="239"/>
        <v/>
      </c>
      <c r="DB463" s="49" t="str">
        <f t="shared" si="240"/>
        <v/>
      </c>
      <c r="DC463" s="49" t="str">
        <f t="shared" si="241"/>
        <v/>
      </c>
      <c r="DD463" s="49" t="str">
        <f t="shared" si="242"/>
        <v/>
      </c>
      <c r="DE463" s="49" t="str">
        <f t="shared" si="243"/>
        <v/>
      </c>
      <c r="DF463" s="49" t="str">
        <f t="shared" si="244"/>
        <v/>
      </c>
      <c r="DG463" s="49" t="str">
        <f t="shared" si="245"/>
        <v/>
      </c>
      <c r="DH463" s="49" t="str">
        <f t="shared" si="246"/>
        <v/>
      </c>
      <c r="DI463" s="49" t="str">
        <f t="shared" si="247"/>
        <v/>
      </c>
      <c r="DJ463" s="49" t="str">
        <f t="shared" si="248"/>
        <v/>
      </c>
      <c r="DK463" s="49" t="str">
        <f t="shared" si="249"/>
        <v/>
      </c>
      <c r="DL463" s="16" t="str">
        <f t="shared" si="250"/>
        <v/>
      </c>
      <c r="DN463" s="17" t="str">
        <f t="shared" si="251"/>
        <v>Sep 2020</v>
      </c>
    </row>
    <row r="464" spans="1:118" x14ac:dyDescent="0.25">
      <c r="A464" s="30"/>
      <c r="B464" s="102">
        <f>IF(B463="", "", IFERROR(IF(B463+1&gt;Settings!$G$25, "", B463+1), ""))</f>
        <v>44100</v>
      </c>
      <c r="C464" s="294"/>
      <c r="D464" s="295"/>
      <c r="E464" s="295"/>
      <c r="F464" s="295"/>
      <c r="G464" s="295"/>
      <c r="H464" s="295"/>
      <c r="I464" s="295"/>
      <c r="J464" s="295"/>
      <c r="K464" s="295"/>
      <c r="L464" s="295"/>
      <c r="M464" s="295"/>
      <c r="N464" s="295"/>
      <c r="O464" s="295"/>
      <c r="P464" s="295"/>
      <c r="Q464" s="296"/>
      <c r="R464" s="30"/>
      <c r="T464" s="17" t="str">
        <f>IF($B464="", "", IF($B464&lt;Settings!$G$23, "Old", "New"))</f>
        <v>New</v>
      </c>
      <c r="AL464" s="118" t="str">
        <f>IF(OR($B464="", C464="", C$10="", AL$9), "", IFERROR($B464+INDEX(Settings!$AF$19:$AF$33, MATCH(C$10, Settings!$Y$19:$Y$33, 0))+IF(INDEX(Settings!$AI$19:$AI$33, MATCH(C$10, Settings!$Y$19:$Y$33, 0))="", 0, INDEX($AO$2:$AU$8, MATCH(TEXT($B464, "ddd"), $AN$2:$AN$8, 0), MATCH(INDEX(Settings!$AI$19:$AI$33, MATCH(C$10, Settings!$Y$19:$Y$33, 0)), $AO$1:$AU$1, 0))), 0))</f>
        <v/>
      </c>
      <c r="AM464" s="119" t="str">
        <f>IF(OR($B464="", D464="", D$10="", AM$9), "", IFERROR($B464+INDEX(Settings!$AF$19:$AF$33, MATCH(D$10, Settings!$Y$19:$Y$33, 0))+IF(INDEX(Settings!$AI$19:$AI$33, MATCH(D$10, Settings!$Y$19:$Y$33, 0))="", 0, INDEX($AO$2:$AU$8, MATCH(TEXT($B464, "ddd"), $AN$2:$AN$8, 0), MATCH(INDEX(Settings!$AI$19:$AI$33, MATCH(D$10, Settings!$Y$19:$Y$33, 0)), $AO$1:$AU$1, 0))), 0))</f>
        <v/>
      </c>
      <c r="AN464" s="119" t="str">
        <f>IF(OR($B464="", E464="", E$10="", AN$9), "", IFERROR($B464+INDEX(Settings!$AF$19:$AF$33, MATCH(E$10, Settings!$Y$19:$Y$33, 0))+IF(INDEX(Settings!$AI$19:$AI$33, MATCH(E$10, Settings!$Y$19:$Y$33, 0))="", 0, INDEX($AO$2:$AU$8, MATCH(TEXT($B464, "ddd"), $AN$2:$AN$8, 0), MATCH(INDEX(Settings!$AI$19:$AI$33, MATCH(E$10, Settings!$Y$19:$Y$33, 0)), $AO$1:$AU$1, 0))), 0))</f>
        <v/>
      </c>
      <c r="AO464" s="119" t="str">
        <f>IF(OR($B464="", F464="", F$10="", AO$9), "", IFERROR($B464+INDEX(Settings!$AF$19:$AF$33, MATCH(F$10, Settings!$Y$19:$Y$33, 0))+IF(INDEX(Settings!$AI$19:$AI$33, MATCH(F$10, Settings!$Y$19:$Y$33, 0))="", 0, INDEX($AO$2:$AU$8, MATCH(TEXT($B464, "ddd"), $AN$2:$AN$8, 0), MATCH(INDEX(Settings!$AI$19:$AI$33, MATCH(F$10, Settings!$Y$19:$Y$33, 0)), $AO$1:$AU$1, 0))), 0))</f>
        <v/>
      </c>
      <c r="AP464" s="119" t="str">
        <f>IF(OR($B464="", G464="", G$10="", AP$9), "", IFERROR($B464+INDEX(Settings!$AF$19:$AF$33, MATCH(G$10, Settings!$Y$19:$Y$33, 0))+IF(INDEX(Settings!$AI$19:$AI$33, MATCH(G$10, Settings!$Y$19:$Y$33, 0))="", 0, INDEX($AO$2:$AU$8, MATCH(TEXT($B464, "ddd"), $AN$2:$AN$8, 0), MATCH(INDEX(Settings!$AI$19:$AI$33, MATCH(G$10, Settings!$Y$19:$Y$33, 0)), $AO$1:$AU$1, 0))), 0))</f>
        <v/>
      </c>
      <c r="AQ464" s="119" t="str">
        <f>IF(OR($B464="", H464="", H$10="", AQ$9), "", IFERROR($B464+INDEX(Settings!$AF$19:$AF$33, MATCH(H$10, Settings!$Y$19:$Y$33, 0))+IF(INDEX(Settings!$AI$19:$AI$33, MATCH(H$10, Settings!$Y$19:$Y$33, 0))="", 0, INDEX($AO$2:$AU$8, MATCH(TEXT($B464, "ddd"), $AN$2:$AN$8, 0), MATCH(INDEX(Settings!$AI$19:$AI$33, MATCH(H$10, Settings!$Y$19:$Y$33, 0)), $AO$1:$AU$1, 0))), 0))</f>
        <v/>
      </c>
      <c r="AR464" s="119" t="str">
        <f>IF(OR($B464="", I464="", I$10="", AR$9), "", IFERROR($B464+INDEX(Settings!$AF$19:$AF$33, MATCH(I$10, Settings!$Y$19:$Y$33, 0))+IF(INDEX(Settings!$AI$19:$AI$33, MATCH(I$10, Settings!$Y$19:$Y$33, 0))="", 0, INDEX($AO$2:$AU$8, MATCH(TEXT($B464, "ddd"), $AN$2:$AN$8, 0), MATCH(INDEX(Settings!$AI$19:$AI$33, MATCH(I$10, Settings!$Y$19:$Y$33, 0)), $AO$1:$AU$1, 0))), 0))</f>
        <v/>
      </c>
      <c r="AS464" s="119" t="str">
        <f>IF(OR($B464="", J464="", J$10="", AS$9), "", IFERROR($B464+INDEX(Settings!$AF$19:$AF$33, MATCH(J$10, Settings!$Y$19:$Y$33, 0))+IF(INDEX(Settings!$AI$19:$AI$33, MATCH(J$10, Settings!$Y$19:$Y$33, 0))="", 0, INDEX($AO$2:$AU$8, MATCH(TEXT($B464, "ddd"), $AN$2:$AN$8, 0), MATCH(INDEX(Settings!$AI$19:$AI$33, MATCH(J$10, Settings!$Y$19:$Y$33, 0)), $AO$1:$AU$1, 0))), 0))</f>
        <v/>
      </c>
      <c r="AT464" s="119" t="str">
        <f>IF(OR($B464="", K464="", K$10="", AT$9), "", IFERROR($B464+INDEX(Settings!$AF$19:$AF$33, MATCH(K$10, Settings!$Y$19:$Y$33, 0))+IF(INDEX(Settings!$AI$19:$AI$33, MATCH(K$10, Settings!$Y$19:$Y$33, 0))="", 0, INDEX($AO$2:$AU$8, MATCH(TEXT($B464, "ddd"), $AN$2:$AN$8, 0), MATCH(INDEX(Settings!$AI$19:$AI$33, MATCH(K$10, Settings!$Y$19:$Y$33, 0)), $AO$1:$AU$1, 0))), 0))</f>
        <v/>
      </c>
      <c r="AU464" s="119" t="str">
        <f>IF(OR($B464="", L464="", L$10="", AU$9), "", IFERROR($B464+INDEX(Settings!$AF$19:$AF$33, MATCH(L$10, Settings!$Y$19:$Y$33, 0))+IF(INDEX(Settings!$AI$19:$AI$33, MATCH(L$10, Settings!$Y$19:$Y$33, 0))="", 0, INDEX($AO$2:$AU$8, MATCH(TEXT($B464, "ddd"), $AN$2:$AN$8, 0), MATCH(INDEX(Settings!$AI$19:$AI$33, MATCH(L$10, Settings!$Y$19:$Y$33, 0)), $AO$1:$AU$1, 0))), 0))</f>
        <v/>
      </c>
      <c r="AV464" s="119" t="str">
        <f>IF(OR($B464="", M464="", M$10="", AV$9), "", IFERROR($B464+INDEX(Settings!$AF$19:$AF$33, MATCH(M$10, Settings!$Y$19:$Y$33, 0))+IF(INDEX(Settings!$AI$19:$AI$33, MATCH(M$10, Settings!$Y$19:$Y$33, 0))="", 0, INDEX($AO$2:$AU$8, MATCH(TEXT($B464, "ddd"), $AN$2:$AN$8, 0), MATCH(INDEX(Settings!$AI$19:$AI$33, MATCH(M$10, Settings!$Y$19:$Y$33, 0)), $AO$1:$AU$1, 0))), 0))</f>
        <v/>
      </c>
      <c r="AW464" s="119" t="str">
        <f>IF(OR($B464="", N464="", N$10="", AW$9), "", IFERROR($B464+INDEX(Settings!$AF$19:$AF$33, MATCH(N$10, Settings!$Y$19:$Y$33, 0))+IF(INDEX(Settings!$AI$19:$AI$33, MATCH(N$10, Settings!$Y$19:$Y$33, 0))="", 0, INDEX($AO$2:$AU$8, MATCH(TEXT($B464, "ddd"), $AN$2:$AN$8, 0), MATCH(INDEX(Settings!$AI$19:$AI$33, MATCH(N$10, Settings!$Y$19:$Y$33, 0)), $AO$1:$AU$1, 0))), 0))</f>
        <v/>
      </c>
      <c r="AX464" s="119" t="str">
        <f>IF(OR($B464="", O464="", O$10="", AX$9), "", IFERROR($B464+INDEX(Settings!$AF$19:$AF$33, MATCH(O$10, Settings!$Y$19:$Y$33, 0))+IF(INDEX(Settings!$AI$19:$AI$33, MATCH(O$10, Settings!$Y$19:$Y$33, 0))="", 0, INDEX($AO$2:$AU$8, MATCH(TEXT($B464, "ddd"), $AN$2:$AN$8, 0), MATCH(INDEX(Settings!$AI$19:$AI$33, MATCH(O$10, Settings!$Y$19:$Y$33, 0)), $AO$1:$AU$1, 0))), 0))</f>
        <v/>
      </c>
      <c r="AY464" s="119" t="str">
        <f>IF(OR($B464="", P464="", P$10="", AY$9), "", IFERROR($B464+INDEX(Settings!$AF$19:$AF$33, MATCH(P$10, Settings!$Y$19:$Y$33, 0))+IF(INDEX(Settings!$AI$19:$AI$33, MATCH(P$10, Settings!$Y$19:$Y$33, 0))="", 0, INDEX($AO$2:$AU$8, MATCH(TEXT($B464, "ddd"), $AN$2:$AN$8, 0), MATCH(INDEX(Settings!$AI$19:$AI$33, MATCH(P$10, Settings!$Y$19:$Y$33, 0)), $AO$1:$AU$1, 0))), 0))</f>
        <v/>
      </c>
      <c r="AZ464" s="120" t="str">
        <f>IF(OR($B464="", Q464="", Q$10="", AZ$9), "", IFERROR($B464+INDEX(Settings!$AF$19:$AF$33, MATCH(Q$10, Settings!$Y$19:$Y$33, 0))+IF(INDEX(Settings!$AI$19:$AI$33, MATCH(Q$10, Settings!$Y$19:$Y$33, 0))="", 0, INDEX($AO$2:$AU$8, MATCH(TEXT($B464, "ddd"), $AN$2:$AN$8, 0), MATCH(INDEX(Settings!$AI$19:$AI$33, MATCH(Q$10, Settings!$Y$19:$Y$33, 0)), $AO$1:$AU$1, 0))), 0))</f>
        <v/>
      </c>
      <c r="BB464" s="118" t="str">
        <f>IF(OR(C$10="", $B464="", C464="", BB$9=""), "", IFERROR(WORKDAY((DATE(YEAR($B464), MONTH($B464)+INDEX(Settings!$AM$19:$AM$33, MATCH(C$10, Settings!$Y$19:$Y$33, 0)), IF(INDEX(Settings!$AQ$19:$AQ$33, MATCH(C$10, Settings!$Y$19:$Y$33, 0))=0, DAY($B464), INDEX(Settings!$AQ$19:$AQ$33, MATCH(C$10, Settings!$Y$19:$Y$33, 0))))-1), 1, Settings!$AY$23:$AY$38), ""))</f>
        <v/>
      </c>
      <c r="BC464" s="119" t="str">
        <f>IF(OR(D$10="", $B464="", D464="", BC$9=""), "", IFERROR(WORKDAY((DATE(YEAR($B464), MONTH($B464)+INDEX(Settings!$AM$19:$AM$33, MATCH(D$10, Settings!$Y$19:$Y$33, 0)), IF(INDEX(Settings!$AQ$19:$AQ$33, MATCH(D$10, Settings!$Y$19:$Y$33, 0))=0, DAY($B464), INDEX(Settings!$AQ$19:$AQ$33, MATCH(D$10, Settings!$Y$19:$Y$33, 0))))-1), 1, Settings!$AY$23:$AY$38), ""))</f>
        <v/>
      </c>
      <c r="BD464" s="119" t="str">
        <f>IF(OR(E$10="", $B464="", E464="", BD$9=""), "", IFERROR(WORKDAY((DATE(YEAR($B464), MONTH($B464)+INDEX(Settings!$AM$19:$AM$33, MATCH(E$10, Settings!$Y$19:$Y$33, 0)), IF(INDEX(Settings!$AQ$19:$AQ$33, MATCH(E$10, Settings!$Y$19:$Y$33, 0))=0, DAY($B464), INDEX(Settings!$AQ$19:$AQ$33, MATCH(E$10, Settings!$Y$19:$Y$33, 0))))-1), 1, Settings!$AY$23:$AY$38), ""))</f>
        <v/>
      </c>
      <c r="BE464" s="119" t="str">
        <f>IF(OR(F$10="", $B464="", F464="", BE$9=""), "", IFERROR(WORKDAY((DATE(YEAR($B464), MONTH($B464)+INDEX(Settings!$AM$19:$AM$33, MATCH(F$10, Settings!$Y$19:$Y$33, 0)), IF(INDEX(Settings!$AQ$19:$AQ$33, MATCH(F$10, Settings!$Y$19:$Y$33, 0))=0, DAY($B464), INDEX(Settings!$AQ$19:$AQ$33, MATCH(F$10, Settings!$Y$19:$Y$33, 0))))-1), 1, Settings!$AY$23:$AY$38), ""))</f>
        <v/>
      </c>
      <c r="BF464" s="119" t="str">
        <f>IF(OR(G$10="", $B464="", G464="", BF$9=""), "", IFERROR(WORKDAY((DATE(YEAR($B464), MONTH($B464)+INDEX(Settings!$AM$19:$AM$33, MATCH(G$10, Settings!$Y$19:$Y$33, 0)), IF(INDEX(Settings!$AQ$19:$AQ$33, MATCH(G$10, Settings!$Y$19:$Y$33, 0))=0, DAY($B464), INDEX(Settings!$AQ$19:$AQ$33, MATCH(G$10, Settings!$Y$19:$Y$33, 0))))-1), 1, Settings!$AY$23:$AY$38), ""))</f>
        <v/>
      </c>
      <c r="BG464" s="119" t="str">
        <f>IF(OR(H$10="", $B464="", H464="", BG$9=""), "", IFERROR(WORKDAY((DATE(YEAR($B464), MONTH($B464)+INDEX(Settings!$AM$19:$AM$33, MATCH(H$10, Settings!$Y$19:$Y$33, 0)), IF(INDEX(Settings!$AQ$19:$AQ$33, MATCH(H$10, Settings!$Y$19:$Y$33, 0))=0, DAY($B464), INDEX(Settings!$AQ$19:$AQ$33, MATCH(H$10, Settings!$Y$19:$Y$33, 0))))-1), 1, Settings!$AY$23:$AY$38), ""))</f>
        <v/>
      </c>
      <c r="BH464" s="119" t="str">
        <f>IF(OR(I$10="", $B464="", I464="", BH$9=""), "", IFERROR(WORKDAY((DATE(YEAR($B464), MONTH($B464)+INDEX(Settings!$AM$19:$AM$33, MATCH(I$10, Settings!$Y$19:$Y$33, 0)), IF(INDEX(Settings!$AQ$19:$AQ$33, MATCH(I$10, Settings!$Y$19:$Y$33, 0))=0, DAY($B464), INDEX(Settings!$AQ$19:$AQ$33, MATCH(I$10, Settings!$Y$19:$Y$33, 0))))-1), 1, Settings!$AY$23:$AY$38), ""))</f>
        <v/>
      </c>
      <c r="BI464" s="119" t="str">
        <f>IF(OR(J$10="", $B464="", J464="", BI$9=""), "", IFERROR(WORKDAY((DATE(YEAR($B464), MONTH($B464)+INDEX(Settings!$AM$19:$AM$33, MATCH(J$10, Settings!$Y$19:$Y$33, 0)), IF(INDEX(Settings!$AQ$19:$AQ$33, MATCH(J$10, Settings!$Y$19:$Y$33, 0))=0, DAY($B464), INDEX(Settings!$AQ$19:$AQ$33, MATCH(J$10, Settings!$Y$19:$Y$33, 0))))-1), 1, Settings!$AY$23:$AY$38), ""))</f>
        <v/>
      </c>
      <c r="BJ464" s="119" t="str">
        <f>IF(OR(K$10="", $B464="", K464="", BJ$9=""), "", IFERROR(WORKDAY((DATE(YEAR($B464), MONTH($B464)+INDEX(Settings!$AM$19:$AM$33, MATCH(K$10, Settings!$Y$19:$Y$33, 0)), IF(INDEX(Settings!$AQ$19:$AQ$33, MATCH(K$10, Settings!$Y$19:$Y$33, 0))=0, DAY($B464), INDEX(Settings!$AQ$19:$AQ$33, MATCH(K$10, Settings!$Y$19:$Y$33, 0))))-1), 1, Settings!$AY$23:$AY$38), ""))</f>
        <v/>
      </c>
      <c r="BK464" s="119" t="str">
        <f>IF(OR(L$10="", $B464="", L464="", BK$9=""), "", IFERROR(WORKDAY((DATE(YEAR($B464), MONTH($B464)+INDEX(Settings!$AM$19:$AM$33, MATCH(L$10, Settings!$Y$19:$Y$33, 0)), IF(INDEX(Settings!$AQ$19:$AQ$33, MATCH(L$10, Settings!$Y$19:$Y$33, 0))=0, DAY($B464), INDEX(Settings!$AQ$19:$AQ$33, MATCH(L$10, Settings!$Y$19:$Y$33, 0))))-1), 1, Settings!$AY$23:$AY$38), ""))</f>
        <v/>
      </c>
      <c r="BL464" s="119" t="str">
        <f>IF(OR(M$10="", $B464="", M464="", BL$9=""), "", IFERROR(WORKDAY((DATE(YEAR($B464), MONTH($B464)+INDEX(Settings!$AM$19:$AM$33, MATCH(M$10, Settings!$Y$19:$Y$33, 0)), IF(INDEX(Settings!$AQ$19:$AQ$33, MATCH(M$10, Settings!$Y$19:$Y$33, 0))=0, DAY($B464), INDEX(Settings!$AQ$19:$AQ$33, MATCH(M$10, Settings!$Y$19:$Y$33, 0))))-1), 1, Settings!$AY$23:$AY$38), ""))</f>
        <v/>
      </c>
      <c r="BM464" s="119" t="str">
        <f>IF(OR(N$10="", $B464="", N464="", BM$9=""), "", IFERROR(WORKDAY((DATE(YEAR($B464), MONTH($B464)+INDEX(Settings!$AM$19:$AM$33, MATCH(N$10, Settings!$Y$19:$Y$33, 0)), IF(INDEX(Settings!$AQ$19:$AQ$33, MATCH(N$10, Settings!$Y$19:$Y$33, 0))=0, DAY($B464), INDEX(Settings!$AQ$19:$AQ$33, MATCH(N$10, Settings!$Y$19:$Y$33, 0))))-1), 1, Settings!$AY$23:$AY$38), ""))</f>
        <v/>
      </c>
      <c r="BN464" s="119" t="str">
        <f>IF(OR(O$10="", $B464="", O464="", BN$9=""), "", IFERROR(WORKDAY((DATE(YEAR($B464), MONTH($B464)+INDEX(Settings!$AM$19:$AM$33, MATCH(O$10, Settings!$Y$19:$Y$33, 0)), IF(INDEX(Settings!$AQ$19:$AQ$33, MATCH(O$10, Settings!$Y$19:$Y$33, 0))=0, DAY($B464), INDEX(Settings!$AQ$19:$AQ$33, MATCH(O$10, Settings!$Y$19:$Y$33, 0))))-1), 1, Settings!$AY$23:$AY$38), ""))</f>
        <v/>
      </c>
      <c r="BO464" s="119" t="str">
        <f>IF(OR(P$10="", $B464="", P464="", BO$9=""), "", IFERROR(WORKDAY((DATE(YEAR($B464), MONTH($B464)+INDEX(Settings!$AM$19:$AM$33, MATCH(P$10, Settings!$Y$19:$Y$33, 0)), IF(INDEX(Settings!$AQ$19:$AQ$33, MATCH(P$10, Settings!$Y$19:$Y$33, 0))=0, DAY($B464), INDEX(Settings!$AQ$19:$AQ$33, MATCH(P$10, Settings!$Y$19:$Y$33, 0))))-1), 1, Settings!$AY$23:$AY$38), ""))</f>
        <v/>
      </c>
      <c r="BP464" s="120" t="str">
        <f>IF(OR(Q$10="", $B464="", Q464="", BP$9=""), "", IFERROR(WORKDAY((DATE(YEAR($B464), MONTH($B464)+INDEX(Settings!$AM$19:$AM$33, MATCH(Q$10, Settings!$Y$19:$Y$33, 0)), IF(INDEX(Settings!$AQ$19:$AQ$33, MATCH(Q$10, Settings!$Y$19:$Y$33, 0))=0, DAY($B464), INDEX(Settings!$AQ$19:$AQ$33, MATCH(Q$10, Settings!$Y$19:$Y$33, 0))))-1), 1, Settings!$AY$23:$AY$38), ""))</f>
        <v/>
      </c>
      <c r="BR464" s="118" t="str">
        <f>IF(BB464="", "", IF(BB464&lt;=$B464, WORKDAY(DATE(YEAR($BB464), MONTH(BB464)+1, DAY(BB464)-1), 1, Settings!$AY$23:$AY$38), BB464))</f>
        <v/>
      </c>
      <c r="BS464" s="119" t="str">
        <f>IF(BC464="", "", IF(BC464&lt;=$B464, WORKDAY(DATE(YEAR($BB464), MONTH(BC464)+1, DAY(BC464)-1), 1, Settings!$AY$23:$AY$38), BC464))</f>
        <v/>
      </c>
      <c r="BT464" s="119" t="str">
        <f>IF(BD464="", "", IF(BD464&lt;=$B464, WORKDAY(DATE(YEAR($BB464), MONTH(BD464)+1, DAY(BD464)-1), 1, Settings!$AY$23:$AY$38), BD464))</f>
        <v/>
      </c>
      <c r="BU464" s="119" t="str">
        <f>IF(BE464="", "", IF(BE464&lt;=$B464, WORKDAY(DATE(YEAR($BB464), MONTH(BE464)+1, DAY(BE464)-1), 1, Settings!$AY$23:$AY$38), BE464))</f>
        <v/>
      </c>
      <c r="BV464" s="119" t="str">
        <f>IF(BF464="", "", IF(BF464&lt;=$B464, WORKDAY(DATE(YEAR($BB464), MONTH(BF464)+1, DAY(BF464)-1), 1, Settings!$AY$23:$AY$38), BF464))</f>
        <v/>
      </c>
      <c r="BW464" s="119" t="str">
        <f>IF(BG464="", "", IF(BG464&lt;=$B464, WORKDAY(DATE(YEAR($BB464), MONTH(BG464)+1, DAY(BG464)-1), 1, Settings!$AY$23:$AY$38), BG464))</f>
        <v/>
      </c>
      <c r="BX464" s="119" t="str">
        <f>IF(BH464="", "", IF(BH464&lt;=$B464, WORKDAY(DATE(YEAR($BB464), MONTH(BH464)+1, DAY(BH464)-1), 1, Settings!$AY$23:$AY$38), BH464))</f>
        <v/>
      </c>
      <c r="BY464" s="119" t="str">
        <f>IF(BI464="", "", IF(BI464&lt;=$B464, WORKDAY(DATE(YEAR($BB464), MONTH(BI464)+1, DAY(BI464)-1), 1, Settings!$AY$23:$AY$38), BI464))</f>
        <v/>
      </c>
      <c r="BZ464" s="119" t="str">
        <f>IF(BJ464="", "", IF(BJ464&lt;=$B464, WORKDAY(DATE(YEAR($BB464), MONTH(BJ464)+1, DAY(BJ464)-1), 1, Settings!$AY$23:$AY$38), BJ464))</f>
        <v/>
      </c>
      <c r="CA464" s="119" t="str">
        <f>IF(BK464="", "", IF(BK464&lt;=$B464, WORKDAY(DATE(YEAR($BB464), MONTH(BK464)+1, DAY(BK464)-1), 1, Settings!$AY$23:$AY$38), BK464))</f>
        <v/>
      </c>
      <c r="CB464" s="119" t="str">
        <f>IF(BL464="", "", IF(BL464&lt;=$B464, WORKDAY(DATE(YEAR($BB464), MONTH(BL464)+1, DAY(BL464)-1), 1, Settings!$AY$23:$AY$38), BL464))</f>
        <v/>
      </c>
      <c r="CC464" s="119" t="str">
        <f>IF(BM464="", "", IF(BM464&lt;=$B464, WORKDAY(DATE(YEAR($BB464), MONTH(BM464)+1, DAY(BM464)-1), 1, Settings!$AY$23:$AY$38), BM464))</f>
        <v/>
      </c>
      <c r="CD464" s="119" t="str">
        <f>IF(BN464="", "", IF(BN464&lt;=$B464, WORKDAY(DATE(YEAR($BB464), MONTH(BN464)+1, DAY(BN464)-1), 1, Settings!$AY$23:$AY$38), BN464))</f>
        <v/>
      </c>
      <c r="CE464" s="119" t="str">
        <f>IF(BO464="", "", IF(BO464&lt;=$B464, WORKDAY(DATE(YEAR($BB464), MONTH(BO464)+1, DAY(BO464)-1), 1, Settings!$AY$23:$AY$38), BO464))</f>
        <v/>
      </c>
      <c r="CF464" s="120" t="str">
        <f>IF(BP464="", "", IF(BP464&lt;=$B464, WORKDAY(DATE(YEAR($BB464), MONTH(BP464)+1, DAY(BP464)-1), 1, Settings!$AY$23:$AY$38), BP464))</f>
        <v/>
      </c>
      <c r="CH464" s="48" t="str">
        <f t="shared" si="221"/>
        <v/>
      </c>
      <c r="CI464" s="49" t="str">
        <f t="shared" si="222"/>
        <v/>
      </c>
      <c r="CJ464" s="49" t="str">
        <f t="shared" si="223"/>
        <v/>
      </c>
      <c r="CK464" s="49" t="str">
        <f t="shared" si="224"/>
        <v/>
      </c>
      <c r="CL464" s="49" t="str">
        <f t="shared" si="225"/>
        <v/>
      </c>
      <c r="CM464" s="49" t="str">
        <f t="shared" si="226"/>
        <v/>
      </c>
      <c r="CN464" s="49" t="str">
        <f t="shared" si="227"/>
        <v/>
      </c>
      <c r="CO464" s="49" t="str">
        <f t="shared" si="228"/>
        <v/>
      </c>
      <c r="CP464" s="49" t="str">
        <f t="shared" si="229"/>
        <v/>
      </c>
      <c r="CQ464" s="49" t="str">
        <f t="shared" si="230"/>
        <v/>
      </c>
      <c r="CR464" s="49" t="str">
        <f t="shared" si="231"/>
        <v/>
      </c>
      <c r="CS464" s="49" t="str">
        <f t="shared" si="232"/>
        <v/>
      </c>
      <c r="CT464" s="49" t="str">
        <f t="shared" si="233"/>
        <v/>
      </c>
      <c r="CU464" s="49" t="str">
        <f t="shared" si="234"/>
        <v/>
      </c>
      <c r="CV464" s="16" t="str">
        <f t="shared" si="235"/>
        <v/>
      </c>
      <c r="CX464" s="48" t="str">
        <f t="shared" si="236"/>
        <v/>
      </c>
      <c r="CY464" s="49" t="str">
        <f t="shared" si="237"/>
        <v/>
      </c>
      <c r="CZ464" s="49" t="str">
        <f t="shared" si="238"/>
        <v/>
      </c>
      <c r="DA464" s="49" t="str">
        <f t="shared" si="239"/>
        <v/>
      </c>
      <c r="DB464" s="49" t="str">
        <f t="shared" si="240"/>
        <v/>
      </c>
      <c r="DC464" s="49" t="str">
        <f t="shared" si="241"/>
        <v/>
      </c>
      <c r="DD464" s="49" t="str">
        <f t="shared" si="242"/>
        <v/>
      </c>
      <c r="DE464" s="49" t="str">
        <f t="shared" si="243"/>
        <v/>
      </c>
      <c r="DF464" s="49" t="str">
        <f t="shared" si="244"/>
        <v/>
      </c>
      <c r="DG464" s="49" t="str">
        <f t="shared" si="245"/>
        <v/>
      </c>
      <c r="DH464" s="49" t="str">
        <f t="shared" si="246"/>
        <v/>
      </c>
      <c r="DI464" s="49" t="str">
        <f t="shared" si="247"/>
        <v/>
      </c>
      <c r="DJ464" s="49" t="str">
        <f t="shared" si="248"/>
        <v/>
      </c>
      <c r="DK464" s="49" t="str">
        <f t="shared" si="249"/>
        <v/>
      </c>
      <c r="DL464" s="16" t="str">
        <f t="shared" si="250"/>
        <v/>
      </c>
      <c r="DN464" s="17" t="str">
        <f t="shared" si="251"/>
        <v>Sep 2020</v>
      </c>
    </row>
    <row r="465" spans="1:118" x14ac:dyDescent="0.25">
      <c r="A465" s="30"/>
      <c r="B465" s="102">
        <f>IF(B464="", "", IFERROR(IF(B464+1&gt;Settings!$G$25, "", B464+1), ""))</f>
        <v>44101</v>
      </c>
      <c r="C465" s="294"/>
      <c r="D465" s="295"/>
      <c r="E465" s="295"/>
      <c r="F465" s="295"/>
      <c r="G465" s="295"/>
      <c r="H465" s="295"/>
      <c r="I465" s="295"/>
      <c r="J465" s="295"/>
      <c r="K465" s="295"/>
      <c r="L465" s="295"/>
      <c r="M465" s="295"/>
      <c r="N465" s="295"/>
      <c r="O465" s="295"/>
      <c r="P465" s="295"/>
      <c r="Q465" s="296"/>
      <c r="R465" s="30"/>
      <c r="T465" s="17" t="str">
        <f>IF($B465="", "", IF($B465&lt;Settings!$G$23, "Old", "New"))</f>
        <v>New</v>
      </c>
      <c r="AL465" s="118" t="str">
        <f>IF(OR($B465="", C465="", C$10="", AL$9), "", IFERROR($B465+INDEX(Settings!$AF$19:$AF$33, MATCH(C$10, Settings!$Y$19:$Y$33, 0))+IF(INDEX(Settings!$AI$19:$AI$33, MATCH(C$10, Settings!$Y$19:$Y$33, 0))="", 0, INDEX($AO$2:$AU$8, MATCH(TEXT($B465, "ddd"), $AN$2:$AN$8, 0), MATCH(INDEX(Settings!$AI$19:$AI$33, MATCH(C$10, Settings!$Y$19:$Y$33, 0)), $AO$1:$AU$1, 0))), 0))</f>
        <v/>
      </c>
      <c r="AM465" s="119" t="str">
        <f>IF(OR($B465="", D465="", D$10="", AM$9), "", IFERROR($B465+INDEX(Settings!$AF$19:$AF$33, MATCH(D$10, Settings!$Y$19:$Y$33, 0))+IF(INDEX(Settings!$AI$19:$AI$33, MATCH(D$10, Settings!$Y$19:$Y$33, 0))="", 0, INDEX($AO$2:$AU$8, MATCH(TEXT($B465, "ddd"), $AN$2:$AN$8, 0), MATCH(INDEX(Settings!$AI$19:$AI$33, MATCH(D$10, Settings!$Y$19:$Y$33, 0)), $AO$1:$AU$1, 0))), 0))</f>
        <v/>
      </c>
      <c r="AN465" s="119" t="str">
        <f>IF(OR($B465="", E465="", E$10="", AN$9), "", IFERROR($B465+INDEX(Settings!$AF$19:$AF$33, MATCH(E$10, Settings!$Y$19:$Y$33, 0))+IF(INDEX(Settings!$AI$19:$AI$33, MATCH(E$10, Settings!$Y$19:$Y$33, 0))="", 0, INDEX($AO$2:$AU$8, MATCH(TEXT($B465, "ddd"), $AN$2:$AN$8, 0), MATCH(INDEX(Settings!$AI$19:$AI$33, MATCH(E$10, Settings!$Y$19:$Y$33, 0)), $AO$1:$AU$1, 0))), 0))</f>
        <v/>
      </c>
      <c r="AO465" s="119" t="str">
        <f>IF(OR($B465="", F465="", F$10="", AO$9), "", IFERROR($B465+INDEX(Settings!$AF$19:$AF$33, MATCH(F$10, Settings!$Y$19:$Y$33, 0))+IF(INDEX(Settings!$AI$19:$AI$33, MATCH(F$10, Settings!$Y$19:$Y$33, 0))="", 0, INDEX($AO$2:$AU$8, MATCH(TEXT($B465, "ddd"), $AN$2:$AN$8, 0), MATCH(INDEX(Settings!$AI$19:$AI$33, MATCH(F$10, Settings!$Y$19:$Y$33, 0)), $AO$1:$AU$1, 0))), 0))</f>
        <v/>
      </c>
      <c r="AP465" s="119" t="str">
        <f>IF(OR($B465="", G465="", G$10="", AP$9), "", IFERROR($B465+INDEX(Settings!$AF$19:$AF$33, MATCH(G$10, Settings!$Y$19:$Y$33, 0))+IF(INDEX(Settings!$AI$19:$AI$33, MATCH(G$10, Settings!$Y$19:$Y$33, 0))="", 0, INDEX($AO$2:$AU$8, MATCH(TEXT($B465, "ddd"), $AN$2:$AN$8, 0), MATCH(INDEX(Settings!$AI$19:$AI$33, MATCH(G$10, Settings!$Y$19:$Y$33, 0)), $AO$1:$AU$1, 0))), 0))</f>
        <v/>
      </c>
      <c r="AQ465" s="119" t="str">
        <f>IF(OR($B465="", H465="", H$10="", AQ$9), "", IFERROR($B465+INDEX(Settings!$AF$19:$AF$33, MATCH(H$10, Settings!$Y$19:$Y$33, 0))+IF(INDEX(Settings!$AI$19:$AI$33, MATCH(H$10, Settings!$Y$19:$Y$33, 0))="", 0, INDEX($AO$2:$AU$8, MATCH(TEXT($B465, "ddd"), $AN$2:$AN$8, 0), MATCH(INDEX(Settings!$AI$19:$AI$33, MATCH(H$10, Settings!$Y$19:$Y$33, 0)), $AO$1:$AU$1, 0))), 0))</f>
        <v/>
      </c>
      <c r="AR465" s="119" t="str">
        <f>IF(OR($B465="", I465="", I$10="", AR$9), "", IFERROR($B465+INDEX(Settings!$AF$19:$AF$33, MATCH(I$10, Settings!$Y$19:$Y$33, 0))+IF(INDEX(Settings!$AI$19:$AI$33, MATCH(I$10, Settings!$Y$19:$Y$33, 0))="", 0, INDEX($AO$2:$AU$8, MATCH(TEXT($B465, "ddd"), $AN$2:$AN$8, 0), MATCH(INDEX(Settings!$AI$19:$AI$33, MATCH(I$10, Settings!$Y$19:$Y$33, 0)), $AO$1:$AU$1, 0))), 0))</f>
        <v/>
      </c>
      <c r="AS465" s="119" t="str">
        <f>IF(OR($B465="", J465="", J$10="", AS$9), "", IFERROR($B465+INDEX(Settings!$AF$19:$AF$33, MATCH(J$10, Settings!$Y$19:$Y$33, 0))+IF(INDEX(Settings!$AI$19:$AI$33, MATCH(J$10, Settings!$Y$19:$Y$33, 0))="", 0, INDEX($AO$2:$AU$8, MATCH(TEXT($B465, "ddd"), $AN$2:$AN$8, 0), MATCH(INDEX(Settings!$AI$19:$AI$33, MATCH(J$10, Settings!$Y$19:$Y$33, 0)), $AO$1:$AU$1, 0))), 0))</f>
        <v/>
      </c>
      <c r="AT465" s="119" t="str">
        <f>IF(OR($B465="", K465="", K$10="", AT$9), "", IFERROR($B465+INDEX(Settings!$AF$19:$AF$33, MATCH(K$10, Settings!$Y$19:$Y$33, 0))+IF(INDEX(Settings!$AI$19:$AI$33, MATCH(K$10, Settings!$Y$19:$Y$33, 0))="", 0, INDEX($AO$2:$AU$8, MATCH(TEXT($B465, "ddd"), $AN$2:$AN$8, 0), MATCH(INDEX(Settings!$AI$19:$AI$33, MATCH(K$10, Settings!$Y$19:$Y$33, 0)), $AO$1:$AU$1, 0))), 0))</f>
        <v/>
      </c>
      <c r="AU465" s="119" t="str">
        <f>IF(OR($B465="", L465="", L$10="", AU$9), "", IFERROR($B465+INDEX(Settings!$AF$19:$AF$33, MATCH(L$10, Settings!$Y$19:$Y$33, 0))+IF(INDEX(Settings!$AI$19:$AI$33, MATCH(L$10, Settings!$Y$19:$Y$33, 0))="", 0, INDEX($AO$2:$AU$8, MATCH(TEXT($B465, "ddd"), $AN$2:$AN$8, 0), MATCH(INDEX(Settings!$AI$19:$AI$33, MATCH(L$10, Settings!$Y$19:$Y$33, 0)), $AO$1:$AU$1, 0))), 0))</f>
        <v/>
      </c>
      <c r="AV465" s="119" t="str">
        <f>IF(OR($B465="", M465="", M$10="", AV$9), "", IFERROR($B465+INDEX(Settings!$AF$19:$AF$33, MATCH(M$10, Settings!$Y$19:$Y$33, 0))+IF(INDEX(Settings!$AI$19:$AI$33, MATCH(M$10, Settings!$Y$19:$Y$33, 0))="", 0, INDEX($AO$2:$AU$8, MATCH(TEXT($B465, "ddd"), $AN$2:$AN$8, 0), MATCH(INDEX(Settings!$AI$19:$AI$33, MATCH(M$10, Settings!$Y$19:$Y$33, 0)), $AO$1:$AU$1, 0))), 0))</f>
        <v/>
      </c>
      <c r="AW465" s="119" t="str">
        <f>IF(OR($B465="", N465="", N$10="", AW$9), "", IFERROR($B465+INDEX(Settings!$AF$19:$AF$33, MATCH(N$10, Settings!$Y$19:$Y$33, 0))+IF(INDEX(Settings!$AI$19:$AI$33, MATCH(N$10, Settings!$Y$19:$Y$33, 0))="", 0, INDEX($AO$2:$AU$8, MATCH(TEXT($B465, "ddd"), $AN$2:$AN$8, 0), MATCH(INDEX(Settings!$AI$19:$AI$33, MATCH(N$10, Settings!$Y$19:$Y$33, 0)), $AO$1:$AU$1, 0))), 0))</f>
        <v/>
      </c>
      <c r="AX465" s="119" t="str">
        <f>IF(OR($B465="", O465="", O$10="", AX$9), "", IFERROR($B465+INDEX(Settings!$AF$19:$AF$33, MATCH(O$10, Settings!$Y$19:$Y$33, 0))+IF(INDEX(Settings!$AI$19:$AI$33, MATCH(O$10, Settings!$Y$19:$Y$33, 0))="", 0, INDEX($AO$2:$AU$8, MATCH(TEXT($B465, "ddd"), $AN$2:$AN$8, 0), MATCH(INDEX(Settings!$AI$19:$AI$33, MATCH(O$10, Settings!$Y$19:$Y$33, 0)), $AO$1:$AU$1, 0))), 0))</f>
        <v/>
      </c>
      <c r="AY465" s="119" t="str">
        <f>IF(OR($B465="", P465="", P$10="", AY$9), "", IFERROR($B465+INDEX(Settings!$AF$19:$AF$33, MATCH(P$10, Settings!$Y$19:$Y$33, 0))+IF(INDEX(Settings!$AI$19:$AI$33, MATCH(P$10, Settings!$Y$19:$Y$33, 0))="", 0, INDEX($AO$2:$AU$8, MATCH(TEXT($B465, "ddd"), $AN$2:$AN$8, 0), MATCH(INDEX(Settings!$AI$19:$AI$33, MATCH(P$10, Settings!$Y$19:$Y$33, 0)), $AO$1:$AU$1, 0))), 0))</f>
        <v/>
      </c>
      <c r="AZ465" s="120" t="str">
        <f>IF(OR($B465="", Q465="", Q$10="", AZ$9), "", IFERROR($B465+INDEX(Settings!$AF$19:$AF$33, MATCH(Q$10, Settings!$Y$19:$Y$33, 0))+IF(INDEX(Settings!$AI$19:$AI$33, MATCH(Q$10, Settings!$Y$19:$Y$33, 0))="", 0, INDEX($AO$2:$AU$8, MATCH(TEXT($B465, "ddd"), $AN$2:$AN$8, 0), MATCH(INDEX(Settings!$AI$19:$AI$33, MATCH(Q$10, Settings!$Y$19:$Y$33, 0)), $AO$1:$AU$1, 0))), 0))</f>
        <v/>
      </c>
      <c r="BB465" s="118" t="str">
        <f>IF(OR(C$10="", $B465="", C465="", BB$9=""), "", IFERROR(WORKDAY((DATE(YEAR($B465), MONTH($B465)+INDEX(Settings!$AM$19:$AM$33, MATCH(C$10, Settings!$Y$19:$Y$33, 0)), IF(INDEX(Settings!$AQ$19:$AQ$33, MATCH(C$10, Settings!$Y$19:$Y$33, 0))=0, DAY($B465), INDEX(Settings!$AQ$19:$AQ$33, MATCH(C$10, Settings!$Y$19:$Y$33, 0))))-1), 1, Settings!$AY$23:$AY$38), ""))</f>
        <v/>
      </c>
      <c r="BC465" s="119" t="str">
        <f>IF(OR(D$10="", $B465="", D465="", BC$9=""), "", IFERROR(WORKDAY((DATE(YEAR($B465), MONTH($B465)+INDEX(Settings!$AM$19:$AM$33, MATCH(D$10, Settings!$Y$19:$Y$33, 0)), IF(INDEX(Settings!$AQ$19:$AQ$33, MATCH(D$10, Settings!$Y$19:$Y$33, 0))=0, DAY($B465), INDEX(Settings!$AQ$19:$AQ$33, MATCH(D$10, Settings!$Y$19:$Y$33, 0))))-1), 1, Settings!$AY$23:$AY$38), ""))</f>
        <v/>
      </c>
      <c r="BD465" s="119" t="str">
        <f>IF(OR(E$10="", $B465="", E465="", BD$9=""), "", IFERROR(WORKDAY((DATE(YEAR($B465), MONTH($B465)+INDEX(Settings!$AM$19:$AM$33, MATCH(E$10, Settings!$Y$19:$Y$33, 0)), IF(INDEX(Settings!$AQ$19:$AQ$33, MATCH(E$10, Settings!$Y$19:$Y$33, 0))=0, DAY($B465), INDEX(Settings!$AQ$19:$AQ$33, MATCH(E$10, Settings!$Y$19:$Y$33, 0))))-1), 1, Settings!$AY$23:$AY$38), ""))</f>
        <v/>
      </c>
      <c r="BE465" s="119" t="str">
        <f>IF(OR(F$10="", $B465="", F465="", BE$9=""), "", IFERROR(WORKDAY((DATE(YEAR($B465), MONTH($B465)+INDEX(Settings!$AM$19:$AM$33, MATCH(F$10, Settings!$Y$19:$Y$33, 0)), IF(INDEX(Settings!$AQ$19:$AQ$33, MATCH(F$10, Settings!$Y$19:$Y$33, 0))=0, DAY($B465), INDEX(Settings!$AQ$19:$AQ$33, MATCH(F$10, Settings!$Y$19:$Y$33, 0))))-1), 1, Settings!$AY$23:$AY$38), ""))</f>
        <v/>
      </c>
      <c r="BF465" s="119" t="str">
        <f>IF(OR(G$10="", $B465="", G465="", BF$9=""), "", IFERROR(WORKDAY((DATE(YEAR($B465), MONTH($B465)+INDEX(Settings!$AM$19:$AM$33, MATCH(G$10, Settings!$Y$19:$Y$33, 0)), IF(INDEX(Settings!$AQ$19:$AQ$33, MATCH(G$10, Settings!$Y$19:$Y$33, 0))=0, DAY($B465), INDEX(Settings!$AQ$19:$AQ$33, MATCH(G$10, Settings!$Y$19:$Y$33, 0))))-1), 1, Settings!$AY$23:$AY$38), ""))</f>
        <v/>
      </c>
      <c r="BG465" s="119" t="str">
        <f>IF(OR(H$10="", $B465="", H465="", BG$9=""), "", IFERROR(WORKDAY((DATE(YEAR($B465), MONTH($B465)+INDEX(Settings!$AM$19:$AM$33, MATCH(H$10, Settings!$Y$19:$Y$33, 0)), IF(INDEX(Settings!$AQ$19:$AQ$33, MATCH(H$10, Settings!$Y$19:$Y$33, 0))=0, DAY($B465), INDEX(Settings!$AQ$19:$AQ$33, MATCH(H$10, Settings!$Y$19:$Y$33, 0))))-1), 1, Settings!$AY$23:$AY$38), ""))</f>
        <v/>
      </c>
      <c r="BH465" s="119" t="str">
        <f>IF(OR(I$10="", $B465="", I465="", BH$9=""), "", IFERROR(WORKDAY((DATE(YEAR($B465), MONTH($B465)+INDEX(Settings!$AM$19:$AM$33, MATCH(I$10, Settings!$Y$19:$Y$33, 0)), IF(INDEX(Settings!$AQ$19:$AQ$33, MATCH(I$10, Settings!$Y$19:$Y$33, 0))=0, DAY($B465), INDEX(Settings!$AQ$19:$AQ$33, MATCH(I$10, Settings!$Y$19:$Y$33, 0))))-1), 1, Settings!$AY$23:$AY$38), ""))</f>
        <v/>
      </c>
      <c r="BI465" s="119" t="str">
        <f>IF(OR(J$10="", $B465="", J465="", BI$9=""), "", IFERROR(WORKDAY((DATE(YEAR($B465), MONTH($B465)+INDEX(Settings!$AM$19:$AM$33, MATCH(J$10, Settings!$Y$19:$Y$33, 0)), IF(INDEX(Settings!$AQ$19:$AQ$33, MATCH(J$10, Settings!$Y$19:$Y$33, 0))=0, DAY($B465), INDEX(Settings!$AQ$19:$AQ$33, MATCH(J$10, Settings!$Y$19:$Y$33, 0))))-1), 1, Settings!$AY$23:$AY$38), ""))</f>
        <v/>
      </c>
      <c r="BJ465" s="119" t="str">
        <f>IF(OR(K$10="", $B465="", K465="", BJ$9=""), "", IFERROR(WORKDAY((DATE(YEAR($B465), MONTH($B465)+INDEX(Settings!$AM$19:$AM$33, MATCH(K$10, Settings!$Y$19:$Y$33, 0)), IF(INDEX(Settings!$AQ$19:$AQ$33, MATCH(K$10, Settings!$Y$19:$Y$33, 0))=0, DAY($B465), INDEX(Settings!$AQ$19:$AQ$33, MATCH(K$10, Settings!$Y$19:$Y$33, 0))))-1), 1, Settings!$AY$23:$AY$38), ""))</f>
        <v/>
      </c>
      <c r="BK465" s="119" t="str">
        <f>IF(OR(L$10="", $B465="", L465="", BK$9=""), "", IFERROR(WORKDAY((DATE(YEAR($B465), MONTH($B465)+INDEX(Settings!$AM$19:$AM$33, MATCH(L$10, Settings!$Y$19:$Y$33, 0)), IF(INDEX(Settings!$AQ$19:$AQ$33, MATCH(L$10, Settings!$Y$19:$Y$33, 0))=0, DAY($B465), INDEX(Settings!$AQ$19:$AQ$33, MATCH(L$10, Settings!$Y$19:$Y$33, 0))))-1), 1, Settings!$AY$23:$AY$38), ""))</f>
        <v/>
      </c>
      <c r="BL465" s="119" t="str">
        <f>IF(OR(M$10="", $B465="", M465="", BL$9=""), "", IFERROR(WORKDAY((DATE(YEAR($B465), MONTH($B465)+INDEX(Settings!$AM$19:$AM$33, MATCH(M$10, Settings!$Y$19:$Y$33, 0)), IF(INDEX(Settings!$AQ$19:$AQ$33, MATCH(M$10, Settings!$Y$19:$Y$33, 0))=0, DAY($B465), INDEX(Settings!$AQ$19:$AQ$33, MATCH(M$10, Settings!$Y$19:$Y$33, 0))))-1), 1, Settings!$AY$23:$AY$38), ""))</f>
        <v/>
      </c>
      <c r="BM465" s="119" t="str">
        <f>IF(OR(N$10="", $B465="", N465="", BM$9=""), "", IFERROR(WORKDAY((DATE(YEAR($B465), MONTH($B465)+INDEX(Settings!$AM$19:$AM$33, MATCH(N$10, Settings!$Y$19:$Y$33, 0)), IF(INDEX(Settings!$AQ$19:$AQ$33, MATCH(N$10, Settings!$Y$19:$Y$33, 0))=0, DAY($B465), INDEX(Settings!$AQ$19:$AQ$33, MATCH(N$10, Settings!$Y$19:$Y$33, 0))))-1), 1, Settings!$AY$23:$AY$38), ""))</f>
        <v/>
      </c>
      <c r="BN465" s="119" t="str">
        <f>IF(OR(O$10="", $B465="", O465="", BN$9=""), "", IFERROR(WORKDAY((DATE(YEAR($B465), MONTH($B465)+INDEX(Settings!$AM$19:$AM$33, MATCH(O$10, Settings!$Y$19:$Y$33, 0)), IF(INDEX(Settings!$AQ$19:$AQ$33, MATCH(O$10, Settings!$Y$19:$Y$33, 0))=0, DAY($B465), INDEX(Settings!$AQ$19:$AQ$33, MATCH(O$10, Settings!$Y$19:$Y$33, 0))))-1), 1, Settings!$AY$23:$AY$38), ""))</f>
        <v/>
      </c>
      <c r="BO465" s="119" t="str">
        <f>IF(OR(P$10="", $B465="", P465="", BO$9=""), "", IFERROR(WORKDAY((DATE(YEAR($B465), MONTH($B465)+INDEX(Settings!$AM$19:$AM$33, MATCH(P$10, Settings!$Y$19:$Y$33, 0)), IF(INDEX(Settings!$AQ$19:$AQ$33, MATCH(P$10, Settings!$Y$19:$Y$33, 0))=0, DAY($B465), INDEX(Settings!$AQ$19:$AQ$33, MATCH(P$10, Settings!$Y$19:$Y$33, 0))))-1), 1, Settings!$AY$23:$AY$38), ""))</f>
        <v/>
      </c>
      <c r="BP465" s="120" t="str">
        <f>IF(OR(Q$10="", $B465="", Q465="", BP$9=""), "", IFERROR(WORKDAY((DATE(YEAR($B465), MONTH($B465)+INDEX(Settings!$AM$19:$AM$33, MATCH(Q$10, Settings!$Y$19:$Y$33, 0)), IF(INDEX(Settings!$AQ$19:$AQ$33, MATCH(Q$10, Settings!$Y$19:$Y$33, 0))=0, DAY($B465), INDEX(Settings!$AQ$19:$AQ$33, MATCH(Q$10, Settings!$Y$19:$Y$33, 0))))-1), 1, Settings!$AY$23:$AY$38), ""))</f>
        <v/>
      </c>
      <c r="BR465" s="118" t="str">
        <f>IF(BB465="", "", IF(BB465&lt;=$B465, WORKDAY(DATE(YEAR($BB465), MONTH(BB465)+1, DAY(BB465)-1), 1, Settings!$AY$23:$AY$38), BB465))</f>
        <v/>
      </c>
      <c r="BS465" s="119" t="str">
        <f>IF(BC465="", "", IF(BC465&lt;=$B465, WORKDAY(DATE(YEAR($BB465), MONTH(BC465)+1, DAY(BC465)-1), 1, Settings!$AY$23:$AY$38), BC465))</f>
        <v/>
      </c>
      <c r="BT465" s="119" t="str">
        <f>IF(BD465="", "", IF(BD465&lt;=$B465, WORKDAY(DATE(YEAR($BB465), MONTH(BD465)+1, DAY(BD465)-1), 1, Settings!$AY$23:$AY$38), BD465))</f>
        <v/>
      </c>
      <c r="BU465" s="119" t="str">
        <f>IF(BE465="", "", IF(BE465&lt;=$B465, WORKDAY(DATE(YEAR($BB465), MONTH(BE465)+1, DAY(BE465)-1), 1, Settings!$AY$23:$AY$38), BE465))</f>
        <v/>
      </c>
      <c r="BV465" s="119" t="str">
        <f>IF(BF465="", "", IF(BF465&lt;=$B465, WORKDAY(DATE(YEAR($BB465), MONTH(BF465)+1, DAY(BF465)-1), 1, Settings!$AY$23:$AY$38), BF465))</f>
        <v/>
      </c>
      <c r="BW465" s="119" t="str">
        <f>IF(BG465="", "", IF(BG465&lt;=$B465, WORKDAY(DATE(YEAR($BB465), MONTH(BG465)+1, DAY(BG465)-1), 1, Settings!$AY$23:$AY$38), BG465))</f>
        <v/>
      </c>
      <c r="BX465" s="119" t="str">
        <f>IF(BH465="", "", IF(BH465&lt;=$B465, WORKDAY(DATE(YEAR($BB465), MONTH(BH465)+1, DAY(BH465)-1), 1, Settings!$AY$23:$AY$38), BH465))</f>
        <v/>
      </c>
      <c r="BY465" s="119" t="str">
        <f>IF(BI465="", "", IF(BI465&lt;=$B465, WORKDAY(DATE(YEAR($BB465), MONTH(BI465)+1, DAY(BI465)-1), 1, Settings!$AY$23:$AY$38), BI465))</f>
        <v/>
      </c>
      <c r="BZ465" s="119" t="str">
        <f>IF(BJ465="", "", IF(BJ465&lt;=$B465, WORKDAY(DATE(YEAR($BB465), MONTH(BJ465)+1, DAY(BJ465)-1), 1, Settings!$AY$23:$AY$38), BJ465))</f>
        <v/>
      </c>
      <c r="CA465" s="119" t="str">
        <f>IF(BK465="", "", IF(BK465&lt;=$B465, WORKDAY(DATE(YEAR($BB465), MONTH(BK465)+1, DAY(BK465)-1), 1, Settings!$AY$23:$AY$38), BK465))</f>
        <v/>
      </c>
      <c r="CB465" s="119" t="str">
        <f>IF(BL465="", "", IF(BL465&lt;=$B465, WORKDAY(DATE(YEAR($BB465), MONTH(BL465)+1, DAY(BL465)-1), 1, Settings!$AY$23:$AY$38), BL465))</f>
        <v/>
      </c>
      <c r="CC465" s="119" t="str">
        <f>IF(BM465="", "", IF(BM465&lt;=$B465, WORKDAY(DATE(YEAR($BB465), MONTH(BM465)+1, DAY(BM465)-1), 1, Settings!$AY$23:$AY$38), BM465))</f>
        <v/>
      </c>
      <c r="CD465" s="119" t="str">
        <f>IF(BN465="", "", IF(BN465&lt;=$B465, WORKDAY(DATE(YEAR($BB465), MONTH(BN465)+1, DAY(BN465)-1), 1, Settings!$AY$23:$AY$38), BN465))</f>
        <v/>
      </c>
      <c r="CE465" s="119" t="str">
        <f>IF(BO465="", "", IF(BO465&lt;=$B465, WORKDAY(DATE(YEAR($BB465), MONTH(BO465)+1, DAY(BO465)-1), 1, Settings!$AY$23:$AY$38), BO465))</f>
        <v/>
      </c>
      <c r="CF465" s="120" t="str">
        <f>IF(BP465="", "", IF(BP465&lt;=$B465, WORKDAY(DATE(YEAR($BB465), MONTH(BP465)+1, DAY(BP465)-1), 1, Settings!$AY$23:$AY$38), BP465))</f>
        <v/>
      </c>
      <c r="CH465" s="48" t="str">
        <f t="shared" si="221"/>
        <v/>
      </c>
      <c r="CI465" s="49" t="str">
        <f t="shared" si="222"/>
        <v/>
      </c>
      <c r="CJ465" s="49" t="str">
        <f t="shared" si="223"/>
        <v/>
      </c>
      <c r="CK465" s="49" t="str">
        <f t="shared" si="224"/>
        <v/>
      </c>
      <c r="CL465" s="49" t="str">
        <f t="shared" si="225"/>
        <v/>
      </c>
      <c r="CM465" s="49" t="str">
        <f t="shared" si="226"/>
        <v/>
      </c>
      <c r="CN465" s="49" t="str">
        <f t="shared" si="227"/>
        <v/>
      </c>
      <c r="CO465" s="49" t="str">
        <f t="shared" si="228"/>
        <v/>
      </c>
      <c r="CP465" s="49" t="str">
        <f t="shared" si="229"/>
        <v/>
      </c>
      <c r="CQ465" s="49" t="str">
        <f t="shared" si="230"/>
        <v/>
      </c>
      <c r="CR465" s="49" t="str">
        <f t="shared" si="231"/>
        <v/>
      </c>
      <c r="CS465" s="49" t="str">
        <f t="shared" si="232"/>
        <v/>
      </c>
      <c r="CT465" s="49" t="str">
        <f t="shared" si="233"/>
        <v/>
      </c>
      <c r="CU465" s="49" t="str">
        <f t="shared" si="234"/>
        <v/>
      </c>
      <c r="CV465" s="16" t="str">
        <f t="shared" si="235"/>
        <v/>
      </c>
      <c r="CX465" s="48" t="str">
        <f t="shared" si="236"/>
        <v/>
      </c>
      <c r="CY465" s="49" t="str">
        <f t="shared" si="237"/>
        <v/>
      </c>
      <c r="CZ465" s="49" t="str">
        <f t="shared" si="238"/>
        <v/>
      </c>
      <c r="DA465" s="49" t="str">
        <f t="shared" si="239"/>
        <v/>
      </c>
      <c r="DB465" s="49" t="str">
        <f t="shared" si="240"/>
        <v/>
      </c>
      <c r="DC465" s="49" t="str">
        <f t="shared" si="241"/>
        <v/>
      </c>
      <c r="DD465" s="49" t="str">
        <f t="shared" si="242"/>
        <v/>
      </c>
      <c r="DE465" s="49" t="str">
        <f t="shared" si="243"/>
        <v/>
      </c>
      <c r="DF465" s="49" t="str">
        <f t="shared" si="244"/>
        <v/>
      </c>
      <c r="DG465" s="49" t="str">
        <f t="shared" si="245"/>
        <v/>
      </c>
      <c r="DH465" s="49" t="str">
        <f t="shared" si="246"/>
        <v/>
      </c>
      <c r="DI465" s="49" t="str">
        <f t="shared" si="247"/>
        <v/>
      </c>
      <c r="DJ465" s="49" t="str">
        <f t="shared" si="248"/>
        <v/>
      </c>
      <c r="DK465" s="49" t="str">
        <f t="shared" si="249"/>
        <v/>
      </c>
      <c r="DL465" s="16" t="str">
        <f t="shared" si="250"/>
        <v/>
      </c>
      <c r="DN465" s="17" t="str">
        <f t="shared" si="251"/>
        <v>Sep 2020</v>
      </c>
    </row>
    <row r="466" spans="1:118" x14ac:dyDescent="0.25">
      <c r="A466" s="30"/>
      <c r="B466" s="102">
        <f>IF(B465="", "", IFERROR(IF(B465+1&gt;Settings!$G$25, "", B465+1), ""))</f>
        <v>44102</v>
      </c>
      <c r="C466" s="294"/>
      <c r="D466" s="295"/>
      <c r="E466" s="295"/>
      <c r="F466" s="295"/>
      <c r="G466" s="295"/>
      <c r="H466" s="295"/>
      <c r="I466" s="295"/>
      <c r="J466" s="295"/>
      <c r="K466" s="295"/>
      <c r="L466" s="295"/>
      <c r="M466" s="295"/>
      <c r="N466" s="295"/>
      <c r="O466" s="295"/>
      <c r="P466" s="295"/>
      <c r="Q466" s="296"/>
      <c r="R466" s="30"/>
      <c r="T466" s="17" t="str">
        <f>IF($B466="", "", IF($B466&lt;Settings!$G$23, "Old", "New"))</f>
        <v>New</v>
      </c>
      <c r="AL466" s="118" t="str">
        <f>IF(OR($B466="", C466="", C$10="", AL$9), "", IFERROR($B466+INDEX(Settings!$AF$19:$AF$33, MATCH(C$10, Settings!$Y$19:$Y$33, 0))+IF(INDEX(Settings!$AI$19:$AI$33, MATCH(C$10, Settings!$Y$19:$Y$33, 0))="", 0, INDEX($AO$2:$AU$8, MATCH(TEXT($B466, "ddd"), $AN$2:$AN$8, 0), MATCH(INDEX(Settings!$AI$19:$AI$33, MATCH(C$10, Settings!$Y$19:$Y$33, 0)), $AO$1:$AU$1, 0))), 0))</f>
        <v/>
      </c>
      <c r="AM466" s="119" t="str">
        <f>IF(OR($B466="", D466="", D$10="", AM$9), "", IFERROR($B466+INDEX(Settings!$AF$19:$AF$33, MATCH(D$10, Settings!$Y$19:$Y$33, 0))+IF(INDEX(Settings!$AI$19:$AI$33, MATCH(D$10, Settings!$Y$19:$Y$33, 0))="", 0, INDEX($AO$2:$AU$8, MATCH(TEXT($B466, "ddd"), $AN$2:$AN$8, 0), MATCH(INDEX(Settings!$AI$19:$AI$33, MATCH(D$10, Settings!$Y$19:$Y$33, 0)), $AO$1:$AU$1, 0))), 0))</f>
        <v/>
      </c>
      <c r="AN466" s="119" t="str">
        <f>IF(OR($B466="", E466="", E$10="", AN$9), "", IFERROR($B466+INDEX(Settings!$AF$19:$AF$33, MATCH(E$10, Settings!$Y$19:$Y$33, 0))+IF(INDEX(Settings!$AI$19:$AI$33, MATCH(E$10, Settings!$Y$19:$Y$33, 0))="", 0, INDEX($AO$2:$AU$8, MATCH(TEXT($B466, "ddd"), $AN$2:$AN$8, 0), MATCH(INDEX(Settings!$AI$19:$AI$33, MATCH(E$10, Settings!$Y$19:$Y$33, 0)), $AO$1:$AU$1, 0))), 0))</f>
        <v/>
      </c>
      <c r="AO466" s="119" t="str">
        <f>IF(OR($B466="", F466="", F$10="", AO$9), "", IFERROR($B466+INDEX(Settings!$AF$19:$AF$33, MATCH(F$10, Settings!$Y$19:$Y$33, 0))+IF(INDEX(Settings!$AI$19:$AI$33, MATCH(F$10, Settings!$Y$19:$Y$33, 0))="", 0, INDEX($AO$2:$AU$8, MATCH(TEXT($B466, "ddd"), $AN$2:$AN$8, 0), MATCH(INDEX(Settings!$AI$19:$AI$33, MATCH(F$10, Settings!$Y$19:$Y$33, 0)), $AO$1:$AU$1, 0))), 0))</f>
        <v/>
      </c>
      <c r="AP466" s="119" t="str">
        <f>IF(OR($B466="", G466="", G$10="", AP$9), "", IFERROR($B466+INDEX(Settings!$AF$19:$AF$33, MATCH(G$10, Settings!$Y$19:$Y$33, 0))+IF(INDEX(Settings!$AI$19:$AI$33, MATCH(G$10, Settings!$Y$19:$Y$33, 0))="", 0, INDEX($AO$2:$AU$8, MATCH(TEXT($B466, "ddd"), $AN$2:$AN$8, 0), MATCH(INDEX(Settings!$AI$19:$AI$33, MATCH(G$10, Settings!$Y$19:$Y$33, 0)), $AO$1:$AU$1, 0))), 0))</f>
        <v/>
      </c>
      <c r="AQ466" s="119" t="str">
        <f>IF(OR($B466="", H466="", H$10="", AQ$9), "", IFERROR($B466+INDEX(Settings!$AF$19:$AF$33, MATCH(H$10, Settings!$Y$19:$Y$33, 0))+IF(INDEX(Settings!$AI$19:$AI$33, MATCH(H$10, Settings!$Y$19:$Y$33, 0))="", 0, INDEX($AO$2:$AU$8, MATCH(TEXT($B466, "ddd"), $AN$2:$AN$8, 0), MATCH(INDEX(Settings!$AI$19:$AI$33, MATCH(H$10, Settings!$Y$19:$Y$33, 0)), $AO$1:$AU$1, 0))), 0))</f>
        <v/>
      </c>
      <c r="AR466" s="119" t="str">
        <f>IF(OR($B466="", I466="", I$10="", AR$9), "", IFERROR($B466+INDEX(Settings!$AF$19:$AF$33, MATCH(I$10, Settings!$Y$19:$Y$33, 0))+IF(INDEX(Settings!$AI$19:$AI$33, MATCH(I$10, Settings!$Y$19:$Y$33, 0))="", 0, INDEX($AO$2:$AU$8, MATCH(TEXT($B466, "ddd"), $AN$2:$AN$8, 0), MATCH(INDEX(Settings!$AI$19:$AI$33, MATCH(I$10, Settings!$Y$19:$Y$33, 0)), $AO$1:$AU$1, 0))), 0))</f>
        <v/>
      </c>
      <c r="AS466" s="119" t="str">
        <f>IF(OR($B466="", J466="", J$10="", AS$9), "", IFERROR($B466+INDEX(Settings!$AF$19:$AF$33, MATCH(J$10, Settings!$Y$19:$Y$33, 0))+IF(INDEX(Settings!$AI$19:$AI$33, MATCH(J$10, Settings!$Y$19:$Y$33, 0))="", 0, INDEX($AO$2:$AU$8, MATCH(TEXT($B466, "ddd"), $AN$2:$AN$8, 0), MATCH(INDEX(Settings!$AI$19:$AI$33, MATCH(J$10, Settings!$Y$19:$Y$33, 0)), $AO$1:$AU$1, 0))), 0))</f>
        <v/>
      </c>
      <c r="AT466" s="119" t="str">
        <f>IF(OR($B466="", K466="", K$10="", AT$9), "", IFERROR($B466+INDEX(Settings!$AF$19:$AF$33, MATCH(K$10, Settings!$Y$19:$Y$33, 0))+IF(INDEX(Settings!$AI$19:$AI$33, MATCH(K$10, Settings!$Y$19:$Y$33, 0))="", 0, INDEX($AO$2:$AU$8, MATCH(TEXT($B466, "ddd"), $AN$2:$AN$8, 0), MATCH(INDEX(Settings!$AI$19:$AI$33, MATCH(K$10, Settings!$Y$19:$Y$33, 0)), $AO$1:$AU$1, 0))), 0))</f>
        <v/>
      </c>
      <c r="AU466" s="119" t="str">
        <f>IF(OR($B466="", L466="", L$10="", AU$9), "", IFERROR($B466+INDEX(Settings!$AF$19:$AF$33, MATCH(L$10, Settings!$Y$19:$Y$33, 0))+IF(INDEX(Settings!$AI$19:$AI$33, MATCH(L$10, Settings!$Y$19:$Y$33, 0))="", 0, INDEX($AO$2:$AU$8, MATCH(TEXT($B466, "ddd"), $AN$2:$AN$8, 0), MATCH(INDEX(Settings!$AI$19:$AI$33, MATCH(L$10, Settings!$Y$19:$Y$33, 0)), $AO$1:$AU$1, 0))), 0))</f>
        <v/>
      </c>
      <c r="AV466" s="119" t="str">
        <f>IF(OR($B466="", M466="", M$10="", AV$9), "", IFERROR($B466+INDEX(Settings!$AF$19:$AF$33, MATCH(M$10, Settings!$Y$19:$Y$33, 0))+IF(INDEX(Settings!$AI$19:$AI$33, MATCH(M$10, Settings!$Y$19:$Y$33, 0))="", 0, INDEX($AO$2:$AU$8, MATCH(TEXT($B466, "ddd"), $AN$2:$AN$8, 0), MATCH(INDEX(Settings!$AI$19:$AI$33, MATCH(M$10, Settings!$Y$19:$Y$33, 0)), $AO$1:$AU$1, 0))), 0))</f>
        <v/>
      </c>
      <c r="AW466" s="119" t="str">
        <f>IF(OR($B466="", N466="", N$10="", AW$9), "", IFERROR($B466+INDEX(Settings!$AF$19:$AF$33, MATCH(N$10, Settings!$Y$19:$Y$33, 0))+IF(INDEX(Settings!$AI$19:$AI$33, MATCH(N$10, Settings!$Y$19:$Y$33, 0))="", 0, INDEX($AO$2:$AU$8, MATCH(TEXT($B466, "ddd"), $AN$2:$AN$8, 0), MATCH(INDEX(Settings!$AI$19:$AI$33, MATCH(N$10, Settings!$Y$19:$Y$33, 0)), $AO$1:$AU$1, 0))), 0))</f>
        <v/>
      </c>
      <c r="AX466" s="119" t="str">
        <f>IF(OR($B466="", O466="", O$10="", AX$9), "", IFERROR($B466+INDEX(Settings!$AF$19:$AF$33, MATCH(O$10, Settings!$Y$19:$Y$33, 0))+IF(INDEX(Settings!$AI$19:$AI$33, MATCH(O$10, Settings!$Y$19:$Y$33, 0))="", 0, INDEX($AO$2:$AU$8, MATCH(TEXT($B466, "ddd"), $AN$2:$AN$8, 0), MATCH(INDEX(Settings!$AI$19:$AI$33, MATCH(O$10, Settings!$Y$19:$Y$33, 0)), $AO$1:$AU$1, 0))), 0))</f>
        <v/>
      </c>
      <c r="AY466" s="119" t="str">
        <f>IF(OR($B466="", P466="", P$10="", AY$9), "", IFERROR($B466+INDEX(Settings!$AF$19:$AF$33, MATCH(P$10, Settings!$Y$19:$Y$33, 0))+IF(INDEX(Settings!$AI$19:$AI$33, MATCH(P$10, Settings!$Y$19:$Y$33, 0))="", 0, INDEX($AO$2:$AU$8, MATCH(TEXT($B466, "ddd"), $AN$2:$AN$8, 0), MATCH(INDEX(Settings!$AI$19:$AI$33, MATCH(P$10, Settings!$Y$19:$Y$33, 0)), $AO$1:$AU$1, 0))), 0))</f>
        <v/>
      </c>
      <c r="AZ466" s="120" t="str">
        <f>IF(OR($B466="", Q466="", Q$10="", AZ$9), "", IFERROR($B466+INDEX(Settings!$AF$19:$AF$33, MATCH(Q$10, Settings!$Y$19:$Y$33, 0))+IF(INDEX(Settings!$AI$19:$AI$33, MATCH(Q$10, Settings!$Y$19:$Y$33, 0))="", 0, INDEX($AO$2:$AU$8, MATCH(TEXT($B466, "ddd"), $AN$2:$AN$8, 0), MATCH(INDEX(Settings!$AI$19:$AI$33, MATCH(Q$10, Settings!$Y$19:$Y$33, 0)), $AO$1:$AU$1, 0))), 0))</f>
        <v/>
      </c>
      <c r="BB466" s="118" t="str">
        <f>IF(OR(C$10="", $B466="", C466="", BB$9=""), "", IFERROR(WORKDAY((DATE(YEAR($B466), MONTH($B466)+INDEX(Settings!$AM$19:$AM$33, MATCH(C$10, Settings!$Y$19:$Y$33, 0)), IF(INDEX(Settings!$AQ$19:$AQ$33, MATCH(C$10, Settings!$Y$19:$Y$33, 0))=0, DAY($B466), INDEX(Settings!$AQ$19:$AQ$33, MATCH(C$10, Settings!$Y$19:$Y$33, 0))))-1), 1, Settings!$AY$23:$AY$38), ""))</f>
        <v/>
      </c>
      <c r="BC466" s="119" t="str">
        <f>IF(OR(D$10="", $B466="", D466="", BC$9=""), "", IFERROR(WORKDAY((DATE(YEAR($B466), MONTH($B466)+INDEX(Settings!$AM$19:$AM$33, MATCH(D$10, Settings!$Y$19:$Y$33, 0)), IF(INDEX(Settings!$AQ$19:$AQ$33, MATCH(D$10, Settings!$Y$19:$Y$33, 0))=0, DAY($B466), INDEX(Settings!$AQ$19:$AQ$33, MATCH(D$10, Settings!$Y$19:$Y$33, 0))))-1), 1, Settings!$AY$23:$AY$38), ""))</f>
        <v/>
      </c>
      <c r="BD466" s="119" t="str">
        <f>IF(OR(E$10="", $B466="", E466="", BD$9=""), "", IFERROR(WORKDAY((DATE(YEAR($B466), MONTH($B466)+INDEX(Settings!$AM$19:$AM$33, MATCH(E$10, Settings!$Y$19:$Y$33, 0)), IF(INDEX(Settings!$AQ$19:$AQ$33, MATCH(E$10, Settings!$Y$19:$Y$33, 0))=0, DAY($B466), INDEX(Settings!$AQ$19:$AQ$33, MATCH(E$10, Settings!$Y$19:$Y$33, 0))))-1), 1, Settings!$AY$23:$AY$38), ""))</f>
        <v/>
      </c>
      <c r="BE466" s="119" t="str">
        <f>IF(OR(F$10="", $B466="", F466="", BE$9=""), "", IFERROR(WORKDAY((DATE(YEAR($B466), MONTH($B466)+INDEX(Settings!$AM$19:$AM$33, MATCH(F$10, Settings!$Y$19:$Y$33, 0)), IF(INDEX(Settings!$AQ$19:$AQ$33, MATCH(F$10, Settings!$Y$19:$Y$33, 0))=0, DAY($B466), INDEX(Settings!$AQ$19:$AQ$33, MATCH(F$10, Settings!$Y$19:$Y$33, 0))))-1), 1, Settings!$AY$23:$AY$38), ""))</f>
        <v/>
      </c>
      <c r="BF466" s="119" t="str">
        <f>IF(OR(G$10="", $B466="", G466="", BF$9=""), "", IFERROR(WORKDAY((DATE(YEAR($B466), MONTH($B466)+INDEX(Settings!$AM$19:$AM$33, MATCH(G$10, Settings!$Y$19:$Y$33, 0)), IF(INDEX(Settings!$AQ$19:$AQ$33, MATCH(G$10, Settings!$Y$19:$Y$33, 0))=0, DAY($B466), INDEX(Settings!$AQ$19:$AQ$33, MATCH(G$10, Settings!$Y$19:$Y$33, 0))))-1), 1, Settings!$AY$23:$AY$38), ""))</f>
        <v/>
      </c>
      <c r="BG466" s="119" t="str">
        <f>IF(OR(H$10="", $B466="", H466="", BG$9=""), "", IFERROR(WORKDAY((DATE(YEAR($B466), MONTH($B466)+INDEX(Settings!$AM$19:$AM$33, MATCH(H$10, Settings!$Y$19:$Y$33, 0)), IF(INDEX(Settings!$AQ$19:$AQ$33, MATCH(H$10, Settings!$Y$19:$Y$33, 0))=0, DAY($B466), INDEX(Settings!$AQ$19:$AQ$33, MATCH(H$10, Settings!$Y$19:$Y$33, 0))))-1), 1, Settings!$AY$23:$AY$38), ""))</f>
        <v/>
      </c>
      <c r="BH466" s="119" t="str">
        <f>IF(OR(I$10="", $B466="", I466="", BH$9=""), "", IFERROR(WORKDAY((DATE(YEAR($B466), MONTH($B466)+INDEX(Settings!$AM$19:$AM$33, MATCH(I$10, Settings!$Y$19:$Y$33, 0)), IF(INDEX(Settings!$AQ$19:$AQ$33, MATCH(I$10, Settings!$Y$19:$Y$33, 0))=0, DAY($B466), INDEX(Settings!$AQ$19:$AQ$33, MATCH(I$10, Settings!$Y$19:$Y$33, 0))))-1), 1, Settings!$AY$23:$AY$38), ""))</f>
        <v/>
      </c>
      <c r="BI466" s="119" t="str">
        <f>IF(OR(J$10="", $B466="", J466="", BI$9=""), "", IFERROR(WORKDAY((DATE(YEAR($B466), MONTH($B466)+INDEX(Settings!$AM$19:$AM$33, MATCH(J$10, Settings!$Y$19:$Y$33, 0)), IF(INDEX(Settings!$AQ$19:$AQ$33, MATCH(J$10, Settings!$Y$19:$Y$33, 0))=0, DAY($B466), INDEX(Settings!$AQ$19:$AQ$33, MATCH(J$10, Settings!$Y$19:$Y$33, 0))))-1), 1, Settings!$AY$23:$AY$38), ""))</f>
        <v/>
      </c>
      <c r="BJ466" s="119" t="str">
        <f>IF(OR(K$10="", $B466="", K466="", BJ$9=""), "", IFERROR(WORKDAY((DATE(YEAR($B466), MONTH($B466)+INDEX(Settings!$AM$19:$AM$33, MATCH(K$10, Settings!$Y$19:$Y$33, 0)), IF(INDEX(Settings!$AQ$19:$AQ$33, MATCH(K$10, Settings!$Y$19:$Y$33, 0))=0, DAY($B466), INDEX(Settings!$AQ$19:$AQ$33, MATCH(K$10, Settings!$Y$19:$Y$33, 0))))-1), 1, Settings!$AY$23:$AY$38), ""))</f>
        <v/>
      </c>
      <c r="BK466" s="119" t="str">
        <f>IF(OR(L$10="", $B466="", L466="", BK$9=""), "", IFERROR(WORKDAY((DATE(YEAR($B466), MONTH($B466)+INDEX(Settings!$AM$19:$AM$33, MATCH(L$10, Settings!$Y$19:$Y$33, 0)), IF(INDEX(Settings!$AQ$19:$AQ$33, MATCH(L$10, Settings!$Y$19:$Y$33, 0))=0, DAY($B466), INDEX(Settings!$AQ$19:$AQ$33, MATCH(L$10, Settings!$Y$19:$Y$33, 0))))-1), 1, Settings!$AY$23:$AY$38), ""))</f>
        <v/>
      </c>
      <c r="BL466" s="119" t="str">
        <f>IF(OR(M$10="", $B466="", M466="", BL$9=""), "", IFERROR(WORKDAY((DATE(YEAR($B466), MONTH($B466)+INDEX(Settings!$AM$19:$AM$33, MATCH(M$10, Settings!$Y$19:$Y$33, 0)), IF(INDEX(Settings!$AQ$19:$AQ$33, MATCH(M$10, Settings!$Y$19:$Y$33, 0))=0, DAY($B466), INDEX(Settings!$AQ$19:$AQ$33, MATCH(M$10, Settings!$Y$19:$Y$33, 0))))-1), 1, Settings!$AY$23:$AY$38), ""))</f>
        <v/>
      </c>
      <c r="BM466" s="119" t="str">
        <f>IF(OR(N$10="", $B466="", N466="", BM$9=""), "", IFERROR(WORKDAY((DATE(YEAR($B466), MONTH($B466)+INDEX(Settings!$AM$19:$AM$33, MATCH(N$10, Settings!$Y$19:$Y$33, 0)), IF(INDEX(Settings!$AQ$19:$AQ$33, MATCH(N$10, Settings!$Y$19:$Y$33, 0))=0, DAY($B466), INDEX(Settings!$AQ$19:$AQ$33, MATCH(N$10, Settings!$Y$19:$Y$33, 0))))-1), 1, Settings!$AY$23:$AY$38), ""))</f>
        <v/>
      </c>
      <c r="BN466" s="119" t="str">
        <f>IF(OR(O$10="", $B466="", O466="", BN$9=""), "", IFERROR(WORKDAY((DATE(YEAR($B466), MONTH($B466)+INDEX(Settings!$AM$19:$AM$33, MATCH(O$10, Settings!$Y$19:$Y$33, 0)), IF(INDEX(Settings!$AQ$19:$AQ$33, MATCH(O$10, Settings!$Y$19:$Y$33, 0))=0, DAY($B466), INDEX(Settings!$AQ$19:$AQ$33, MATCH(O$10, Settings!$Y$19:$Y$33, 0))))-1), 1, Settings!$AY$23:$AY$38), ""))</f>
        <v/>
      </c>
      <c r="BO466" s="119" t="str">
        <f>IF(OR(P$10="", $B466="", P466="", BO$9=""), "", IFERROR(WORKDAY((DATE(YEAR($B466), MONTH($B466)+INDEX(Settings!$AM$19:$AM$33, MATCH(P$10, Settings!$Y$19:$Y$33, 0)), IF(INDEX(Settings!$AQ$19:$AQ$33, MATCH(P$10, Settings!$Y$19:$Y$33, 0))=0, DAY($B466), INDEX(Settings!$AQ$19:$AQ$33, MATCH(P$10, Settings!$Y$19:$Y$33, 0))))-1), 1, Settings!$AY$23:$AY$38), ""))</f>
        <v/>
      </c>
      <c r="BP466" s="120" t="str">
        <f>IF(OR(Q$10="", $B466="", Q466="", BP$9=""), "", IFERROR(WORKDAY((DATE(YEAR($B466), MONTH($B466)+INDEX(Settings!$AM$19:$AM$33, MATCH(Q$10, Settings!$Y$19:$Y$33, 0)), IF(INDEX(Settings!$AQ$19:$AQ$33, MATCH(Q$10, Settings!$Y$19:$Y$33, 0))=0, DAY($B466), INDEX(Settings!$AQ$19:$AQ$33, MATCH(Q$10, Settings!$Y$19:$Y$33, 0))))-1), 1, Settings!$AY$23:$AY$38), ""))</f>
        <v/>
      </c>
      <c r="BR466" s="118" t="str">
        <f>IF(BB466="", "", IF(BB466&lt;=$B466, WORKDAY(DATE(YEAR($BB466), MONTH(BB466)+1, DAY(BB466)-1), 1, Settings!$AY$23:$AY$38), BB466))</f>
        <v/>
      </c>
      <c r="BS466" s="119" t="str">
        <f>IF(BC466="", "", IF(BC466&lt;=$B466, WORKDAY(DATE(YEAR($BB466), MONTH(BC466)+1, DAY(BC466)-1), 1, Settings!$AY$23:$AY$38), BC466))</f>
        <v/>
      </c>
      <c r="BT466" s="119" t="str">
        <f>IF(BD466="", "", IF(BD466&lt;=$B466, WORKDAY(DATE(YEAR($BB466), MONTH(BD466)+1, DAY(BD466)-1), 1, Settings!$AY$23:$AY$38), BD466))</f>
        <v/>
      </c>
      <c r="BU466" s="119" t="str">
        <f>IF(BE466="", "", IF(BE466&lt;=$B466, WORKDAY(DATE(YEAR($BB466), MONTH(BE466)+1, DAY(BE466)-1), 1, Settings!$AY$23:$AY$38), BE466))</f>
        <v/>
      </c>
      <c r="BV466" s="119" t="str">
        <f>IF(BF466="", "", IF(BF466&lt;=$B466, WORKDAY(DATE(YEAR($BB466), MONTH(BF466)+1, DAY(BF466)-1), 1, Settings!$AY$23:$AY$38), BF466))</f>
        <v/>
      </c>
      <c r="BW466" s="119" t="str">
        <f>IF(BG466="", "", IF(BG466&lt;=$B466, WORKDAY(DATE(YEAR($BB466), MONTH(BG466)+1, DAY(BG466)-1), 1, Settings!$AY$23:$AY$38), BG466))</f>
        <v/>
      </c>
      <c r="BX466" s="119" t="str">
        <f>IF(BH466="", "", IF(BH466&lt;=$B466, WORKDAY(DATE(YEAR($BB466), MONTH(BH466)+1, DAY(BH466)-1), 1, Settings!$AY$23:$AY$38), BH466))</f>
        <v/>
      </c>
      <c r="BY466" s="119" t="str">
        <f>IF(BI466="", "", IF(BI466&lt;=$B466, WORKDAY(DATE(YEAR($BB466), MONTH(BI466)+1, DAY(BI466)-1), 1, Settings!$AY$23:$AY$38), BI466))</f>
        <v/>
      </c>
      <c r="BZ466" s="119" t="str">
        <f>IF(BJ466="", "", IF(BJ466&lt;=$B466, WORKDAY(DATE(YEAR($BB466), MONTH(BJ466)+1, DAY(BJ466)-1), 1, Settings!$AY$23:$AY$38), BJ466))</f>
        <v/>
      </c>
      <c r="CA466" s="119" t="str">
        <f>IF(BK466="", "", IF(BK466&lt;=$B466, WORKDAY(DATE(YEAR($BB466), MONTH(BK466)+1, DAY(BK466)-1), 1, Settings!$AY$23:$AY$38), BK466))</f>
        <v/>
      </c>
      <c r="CB466" s="119" t="str">
        <f>IF(BL466="", "", IF(BL466&lt;=$B466, WORKDAY(DATE(YEAR($BB466), MONTH(BL466)+1, DAY(BL466)-1), 1, Settings!$AY$23:$AY$38), BL466))</f>
        <v/>
      </c>
      <c r="CC466" s="119" t="str">
        <f>IF(BM466="", "", IF(BM466&lt;=$B466, WORKDAY(DATE(YEAR($BB466), MONTH(BM466)+1, DAY(BM466)-1), 1, Settings!$AY$23:$AY$38), BM466))</f>
        <v/>
      </c>
      <c r="CD466" s="119" t="str">
        <f>IF(BN466="", "", IF(BN466&lt;=$B466, WORKDAY(DATE(YEAR($BB466), MONTH(BN466)+1, DAY(BN466)-1), 1, Settings!$AY$23:$AY$38), BN466))</f>
        <v/>
      </c>
      <c r="CE466" s="119" t="str">
        <f>IF(BO466="", "", IF(BO466&lt;=$B466, WORKDAY(DATE(YEAR($BB466), MONTH(BO466)+1, DAY(BO466)-1), 1, Settings!$AY$23:$AY$38), BO466))</f>
        <v/>
      </c>
      <c r="CF466" s="120" t="str">
        <f>IF(BP466="", "", IF(BP466&lt;=$B466, WORKDAY(DATE(YEAR($BB466), MONTH(BP466)+1, DAY(BP466)-1), 1, Settings!$AY$23:$AY$38), BP466))</f>
        <v/>
      </c>
      <c r="CH466" s="48" t="str">
        <f t="shared" si="221"/>
        <v/>
      </c>
      <c r="CI466" s="49" t="str">
        <f t="shared" si="222"/>
        <v/>
      </c>
      <c r="CJ466" s="49" t="str">
        <f t="shared" si="223"/>
        <v/>
      </c>
      <c r="CK466" s="49" t="str">
        <f t="shared" si="224"/>
        <v/>
      </c>
      <c r="CL466" s="49" t="str">
        <f t="shared" si="225"/>
        <v/>
      </c>
      <c r="CM466" s="49" t="str">
        <f t="shared" si="226"/>
        <v/>
      </c>
      <c r="CN466" s="49" t="str">
        <f t="shared" si="227"/>
        <v/>
      </c>
      <c r="CO466" s="49" t="str">
        <f t="shared" si="228"/>
        <v/>
      </c>
      <c r="CP466" s="49" t="str">
        <f t="shared" si="229"/>
        <v/>
      </c>
      <c r="CQ466" s="49" t="str">
        <f t="shared" si="230"/>
        <v/>
      </c>
      <c r="CR466" s="49" t="str">
        <f t="shared" si="231"/>
        <v/>
      </c>
      <c r="CS466" s="49" t="str">
        <f t="shared" si="232"/>
        <v/>
      </c>
      <c r="CT466" s="49" t="str">
        <f t="shared" si="233"/>
        <v/>
      </c>
      <c r="CU466" s="49" t="str">
        <f t="shared" si="234"/>
        <v/>
      </c>
      <c r="CV466" s="16" t="str">
        <f t="shared" si="235"/>
        <v/>
      </c>
      <c r="CX466" s="48" t="str">
        <f t="shared" si="236"/>
        <v/>
      </c>
      <c r="CY466" s="49" t="str">
        <f t="shared" si="237"/>
        <v/>
      </c>
      <c r="CZ466" s="49" t="str">
        <f t="shared" si="238"/>
        <v/>
      </c>
      <c r="DA466" s="49" t="str">
        <f t="shared" si="239"/>
        <v/>
      </c>
      <c r="DB466" s="49" t="str">
        <f t="shared" si="240"/>
        <v/>
      </c>
      <c r="DC466" s="49" t="str">
        <f t="shared" si="241"/>
        <v/>
      </c>
      <c r="DD466" s="49" t="str">
        <f t="shared" si="242"/>
        <v/>
      </c>
      <c r="DE466" s="49" t="str">
        <f t="shared" si="243"/>
        <v/>
      </c>
      <c r="DF466" s="49" t="str">
        <f t="shared" si="244"/>
        <v/>
      </c>
      <c r="DG466" s="49" t="str">
        <f t="shared" si="245"/>
        <v/>
      </c>
      <c r="DH466" s="49" t="str">
        <f t="shared" si="246"/>
        <v/>
      </c>
      <c r="DI466" s="49" t="str">
        <f t="shared" si="247"/>
        <v/>
      </c>
      <c r="DJ466" s="49" t="str">
        <f t="shared" si="248"/>
        <v/>
      </c>
      <c r="DK466" s="49" t="str">
        <f t="shared" si="249"/>
        <v/>
      </c>
      <c r="DL466" s="16" t="str">
        <f t="shared" si="250"/>
        <v/>
      </c>
      <c r="DN466" s="17" t="str">
        <f t="shared" si="251"/>
        <v>Sep 2020</v>
      </c>
    </row>
    <row r="467" spans="1:118" x14ac:dyDescent="0.25">
      <c r="A467" s="30"/>
      <c r="B467" s="102">
        <f>IF(B466="", "", IFERROR(IF(B466+1&gt;Settings!$G$25, "", B466+1), ""))</f>
        <v>44103</v>
      </c>
      <c r="C467" s="294"/>
      <c r="D467" s="295"/>
      <c r="E467" s="295"/>
      <c r="F467" s="295"/>
      <c r="G467" s="295"/>
      <c r="H467" s="295"/>
      <c r="I467" s="295"/>
      <c r="J467" s="295"/>
      <c r="K467" s="295"/>
      <c r="L467" s="295"/>
      <c r="M467" s="295"/>
      <c r="N467" s="295"/>
      <c r="O467" s="295"/>
      <c r="P467" s="295"/>
      <c r="Q467" s="296"/>
      <c r="R467" s="30"/>
      <c r="T467" s="17" t="str">
        <f>IF($B467="", "", IF($B467&lt;Settings!$G$23, "Old", "New"))</f>
        <v>New</v>
      </c>
      <c r="AL467" s="118" t="str">
        <f>IF(OR($B467="", C467="", C$10="", AL$9), "", IFERROR($B467+INDEX(Settings!$AF$19:$AF$33, MATCH(C$10, Settings!$Y$19:$Y$33, 0))+IF(INDEX(Settings!$AI$19:$AI$33, MATCH(C$10, Settings!$Y$19:$Y$33, 0))="", 0, INDEX($AO$2:$AU$8, MATCH(TEXT($B467, "ddd"), $AN$2:$AN$8, 0), MATCH(INDEX(Settings!$AI$19:$AI$33, MATCH(C$10, Settings!$Y$19:$Y$33, 0)), $AO$1:$AU$1, 0))), 0))</f>
        <v/>
      </c>
      <c r="AM467" s="119" t="str">
        <f>IF(OR($B467="", D467="", D$10="", AM$9), "", IFERROR($B467+INDEX(Settings!$AF$19:$AF$33, MATCH(D$10, Settings!$Y$19:$Y$33, 0))+IF(INDEX(Settings!$AI$19:$AI$33, MATCH(D$10, Settings!$Y$19:$Y$33, 0))="", 0, INDEX($AO$2:$AU$8, MATCH(TEXT($B467, "ddd"), $AN$2:$AN$8, 0), MATCH(INDEX(Settings!$AI$19:$AI$33, MATCH(D$10, Settings!$Y$19:$Y$33, 0)), $AO$1:$AU$1, 0))), 0))</f>
        <v/>
      </c>
      <c r="AN467" s="119" t="str">
        <f>IF(OR($B467="", E467="", E$10="", AN$9), "", IFERROR($B467+INDEX(Settings!$AF$19:$AF$33, MATCH(E$10, Settings!$Y$19:$Y$33, 0))+IF(INDEX(Settings!$AI$19:$AI$33, MATCH(E$10, Settings!$Y$19:$Y$33, 0))="", 0, INDEX($AO$2:$AU$8, MATCH(TEXT($B467, "ddd"), $AN$2:$AN$8, 0), MATCH(INDEX(Settings!$AI$19:$AI$33, MATCH(E$10, Settings!$Y$19:$Y$33, 0)), $AO$1:$AU$1, 0))), 0))</f>
        <v/>
      </c>
      <c r="AO467" s="119" t="str">
        <f>IF(OR($B467="", F467="", F$10="", AO$9), "", IFERROR($B467+INDEX(Settings!$AF$19:$AF$33, MATCH(F$10, Settings!$Y$19:$Y$33, 0))+IF(INDEX(Settings!$AI$19:$AI$33, MATCH(F$10, Settings!$Y$19:$Y$33, 0))="", 0, INDEX($AO$2:$AU$8, MATCH(TEXT($B467, "ddd"), $AN$2:$AN$8, 0), MATCH(INDEX(Settings!$AI$19:$AI$33, MATCH(F$10, Settings!$Y$19:$Y$33, 0)), $AO$1:$AU$1, 0))), 0))</f>
        <v/>
      </c>
      <c r="AP467" s="119" t="str">
        <f>IF(OR($B467="", G467="", G$10="", AP$9), "", IFERROR($B467+INDEX(Settings!$AF$19:$AF$33, MATCH(G$10, Settings!$Y$19:$Y$33, 0))+IF(INDEX(Settings!$AI$19:$AI$33, MATCH(G$10, Settings!$Y$19:$Y$33, 0))="", 0, INDEX($AO$2:$AU$8, MATCH(TEXT($B467, "ddd"), $AN$2:$AN$8, 0), MATCH(INDEX(Settings!$AI$19:$AI$33, MATCH(G$10, Settings!$Y$19:$Y$33, 0)), $AO$1:$AU$1, 0))), 0))</f>
        <v/>
      </c>
      <c r="AQ467" s="119" t="str">
        <f>IF(OR($B467="", H467="", H$10="", AQ$9), "", IFERROR($B467+INDEX(Settings!$AF$19:$AF$33, MATCH(H$10, Settings!$Y$19:$Y$33, 0))+IF(INDEX(Settings!$AI$19:$AI$33, MATCH(H$10, Settings!$Y$19:$Y$33, 0))="", 0, INDEX($AO$2:$AU$8, MATCH(TEXT($B467, "ddd"), $AN$2:$AN$8, 0), MATCH(INDEX(Settings!$AI$19:$AI$33, MATCH(H$10, Settings!$Y$19:$Y$33, 0)), $AO$1:$AU$1, 0))), 0))</f>
        <v/>
      </c>
      <c r="AR467" s="119" t="str">
        <f>IF(OR($B467="", I467="", I$10="", AR$9), "", IFERROR($B467+INDEX(Settings!$AF$19:$AF$33, MATCH(I$10, Settings!$Y$19:$Y$33, 0))+IF(INDEX(Settings!$AI$19:$AI$33, MATCH(I$10, Settings!$Y$19:$Y$33, 0))="", 0, INDEX($AO$2:$AU$8, MATCH(TEXT($B467, "ddd"), $AN$2:$AN$8, 0), MATCH(INDEX(Settings!$AI$19:$AI$33, MATCH(I$10, Settings!$Y$19:$Y$33, 0)), $AO$1:$AU$1, 0))), 0))</f>
        <v/>
      </c>
      <c r="AS467" s="119" t="str">
        <f>IF(OR($B467="", J467="", J$10="", AS$9), "", IFERROR($B467+INDEX(Settings!$AF$19:$AF$33, MATCH(J$10, Settings!$Y$19:$Y$33, 0))+IF(INDEX(Settings!$AI$19:$AI$33, MATCH(J$10, Settings!$Y$19:$Y$33, 0))="", 0, INDEX($AO$2:$AU$8, MATCH(TEXT($B467, "ddd"), $AN$2:$AN$8, 0), MATCH(INDEX(Settings!$AI$19:$AI$33, MATCH(J$10, Settings!$Y$19:$Y$33, 0)), $AO$1:$AU$1, 0))), 0))</f>
        <v/>
      </c>
      <c r="AT467" s="119" t="str">
        <f>IF(OR($B467="", K467="", K$10="", AT$9), "", IFERROR($B467+INDEX(Settings!$AF$19:$AF$33, MATCH(K$10, Settings!$Y$19:$Y$33, 0))+IF(INDEX(Settings!$AI$19:$AI$33, MATCH(K$10, Settings!$Y$19:$Y$33, 0))="", 0, INDEX($AO$2:$AU$8, MATCH(TEXT($B467, "ddd"), $AN$2:$AN$8, 0), MATCH(INDEX(Settings!$AI$19:$AI$33, MATCH(K$10, Settings!$Y$19:$Y$33, 0)), $AO$1:$AU$1, 0))), 0))</f>
        <v/>
      </c>
      <c r="AU467" s="119" t="str">
        <f>IF(OR($B467="", L467="", L$10="", AU$9), "", IFERROR($B467+INDEX(Settings!$AF$19:$AF$33, MATCH(L$10, Settings!$Y$19:$Y$33, 0))+IF(INDEX(Settings!$AI$19:$AI$33, MATCH(L$10, Settings!$Y$19:$Y$33, 0))="", 0, INDEX($AO$2:$AU$8, MATCH(TEXT($B467, "ddd"), $AN$2:$AN$8, 0), MATCH(INDEX(Settings!$AI$19:$AI$33, MATCH(L$10, Settings!$Y$19:$Y$33, 0)), $AO$1:$AU$1, 0))), 0))</f>
        <v/>
      </c>
      <c r="AV467" s="119" t="str">
        <f>IF(OR($B467="", M467="", M$10="", AV$9), "", IFERROR($B467+INDEX(Settings!$AF$19:$AF$33, MATCH(M$10, Settings!$Y$19:$Y$33, 0))+IF(INDEX(Settings!$AI$19:$AI$33, MATCH(M$10, Settings!$Y$19:$Y$33, 0))="", 0, INDEX($AO$2:$AU$8, MATCH(TEXT($B467, "ddd"), $AN$2:$AN$8, 0), MATCH(INDEX(Settings!$AI$19:$AI$33, MATCH(M$10, Settings!$Y$19:$Y$33, 0)), $AO$1:$AU$1, 0))), 0))</f>
        <v/>
      </c>
      <c r="AW467" s="119" t="str">
        <f>IF(OR($B467="", N467="", N$10="", AW$9), "", IFERROR($B467+INDEX(Settings!$AF$19:$AF$33, MATCH(N$10, Settings!$Y$19:$Y$33, 0))+IF(INDEX(Settings!$AI$19:$AI$33, MATCH(N$10, Settings!$Y$19:$Y$33, 0))="", 0, INDEX($AO$2:$AU$8, MATCH(TEXT($B467, "ddd"), $AN$2:$AN$8, 0), MATCH(INDEX(Settings!$AI$19:$AI$33, MATCH(N$10, Settings!$Y$19:$Y$33, 0)), $AO$1:$AU$1, 0))), 0))</f>
        <v/>
      </c>
      <c r="AX467" s="119" t="str">
        <f>IF(OR($B467="", O467="", O$10="", AX$9), "", IFERROR($B467+INDEX(Settings!$AF$19:$AF$33, MATCH(O$10, Settings!$Y$19:$Y$33, 0))+IF(INDEX(Settings!$AI$19:$AI$33, MATCH(O$10, Settings!$Y$19:$Y$33, 0))="", 0, INDEX($AO$2:$AU$8, MATCH(TEXT($B467, "ddd"), $AN$2:$AN$8, 0), MATCH(INDEX(Settings!$AI$19:$AI$33, MATCH(O$10, Settings!$Y$19:$Y$33, 0)), $AO$1:$AU$1, 0))), 0))</f>
        <v/>
      </c>
      <c r="AY467" s="119" t="str">
        <f>IF(OR($B467="", P467="", P$10="", AY$9), "", IFERROR($B467+INDEX(Settings!$AF$19:$AF$33, MATCH(P$10, Settings!$Y$19:$Y$33, 0))+IF(INDEX(Settings!$AI$19:$AI$33, MATCH(P$10, Settings!$Y$19:$Y$33, 0))="", 0, INDEX($AO$2:$AU$8, MATCH(TEXT($B467, "ddd"), $AN$2:$AN$8, 0), MATCH(INDEX(Settings!$AI$19:$AI$33, MATCH(P$10, Settings!$Y$19:$Y$33, 0)), $AO$1:$AU$1, 0))), 0))</f>
        <v/>
      </c>
      <c r="AZ467" s="120" t="str">
        <f>IF(OR($B467="", Q467="", Q$10="", AZ$9), "", IFERROR($B467+INDEX(Settings!$AF$19:$AF$33, MATCH(Q$10, Settings!$Y$19:$Y$33, 0))+IF(INDEX(Settings!$AI$19:$AI$33, MATCH(Q$10, Settings!$Y$19:$Y$33, 0))="", 0, INDEX($AO$2:$AU$8, MATCH(TEXT($B467, "ddd"), $AN$2:$AN$8, 0), MATCH(INDEX(Settings!$AI$19:$AI$33, MATCH(Q$10, Settings!$Y$19:$Y$33, 0)), $AO$1:$AU$1, 0))), 0))</f>
        <v/>
      </c>
      <c r="BB467" s="118" t="str">
        <f>IF(OR(C$10="", $B467="", C467="", BB$9=""), "", IFERROR(WORKDAY((DATE(YEAR($B467), MONTH($B467)+INDEX(Settings!$AM$19:$AM$33, MATCH(C$10, Settings!$Y$19:$Y$33, 0)), IF(INDEX(Settings!$AQ$19:$AQ$33, MATCH(C$10, Settings!$Y$19:$Y$33, 0))=0, DAY($B467), INDEX(Settings!$AQ$19:$AQ$33, MATCH(C$10, Settings!$Y$19:$Y$33, 0))))-1), 1, Settings!$AY$23:$AY$38), ""))</f>
        <v/>
      </c>
      <c r="BC467" s="119" t="str">
        <f>IF(OR(D$10="", $B467="", D467="", BC$9=""), "", IFERROR(WORKDAY((DATE(YEAR($B467), MONTH($B467)+INDEX(Settings!$AM$19:$AM$33, MATCH(D$10, Settings!$Y$19:$Y$33, 0)), IF(INDEX(Settings!$AQ$19:$AQ$33, MATCH(D$10, Settings!$Y$19:$Y$33, 0))=0, DAY($B467), INDEX(Settings!$AQ$19:$AQ$33, MATCH(D$10, Settings!$Y$19:$Y$33, 0))))-1), 1, Settings!$AY$23:$AY$38), ""))</f>
        <v/>
      </c>
      <c r="BD467" s="119" t="str">
        <f>IF(OR(E$10="", $B467="", E467="", BD$9=""), "", IFERROR(WORKDAY((DATE(YEAR($B467), MONTH($B467)+INDEX(Settings!$AM$19:$AM$33, MATCH(E$10, Settings!$Y$19:$Y$33, 0)), IF(INDEX(Settings!$AQ$19:$AQ$33, MATCH(E$10, Settings!$Y$19:$Y$33, 0))=0, DAY($B467), INDEX(Settings!$AQ$19:$AQ$33, MATCH(E$10, Settings!$Y$19:$Y$33, 0))))-1), 1, Settings!$AY$23:$AY$38), ""))</f>
        <v/>
      </c>
      <c r="BE467" s="119" t="str">
        <f>IF(OR(F$10="", $B467="", F467="", BE$9=""), "", IFERROR(WORKDAY((DATE(YEAR($B467), MONTH($B467)+INDEX(Settings!$AM$19:$AM$33, MATCH(F$10, Settings!$Y$19:$Y$33, 0)), IF(INDEX(Settings!$AQ$19:$AQ$33, MATCH(F$10, Settings!$Y$19:$Y$33, 0))=0, DAY($B467), INDEX(Settings!$AQ$19:$AQ$33, MATCH(F$10, Settings!$Y$19:$Y$33, 0))))-1), 1, Settings!$AY$23:$AY$38), ""))</f>
        <v/>
      </c>
      <c r="BF467" s="119" t="str">
        <f>IF(OR(G$10="", $B467="", G467="", BF$9=""), "", IFERROR(WORKDAY((DATE(YEAR($B467), MONTH($B467)+INDEX(Settings!$AM$19:$AM$33, MATCH(G$10, Settings!$Y$19:$Y$33, 0)), IF(INDEX(Settings!$AQ$19:$AQ$33, MATCH(G$10, Settings!$Y$19:$Y$33, 0))=0, DAY($B467), INDEX(Settings!$AQ$19:$AQ$33, MATCH(G$10, Settings!$Y$19:$Y$33, 0))))-1), 1, Settings!$AY$23:$AY$38), ""))</f>
        <v/>
      </c>
      <c r="BG467" s="119" t="str">
        <f>IF(OR(H$10="", $B467="", H467="", BG$9=""), "", IFERROR(WORKDAY((DATE(YEAR($B467), MONTH($B467)+INDEX(Settings!$AM$19:$AM$33, MATCH(H$10, Settings!$Y$19:$Y$33, 0)), IF(INDEX(Settings!$AQ$19:$AQ$33, MATCH(H$10, Settings!$Y$19:$Y$33, 0))=0, DAY($B467), INDEX(Settings!$AQ$19:$AQ$33, MATCH(H$10, Settings!$Y$19:$Y$33, 0))))-1), 1, Settings!$AY$23:$AY$38), ""))</f>
        <v/>
      </c>
      <c r="BH467" s="119" t="str">
        <f>IF(OR(I$10="", $B467="", I467="", BH$9=""), "", IFERROR(WORKDAY((DATE(YEAR($B467), MONTH($B467)+INDEX(Settings!$AM$19:$AM$33, MATCH(I$10, Settings!$Y$19:$Y$33, 0)), IF(INDEX(Settings!$AQ$19:$AQ$33, MATCH(I$10, Settings!$Y$19:$Y$33, 0))=0, DAY($B467), INDEX(Settings!$AQ$19:$AQ$33, MATCH(I$10, Settings!$Y$19:$Y$33, 0))))-1), 1, Settings!$AY$23:$AY$38), ""))</f>
        <v/>
      </c>
      <c r="BI467" s="119" t="str">
        <f>IF(OR(J$10="", $B467="", J467="", BI$9=""), "", IFERROR(WORKDAY((DATE(YEAR($B467), MONTH($B467)+INDEX(Settings!$AM$19:$AM$33, MATCH(J$10, Settings!$Y$19:$Y$33, 0)), IF(INDEX(Settings!$AQ$19:$AQ$33, MATCH(J$10, Settings!$Y$19:$Y$33, 0))=0, DAY($B467), INDEX(Settings!$AQ$19:$AQ$33, MATCH(J$10, Settings!$Y$19:$Y$33, 0))))-1), 1, Settings!$AY$23:$AY$38), ""))</f>
        <v/>
      </c>
      <c r="BJ467" s="119" t="str">
        <f>IF(OR(K$10="", $B467="", K467="", BJ$9=""), "", IFERROR(WORKDAY((DATE(YEAR($B467), MONTH($B467)+INDEX(Settings!$AM$19:$AM$33, MATCH(K$10, Settings!$Y$19:$Y$33, 0)), IF(INDEX(Settings!$AQ$19:$AQ$33, MATCH(K$10, Settings!$Y$19:$Y$33, 0))=0, DAY($B467), INDEX(Settings!$AQ$19:$AQ$33, MATCH(K$10, Settings!$Y$19:$Y$33, 0))))-1), 1, Settings!$AY$23:$AY$38), ""))</f>
        <v/>
      </c>
      <c r="BK467" s="119" t="str">
        <f>IF(OR(L$10="", $B467="", L467="", BK$9=""), "", IFERROR(WORKDAY((DATE(YEAR($B467), MONTH($B467)+INDEX(Settings!$AM$19:$AM$33, MATCH(L$10, Settings!$Y$19:$Y$33, 0)), IF(INDEX(Settings!$AQ$19:$AQ$33, MATCH(L$10, Settings!$Y$19:$Y$33, 0))=0, DAY($B467), INDEX(Settings!$AQ$19:$AQ$33, MATCH(L$10, Settings!$Y$19:$Y$33, 0))))-1), 1, Settings!$AY$23:$AY$38), ""))</f>
        <v/>
      </c>
      <c r="BL467" s="119" t="str">
        <f>IF(OR(M$10="", $B467="", M467="", BL$9=""), "", IFERROR(WORKDAY((DATE(YEAR($B467), MONTH($B467)+INDEX(Settings!$AM$19:$AM$33, MATCH(M$10, Settings!$Y$19:$Y$33, 0)), IF(INDEX(Settings!$AQ$19:$AQ$33, MATCH(M$10, Settings!$Y$19:$Y$33, 0))=0, DAY($B467), INDEX(Settings!$AQ$19:$AQ$33, MATCH(M$10, Settings!$Y$19:$Y$33, 0))))-1), 1, Settings!$AY$23:$AY$38), ""))</f>
        <v/>
      </c>
      <c r="BM467" s="119" t="str">
        <f>IF(OR(N$10="", $B467="", N467="", BM$9=""), "", IFERROR(WORKDAY((DATE(YEAR($B467), MONTH($B467)+INDEX(Settings!$AM$19:$AM$33, MATCH(N$10, Settings!$Y$19:$Y$33, 0)), IF(INDEX(Settings!$AQ$19:$AQ$33, MATCH(N$10, Settings!$Y$19:$Y$33, 0))=0, DAY($B467), INDEX(Settings!$AQ$19:$AQ$33, MATCH(N$10, Settings!$Y$19:$Y$33, 0))))-1), 1, Settings!$AY$23:$AY$38), ""))</f>
        <v/>
      </c>
      <c r="BN467" s="119" t="str">
        <f>IF(OR(O$10="", $B467="", O467="", BN$9=""), "", IFERROR(WORKDAY((DATE(YEAR($B467), MONTH($B467)+INDEX(Settings!$AM$19:$AM$33, MATCH(O$10, Settings!$Y$19:$Y$33, 0)), IF(INDEX(Settings!$AQ$19:$AQ$33, MATCH(O$10, Settings!$Y$19:$Y$33, 0))=0, DAY($B467), INDEX(Settings!$AQ$19:$AQ$33, MATCH(O$10, Settings!$Y$19:$Y$33, 0))))-1), 1, Settings!$AY$23:$AY$38), ""))</f>
        <v/>
      </c>
      <c r="BO467" s="119" t="str">
        <f>IF(OR(P$10="", $B467="", P467="", BO$9=""), "", IFERROR(WORKDAY((DATE(YEAR($B467), MONTH($B467)+INDEX(Settings!$AM$19:$AM$33, MATCH(P$10, Settings!$Y$19:$Y$33, 0)), IF(INDEX(Settings!$AQ$19:$AQ$33, MATCH(P$10, Settings!$Y$19:$Y$33, 0))=0, DAY($B467), INDEX(Settings!$AQ$19:$AQ$33, MATCH(P$10, Settings!$Y$19:$Y$33, 0))))-1), 1, Settings!$AY$23:$AY$38), ""))</f>
        <v/>
      </c>
      <c r="BP467" s="120" t="str">
        <f>IF(OR(Q$10="", $B467="", Q467="", BP$9=""), "", IFERROR(WORKDAY((DATE(YEAR($B467), MONTH($B467)+INDEX(Settings!$AM$19:$AM$33, MATCH(Q$10, Settings!$Y$19:$Y$33, 0)), IF(INDEX(Settings!$AQ$19:$AQ$33, MATCH(Q$10, Settings!$Y$19:$Y$33, 0))=0, DAY($B467), INDEX(Settings!$AQ$19:$AQ$33, MATCH(Q$10, Settings!$Y$19:$Y$33, 0))))-1), 1, Settings!$AY$23:$AY$38), ""))</f>
        <v/>
      </c>
      <c r="BR467" s="118" t="str">
        <f>IF(BB467="", "", IF(BB467&lt;=$B467, WORKDAY(DATE(YEAR($BB467), MONTH(BB467)+1, DAY(BB467)-1), 1, Settings!$AY$23:$AY$38), BB467))</f>
        <v/>
      </c>
      <c r="BS467" s="119" t="str">
        <f>IF(BC467="", "", IF(BC467&lt;=$B467, WORKDAY(DATE(YEAR($BB467), MONTH(BC467)+1, DAY(BC467)-1), 1, Settings!$AY$23:$AY$38), BC467))</f>
        <v/>
      </c>
      <c r="BT467" s="119" t="str">
        <f>IF(BD467="", "", IF(BD467&lt;=$B467, WORKDAY(DATE(YEAR($BB467), MONTH(BD467)+1, DAY(BD467)-1), 1, Settings!$AY$23:$AY$38), BD467))</f>
        <v/>
      </c>
      <c r="BU467" s="119" t="str">
        <f>IF(BE467="", "", IF(BE467&lt;=$B467, WORKDAY(DATE(YEAR($BB467), MONTH(BE467)+1, DAY(BE467)-1), 1, Settings!$AY$23:$AY$38), BE467))</f>
        <v/>
      </c>
      <c r="BV467" s="119" t="str">
        <f>IF(BF467="", "", IF(BF467&lt;=$B467, WORKDAY(DATE(YEAR($BB467), MONTH(BF467)+1, DAY(BF467)-1), 1, Settings!$AY$23:$AY$38), BF467))</f>
        <v/>
      </c>
      <c r="BW467" s="119" t="str">
        <f>IF(BG467="", "", IF(BG467&lt;=$B467, WORKDAY(DATE(YEAR($BB467), MONTH(BG467)+1, DAY(BG467)-1), 1, Settings!$AY$23:$AY$38), BG467))</f>
        <v/>
      </c>
      <c r="BX467" s="119" t="str">
        <f>IF(BH467="", "", IF(BH467&lt;=$B467, WORKDAY(DATE(YEAR($BB467), MONTH(BH467)+1, DAY(BH467)-1), 1, Settings!$AY$23:$AY$38), BH467))</f>
        <v/>
      </c>
      <c r="BY467" s="119" t="str">
        <f>IF(BI467="", "", IF(BI467&lt;=$B467, WORKDAY(DATE(YEAR($BB467), MONTH(BI467)+1, DAY(BI467)-1), 1, Settings!$AY$23:$AY$38), BI467))</f>
        <v/>
      </c>
      <c r="BZ467" s="119" t="str">
        <f>IF(BJ467="", "", IF(BJ467&lt;=$B467, WORKDAY(DATE(YEAR($BB467), MONTH(BJ467)+1, DAY(BJ467)-1), 1, Settings!$AY$23:$AY$38), BJ467))</f>
        <v/>
      </c>
      <c r="CA467" s="119" t="str">
        <f>IF(BK467="", "", IF(BK467&lt;=$B467, WORKDAY(DATE(YEAR($BB467), MONTH(BK467)+1, DAY(BK467)-1), 1, Settings!$AY$23:$AY$38), BK467))</f>
        <v/>
      </c>
      <c r="CB467" s="119" t="str">
        <f>IF(BL467="", "", IF(BL467&lt;=$B467, WORKDAY(DATE(YEAR($BB467), MONTH(BL467)+1, DAY(BL467)-1), 1, Settings!$AY$23:$AY$38), BL467))</f>
        <v/>
      </c>
      <c r="CC467" s="119" t="str">
        <f>IF(BM467="", "", IF(BM467&lt;=$B467, WORKDAY(DATE(YEAR($BB467), MONTH(BM467)+1, DAY(BM467)-1), 1, Settings!$AY$23:$AY$38), BM467))</f>
        <v/>
      </c>
      <c r="CD467" s="119" t="str">
        <f>IF(BN467="", "", IF(BN467&lt;=$B467, WORKDAY(DATE(YEAR($BB467), MONTH(BN467)+1, DAY(BN467)-1), 1, Settings!$AY$23:$AY$38), BN467))</f>
        <v/>
      </c>
      <c r="CE467" s="119" t="str">
        <f>IF(BO467="", "", IF(BO467&lt;=$B467, WORKDAY(DATE(YEAR($BB467), MONTH(BO467)+1, DAY(BO467)-1), 1, Settings!$AY$23:$AY$38), BO467))</f>
        <v/>
      </c>
      <c r="CF467" s="120" t="str">
        <f>IF(BP467="", "", IF(BP467&lt;=$B467, WORKDAY(DATE(YEAR($BB467), MONTH(BP467)+1, DAY(BP467)-1), 1, Settings!$AY$23:$AY$38), BP467))</f>
        <v/>
      </c>
      <c r="CH467" s="48" t="str">
        <f t="shared" si="221"/>
        <v/>
      </c>
      <c r="CI467" s="49" t="str">
        <f t="shared" si="222"/>
        <v/>
      </c>
      <c r="CJ467" s="49" t="str">
        <f t="shared" si="223"/>
        <v/>
      </c>
      <c r="CK467" s="49" t="str">
        <f t="shared" si="224"/>
        <v/>
      </c>
      <c r="CL467" s="49" t="str">
        <f t="shared" si="225"/>
        <v/>
      </c>
      <c r="CM467" s="49" t="str">
        <f t="shared" si="226"/>
        <v/>
      </c>
      <c r="CN467" s="49" t="str">
        <f t="shared" si="227"/>
        <v/>
      </c>
      <c r="CO467" s="49" t="str">
        <f t="shared" si="228"/>
        <v/>
      </c>
      <c r="CP467" s="49" t="str">
        <f t="shared" si="229"/>
        <v/>
      </c>
      <c r="CQ467" s="49" t="str">
        <f t="shared" si="230"/>
        <v/>
      </c>
      <c r="CR467" s="49" t="str">
        <f t="shared" si="231"/>
        <v/>
      </c>
      <c r="CS467" s="49" t="str">
        <f t="shared" si="232"/>
        <v/>
      </c>
      <c r="CT467" s="49" t="str">
        <f t="shared" si="233"/>
        <v/>
      </c>
      <c r="CU467" s="49" t="str">
        <f t="shared" si="234"/>
        <v/>
      </c>
      <c r="CV467" s="16" t="str">
        <f t="shared" si="235"/>
        <v/>
      </c>
      <c r="CX467" s="48" t="str">
        <f t="shared" si="236"/>
        <v/>
      </c>
      <c r="CY467" s="49" t="str">
        <f t="shared" si="237"/>
        <v/>
      </c>
      <c r="CZ467" s="49" t="str">
        <f t="shared" si="238"/>
        <v/>
      </c>
      <c r="DA467" s="49" t="str">
        <f t="shared" si="239"/>
        <v/>
      </c>
      <c r="DB467" s="49" t="str">
        <f t="shared" si="240"/>
        <v/>
      </c>
      <c r="DC467" s="49" t="str">
        <f t="shared" si="241"/>
        <v/>
      </c>
      <c r="DD467" s="49" t="str">
        <f t="shared" si="242"/>
        <v/>
      </c>
      <c r="DE467" s="49" t="str">
        <f t="shared" si="243"/>
        <v/>
      </c>
      <c r="DF467" s="49" t="str">
        <f t="shared" si="244"/>
        <v/>
      </c>
      <c r="DG467" s="49" t="str">
        <f t="shared" si="245"/>
        <v/>
      </c>
      <c r="DH467" s="49" t="str">
        <f t="shared" si="246"/>
        <v/>
      </c>
      <c r="DI467" s="49" t="str">
        <f t="shared" si="247"/>
        <v/>
      </c>
      <c r="DJ467" s="49" t="str">
        <f t="shared" si="248"/>
        <v/>
      </c>
      <c r="DK467" s="49" t="str">
        <f t="shared" si="249"/>
        <v/>
      </c>
      <c r="DL467" s="16" t="str">
        <f t="shared" si="250"/>
        <v/>
      </c>
      <c r="DN467" s="17" t="str">
        <f t="shared" si="251"/>
        <v>Sep 2020</v>
      </c>
    </row>
    <row r="468" spans="1:118" x14ac:dyDescent="0.25">
      <c r="A468" s="30"/>
      <c r="B468" s="102">
        <f>IF(B467="", "", IFERROR(IF(B467+1&gt;Settings!$G$25, "", B467+1), ""))</f>
        <v>44104</v>
      </c>
      <c r="C468" s="294"/>
      <c r="D468" s="295"/>
      <c r="E468" s="295"/>
      <c r="F468" s="295"/>
      <c r="G468" s="295"/>
      <c r="H468" s="295"/>
      <c r="I468" s="295"/>
      <c r="J468" s="295"/>
      <c r="K468" s="295"/>
      <c r="L468" s="295"/>
      <c r="M468" s="295"/>
      <c r="N468" s="295"/>
      <c r="O468" s="295"/>
      <c r="P468" s="295"/>
      <c r="Q468" s="296"/>
      <c r="R468" s="30"/>
      <c r="T468" s="17" t="str">
        <f>IF($B468="", "", IF($B468&lt;Settings!$G$23, "Old", "New"))</f>
        <v>New</v>
      </c>
      <c r="AL468" s="118" t="str">
        <f>IF(OR($B468="", C468="", C$10="", AL$9), "", IFERROR($B468+INDEX(Settings!$AF$19:$AF$33, MATCH(C$10, Settings!$Y$19:$Y$33, 0))+IF(INDEX(Settings!$AI$19:$AI$33, MATCH(C$10, Settings!$Y$19:$Y$33, 0))="", 0, INDEX($AO$2:$AU$8, MATCH(TEXT($B468, "ddd"), $AN$2:$AN$8, 0), MATCH(INDEX(Settings!$AI$19:$AI$33, MATCH(C$10, Settings!$Y$19:$Y$33, 0)), $AO$1:$AU$1, 0))), 0))</f>
        <v/>
      </c>
      <c r="AM468" s="119" t="str">
        <f>IF(OR($B468="", D468="", D$10="", AM$9), "", IFERROR($B468+INDEX(Settings!$AF$19:$AF$33, MATCH(D$10, Settings!$Y$19:$Y$33, 0))+IF(INDEX(Settings!$AI$19:$AI$33, MATCH(D$10, Settings!$Y$19:$Y$33, 0))="", 0, INDEX($AO$2:$AU$8, MATCH(TEXT($B468, "ddd"), $AN$2:$AN$8, 0), MATCH(INDEX(Settings!$AI$19:$AI$33, MATCH(D$10, Settings!$Y$19:$Y$33, 0)), $AO$1:$AU$1, 0))), 0))</f>
        <v/>
      </c>
      <c r="AN468" s="119" t="str">
        <f>IF(OR($B468="", E468="", E$10="", AN$9), "", IFERROR($B468+INDEX(Settings!$AF$19:$AF$33, MATCH(E$10, Settings!$Y$19:$Y$33, 0))+IF(INDEX(Settings!$AI$19:$AI$33, MATCH(E$10, Settings!$Y$19:$Y$33, 0))="", 0, INDEX($AO$2:$AU$8, MATCH(TEXT($B468, "ddd"), $AN$2:$AN$8, 0), MATCH(INDEX(Settings!$AI$19:$AI$33, MATCH(E$10, Settings!$Y$19:$Y$33, 0)), $AO$1:$AU$1, 0))), 0))</f>
        <v/>
      </c>
      <c r="AO468" s="119" t="str">
        <f>IF(OR($B468="", F468="", F$10="", AO$9), "", IFERROR($B468+INDEX(Settings!$AF$19:$AF$33, MATCH(F$10, Settings!$Y$19:$Y$33, 0))+IF(INDEX(Settings!$AI$19:$AI$33, MATCH(F$10, Settings!$Y$19:$Y$33, 0))="", 0, INDEX($AO$2:$AU$8, MATCH(TEXT($B468, "ddd"), $AN$2:$AN$8, 0), MATCH(INDEX(Settings!$AI$19:$AI$33, MATCH(F$10, Settings!$Y$19:$Y$33, 0)), $AO$1:$AU$1, 0))), 0))</f>
        <v/>
      </c>
      <c r="AP468" s="119" t="str">
        <f>IF(OR($B468="", G468="", G$10="", AP$9), "", IFERROR($B468+INDEX(Settings!$AF$19:$AF$33, MATCH(G$10, Settings!$Y$19:$Y$33, 0))+IF(INDEX(Settings!$AI$19:$AI$33, MATCH(G$10, Settings!$Y$19:$Y$33, 0))="", 0, INDEX($AO$2:$AU$8, MATCH(TEXT($B468, "ddd"), $AN$2:$AN$8, 0), MATCH(INDEX(Settings!$AI$19:$AI$33, MATCH(G$10, Settings!$Y$19:$Y$33, 0)), $AO$1:$AU$1, 0))), 0))</f>
        <v/>
      </c>
      <c r="AQ468" s="119" t="str">
        <f>IF(OR($B468="", H468="", H$10="", AQ$9), "", IFERROR($B468+INDEX(Settings!$AF$19:$AF$33, MATCH(H$10, Settings!$Y$19:$Y$33, 0))+IF(INDEX(Settings!$AI$19:$AI$33, MATCH(H$10, Settings!$Y$19:$Y$33, 0))="", 0, INDEX($AO$2:$AU$8, MATCH(TEXT($B468, "ddd"), $AN$2:$AN$8, 0), MATCH(INDEX(Settings!$AI$19:$AI$33, MATCH(H$10, Settings!$Y$19:$Y$33, 0)), $AO$1:$AU$1, 0))), 0))</f>
        <v/>
      </c>
      <c r="AR468" s="119" t="str">
        <f>IF(OR($B468="", I468="", I$10="", AR$9), "", IFERROR($B468+INDEX(Settings!$AF$19:$AF$33, MATCH(I$10, Settings!$Y$19:$Y$33, 0))+IF(INDEX(Settings!$AI$19:$AI$33, MATCH(I$10, Settings!$Y$19:$Y$33, 0))="", 0, INDEX($AO$2:$AU$8, MATCH(TEXT($B468, "ddd"), $AN$2:$AN$8, 0), MATCH(INDEX(Settings!$AI$19:$AI$33, MATCH(I$10, Settings!$Y$19:$Y$33, 0)), $AO$1:$AU$1, 0))), 0))</f>
        <v/>
      </c>
      <c r="AS468" s="119" t="str">
        <f>IF(OR($B468="", J468="", J$10="", AS$9), "", IFERROR($B468+INDEX(Settings!$AF$19:$AF$33, MATCH(J$10, Settings!$Y$19:$Y$33, 0))+IF(INDEX(Settings!$AI$19:$AI$33, MATCH(J$10, Settings!$Y$19:$Y$33, 0))="", 0, INDEX($AO$2:$AU$8, MATCH(TEXT($B468, "ddd"), $AN$2:$AN$8, 0), MATCH(INDEX(Settings!$AI$19:$AI$33, MATCH(J$10, Settings!$Y$19:$Y$33, 0)), $AO$1:$AU$1, 0))), 0))</f>
        <v/>
      </c>
      <c r="AT468" s="119" t="str">
        <f>IF(OR($B468="", K468="", K$10="", AT$9), "", IFERROR($B468+INDEX(Settings!$AF$19:$AF$33, MATCH(K$10, Settings!$Y$19:$Y$33, 0))+IF(INDEX(Settings!$AI$19:$AI$33, MATCH(K$10, Settings!$Y$19:$Y$33, 0))="", 0, INDEX($AO$2:$AU$8, MATCH(TEXT($B468, "ddd"), $AN$2:$AN$8, 0), MATCH(INDEX(Settings!$AI$19:$AI$33, MATCH(K$10, Settings!$Y$19:$Y$33, 0)), $AO$1:$AU$1, 0))), 0))</f>
        <v/>
      </c>
      <c r="AU468" s="119" t="str">
        <f>IF(OR($B468="", L468="", L$10="", AU$9), "", IFERROR($B468+INDEX(Settings!$AF$19:$AF$33, MATCH(L$10, Settings!$Y$19:$Y$33, 0))+IF(INDEX(Settings!$AI$19:$AI$33, MATCH(L$10, Settings!$Y$19:$Y$33, 0))="", 0, INDEX($AO$2:$AU$8, MATCH(TEXT($B468, "ddd"), $AN$2:$AN$8, 0), MATCH(INDEX(Settings!$AI$19:$AI$33, MATCH(L$10, Settings!$Y$19:$Y$33, 0)), $AO$1:$AU$1, 0))), 0))</f>
        <v/>
      </c>
      <c r="AV468" s="119" t="str">
        <f>IF(OR($B468="", M468="", M$10="", AV$9), "", IFERROR($B468+INDEX(Settings!$AF$19:$AF$33, MATCH(M$10, Settings!$Y$19:$Y$33, 0))+IF(INDEX(Settings!$AI$19:$AI$33, MATCH(M$10, Settings!$Y$19:$Y$33, 0))="", 0, INDEX($AO$2:$AU$8, MATCH(TEXT($B468, "ddd"), $AN$2:$AN$8, 0), MATCH(INDEX(Settings!$AI$19:$AI$33, MATCH(M$10, Settings!$Y$19:$Y$33, 0)), $AO$1:$AU$1, 0))), 0))</f>
        <v/>
      </c>
      <c r="AW468" s="119" t="str">
        <f>IF(OR($B468="", N468="", N$10="", AW$9), "", IFERROR($B468+INDEX(Settings!$AF$19:$AF$33, MATCH(N$10, Settings!$Y$19:$Y$33, 0))+IF(INDEX(Settings!$AI$19:$AI$33, MATCH(N$10, Settings!$Y$19:$Y$33, 0))="", 0, INDEX($AO$2:$AU$8, MATCH(TEXT($B468, "ddd"), $AN$2:$AN$8, 0), MATCH(INDEX(Settings!$AI$19:$AI$33, MATCH(N$10, Settings!$Y$19:$Y$33, 0)), $AO$1:$AU$1, 0))), 0))</f>
        <v/>
      </c>
      <c r="AX468" s="119" t="str">
        <f>IF(OR($B468="", O468="", O$10="", AX$9), "", IFERROR($B468+INDEX(Settings!$AF$19:$AF$33, MATCH(O$10, Settings!$Y$19:$Y$33, 0))+IF(INDEX(Settings!$AI$19:$AI$33, MATCH(O$10, Settings!$Y$19:$Y$33, 0))="", 0, INDEX($AO$2:$AU$8, MATCH(TEXT($B468, "ddd"), $AN$2:$AN$8, 0), MATCH(INDEX(Settings!$AI$19:$AI$33, MATCH(O$10, Settings!$Y$19:$Y$33, 0)), $AO$1:$AU$1, 0))), 0))</f>
        <v/>
      </c>
      <c r="AY468" s="119" t="str">
        <f>IF(OR($B468="", P468="", P$10="", AY$9), "", IFERROR($B468+INDEX(Settings!$AF$19:$AF$33, MATCH(P$10, Settings!$Y$19:$Y$33, 0))+IF(INDEX(Settings!$AI$19:$AI$33, MATCH(P$10, Settings!$Y$19:$Y$33, 0))="", 0, INDEX($AO$2:$AU$8, MATCH(TEXT($B468, "ddd"), $AN$2:$AN$8, 0), MATCH(INDEX(Settings!$AI$19:$AI$33, MATCH(P$10, Settings!$Y$19:$Y$33, 0)), $AO$1:$AU$1, 0))), 0))</f>
        <v/>
      </c>
      <c r="AZ468" s="120" t="str">
        <f>IF(OR($B468="", Q468="", Q$10="", AZ$9), "", IFERROR($B468+INDEX(Settings!$AF$19:$AF$33, MATCH(Q$10, Settings!$Y$19:$Y$33, 0))+IF(INDEX(Settings!$AI$19:$AI$33, MATCH(Q$10, Settings!$Y$19:$Y$33, 0))="", 0, INDEX($AO$2:$AU$8, MATCH(TEXT($B468, "ddd"), $AN$2:$AN$8, 0), MATCH(INDEX(Settings!$AI$19:$AI$33, MATCH(Q$10, Settings!$Y$19:$Y$33, 0)), $AO$1:$AU$1, 0))), 0))</f>
        <v/>
      </c>
      <c r="BB468" s="118" t="str">
        <f>IF(OR(C$10="", $B468="", C468="", BB$9=""), "", IFERROR(WORKDAY((DATE(YEAR($B468), MONTH($B468)+INDEX(Settings!$AM$19:$AM$33, MATCH(C$10, Settings!$Y$19:$Y$33, 0)), IF(INDEX(Settings!$AQ$19:$AQ$33, MATCH(C$10, Settings!$Y$19:$Y$33, 0))=0, DAY($B468), INDEX(Settings!$AQ$19:$AQ$33, MATCH(C$10, Settings!$Y$19:$Y$33, 0))))-1), 1, Settings!$AY$23:$AY$38), ""))</f>
        <v/>
      </c>
      <c r="BC468" s="119" t="str">
        <f>IF(OR(D$10="", $B468="", D468="", BC$9=""), "", IFERROR(WORKDAY((DATE(YEAR($B468), MONTH($B468)+INDEX(Settings!$AM$19:$AM$33, MATCH(D$10, Settings!$Y$19:$Y$33, 0)), IF(INDEX(Settings!$AQ$19:$AQ$33, MATCH(D$10, Settings!$Y$19:$Y$33, 0))=0, DAY($B468), INDEX(Settings!$AQ$19:$AQ$33, MATCH(D$10, Settings!$Y$19:$Y$33, 0))))-1), 1, Settings!$AY$23:$AY$38), ""))</f>
        <v/>
      </c>
      <c r="BD468" s="119" t="str">
        <f>IF(OR(E$10="", $B468="", E468="", BD$9=""), "", IFERROR(WORKDAY((DATE(YEAR($B468), MONTH($B468)+INDEX(Settings!$AM$19:$AM$33, MATCH(E$10, Settings!$Y$19:$Y$33, 0)), IF(INDEX(Settings!$AQ$19:$AQ$33, MATCH(E$10, Settings!$Y$19:$Y$33, 0))=0, DAY($B468), INDEX(Settings!$AQ$19:$AQ$33, MATCH(E$10, Settings!$Y$19:$Y$33, 0))))-1), 1, Settings!$AY$23:$AY$38), ""))</f>
        <v/>
      </c>
      <c r="BE468" s="119" t="str">
        <f>IF(OR(F$10="", $B468="", F468="", BE$9=""), "", IFERROR(WORKDAY((DATE(YEAR($B468), MONTH($B468)+INDEX(Settings!$AM$19:$AM$33, MATCH(F$10, Settings!$Y$19:$Y$33, 0)), IF(INDEX(Settings!$AQ$19:$AQ$33, MATCH(F$10, Settings!$Y$19:$Y$33, 0))=0, DAY($B468), INDEX(Settings!$AQ$19:$AQ$33, MATCH(F$10, Settings!$Y$19:$Y$33, 0))))-1), 1, Settings!$AY$23:$AY$38), ""))</f>
        <v/>
      </c>
      <c r="BF468" s="119" t="str">
        <f>IF(OR(G$10="", $B468="", G468="", BF$9=""), "", IFERROR(WORKDAY((DATE(YEAR($B468), MONTH($B468)+INDEX(Settings!$AM$19:$AM$33, MATCH(G$10, Settings!$Y$19:$Y$33, 0)), IF(INDEX(Settings!$AQ$19:$AQ$33, MATCH(G$10, Settings!$Y$19:$Y$33, 0))=0, DAY($B468), INDEX(Settings!$AQ$19:$AQ$33, MATCH(G$10, Settings!$Y$19:$Y$33, 0))))-1), 1, Settings!$AY$23:$AY$38), ""))</f>
        <v/>
      </c>
      <c r="BG468" s="119" t="str">
        <f>IF(OR(H$10="", $B468="", H468="", BG$9=""), "", IFERROR(WORKDAY((DATE(YEAR($B468), MONTH($B468)+INDEX(Settings!$AM$19:$AM$33, MATCH(H$10, Settings!$Y$19:$Y$33, 0)), IF(INDEX(Settings!$AQ$19:$AQ$33, MATCH(H$10, Settings!$Y$19:$Y$33, 0))=0, DAY($B468), INDEX(Settings!$AQ$19:$AQ$33, MATCH(H$10, Settings!$Y$19:$Y$33, 0))))-1), 1, Settings!$AY$23:$AY$38), ""))</f>
        <v/>
      </c>
      <c r="BH468" s="119" t="str">
        <f>IF(OR(I$10="", $B468="", I468="", BH$9=""), "", IFERROR(WORKDAY((DATE(YEAR($B468), MONTH($B468)+INDEX(Settings!$AM$19:$AM$33, MATCH(I$10, Settings!$Y$19:$Y$33, 0)), IF(INDEX(Settings!$AQ$19:$AQ$33, MATCH(I$10, Settings!$Y$19:$Y$33, 0))=0, DAY($B468), INDEX(Settings!$AQ$19:$AQ$33, MATCH(I$10, Settings!$Y$19:$Y$33, 0))))-1), 1, Settings!$AY$23:$AY$38), ""))</f>
        <v/>
      </c>
      <c r="BI468" s="119" t="str">
        <f>IF(OR(J$10="", $B468="", J468="", BI$9=""), "", IFERROR(WORKDAY((DATE(YEAR($B468), MONTH($B468)+INDEX(Settings!$AM$19:$AM$33, MATCH(J$10, Settings!$Y$19:$Y$33, 0)), IF(INDEX(Settings!$AQ$19:$AQ$33, MATCH(J$10, Settings!$Y$19:$Y$33, 0))=0, DAY($B468), INDEX(Settings!$AQ$19:$AQ$33, MATCH(J$10, Settings!$Y$19:$Y$33, 0))))-1), 1, Settings!$AY$23:$AY$38), ""))</f>
        <v/>
      </c>
      <c r="BJ468" s="119" t="str">
        <f>IF(OR(K$10="", $B468="", K468="", BJ$9=""), "", IFERROR(WORKDAY((DATE(YEAR($B468), MONTH($B468)+INDEX(Settings!$AM$19:$AM$33, MATCH(K$10, Settings!$Y$19:$Y$33, 0)), IF(INDEX(Settings!$AQ$19:$AQ$33, MATCH(K$10, Settings!$Y$19:$Y$33, 0))=0, DAY($B468), INDEX(Settings!$AQ$19:$AQ$33, MATCH(K$10, Settings!$Y$19:$Y$33, 0))))-1), 1, Settings!$AY$23:$AY$38), ""))</f>
        <v/>
      </c>
      <c r="BK468" s="119" t="str">
        <f>IF(OR(L$10="", $B468="", L468="", BK$9=""), "", IFERROR(WORKDAY((DATE(YEAR($B468), MONTH($B468)+INDEX(Settings!$AM$19:$AM$33, MATCH(L$10, Settings!$Y$19:$Y$33, 0)), IF(INDEX(Settings!$AQ$19:$AQ$33, MATCH(L$10, Settings!$Y$19:$Y$33, 0))=0, DAY($B468), INDEX(Settings!$AQ$19:$AQ$33, MATCH(L$10, Settings!$Y$19:$Y$33, 0))))-1), 1, Settings!$AY$23:$AY$38), ""))</f>
        <v/>
      </c>
      <c r="BL468" s="119" t="str">
        <f>IF(OR(M$10="", $B468="", M468="", BL$9=""), "", IFERROR(WORKDAY((DATE(YEAR($B468), MONTH($B468)+INDEX(Settings!$AM$19:$AM$33, MATCH(M$10, Settings!$Y$19:$Y$33, 0)), IF(INDEX(Settings!$AQ$19:$AQ$33, MATCH(M$10, Settings!$Y$19:$Y$33, 0))=0, DAY($B468), INDEX(Settings!$AQ$19:$AQ$33, MATCH(M$10, Settings!$Y$19:$Y$33, 0))))-1), 1, Settings!$AY$23:$AY$38), ""))</f>
        <v/>
      </c>
      <c r="BM468" s="119" t="str">
        <f>IF(OR(N$10="", $B468="", N468="", BM$9=""), "", IFERROR(WORKDAY((DATE(YEAR($B468), MONTH($B468)+INDEX(Settings!$AM$19:$AM$33, MATCH(N$10, Settings!$Y$19:$Y$33, 0)), IF(INDEX(Settings!$AQ$19:$AQ$33, MATCH(N$10, Settings!$Y$19:$Y$33, 0))=0, DAY($B468), INDEX(Settings!$AQ$19:$AQ$33, MATCH(N$10, Settings!$Y$19:$Y$33, 0))))-1), 1, Settings!$AY$23:$AY$38), ""))</f>
        <v/>
      </c>
      <c r="BN468" s="119" t="str">
        <f>IF(OR(O$10="", $B468="", O468="", BN$9=""), "", IFERROR(WORKDAY((DATE(YEAR($B468), MONTH($B468)+INDEX(Settings!$AM$19:$AM$33, MATCH(O$10, Settings!$Y$19:$Y$33, 0)), IF(INDEX(Settings!$AQ$19:$AQ$33, MATCH(O$10, Settings!$Y$19:$Y$33, 0))=0, DAY($B468), INDEX(Settings!$AQ$19:$AQ$33, MATCH(O$10, Settings!$Y$19:$Y$33, 0))))-1), 1, Settings!$AY$23:$AY$38), ""))</f>
        <v/>
      </c>
      <c r="BO468" s="119" t="str">
        <f>IF(OR(P$10="", $B468="", P468="", BO$9=""), "", IFERROR(WORKDAY((DATE(YEAR($B468), MONTH($B468)+INDEX(Settings!$AM$19:$AM$33, MATCH(P$10, Settings!$Y$19:$Y$33, 0)), IF(INDEX(Settings!$AQ$19:$AQ$33, MATCH(P$10, Settings!$Y$19:$Y$33, 0))=0, DAY($B468), INDEX(Settings!$AQ$19:$AQ$33, MATCH(P$10, Settings!$Y$19:$Y$33, 0))))-1), 1, Settings!$AY$23:$AY$38), ""))</f>
        <v/>
      </c>
      <c r="BP468" s="120" t="str">
        <f>IF(OR(Q$10="", $B468="", Q468="", BP$9=""), "", IFERROR(WORKDAY((DATE(YEAR($B468), MONTH($B468)+INDEX(Settings!$AM$19:$AM$33, MATCH(Q$10, Settings!$Y$19:$Y$33, 0)), IF(INDEX(Settings!$AQ$19:$AQ$33, MATCH(Q$10, Settings!$Y$19:$Y$33, 0))=0, DAY($B468), INDEX(Settings!$AQ$19:$AQ$33, MATCH(Q$10, Settings!$Y$19:$Y$33, 0))))-1), 1, Settings!$AY$23:$AY$38), ""))</f>
        <v/>
      </c>
      <c r="BR468" s="118" t="str">
        <f>IF(BB468="", "", IF(BB468&lt;=$B468, WORKDAY(DATE(YEAR($BB468), MONTH(BB468)+1, DAY(BB468)-1), 1, Settings!$AY$23:$AY$38), BB468))</f>
        <v/>
      </c>
      <c r="BS468" s="119" t="str">
        <f>IF(BC468="", "", IF(BC468&lt;=$B468, WORKDAY(DATE(YEAR($BB468), MONTH(BC468)+1, DAY(BC468)-1), 1, Settings!$AY$23:$AY$38), BC468))</f>
        <v/>
      </c>
      <c r="BT468" s="119" t="str">
        <f>IF(BD468="", "", IF(BD468&lt;=$B468, WORKDAY(DATE(YEAR($BB468), MONTH(BD468)+1, DAY(BD468)-1), 1, Settings!$AY$23:$AY$38), BD468))</f>
        <v/>
      </c>
      <c r="BU468" s="119" t="str">
        <f>IF(BE468="", "", IF(BE468&lt;=$B468, WORKDAY(DATE(YEAR($BB468), MONTH(BE468)+1, DAY(BE468)-1), 1, Settings!$AY$23:$AY$38), BE468))</f>
        <v/>
      </c>
      <c r="BV468" s="119" t="str">
        <f>IF(BF468="", "", IF(BF468&lt;=$B468, WORKDAY(DATE(YEAR($BB468), MONTH(BF468)+1, DAY(BF468)-1), 1, Settings!$AY$23:$AY$38), BF468))</f>
        <v/>
      </c>
      <c r="BW468" s="119" t="str">
        <f>IF(BG468="", "", IF(BG468&lt;=$B468, WORKDAY(DATE(YEAR($BB468), MONTH(BG468)+1, DAY(BG468)-1), 1, Settings!$AY$23:$AY$38), BG468))</f>
        <v/>
      </c>
      <c r="BX468" s="119" t="str">
        <f>IF(BH468="", "", IF(BH468&lt;=$B468, WORKDAY(DATE(YEAR($BB468), MONTH(BH468)+1, DAY(BH468)-1), 1, Settings!$AY$23:$AY$38), BH468))</f>
        <v/>
      </c>
      <c r="BY468" s="119" t="str">
        <f>IF(BI468="", "", IF(BI468&lt;=$B468, WORKDAY(DATE(YEAR($BB468), MONTH(BI468)+1, DAY(BI468)-1), 1, Settings!$AY$23:$AY$38), BI468))</f>
        <v/>
      </c>
      <c r="BZ468" s="119" t="str">
        <f>IF(BJ468="", "", IF(BJ468&lt;=$B468, WORKDAY(DATE(YEAR($BB468), MONTH(BJ468)+1, DAY(BJ468)-1), 1, Settings!$AY$23:$AY$38), BJ468))</f>
        <v/>
      </c>
      <c r="CA468" s="119" t="str">
        <f>IF(BK468="", "", IF(BK468&lt;=$B468, WORKDAY(DATE(YEAR($BB468), MONTH(BK468)+1, DAY(BK468)-1), 1, Settings!$AY$23:$AY$38), BK468))</f>
        <v/>
      </c>
      <c r="CB468" s="119" t="str">
        <f>IF(BL468="", "", IF(BL468&lt;=$B468, WORKDAY(DATE(YEAR($BB468), MONTH(BL468)+1, DAY(BL468)-1), 1, Settings!$AY$23:$AY$38), BL468))</f>
        <v/>
      </c>
      <c r="CC468" s="119" t="str">
        <f>IF(BM468="", "", IF(BM468&lt;=$B468, WORKDAY(DATE(YEAR($BB468), MONTH(BM468)+1, DAY(BM468)-1), 1, Settings!$AY$23:$AY$38), BM468))</f>
        <v/>
      </c>
      <c r="CD468" s="119" t="str">
        <f>IF(BN468="", "", IF(BN468&lt;=$B468, WORKDAY(DATE(YEAR($BB468), MONTH(BN468)+1, DAY(BN468)-1), 1, Settings!$AY$23:$AY$38), BN468))</f>
        <v/>
      </c>
      <c r="CE468" s="119" t="str">
        <f>IF(BO468="", "", IF(BO468&lt;=$B468, WORKDAY(DATE(YEAR($BB468), MONTH(BO468)+1, DAY(BO468)-1), 1, Settings!$AY$23:$AY$38), BO468))</f>
        <v/>
      </c>
      <c r="CF468" s="120" t="str">
        <f>IF(BP468="", "", IF(BP468&lt;=$B468, WORKDAY(DATE(YEAR($BB468), MONTH(BP468)+1, DAY(BP468)-1), 1, Settings!$AY$23:$AY$38), BP468))</f>
        <v/>
      </c>
      <c r="CH468" s="48" t="str">
        <f t="shared" si="221"/>
        <v/>
      </c>
      <c r="CI468" s="49" t="str">
        <f t="shared" si="222"/>
        <v/>
      </c>
      <c r="CJ468" s="49" t="str">
        <f t="shared" si="223"/>
        <v/>
      </c>
      <c r="CK468" s="49" t="str">
        <f t="shared" si="224"/>
        <v/>
      </c>
      <c r="CL468" s="49" t="str">
        <f t="shared" si="225"/>
        <v/>
      </c>
      <c r="CM468" s="49" t="str">
        <f t="shared" si="226"/>
        <v/>
      </c>
      <c r="CN468" s="49" t="str">
        <f t="shared" si="227"/>
        <v/>
      </c>
      <c r="CO468" s="49" t="str">
        <f t="shared" si="228"/>
        <v/>
      </c>
      <c r="CP468" s="49" t="str">
        <f t="shared" si="229"/>
        <v/>
      </c>
      <c r="CQ468" s="49" t="str">
        <f t="shared" si="230"/>
        <v/>
      </c>
      <c r="CR468" s="49" t="str">
        <f t="shared" si="231"/>
        <v/>
      </c>
      <c r="CS468" s="49" t="str">
        <f t="shared" si="232"/>
        <v/>
      </c>
      <c r="CT468" s="49" t="str">
        <f t="shared" si="233"/>
        <v/>
      </c>
      <c r="CU468" s="49" t="str">
        <f t="shared" si="234"/>
        <v/>
      </c>
      <c r="CV468" s="16" t="str">
        <f t="shared" si="235"/>
        <v/>
      </c>
      <c r="CX468" s="48" t="str">
        <f t="shared" si="236"/>
        <v/>
      </c>
      <c r="CY468" s="49" t="str">
        <f t="shared" si="237"/>
        <v/>
      </c>
      <c r="CZ468" s="49" t="str">
        <f t="shared" si="238"/>
        <v/>
      </c>
      <c r="DA468" s="49" t="str">
        <f t="shared" si="239"/>
        <v/>
      </c>
      <c r="DB468" s="49" t="str">
        <f t="shared" si="240"/>
        <v/>
      </c>
      <c r="DC468" s="49" t="str">
        <f t="shared" si="241"/>
        <v/>
      </c>
      <c r="DD468" s="49" t="str">
        <f t="shared" si="242"/>
        <v/>
      </c>
      <c r="DE468" s="49" t="str">
        <f t="shared" si="243"/>
        <v/>
      </c>
      <c r="DF468" s="49" t="str">
        <f t="shared" si="244"/>
        <v/>
      </c>
      <c r="DG468" s="49" t="str">
        <f t="shared" si="245"/>
        <v/>
      </c>
      <c r="DH468" s="49" t="str">
        <f t="shared" si="246"/>
        <v/>
      </c>
      <c r="DI468" s="49" t="str">
        <f t="shared" si="247"/>
        <v/>
      </c>
      <c r="DJ468" s="49" t="str">
        <f t="shared" si="248"/>
        <v/>
      </c>
      <c r="DK468" s="49" t="str">
        <f t="shared" si="249"/>
        <v/>
      </c>
      <c r="DL468" s="16" t="str">
        <f t="shared" si="250"/>
        <v/>
      </c>
      <c r="DN468" s="17" t="str">
        <f t="shared" si="251"/>
        <v>Sep 2020</v>
      </c>
    </row>
    <row r="469" spans="1:118" x14ac:dyDescent="0.25">
      <c r="A469" s="30"/>
      <c r="B469" s="102">
        <f>IF(B468="", "", IFERROR(IF(B468+1&gt;Settings!$G$25, "", B468+1), ""))</f>
        <v>44105</v>
      </c>
      <c r="C469" s="294"/>
      <c r="D469" s="295"/>
      <c r="E469" s="295"/>
      <c r="F469" s="295"/>
      <c r="G469" s="295"/>
      <c r="H469" s="295"/>
      <c r="I469" s="295"/>
      <c r="J469" s="295"/>
      <c r="K469" s="295"/>
      <c r="L469" s="295"/>
      <c r="M469" s="295"/>
      <c r="N469" s="295"/>
      <c r="O469" s="295"/>
      <c r="P469" s="295"/>
      <c r="Q469" s="296"/>
      <c r="R469" s="30"/>
      <c r="T469" s="17" t="str">
        <f>IF($B469="", "", IF($B469&lt;Settings!$G$23, "Old", "New"))</f>
        <v>New</v>
      </c>
      <c r="AL469" s="118" t="str">
        <f>IF(OR($B469="", C469="", C$10="", AL$9), "", IFERROR($B469+INDEX(Settings!$AF$19:$AF$33, MATCH(C$10, Settings!$Y$19:$Y$33, 0))+IF(INDEX(Settings!$AI$19:$AI$33, MATCH(C$10, Settings!$Y$19:$Y$33, 0))="", 0, INDEX($AO$2:$AU$8, MATCH(TEXT($B469, "ddd"), $AN$2:$AN$8, 0), MATCH(INDEX(Settings!$AI$19:$AI$33, MATCH(C$10, Settings!$Y$19:$Y$33, 0)), $AO$1:$AU$1, 0))), 0))</f>
        <v/>
      </c>
      <c r="AM469" s="119" t="str">
        <f>IF(OR($B469="", D469="", D$10="", AM$9), "", IFERROR($B469+INDEX(Settings!$AF$19:$AF$33, MATCH(D$10, Settings!$Y$19:$Y$33, 0))+IF(INDEX(Settings!$AI$19:$AI$33, MATCH(D$10, Settings!$Y$19:$Y$33, 0))="", 0, INDEX($AO$2:$AU$8, MATCH(TEXT($B469, "ddd"), $AN$2:$AN$8, 0), MATCH(INDEX(Settings!$AI$19:$AI$33, MATCH(D$10, Settings!$Y$19:$Y$33, 0)), $AO$1:$AU$1, 0))), 0))</f>
        <v/>
      </c>
      <c r="AN469" s="119" t="str">
        <f>IF(OR($B469="", E469="", E$10="", AN$9), "", IFERROR($B469+INDEX(Settings!$AF$19:$AF$33, MATCH(E$10, Settings!$Y$19:$Y$33, 0))+IF(INDEX(Settings!$AI$19:$AI$33, MATCH(E$10, Settings!$Y$19:$Y$33, 0))="", 0, INDEX($AO$2:$AU$8, MATCH(TEXT($B469, "ddd"), $AN$2:$AN$8, 0), MATCH(INDEX(Settings!$AI$19:$AI$33, MATCH(E$10, Settings!$Y$19:$Y$33, 0)), $AO$1:$AU$1, 0))), 0))</f>
        <v/>
      </c>
      <c r="AO469" s="119" t="str">
        <f>IF(OR($B469="", F469="", F$10="", AO$9), "", IFERROR($B469+INDEX(Settings!$AF$19:$AF$33, MATCH(F$10, Settings!$Y$19:$Y$33, 0))+IF(INDEX(Settings!$AI$19:$AI$33, MATCH(F$10, Settings!$Y$19:$Y$33, 0))="", 0, INDEX($AO$2:$AU$8, MATCH(TEXT($B469, "ddd"), $AN$2:$AN$8, 0), MATCH(INDEX(Settings!$AI$19:$AI$33, MATCH(F$10, Settings!$Y$19:$Y$33, 0)), $AO$1:$AU$1, 0))), 0))</f>
        <v/>
      </c>
      <c r="AP469" s="119" t="str">
        <f>IF(OR($B469="", G469="", G$10="", AP$9), "", IFERROR($B469+INDEX(Settings!$AF$19:$AF$33, MATCH(G$10, Settings!$Y$19:$Y$33, 0))+IF(INDEX(Settings!$AI$19:$AI$33, MATCH(G$10, Settings!$Y$19:$Y$33, 0))="", 0, INDEX($AO$2:$AU$8, MATCH(TEXT($B469, "ddd"), $AN$2:$AN$8, 0), MATCH(INDEX(Settings!$AI$19:$AI$33, MATCH(G$10, Settings!$Y$19:$Y$33, 0)), $AO$1:$AU$1, 0))), 0))</f>
        <v/>
      </c>
      <c r="AQ469" s="119" t="str">
        <f>IF(OR($B469="", H469="", H$10="", AQ$9), "", IFERROR($B469+INDEX(Settings!$AF$19:$AF$33, MATCH(H$10, Settings!$Y$19:$Y$33, 0))+IF(INDEX(Settings!$AI$19:$AI$33, MATCH(H$10, Settings!$Y$19:$Y$33, 0))="", 0, INDEX($AO$2:$AU$8, MATCH(TEXT($B469, "ddd"), $AN$2:$AN$8, 0), MATCH(INDEX(Settings!$AI$19:$AI$33, MATCH(H$10, Settings!$Y$19:$Y$33, 0)), $AO$1:$AU$1, 0))), 0))</f>
        <v/>
      </c>
      <c r="AR469" s="119" t="str">
        <f>IF(OR($B469="", I469="", I$10="", AR$9), "", IFERROR($B469+INDEX(Settings!$AF$19:$AF$33, MATCH(I$10, Settings!$Y$19:$Y$33, 0))+IF(INDEX(Settings!$AI$19:$AI$33, MATCH(I$10, Settings!$Y$19:$Y$33, 0))="", 0, INDEX($AO$2:$AU$8, MATCH(TEXT($B469, "ddd"), $AN$2:$AN$8, 0), MATCH(INDEX(Settings!$AI$19:$AI$33, MATCH(I$10, Settings!$Y$19:$Y$33, 0)), $AO$1:$AU$1, 0))), 0))</f>
        <v/>
      </c>
      <c r="AS469" s="119" t="str">
        <f>IF(OR($B469="", J469="", J$10="", AS$9), "", IFERROR($B469+INDEX(Settings!$AF$19:$AF$33, MATCH(J$10, Settings!$Y$19:$Y$33, 0))+IF(INDEX(Settings!$AI$19:$AI$33, MATCH(J$10, Settings!$Y$19:$Y$33, 0))="", 0, INDEX($AO$2:$AU$8, MATCH(TEXT($B469, "ddd"), $AN$2:$AN$8, 0), MATCH(INDEX(Settings!$AI$19:$AI$33, MATCH(J$10, Settings!$Y$19:$Y$33, 0)), $AO$1:$AU$1, 0))), 0))</f>
        <v/>
      </c>
      <c r="AT469" s="119" t="str">
        <f>IF(OR($B469="", K469="", K$10="", AT$9), "", IFERROR($B469+INDEX(Settings!$AF$19:$AF$33, MATCH(K$10, Settings!$Y$19:$Y$33, 0))+IF(INDEX(Settings!$AI$19:$AI$33, MATCH(K$10, Settings!$Y$19:$Y$33, 0))="", 0, INDEX($AO$2:$AU$8, MATCH(TEXT($B469, "ddd"), $AN$2:$AN$8, 0), MATCH(INDEX(Settings!$AI$19:$AI$33, MATCH(K$10, Settings!$Y$19:$Y$33, 0)), $AO$1:$AU$1, 0))), 0))</f>
        <v/>
      </c>
      <c r="AU469" s="119" t="str">
        <f>IF(OR($B469="", L469="", L$10="", AU$9), "", IFERROR($B469+INDEX(Settings!$AF$19:$AF$33, MATCH(L$10, Settings!$Y$19:$Y$33, 0))+IF(INDEX(Settings!$AI$19:$AI$33, MATCH(L$10, Settings!$Y$19:$Y$33, 0))="", 0, INDEX($AO$2:$AU$8, MATCH(TEXT($B469, "ddd"), $AN$2:$AN$8, 0), MATCH(INDEX(Settings!$AI$19:$AI$33, MATCH(L$10, Settings!$Y$19:$Y$33, 0)), $AO$1:$AU$1, 0))), 0))</f>
        <v/>
      </c>
      <c r="AV469" s="119" t="str">
        <f>IF(OR($B469="", M469="", M$10="", AV$9), "", IFERROR($B469+INDEX(Settings!$AF$19:$AF$33, MATCH(M$10, Settings!$Y$19:$Y$33, 0))+IF(INDEX(Settings!$AI$19:$AI$33, MATCH(M$10, Settings!$Y$19:$Y$33, 0))="", 0, INDEX($AO$2:$AU$8, MATCH(TEXT($B469, "ddd"), $AN$2:$AN$8, 0), MATCH(INDEX(Settings!$AI$19:$AI$33, MATCH(M$10, Settings!$Y$19:$Y$33, 0)), $AO$1:$AU$1, 0))), 0))</f>
        <v/>
      </c>
      <c r="AW469" s="119" t="str">
        <f>IF(OR($B469="", N469="", N$10="", AW$9), "", IFERROR($B469+INDEX(Settings!$AF$19:$AF$33, MATCH(N$10, Settings!$Y$19:$Y$33, 0))+IF(INDEX(Settings!$AI$19:$AI$33, MATCH(N$10, Settings!$Y$19:$Y$33, 0))="", 0, INDEX($AO$2:$AU$8, MATCH(TEXT($B469, "ddd"), $AN$2:$AN$8, 0), MATCH(INDEX(Settings!$AI$19:$AI$33, MATCH(N$10, Settings!$Y$19:$Y$33, 0)), $AO$1:$AU$1, 0))), 0))</f>
        <v/>
      </c>
      <c r="AX469" s="119" t="str">
        <f>IF(OR($B469="", O469="", O$10="", AX$9), "", IFERROR($B469+INDEX(Settings!$AF$19:$AF$33, MATCH(O$10, Settings!$Y$19:$Y$33, 0))+IF(INDEX(Settings!$AI$19:$AI$33, MATCH(O$10, Settings!$Y$19:$Y$33, 0))="", 0, INDEX($AO$2:$AU$8, MATCH(TEXT($B469, "ddd"), $AN$2:$AN$8, 0), MATCH(INDEX(Settings!$AI$19:$AI$33, MATCH(O$10, Settings!$Y$19:$Y$33, 0)), $AO$1:$AU$1, 0))), 0))</f>
        <v/>
      </c>
      <c r="AY469" s="119" t="str">
        <f>IF(OR($B469="", P469="", P$10="", AY$9), "", IFERROR($B469+INDEX(Settings!$AF$19:$AF$33, MATCH(P$10, Settings!$Y$19:$Y$33, 0))+IF(INDEX(Settings!$AI$19:$AI$33, MATCH(P$10, Settings!$Y$19:$Y$33, 0))="", 0, INDEX($AO$2:$AU$8, MATCH(TEXT($B469, "ddd"), $AN$2:$AN$8, 0), MATCH(INDEX(Settings!$AI$19:$AI$33, MATCH(P$10, Settings!$Y$19:$Y$33, 0)), $AO$1:$AU$1, 0))), 0))</f>
        <v/>
      </c>
      <c r="AZ469" s="120" t="str">
        <f>IF(OR($B469="", Q469="", Q$10="", AZ$9), "", IFERROR($B469+INDEX(Settings!$AF$19:$AF$33, MATCH(Q$10, Settings!$Y$19:$Y$33, 0))+IF(INDEX(Settings!$AI$19:$AI$33, MATCH(Q$10, Settings!$Y$19:$Y$33, 0))="", 0, INDEX($AO$2:$AU$8, MATCH(TEXT($B469, "ddd"), $AN$2:$AN$8, 0), MATCH(INDEX(Settings!$AI$19:$AI$33, MATCH(Q$10, Settings!$Y$19:$Y$33, 0)), $AO$1:$AU$1, 0))), 0))</f>
        <v/>
      </c>
      <c r="BB469" s="118" t="str">
        <f>IF(OR(C$10="", $B469="", C469="", BB$9=""), "", IFERROR(WORKDAY((DATE(YEAR($B469), MONTH($B469)+INDEX(Settings!$AM$19:$AM$33, MATCH(C$10, Settings!$Y$19:$Y$33, 0)), IF(INDEX(Settings!$AQ$19:$AQ$33, MATCH(C$10, Settings!$Y$19:$Y$33, 0))=0, DAY($B469), INDEX(Settings!$AQ$19:$AQ$33, MATCH(C$10, Settings!$Y$19:$Y$33, 0))))-1), 1, Settings!$AY$23:$AY$38), ""))</f>
        <v/>
      </c>
      <c r="BC469" s="119" t="str">
        <f>IF(OR(D$10="", $B469="", D469="", BC$9=""), "", IFERROR(WORKDAY((DATE(YEAR($B469), MONTH($B469)+INDEX(Settings!$AM$19:$AM$33, MATCH(D$10, Settings!$Y$19:$Y$33, 0)), IF(INDEX(Settings!$AQ$19:$AQ$33, MATCH(D$10, Settings!$Y$19:$Y$33, 0))=0, DAY($B469), INDEX(Settings!$AQ$19:$AQ$33, MATCH(D$10, Settings!$Y$19:$Y$33, 0))))-1), 1, Settings!$AY$23:$AY$38), ""))</f>
        <v/>
      </c>
      <c r="BD469" s="119" t="str">
        <f>IF(OR(E$10="", $B469="", E469="", BD$9=""), "", IFERROR(WORKDAY((DATE(YEAR($B469), MONTH($B469)+INDEX(Settings!$AM$19:$AM$33, MATCH(E$10, Settings!$Y$19:$Y$33, 0)), IF(INDEX(Settings!$AQ$19:$AQ$33, MATCH(E$10, Settings!$Y$19:$Y$33, 0))=0, DAY($B469), INDEX(Settings!$AQ$19:$AQ$33, MATCH(E$10, Settings!$Y$19:$Y$33, 0))))-1), 1, Settings!$AY$23:$AY$38), ""))</f>
        <v/>
      </c>
      <c r="BE469" s="119" t="str">
        <f>IF(OR(F$10="", $B469="", F469="", BE$9=""), "", IFERROR(WORKDAY((DATE(YEAR($B469), MONTH($B469)+INDEX(Settings!$AM$19:$AM$33, MATCH(F$10, Settings!$Y$19:$Y$33, 0)), IF(INDEX(Settings!$AQ$19:$AQ$33, MATCH(F$10, Settings!$Y$19:$Y$33, 0))=0, DAY($B469), INDEX(Settings!$AQ$19:$AQ$33, MATCH(F$10, Settings!$Y$19:$Y$33, 0))))-1), 1, Settings!$AY$23:$AY$38), ""))</f>
        <v/>
      </c>
      <c r="BF469" s="119" t="str">
        <f>IF(OR(G$10="", $B469="", G469="", BF$9=""), "", IFERROR(WORKDAY((DATE(YEAR($B469), MONTH($B469)+INDEX(Settings!$AM$19:$AM$33, MATCH(G$10, Settings!$Y$19:$Y$33, 0)), IF(INDEX(Settings!$AQ$19:$AQ$33, MATCH(G$10, Settings!$Y$19:$Y$33, 0))=0, DAY($B469), INDEX(Settings!$AQ$19:$AQ$33, MATCH(G$10, Settings!$Y$19:$Y$33, 0))))-1), 1, Settings!$AY$23:$AY$38), ""))</f>
        <v/>
      </c>
      <c r="BG469" s="119" t="str">
        <f>IF(OR(H$10="", $B469="", H469="", BG$9=""), "", IFERROR(WORKDAY((DATE(YEAR($B469), MONTH($B469)+INDEX(Settings!$AM$19:$AM$33, MATCH(H$10, Settings!$Y$19:$Y$33, 0)), IF(INDEX(Settings!$AQ$19:$AQ$33, MATCH(H$10, Settings!$Y$19:$Y$33, 0))=0, DAY($B469), INDEX(Settings!$AQ$19:$AQ$33, MATCH(H$10, Settings!$Y$19:$Y$33, 0))))-1), 1, Settings!$AY$23:$AY$38), ""))</f>
        <v/>
      </c>
      <c r="BH469" s="119" t="str">
        <f>IF(OR(I$10="", $B469="", I469="", BH$9=""), "", IFERROR(WORKDAY((DATE(YEAR($B469), MONTH($B469)+INDEX(Settings!$AM$19:$AM$33, MATCH(I$10, Settings!$Y$19:$Y$33, 0)), IF(INDEX(Settings!$AQ$19:$AQ$33, MATCH(I$10, Settings!$Y$19:$Y$33, 0))=0, DAY($B469), INDEX(Settings!$AQ$19:$AQ$33, MATCH(I$10, Settings!$Y$19:$Y$33, 0))))-1), 1, Settings!$AY$23:$AY$38), ""))</f>
        <v/>
      </c>
      <c r="BI469" s="119" t="str">
        <f>IF(OR(J$10="", $B469="", J469="", BI$9=""), "", IFERROR(WORKDAY((DATE(YEAR($B469), MONTH($B469)+INDEX(Settings!$AM$19:$AM$33, MATCH(J$10, Settings!$Y$19:$Y$33, 0)), IF(INDEX(Settings!$AQ$19:$AQ$33, MATCH(J$10, Settings!$Y$19:$Y$33, 0))=0, DAY($B469), INDEX(Settings!$AQ$19:$AQ$33, MATCH(J$10, Settings!$Y$19:$Y$33, 0))))-1), 1, Settings!$AY$23:$AY$38), ""))</f>
        <v/>
      </c>
      <c r="BJ469" s="119" t="str">
        <f>IF(OR(K$10="", $B469="", K469="", BJ$9=""), "", IFERROR(WORKDAY((DATE(YEAR($B469), MONTH($B469)+INDEX(Settings!$AM$19:$AM$33, MATCH(K$10, Settings!$Y$19:$Y$33, 0)), IF(INDEX(Settings!$AQ$19:$AQ$33, MATCH(K$10, Settings!$Y$19:$Y$33, 0))=0, DAY($B469), INDEX(Settings!$AQ$19:$AQ$33, MATCH(K$10, Settings!$Y$19:$Y$33, 0))))-1), 1, Settings!$AY$23:$AY$38), ""))</f>
        <v/>
      </c>
      <c r="BK469" s="119" t="str">
        <f>IF(OR(L$10="", $B469="", L469="", BK$9=""), "", IFERROR(WORKDAY((DATE(YEAR($B469), MONTH($B469)+INDEX(Settings!$AM$19:$AM$33, MATCH(L$10, Settings!$Y$19:$Y$33, 0)), IF(INDEX(Settings!$AQ$19:$AQ$33, MATCH(L$10, Settings!$Y$19:$Y$33, 0))=0, DAY($B469), INDEX(Settings!$AQ$19:$AQ$33, MATCH(L$10, Settings!$Y$19:$Y$33, 0))))-1), 1, Settings!$AY$23:$AY$38), ""))</f>
        <v/>
      </c>
      <c r="BL469" s="119" t="str">
        <f>IF(OR(M$10="", $B469="", M469="", BL$9=""), "", IFERROR(WORKDAY((DATE(YEAR($B469), MONTH($B469)+INDEX(Settings!$AM$19:$AM$33, MATCH(M$10, Settings!$Y$19:$Y$33, 0)), IF(INDEX(Settings!$AQ$19:$AQ$33, MATCH(M$10, Settings!$Y$19:$Y$33, 0))=0, DAY($B469), INDEX(Settings!$AQ$19:$AQ$33, MATCH(M$10, Settings!$Y$19:$Y$33, 0))))-1), 1, Settings!$AY$23:$AY$38), ""))</f>
        <v/>
      </c>
      <c r="BM469" s="119" t="str">
        <f>IF(OR(N$10="", $B469="", N469="", BM$9=""), "", IFERROR(WORKDAY((DATE(YEAR($B469), MONTH($B469)+INDEX(Settings!$AM$19:$AM$33, MATCH(N$10, Settings!$Y$19:$Y$33, 0)), IF(INDEX(Settings!$AQ$19:$AQ$33, MATCH(N$10, Settings!$Y$19:$Y$33, 0))=0, DAY($B469), INDEX(Settings!$AQ$19:$AQ$33, MATCH(N$10, Settings!$Y$19:$Y$33, 0))))-1), 1, Settings!$AY$23:$AY$38), ""))</f>
        <v/>
      </c>
      <c r="BN469" s="119" t="str">
        <f>IF(OR(O$10="", $B469="", O469="", BN$9=""), "", IFERROR(WORKDAY((DATE(YEAR($B469), MONTH($B469)+INDEX(Settings!$AM$19:$AM$33, MATCH(O$10, Settings!$Y$19:$Y$33, 0)), IF(INDEX(Settings!$AQ$19:$AQ$33, MATCH(O$10, Settings!$Y$19:$Y$33, 0))=0, DAY($B469), INDEX(Settings!$AQ$19:$AQ$33, MATCH(O$10, Settings!$Y$19:$Y$33, 0))))-1), 1, Settings!$AY$23:$AY$38), ""))</f>
        <v/>
      </c>
      <c r="BO469" s="119" t="str">
        <f>IF(OR(P$10="", $B469="", P469="", BO$9=""), "", IFERROR(WORKDAY((DATE(YEAR($B469), MONTH($B469)+INDEX(Settings!$AM$19:$AM$33, MATCH(P$10, Settings!$Y$19:$Y$33, 0)), IF(INDEX(Settings!$AQ$19:$AQ$33, MATCH(P$10, Settings!$Y$19:$Y$33, 0))=0, DAY($B469), INDEX(Settings!$AQ$19:$AQ$33, MATCH(P$10, Settings!$Y$19:$Y$33, 0))))-1), 1, Settings!$AY$23:$AY$38), ""))</f>
        <v/>
      </c>
      <c r="BP469" s="120" t="str">
        <f>IF(OR(Q$10="", $B469="", Q469="", BP$9=""), "", IFERROR(WORKDAY((DATE(YEAR($B469), MONTH($B469)+INDEX(Settings!$AM$19:$AM$33, MATCH(Q$10, Settings!$Y$19:$Y$33, 0)), IF(INDEX(Settings!$AQ$19:$AQ$33, MATCH(Q$10, Settings!$Y$19:$Y$33, 0))=0, DAY($B469), INDEX(Settings!$AQ$19:$AQ$33, MATCH(Q$10, Settings!$Y$19:$Y$33, 0))))-1), 1, Settings!$AY$23:$AY$38), ""))</f>
        <v/>
      </c>
      <c r="BR469" s="118" t="str">
        <f>IF(BB469="", "", IF(BB469&lt;=$B469, WORKDAY(DATE(YEAR($BB469), MONTH(BB469)+1, DAY(BB469)-1), 1, Settings!$AY$23:$AY$38), BB469))</f>
        <v/>
      </c>
      <c r="BS469" s="119" t="str">
        <f>IF(BC469="", "", IF(BC469&lt;=$B469, WORKDAY(DATE(YEAR($BB469), MONTH(BC469)+1, DAY(BC469)-1), 1, Settings!$AY$23:$AY$38), BC469))</f>
        <v/>
      </c>
      <c r="BT469" s="119" t="str">
        <f>IF(BD469="", "", IF(BD469&lt;=$B469, WORKDAY(DATE(YEAR($BB469), MONTH(BD469)+1, DAY(BD469)-1), 1, Settings!$AY$23:$AY$38), BD469))</f>
        <v/>
      </c>
      <c r="BU469" s="119" t="str">
        <f>IF(BE469="", "", IF(BE469&lt;=$B469, WORKDAY(DATE(YEAR($BB469), MONTH(BE469)+1, DAY(BE469)-1), 1, Settings!$AY$23:$AY$38), BE469))</f>
        <v/>
      </c>
      <c r="BV469" s="119" t="str">
        <f>IF(BF469="", "", IF(BF469&lt;=$B469, WORKDAY(DATE(YEAR($BB469), MONTH(BF469)+1, DAY(BF469)-1), 1, Settings!$AY$23:$AY$38), BF469))</f>
        <v/>
      </c>
      <c r="BW469" s="119" t="str">
        <f>IF(BG469="", "", IF(BG469&lt;=$B469, WORKDAY(DATE(YEAR($BB469), MONTH(BG469)+1, DAY(BG469)-1), 1, Settings!$AY$23:$AY$38), BG469))</f>
        <v/>
      </c>
      <c r="BX469" s="119" t="str">
        <f>IF(BH469="", "", IF(BH469&lt;=$B469, WORKDAY(DATE(YEAR($BB469), MONTH(BH469)+1, DAY(BH469)-1), 1, Settings!$AY$23:$AY$38), BH469))</f>
        <v/>
      </c>
      <c r="BY469" s="119" t="str">
        <f>IF(BI469="", "", IF(BI469&lt;=$B469, WORKDAY(DATE(YEAR($BB469), MONTH(BI469)+1, DAY(BI469)-1), 1, Settings!$AY$23:$AY$38), BI469))</f>
        <v/>
      </c>
      <c r="BZ469" s="119" t="str">
        <f>IF(BJ469="", "", IF(BJ469&lt;=$B469, WORKDAY(DATE(YEAR($BB469), MONTH(BJ469)+1, DAY(BJ469)-1), 1, Settings!$AY$23:$AY$38), BJ469))</f>
        <v/>
      </c>
      <c r="CA469" s="119" t="str">
        <f>IF(BK469="", "", IF(BK469&lt;=$B469, WORKDAY(DATE(YEAR($BB469), MONTH(BK469)+1, DAY(BK469)-1), 1, Settings!$AY$23:$AY$38), BK469))</f>
        <v/>
      </c>
      <c r="CB469" s="119" t="str">
        <f>IF(BL469="", "", IF(BL469&lt;=$B469, WORKDAY(DATE(YEAR($BB469), MONTH(BL469)+1, DAY(BL469)-1), 1, Settings!$AY$23:$AY$38), BL469))</f>
        <v/>
      </c>
      <c r="CC469" s="119" t="str">
        <f>IF(BM469="", "", IF(BM469&lt;=$B469, WORKDAY(DATE(YEAR($BB469), MONTH(BM469)+1, DAY(BM469)-1), 1, Settings!$AY$23:$AY$38), BM469))</f>
        <v/>
      </c>
      <c r="CD469" s="119" t="str">
        <f>IF(BN469="", "", IF(BN469&lt;=$B469, WORKDAY(DATE(YEAR($BB469), MONTH(BN469)+1, DAY(BN469)-1), 1, Settings!$AY$23:$AY$38), BN469))</f>
        <v/>
      </c>
      <c r="CE469" s="119" t="str">
        <f>IF(BO469="", "", IF(BO469&lt;=$B469, WORKDAY(DATE(YEAR($BB469), MONTH(BO469)+1, DAY(BO469)-1), 1, Settings!$AY$23:$AY$38), BO469))</f>
        <v/>
      </c>
      <c r="CF469" s="120" t="str">
        <f>IF(BP469="", "", IF(BP469&lt;=$B469, WORKDAY(DATE(YEAR($BB469), MONTH(BP469)+1, DAY(BP469)-1), 1, Settings!$AY$23:$AY$38), BP469))</f>
        <v/>
      </c>
      <c r="CH469" s="48" t="str">
        <f t="shared" si="221"/>
        <v/>
      </c>
      <c r="CI469" s="49" t="str">
        <f t="shared" si="222"/>
        <v/>
      </c>
      <c r="CJ469" s="49" t="str">
        <f t="shared" si="223"/>
        <v/>
      </c>
      <c r="CK469" s="49" t="str">
        <f t="shared" si="224"/>
        <v/>
      </c>
      <c r="CL469" s="49" t="str">
        <f t="shared" si="225"/>
        <v/>
      </c>
      <c r="CM469" s="49" t="str">
        <f t="shared" si="226"/>
        <v/>
      </c>
      <c r="CN469" s="49" t="str">
        <f t="shared" si="227"/>
        <v/>
      </c>
      <c r="CO469" s="49" t="str">
        <f t="shared" si="228"/>
        <v/>
      </c>
      <c r="CP469" s="49" t="str">
        <f t="shared" si="229"/>
        <v/>
      </c>
      <c r="CQ469" s="49" t="str">
        <f t="shared" si="230"/>
        <v/>
      </c>
      <c r="CR469" s="49" t="str">
        <f t="shared" si="231"/>
        <v/>
      </c>
      <c r="CS469" s="49" t="str">
        <f t="shared" si="232"/>
        <v/>
      </c>
      <c r="CT469" s="49" t="str">
        <f t="shared" si="233"/>
        <v/>
      </c>
      <c r="CU469" s="49" t="str">
        <f t="shared" si="234"/>
        <v/>
      </c>
      <c r="CV469" s="16" t="str">
        <f t="shared" si="235"/>
        <v/>
      </c>
      <c r="CX469" s="48" t="str">
        <f t="shared" si="236"/>
        <v/>
      </c>
      <c r="CY469" s="49" t="str">
        <f t="shared" si="237"/>
        <v/>
      </c>
      <c r="CZ469" s="49" t="str">
        <f t="shared" si="238"/>
        <v/>
      </c>
      <c r="DA469" s="49" t="str">
        <f t="shared" si="239"/>
        <v/>
      </c>
      <c r="DB469" s="49" t="str">
        <f t="shared" si="240"/>
        <v/>
      </c>
      <c r="DC469" s="49" t="str">
        <f t="shared" si="241"/>
        <v/>
      </c>
      <c r="DD469" s="49" t="str">
        <f t="shared" si="242"/>
        <v/>
      </c>
      <c r="DE469" s="49" t="str">
        <f t="shared" si="243"/>
        <v/>
      </c>
      <c r="DF469" s="49" t="str">
        <f t="shared" si="244"/>
        <v/>
      </c>
      <c r="DG469" s="49" t="str">
        <f t="shared" si="245"/>
        <v/>
      </c>
      <c r="DH469" s="49" t="str">
        <f t="shared" si="246"/>
        <v/>
      </c>
      <c r="DI469" s="49" t="str">
        <f t="shared" si="247"/>
        <v/>
      </c>
      <c r="DJ469" s="49" t="str">
        <f t="shared" si="248"/>
        <v/>
      </c>
      <c r="DK469" s="49" t="str">
        <f t="shared" si="249"/>
        <v/>
      </c>
      <c r="DL469" s="16" t="str">
        <f t="shared" si="250"/>
        <v/>
      </c>
      <c r="DN469" s="17" t="str">
        <f t="shared" si="251"/>
        <v>Oct 2020</v>
      </c>
    </row>
    <row r="470" spans="1:118" x14ac:dyDescent="0.25">
      <c r="A470" s="30"/>
      <c r="B470" s="102">
        <f>IF(B469="", "", IFERROR(IF(B469+1&gt;Settings!$G$25, "", B469+1), ""))</f>
        <v>44106</v>
      </c>
      <c r="C470" s="294"/>
      <c r="D470" s="295"/>
      <c r="E470" s="295"/>
      <c r="F470" s="295"/>
      <c r="G470" s="295"/>
      <c r="H470" s="295"/>
      <c r="I470" s="295"/>
      <c r="J470" s="295"/>
      <c r="K470" s="295"/>
      <c r="L470" s="295"/>
      <c r="M470" s="295"/>
      <c r="N470" s="295"/>
      <c r="O470" s="295"/>
      <c r="P470" s="295"/>
      <c r="Q470" s="296"/>
      <c r="R470" s="30"/>
      <c r="T470" s="17" t="str">
        <f>IF($B470="", "", IF($B470&lt;Settings!$G$23, "Old", "New"))</f>
        <v>New</v>
      </c>
      <c r="AL470" s="118" t="str">
        <f>IF(OR($B470="", C470="", C$10="", AL$9), "", IFERROR($B470+INDEX(Settings!$AF$19:$AF$33, MATCH(C$10, Settings!$Y$19:$Y$33, 0))+IF(INDEX(Settings!$AI$19:$AI$33, MATCH(C$10, Settings!$Y$19:$Y$33, 0))="", 0, INDEX($AO$2:$AU$8, MATCH(TEXT($B470, "ddd"), $AN$2:$AN$8, 0), MATCH(INDEX(Settings!$AI$19:$AI$33, MATCH(C$10, Settings!$Y$19:$Y$33, 0)), $AO$1:$AU$1, 0))), 0))</f>
        <v/>
      </c>
      <c r="AM470" s="119" t="str">
        <f>IF(OR($B470="", D470="", D$10="", AM$9), "", IFERROR($B470+INDEX(Settings!$AF$19:$AF$33, MATCH(D$10, Settings!$Y$19:$Y$33, 0))+IF(INDEX(Settings!$AI$19:$AI$33, MATCH(D$10, Settings!$Y$19:$Y$33, 0))="", 0, INDEX($AO$2:$AU$8, MATCH(TEXT($B470, "ddd"), $AN$2:$AN$8, 0), MATCH(INDEX(Settings!$AI$19:$AI$33, MATCH(D$10, Settings!$Y$19:$Y$33, 0)), $AO$1:$AU$1, 0))), 0))</f>
        <v/>
      </c>
      <c r="AN470" s="119" t="str">
        <f>IF(OR($B470="", E470="", E$10="", AN$9), "", IFERROR($B470+INDEX(Settings!$AF$19:$AF$33, MATCH(E$10, Settings!$Y$19:$Y$33, 0))+IF(INDEX(Settings!$AI$19:$AI$33, MATCH(E$10, Settings!$Y$19:$Y$33, 0))="", 0, INDEX($AO$2:$AU$8, MATCH(TEXT($B470, "ddd"), $AN$2:$AN$8, 0), MATCH(INDEX(Settings!$AI$19:$AI$33, MATCH(E$10, Settings!$Y$19:$Y$33, 0)), $AO$1:$AU$1, 0))), 0))</f>
        <v/>
      </c>
      <c r="AO470" s="119" t="str">
        <f>IF(OR($B470="", F470="", F$10="", AO$9), "", IFERROR($B470+INDEX(Settings!$AF$19:$AF$33, MATCH(F$10, Settings!$Y$19:$Y$33, 0))+IF(INDEX(Settings!$AI$19:$AI$33, MATCH(F$10, Settings!$Y$19:$Y$33, 0))="", 0, INDEX($AO$2:$AU$8, MATCH(TEXT($B470, "ddd"), $AN$2:$AN$8, 0), MATCH(INDEX(Settings!$AI$19:$AI$33, MATCH(F$10, Settings!$Y$19:$Y$33, 0)), $AO$1:$AU$1, 0))), 0))</f>
        <v/>
      </c>
      <c r="AP470" s="119" t="str">
        <f>IF(OR($B470="", G470="", G$10="", AP$9), "", IFERROR($B470+INDEX(Settings!$AF$19:$AF$33, MATCH(G$10, Settings!$Y$19:$Y$33, 0))+IF(INDEX(Settings!$AI$19:$AI$33, MATCH(G$10, Settings!$Y$19:$Y$33, 0))="", 0, INDEX($AO$2:$AU$8, MATCH(TEXT($B470, "ddd"), $AN$2:$AN$8, 0), MATCH(INDEX(Settings!$AI$19:$AI$33, MATCH(G$10, Settings!$Y$19:$Y$33, 0)), $AO$1:$AU$1, 0))), 0))</f>
        <v/>
      </c>
      <c r="AQ470" s="119" t="str">
        <f>IF(OR($B470="", H470="", H$10="", AQ$9), "", IFERROR($B470+INDEX(Settings!$AF$19:$AF$33, MATCH(H$10, Settings!$Y$19:$Y$33, 0))+IF(INDEX(Settings!$AI$19:$AI$33, MATCH(H$10, Settings!$Y$19:$Y$33, 0))="", 0, INDEX($AO$2:$AU$8, MATCH(TEXT($B470, "ddd"), $AN$2:$AN$8, 0), MATCH(INDEX(Settings!$AI$19:$AI$33, MATCH(H$10, Settings!$Y$19:$Y$33, 0)), $AO$1:$AU$1, 0))), 0))</f>
        <v/>
      </c>
      <c r="AR470" s="119" t="str">
        <f>IF(OR($B470="", I470="", I$10="", AR$9), "", IFERROR($B470+INDEX(Settings!$AF$19:$AF$33, MATCH(I$10, Settings!$Y$19:$Y$33, 0))+IF(INDEX(Settings!$AI$19:$AI$33, MATCH(I$10, Settings!$Y$19:$Y$33, 0))="", 0, INDEX($AO$2:$AU$8, MATCH(TEXT($B470, "ddd"), $AN$2:$AN$8, 0), MATCH(INDEX(Settings!$AI$19:$AI$33, MATCH(I$10, Settings!$Y$19:$Y$33, 0)), $AO$1:$AU$1, 0))), 0))</f>
        <v/>
      </c>
      <c r="AS470" s="119" t="str">
        <f>IF(OR($B470="", J470="", J$10="", AS$9), "", IFERROR($B470+INDEX(Settings!$AF$19:$AF$33, MATCH(J$10, Settings!$Y$19:$Y$33, 0))+IF(INDEX(Settings!$AI$19:$AI$33, MATCH(J$10, Settings!$Y$19:$Y$33, 0))="", 0, INDEX($AO$2:$AU$8, MATCH(TEXT($B470, "ddd"), $AN$2:$AN$8, 0), MATCH(INDEX(Settings!$AI$19:$AI$33, MATCH(J$10, Settings!$Y$19:$Y$33, 0)), $AO$1:$AU$1, 0))), 0))</f>
        <v/>
      </c>
      <c r="AT470" s="119" t="str">
        <f>IF(OR($B470="", K470="", K$10="", AT$9), "", IFERROR($B470+INDEX(Settings!$AF$19:$AF$33, MATCH(K$10, Settings!$Y$19:$Y$33, 0))+IF(INDEX(Settings!$AI$19:$AI$33, MATCH(K$10, Settings!$Y$19:$Y$33, 0))="", 0, INDEX($AO$2:$AU$8, MATCH(TEXT($B470, "ddd"), $AN$2:$AN$8, 0), MATCH(INDEX(Settings!$AI$19:$AI$33, MATCH(K$10, Settings!$Y$19:$Y$33, 0)), $AO$1:$AU$1, 0))), 0))</f>
        <v/>
      </c>
      <c r="AU470" s="119" t="str">
        <f>IF(OR($B470="", L470="", L$10="", AU$9), "", IFERROR($B470+INDEX(Settings!$AF$19:$AF$33, MATCH(L$10, Settings!$Y$19:$Y$33, 0))+IF(INDEX(Settings!$AI$19:$AI$33, MATCH(L$10, Settings!$Y$19:$Y$33, 0))="", 0, INDEX($AO$2:$AU$8, MATCH(TEXT($B470, "ddd"), $AN$2:$AN$8, 0), MATCH(INDEX(Settings!$AI$19:$AI$33, MATCH(L$10, Settings!$Y$19:$Y$33, 0)), $AO$1:$AU$1, 0))), 0))</f>
        <v/>
      </c>
      <c r="AV470" s="119" t="str">
        <f>IF(OR($B470="", M470="", M$10="", AV$9), "", IFERROR($B470+INDEX(Settings!$AF$19:$AF$33, MATCH(M$10, Settings!$Y$19:$Y$33, 0))+IF(INDEX(Settings!$AI$19:$AI$33, MATCH(M$10, Settings!$Y$19:$Y$33, 0))="", 0, INDEX($AO$2:$AU$8, MATCH(TEXT($B470, "ddd"), $AN$2:$AN$8, 0), MATCH(INDEX(Settings!$AI$19:$AI$33, MATCH(M$10, Settings!$Y$19:$Y$33, 0)), $AO$1:$AU$1, 0))), 0))</f>
        <v/>
      </c>
      <c r="AW470" s="119" t="str">
        <f>IF(OR($B470="", N470="", N$10="", AW$9), "", IFERROR($B470+INDEX(Settings!$AF$19:$AF$33, MATCH(N$10, Settings!$Y$19:$Y$33, 0))+IF(INDEX(Settings!$AI$19:$AI$33, MATCH(N$10, Settings!$Y$19:$Y$33, 0))="", 0, INDEX($AO$2:$AU$8, MATCH(TEXT($B470, "ddd"), $AN$2:$AN$8, 0), MATCH(INDEX(Settings!$AI$19:$AI$33, MATCH(N$10, Settings!$Y$19:$Y$33, 0)), $AO$1:$AU$1, 0))), 0))</f>
        <v/>
      </c>
      <c r="AX470" s="119" t="str">
        <f>IF(OR($B470="", O470="", O$10="", AX$9), "", IFERROR($B470+INDEX(Settings!$AF$19:$AF$33, MATCH(O$10, Settings!$Y$19:$Y$33, 0))+IF(INDEX(Settings!$AI$19:$AI$33, MATCH(O$10, Settings!$Y$19:$Y$33, 0))="", 0, INDEX($AO$2:$AU$8, MATCH(TEXT($B470, "ddd"), $AN$2:$AN$8, 0), MATCH(INDEX(Settings!$AI$19:$AI$33, MATCH(O$10, Settings!$Y$19:$Y$33, 0)), $AO$1:$AU$1, 0))), 0))</f>
        <v/>
      </c>
      <c r="AY470" s="119" t="str">
        <f>IF(OR($B470="", P470="", P$10="", AY$9), "", IFERROR($B470+INDEX(Settings!$AF$19:$AF$33, MATCH(P$10, Settings!$Y$19:$Y$33, 0))+IF(INDEX(Settings!$AI$19:$AI$33, MATCH(P$10, Settings!$Y$19:$Y$33, 0))="", 0, INDEX($AO$2:$AU$8, MATCH(TEXT($B470, "ddd"), $AN$2:$AN$8, 0), MATCH(INDEX(Settings!$AI$19:$AI$33, MATCH(P$10, Settings!$Y$19:$Y$33, 0)), $AO$1:$AU$1, 0))), 0))</f>
        <v/>
      </c>
      <c r="AZ470" s="120" t="str">
        <f>IF(OR($B470="", Q470="", Q$10="", AZ$9), "", IFERROR($B470+INDEX(Settings!$AF$19:$AF$33, MATCH(Q$10, Settings!$Y$19:$Y$33, 0))+IF(INDEX(Settings!$AI$19:$AI$33, MATCH(Q$10, Settings!$Y$19:$Y$33, 0))="", 0, INDEX($AO$2:$AU$8, MATCH(TEXT($B470, "ddd"), $AN$2:$AN$8, 0), MATCH(INDEX(Settings!$AI$19:$AI$33, MATCH(Q$10, Settings!$Y$19:$Y$33, 0)), $AO$1:$AU$1, 0))), 0))</f>
        <v/>
      </c>
      <c r="BB470" s="118" t="str">
        <f>IF(OR(C$10="", $B470="", C470="", BB$9=""), "", IFERROR(WORKDAY((DATE(YEAR($B470), MONTH($B470)+INDEX(Settings!$AM$19:$AM$33, MATCH(C$10, Settings!$Y$19:$Y$33, 0)), IF(INDEX(Settings!$AQ$19:$AQ$33, MATCH(C$10, Settings!$Y$19:$Y$33, 0))=0, DAY($B470), INDEX(Settings!$AQ$19:$AQ$33, MATCH(C$10, Settings!$Y$19:$Y$33, 0))))-1), 1, Settings!$AY$23:$AY$38), ""))</f>
        <v/>
      </c>
      <c r="BC470" s="119" t="str">
        <f>IF(OR(D$10="", $B470="", D470="", BC$9=""), "", IFERROR(WORKDAY((DATE(YEAR($B470), MONTH($B470)+INDEX(Settings!$AM$19:$AM$33, MATCH(D$10, Settings!$Y$19:$Y$33, 0)), IF(INDEX(Settings!$AQ$19:$AQ$33, MATCH(D$10, Settings!$Y$19:$Y$33, 0))=0, DAY($B470), INDEX(Settings!$AQ$19:$AQ$33, MATCH(D$10, Settings!$Y$19:$Y$33, 0))))-1), 1, Settings!$AY$23:$AY$38), ""))</f>
        <v/>
      </c>
      <c r="BD470" s="119" t="str">
        <f>IF(OR(E$10="", $B470="", E470="", BD$9=""), "", IFERROR(WORKDAY((DATE(YEAR($B470), MONTH($B470)+INDEX(Settings!$AM$19:$AM$33, MATCH(E$10, Settings!$Y$19:$Y$33, 0)), IF(INDEX(Settings!$AQ$19:$AQ$33, MATCH(E$10, Settings!$Y$19:$Y$33, 0))=0, DAY($B470), INDEX(Settings!$AQ$19:$AQ$33, MATCH(E$10, Settings!$Y$19:$Y$33, 0))))-1), 1, Settings!$AY$23:$AY$38), ""))</f>
        <v/>
      </c>
      <c r="BE470" s="119" t="str">
        <f>IF(OR(F$10="", $B470="", F470="", BE$9=""), "", IFERROR(WORKDAY((DATE(YEAR($B470), MONTH($B470)+INDEX(Settings!$AM$19:$AM$33, MATCH(F$10, Settings!$Y$19:$Y$33, 0)), IF(INDEX(Settings!$AQ$19:$AQ$33, MATCH(F$10, Settings!$Y$19:$Y$33, 0))=0, DAY($B470), INDEX(Settings!$AQ$19:$AQ$33, MATCH(F$10, Settings!$Y$19:$Y$33, 0))))-1), 1, Settings!$AY$23:$AY$38), ""))</f>
        <v/>
      </c>
      <c r="BF470" s="119" t="str">
        <f>IF(OR(G$10="", $B470="", G470="", BF$9=""), "", IFERROR(WORKDAY((DATE(YEAR($B470), MONTH($B470)+INDEX(Settings!$AM$19:$AM$33, MATCH(G$10, Settings!$Y$19:$Y$33, 0)), IF(INDEX(Settings!$AQ$19:$AQ$33, MATCH(G$10, Settings!$Y$19:$Y$33, 0))=0, DAY($B470), INDEX(Settings!$AQ$19:$AQ$33, MATCH(G$10, Settings!$Y$19:$Y$33, 0))))-1), 1, Settings!$AY$23:$AY$38), ""))</f>
        <v/>
      </c>
      <c r="BG470" s="119" t="str">
        <f>IF(OR(H$10="", $B470="", H470="", BG$9=""), "", IFERROR(WORKDAY((DATE(YEAR($B470), MONTH($B470)+INDEX(Settings!$AM$19:$AM$33, MATCH(H$10, Settings!$Y$19:$Y$33, 0)), IF(INDEX(Settings!$AQ$19:$AQ$33, MATCH(H$10, Settings!$Y$19:$Y$33, 0))=0, DAY($B470), INDEX(Settings!$AQ$19:$AQ$33, MATCH(H$10, Settings!$Y$19:$Y$33, 0))))-1), 1, Settings!$AY$23:$AY$38), ""))</f>
        <v/>
      </c>
      <c r="BH470" s="119" t="str">
        <f>IF(OR(I$10="", $B470="", I470="", BH$9=""), "", IFERROR(WORKDAY((DATE(YEAR($B470), MONTH($B470)+INDEX(Settings!$AM$19:$AM$33, MATCH(I$10, Settings!$Y$19:$Y$33, 0)), IF(INDEX(Settings!$AQ$19:$AQ$33, MATCH(I$10, Settings!$Y$19:$Y$33, 0))=0, DAY($B470), INDEX(Settings!$AQ$19:$AQ$33, MATCH(I$10, Settings!$Y$19:$Y$33, 0))))-1), 1, Settings!$AY$23:$AY$38), ""))</f>
        <v/>
      </c>
      <c r="BI470" s="119" t="str">
        <f>IF(OR(J$10="", $B470="", J470="", BI$9=""), "", IFERROR(WORKDAY((DATE(YEAR($B470), MONTH($B470)+INDEX(Settings!$AM$19:$AM$33, MATCH(J$10, Settings!$Y$19:$Y$33, 0)), IF(INDEX(Settings!$AQ$19:$AQ$33, MATCH(J$10, Settings!$Y$19:$Y$33, 0))=0, DAY($B470), INDEX(Settings!$AQ$19:$AQ$33, MATCH(J$10, Settings!$Y$19:$Y$33, 0))))-1), 1, Settings!$AY$23:$AY$38), ""))</f>
        <v/>
      </c>
      <c r="BJ470" s="119" t="str">
        <f>IF(OR(K$10="", $B470="", K470="", BJ$9=""), "", IFERROR(WORKDAY((DATE(YEAR($B470), MONTH($B470)+INDEX(Settings!$AM$19:$AM$33, MATCH(K$10, Settings!$Y$19:$Y$33, 0)), IF(INDEX(Settings!$AQ$19:$AQ$33, MATCH(K$10, Settings!$Y$19:$Y$33, 0))=0, DAY($B470), INDEX(Settings!$AQ$19:$AQ$33, MATCH(K$10, Settings!$Y$19:$Y$33, 0))))-1), 1, Settings!$AY$23:$AY$38), ""))</f>
        <v/>
      </c>
      <c r="BK470" s="119" t="str">
        <f>IF(OR(L$10="", $B470="", L470="", BK$9=""), "", IFERROR(WORKDAY((DATE(YEAR($B470), MONTH($B470)+INDEX(Settings!$AM$19:$AM$33, MATCH(L$10, Settings!$Y$19:$Y$33, 0)), IF(INDEX(Settings!$AQ$19:$AQ$33, MATCH(L$10, Settings!$Y$19:$Y$33, 0))=0, DAY($B470), INDEX(Settings!$AQ$19:$AQ$33, MATCH(L$10, Settings!$Y$19:$Y$33, 0))))-1), 1, Settings!$AY$23:$AY$38), ""))</f>
        <v/>
      </c>
      <c r="BL470" s="119" t="str">
        <f>IF(OR(M$10="", $B470="", M470="", BL$9=""), "", IFERROR(WORKDAY((DATE(YEAR($B470), MONTH($B470)+INDEX(Settings!$AM$19:$AM$33, MATCH(M$10, Settings!$Y$19:$Y$33, 0)), IF(INDEX(Settings!$AQ$19:$AQ$33, MATCH(M$10, Settings!$Y$19:$Y$33, 0))=0, DAY($B470), INDEX(Settings!$AQ$19:$AQ$33, MATCH(M$10, Settings!$Y$19:$Y$33, 0))))-1), 1, Settings!$AY$23:$AY$38), ""))</f>
        <v/>
      </c>
      <c r="BM470" s="119" t="str">
        <f>IF(OR(N$10="", $B470="", N470="", BM$9=""), "", IFERROR(WORKDAY((DATE(YEAR($B470), MONTH($B470)+INDEX(Settings!$AM$19:$AM$33, MATCH(N$10, Settings!$Y$19:$Y$33, 0)), IF(INDEX(Settings!$AQ$19:$AQ$33, MATCH(N$10, Settings!$Y$19:$Y$33, 0))=0, DAY($B470), INDEX(Settings!$AQ$19:$AQ$33, MATCH(N$10, Settings!$Y$19:$Y$33, 0))))-1), 1, Settings!$AY$23:$AY$38), ""))</f>
        <v/>
      </c>
      <c r="BN470" s="119" t="str">
        <f>IF(OR(O$10="", $B470="", O470="", BN$9=""), "", IFERROR(WORKDAY((DATE(YEAR($B470), MONTH($B470)+INDEX(Settings!$AM$19:$AM$33, MATCH(O$10, Settings!$Y$19:$Y$33, 0)), IF(INDEX(Settings!$AQ$19:$AQ$33, MATCH(O$10, Settings!$Y$19:$Y$33, 0))=0, DAY($B470), INDEX(Settings!$AQ$19:$AQ$33, MATCH(O$10, Settings!$Y$19:$Y$33, 0))))-1), 1, Settings!$AY$23:$AY$38), ""))</f>
        <v/>
      </c>
      <c r="BO470" s="119" t="str">
        <f>IF(OR(P$10="", $B470="", P470="", BO$9=""), "", IFERROR(WORKDAY((DATE(YEAR($B470), MONTH($B470)+INDEX(Settings!$AM$19:$AM$33, MATCH(P$10, Settings!$Y$19:$Y$33, 0)), IF(INDEX(Settings!$AQ$19:$AQ$33, MATCH(P$10, Settings!$Y$19:$Y$33, 0))=0, DAY($B470), INDEX(Settings!$AQ$19:$AQ$33, MATCH(P$10, Settings!$Y$19:$Y$33, 0))))-1), 1, Settings!$AY$23:$AY$38), ""))</f>
        <v/>
      </c>
      <c r="BP470" s="120" t="str">
        <f>IF(OR(Q$10="", $B470="", Q470="", BP$9=""), "", IFERROR(WORKDAY((DATE(YEAR($B470), MONTH($B470)+INDEX(Settings!$AM$19:$AM$33, MATCH(Q$10, Settings!$Y$19:$Y$33, 0)), IF(INDEX(Settings!$AQ$19:$AQ$33, MATCH(Q$10, Settings!$Y$19:$Y$33, 0))=0, DAY($B470), INDEX(Settings!$AQ$19:$AQ$33, MATCH(Q$10, Settings!$Y$19:$Y$33, 0))))-1), 1, Settings!$AY$23:$AY$38), ""))</f>
        <v/>
      </c>
      <c r="BR470" s="118" t="str">
        <f>IF(BB470="", "", IF(BB470&lt;=$B470, WORKDAY(DATE(YEAR($BB470), MONTH(BB470)+1, DAY(BB470)-1), 1, Settings!$AY$23:$AY$38), BB470))</f>
        <v/>
      </c>
      <c r="BS470" s="119" t="str">
        <f>IF(BC470="", "", IF(BC470&lt;=$B470, WORKDAY(DATE(YEAR($BB470), MONTH(BC470)+1, DAY(BC470)-1), 1, Settings!$AY$23:$AY$38), BC470))</f>
        <v/>
      </c>
      <c r="BT470" s="119" t="str">
        <f>IF(BD470="", "", IF(BD470&lt;=$B470, WORKDAY(DATE(YEAR($BB470), MONTH(BD470)+1, DAY(BD470)-1), 1, Settings!$AY$23:$AY$38), BD470))</f>
        <v/>
      </c>
      <c r="BU470" s="119" t="str">
        <f>IF(BE470="", "", IF(BE470&lt;=$B470, WORKDAY(DATE(YEAR($BB470), MONTH(BE470)+1, DAY(BE470)-1), 1, Settings!$AY$23:$AY$38), BE470))</f>
        <v/>
      </c>
      <c r="BV470" s="119" t="str">
        <f>IF(BF470="", "", IF(BF470&lt;=$B470, WORKDAY(DATE(YEAR($BB470), MONTH(BF470)+1, DAY(BF470)-1), 1, Settings!$AY$23:$AY$38), BF470))</f>
        <v/>
      </c>
      <c r="BW470" s="119" t="str">
        <f>IF(BG470="", "", IF(BG470&lt;=$B470, WORKDAY(DATE(YEAR($BB470), MONTH(BG470)+1, DAY(BG470)-1), 1, Settings!$AY$23:$AY$38), BG470))</f>
        <v/>
      </c>
      <c r="BX470" s="119" t="str">
        <f>IF(BH470="", "", IF(BH470&lt;=$B470, WORKDAY(DATE(YEAR($BB470), MONTH(BH470)+1, DAY(BH470)-1), 1, Settings!$AY$23:$AY$38), BH470))</f>
        <v/>
      </c>
      <c r="BY470" s="119" t="str">
        <f>IF(BI470="", "", IF(BI470&lt;=$B470, WORKDAY(DATE(YEAR($BB470), MONTH(BI470)+1, DAY(BI470)-1), 1, Settings!$AY$23:$AY$38), BI470))</f>
        <v/>
      </c>
      <c r="BZ470" s="119" t="str">
        <f>IF(BJ470="", "", IF(BJ470&lt;=$B470, WORKDAY(DATE(YEAR($BB470), MONTH(BJ470)+1, DAY(BJ470)-1), 1, Settings!$AY$23:$AY$38), BJ470))</f>
        <v/>
      </c>
      <c r="CA470" s="119" t="str">
        <f>IF(BK470="", "", IF(BK470&lt;=$B470, WORKDAY(DATE(YEAR($BB470), MONTH(BK470)+1, DAY(BK470)-1), 1, Settings!$AY$23:$AY$38), BK470))</f>
        <v/>
      </c>
      <c r="CB470" s="119" t="str">
        <f>IF(BL470="", "", IF(BL470&lt;=$B470, WORKDAY(DATE(YEAR($BB470), MONTH(BL470)+1, DAY(BL470)-1), 1, Settings!$AY$23:$AY$38), BL470))</f>
        <v/>
      </c>
      <c r="CC470" s="119" t="str">
        <f>IF(BM470="", "", IF(BM470&lt;=$B470, WORKDAY(DATE(YEAR($BB470), MONTH(BM470)+1, DAY(BM470)-1), 1, Settings!$AY$23:$AY$38), BM470))</f>
        <v/>
      </c>
      <c r="CD470" s="119" t="str">
        <f>IF(BN470="", "", IF(BN470&lt;=$B470, WORKDAY(DATE(YEAR($BB470), MONTH(BN470)+1, DAY(BN470)-1), 1, Settings!$AY$23:$AY$38), BN470))</f>
        <v/>
      </c>
      <c r="CE470" s="119" t="str">
        <f>IF(BO470="", "", IF(BO470&lt;=$B470, WORKDAY(DATE(YEAR($BB470), MONTH(BO470)+1, DAY(BO470)-1), 1, Settings!$AY$23:$AY$38), BO470))</f>
        <v/>
      </c>
      <c r="CF470" s="120" t="str">
        <f>IF(BP470="", "", IF(BP470&lt;=$B470, WORKDAY(DATE(YEAR($BB470), MONTH(BP470)+1, DAY(BP470)-1), 1, Settings!$AY$23:$AY$38), BP470))</f>
        <v/>
      </c>
      <c r="CH470" s="48" t="str">
        <f t="shared" si="221"/>
        <v/>
      </c>
      <c r="CI470" s="49" t="str">
        <f t="shared" si="222"/>
        <v/>
      </c>
      <c r="CJ470" s="49" t="str">
        <f t="shared" si="223"/>
        <v/>
      </c>
      <c r="CK470" s="49" t="str">
        <f t="shared" si="224"/>
        <v/>
      </c>
      <c r="CL470" s="49" t="str">
        <f t="shared" si="225"/>
        <v/>
      </c>
      <c r="CM470" s="49" t="str">
        <f t="shared" si="226"/>
        <v/>
      </c>
      <c r="CN470" s="49" t="str">
        <f t="shared" si="227"/>
        <v/>
      </c>
      <c r="CO470" s="49" t="str">
        <f t="shared" si="228"/>
        <v/>
      </c>
      <c r="CP470" s="49" t="str">
        <f t="shared" si="229"/>
        <v/>
      </c>
      <c r="CQ470" s="49" t="str">
        <f t="shared" si="230"/>
        <v/>
      </c>
      <c r="CR470" s="49" t="str">
        <f t="shared" si="231"/>
        <v/>
      </c>
      <c r="CS470" s="49" t="str">
        <f t="shared" si="232"/>
        <v/>
      </c>
      <c r="CT470" s="49" t="str">
        <f t="shared" si="233"/>
        <v/>
      </c>
      <c r="CU470" s="49" t="str">
        <f t="shared" si="234"/>
        <v/>
      </c>
      <c r="CV470" s="16" t="str">
        <f t="shared" si="235"/>
        <v/>
      </c>
      <c r="CX470" s="48" t="str">
        <f t="shared" si="236"/>
        <v/>
      </c>
      <c r="CY470" s="49" t="str">
        <f t="shared" si="237"/>
        <v/>
      </c>
      <c r="CZ470" s="49" t="str">
        <f t="shared" si="238"/>
        <v/>
      </c>
      <c r="DA470" s="49" t="str">
        <f t="shared" si="239"/>
        <v/>
      </c>
      <c r="DB470" s="49" t="str">
        <f t="shared" si="240"/>
        <v/>
      </c>
      <c r="DC470" s="49" t="str">
        <f t="shared" si="241"/>
        <v/>
      </c>
      <c r="DD470" s="49" t="str">
        <f t="shared" si="242"/>
        <v/>
      </c>
      <c r="DE470" s="49" t="str">
        <f t="shared" si="243"/>
        <v/>
      </c>
      <c r="DF470" s="49" t="str">
        <f t="shared" si="244"/>
        <v/>
      </c>
      <c r="DG470" s="49" t="str">
        <f t="shared" si="245"/>
        <v/>
      </c>
      <c r="DH470" s="49" t="str">
        <f t="shared" si="246"/>
        <v/>
      </c>
      <c r="DI470" s="49" t="str">
        <f t="shared" si="247"/>
        <v/>
      </c>
      <c r="DJ470" s="49" t="str">
        <f t="shared" si="248"/>
        <v/>
      </c>
      <c r="DK470" s="49" t="str">
        <f t="shared" si="249"/>
        <v/>
      </c>
      <c r="DL470" s="16" t="str">
        <f t="shared" si="250"/>
        <v/>
      </c>
      <c r="DN470" s="17" t="str">
        <f t="shared" si="251"/>
        <v>Oct 2020</v>
      </c>
    </row>
    <row r="471" spans="1:118" x14ac:dyDescent="0.25">
      <c r="A471" s="30"/>
      <c r="B471" s="102">
        <f>IF(B470="", "", IFERROR(IF(B470+1&gt;Settings!$G$25, "", B470+1), ""))</f>
        <v>44107</v>
      </c>
      <c r="C471" s="294"/>
      <c r="D471" s="295"/>
      <c r="E471" s="295"/>
      <c r="F471" s="295"/>
      <c r="G471" s="295"/>
      <c r="H471" s="295"/>
      <c r="I471" s="295"/>
      <c r="J471" s="295"/>
      <c r="K471" s="295"/>
      <c r="L471" s="295"/>
      <c r="M471" s="295"/>
      <c r="N471" s="295"/>
      <c r="O471" s="295"/>
      <c r="P471" s="295"/>
      <c r="Q471" s="296"/>
      <c r="R471" s="30"/>
      <c r="T471" s="17" t="str">
        <f>IF($B471="", "", IF($B471&lt;Settings!$G$23, "Old", "New"))</f>
        <v>New</v>
      </c>
      <c r="AL471" s="118" t="str">
        <f>IF(OR($B471="", C471="", C$10="", AL$9), "", IFERROR($B471+INDEX(Settings!$AF$19:$AF$33, MATCH(C$10, Settings!$Y$19:$Y$33, 0))+IF(INDEX(Settings!$AI$19:$AI$33, MATCH(C$10, Settings!$Y$19:$Y$33, 0))="", 0, INDEX($AO$2:$AU$8, MATCH(TEXT($B471, "ddd"), $AN$2:$AN$8, 0), MATCH(INDEX(Settings!$AI$19:$AI$33, MATCH(C$10, Settings!$Y$19:$Y$33, 0)), $AO$1:$AU$1, 0))), 0))</f>
        <v/>
      </c>
      <c r="AM471" s="119" t="str">
        <f>IF(OR($B471="", D471="", D$10="", AM$9), "", IFERROR($B471+INDEX(Settings!$AF$19:$AF$33, MATCH(D$10, Settings!$Y$19:$Y$33, 0))+IF(INDEX(Settings!$AI$19:$AI$33, MATCH(D$10, Settings!$Y$19:$Y$33, 0))="", 0, INDEX($AO$2:$AU$8, MATCH(TEXT($B471, "ddd"), $AN$2:$AN$8, 0), MATCH(INDEX(Settings!$AI$19:$AI$33, MATCH(D$10, Settings!$Y$19:$Y$33, 0)), $AO$1:$AU$1, 0))), 0))</f>
        <v/>
      </c>
      <c r="AN471" s="119" t="str">
        <f>IF(OR($B471="", E471="", E$10="", AN$9), "", IFERROR($B471+INDEX(Settings!$AF$19:$AF$33, MATCH(E$10, Settings!$Y$19:$Y$33, 0))+IF(INDEX(Settings!$AI$19:$AI$33, MATCH(E$10, Settings!$Y$19:$Y$33, 0))="", 0, INDEX($AO$2:$AU$8, MATCH(TEXT($B471, "ddd"), $AN$2:$AN$8, 0), MATCH(INDEX(Settings!$AI$19:$AI$33, MATCH(E$10, Settings!$Y$19:$Y$33, 0)), $AO$1:$AU$1, 0))), 0))</f>
        <v/>
      </c>
      <c r="AO471" s="119" t="str">
        <f>IF(OR($B471="", F471="", F$10="", AO$9), "", IFERROR($B471+INDEX(Settings!$AF$19:$AF$33, MATCH(F$10, Settings!$Y$19:$Y$33, 0))+IF(INDEX(Settings!$AI$19:$AI$33, MATCH(F$10, Settings!$Y$19:$Y$33, 0))="", 0, INDEX($AO$2:$AU$8, MATCH(TEXT($B471, "ddd"), $AN$2:$AN$8, 0), MATCH(INDEX(Settings!$AI$19:$AI$33, MATCH(F$10, Settings!$Y$19:$Y$33, 0)), $AO$1:$AU$1, 0))), 0))</f>
        <v/>
      </c>
      <c r="AP471" s="119" t="str">
        <f>IF(OR($B471="", G471="", G$10="", AP$9), "", IFERROR($B471+INDEX(Settings!$AF$19:$AF$33, MATCH(G$10, Settings!$Y$19:$Y$33, 0))+IF(INDEX(Settings!$AI$19:$AI$33, MATCH(G$10, Settings!$Y$19:$Y$33, 0))="", 0, INDEX($AO$2:$AU$8, MATCH(TEXT($B471, "ddd"), $AN$2:$AN$8, 0), MATCH(INDEX(Settings!$AI$19:$AI$33, MATCH(G$10, Settings!$Y$19:$Y$33, 0)), $AO$1:$AU$1, 0))), 0))</f>
        <v/>
      </c>
      <c r="AQ471" s="119" t="str">
        <f>IF(OR($B471="", H471="", H$10="", AQ$9), "", IFERROR($B471+INDEX(Settings!$AF$19:$AF$33, MATCH(H$10, Settings!$Y$19:$Y$33, 0))+IF(INDEX(Settings!$AI$19:$AI$33, MATCH(H$10, Settings!$Y$19:$Y$33, 0))="", 0, INDEX($AO$2:$AU$8, MATCH(TEXT($B471, "ddd"), $AN$2:$AN$8, 0), MATCH(INDEX(Settings!$AI$19:$AI$33, MATCH(H$10, Settings!$Y$19:$Y$33, 0)), $AO$1:$AU$1, 0))), 0))</f>
        <v/>
      </c>
      <c r="AR471" s="119" t="str">
        <f>IF(OR($B471="", I471="", I$10="", AR$9), "", IFERROR($B471+INDEX(Settings!$AF$19:$AF$33, MATCH(I$10, Settings!$Y$19:$Y$33, 0))+IF(INDEX(Settings!$AI$19:$AI$33, MATCH(I$10, Settings!$Y$19:$Y$33, 0))="", 0, INDEX($AO$2:$AU$8, MATCH(TEXT($B471, "ddd"), $AN$2:$AN$8, 0), MATCH(INDEX(Settings!$AI$19:$AI$33, MATCH(I$10, Settings!$Y$19:$Y$33, 0)), $AO$1:$AU$1, 0))), 0))</f>
        <v/>
      </c>
      <c r="AS471" s="119" t="str">
        <f>IF(OR($B471="", J471="", J$10="", AS$9), "", IFERROR($B471+INDEX(Settings!$AF$19:$AF$33, MATCH(J$10, Settings!$Y$19:$Y$33, 0))+IF(INDEX(Settings!$AI$19:$AI$33, MATCH(J$10, Settings!$Y$19:$Y$33, 0))="", 0, INDEX($AO$2:$AU$8, MATCH(TEXT($B471, "ddd"), $AN$2:$AN$8, 0), MATCH(INDEX(Settings!$AI$19:$AI$33, MATCH(J$10, Settings!$Y$19:$Y$33, 0)), $AO$1:$AU$1, 0))), 0))</f>
        <v/>
      </c>
      <c r="AT471" s="119" t="str">
        <f>IF(OR($B471="", K471="", K$10="", AT$9), "", IFERROR($B471+INDEX(Settings!$AF$19:$AF$33, MATCH(K$10, Settings!$Y$19:$Y$33, 0))+IF(INDEX(Settings!$AI$19:$AI$33, MATCH(K$10, Settings!$Y$19:$Y$33, 0))="", 0, INDEX($AO$2:$AU$8, MATCH(TEXT($B471, "ddd"), $AN$2:$AN$8, 0), MATCH(INDEX(Settings!$AI$19:$AI$33, MATCH(K$10, Settings!$Y$19:$Y$33, 0)), $AO$1:$AU$1, 0))), 0))</f>
        <v/>
      </c>
      <c r="AU471" s="119" t="str">
        <f>IF(OR($B471="", L471="", L$10="", AU$9), "", IFERROR($B471+INDEX(Settings!$AF$19:$AF$33, MATCH(L$10, Settings!$Y$19:$Y$33, 0))+IF(INDEX(Settings!$AI$19:$AI$33, MATCH(L$10, Settings!$Y$19:$Y$33, 0))="", 0, INDEX($AO$2:$AU$8, MATCH(TEXT($B471, "ddd"), $AN$2:$AN$8, 0), MATCH(INDEX(Settings!$AI$19:$AI$33, MATCH(L$10, Settings!$Y$19:$Y$33, 0)), $AO$1:$AU$1, 0))), 0))</f>
        <v/>
      </c>
      <c r="AV471" s="119" t="str">
        <f>IF(OR($B471="", M471="", M$10="", AV$9), "", IFERROR($B471+INDEX(Settings!$AF$19:$AF$33, MATCH(M$10, Settings!$Y$19:$Y$33, 0))+IF(INDEX(Settings!$AI$19:$AI$33, MATCH(M$10, Settings!$Y$19:$Y$33, 0))="", 0, INDEX($AO$2:$AU$8, MATCH(TEXT($B471, "ddd"), $AN$2:$AN$8, 0), MATCH(INDEX(Settings!$AI$19:$AI$33, MATCH(M$10, Settings!$Y$19:$Y$33, 0)), $AO$1:$AU$1, 0))), 0))</f>
        <v/>
      </c>
      <c r="AW471" s="119" t="str">
        <f>IF(OR($B471="", N471="", N$10="", AW$9), "", IFERROR($B471+INDEX(Settings!$AF$19:$AF$33, MATCH(N$10, Settings!$Y$19:$Y$33, 0))+IF(INDEX(Settings!$AI$19:$AI$33, MATCH(N$10, Settings!$Y$19:$Y$33, 0))="", 0, INDEX($AO$2:$AU$8, MATCH(TEXT($B471, "ddd"), $AN$2:$AN$8, 0), MATCH(INDEX(Settings!$AI$19:$AI$33, MATCH(N$10, Settings!$Y$19:$Y$33, 0)), $AO$1:$AU$1, 0))), 0))</f>
        <v/>
      </c>
      <c r="AX471" s="119" t="str">
        <f>IF(OR($B471="", O471="", O$10="", AX$9), "", IFERROR($B471+INDEX(Settings!$AF$19:$AF$33, MATCH(O$10, Settings!$Y$19:$Y$33, 0))+IF(INDEX(Settings!$AI$19:$AI$33, MATCH(O$10, Settings!$Y$19:$Y$33, 0))="", 0, INDEX($AO$2:$AU$8, MATCH(TEXT($B471, "ddd"), $AN$2:$AN$8, 0), MATCH(INDEX(Settings!$AI$19:$AI$33, MATCH(O$10, Settings!$Y$19:$Y$33, 0)), $AO$1:$AU$1, 0))), 0))</f>
        <v/>
      </c>
      <c r="AY471" s="119" t="str">
        <f>IF(OR($B471="", P471="", P$10="", AY$9), "", IFERROR($B471+INDEX(Settings!$AF$19:$AF$33, MATCH(P$10, Settings!$Y$19:$Y$33, 0))+IF(INDEX(Settings!$AI$19:$AI$33, MATCH(P$10, Settings!$Y$19:$Y$33, 0))="", 0, INDEX($AO$2:$AU$8, MATCH(TEXT($B471, "ddd"), $AN$2:$AN$8, 0), MATCH(INDEX(Settings!$AI$19:$AI$33, MATCH(P$10, Settings!$Y$19:$Y$33, 0)), $AO$1:$AU$1, 0))), 0))</f>
        <v/>
      </c>
      <c r="AZ471" s="120" t="str">
        <f>IF(OR($B471="", Q471="", Q$10="", AZ$9), "", IFERROR($B471+INDEX(Settings!$AF$19:$AF$33, MATCH(Q$10, Settings!$Y$19:$Y$33, 0))+IF(INDEX(Settings!$AI$19:$AI$33, MATCH(Q$10, Settings!$Y$19:$Y$33, 0))="", 0, INDEX($AO$2:$AU$8, MATCH(TEXT($B471, "ddd"), $AN$2:$AN$8, 0), MATCH(INDEX(Settings!$AI$19:$AI$33, MATCH(Q$10, Settings!$Y$19:$Y$33, 0)), $AO$1:$AU$1, 0))), 0))</f>
        <v/>
      </c>
      <c r="BB471" s="118" t="str">
        <f>IF(OR(C$10="", $B471="", C471="", BB$9=""), "", IFERROR(WORKDAY((DATE(YEAR($B471), MONTH($B471)+INDEX(Settings!$AM$19:$AM$33, MATCH(C$10, Settings!$Y$19:$Y$33, 0)), IF(INDEX(Settings!$AQ$19:$AQ$33, MATCH(C$10, Settings!$Y$19:$Y$33, 0))=0, DAY($B471), INDEX(Settings!$AQ$19:$AQ$33, MATCH(C$10, Settings!$Y$19:$Y$33, 0))))-1), 1, Settings!$AY$23:$AY$38), ""))</f>
        <v/>
      </c>
      <c r="BC471" s="119" t="str">
        <f>IF(OR(D$10="", $B471="", D471="", BC$9=""), "", IFERROR(WORKDAY((DATE(YEAR($B471), MONTH($B471)+INDEX(Settings!$AM$19:$AM$33, MATCH(D$10, Settings!$Y$19:$Y$33, 0)), IF(INDEX(Settings!$AQ$19:$AQ$33, MATCH(D$10, Settings!$Y$19:$Y$33, 0))=0, DAY($B471), INDEX(Settings!$AQ$19:$AQ$33, MATCH(D$10, Settings!$Y$19:$Y$33, 0))))-1), 1, Settings!$AY$23:$AY$38), ""))</f>
        <v/>
      </c>
      <c r="BD471" s="119" t="str">
        <f>IF(OR(E$10="", $B471="", E471="", BD$9=""), "", IFERROR(WORKDAY((DATE(YEAR($B471), MONTH($B471)+INDEX(Settings!$AM$19:$AM$33, MATCH(E$10, Settings!$Y$19:$Y$33, 0)), IF(INDEX(Settings!$AQ$19:$AQ$33, MATCH(E$10, Settings!$Y$19:$Y$33, 0))=0, DAY($B471), INDEX(Settings!$AQ$19:$AQ$33, MATCH(E$10, Settings!$Y$19:$Y$33, 0))))-1), 1, Settings!$AY$23:$AY$38), ""))</f>
        <v/>
      </c>
      <c r="BE471" s="119" t="str">
        <f>IF(OR(F$10="", $B471="", F471="", BE$9=""), "", IFERROR(WORKDAY((DATE(YEAR($B471), MONTH($B471)+INDEX(Settings!$AM$19:$AM$33, MATCH(F$10, Settings!$Y$19:$Y$33, 0)), IF(INDEX(Settings!$AQ$19:$AQ$33, MATCH(F$10, Settings!$Y$19:$Y$33, 0))=0, DAY($B471), INDEX(Settings!$AQ$19:$AQ$33, MATCH(F$10, Settings!$Y$19:$Y$33, 0))))-1), 1, Settings!$AY$23:$AY$38), ""))</f>
        <v/>
      </c>
      <c r="BF471" s="119" t="str">
        <f>IF(OR(G$10="", $B471="", G471="", BF$9=""), "", IFERROR(WORKDAY((DATE(YEAR($B471), MONTH($B471)+INDEX(Settings!$AM$19:$AM$33, MATCH(G$10, Settings!$Y$19:$Y$33, 0)), IF(INDEX(Settings!$AQ$19:$AQ$33, MATCH(G$10, Settings!$Y$19:$Y$33, 0))=0, DAY($B471), INDEX(Settings!$AQ$19:$AQ$33, MATCH(G$10, Settings!$Y$19:$Y$33, 0))))-1), 1, Settings!$AY$23:$AY$38), ""))</f>
        <v/>
      </c>
      <c r="BG471" s="119" t="str">
        <f>IF(OR(H$10="", $B471="", H471="", BG$9=""), "", IFERROR(WORKDAY((DATE(YEAR($B471), MONTH($B471)+INDEX(Settings!$AM$19:$AM$33, MATCH(H$10, Settings!$Y$19:$Y$33, 0)), IF(INDEX(Settings!$AQ$19:$AQ$33, MATCH(H$10, Settings!$Y$19:$Y$33, 0))=0, DAY($B471), INDEX(Settings!$AQ$19:$AQ$33, MATCH(H$10, Settings!$Y$19:$Y$33, 0))))-1), 1, Settings!$AY$23:$AY$38), ""))</f>
        <v/>
      </c>
      <c r="BH471" s="119" t="str">
        <f>IF(OR(I$10="", $B471="", I471="", BH$9=""), "", IFERROR(WORKDAY((DATE(YEAR($B471), MONTH($B471)+INDEX(Settings!$AM$19:$AM$33, MATCH(I$10, Settings!$Y$19:$Y$33, 0)), IF(INDEX(Settings!$AQ$19:$AQ$33, MATCH(I$10, Settings!$Y$19:$Y$33, 0))=0, DAY($B471), INDEX(Settings!$AQ$19:$AQ$33, MATCH(I$10, Settings!$Y$19:$Y$33, 0))))-1), 1, Settings!$AY$23:$AY$38), ""))</f>
        <v/>
      </c>
      <c r="BI471" s="119" t="str">
        <f>IF(OR(J$10="", $B471="", J471="", BI$9=""), "", IFERROR(WORKDAY((DATE(YEAR($B471), MONTH($B471)+INDEX(Settings!$AM$19:$AM$33, MATCH(J$10, Settings!$Y$19:$Y$33, 0)), IF(INDEX(Settings!$AQ$19:$AQ$33, MATCH(J$10, Settings!$Y$19:$Y$33, 0))=0, DAY($B471), INDEX(Settings!$AQ$19:$AQ$33, MATCH(J$10, Settings!$Y$19:$Y$33, 0))))-1), 1, Settings!$AY$23:$AY$38), ""))</f>
        <v/>
      </c>
      <c r="BJ471" s="119" t="str">
        <f>IF(OR(K$10="", $B471="", K471="", BJ$9=""), "", IFERROR(WORKDAY((DATE(YEAR($B471), MONTH($B471)+INDEX(Settings!$AM$19:$AM$33, MATCH(K$10, Settings!$Y$19:$Y$33, 0)), IF(INDEX(Settings!$AQ$19:$AQ$33, MATCH(K$10, Settings!$Y$19:$Y$33, 0))=0, DAY($B471), INDEX(Settings!$AQ$19:$AQ$33, MATCH(K$10, Settings!$Y$19:$Y$33, 0))))-1), 1, Settings!$AY$23:$AY$38), ""))</f>
        <v/>
      </c>
      <c r="BK471" s="119" t="str">
        <f>IF(OR(L$10="", $B471="", L471="", BK$9=""), "", IFERROR(WORKDAY((DATE(YEAR($B471), MONTH($B471)+INDEX(Settings!$AM$19:$AM$33, MATCH(L$10, Settings!$Y$19:$Y$33, 0)), IF(INDEX(Settings!$AQ$19:$AQ$33, MATCH(L$10, Settings!$Y$19:$Y$33, 0))=0, DAY($B471), INDEX(Settings!$AQ$19:$AQ$33, MATCH(L$10, Settings!$Y$19:$Y$33, 0))))-1), 1, Settings!$AY$23:$AY$38), ""))</f>
        <v/>
      </c>
      <c r="BL471" s="119" t="str">
        <f>IF(OR(M$10="", $B471="", M471="", BL$9=""), "", IFERROR(WORKDAY((DATE(YEAR($B471), MONTH($B471)+INDEX(Settings!$AM$19:$AM$33, MATCH(M$10, Settings!$Y$19:$Y$33, 0)), IF(INDEX(Settings!$AQ$19:$AQ$33, MATCH(M$10, Settings!$Y$19:$Y$33, 0))=0, DAY($B471), INDEX(Settings!$AQ$19:$AQ$33, MATCH(M$10, Settings!$Y$19:$Y$33, 0))))-1), 1, Settings!$AY$23:$AY$38), ""))</f>
        <v/>
      </c>
      <c r="BM471" s="119" t="str">
        <f>IF(OR(N$10="", $B471="", N471="", BM$9=""), "", IFERROR(WORKDAY((DATE(YEAR($B471), MONTH($B471)+INDEX(Settings!$AM$19:$AM$33, MATCH(N$10, Settings!$Y$19:$Y$33, 0)), IF(INDEX(Settings!$AQ$19:$AQ$33, MATCH(N$10, Settings!$Y$19:$Y$33, 0))=0, DAY($B471), INDEX(Settings!$AQ$19:$AQ$33, MATCH(N$10, Settings!$Y$19:$Y$33, 0))))-1), 1, Settings!$AY$23:$AY$38), ""))</f>
        <v/>
      </c>
      <c r="BN471" s="119" t="str">
        <f>IF(OR(O$10="", $B471="", O471="", BN$9=""), "", IFERROR(WORKDAY((DATE(YEAR($B471), MONTH($B471)+INDEX(Settings!$AM$19:$AM$33, MATCH(O$10, Settings!$Y$19:$Y$33, 0)), IF(INDEX(Settings!$AQ$19:$AQ$33, MATCH(O$10, Settings!$Y$19:$Y$33, 0))=0, DAY($B471), INDEX(Settings!$AQ$19:$AQ$33, MATCH(O$10, Settings!$Y$19:$Y$33, 0))))-1), 1, Settings!$AY$23:$AY$38), ""))</f>
        <v/>
      </c>
      <c r="BO471" s="119" t="str">
        <f>IF(OR(P$10="", $B471="", P471="", BO$9=""), "", IFERROR(WORKDAY((DATE(YEAR($B471), MONTH($B471)+INDEX(Settings!$AM$19:$AM$33, MATCH(P$10, Settings!$Y$19:$Y$33, 0)), IF(INDEX(Settings!$AQ$19:$AQ$33, MATCH(P$10, Settings!$Y$19:$Y$33, 0))=0, DAY($B471), INDEX(Settings!$AQ$19:$AQ$33, MATCH(P$10, Settings!$Y$19:$Y$33, 0))))-1), 1, Settings!$AY$23:$AY$38), ""))</f>
        <v/>
      </c>
      <c r="BP471" s="120" t="str">
        <f>IF(OR(Q$10="", $B471="", Q471="", BP$9=""), "", IFERROR(WORKDAY((DATE(YEAR($B471), MONTH($B471)+INDEX(Settings!$AM$19:$AM$33, MATCH(Q$10, Settings!$Y$19:$Y$33, 0)), IF(INDEX(Settings!$AQ$19:$AQ$33, MATCH(Q$10, Settings!$Y$19:$Y$33, 0))=0, DAY($B471), INDEX(Settings!$AQ$19:$AQ$33, MATCH(Q$10, Settings!$Y$19:$Y$33, 0))))-1), 1, Settings!$AY$23:$AY$38), ""))</f>
        <v/>
      </c>
      <c r="BR471" s="118" t="str">
        <f>IF(BB471="", "", IF(BB471&lt;=$B471, WORKDAY(DATE(YEAR($BB471), MONTH(BB471)+1, DAY(BB471)-1), 1, Settings!$AY$23:$AY$38), BB471))</f>
        <v/>
      </c>
      <c r="BS471" s="119" t="str">
        <f>IF(BC471="", "", IF(BC471&lt;=$B471, WORKDAY(DATE(YEAR($BB471), MONTH(BC471)+1, DAY(BC471)-1), 1, Settings!$AY$23:$AY$38), BC471))</f>
        <v/>
      </c>
      <c r="BT471" s="119" t="str">
        <f>IF(BD471="", "", IF(BD471&lt;=$B471, WORKDAY(DATE(YEAR($BB471), MONTH(BD471)+1, DAY(BD471)-1), 1, Settings!$AY$23:$AY$38), BD471))</f>
        <v/>
      </c>
      <c r="BU471" s="119" t="str">
        <f>IF(BE471="", "", IF(BE471&lt;=$B471, WORKDAY(DATE(YEAR($BB471), MONTH(BE471)+1, DAY(BE471)-1), 1, Settings!$AY$23:$AY$38), BE471))</f>
        <v/>
      </c>
      <c r="BV471" s="119" t="str">
        <f>IF(BF471="", "", IF(BF471&lt;=$B471, WORKDAY(DATE(YEAR($BB471), MONTH(BF471)+1, DAY(BF471)-1), 1, Settings!$AY$23:$AY$38), BF471))</f>
        <v/>
      </c>
      <c r="BW471" s="119" t="str">
        <f>IF(BG471="", "", IF(BG471&lt;=$B471, WORKDAY(DATE(YEAR($BB471), MONTH(BG471)+1, DAY(BG471)-1), 1, Settings!$AY$23:$AY$38), BG471))</f>
        <v/>
      </c>
      <c r="BX471" s="119" t="str">
        <f>IF(BH471="", "", IF(BH471&lt;=$B471, WORKDAY(DATE(YEAR($BB471), MONTH(BH471)+1, DAY(BH471)-1), 1, Settings!$AY$23:$AY$38), BH471))</f>
        <v/>
      </c>
      <c r="BY471" s="119" t="str">
        <f>IF(BI471="", "", IF(BI471&lt;=$B471, WORKDAY(DATE(YEAR($BB471), MONTH(BI471)+1, DAY(BI471)-1), 1, Settings!$AY$23:$AY$38), BI471))</f>
        <v/>
      </c>
      <c r="BZ471" s="119" t="str">
        <f>IF(BJ471="", "", IF(BJ471&lt;=$B471, WORKDAY(DATE(YEAR($BB471), MONTH(BJ471)+1, DAY(BJ471)-1), 1, Settings!$AY$23:$AY$38), BJ471))</f>
        <v/>
      </c>
      <c r="CA471" s="119" t="str">
        <f>IF(BK471="", "", IF(BK471&lt;=$B471, WORKDAY(DATE(YEAR($BB471), MONTH(BK471)+1, DAY(BK471)-1), 1, Settings!$AY$23:$AY$38), BK471))</f>
        <v/>
      </c>
      <c r="CB471" s="119" t="str">
        <f>IF(BL471="", "", IF(BL471&lt;=$B471, WORKDAY(DATE(YEAR($BB471), MONTH(BL471)+1, DAY(BL471)-1), 1, Settings!$AY$23:$AY$38), BL471))</f>
        <v/>
      </c>
      <c r="CC471" s="119" t="str">
        <f>IF(BM471="", "", IF(BM471&lt;=$B471, WORKDAY(DATE(YEAR($BB471), MONTH(BM471)+1, DAY(BM471)-1), 1, Settings!$AY$23:$AY$38), BM471))</f>
        <v/>
      </c>
      <c r="CD471" s="119" t="str">
        <f>IF(BN471="", "", IF(BN471&lt;=$B471, WORKDAY(DATE(YEAR($BB471), MONTH(BN471)+1, DAY(BN471)-1), 1, Settings!$AY$23:$AY$38), BN471))</f>
        <v/>
      </c>
      <c r="CE471" s="119" t="str">
        <f>IF(BO471="", "", IF(BO471&lt;=$B471, WORKDAY(DATE(YEAR($BB471), MONTH(BO471)+1, DAY(BO471)-1), 1, Settings!$AY$23:$AY$38), BO471))</f>
        <v/>
      </c>
      <c r="CF471" s="120" t="str">
        <f>IF(BP471="", "", IF(BP471&lt;=$B471, WORKDAY(DATE(YEAR($BB471), MONTH(BP471)+1, DAY(BP471)-1), 1, Settings!$AY$23:$AY$38), BP471))</f>
        <v/>
      </c>
      <c r="CH471" s="48" t="str">
        <f t="shared" si="221"/>
        <v/>
      </c>
      <c r="CI471" s="49" t="str">
        <f t="shared" si="222"/>
        <v/>
      </c>
      <c r="CJ471" s="49" t="str">
        <f t="shared" si="223"/>
        <v/>
      </c>
      <c r="CK471" s="49" t="str">
        <f t="shared" si="224"/>
        <v/>
      </c>
      <c r="CL471" s="49" t="str">
        <f t="shared" si="225"/>
        <v/>
      </c>
      <c r="CM471" s="49" t="str">
        <f t="shared" si="226"/>
        <v/>
      </c>
      <c r="CN471" s="49" t="str">
        <f t="shared" si="227"/>
        <v/>
      </c>
      <c r="CO471" s="49" t="str">
        <f t="shared" si="228"/>
        <v/>
      </c>
      <c r="CP471" s="49" t="str">
        <f t="shared" si="229"/>
        <v/>
      </c>
      <c r="CQ471" s="49" t="str">
        <f t="shared" si="230"/>
        <v/>
      </c>
      <c r="CR471" s="49" t="str">
        <f t="shared" si="231"/>
        <v/>
      </c>
      <c r="CS471" s="49" t="str">
        <f t="shared" si="232"/>
        <v/>
      </c>
      <c r="CT471" s="49" t="str">
        <f t="shared" si="233"/>
        <v/>
      </c>
      <c r="CU471" s="49" t="str">
        <f t="shared" si="234"/>
        <v/>
      </c>
      <c r="CV471" s="16" t="str">
        <f t="shared" si="235"/>
        <v/>
      </c>
      <c r="CX471" s="48" t="str">
        <f t="shared" si="236"/>
        <v/>
      </c>
      <c r="CY471" s="49" t="str">
        <f t="shared" si="237"/>
        <v/>
      </c>
      <c r="CZ471" s="49" t="str">
        <f t="shared" si="238"/>
        <v/>
      </c>
      <c r="DA471" s="49" t="str">
        <f t="shared" si="239"/>
        <v/>
      </c>
      <c r="DB471" s="49" t="str">
        <f t="shared" si="240"/>
        <v/>
      </c>
      <c r="DC471" s="49" t="str">
        <f t="shared" si="241"/>
        <v/>
      </c>
      <c r="DD471" s="49" t="str">
        <f t="shared" si="242"/>
        <v/>
      </c>
      <c r="DE471" s="49" t="str">
        <f t="shared" si="243"/>
        <v/>
      </c>
      <c r="DF471" s="49" t="str">
        <f t="shared" si="244"/>
        <v/>
      </c>
      <c r="DG471" s="49" t="str">
        <f t="shared" si="245"/>
        <v/>
      </c>
      <c r="DH471" s="49" t="str">
        <f t="shared" si="246"/>
        <v/>
      </c>
      <c r="DI471" s="49" t="str">
        <f t="shared" si="247"/>
        <v/>
      </c>
      <c r="DJ471" s="49" t="str">
        <f t="shared" si="248"/>
        <v/>
      </c>
      <c r="DK471" s="49" t="str">
        <f t="shared" si="249"/>
        <v/>
      </c>
      <c r="DL471" s="16" t="str">
        <f t="shared" si="250"/>
        <v/>
      </c>
      <c r="DN471" s="17" t="str">
        <f t="shared" si="251"/>
        <v>Oct 2020</v>
      </c>
    </row>
    <row r="472" spans="1:118" x14ac:dyDescent="0.25">
      <c r="A472" s="30"/>
      <c r="B472" s="102">
        <f>IF(B471="", "", IFERROR(IF(B471+1&gt;Settings!$G$25, "", B471+1), ""))</f>
        <v>44108</v>
      </c>
      <c r="C472" s="294"/>
      <c r="D472" s="295"/>
      <c r="E472" s="295"/>
      <c r="F472" s="295"/>
      <c r="G472" s="295"/>
      <c r="H472" s="295"/>
      <c r="I472" s="295"/>
      <c r="J472" s="295"/>
      <c r="K472" s="295"/>
      <c r="L472" s="295"/>
      <c r="M472" s="295"/>
      <c r="N472" s="295"/>
      <c r="O472" s="295"/>
      <c r="P472" s="295"/>
      <c r="Q472" s="296"/>
      <c r="R472" s="30"/>
      <c r="T472" s="17" t="str">
        <f>IF($B472="", "", IF($B472&lt;Settings!$G$23, "Old", "New"))</f>
        <v>New</v>
      </c>
      <c r="AL472" s="118" t="str">
        <f>IF(OR($B472="", C472="", C$10="", AL$9), "", IFERROR($B472+INDEX(Settings!$AF$19:$AF$33, MATCH(C$10, Settings!$Y$19:$Y$33, 0))+IF(INDEX(Settings!$AI$19:$AI$33, MATCH(C$10, Settings!$Y$19:$Y$33, 0))="", 0, INDEX($AO$2:$AU$8, MATCH(TEXT($B472, "ddd"), $AN$2:$AN$8, 0), MATCH(INDEX(Settings!$AI$19:$AI$33, MATCH(C$10, Settings!$Y$19:$Y$33, 0)), $AO$1:$AU$1, 0))), 0))</f>
        <v/>
      </c>
      <c r="AM472" s="119" t="str">
        <f>IF(OR($B472="", D472="", D$10="", AM$9), "", IFERROR($B472+INDEX(Settings!$AF$19:$AF$33, MATCH(D$10, Settings!$Y$19:$Y$33, 0))+IF(INDEX(Settings!$AI$19:$AI$33, MATCH(D$10, Settings!$Y$19:$Y$33, 0))="", 0, INDEX($AO$2:$AU$8, MATCH(TEXT($B472, "ddd"), $AN$2:$AN$8, 0), MATCH(INDEX(Settings!$AI$19:$AI$33, MATCH(D$10, Settings!$Y$19:$Y$33, 0)), $AO$1:$AU$1, 0))), 0))</f>
        <v/>
      </c>
      <c r="AN472" s="119" t="str">
        <f>IF(OR($B472="", E472="", E$10="", AN$9), "", IFERROR($B472+INDEX(Settings!$AF$19:$AF$33, MATCH(E$10, Settings!$Y$19:$Y$33, 0))+IF(INDEX(Settings!$AI$19:$AI$33, MATCH(E$10, Settings!$Y$19:$Y$33, 0))="", 0, INDEX($AO$2:$AU$8, MATCH(TEXT($B472, "ddd"), $AN$2:$AN$8, 0), MATCH(INDEX(Settings!$AI$19:$AI$33, MATCH(E$10, Settings!$Y$19:$Y$33, 0)), $AO$1:$AU$1, 0))), 0))</f>
        <v/>
      </c>
      <c r="AO472" s="119" t="str">
        <f>IF(OR($B472="", F472="", F$10="", AO$9), "", IFERROR($B472+INDEX(Settings!$AF$19:$AF$33, MATCH(F$10, Settings!$Y$19:$Y$33, 0))+IF(INDEX(Settings!$AI$19:$AI$33, MATCH(F$10, Settings!$Y$19:$Y$33, 0))="", 0, INDEX($AO$2:$AU$8, MATCH(TEXT($B472, "ddd"), $AN$2:$AN$8, 0), MATCH(INDEX(Settings!$AI$19:$AI$33, MATCH(F$10, Settings!$Y$19:$Y$33, 0)), $AO$1:$AU$1, 0))), 0))</f>
        <v/>
      </c>
      <c r="AP472" s="119" t="str">
        <f>IF(OR($B472="", G472="", G$10="", AP$9), "", IFERROR($B472+INDEX(Settings!$AF$19:$AF$33, MATCH(G$10, Settings!$Y$19:$Y$33, 0))+IF(INDEX(Settings!$AI$19:$AI$33, MATCH(G$10, Settings!$Y$19:$Y$33, 0))="", 0, INDEX($AO$2:$AU$8, MATCH(TEXT($B472, "ddd"), $AN$2:$AN$8, 0), MATCH(INDEX(Settings!$AI$19:$AI$33, MATCH(G$10, Settings!$Y$19:$Y$33, 0)), $AO$1:$AU$1, 0))), 0))</f>
        <v/>
      </c>
      <c r="AQ472" s="119" t="str">
        <f>IF(OR($B472="", H472="", H$10="", AQ$9), "", IFERROR($B472+INDEX(Settings!$AF$19:$AF$33, MATCH(H$10, Settings!$Y$19:$Y$33, 0))+IF(INDEX(Settings!$AI$19:$AI$33, MATCH(H$10, Settings!$Y$19:$Y$33, 0))="", 0, INDEX($AO$2:$AU$8, MATCH(TEXT($B472, "ddd"), $AN$2:$AN$8, 0), MATCH(INDEX(Settings!$AI$19:$AI$33, MATCH(H$10, Settings!$Y$19:$Y$33, 0)), $AO$1:$AU$1, 0))), 0))</f>
        <v/>
      </c>
      <c r="AR472" s="119" t="str">
        <f>IF(OR($B472="", I472="", I$10="", AR$9), "", IFERROR($B472+INDEX(Settings!$AF$19:$AF$33, MATCH(I$10, Settings!$Y$19:$Y$33, 0))+IF(INDEX(Settings!$AI$19:$AI$33, MATCH(I$10, Settings!$Y$19:$Y$33, 0))="", 0, INDEX($AO$2:$AU$8, MATCH(TEXT($B472, "ddd"), $AN$2:$AN$8, 0), MATCH(INDEX(Settings!$AI$19:$AI$33, MATCH(I$10, Settings!$Y$19:$Y$33, 0)), $AO$1:$AU$1, 0))), 0))</f>
        <v/>
      </c>
      <c r="AS472" s="119" t="str">
        <f>IF(OR($B472="", J472="", J$10="", AS$9), "", IFERROR($B472+INDEX(Settings!$AF$19:$AF$33, MATCH(J$10, Settings!$Y$19:$Y$33, 0))+IF(INDEX(Settings!$AI$19:$AI$33, MATCH(J$10, Settings!$Y$19:$Y$33, 0))="", 0, INDEX($AO$2:$AU$8, MATCH(TEXT($B472, "ddd"), $AN$2:$AN$8, 0), MATCH(INDEX(Settings!$AI$19:$AI$33, MATCH(J$10, Settings!$Y$19:$Y$33, 0)), $AO$1:$AU$1, 0))), 0))</f>
        <v/>
      </c>
      <c r="AT472" s="119" t="str">
        <f>IF(OR($B472="", K472="", K$10="", AT$9), "", IFERROR($B472+INDEX(Settings!$AF$19:$AF$33, MATCH(K$10, Settings!$Y$19:$Y$33, 0))+IF(INDEX(Settings!$AI$19:$AI$33, MATCH(K$10, Settings!$Y$19:$Y$33, 0))="", 0, INDEX($AO$2:$AU$8, MATCH(TEXT($B472, "ddd"), $AN$2:$AN$8, 0), MATCH(INDEX(Settings!$AI$19:$AI$33, MATCH(K$10, Settings!$Y$19:$Y$33, 0)), $AO$1:$AU$1, 0))), 0))</f>
        <v/>
      </c>
      <c r="AU472" s="119" t="str">
        <f>IF(OR($B472="", L472="", L$10="", AU$9), "", IFERROR($B472+INDEX(Settings!$AF$19:$AF$33, MATCH(L$10, Settings!$Y$19:$Y$33, 0))+IF(INDEX(Settings!$AI$19:$AI$33, MATCH(L$10, Settings!$Y$19:$Y$33, 0))="", 0, INDEX($AO$2:$AU$8, MATCH(TEXT($B472, "ddd"), $AN$2:$AN$8, 0), MATCH(INDEX(Settings!$AI$19:$AI$33, MATCH(L$10, Settings!$Y$19:$Y$33, 0)), $AO$1:$AU$1, 0))), 0))</f>
        <v/>
      </c>
      <c r="AV472" s="119" t="str">
        <f>IF(OR($B472="", M472="", M$10="", AV$9), "", IFERROR($B472+INDEX(Settings!$AF$19:$AF$33, MATCH(M$10, Settings!$Y$19:$Y$33, 0))+IF(INDEX(Settings!$AI$19:$AI$33, MATCH(M$10, Settings!$Y$19:$Y$33, 0))="", 0, INDEX($AO$2:$AU$8, MATCH(TEXT($B472, "ddd"), $AN$2:$AN$8, 0), MATCH(INDEX(Settings!$AI$19:$AI$33, MATCH(M$10, Settings!$Y$19:$Y$33, 0)), $AO$1:$AU$1, 0))), 0))</f>
        <v/>
      </c>
      <c r="AW472" s="119" t="str">
        <f>IF(OR($B472="", N472="", N$10="", AW$9), "", IFERROR($B472+INDEX(Settings!$AF$19:$AF$33, MATCH(N$10, Settings!$Y$19:$Y$33, 0))+IF(INDEX(Settings!$AI$19:$AI$33, MATCH(N$10, Settings!$Y$19:$Y$33, 0))="", 0, INDEX($AO$2:$AU$8, MATCH(TEXT($B472, "ddd"), $AN$2:$AN$8, 0), MATCH(INDEX(Settings!$AI$19:$AI$33, MATCH(N$10, Settings!$Y$19:$Y$33, 0)), $AO$1:$AU$1, 0))), 0))</f>
        <v/>
      </c>
      <c r="AX472" s="119" t="str">
        <f>IF(OR($B472="", O472="", O$10="", AX$9), "", IFERROR($B472+INDEX(Settings!$AF$19:$AF$33, MATCH(O$10, Settings!$Y$19:$Y$33, 0))+IF(INDEX(Settings!$AI$19:$AI$33, MATCH(O$10, Settings!$Y$19:$Y$33, 0))="", 0, INDEX($AO$2:$AU$8, MATCH(TEXT($B472, "ddd"), $AN$2:$AN$8, 0), MATCH(INDEX(Settings!$AI$19:$AI$33, MATCH(O$10, Settings!$Y$19:$Y$33, 0)), $AO$1:$AU$1, 0))), 0))</f>
        <v/>
      </c>
      <c r="AY472" s="119" t="str">
        <f>IF(OR($B472="", P472="", P$10="", AY$9), "", IFERROR($B472+INDEX(Settings!$AF$19:$AF$33, MATCH(P$10, Settings!$Y$19:$Y$33, 0))+IF(INDEX(Settings!$AI$19:$AI$33, MATCH(P$10, Settings!$Y$19:$Y$33, 0))="", 0, INDEX($AO$2:$AU$8, MATCH(TEXT($B472, "ddd"), $AN$2:$AN$8, 0), MATCH(INDEX(Settings!$AI$19:$AI$33, MATCH(P$10, Settings!$Y$19:$Y$33, 0)), $AO$1:$AU$1, 0))), 0))</f>
        <v/>
      </c>
      <c r="AZ472" s="120" t="str">
        <f>IF(OR($B472="", Q472="", Q$10="", AZ$9), "", IFERROR($B472+INDEX(Settings!$AF$19:$AF$33, MATCH(Q$10, Settings!$Y$19:$Y$33, 0))+IF(INDEX(Settings!$AI$19:$AI$33, MATCH(Q$10, Settings!$Y$19:$Y$33, 0))="", 0, INDEX($AO$2:$AU$8, MATCH(TEXT($B472, "ddd"), $AN$2:$AN$8, 0), MATCH(INDEX(Settings!$AI$19:$AI$33, MATCH(Q$10, Settings!$Y$19:$Y$33, 0)), $AO$1:$AU$1, 0))), 0))</f>
        <v/>
      </c>
      <c r="BB472" s="118" t="str">
        <f>IF(OR(C$10="", $B472="", C472="", BB$9=""), "", IFERROR(WORKDAY((DATE(YEAR($B472), MONTH($B472)+INDEX(Settings!$AM$19:$AM$33, MATCH(C$10, Settings!$Y$19:$Y$33, 0)), IF(INDEX(Settings!$AQ$19:$AQ$33, MATCH(C$10, Settings!$Y$19:$Y$33, 0))=0, DAY($B472), INDEX(Settings!$AQ$19:$AQ$33, MATCH(C$10, Settings!$Y$19:$Y$33, 0))))-1), 1, Settings!$AY$23:$AY$38), ""))</f>
        <v/>
      </c>
      <c r="BC472" s="119" t="str">
        <f>IF(OR(D$10="", $B472="", D472="", BC$9=""), "", IFERROR(WORKDAY((DATE(YEAR($B472), MONTH($B472)+INDEX(Settings!$AM$19:$AM$33, MATCH(D$10, Settings!$Y$19:$Y$33, 0)), IF(INDEX(Settings!$AQ$19:$AQ$33, MATCH(D$10, Settings!$Y$19:$Y$33, 0))=0, DAY($B472), INDEX(Settings!$AQ$19:$AQ$33, MATCH(D$10, Settings!$Y$19:$Y$33, 0))))-1), 1, Settings!$AY$23:$AY$38), ""))</f>
        <v/>
      </c>
      <c r="BD472" s="119" t="str">
        <f>IF(OR(E$10="", $B472="", E472="", BD$9=""), "", IFERROR(WORKDAY((DATE(YEAR($B472), MONTH($B472)+INDEX(Settings!$AM$19:$AM$33, MATCH(E$10, Settings!$Y$19:$Y$33, 0)), IF(INDEX(Settings!$AQ$19:$AQ$33, MATCH(E$10, Settings!$Y$19:$Y$33, 0))=0, DAY($B472), INDEX(Settings!$AQ$19:$AQ$33, MATCH(E$10, Settings!$Y$19:$Y$33, 0))))-1), 1, Settings!$AY$23:$AY$38), ""))</f>
        <v/>
      </c>
      <c r="BE472" s="119" t="str">
        <f>IF(OR(F$10="", $B472="", F472="", BE$9=""), "", IFERROR(WORKDAY((DATE(YEAR($B472), MONTH($B472)+INDEX(Settings!$AM$19:$AM$33, MATCH(F$10, Settings!$Y$19:$Y$33, 0)), IF(INDEX(Settings!$AQ$19:$AQ$33, MATCH(F$10, Settings!$Y$19:$Y$33, 0))=0, DAY($B472), INDEX(Settings!$AQ$19:$AQ$33, MATCH(F$10, Settings!$Y$19:$Y$33, 0))))-1), 1, Settings!$AY$23:$AY$38), ""))</f>
        <v/>
      </c>
      <c r="BF472" s="119" t="str">
        <f>IF(OR(G$10="", $B472="", G472="", BF$9=""), "", IFERROR(WORKDAY((DATE(YEAR($B472), MONTH($B472)+INDEX(Settings!$AM$19:$AM$33, MATCH(G$10, Settings!$Y$19:$Y$33, 0)), IF(INDEX(Settings!$AQ$19:$AQ$33, MATCH(G$10, Settings!$Y$19:$Y$33, 0))=0, DAY($B472), INDEX(Settings!$AQ$19:$AQ$33, MATCH(G$10, Settings!$Y$19:$Y$33, 0))))-1), 1, Settings!$AY$23:$AY$38), ""))</f>
        <v/>
      </c>
      <c r="BG472" s="119" t="str">
        <f>IF(OR(H$10="", $B472="", H472="", BG$9=""), "", IFERROR(WORKDAY((DATE(YEAR($B472), MONTH($B472)+INDEX(Settings!$AM$19:$AM$33, MATCH(H$10, Settings!$Y$19:$Y$33, 0)), IF(INDEX(Settings!$AQ$19:$AQ$33, MATCH(H$10, Settings!$Y$19:$Y$33, 0))=0, DAY($B472), INDEX(Settings!$AQ$19:$AQ$33, MATCH(H$10, Settings!$Y$19:$Y$33, 0))))-1), 1, Settings!$AY$23:$AY$38), ""))</f>
        <v/>
      </c>
      <c r="BH472" s="119" t="str">
        <f>IF(OR(I$10="", $B472="", I472="", BH$9=""), "", IFERROR(WORKDAY((DATE(YEAR($B472), MONTH($B472)+INDEX(Settings!$AM$19:$AM$33, MATCH(I$10, Settings!$Y$19:$Y$33, 0)), IF(INDEX(Settings!$AQ$19:$AQ$33, MATCH(I$10, Settings!$Y$19:$Y$33, 0))=0, DAY($B472), INDEX(Settings!$AQ$19:$AQ$33, MATCH(I$10, Settings!$Y$19:$Y$33, 0))))-1), 1, Settings!$AY$23:$AY$38), ""))</f>
        <v/>
      </c>
      <c r="BI472" s="119" t="str">
        <f>IF(OR(J$10="", $B472="", J472="", BI$9=""), "", IFERROR(WORKDAY((DATE(YEAR($B472), MONTH($B472)+INDEX(Settings!$AM$19:$AM$33, MATCH(J$10, Settings!$Y$19:$Y$33, 0)), IF(INDEX(Settings!$AQ$19:$AQ$33, MATCH(J$10, Settings!$Y$19:$Y$33, 0))=0, DAY($B472), INDEX(Settings!$AQ$19:$AQ$33, MATCH(J$10, Settings!$Y$19:$Y$33, 0))))-1), 1, Settings!$AY$23:$AY$38), ""))</f>
        <v/>
      </c>
      <c r="BJ472" s="119" t="str">
        <f>IF(OR(K$10="", $B472="", K472="", BJ$9=""), "", IFERROR(WORKDAY((DATE(YEAR($B472), MONTH($B472)+INDEX(Settings!$AM$19:$AM$33, MATCH(K$10, Settings!$Y$19:$Y$33, 0)), IF(INDEX(Settings!$AQ$19:$AQ$33, MATCH(K$10, Settings!$Y$19:$Y$33, 0))=0, DAY($B472), INDEX(Settings!$AQ$19:$AQ$33, MATCH(K$10, Settings!$Y$19:$Y$33, 0))))-1), 1, Settings!$AY$23:$AY$38), ""))</f>
        <v/>
      </c>
      <c r="BK472" s="119" t="str">
        <f>IF(OR(L$10="", $B472="", L472="", BK$9=""), "", IFERROR(WORKDAY((DATE(YEAR($B472), MONTH($B472)+INDEX(Settings!$AM$19:$AM$33, MATCH(L$10, Settings!$Y$19:$Y$33, 0)), IF(INDEX(Settings!$AQ$19:$AQ$33, MATCH(L$10, Settings!$Y$19:$Y$33, 0))=0, DAY($B472), INDEX(Settings!$AQ$19:$AQ$33, MATCH(L$10, Settings!$Y$19:$Y$33, 0))))-1), 1, Settings!$AY$23:$AY$38), ""))</f>
        <v/>
      </c>
      <c r="BL472" s="119" t="str">
        <f>IF(OR(M$10="", $B472="", M472="", BL$9=""), "", IFERROR(WORKDAY((DATE(YEAR($B472), MONTH($B472)+INDEX(Settings!$AM$19:$AM$33, MATCH(M$10, Settings!$Y$19:$Y$33, 0)), IF(INDEX(Settings!$AQ$19:$AQ$33, MATCH(M$10, Settings!$Y$19:$Y$33, 0))=0, DAY($B472), INDEX(Settings!$AQ$19:$AQ$33, MATCH(M$10, Settings!$Y$19:$Y$33, 0))))-1), 1, Settings!$AY$23:$AY$38), ""))</f>
        <v/>
      </c>
      <c r="BM472" s="119" t="str">
        <f>IF(OR(N$10="", $B472="", N472="", BM$9=""), "", IFERROR(WORKDAY((DATE(YEAR($B472), MONTH($B472)+INDEX(Settings!$AM$19:$AM$33, MATCH(N$10, Settings!$Y$19:$Y$33, 0)), IF(INDEX(Settings!$AQ$19:$AQ$33, MATCH(N$10, Settings!$Y$19:$Y$33, 0))=0, DAY($B472), INDEX(Settings!$AQ$19:$AQ$33, MATCH(N$10, Settings!$Y$19:$Y$33, 0))))-1), 1, Settings!$AY$23:$AY$38), ""))</f>
        <v/>
      </c>
      <c r="BN472" s="119" t="str">
        <f>IF(OR(O$10="", $B472="", O472="", BN$9=""), "", IFERROR(WORKDAY((DATE(YEAR($B472), MONTH($B472)+INDEX(Settings!$AM$19:$AM$33, MATCH(O$10, Settings!$Y$19:$Y$33, 0)), IF(INDEX(Settings!$AQ$19:$AQ$33, MATCH(O$10, Settings!$Y$19:$Y$33, 0))=0, DAY($B472), INDEX(Settings!$AQ$19:$AQ$33, MATCH(O$10, Settings!$Y$19:$Y$33, 0))))-1), 1, Settings!$AY$23:$AY$38), ""))</f>
        <v/>
      </c>
      <c r="BO472" s="119" t="str">
        <f>IF(OR(P$10="", $B472="", P472="", BO$9=""), "", IFERROR(WORKDAY((DATE(YEAR($B472), MONTH($B472)+INDEX(Settings!$AM$19:$AM$33, MATCH(P$10, Settings!$Y$19:$Y$33, 0)), IF(INDEX(Settings!$AQ$19:$AQ$33, MATCH(P$10, Settings!$Y$19:$Y$33, 0))=0, DAY($B472), INDEX(Settings!$AQ$19:$AQ$33, MATCH(P$10, Settings!$Y$19:$Y$33, 0))))-1), 1, Settings!$AY$23:$AY$38), ""))</f>
        <v/>
      </c>
      <c r="BP472" s="120" t="str">
        <f>IF(OR(Q$10="", $B472="", Q472="", BP$9=""), "", IFERROR(WORKDAY((DATE(YEAR($B472), MONTH($B472)+INDEX(Settings!$AM$19:$AM$33, MATCH(Q$10, Settings!$Y$19:$Y$33, 0)), IF(INDEX(Settings!$AQ$19:$AQ$33, MATCH(Q$10, Settings!$Y$19:$Y$33, 0))=0, DAY($B472), INDEX(Settings!$AQ$19:$AQ$33, MATCH(Q$10, Settings!$Y$19:$Y$33, 0))))-1), 1, Settings!$AY$23:$AY$38), ""))</f>
        <v/>
      </c>
      <c r="BR472" s="118" t="str">
        <f>IF(BB472="", "", IF(BB472&lt;=$B472, WORKDAY(DATE(YEAR($BB472), MONTH(BB472)+1, DAY(BB472)-1), 1, Settings!$AY$23:$AY$38), BB472))</f>
        <v/>
      </c>
      <c r="BS472" s="119" t="str">
        <f>IF(BC472="", "", IF(BC472&lt;=$B472, WORKDAY(DATE(YEAR($BB472), MONTH(BC472)+1, DAY(BC472)-1), 1, Settings!$AY$23:$AY$38), BC472))</f>
        <v/>
      </c>
      <c r="BT472" s="119" t="str">
        <f>IF(BD472="", "", IF(BD472&lt;=$B472, WORKDAY(DATE(YEAR($BB472), MONTH(BD472)+1, DAY(BD472)-1), 1, Settings!$AY$23:$AY$38), BD472))</f>
        <v/>
      </c>
      <c r="BU472" s="119" t="str">
        <f>IF(BE472="", "", IF(BE472&lt;=$B472, WORKDAY(DATE(YEAR($BB472), MONTH(BE472)+1, DAY(BE472)-1), 1, Settings!$AY$23:$AY$38), BE472))</f>
        <v/>
      </c>
      <c r="BV472" s="119" t="str">
        <f>IF(BF472="", "", IF(BF472&lt;=$B472, WORKDAY(DATE(YEAR($BB472), MONTH(BF472)+1, DAY(BF472)-1), 1, Settings!$AY$23:$AY$38), BF472))</f>
        <v/>
      </c>
      <c r="BW472" s="119" t="str">
        <f>IF(BG472="", "", IF(BG472&lt;=$B472, WORKDAY(DATE(YEAR($BB472), MONTH(BG472)+1, DAY(BG472)-1), 1, Settings!$AY$23:$AY$38), BG472))</f>
        <v/>
      </c>
      <c r="BX472" s="119" t="str">
        <f>IF(BH472="", "", IF(BH472&lt;=$B472, WORKDAY(DATE(YEAR($BB472), MONTH(BH472)+1, DAY(BH472)-1), 1, Settings!$AY$23:$AY$38), BH472))</f>
        <v/>
      </c>
      <c r="BY472" s="119" t="str">
        <f>IF(BI472="", "", IF(BI472&lt;=$B472, WORKDAY(DATE(YEAR($BB472), MONTH(BI472)+1, DAY(BI472)-1), 1, Settings!$AY$23:$AY$38), BI472))</f>
        <v/>
      </c>
      <c r="BZ472" s="119" t="str">
        <f>IF(BJ472="", "", IF(BJ472&lt;=$B472, WORKDAY(DATE(YEAR($BB472), MONTH(BJ472)+1, DAY(BJ472)-1), 1, Settings!$AY$23:$AY$38), BJ472))</f>
        <v/>
      </c>
      <c r="CA472" s="119" t="str">
        <f>IF(BK472="", "", IF(BK472&lt;=$B472, WORKDAY(DATE(YEAR($BB472), MONTH(BK472)+1, DAY(BK472)-1), 1, Settings!$AY$23:$AY$38), BK472))</f>
        <v/>
      </c>
      <c r="CB472" s="119" t="str">
        <f>IF(BL472="", "", IF(BL472&lt;=$B472, WORKDAY(DATE(YEAR($BB472), MONTH(BL472)+1, DAY(BL472)-1), 1, Settings!$AY$23:$AY$38), BL472))</f>
        <v/>
      </c>
      <c r="CC472" s="119" t="str">
        <f>IF(BM472="", "", IF(BM472&lt;=$B472, WORKDAY(DATE(YEAR($BB472), MONTH(BM472)+1, DAY(BM472)-1), 1, Settings!$AY$23:$AY$38), BM472))</f>
        <v/>
      </c>
      <c r="CD472" s="119" t="str">
        <f>IF(BN472="", "", IF(BN472&lt;=$B472, WORKDAY(DATE(YEAR($BB472), MONTH(BN472)+1, DAY(BN472)-1), 1, Settings!$AY$23:$AY$38), BN472))</f>
        <v/>
      </c>
      <c r="CE472" s="119" t="str">
        <f>IF(BO472="", "", IF(BO472&lt;=$B472, WORKDAY(DATE(YEAR($BB472), MONTH(BO472)+1, DAY(BO472)-1), 1, Settings!$AY$23:$AY$38), BO472))</f>
        <v/>
      </c>
      <c r="CF472" s="120" t="str">
        <f>IF(BP472="", "", IF(BP472&lt;=$B472, WORKDAY(DATE(YEAR($BB472), MONTH(BP472)+1, DAY(BP472)-1), 1, Settings!$AY$23:$AY$38), BP472))</f>
        <v/>
      </c>
      <c r="CH472" s="48" t="str">
        <f t="shared" si="221"/>
        <v/>
      </c>
      <c r="CI472" s="49" t="str">
        <f t="shared" si="222"/>
        <v/>
      </c>
      <c r="CJ472" s="49" t="str">
        <f t="shared" si="223"/>
        <v/>
      </c>
      <c r="CK472" s="49" t="str">
        <f t="shared" si="224"/>
        <v/>
      </c>
      <c r="CL472" s="49" t="str">
        <f t="shared" si="225"/>
        <v/>
      </c>
      <c r="CM472" s="49" t="str">
        <f t="shared" si="226"/>
        <v/>
      </c>
      <c r="CN472" s="49" t="str">
        <f t="shared" si="227"/>
        <v/>
      </c>
      <c r="CO472" s="49" t="str">
        <f t="shared" si="228"/>
        <v/>
      </c>
      <c r="CP472" s="49" t="str">
        <f t="shared" si="229"/>
        <v/>
      </c>
      <c r="CQ472" s="49" t="str">
        <f t="shared" si="230"/>
        <v/>
      </c>
      <c r="CR472" s="49" t="str">
        <f t="shared" si="231"/>
        <v/>
      </c>
      <c r="CS472" s="49" t="str">
        <f t="shared" si="232"/>
        <v/>
      </c>
      <c r="CT472" s="49" t="str">
        <f t="shared" si="233"/>
        <v/>
      </c>
      <c r="CU472" s="49" t="str">
        <f t="shared" si="234"/>
        <v/>
      </c>
      <c r="CV472" s="16" t="str">
        <f t="shared" si="235"/>
        <v/>
      </c>
      <c r="CX472" s="48" t="str">
        <f t="shared" si="236"/>
        <v/>
      </c>
      <c r="CY472" s="49" t="str">
        <f t="shared" si="237"/>
        <v/>
      </c>
      <c r="CZ472" s="49" t="str">
        <f t="shared" si="238"/>
        <v/>
      </c>
      <c r="DA472" s="49" t="str">
        <f t="shared" si="239"/>
        <v/>
      </c>
      <c r="DB472" s="49" t="str">
        <f t="shared" si="240"/>
        <v/>
      </c>
      <c r="DC472" s="49" t="str">
        <f t="shared" si="241"/>
        <v/>
      </c>
      <c r="DD472" s="49" t="str">
        <f t="shared" si="242"/>
        <v/>
      </c>
      <c r="DE472" s="49" t="str">
        <f t="shared" si="243"/>
        <v/>
      </c>
      <c r="DF472" s="49" t="str">
        <f t="shared" si="244"/>
        <v/>
      </c>
      <c r="DG472" s="49" t="str">
        <f t="shared" si="245"/>
        <v/>
      </c>
      <c r="DH472" s="49" t="str">
        <f t="shared" si="246"/>
        <v/>
      </c>
      <c r="DI472" s="49" t="str">
        <f t="shared" si="247"/>
        <v/>
      </c>
      <c r="DJ472" s="49" t="str">
        <f t="shared" si="248"/>
        <v/>
      </c>
      <c r="DK472" s="49" t="str">
        <f t="shared" si="249"/>
        <v/>
      </c>
      <c r="DL472" s="16" t="str">
        <f t="shared" si="250"/>
        <v/>
      </c>
      <c r="DN472" s="17" t="str">
        <f t="shared" si="251"/>
        <v>Oct 2020</v>
      </c>
    </row>
    <row r="473" spans="1:118" x14ac:dyDescent="0.25">
      <c r="A473" s="30"/>
      <c r="B473" s="102">
        <f>IF(B472="", "", IFERROR(IF(B472+1&gt;Settings!$G$25, "", B472+1), ""))</f>
        <v>44109</v>
      </c>
      <c r="C473" s="294"/>
      <c r="D473" s="295"/>
      <c r="E473" s="295"/>
      <c r="F473" s="295"/>
      <c r="G473" s="295"/>
      <c r="H473" s="295"/>
      <c r="I473" s="295"/>
      <c r="J473" s="295"/>
      <c r="K473" s="295"/>
      <c r="L473" s="295"/>
      <c r="M473" s="295"/>
      <c r="N473" s="295"/>
      <c r="O473" s="295"/>
      <c r="P473" s="295"/>
      <c r="Q473" s="296"/>
      <c r="R473" s="30"/>
      <c r="T473" s="17" t="str">
        <f>IF($B473="", "", IF($B473&lt;Settings!$G$23, "Old", "New"))</f>
        <v>New</v>
      </c>
      <c r="AL473" s="118" t="str">
        <f>IF(OR($B473="", C473="", C$10="", AL$9), "", IFERROR($B473+INDEX(Settings!$AF$19:$AF$33, MATCH(C$10, Settings!$Y$19:$Y$33, 0))+IF(INDEX(Settings!$AI$19:$AI$33, MATCH(C$10, Settings!$Y$19:$Y$33, 0))="", 0, INDEX($AO$2:$AU$8, MATCH(TEXT($B473, "ddd"), $AN$2:$AN$8, 0), MATCH(INDEX(Settings!$AI$19:$AI$33, MATCH(C$10, Settings!$Y$19:$Y$33, 0)), $AO$1:$AU$1, 0))), 0))</f>
        <v/>
      </c>
      <c r="AM473" s="119" t="str">
        <f>IF(OR($B473="", D473="", D$10="", AM$9), "", IFERROR($B473+INDEX(Settings!$AF$19:$AF$33, MATCH(D$10, Settings!$Y$19:$Y$33, 0))+IF(INDEX(Settings!$AI$19:$AI$33, MATCH(D$10, Settings!$Y$19:$Y$33, 0))="", 0, INDEX($AO$2:$AU$8, MATCH(TEXT($B473, "ddd"), $AN$2:$AN$8, 0), MATCH(INDEX(Settings!$AI$19:$AI$33, MATCH(D$10, Settings!$Y$19:$Y$33, 0)), $AO$1:$AU$1, 0))), 0))</f>
        <v/>
      </c>
      <c r="AN473" s="119" t="str">
        <f>IF(OR($B473="", E473="", E$10="", AN$9), "", IFERROR($B473+INDEX(Settings!$AF$19:$AF$33, MATCH(E$10, Settings!$Y$19:$Y$33, 0))+IF(INDEX(Settings!$AI$19:$AI$33, MATCH(E$10, Settings!$Y$19:$Y$33, 0))="", 0, INDEX($AO$2:$AU$8, MATCH(TEXT($B473, "ddd"), $AN$2:$AN$8, 0), MATCH(INDEX(Settings!$AI$19:$AI$33, MATCH(E$10, Settings!$Y$19:$Y$33, 0)), $AO$1:$AU$1, 0))), 0))</f>
        <v/>
      </c>
      <c r="AO473" s="119" t="str">
        <f>IF(OR($B473="", F473="", F$10="", AO$9), "", IFERROR($B473+INDEX(Settings!$AF$19:$AF$33, MATCH(F$10, Settings!$Y$19:$Y$33, 0))+IF(INDEX(Settings!$AI$19:$AI$33, MATCH(F$10, Settings!$Y$19:$Y$33, 0))="", 0, INDEX($AO$2:$AU$8, MATCH(TEXT($B473, "ddd"), $AN$2:$AN$8, 0), MATCH(INDEX(Settings!$AI$19:$AI$33, MATCH(F$10, Settings!$Y$19:$Y$33, 0)), $AO$1:$AU$1, 0))), 0))</f>
        <v/>
      </c>
      <c r="AP473" s="119" t="str">
        <f>IF(OR($B473="", G473="", G$10="", AP$9), "", IFERROR($B473+INDEX(Settings!$AF$19:$AF$33, MATCH(G$10, Settings!$Y$19:$Y$33, 0))+IF(INDEX(Settings!$AI$19:$AI$33, MATCH(G$10, Settings!$Y$19:$Y$33, 0))="", 0, INDEX($AO$2:$AU$8, MATCH(TEXT($B473, "ddd"), $AN$2:$AN$8, 0), MATCH(INDEX(Settings!$AI$19:$AI$33, MATCH(G$10, Settings!$Y$19:$Y$33, 0)), $AO$1:$AU$1, 0))), 0))</f>
        <v/>
      </c>
      <c r="AQ473" s="119" t="str">
        <f>IF(OR($B473="", H473="", H$10="", AQ$9), "", IFERROR($B473+INDEX(Settings!$AF$19:$AF$33, MATCH(H$10, Settings!$Y$19:$Y$33, 0))+IF(INDEX(Settings!$AI$19:$AI$33, MATCH(H$10, Settings!$Y$19:$Y$33, 0))="", 0, INDEX($AO$2:$AU$8, MATCH(TEXT($B473, "ddd"), $AN$2:$AN$8, 0), MATCH(INDEX(Settings!$AI$19:$AI$33, MATCH(H$10, Settings!$Y$19:$Y$33, 0)), $AO$1:$AU$1, 0))), 0))</f>
        <v/>
      </c>
      <c r="AR473" s="119" t="str">
        <f>IF(OR($B473="", I473="", I$10="", AR$9), "", IFERROR($B473+INDEX(Settings!$AF$19:$AF$33, MATCH(I$10, Settings!$Y$19:$Y$33, 0))+IF(INDEX(Settings!$AI$19:$AI$33, MATCH(I$10, Settings!$Y$19:$Y$33, 0))="", 0, INDEX($AO$2:$AU$8, MATCH(TEXT($B473, "ddd"), $AN$2:$AN$8, 0), MATCH(INDEX(Settings!$AI$19:$AI$33, MATCH(I$10, Settings!$Y$19:$Y$33, 0)), $AO$1:$AU$1, 0))), 0))</f>
        <v/>
      </c>
      <c r="AS473" s="119" t="str">
        <f>IF(OR($B473="", J473="", J$10="", AS$9), "", IFERROR($B473+INDEX(Settings!$AF$19:$AF$33, MATCH(J$10, Settings!$Y$19:$Y$33, 0))+IF(INDEX(Settings!$AI$19:$AI$33, MATCH(J$10, Settings!$Y$19:$Y$33, 0))="", 0, INDEX($AO$2:$AU$8, MATCH(TEXT($B473, "ddd"), $AN$2:$AN$8, 0), MATCH(INDEX(Settings!$AI$19:$AI$33, MATCH(J$10, Settings!$Y$19:$Y$33, 0)), $AO$1:$AU$1, 0))), 0))</f>
        <v/>
      </c>
      <c r="AT473" s="119" t="str">
        <f>IF(OR($B473="", K473="", K$10="", AT$9), "", IFERROR($B473+INDEX(Settings!$AF$19:$AF$33, MATCH(K$10, Settings!$Y$19:$Y$33, 0))+IF(INDEX(Settings!$AI$19:$AI$33, MATCH(K$10, Settings!$Y$19:$Y$33, 0))="", 0, INDEX($AO$2:$AU$8, MATCH(TEXT($B473, "ddd"), $AN$2:$AN$8, 0), MATCH(INDEX(Settings!$AI$19:$AI$33, MATCH(K$10, Settings!$Y$19:$Y$33, 0)), $AO$1:$AU$1, 0))), 0))</f>
        <v/>
      </c>
      <c r="AU473" s="119" t="str">
        <f>IF(OR($B473="", L473="", L$10="", AU$9), "", IFERROR($B473+INDEX(Settings!$AF$19:$AF$33, MATCH(L$10, Settings!$Y$19:$Y$33, 0))+IF(INDEX(Settings!$AI$19:$AI$33, MATCH(L$10, Settings!$Y$19:$Y$33, 0))="", 0, INDEX($AO$2:$AU$8, MATCH(TEXT($B473, "ddd"), $AN$2:$AN$8, 0), MATCH(INDEX(Settings!$AI$19:$AI$33, MATCH(L$10, Settings!$Y$19:$Y$33, 0)), $AO$1:$AU$1, 0))), 0))</f>
        <v/>
      </c>
      <c r="AV473" s="119" t="str">
        <f>IF(OR($B473="", M473="", M$10="", AV$9), "", IFERROR($B473+INDEX(Settings!$AF$19:$AF$33, MATCH(M$10, Settings!$Y$19:$Y$33, 0))+IF(INDEX(Settings!$AI$19:$AI$33, MATCH(M$10, Settings!$Y$19:$Y$33, 0))="", 0, INDEX($AO$2:$AU$8, MATCH(TEXT($B473, "ddd"), $AN$2:$AN$8, 0), MATCH(INDEX(Settings!$AI$19:$AI$33, MATCH(M$10, Settings!$Y$19:$Y$33, 0)), $AO$1:$AU$1, 0))), 0))</f>
        <v/>
      </c>
      <c r="AW473" s="119" t="str">
        <f>IF(OR($B473="", N473="", N$10="", AW$9), "", IFERROR($B473+INDEX(Settings!$AF$19:$AF$33, MATCH(N$10, Settings!$Y$19:$Y$33, 0))+IF(INDEX(Settings!$AI$19:$AI$33, MATCH(N$10, Settings!$Y$19:$Y$33, 0))="", 0, INDEX($AO$2:$AU$8, MATCH(TEXT($B473, "ddd"), $AN$2:$AN$8, 0), MATCH(INDEX(Settings!$AI$19:$AI$33, MATCH(N$10, Settings!$Y$19:$Y$33, 0)), $AO$1:$AU$1, 0))), 0))</f>
        <v/>
      </c>
      <c r="AX473" s="119" t="str">
        <f>IF(OR($B473="", O473="", O$10="", AX$9), "", IFERROR($B473+INDEX(Settings!$AF$19:$AF$33, MATCH(O$10, Settings!$Y$19:$Y$33, 0))+IF(INDEX(Settings!$AI$19:$AI$33, MATCH(O$10, Settings!$Y$19:$Y$33, 0))="", 0, INDEX($AO$2:$AU$8, MATCH(TEXT($B473, "ddd"), $AN$2:$AN$8, 0), MATCH(INDEX(Settings!$AI$19:$AI$33, MATCH(O$10, Settings!$Y$19:$Y$33, 0)), $AO$1:$AU$1, 0))), 0))</f>
        <v/>
      </c>
      <c r="AY473" s="119" t="str">
        <f>IF(OR($B473="", P473="", P$10="", AY$9), "", IFERROR($B473+INDEX(Settings!$AF$19:$AF$33, MATCH(P$10, Settings!$Y$19:$Y$33, 0))+IF(INDEX(Settings!$AI$19:$AI$33, MATCH(P$10, Settings!$Y$19:$Y$33, 0))="", 0, INDEX($AO$2:$AU$8, MATCH(TEXT($B473, "ddd"), $AN$2:$AN$8, 0), MATCH(INDEX(Settings!$AI$19:$AI$33, MATCH(P$10, Settings!$Y$19:$Y$33, 0)), $AO$1:$AU$1, 0))), 0))</f>
        <v/>
      </c>
      <c r="AZ473" s="120" t="str">
        <f>IF(OR($B473="", Q473="", Q$10="", AZ$9), "", IFERROR($B473+INDEX(Settings!$AF$19:$AF$33, MATCH(Q$10, Settings!$Y$19:$Y$33, 0))+IF(INDEX(Settings!$AI$19:$AI$33, MATCH(Q$10, Settings!$Y$19:$Y$33, 0))="", 0, INDEX($AO$2:$AU$8, MATCH(TEXT($B473, "ddd"), $AN$2:$AN$8, 0), MATCH(INDEX(Settings!$AI$19:$AI$33, MATCH(Q$10, Settings!$Y$19:$Y$33, 0)), $AO$1:$AU$1, 0))), 0))</f>
        <v/>
      </c>
      <c r="BB473" s="118" t="str">
        <f>IF(OR(C$10="", $B473="", C473="", BB$9=""), "", IFERROR(WORKDAY((DATE(YEAR($B473), MONTH($B473)+INDEX(Settings!$AM$19:$AM$33, MATCH(C$10, Settings!$Y$19:$Y$33, 0)), IF(INDEX(Settings!$AQ$19:$AQ$33, MATCH(C$10, Settings!$Y$19:$Y$33, 0))=0, DAY($B473), INDEX(Settings!$AQ$19:$AQ$33, MATCH(C$10, Settings!$Y$19:$Y$33, 0))))-1), 1, Settings!$AY$23:$AY$38), ""))</f>
        <v/>
      </c>
      <c r="BC473" s="119" t="str">
        <f>IF(OR(D$10="", $B473="", D473="", BC$9=""), "", IFERROR(WORKDAY((DATE(YEAR($B473), MONTH($B473)+INDEX(Settings!$AM$19:$AM$33, MATCH(D$10, Settings!$Y$19:$Y$33, 0)), IF(INDEX(Settings!$AQ$19:$AQ$33, MATCH(D$10, Settings!$Y$19:$Y$33, 0))=0, DAY($B473), INDEX(Settings!$AQ$19:$AQ$33, MATCH(D$10, Settings!$Y$19:$Y$33, 0))))-1), 1, Settings!$AY$23:$AY$38), ""))</f>
        <v/>
      </c>
      <c r="BD473" s="119" t="str">
        <f>IF(OR(E$10="", $B473="", E473="", BD$9=""), "", IFERROR(WORKDAY((DATE(YEAR($B473), MONTH($B473)+INDEX(Settings!$AM$19:$AM$33, MATCH(E$10, Settings!$Y$19:$Y$33, 0)), IF(INDEX(Settings!$AQ$19:$AQ$33, MATCH(E$10, Settings!$Y$19:$Y$33, 0))=0, DAY($B473), INDEX(Settings!$AQ$19:$AQ$33, MATCH(E$10, Settings!$Y$19:$Y$33, 0))))-1), 1, Settings!$AY$23:$AY$38), ""))</f>
        <v/>
      </c>
      <c r="BE473" s="119" t="str">
        <f>IF(OR(F$10="", $B473="", F473="", BE$9=""), "", IFERROR(WORKDAY((DATE(YEAR($B473), MONTH($B473)+INDEX(Settings!$AM$19:$AM$33, MATCH(F$10, Settings!$Y$19:$Y$33, 0)), IF(INDEX(Settings!$AQ$19:$AQ$33, MATCH(F$10, Settings!$Y$19:$Y$33, 0))=0, DAY($B473), INDEX(Settings!$AQ$19:$AQ$33, MATCH(F$10, Settings!$Y$19:$Y$33, 0))))-1), 1, Settings!$AY$23:$AY$38), ""))</f>
        <v/>
      </c>
      <c r="BF473" s="119" t="str">
        <f>IF(OR(G$10="", $B473="", G473="", BF$9=""), "", IFERROR(WORKDAY((DATE(YEAR($B473), MONTH($B473)+INDEX(Settings!$AM$19:$AM$33, MATCH(G$10, Settings!$Y$19:$Y$33, 0)), IF(INDEX(Settings!$AQ$19:$AQ$33, MATCH(G$10, Settings!$Y$19:$Y$33, 0))=0, DAY($B473), INDEX(Settings!$AQ$19:$AQ$33, MATCH(G$10, Settings!$Y$19:$Y$33, 0))))-1), 1, Settings!$AY$23:$AY$38), ""))</f>
        <v/>
      </c>
      <c r="BG473" s="119" t="str">
        <f>IF(OR(H$10="", $B473="", H473="", BG$9=""), "", IFERROR(WORKDAY((DATE(YEAR($B473), MONTH($B473)+INDEX(Settings!$AM$19:$AM$33, MATCH(H$10, Settings!$Y$19:$Y$33, 0)), IF(INDEX(Settings!$AQ$19:$AQ$33, MATCH(H$10, Settings!$Y$19:$Y$33, 0))=0, DAY($B473), INDEX(Settings!$AQ$19:$AQ$33, MATCH(H$10, Settings!$Y$19:$Y$33, 0))))-1), 1, Settings!$AY$23:$AY$38), ""))</f>
        <v/>
      </c>
      <c r="BH473" s="119" t="str">
        <f>IF(OR(I$10="", $B473="", I473="", BH$9=""), "", IFERROR(WORKDAY((DATE(YEAR($B473), MONTH($B473)+INDEX(Settings!$AM$19:$AM$33, MATCH(I$10, Settings!$Y$19:$Y$33, 0)), IF(INDEX(Settings!$AQ$19:$AQ$33, MATCH(I$10, Settings!$Y$19:$Y$33, 0))=0, DAY($B473), INDEX(Settings!$AQ$19:$AQ$33, MATCH(I$10, Settings!$Y$19:$Y$33, 0))))-1), 1, Settings!$AY$23:$AY$38), ""))</f>
        <v/>
      </c>
      <c r="BI473" s="119" t="str">
        <f>IF(OR(J$10="", $B473="", J473="", BI$9=""), "", IFERROR(WORKDAY((DATE(YEAR($B473), MONTH($B473)+INDEX(Settings!$AM$19:$AM$33, MATCH(J$10, Settings!$Y$19:$Y$33, 0)), IF(INDEX(Settings!$AQ$19:$AQ$33, MATCH(J$10, Settings!$Y$19:$Y$33, 0))=0, DAY($B473), INDEX(Settings!$AQ$19:$AQ$33, MATCH(J$10, Settings!$Y$19:$Y$33, 0))))-1), 1, Settings!$AY$23:$AY$38), ""))</f>
        <v/>
      </c>
      <c r="BJ473" s="119" t="str">
        <f>IF(OR(K$10="", $B473="", K473="", BJ$9=""), "", IFERROR(WORKDAY((DATE(YEAR($B473), MONTH($B473)+INDEX(Settings!$AM$19:$AM$33, MATCH(K$10, Settings!$Y$19:$Y$33, 0)), IF(INDEX(Settings!$AQ$19:$AQ$33, MATCH(K$10, Settings!$Y$19:$Y$33, 0))=0, DAY($B473), INDEX(Settings!$AQ$19:$AQ$33, MATCH(K$10, Settings!$Y$19:$Y$33, 0))))-1), 1, Settings!$AY$23:$AY$38), ""))</f>
        <v/>
      </c>
      <c r="BK473" s="119" t="str">
        <f>IF(OR(L$10="", $B473="", L473="", BK$9=""), "", IFERROR(WORKDAY((DATE(YEAR($B473), MONTH($B473)+INDEX(Settings!$AM$19:$AM$33, MATCH(L$10, Settings!$Y$19:$Y$33, 0)), IF(INDEX(Settings!$AQ$19:$AQ$33, MATCH(L$10, Settings!$Y$19:$Y$33, 0))=0, DAY($B473), INDEX(Settings!$AQ$19:$AQ$33, MATCH(L$10, Settings!$Y$19:$Y$33, 0))))-1), 1, Settings!$AY$23:$AY$38), ""))</f>
        <v/>
      </c>
      <c r="BL473" s="119" t="str">
        <f>IF(OR(M$10="", $B473="", M473="", BL$9=""), "", IFERROR(WORKDAY((DATE(YEAR($B473), MONTH($B473)+INDEX(Settings!$AM$19:$AM$33, MATCH(M$10, Settings!$Y$19:$Y$33, 0)), IF(INDEX(Settings!$AQ$19:$AQ$33, MATCH(M$10, Settings!$Y$19:$Y$33, 0))=0, DAY($B473), INDEX(Settings!$AQ$19:$AQ$33, MATCH(M$10, Settings!$Y$19:$Y$33, 0))))-1), 1, Settings!$AY$23:$AY$38), ""))</f>
        <v/>
      </c>
      <c r="BM473" s="119" t="str">
        <f>IF(OR(N$10="", $B473="", N473="", BM$9=""), "", IFERROR(WORKDAY((DATE(YEAR($B473), MONTH($B473)+INDEX(Settings!$AM$19:$AM$33, MATCH(N$10, Settings!$Y$19:$Y$33, 0)), IF(INDEX(Settings!$AQ$19:$AQ$33, MATCH(N$10, Settings!$Y$19:$Y$33, 0))=0, DAY($B473), INDEX(Settings!$AQ$19:$AQ$33, MATCH(N$10, Settings!$Y$19:$Y$33, 0))))-1), 1, Settings!$AY$23:$AY$38), ""))</f>
        <v/>
      </c>
      <c r="BN473" s="119" t="str">
        <f>IF(OR(O$10="", $B473="", O473="", BN$9=""), "", IFERROR(WORKDAY((DATE(YEAR($B473), MONTH($B473)+INDEX(Settings!$AM$19:$AM$33, MATCH(O$10, Settings!$Y$19:$Y$33, 0)), IF(INDEX(Settings!$AQ$19:$AQ$33, MATCH(O$10, Settings!$Y$19:$Y$33, 0))=0, DAY($B473), INDEX(Settings!$AQ$19:$AQ$33, MATCH(O$10, Settings!$Y$19:$Y$33, 0))))-1), 1, Settings!$AY$23:$AY$38), ""))</f>
        <v/>
      </c>
      <c r="BO473" s="119" t="str">
        <f>IF(OR(P$10="", $B473="", P473="", BO$9=""), "", IFERROR(WORKDAY((DATE(YEAR($B473), MONTH($B473)+INDEX(Settings!$AM$19:$AM$33, MATCH(P$10, Settings!$Y$19:$Y$33, 0)), IF(INDEX(Settings!$AQ$19:$AQ$33, MATCH(P$10, Settings!$Y$19:$Y$33, 0))=0, DAY($B473), INDEX(Settings!$AQ$19:$AQ$33, MATCH(P$10, Settings!$Y$19:$Y$33, 0))))-1), 1, Settings!$AY$23:$AY$38), ""))</f>
        <v/>
      </c>
      <c r="BP473" s="120" t="str">
        <f>IF(OR(Q$10="", $B473="", Q473="", BP$9=""), "", IFERROR(WORKDAY((DATE(YEAR($B473), MONTH($B473)+INDEX(Settings!$AM$19:$AM$33, MATCH(Q$10, Settings!$Y$19:$Y$33, 0)), IF(INDEX(Settings!$AQ$19:$AQ$33, MATCH(Q$10, Settings!$Y$19:$Y$33, 0))=0, DAY($B473), INDEX(Settings!$AQ$19:$AQ$33, MATCH(Q$10, Settings!$Y$19:$Y$33, 0))))-1), 1, Settings!$AY$23:$AY$38), ""))</f>
        <v/>
      </c>
      <c r="BR473" s="118" t="str">
        <f>IF(BB473="", "", IF(BB473&lt;=$B473, WORKDAY(DATE(YEAR($BB473), MONTH(BB473)+1, DAY(BB473)-1), 1, Settings!$AY$23:$AY$38), BB473))</f>
        <v/>
      </c>
      <c r="BS473" s="119" t="str">
        <f>IF(BC473="", "", IF(BC473&lt;=$B473, WORKDAY(DATE(YEAR($BB473), MONTH(BC473)+1, DAY(BC473)-1), 1, Settings!$AY$23:$AY$38), BC473))</f>
        <v/>
      </c>
      <c r="BT473" s="119" t="str">
        <f>IF(BD473="", "", IF(BD473&lt;=$B473, WORKDAY(DATE(YEAR($BB473), MONTH(BD473)+1, DAY(BD473)-1), 1, Settings!$AY$23:$AY$38), BD473))</f>
        <v/>
      </c>
      <c r="BU473" s="119" t="str">
        <f>IF(BE473="", "", IF(BE473&lt;=$B473, WORKDAY(DATE(YEAR($BB473), MONTH(BE473)+1, DAY(BE473)-1), 1, Settings!$AY$23:$AY$38), BE473))</f>
        <v/>
      </c>
      <c r="BV473" s="119" t="str">
        <f>IF(BF473="", "", IF(BF473&lt;=$B473, WORKDAY(DATE(YEAR($BB473), MONTH(BF473)+1, DAY(BF473)-1), 1, Settings!$AY$23:$AY$38), BF473))</f>
        <v/>
      </c>
      <c r="BW473" s="119" t="str">
        <f>IF(BG473="", "", IF(BG473&lt;=$B473, WORKDAY(DATE(YEAR($BB473), MONTH(BG473)+1, DAY(BG473)-1), 1, Settings!$AY$23:$AY$38), BG473))</f>
        <v/>
      </c>
      <c r="BX473" s="119" t="str">
        <f>IF(BH473="", "", IF(BH473&lt;=$B473, WORKDAY(DATE(YEAR($BB473), MONTH(BH473)+1, DAY(BH473)-1), 1, Settings!$AY$23:$AY$38), BH473))</f>
        <v/>
      </c>
      <c r="BY473" s="119" t="str">
        <f>IF(BI473="", "", IF(BI473&lt;=$B473, WORKDAY(DATE(YEAR($BB473), MONTH(BI473)+1, DAY(BI473)-1), 1, Settings!$AY$23:$AY$38), BI473))</f>
        <v/>
      </c>
      <c r="BZ473" s="119" t="str">
        <f>IF(BJ473="", "", IF(BJ473&lt;=$B473, WORKDAY(DATE(YEAR($BB473), MONTH(BJ473)+1, DAY(BJ473)-1), 1, Settings!$AY$23:$AY$38), BJ473))</f>
        <v/>
      </c>
      <c r="CA473" s="119" t="str">
        <f>IF(BK473="", "", IF(BK473&lt;=$B473, WORKDAY(DATE(YEAR($BB473), MONTH(BK473)+1, DAY(BK473)-1), 1, Settings!$AY$23:$AY$38), BK473))</f>
        <v/>
      </c>
      <c r="CB473" s="119" t="str">
        <f>IF(BL473="", "", IF(BL473&lt;=$B473, WORKDAY(DATE(YEAR($BB473), MONTH(BL473)+1, DAY(BL473)-1), 1, Settings!$AY$23:$AY$38), BL473))</f>
        <v/>
      </c>
      <c r="CC473" s="119" t="str">
        <f>IF(BM473="", "", IF(BM473&lt;=$B473, WORKDAY(DATE(YEAR($BB473), MONTH(BM473)+1, DAY(BM473)-1), 1, Settings!$AY$23:$AY$38), BM473))</f>
        <v/>
      </c>
      <c r="CD473" s="119" t="str">
        <f>IF(BN473="", "", IF(BN473&lt;=$B473, WORKDAY(DATE(YEAR($BB473), MONTH(BN473)+1, DAY(BN473)-1), 1, Settings!$AY$23:$AY$38), BN473))</f>
        <v/>
      </c>
      <c r="CE473" s="119" t="str">
        <f>IF(BO473="", "", IF(BO473&lt;=$B473, WORKDAY(DATE(YEAR($BB473), MONTH(BO473)+1, DAY(BO473)-1), 1, Settings!$AY$23:$AY$38), BO473))</f>
        <v/>
      </c>
      <c r="CF473" s="120" t="str">
        <f>IF(BP473="", "", IF(BP473&lt;=$B473, WORKDAY(DATE(YEAR($BB473), MONTH(BP473)+1, DAY(BP473)-1), 1, Settings!$AY$23:$AY$38), BP473))</f>
        <v/>
      </c>
      <c r="CH473" s="48" t="str">
        <f t="shared" si="221"/>
        <v/>
      </c>
      <c r="CI473" s="49" t="str">
        <f t="shared" si="222"/>
        <v/>
      </c>
      <c r="CJ473" s="49" t="str">
        <f t="shared" si="223"/>
        <v/>
      </c>
      <c r="CK473" s="49" t="str">
        <f t="shared" si="224"/>
        <v/>
      </c>
      <c r="CL473" s="49" t="str">
        <f t="shared" si="225"/>
        <v/>
      </c>
      <c r="CM473" s="49" t="str">
        <f t="shared" si="226"/>
        <v/>
      </c>
      <c r="CN473" s="49" t="str">
        <f t="shared" si="227"/>
        <v/>
      </c>
      <c r="CO473" s="49" t="str">
        <f t="shared" si="228"/>
        <v/>
      </c>
      <c r="CP473" s="49" t="str">
        <f t="shared" si="229"/>
        <v/>
      </c>
      <c r="CQ473" s="49" t="str">
        <f t="shared" si="230"/>
        <v/>
      </c>
      <c r="CR473" s="49" t="str">
        <f t="shared" si="231"/>
        <v/>
      </c>
      <c r="CS473" s="49" t="str">
        <f t="shared" si="232"/>
        <v/>
      </c>
      <c r="CT473" s="49" t="str">
        <f t="shared" si="233"/>
        <v/>
      </c>
      <c r="CU473" s="49" t="str">
        <f t="shared" si="234"/>
        <v/>
      </c>
      <c r="CV473" s="16" t="str">
        <f t="shared" si="235"/>
        <v/>
      </c>
      <c r="CX473" s="48" t="str">
        <f t="shared" si="236"/>
        <v/>
      </c>
      <c r="CY473" s="49" t="str">
        <f t="shared" si="237"/>
        <v/>
      </c>
      <c r="CZ473" s="49" t="str">
        <f t="shared" si="238"/>
        <v/>
      </c>
      <c r="DA473" s="49" t="str">
        <f t="shared" si="239"/>
        <v/>
      </c>
      <c r="DB473" s="49" t="str">
        <f t="shared" si="240"/>
        <v/>
      </c>
      <c r="DC473" s="49" t="str">
        <f t="shared" si="241"/>
        <v/>
      </c>
      <c r="DD473" s="49" t="str">
        <f t="shared" si="242"/>
        <v/>
      </c>
      <c r="DE473" s="49" t="str">
        <f t="shared" si="243"/>
        <v/>
      </c>
      <c r="DF473" s="49" t="str">
        <f t="shared" si="244"/>
        <v/>
      </c>
      <c r="DG473" s="49" t="str">
        <f t="shared" si="245"/>
        <v/>
      </c>
      <c r="DH473" s="49" t="str">
        <f t="shared" si="246"/>
        <v/>
      </c>
      <c r="DI473" s="49" t="str">
        <f t="shared" si="247"/>
        <v/>
      </c>
      <c r="DJ473" s="49" t="str">
        <f t="shared" si="248"/>
        <v/>
      </c>
      <c r="DK473" s="49" t="str">
        <f t="shared" si="249"/>
        <v/>
      </c>
      <c r="DL473" s="16" t="str">
        <f t="shared" si="250"/>
        <v/>
      </c>
      <c r="DN473" s="17" t="str">
        <f t="shared" si="251"/>
        <v>Oct 2020</v>
      </c>
    </row>
    <row r="474" spans="1:118" x14ac:dyDescent="0.25">
      <c r="A474" s="30"/>
      <c r="B474" s="102">
        <f>IF(B473="", "", IFERROR(IF(B473+1&gt;Settings!$G$25, "", B473+1), ""))</f>
        <v>44110</v>
      </c>
      <c r="C474" s="294"/>
      <c r="D474" s="295"/>
      <c r="E474" s="295"/>
      <c r="F474" s="295"/>
      <c r="G474" s="295"/>
      <c r="H474" s="295"/>
      <c r="I474" s="295"/>
      <c r="J474" s="295"/>
      <c r="K474" s="295"/>
      <c r="L474" s="295"/>
      <c r="M474" s="295"/>
      <c r="N474" s="295"/>
      <c r="O474" s="295"/>
      <c r="P474" s="295"/>
      <c r="Q474" s="296"/>
      <c r="R474" s="30"/>
      <c r="T474" s="17" t="str">
        <f>IF($B474="", "", IF($B474&lt;Settings!$G$23, "Old", "New"))</f>
        <v>New</v>
      </c>
      <c r="AL474" s="118" t="str">
        <f>IF(OR($B474="", C474="", C$10="", AL$9), "", IFERROR($B474+INDEX(Settings!$AF$19:$AF$33, MATCH(C$10, Settings!$Y$19:$Y$33, 0))+IF(INDEX(Settings!$AI$19:$AI$33, MATCH(C$10, Settings!$Y$19:$Y$33, 0))="", 0, INDEX($AO$2:$AU$8, MATCH(TEXT($B474, "ddd"), $AN$2:$AN$8, 0), MATCH(INDEX(Settings!$AI$19:$AI$33, MATCH(C$10, Settings!$Y$19:$Y$33, 0)), $AO$1:$AU$1, 0))), 0))</f>
        <v/>
      </c>
      <c r="AM474" s="119" t="str">
        <f>IF(OR($B474="", D474="", D$10="", AM$9), "", IFERROR($B474+INDEX(Settings!$AF$19:$AF$33, MATCH(D$10, Settings!$Y$19:$Y$33, 0))+IF(INDEX(Settings!$AI$19:$AI$33, MATCH(D$10, Settings!$Y$19:$Y$33, 0))="", 0, INDEX($AO$2:$AU$8, MATCH(TEXT($B474, "ddd"), $AN$2:$AN$8, 0), MATCH(INDEX(Settings!$AI$19:$AI$33, MATCH(D$10, Settings!$Y$19:$Y$33, 0)), $AO$1:$AU$1, 0))), 0))</f>
        <v/>
      </c>
      <c r="AN474" s="119" t="str">
        <f>IF(OR($B474="", E474="", E$10="", AN$9), "", IFERROR($B474+INDEX(Settings!$AF$19:$AF$33, MATCH(E$10, Settings!$Y$19:$Y$33, 0))+IF(INDEX(Settings!$AI$19:$AI$33, MATCH(E$10, Settings!$Y$19:$Y$33, 0))="", 0, INDEX($AO$2:$AU$8, MATCH(TEXT($B474, "ddd"), $AN$2:$AN$8, 0), MATCH(INDEX(Settings!$AI$19:$AI$33, MATCH(E$10, Settings!$Y$19:$Y$33, 0)), $AO$1:$AU$1, 0))), 0))</f>
        <v/>
      </c>
      <c r="AO474" s="119" t="str">
        <f>IF(OR($B474="", F474="", F$10="", AO$9), "", IFERROR($B474+INDEX(Settings!$AF$19:$AF$33, MATCH(F$10, Settings!$Y$19:$Y$33, 0))+IF(INDEX(Settings!$AI$19:$AI$33, MATCH(F$10, Settings!$Y$19:$Y$33, 0))="", 0, INDEX($AO$2:$AU$8, MATCH(TEXT($B474, "ddd"), $AN$2:$AN$8, 0), MATCH(INDEX(Settings!$AI$19:$AI$33, MATCH(F$10, Settings!$Y$19:$Y$33, 0)), $AO$1:$AU$1, 0))), 0))</f>
        <v/>
      </c>
      <c r="AP474" s="119" t="str">
        <f>IF(OR($B474="", G474="", G$10="", AP$9), "", IFERROR($B474+INDEX(Settings!$AF$19:$AF$33, MATCH(G$10, Settings!$Y$19:$Y$33, 0))+IF(INDEX(Settings!$AI$19:$AI$33, MATCH(G$10, Settings!$Y$19:$Y$33, 0))="", 0, INDEX($AO$2:$AU$8, MATCH(TEXT($B474, "ddd"), $AN$2:$AN$8, 0), MATCH(INDEX(Settings!$AI$19:$AI$33, MATCH(G$10, Settings!$Y$19:$Y$33, 0)), $AO$1:$AU$1, 0))), 0))</f>
        <v/>
      </c>
      <c r="AQ474" s="119" t="str">
        <f>IF(OR($B474="", H474="", H$10="", AQ$9), "", IFERROR($B474+INDEX(Settings!$AF$19:$AF$33, MATCH(H$10, Settings!$Y$19:$Y$33, 0))+IF(INDEX(Settings!$AI$19:$AI$33, MATCH(H$10, Settings!$Y$19:$Y$33, 0))="", 0, INDEX($AO$2:$AU$8, MATCH(TEXT($B474, "ddd"), $AN$2:$AN$8, 0), MATCH(INDEX(Settings!$AI$19:$AI$33, MATCH(H$10, Settings!$Y$19:$Y$33, 0)), $AO$1:$AU$1, 0))), 0))</f>
        <v/>
      </c>
      <c r="AR474" s="119" t="str">
        <f>IF(OR($B474="", I474="", I$10="", AR$9), "", IFERROR($B474+INDEX(Settings!$AF$19:$AF$33, MATCH(I$10, Settings!$Y$19:$Y$33, 0))+IF(INDEX(Settings!$AI$19:$AI$33, MATCH(I$10, Settings!$Y$19:$Y$33, 0))="", 0, INDEX($AO$2:$AU$8, MATCH(TEXT($B474, "ddd"), $AN$2:$AN$8, 0), MATCH(INDEX(Settings!$AI$19:$AI$33, MATCH(I$10, Settings!$Y$19:$Y$33, 0)), $AO$1:$AU$1, 0))), 0))</f>
        <v/>
      </c>
      <c r="AS474" s="119" t="str">
        <f>IF(OR($B474="", J474="", J$10="", AS$9), "", IFERROR($B474+INDEX(Settings!$AF$19:$AF$33, MATCH(J$10, Settings!$Y$19:$Y$33, 0))+IF(INDEX(Settings!$AI$19:$AI$33, MATCH(J$10, Settings!$Y$19:$Y$33, 0))="", 0, INDEX($AO$2:$AU$8, MATCH(TEXT($B474, "ddd"), $AN$2:$AN$8, 0), MATCH(INDEX(Settings!$AI$19:$AI$33, MATCH(J$10, Settings!$Y$19:$Y$33, 0)), $AO$1:$AU$1, 0))), 0))</f>
        <v/>
      </c>
      <c r="AT474" s="119" t="str">
        <f>IF(OR($B474="", K474="", K$10="", AT$9), "", IFERROR($B474+INDEX(Settings!$AF$19:$AF$33, MATCH(K$10, Settings!$Y$19:$Y$33, 0))+IF(INDEX(Settings!$AI$19:$AI$33, MATCH(K$10, Settings!$Y$19:$Y$33, 0))="", 0, INDEX($AO$2:$AU$8, MATCH(TEXT($B474, "ddd"), $AN$2:$AN$8, 0), MATCH(INDEX(Settings!$AI$19:$AI$33, MATCH(K$10, Settings!$Y$19:$Y$33, 0)), $AO$1:$AU$1, 0))), 0))</f>
        <v/>
      </c>
      <c r="AU474" s="119" t="str">
        <f>IF(OR($B474="", L474="", L$10="", AU$9), "", IFERROR($B474+INDEX(Settings!$AF$19:$AF$33, MATCH(L$10, Settings!$Y$19:$Y$33, 0))+IF(INDEX(Settings!$AI$19:$AI$33, MATCH(L$10, Settings!$Y$19:$Y$33, 0))="", 0, INDEX($AO$2:$AU$8, MATCH(TEXT($B474, "ddd"), $AN$2:$AN$8, 0), MATCH(INDEX(Settings!$AI$19:$AI$33, MATCH(L$10, Settings!$Y$19:$Y$33, 0)), $AO$1:$AU$1, 0))), 0))</f>
        <v/>
      </c>
      <c r="AV474" s="119" t="str">
        <f>IF(OR($B474="", M474="", M$10="", AV$9), "", IFERROR($B474+INDEX(Settings!$AF$19:$AF$33, MATCH(M$10, Settings!$Y$19:$Y$33, 0))+IF(INDEX(Settings!$AI$19:$AI$33, MATCH(M$10, Settings!$Y$19:$Y$33, 0))="", 0, INDEX($AO$2:$AU$8, MATCH(TEXT($B474, "ddd"), $AN$2:$AN$8, 0), MATCH(INDEX(Settings!$AI$19:$AI$33, MATCH(M$10, Settings!$Y$19:$Y$33, 0)), $AO$1:$AU$1, 0))), 0))</f>
        <v/>
      </c>
      <c r="AW474" s="119" t="str">
        <f>IF(OR($B474="", N474="", N$10="", AW$9), "", IFERROR($B474+INDEX(Settings!$AF$19:$AF$33, MATCH(N$10, Settings!$Y$19:$Y$33, 0))+IF(INDEX(Settings!$AI$19:$AI$33, MATCH(N$10, Settings!$Y$19:$Y$33, 0))="", 0, INDEX($AO$2:$AU$8, MATCH(TEXT($B474, "ddd"), $AN$2:$AN$8, 0), MATCH(INDEX(Settings!$AI$19:$AI$33, MATCH(N$10, Settings!$Y$19:$Y$33, 0)), $AO$1:$AU$1, 0))), 0))</f>
        <v/>
      </c>
      <c r="AX474" s="119" t="str">
        <f>IF(OR($B474="", O474="", O$10="", AX$9), "", IFERROR($B474+INDEX(Settings!$AF$19:$AF$33, MATCH(O$10, Settings!$Y$19:$Y$33, 0))+IF(INDEX(Settings!$AI$19:$AI$33, MATCH(O$10, Settings!$Y$19:$Y$33, 0))="", 0, INDEX($AO$2:$AU$8, MATCH(TEXT($B474, "ddd"), $AN$2:$AN$8, 0), MATCH(INDEX(Settings!$AI$19:$AI$33, MATCH(O$10, Settings!$Y$19:$Y$33, 0)), $AO$1:$AU$1, 0))), 0))</f>
        <v/>
      </c>
      <c r="AY474" s="119" t="str">
        <f>IF(OR($B474="", P474="", P$10="", AY$9), "", IFERROR($B474+INDEX(Settings!$AF$19:$AF$33, MATCH(P$10, Settings!$Y$19:$Y$33, 0))+IF(INDEX(Settings!$AI$19:$AI$33, MATCH(P$10, Settings!$Y$19:$Y$33, 0))="", 0, INDEX($AO$2:$AU$8, MATCH(TEXT($B474, "ddd"), $AN$2:$AN$8, 0), MATCH(INDEX(Settings!$AI$19:$AI$33, MATCH(P$10, Settings!$Y$19:$Y$33, 0)), $AO$1:$AU$1, 0))), 0))</f>
        <v/>
      </c>
      <c r="AZ474" s="120" t="str">
        <f>IF(OR($B474="", Q474="", Q$10="", AZ$9), "", IFERROR($B474+INDEX(Settings!$AF$19:$AF$33, MATCH(Q$10, Settings!$Y$19:$Y$33, 0))+IF(INDEX(Settings!$AI$19:$AI$33, MATCH(Q$10, Settings!$Y$19:$Y$33, 0))="", 0, INDEX($AO$2:$AU$8, MATCH(TEXT($B474, "ddd"), $AN$2:$AN$8, 0), MATCH(INDEX(Settings!$AI$19:$AI$33, MATCH(Q$10, Settings!$Y$19:$Y$33, 0)), $AO$1:$AU$1, 0))), 0))</f>
        <v/>
      </c>
      <c r="BB474" s="118" t="str">
        <f>IF(OR(C$10="", $B474="", C474="", BB$9=""), "", IFERROR(WORKDAY((DATE(YEAR($B474), MONTH($B474)+INDEX(Settings!$AM$19:$AM$33, MATCH(C$10, Settings!$Y$19:$Y$33, 0)), IF(INDEX(Settings!$AQ$19:$AQ$33, MATCH(C$10, Settings!$Y$19:$Y$33, 0))=0, DAY($B474), INDEX(Settings!$AQ$19:$AQ$33, MATCH(C$10, Settings!$Y$19:$Y$33, 0))))-1), 1, Settings!$AY$23:$AY$38), ""))</f>
        <v/>
      </c>
      <c r="BC474" s="119" t="str">
        <f>IF(OR(D$10="", $B474="", D474="", BC$9=""), "", IFERROR(WORKDAY((DATE(YEAR($B474), MONTH($B474)+INDEX(Settings!$AM$19:$AM$33, MATCH(D$10, Settings!$Y$19:$Y$33, 0)), IF(INDEX(Settings!$AQ$19:$AQ$33, MATCH(D$10, Settings!$Y$19:$Y$33, 0))=0, DAY($B474), INDEX(Settings!$AQ$19:$AQ$33, MATCH(D$10, Settings!$Y$19:$Y$33, 0))))-1), 1, Settings!$AY$23:$AY$38), ""))</f>
        <v/>
      </c>
      <c r="BD474" s="119" t="str">
        <f>IF(OR(E$10="", $B474="", E474="", BD$9=""), "", IFERROR(WORKDAY((DATE(YEAR($B474), MONTH($B474)+INDEX(Settings!$AM$19:$AM$33, MATCH(E$10, Settings!$Y$19:$Y$33, 0)), IF(INDEX(Settings!$AQ$19:$AQ$33, MATCH(E$10, Settings!$Y$19:$Y$33, 0))=0, DAY($B474), INDEX(Settings!$AQ$19:$AQ$33, MATCH(E$10, Settings!$Y$19:$Y$33, 0))))-1), 1, Settings!$AY$23:$AY$38), ""))</f>
        <v/>
      </c>
      <c r="BE474" s="119" t="str">
        <f>IF(OR(F$10="", $B474="", F474="", BE$9=""), "", IFERROR(WORKDAY((DATE(YEAR($B474), MONTH($B474)+INDEX(Settings!$AM$19:$AM$33, MATCH(F$10, Settings!$Y$19:$Y$33, 0)), IF(INDEX(Settings!$AQ$19:$AQ$33, MATCH(F$10, Settings!$Y$19:$Y$33, 0))=0, DAY($B474), INDEX(Settings!$AQ$19:$AQ$33, MATCH(F$10, Settings!$Y$19:$Y$33, 0))))-1), 1, Settings!$AY$23:$AY$38), ""))</f>
        <v/>
      </c>
      <c r="BF474" s="119" t="str">
        <f>IF(OR(G$10="", $B474="", G474="", BF$9=""), "", IFERROR(WORKDAY((DATE(YEAR($B474), MONTH($B474)+INDEX(Settings!$AM$19:$AM$33, MATCH(G$10, Settings!$Y$19:$Y$33, 0)), IF(INDEX(Settings!$AQ$19:$AQ$33, MATCH(G$10, Settings!$Y$19:$Y$33, 0))=0, DAY($B474), INDEX(Settings!$AQ$19:$AQ$33, MATCH(G$10, Settings!$Y$19:$Y$33, 0))))-1), 1, Settings!$AY$23:$AY$38), ""))</f>
        <v/>
      </c>
      <c r="BG474" s="119" t="str">
        <f>IF(OR(H$10="", $B474="", H474="", BG$9=""), "", IFERROR(WORKDAY((DATE(YEAR($B474), MONTH($B474)+INDEX(Settings!$AM$19:$AM$33, MATCH(H$10, Settings!$Y$19:$Y$33, 0)), IF(INDEX(Settings!$AQ$19:$AQ$33, MATCH(H$10, Settings!$Y$19:$Y$33, 0))=0, DAY($B474), INDEX(Settings!$AQ$19:$AQ$33, MATCH(H$10, Settings!$Y$19:$Y$33, 0))))-1), 1, Settings!$AY$23:$AY$38), ""))</f>
        <v/>
      </c>
      <c r="BH474" s="119" t="str">
        <f>IF(OR(I$10="", $B474="", I474="", BH$9=""), "", IFERROR(WORKDAY((DATE(YEAR($B474), MONTH($B474)+INDEX(Settings!$AM$19:$AM$33, MATCH(I$10, Settings!$Y$19:$Y$33, 0)), IF(INDEX(Settings!$AQ$19:$AQ$33, MATCH(I$10, Settings!$Y$19:$Y$33, 0))=0, DAY($B474), INDEX(Settings!$AQ$19:$AQ$33, MATCH(I$10, Settings!$Y$19:$Y$33, 0))))-1), 1, Settings!$AY$23:$AY$38), ""))</f>
        <v/>
      </c>
      <c r="BI474" s="119" t="str">
        <f>IF(OR(J$10="", $B474="", J474="", BI$9=""), "", IFERROR(WORKDAY((DATE(YEAR($B474), MONTH($B474)+INDEX(Settings!$AM$19:$AM$33, MATCH(J$10, Settings!$Y$19:$Y$33, 0)), IF(INDEX(Settings!$AQ$19:$AQ$33, MATCH(J$10, Settings!$Y$19:$Y$33, 0))=0, DAY($B474), INDEX(Settings!$AQ$19:$AQ$33, MATCH(J$10, Settings!$Y$19:$Y$33, 0))))-1), 1, Settings!$AY$23:$AY$38), ""))</f>
        <v/>
      </c>
      <c r="BJ474" s="119" t="str">
        <f>IF(OR(K$10="", $B474="", K474="", BJ$9=""), "", IFERROR(WORKDAY((DATE(YEAR($B474), MONTH($B474)+INDEX(Settings!$AM$19:$AM$33, MATCH(K$10, Settings!$Y$19:$Y$33, 0)), IF(INDEX(Settings!$AQ$19:$AQ$33, MATCH(K$10, Settings!$Y$19:$Y$33, 0))=0, DAY($B474), INDEX(Settings!$AQ$19:$AQ$33, MATCH(K$10, Settings!$Y$19:$Y$33, 0))))-1), 1, Settings!$AY$23:$AY$38), ""))</f>
        <v/>
      </c>
      <c r="BK474" s="119" t="str">
        <f>IF(OR(L$10="", $B474="", L474="", BK$9=""), "", IFERROR(WORKDAY((DATE(YEAR($B474), MONTH($B474)+INDEX(Settings!$AM$19:$AM$33, MATCH(L$10, Settings!$Y$19:$Y$33, 0)), IF(INDEX(Settings!$AQ$19:$AQ$33, MATCH(L$10, Settings!$Y$19:$Y$33, 0))=0, DAY($B474), INDEX(Settings!$AQ$19:$AQ$33, MATCH(L$10, Settings!$Y$19:$Y$33, 0))))-1), 1, Settings!$AY$23:$AY$38), ""))</f>
        <v/>
      </c>
      <c r="BL474" s="119" t="str">
        <f>IF(OR(M$10="", $B474="", M474="", BL$9=""), "", IFERROR(WORKDAY((DATE(YEAR($B474), MONTH($B474)+INDEX(Settings!$AM$19:$AM$33, MATCH(M$10, Settings!$Y$19:$Y$33, 0)), IF(INDEX(Settings!$AQ$19:$AQ$33, MATCH(M$10, Settings!$Y$19:$Y$33, 0))=0, DAY($B474), INDEX(Settings!$AQ$19:$AQ$33, MATCH(M$10, Settings!$Y$19:$Y$33, 0))))-1), 1, Settings!$AY$23:$AY$38), ""))</f>
        <v/>
      </c>
      <c r="BM474" s="119" t="str">
        <f>IF(OR(N$10="", $B474="", N474="", BM$9=""), "", IFERROR(WORKDAY((DATE(YEAR($B474), MONTH($B474)+INDEX(Settings!$AM$19:$AM$33, MATCH(N$10, Settings!$Y$19:$Y$33, 0)), IF(INDEX(Settings!$AQ$19:$AQ$33, MATCH(N$10, Settings!$Y$19:$Y$33, 0))=0, DAY($B474), INDEX(Settings!$AQ$19:$AQ$33, MATCH(N$10, Settings!$Y$19:$Y$33, 0))))-1), 1, Settings!$AY$23:$AY$38), ""))</f>
        <v/>
      </c>
      <c r="BN474" s="119" t="str">
        <f>IF(OR(O$10="", $B474="", O474="", BN$9=""), "", IFERROR(WORKDAY((DATE(YEAR($B474), MONTH($B474)+INDEX(Settings!$AM$19:$AM$33, MATCH(O$10, Settings!$Y$19:$Y$33, 0)), IF(INDEX(Settings!$AQ$19:$AQ$33, MATCH(O$10, Settings!$Y$19:$Y$33, 0))=0, DAY($B474), INDEX(Settings!$AQ$19:$AQ$33, MATCH(O$10, Settings!$Y$19:$Y$33, 0))))-1), 1, Settings!$AY$23:$AY$38), ""))</f>
        <v/>
      </c>
      <c r="BO474" s="119" t="str">
        <f>IF(OR(P$10="", $B474="", P474="", BO$9=""), "", IFERROR(WORKDAY((DATE(YEAR($B474), MONTH($B474)+INDEX(Settings!$AM$19:$AM$33, MATCH(P$10, Settings!$Y$19:$Y$33, 0)), IF(INDEX(Settings!$AQ$19:$AQ$33, MATCH(P$10, Settings!$Y$19:$Y$33, 0))=0, DAY($B474), INDEX(Settings!$AQ$19:$AQ$33, MATCH(P$10, Settings!$Y$19:$Y$33, 0))))-1), 1, Settings!$AY$23:$AY$38), ""))</f>
        <v/>
      </c>
      <c r="BP474" s="120" t="str">
        <f>IF(OR(Q$10="", $B474="", Q474="", BP$9=""), "", IFERROR(WORKDAY((DATE(YEAR($B474), MONTH($B474)+INDEX(Settings!$AM$19:$AM$33, MATCH(Q$10, Settings!$Y$19:$Y$33, 0)), IF(INDEX(Settings!$AQ$19:$AQ$33, MATCH(Q$10, Settings!$Y$19:$Y$33, 0))=0, DAY($B474), INDEX(Settings!$AQ$19:$AQ$33, MATCH(Q$10, Settings!$Y$19:$Y$33, 0))))-1), 1, Settings!$AY$23:$AY$38), ""))</f>
        <v/>
      </c>
      <c r="BR474" s="118" t="str">
        <f>IF(BB474="", "", IF(BB474&lt;=$B474, WORKDAY(DATE(YEAR($BB474), MONTH(BB474)+1, DAY(BB474)-1), 1, Settings!$AY$23:$AY$38), BB474))</f>
        <v/>
      </c>
      <c r="BS474" s="119" t="str">
        <f>IF(BC474="", "", IF(BC474&lt;=$B474, WORKDAY(DATE(YEAR($BB474), MONTH(BC474)+1, DAY(BC474)-1), 1, Settings!$AY$23:$AY$38), BC474))</f>
        <v/>
      </c>
      <c r="BT474" s="119" t="str">
        <f>IF(BD474="", "", IF(BD474&lt;=$B474, WORKDAY(DATE(YEAR($BB474), MONTH(BD474)+1, DAY(BD474)-1), 1, Settings!$AY$23:$AY$38), BD474))</f>
        <v/>
      </c>
      <c r="BU474" s="119" t="str">
        <f>IF(BE474="", "", IF(BE474&lt;=$B474, WORKDAY(DATE(YEAR($BB474), MONTH(BE474)+1, DAY(BE474)-1), 1, Settings!$AY$23:$AY$38), BE474))</f>
        <v/>
      </c>
      <c r="BV474" s="119" t="str">
        <f>IF(BF474="", "", IF(BF474&lt;=$B474, WORKDAY(DATE(YEAR($BB474), MONTH(BF474)+1, DAY(BF474)-1), 1, Settings!$AY$23:$AY$38), BF474))</f>
        <v/>
      </c>
      <c r="BW474" s="119" t="str">
        <f>IF(BG474="", "", IF(BG474&lt;=$B474, WORKDAY(DATE(YEAR($BB474), MONTH(BG474)+1, DAY(BG474)-1), 1, Settings!$AY$23:$AY$38), BG474))</f>
        <v/>
      </c>
      <c r="BX474" s="119" t="str">
        <f>IF(BH474="", "", IF(BH474&lt;=$B474, WORKDAY(DATE(YEAR($BB474), MONTH(BH474)+1, DAY(BH474)-1), 1, Settings!$AY$23:$AY$38), BH474))</f>
        <v/>
      </c>
      <c r="BY474" s="119" t="str">
        <f>IF(BI474="", "", IF(BI474&lt;=$B474, WORKDAY(DATE(YEAR($BB474), MONTH(BI474)+1, DAY(BI474)-1), 1, Settings!$AY$23:$AY$38), BI474))</f>
        <v/>
      </c>
      <c r="BZ474" s="119" t="str">
        <f>IF(BJ474="", "", IF(BJ474&lt;=$B474, WORKDAY(DATE(YEAR($BB474), MONTH(BJ474)+1, DAY(BJ474)-1), 1, Settings!$AY$23:$AY$38), BJ474))</f>
        <v/>
      </c>
      <c r="CA474" s="119" t="str">
        <f>IF(BK474="", "", IF(BK474&lt;=$B474, WORKDAY(DATE(YEAR($BB474), MONTH(BK474)+1, DAY(BK474)-1), 1, Settings!$AY$23:$AY$38), BK474))</f>
        <v/>
      </c>
      <c r="CB474" s="119" t="str">
        <f>IF(BL474="", "", IF(BL474&lt;=$B474, WORKDAY(DATE(YEAR($BB474), MONTH(BL474)+1, DAY(BL474)-1), 1, Settings!$AY$23:$AY$38), BL474))</f>
        <v/>
      </c>
      <c r="CC474" s="119" t="str">
        <f>IF(BM474="", "", IF(BM474&lt;=$B474, WORKDAY(DATE(YEAR($BB474), MONTH(BM474)+1, DAY(BM474)-1), 1, Settings!$AY$23:$AY$38), BM474))</f>
        <v/>
      </c>
      <c r="CD474" s="119" t="str">
        <f>IF(BN474="", "", IF(BN474&lt;=$B474, WORKDAY(DATE(YEAR($BB474), MONTH(BN474)+1, DAY(BN474)-1), 1, Settings!$AY$23:$AY$38), BN474))</f>
        <v/>
      </c>
      <c r="CE474" s="119" t="str">
        <f>IF(BO474="", "", IF(BO474&lt;=$B474, WORKDAY(DATE(YEAR($BB474), MONTH(BO474)+1, DAY(BO474)-1), 1, Settings!$AY$23:$AY$38), BO474))</f>
        <v/>
      </c>
      <c r="CF474" s="120" t="str">
        <f>IF(BP474="", "", IF(BP474&lt;=$B474, WORKDAY(DATE(YEAR($BB474), MONTH(BP474)+1, DAY(BP474)-1), 1, Settings!$AY$23:$AY$38), BP474))</f>
        <v/>
      </c>
      <c r="CH474" s="48" t="str">
        <f t="shared" si="221"/>
        <v/>
      </c>
      <c r="CI474" s="49" t="str">
        <f t="shared" si="222"/>
        <v/>
      </c>
      <c r="CJ474" s="49" t="str">
        <f t="shared" si="223"/>
        <v/>
      </c>
      <c r="CK474" s="49" t="str">
        <f t="shared" si="224"/>
        <v/>
      </c>
      <c r="CL474" s="49" t="str">
        <f t="shared" si="225"/>
        <v/>
      </c>
      <c r="CM474" s="49" t="str">
        <f t="shared" si="226"/>
        <v/>
      </c>
      <c r="CN474" s="49" t="str">
        <f t="shared" si="227"/>
        <v/>
      </c>
      <c r="CO474" s="49" t="str">
        <f t="shared" si="228"/>
        <v/>
      </c>
      <c r="CP474" s="49" t="str">
        <f t="shared" si="229"/>
        <v/>
      </c>
      <c r="CQ474" s="49" t="str">
        <f t="shared" si="230"/>
        <v/>
      </c>
      <c r="CR474" s="49" t="str">
        <f t="shared" si="231"/>
        <v/>
      </c>
      <c r="CS474" s="49" t="str">
        <f t="shared" si="232"/>
        <v/>
      </c>
      <c r="CT474" s="49" t="str">
        <f t="shared" si="233"/>
        <v/>
      </c>
      <c r="CU474" s="49" t="str">
        <f t="shared" si="234"/>
        <v/>
      </c>
      <c r="CV474" s="16" t="str">
        <f t="shared" si="235"/>
        <v/>
      </c>
      <c r="CX474" s="48" t="str">
        <f t="shared" si="236"/>
        <v/>
      </c>
      <c r="CY474" s="49" t="str">
        <f t="shared" si="237"/>
        <v/>
      </c>
      <c r="CZ474" s="49" t="str">
        <f t="shared" si="238"/>
        <v/>
      </c>
      <c r="DA474" s="49" t="str">
        <f t="shared" si="239"/>
        <v/>
      </c>
      <c r="DB474" s="49" t="str">
        <f t="shared" si="240"/>
        <v/>
      </c>
      <c r="DC474" s="49" t="str">
        <f t="shared" si="241"/>
        <v/>
      </c>
      <c r="DD474" s="49" t="str">
        <f t="shared" si="242"/>
        <v/>
      </c>
      <c r="DE474" s="49" t="str">
        <f t="shared" si="243"/>
        <v/>
      </c>
      <c r="DF474" s="49" t="str">
        <f t="shared" si="244"/>
        <v/>
      </c>
      <c r="DG474" s="49" t="str">
        <f t="shared" si="245"/>
        <v/>
      </c>
      <c r="DH474" s="49" t="str">
        <f t="shared" si="246"/>
        <v/>
      </c>
      <c r="DI474" s="49" t="str">
        <f t="shared" si="247"/>
        <v/>
      </c>
      <c r="DJ474" s="49" t="str">
        <f t="shared" si="248"/>
        <v/>
      </c>
      <c r="DK474" s="49" t="str">
        <f t="shared" si="249"/>
        <v/>
      </c>
      <c r="DL474" s="16" t="str">
        <f t="shared" si="250"/>
        <v/>
      </c>
      <c r="DN474" s="17" t="str">
        <f t="shared" si="251"/>
        <v>Oct 2020</v>
      </c>
    </row>
    <row r="475" spans="1:118" x14ac:dyDescent="0.25">
      <c r="A475" s="30"/>
      <c r="B475" s="102">
        <f>IF(B474="", "", IFERROR(IF(B474+1&gt;Settings!$G$25, "", B474+1), ""))</f>
        <v>44111</v>
      </c>
      <c r="C475" s="294"/>
      <c r="D475" s="295"/>
      <c r="E475" s="295"/>
      <c r="F475" s="295"/>
      <c r="G475" s="295"/>
      <c r="H475" s="295"/>
      <c r="I475" s="295"/>
      <c r="J475" s="295"/>
      <c r="K475" s="295"/>
      <c r="L475" s="295"/>
      <c r="M475" s="295"/>
      <c r="N475" s="295"/>
      <c r="O475" s="295"/>
      <c r="P475" s="295"/>
      <c r="Q475" s="296"/>
      <c r="R475" s="30"/>
      <c r="T475" s="17" t="str">
        <f>IF($B475="", "", IF($B475&lt;Settings!$G$23, "Old", "New"))</f>
        <v>New</v>
      </c>
      <c r="AL475" s="118" t="str">
        <f>IF(OR($B475="", C475="", C$10="", AL$9), "", IFERROR($B475+INDEX(Settings!$AF$19:$AF$33, MATCH(C$10, Settings!$Y$19:$Y$33, 0))+IF(INDEX(Settings!$AI$19:$AI$33, MATCH(C$10, Settings!$Y$19:$Y$33, 0))="", 0, INDEX($AO$2:$AU$8, MATCH(TEXT($B475, "ddd"), $AN$2:$AN$8, 0), MATCH(INDEX(Settings!$AI$19:$AI$33, MATCH(C$10, Settings!$Y$19:$Y$33, 0)), $AO$1:$AU$1, 0))), 0))</f>
        <v/>
      </c>
      <c r="AM475" s="119" t="str">
        <f>IF(OR($B475="", D475="", D$10="", AM$9), "", IFERROR($B475+INDEX(Settings!$AF$19:$AF$33, MATCH(D$10, Settings!$Y$19:$Y$33, 0))+IF(INDEX(Settings!$AI$19:$AI$33, MATCH(D$10, Settings!$Y$19:$Y$33, 0))="", 0, INDEX($AO$2:$AU$8, MATCH(TEXT($B475, "ddd"), $AN$2:$AN$8, 0), MATCH(INDEX(Settings!$AI$19:$AI$33, MATCH(D$10, Settings!$Y$19:$Y$33, 0)), $AO$1:$AU$1, 0))), 0))</f>
        <v/>
      </c>
      <c r="AN475" s="119" t="str">
        <f>IF(OR($B475="", E475="", E$10="", AN$9), "", IFERROR($B475+INDEX(Settings!$AF$19:$AF$33, MATCH(E$10, Settings!$Y$19:$Y$33, 0))+IF(INDEX(Settings!$AI$19:$AI$33, MATCH(E$10, Settings!$Y$19:$Y$33, 0))="", 0, INDEX($AO$2:$AU$8, MATCH(TEXT($B475, "ddd"), $AN$2:$AN$8, 0), MATCH(INDEX(Settings!$AI$19:$AI$33, MATCH(E$10, Settings!$Y$19:$Y$33, 0)), $AO$1:$AU$1, 0))), 0))</f>
        <v/>
      </c>
      <c r="AO475" s="119" t="str">
        <f>IF(OR($B475="", F475="", F$10="", AO$9), "", IFERROR($B475+INDEX(Settings!$AF$19:$AF$33, MATCH(F$10, Settings!$Y$19:$Y$33, 0))+IF(INDEX(Settings!$AI$19:$AI$33, MATCH(F$10, Settings!$Y$19:$Y$33, 0))="", 0, INDEX($AO$2:$AU$8, MATCH(TEXT($B475, "ddd"), $AN$2:$AN$8, 0), MATCH(INDEX(Settings!$AI$19:$AI$33, MATCH(F$10, Settings!$Y$19:$Y$33, 0)), $AO$1:$AU$1, 0))), 0))</f>
        <v/>
      </c>
      <c r="AP475" s="119" t="str">
        <f>IF(OR($B475="", G475="", G$10="", AP$9), "", IFERROR($B475+INDEX(Settings!$AF$19:$AF$33, MATCH(G$10, Settings!$Y$19:$Y$33, 0))+IF(INDEX(Settings!$AI$19:$AI$33, MATCH(G$10, Settings!$Y$19:$Y$33, 0))="", 0, INDEX($AO$2:$AU$8, MATCH(TEXT($B475, "ddd"), $AN$2:$AN$8, 0), MATCH(INDEX(Settings!$AI$19:$AI$33, MATCH(G$10, Settings!$Y$19:$Y$33, 0)), $AO$1:$AU$1, 0))), 0))</f>
        <v/>
      </c>
      <c r="AQ475" s="119" t="str">
        <f>IF(OR($B475="", H475="", H$10="", AQ$9), "", IFERROR($B475+INDEX(Settings!$AF$19:$AF$33, MATCH(H$10, Settings!$Y$19:$Y$33, 0))+IF(INDEX(Settings!$AI$19:$AI$33, MATCH(H$10, Settings!$Y$19:$Y$33, 0))="", 0, INDEX($AO$2:$AU$8, MATCH(TEXT($B475, "ddd"), $AN$2:$AN$8, 0), MATCH(INDEX(Settings!$AI$19:$AI$33, MATCH(H$10, Settings!$Y$19:$Y$33, 0)), $AO$1:$AU$1, 0))), 0))</f>
        <v/>
      </c>
      <c r="AR475" s="119" t="str">
        <f>IF(OR($B475="", I475="", I$10="", AR$9), "", IFERROR($B475+INDEX(Settings!$AF$19:$AF$33, MATCH(I$10, Settings!$Y$19:$Y$33, 0))+IF(INDEX(Settings!$AI$19:$AI$33, MATCH(I$10, Settings!$Y$19:$Y$33, 0))="", 0, INDEX($AO$2:$AU$8, MATCH(TEXT($B475, "ddd"), $AN$2:$AN$8, 0), MATCH(INDEX(Settings!$AI$19:$AI$33, MATCH(I$10, Settings!$Y$19:$Y$33, 0)), $AO$1:$AU$1, 0))), 0))</f>
        <v/>
      </c>
      <c r="AS475" s="119" t="str">
        <f>IF(OR($B475="", J475="", J$10="", AS$9), "", IFERROR($B475+INDEX(Settings!$AF$19:$AF$33, MATCH(J$10, Settings!$Y$19:$Y$33, 0))+IF(INDEX(Settings!$AI$19:$AI$33, MATCH(J$10, Settings!$Y$19:$Y$33, 0))="", 0, INDEX($AO$2:$AU$8, MATCH(TEXT($B475, "ddd"), $AN$2:$AN$8, 0), MATCH(INDEX(Settings!$AI$19:$AI$33, MATCH(J$10, Settings!$Y$19:$Y$33, 0)), $AO$1:$AU$1, 0))), 0))</f>
        <v/>
      </c>
      <c r="AT475" s="119" t="str">
        <f>IF(OR($B475="", K475="", K$10="", AT$9), "", IFERROR($B475+INDEX(Settings!$AF$19:$AF$33, MATCH(K$10, Settings!$Y$19:$Y$33, 0))+IF(INDEX(Settings!$AI$19:$AI$33, MATCH(K$10, Settings!$Y$19:$Y$33, 0))="", 0, INDEX($AO$2:$AU$8, MATCH(TEXT($B475, "ddd"), $AN$2:$AN$8, 0), MATCH(INDEX(Settings!$AI$19:$AI$33, MATCH(K$10, Settings!$Y$19:$Y$33, 0)), $AO$1:$AU$1, 0))), 0))</f>
        <v/>
      </c>
      <c r="AU475" s="119" t="str">
        <f>IF(OR($B475="", L475="", L$10="", AU$9), "", IFERROR($B475+INDEX(Settings!$AF$19:$AF$33, MATCH(L$10, Settings!$Y$19:$Y$33, 0))+IF(INDEX(Settings!$AI$19:$AI$33, MATCH(L$10, Settings!$Y$19:$Y$33, 0))="", 0, INDEX($AO$2:$AU$8, MATCH(TEXT($B475, "ddd"), $AN$2:$AN$8, 0), MATCH(INDEX(Settings!$AI$19:$AI$33, MATCH(L$10, Settings!$Y$19:$Y$33, 0)), $AO$1:$AU$1, 0))), 0))</f>
        <v/>
      </c>
      <c r="AV475" s="119" t="str">
        <f>IF(OR($B475="", M475="", M$10="", AV$9), "", IFERROR($B475+INDEX(Settings!$AF$19:$AF$33, MATCH(M$10, Settings!$Y$19:$Y$33, 0))+IF(INDEX(Settings!$AI$19:$AI$33, MATCH(M$10, Settings!$Y$19:$Y$33, 0))="", 0, INDEX($AO$2:$AU$8, MATCH(TEXT($B475, "ddd"), $AN$2:$AN$8, 0), MATCH(INDEX(Settings!$AI$19:$AI$33, MATCH(M$10, Settings!$Y$19:$Y$33, 0)), $AO$1:$AU$1, 0))), 0))</f>
        <v/>
      </c>
      <c r="AW475" s="119" t="str">
        <f>IF(OR($B475="", N475="", N$10="", AW$9), "", IFERROR($B475+INDEX(Settings!$AF$19:$AF$33, MATCH(N$10, Settings!$Y$19:$Y$33, 0))+IF(INDEX(Settings!$AI$19:$AI$33, MATCH(N$10, Settings!$Y$19:$Y$33, 0))="", 0, INDEX($AO$2:$AU$8, MATCH(TEXT($B475, "ddd"), $AN$2:$AN$8, 0), MATCH(INDEX(Settings!$AI$19:$AI$33, MATCH(N$10, Settings!$Y$19:$Y$33, 0)), $AO$1:$AU$1, 0))), 0))</f>
        <v/>
      </c>
      <c r="AX475" s="119" t="str">
        <f>IF(OR($B475="", O475="", O$10="", AX$9), "", IFERROR($B475+INDEX(Settings!$AF$19:$AF$33, MATCH(O$10, Settings!$Y$19:$Y$33, 0))+IF(INDEX(Settings!$AI$19:$AI$33, MATCH(O$10, Settings!$Y$19:$Y$33, 0))="", 0, INDEX($AO$2:$AU$8, MATCH(TEXT($B475, "ddd"), $AN$2:$AN$8, 0), MATCH(INDEX(Settings!$AI$19:$AI$33, MATCH(O$10, Settings!$Y$19:$Y$33, 0)), $AO$1:$AU$1, 0))), 0))</f>
        <v/>
      </c>
      <c r="AY475" s="119" t="str">
        <f>IF(OR($B475="", P475="", P$10="", AY$9), "", IFERROR($B475+INDEX(Settings!$AF$19:$AF$33, MATCH(P$10, Settings!$Y$19:$Y$33, 0))+IF(INDEX(Settings!$AI$19:$AI$33, MATCH(P$10, Settings!$Y$19:$Y$33, 0))="", 0, INDEX($AO$2:$AU$8, MATCH(TEXT($B475, "ddd"), $AN$2:$AN$8, 0), MATCH(INDEX(Settings!$AI$19:$AI$33, MATCH(P$10, Settings!$Y$19:$Y$33, 0)), $AO$1:$AU$1, 0))), 0))</f>
        <v/>
      </c>
      <c r="AZ475" s="120" t="str">
        <f>IF(OR($B475="", Q475="", Q$10="", AZ$9), "", IFERROR($B475+INDEX(Settings!$AF$19:$AF$33, MATCH(Q$10, Settings!$Y$19:$Y$33, 0))+IF(INDEX(Settings!$AI$19:$AI$33, MATCH(Q$10, Settings!$Y$19:$Y$33, 0))="", 0, INDEX($AO$2:$AU$8, MATCH(TEXT($B475, "ddd"), $AN$2:$AN$8, 0), MATCH(INDEX(Settings!$AI$19:$AI$33, MATCH(Q$10, Settings!$Y$19:$Y$33, 0)), $AO$1:$AU$1, 0))), 0))</f>
        <v/>
      </c>
      <c r="BB475" s="118" t="str">
        <f>IF(OR(C$10="", $B475="", C475="", BB$9=""), "", IFERROR(WORKDAY((DATE(YEAR($B475), MONTH($B475)+INDEX(Settings!$AM$19:$AM$33, MATCH(C$10, Settings!$Y$19:$Y$33, 0)), IF(INDEX(Settings!$AQ$19:$AQ$33, MATCH(C$10, Settings!$Y$19:$Y$33, 0))=0, DAY($B475), INDEX(Settings!$AQ$19:$AQ$33, MATCH(C$10, Settings!$Y$19:$Y$33, 0))))-1), 1, Settings!$AY$23:$AY$38), ""))</f>
        <v/>
      </c>
      <c r="BC475" s="119" t="str">
        <f>IF(OR(D$10="", $B475="", D475="", BC$9=""), "", IFERROR(WORKDAY((DATE(YEAR($B475), MONTH($B475)+INDEX(Settings!$AM$19:$AM$33, MATCH(D$10, Settings!$Y$19:$Y$33, 0)), IF(INDEX(Settings!$AQ$19:$AQ$33, MATCH(D$10, Settings!$Y$19:$Y$33, 0))=0, DAY($B475), INDEX(Settings!$AQ$19:$AQ$33, MATCH(D$10, Settings!$Y$19:$Y$33, 0))))-1), 1, Settings!$AY$23:$AY$38), ""))</f>
        <v/>
      </c>
      <c r="BD475" s="119" t="str">
        <f>IF(OR(E$10="", $B475="", E475="", BD$9=""), "", IFERROR(WORKDAY((DATE(YEAR($B475), MONTH($B475)+INDEX(Settings!$AM$19:$AM$33, MATCH(E$10, Settings!$Y$19:$Y$33, 0)), IF(INDEX(Settings!$AQ$19:$AQ$33, MATCH(E$10, Settings!$Y$19:$Y$33, 0))=0, DAY($B475), INDEX(Settings!$AQ$19:$AQ$33, MATCH(E$10, Settings!$Y$19:$Y$33, 0))))-1), 1, Settings!$AY$23:$AY$38), ""))</f>
        <v/>
      </c>
      <c r="BE475" s="119" t="str">
        <f>IF(OR(F$10="", $B475="", F475="", BE$9=""), "", IFERROR(WORKDAY((DATE(YEAR($B475), MONTH($B475)+INDEX(Settings!$AM$19:$AM$33, MATCH(F$10, Settings!$Y$19:$Y$33, 0)), IF(INDEX(Settings!$AQ$19:$AQ$33, MATCH(F$10, Settings!$Y$19:$Y$33, 0))=0, DAY($B475), INDEX(Settings!$AQ$19:$AQ$33, MATCH(F$10, Settings!$Y$19:$Y$33, 0))))-1), 1, Settings!$AY$23:$AY$38), ""))</f>
        <v/>
      </c>
      <c r="BF475" s="119" t="str">
        <f>IF(OR(G$10="", $B475="", G475="", BF$9=""), "", IFERROR(WORKDAY((DATE(YEAR($B475), MONTH($B475)+INDEX(Settings!$AM$19:$AM$33, MATCH(G$10, Settings!$Y$19:$Y$33, 0)), IF(INDEX(Settings!$AQ$19:$AQ$33, MATCH(G$10, Settings!$Y$19:$Y$33, 0))=0, DAY($B475), INDEX(Settings!$AQ$19:$AQ$33, MATCH(G$10, Settings!$Y$19:$Y$33, 0))))-1), 1, Settings!$AY$23:$AY$38), ""))</f>
        <v/>
      </c>
      <c r="BG475" s="119" t="str">
        <f>IF(OR(H$10="", $B475="", H475="", BG$9=""), "", IFERROR(WORKDAY((DATE(YEAR($B475), MONTH($B475)+INDEX(Settings!$AM$19:$AM$33, MATCH(H$10, Settings!$Y$19:$Y$33, 0)), IF(INDEX(Settings!$AQ$19:$AQ$33, MATCH(H$10, Settings!$Y$19:$Y$33, 0))=0, DAY($B475), INDEX(Settings!$AQ$19:$AQ$33, MATCH(H$10, Settings!$Y$19:$Y$33, 0))))-1), 1, Settings!$AY$23:$AY$38), ""))</f>
        <v/>
      </c>
      <c r="BH475" s="119" t="str">
        <f>IF(OR(I$10="", $B475="", I475="", BH$9=""), "", IFERROR(WORKDAY((DATE(YEAR($B475), MONTH($B475)+INDEX(Settings!$AM$19:$AM$33, MATCH(I$10, Settings!$Y$19:$Y$33, 0)), IF(INDEX(Settings!$AQ$19:$AQ$33, MATCH(I$10, Settings!$Y$19:$Y$33, 0))=0, DAY($B475), INDEX(Settings!$AQ$19:$AQ$33, MATCH(I$10, Settings!$Y$19:$Y$33, 0))))-1), 1, Settings!$AY$23:$AY$38), ""))</f>
        <v/>
      </c>
      <c r="BI475" s="119" t="str">
        <f>IF(OR(J$10="", $B475="", J475="", BI$9=""), "", IFERROR(WORKDAY((DATE(YEAR($B475), MONTH($B475)+INDEX(Settings!$AM$19:$AM$33, MATCH(J$10, Settings!$Y$19:$Y$33, 0)), IF(INDEX(Settings!$AQ$19:$AQ$33, MATCH(J$10, Settings!$Y$19:$Y$33, 0))=0, DAY($B475), INDEX(Settings!$AQ$19:$AQ$33, MATCH(J$10, Settings!$Y$19:$Y$33, 0))))-1), 1, Settings!$AY$23:$AY$38), ""))</f>
        <v/>
      </c>
      <c r="BJ475" s="119" t="str">
        <f>IF(OR(K$10="", $B475="", K475="", BJ$9=""), "", IFERROR(WORKDAY((DATE(YEAR($B475), MONTH($B475)+INDEX(Settings!$AM$19:$AM$33, MATCH(K$10, Settings!$Y$19:$Y$33, 0)), IF(INDEX(Settings!$AQ$19:$AQ$33, MATCH(K$10, Settings!$Y$19:$Y$33, 0))=0, DAY($B475), INDEX(Settings!$AQ$19:$AQ$33, MATCH(K$10, Settings!$Y$19:$Y$33, 0))))-1), 1, Settings!$AY$23:$AY$38), ""))</f>
        <v/>
      </c>
      <c r="BK475" s="119" t="str">
        <f>IF(OR(L$10="", $B475="", L475="", BK$9=""), "", IFERROR(WORKDAY((DATE(YEAR($B475), MONTH($B475)+INDEX(Settings!$AM$19:$AM$33, MATCH(L$10, Settings!$Y$19:$Y$33, 0)), IF(INDEX(Settings!$AQ$19:$AQ$33, MATCH(L$10, Settings!$Y$19:$Y$33, 0))=0, DAY($B475), INDEX(Settings!$AQ$19:$AQ$33, MATCH(L$10, Settings!$Y$19:$Y$33, 0))))-1), 1, Settings!$AY$23:$AY$38), ""))</f>
        <v/>
      </c>
      <c r="BL475" s="119" t="str">
        <f>IF(OR(M$10="", $B475="", M475="", BL$9=""), "", IFERROR(WORKDAY((DATE(YEAR($B475), MONTH($B475)+INDEX(Settings!$AM$19:$AM$33, MATCH(M$10, Settings!$Y$19:$Y$33, 0)), IF(INDEX(Settings!$AQ$19:$AQ$33, MATCH(M$10, Settings!$Y$19:$Y$33, 0))=0, DAY($B475), INDEX(Settings!$AQ$19:$AQ$33, MATCH(M$10, Settings!$Y$19:$Y$33, 0))))-1), 1, Settings!$AY$23:$AY$38), ""))</f>
        <v/>
      </c>
      <c r="BM475" s="119" t="str">
        <f>IF(OR(N$10="", $B475="", N475="", BM$9=""), "", IFERROR(WORKDAY((DATE(YEAR($B475), MONTH($B475)+INDEX(Settings!$AM$19:$AM$33, MATCH(N$10, Settings!$Y$19:$Y$33, 0)), IF(INDEX(Settings!$AQ$19:$AQ$33, MATCH(N$10, Settings!$Y$19:$Y$33, 0))=0, DAY($B475), INDEX(Settings!$AQ$19:$AQ$33, MATCH(N$10, Settings!$Y$19:$Y$33, 0))))-1), 1, Settings!$AY$23:$AY$38), ""))</f>
        <v/>
      </c>
      <c r="BN475" s="119" t="str">
        <f>IF(OR(O$10="", $B475="", O475="", BN$9=""), "", IFERROR(WORKDAY((DATE(YEAR($B475), MONTH($B475)+INDEX(Settings!$AM$19:$AM$33, MATCH(O$10, Settings!$Y$19:$Y$33, 0)), IF(INDEX(Settings!$AQ$19:$AQ$33, MATCH(O$10, Settings!$Y$19:$Y$33, 0))=0, DAY($B475), INDEX(Settings!$AQ$19:$AQ$33, MATCH(O$10, Settings!$Y$19:$Y$33, 0))))-1), 1, Settings!$AY$23:$AY$38), ""))</f>
        <v/>
      </c>
      <c r="BO475" s="119" t="str">
        <f>IF(OR(P$10="", $B475="", P475="", BO$9=""), "", IFERROR(WORKDAY((DATE(YEAR($B475), MONTH($B475)+INDEX(Settings!$AM$19:$AM$33, MATCH(P$10, Settings!$Y$19:$Y$33, 0)), IF(INDEX(Settings!$AQ$19:$AQ$33, MATCH(P$10, Settings!$Y$19:$Y$33, 0))=0, DAY($B475), INDEX(Settings!$AQ$19:$AQ$33, MATCH(P$10, Settings!$Y$19:$Y$33, 0))))-1), 1, Settings!$AY$23:$AY$38), ""))</f>
        <v/>
      </c>
      <c r="BP475" s="120" t="str">
        <f>IF(OR(Q$10="", $B475="", Q475="", BP$9=""), "", IFERROR(WORKDAY((DATE(YEAR($B475), MONTH($B475)+INDEX(Settings!$AM$19:$AM$33, MATCH(Q$10, Settings!$Y$19:$Y$33, 0)), IF(INDEX(Settings!$AQ$19:$AQ$33, MATCH(Q$10, Settings!$Y$19:$Y$33, 0))=0, DAY($B475), INDEX(Settings!$AQ$19:$AQ$33, MATCH(Q$10, Settings!$Y$19:$Y$33, 0))))-1), 1, Settings!$AY$23:$AY$38), ""))</f>
        <v/>
      </c>
      <c r="BR475" s="118" t="str">
        <f>IF(BB475="", "", IF(BB475&lt;=$B475, WORKDAY(DATE(YEAR($BB475), MONTH(BB475)+1, DAY(BB475)-1), 1, Settings!$AY$23:$AY$38), BB475))</f>
        <v/>
      </c>
      <c r="BS475" s="119" t="str">
        <f>IF(BC475="", "", IF(BC475&lt;=$B475, WORKDAY(DATE(YEAR($BB475), MONTH(BC475)+1, DAY(BC475)-1), 1, Settings!$AY$23:$AY$38), BC475))</f>
        <v/>
      </c>
      <c r="BT475" s="119" t="str">
        <f>IF(BD475="", "", IF(BD475&lt;=$B475, WORKDAY(DATE(YEAR($BB475), MONTH(BD475)+1, DAY(BD475)-1), 1, Settings!$AY$23:$AY$38), BD475))</f>
        <v/>
      </c>
      <c r="BU475" s="119" t="str">
        <f>IF(BE475="", "", IF(BE475&lt;=$B475, WORKDAY(DATE(YEAR($BB475), MONTH(BE475)+1, DAY(BE475)-1), 1, Settings!$AY$23:$AY$38), BE475))</f>
        <v/>
      </c>
      <c r="BV475" s="119" t="str">
        <f>IF(BF475="", "", IF(BF475&lt;=$B475, WORKDAY(DATE(YEAR($BB475), MONTH(BF475)+1, DAY(BF475)-1), 1, Settings!$AY$23:$AY$38), BF475))</f>
        <v/>
      </c>
      <c r="BW475" s="119" t="str">
        <f>IF(BG475="", "", IF(BG475&lt;=$B475, WORKDAY(DATE(YEAR($BB475), MONTH(BG475)+1, DAY(BG475)-1), 1, Settings!$AY$23:$AY$38), BG475))</f>
        <v/>
      </c>
      <c r="BX475" s="119" t="str">
        <f>IF(BH475="", "", IF(BH475&lt;=$B475, WORKDAY(DATE(YEAR($BB475), MONTH(BH475)+1, DAY(BH475)-1), 1, Settings!$AY$23:$AY$38), BH475))</f>
        <v/>
      </c>
      <c r="BY475" s="119" t="str">
        <f>IF(BI475="", "", IF(BI475&lt;=$B475, WORKDAY(DATE(YEAR($BB475), MONTH(BI475)+1, DAY(BI475)-1), 1, Settings!$AY$23:$AY$38), BI475))</f>
        <v/>
      </c>
      <c r="BZ475" s="119" t="str">
        <f>IF(BJ475="", "", IF(BJ475&lt;=$B475, WORKDAY(DATE(YEAR($BB475), MONTH(BJ475)+1, DAY(BJ475)-1), 1, Settings!$AY$23:$AY$38), BJ475))</f>
        <v/>
      </c>
      <c r="CA475" s="119" t="str">
        <f>IF(BK475="", "", IF(BK475&lt;=$B475, WORKDAY(DATE(YEAR($BB475), MONTH(BK475)+1, DAY(BK475)-1), 1, Settings!$AY$23:$AY$38), BK475))</f>
        <v/>
      </c>
      <c r="CB475" s="119" t="str">
        <f>IF(BL475="", "", IF(BL475&lt;=$B475, WORKDAY(DATE(YEAR($BB475), MONTH(BL475)+1, DAY(BL475)-1), 1, Settings!$AY$23:$AY$38), BL475))</f>
        <v/>
      </c>
      <c r="CC475" s="119" t="str">
        <f>IF(BM475="", "", IF(BM475&lt;=$B475, WORKDAY(DATE(YEAR($BB475), MONTH(BM475)+1, DAY(BM475)-1), 1, Settings!$AY$23:$AY$38), BM475))</f>
        <v/>
      </c>
      <c r="CD475" s="119" t="str">
        <f>IF(BN475="", "", IF(BN475&lt;=$B475, WORKDAY(DATE(YEAR($BB475), MONTH(BN475)+1, DAY(BN475)-1), 1, Settings!$AY$23:$AY$38), BN475))</f>
        <v/>
      </c>
      <c r="CE475" s="119" t="str">
        <f>IF(BO475="", "", IF(BO475&lt;=$B475, WORKDAY(DATE(YEAR($BB475), MONTH(BO475)+1, DAY(BO475)-1), 1, Settings!$AY$23:$AY$38), BO475))</f>
        <v/>
      </c>
      <c r="CF475" s="120" t="str">
        <f>IF(BP475="", "", IF(BP475&lt;=$B475, WORKDAY(DATE(YEAR($BB475), MONTH(BP475)+1, DAY(BP475)-1), 1, Settings!$AY$23:$AY$38), BP475))</f>
        <v/>
      </c>
      <c r="CH475" s="48" t="str">
        <f t="shared" si="221"/>
        <v/>
      </c>
      <c r="CI475" s="49" t="str">
        <f t="shared" si="222"/>
        <v/>
      </c>
      <c r="CJ475" s="49" t="str">
        <f t="shared" si="223"/>
        <v/>
      </c>
      <c r="CK475" s="49" t="str">
        <f t="shared" si="224"/>
        <v/>
      </c>
      <c r="CL475" s="49" t="str">
        <f t="shared" si="225"/>
        <v/>
      </c>
      <c r="CM475" s="49" t="str">
        <f t="shared" si="226"/>
        <v/>
      </c>
      <c r="CN475" s="49" t="str">
        <f t="shared" si="227"/>
        <v/>
      </c>
      <c r="CO475" s="49" t="str">
        <f t="shared" si="228"/>
        <v/>
      </c>
      <c r="CP475" s="49" t="str">
        <f t="shared" si="229"/>
        <v/>
      </c>
      <c r="CQ475" s="49" t="str">
        <f t="shared" si="230"/>
        <v/>
      </c>
      <c r="CR475" s="49" t="str">
        <f t="shared" si="231"/>
        <v/>
      </c>
      <c r="CS475" s="49" t="str">
        <f t="shared" si="232"/>
        <v/>
      </c>
      <c r="CT475" s="49" t="str">
        <f t="shared" si="233"/>
        <v/>
      </c>
      <c r="CU475" s="49" t="str">
        <f t="shared" si="234"/>
        <v/>
      </c>
      <c r="CV475" s="16" t="str">
        <f t="shared" si="235"/>
        <v/>
      </c>
      <c r="CX475" s="48" t="str">
        <f t="shared" si="236"/>
        <v/>
      </c>
      <c r="CY475" s="49" t="str">
        <f t="shared" si="237"/>
        <v/>
      </c>
      <c r="CZ475" s="49" t="str">
        <f t="shared" si="238"/>
        <v/>
      </c>
      <c r="DA475" s="49" t="str">
        <f t="shared" si="239"/>
        <v/>
      </c>
      <c r="DB475" s="49" t="str">
        <f t="shared" si="240"/>
        <v/>
      </c>
      <c r="DC475" s="49" t="str">
        <f t="shared" si="241"/>
        <v/>
      </c>
      <c r="DD475" s="49" t="str">
        <f t="shared" si="242"/>
        <v/>
      </c>
      <c r="DE475" s="49" t="str">
        <f t="shared" si="243"/>
        <v/>
      </c>
      <c r="DF475" s="49" t="str">
        <f t="shared" si="244"/>
        <v/>
      </c>
      <c r="DG475" s="49" t="str">
        <f t="shared" si="245"/>
        <v/>
      </c>
      <c r="DH475" s="49" t="str">
        <f t="shared" si="246"/>
        <v/>
      </c>
      <c r="DI475" s="49" t="str">
        <f t="shared" si="247"/>
        <v/>
      </c>
      <c r="DJ475" s="49" t="str">
        <f t="shared" si="248"/>
        <v/>
      </c>
      <c r="DK475" s="49" t="str">
        <f t="shared" si="249"/>
        <v/>
      </c>
      <c r="DL475" s="16" t="str">
        <f t="shared" si="250"/>
        <v/>
      </c>
      <c r="DN475" s="17" t="str">
        <f t="shared" si="251"/>
        <v>Oct 2020</v>
      </c>
    </row>
    <row r="476" spans="1:118" x14ac:dyDescent="0.25">
      <c r="A476" s="30"/>
      <c r="B476" s="102">
        <f>IF(B475="", "", IFERROR(IF(B475+1&gt;Settings!$G$25, "", B475+1), ""))</f>
        <v>44112</v>
      </c>
      <c r="C476" s="294"/>
      <c r="D476" s="295"/>
      <c r="E476" s="295"/>
      <c r="F476" s="295"/>
      <c r="G476" s="295"/>
      <c r="H476" s="295"/>
      <c r="I476" s="295"/>
      <c r="J476" s="295"/>
      <c r="K476" s="295"/>
      <c r="L476" s="295"/>
      <c r="M476" s="295"/>
      <c r="N476" s="295"/>
      <c r="O476" s="295"/>
      <c r="P476" s="295"/>
      <c r="Q476" s="296"/>
      <c r="R476" s="30"/>
      <c r="T476" s="17" t="str">
        <f>IF($B476="", "", IF($B476&lt;Settings!$G$23, "Old", "New"))</f>
        <v>New</v>
      </c>
      <c r="AL476" s="118" t="str">
        <f>IF(OR($B476="", C476="", C$10="", AL$9), "", IFERROR($B476+INDEX(Settings!$AF$19:$AF$33, MATCH(C$10, Settings!$Y$19:$Y$33, 0))+IF(INDEX(Settings!$AI$19:$AI$33, MATCH(C$10, Settings!$Y$19:$Y$33, 0))="", 0, INDEX($AO$2:$AU$8, MATCH(TEXT($B476, "ddd"), $AN$2:$AN$8, 0), MATCH(INDEX(Settings!$AI$19:$AI$33, MATCH(C$10, Settings!$Y$19:$Y$33, 0)), $AO$1:$AU$1, 0))), 0))</f>
        <v/>
      </c>
      <c r="AM476" s="119" t="str">
        <f>IF(OR($B476="", D476="", D$10="", AM$9), "", IFERROR($B476+INDEX(Settings!$AF$19:$AF$33, MATCH(D$10, Settings!$Y$19:$Y$33, 0))+IF(INDEX(Settings!$AI$19:$AI$33, MATCH(D$10, Settings!$Y$19:$Y$33, 0))="", 0, INDEX($AO$2:$AU$8, MATCH(TEXT($B476, "ddd"), $AN$2:$AN$8, 0), MATCH(INDEX(Settings!$AI$19:$AI$33, MATCH(D$10, Settings!$Y$19:$Y$33, 0)), $AO$1:$AU$1, 0))), 0))</f>
        <v/>
      </c>
      <c r="AN476" s="119" t="str">
        <f>IF(OR($B476="", E476="", E$10="", AN$9), "", IFERROR($B476+INDEX(Settings!$AF$19:$AF$33, MATCH(E$10, Settings!$Y$19:$Y$33, 0))+IF(INDEX(Settings!$AI$19:$AI$33, MATCH(E$10, Settings!$Y$19:$Y$33, 0))="", 0, INDEX($AO$2:$AU$8, MATCH(TEXT($B476, "ddd"), $AN$2:$AN$8, 0), MATCH(INDEX(Settings!$AI$19:$AI$33, MATCH(E$10, Settings!$Y$19:$Y$33, 0)), $AO$1:$AU$1, 0))), 0))</f>
        <v/>
      </c>
      <c r="AO476" s="119" t="str">
        <f>IF(OR($B476="", F476="", F$10="", AO$9), "", IFERROR($B476+INDEX(Settings!$AF$19:$AF$33, MATCH(F$10, Settings!$Y$19:$Y$33, 0))+IF(INDEX(Settings!$AI$19:$AI$33, MATCH(F$10, Settings!$Y$19:$Y$33, 0))="", 0, INDEX($AO$2:$AU$8, MATCH(TEXT($B476, "ddd"), $AN$2:$AN$8, 0), MATCH(INDEX(Settings!$AI$19:$AI$33, MATCH(F$10, Settings!$Y$19:$Y$33, 0)), $AO$1:$AU$1, 0))), 0))</f>
        <v/>
      </c>
      <c r="AP476" s="119" t="str">
        <f>IF(OR($B476="", G476="", G$10="", AP$9), "", IFERROR($B476+INDEX(Settings!$AF$19:$AF$33, MATCH(G$10, Settings!$Y$19:$Y$33, 0))+IF(INDEX(Settings!$AI$19:$AI$33, MATCH(G$10, Settings!$Y$19:$Y$33, 0))="", 0, INDEX($AO$2:$AU$8, MATCH(TEXT($B476, "ddd"), $AN$2:$AN$8, 0), MATCH(INDEX(Settings!$AI$19:$AI$33, MATCH(G$10, Settings!$Y$19:$Y$33, 0)), $AO$1:$AU$1, 0))), 0))</f>
        <v/>
      </c>
      <c r="AQ476" s="119" t="str">
        <f>IF(OR($B476="", H476="", H$10="", AQ$9), "", IFERROR($B476+INDEX(Settings!$AF$19:$AF$33, MATCH(H$10, Settings!$Y$19:$Y$33, 0))+IF(INDEX(Settings!$AI$19:$AI$33, MATCH(H$10, Settings!$Y$19:$Y$33, 0))="", 0, INDEX($AO$2:$AU$8, MATCH(TEXT($B476, "ddd"), $AN$2:$AN$8, 0), MATCH(INDEX(Settings!$AI$19:$AI$33, MATCH(H$10, Settings!$Y$19:$Y$33, 0)), $AO$1:$AU$1, 0))), 0))</f>
        <v/>
      </c>
      <c r="AR476" s="119" t="str">
        <f>IF(OR($B476="", I476="", I$10="", AR$9), "", IFERROR($B476+INDEX(Settings!$AF$19:$AF$33, MATCH(I$10, Settings!$Y$19:$Y$33, 0))+IF(INDEX(Settings!$AI$19:$AI$33, MATCH(I$10, Settings!$Y$19:$Y$33, 0))="", 0, INDEX($AO$2:$AU$8, MATCH(TEXT($B476, "ddd"), $AN$2:$AN$8, 0), MATCH(INDEX(Settings!$AI$19:$AI$33, MATCH(I$10, Settings!$Y$19:$Y$33, 0)), $AO$1:$AU$1, 0))), 0))</f>
        <v/>
      </c>
      <c r="AS476" s="119" t="str">
        <f>IF(OR($B476="", J476="", J$10="", AS$9), "", IFERROR($B476+INDEX(Settings!$AF$19:$AF$33, MATCH(J$10, Settings!$Y$19:$Y$33, 0))+IF(INDEX(Settings!$AI$19:$AI$33, MATCH(J$10, Settings!$Y$19:$Y$33, 0))="", 0, INDEX($AO$2:$AU$8, MATCH(TEXT($B476, "ddd"), $AN$2:$AN$8, 0), MATCH(INDEX(Settings!$AI$19:$AI$33, MATCH(J$10, Settings!$Y$19:$Y$33, 0)), $AO$1:$AU$1, 0))), 0))</f>
        <v/>
      </c>
      <c r="AT476" s="119" t="str">
        <f>IF(OR($B476="", K476="", K$10="", AT$9), "", IFERROR($B476+INDEX(Settings!$AF$19:$AF$33, MATCH(K$10, Settings!$Y$19:$Y$33, 0))+IF(INDEX(Settings!$AI$19:$AI$33, MATCH(K$10, Settings!$Y$19:$Y$33, 0))="", 0, INDEX($AO$2:$AU$8, MATCH(TEXT($B476, "ddd"), $AN$2:$AN$8, 0), MATCH(INDEX(Settings!$AI$19:$AI$33, MATCH(K$10, Settings!$Y$19:$Y$33, 0)), $AO$1:$AU$1, 0))), 0))</f>
        <v/>
      </c>
      <c r="AU476" s="119" t="str">
        <f>IF(OR($B476="", L476="", L$10="", AU$9), "", IFERROR($B476+INDEX(Settings!$AF$19:$AF$33, MATCH(L$10, Settings!$Y$19:$Y$33, 0))+IF(INDEX(Settings!$AI$19:$AI$33, MATCH(L$10, Settings!$Y$19:$Y$33, 0))="", 0, INDEX($AO$2:$AU$8, MATCH(TEXT($B476, "ddd"), $AN$2:$AN$8, 0), MATCH(INDEX(Settings!$AI$19:$AI$33, MATCH(L$10, Settings!$Y$19:$Y$33, 0)), $AO$1:$AU$1, 0))), 0))</f>
        <v/>
      </c>
      <c r="AV476" s="119" t="str">
        <f>IF(OR($B476="", M476="", M$10="", AV$9), "", IFERROR($B476+INDEX(Settings!$AF$19:$AF$33, MATCH(M$10, Settings!$Y$19:$Y$33, 0))+IF(INDEX(Settings!$AI$19:$AI$33, MATCH(M$10, Settings!$Y$19:$Y$33, 0))="", 0, INDEX($AO$2:$AU$8, MATCH(TEXT($B476, "ddd"), $AN$2:$AN$8, 0), MATCH(INDEX(Settings!$AI$19:$AI$33, MATCH(M$10, Settings!$Y$19:$Y$33, 0)), $AO$1:$AU$1, 0))), 0))</f>
        <v/>
      </c>
      <c r="AW476" s="119" t="str">
        <f>IF(OR($B476="", N476="", N$10="", AW$9), "", IFERROR($B476+INDEX(Settings!$AF$19:$AF$33, MATCH(N$10, Settings!$Y$19:$Y$33, 0))+IF(INDEX(Settings!$AI$19:$AI$33, MATCH(N$10, Settings!$Y$19:$Y$33, 0))="", 0, INDEX($AO$2:$AU$8, MATCH(TEXT($B476, "ddd"), $AN$2:$AN$8, 0), MATCH(INDEX(Settings!$AI$19:$AI$33, MATCH(N$10, Settings!$Y$19:$Y$33, 0)), $AO$1:$AU$1, 0))), 0))</f>
        <v/>
      </c>
      <c r="AX476" s="119" t="str">
        <f>IF(OR($B476="", O476="", O$10="", AX$9), "", IFERROR($B476+INDEX(Settings!$AF$19:$AF$33, MATCH(O$10, Settings!$Y$19:$Y$33, 0))+IF(INDEX(Settings!$AI$19:$AI$33, MATCH(O$10, Settings!$Y$19:$Y$33, 0))="", 0, INDEX($AO$2:$AU$8, MATCH(TEXT($B476, "ddd"), $AN$2:$AN$8, 0), MATCH(INDEX(Settings!$AI$19:$AI$33, MATCH(O$10, Settings!$Y$19:$Y$33, 0)), $AO$1:$AU$1, 0))), 0))</f>
        <v/>
      </c>
      <c r="AY476" s="119" t="str">
        <f>IF(OR($B476="", P476="", P$10="", AY$9), "", IFERROR($B476+INDEX(Settings!$AF$19:$AF$33, MATCH(P$10, Settings!$Y$19:$Y$33, 0))+IF(INDEX(Settings!$AI$19:$AI$33, MATCH(P$10, Settings!$Y$19:$Y$33, 0))="", 0, INDEX($AO$2:$AU$8, MATCH(TEXT($B476, "ddd"), $AN$2:$AN$8, 0), MATCH(INDEX(Settings!$AI$19:$AI$33, MATCH(P$10, Settings!$Y$19:$Y$33, 0)), $AO$1:$AU$1, 0))), 0))</f>
        <v/>
      </c>
      <c r="AZ476" s="120" t="str">
        <f>IF(OR($B476="", Q476="", Q$10="", AZ$9), "", IFERROR($B476+INDEX(Settings!$AF$19:$AF$33, MATCH(Q$10, Settings!$Y$19:$Y$33, 0))+IF(INDEX(Settings!$AI$19:$AI$33, MATCH(Q$10, Settings!$Y$19:$Y$33, 0))="", 0, INDEX($AO$2:$AU$8, MATCH(TEXT($B476, "ddd"), $AN$2:$AN$8, 0), MATCH(INDEX(Settings!$AI$19:$AI$33, MATCH(Q$10, Settings!$Y$19:$Y$33, 0)), $AO$1:$AU$1, 0))), 0))</f>
        <v/>
      </c>
      <c r="BB476" s="118" t="str">
        <f>IF(OR(C$10="", $B476="", C476="", BB$9=""), "", IFERROR(WORKDAY((DATE(YEAR($B476), MONTH($B476)+INDEX(Settings!$AM$19:$AM$33, MATCH(C$10, Settings!$Y$19:$Y$33, 0)), IF(INDEX(Settings!$AQ$19:$AQ$33, MATCH(C$10, Settings!$Y$19:$Y$33, 0))=0, DAY($B476), INDEX(Settings!$AQ$19:$AQ$33, MATCH(C$10, Settings!$Y$19:$Y$33, 0))))-1), 1, Settings!$AY$23:$AY$38), ""))</f>
        <v/>
      </c>
      <c r="BC476" s="119" t="str">
        <f>IF(OR(D$10="", $B476="", D476="", BC$9=""), "", IFERROR(WORKDAY((DATE(YEAR($B476), MONTH($B476)+INDEX(Settings!$AM$19:$AM$33, MATCH(D$10, Settings!$Y$19:$Y$33, 0)), IF(INDEX(Settings!$AQ$19:$AQ$33, MATCH(D$10, Settings!$Y$19:$Y$33, 0))=0, DAY($B476), INDEX(Settings!$AQ$19:$AQ$33, MATCH(D$10, Settings!$Y$19:$Y$33, 0))))-1), 1, Settings!$AY$23:$AY$38), ""))</f>
        <v/>
      </c>
      <c r="BD476" s="119" t="str">
        <f>IF(OR(E$10="", $B476="", E476="", BD$9=""), "", IFERROR(WORKDAY((DATE(YEAR($B476), MONTH($B476)+INDEX(Settings!$AM$19:$AM$33, MATCH(E$10, Settings!$Y$19:$Y$33, 0)), IF(INDEX(Settings!$AQ$19:$AQ$33, MATCH(E$10, Settings!$Y$19:$Y$33, 0))=0, DAY($B476), INDEX(Settings!$AQ$19:$AQ$33, MATCH(E$10, Settings!$Y$19:$Y$33, 0))))-1), 1, Settings!$AY$23:$AY$38), ""))</f>
        <v/>
      </c>
      <c r="BE476" s="119" t="str">
        <f>IF(OR(F$10="", $B476="", F476="", BE$9=""), "", IFERROR(WORKDAY((DATE(YEAR($B476), MONTH($B476)+INDEX(Settings!$AM$19:$AM$33, MATCH(F$10, Settings!$Y$19:$Y$33, 0)), IF(INDEX(Settings!$AQ$19:$AQ$33, MATCH(F$10, Settings!$Y$19:$Y$33, 0))=0, DAY($B476), INDEX(Settings!$AQ$19:$AQ$33, MATCH(F$10, Settings!$Y$19:$Y$33, 0))))-1), 1, Settings!$AY$23:$AY$38), ""))</f>
        <v/>
      </c>
      <c r="BF476" s="119" t="str">
        <f>IF(OR(G$10="", $B476="", G476="", BF$9=""), "", IFERROR(WORKDAY((DATE(YEAR($B476), MONTH($B476)+INDEX(Settings!$AM$19:$AM$33, MATCH(G$10, Settings!$Y$19:$Y$33, 0)), IF(INDEX(Settings!$AQ$19:$AQ$33, MATCH(G$10, Settings!$Y$19:$Y$33, 0))=0, DAY($B476), INDEX(Settings!$AQ$19:$AQ$33, MATCH(G$10, Settings!$Y$19:$Y$33, 0))))-1), 1, Settings!$AY$23:$AY$38), ""))</f>
        <v/>
      </c>
      <c r="BG476" s="119" t="str">
        <f>IF(OR(H$10="", $B476="", H476="", BG$9=""), "", IFERROR(WORKDAY((DATE(YEAR($B476), MONTH($B476)+INDEX(Settings!$AM$19:$AM$33, MATCH(H$10, Settings!$Y$19:$Y$33, 0)), IF(INDEX(Settings!$AQ$19:$AQ$33, MATCH(H$10, Settings!$Y$19:$Y$33, 0))=0, DAY($B476), INDEX(Settings!$AQ$19:$AQ$33, MATCH(H$10, Settings!$Y$19:$Y$33, 0))))-1), 1, Settings!$AY$23:$AY$38), ""))</f>
        <v/>
      </c>
      <c r="BH476" s="119" t="str">
        <f>IF(OR(I$10="", $B476="", I476="", BH$9=""), "", IFERROR(WORKDAY((DATE(YEAR($B476), MONTH($B476)+INDEX(Settings!$AM$19:$AM$33, MATCH(I$10, Settings!$Y$19:$Y$33, 0)), IF(INDEX(Settings!$AQ$19:$AQ$33, MATCH(I$10, Settings!$Y$19:$Y$33, 0))=0, DAY($B476), INDEX(Settings!$AQ$19:$AQ$33, MATCH(I$10, Settings!$Y$19:$Y$33, 0))))-1), 1, Settings!$AY$23:$AY$38), ""))</f>
        <v/>
      </c>
      <c r="BI476" s="119" t="str">
        <f>IF(OR(J$10="", $B476="", J476="", BI$9=""), "", IFERROR(WORKDAY((DATE(YEAR($B476), MONTH($B476)+INDEX(Settings!$AM$19:$AM$33, MATCH(J$10, Settings!$Y$19:$Y$33, 0)), IF(INDEX(Settings!$AQ$19:$AQ$33, MATCH(J$10, Settings!$Y$19:$Y$33, 0))=0, DAY($B476), INDEX(Settings!$AQ$19:$AQ$33, MATCH(J$10, Settings!$Y$19:$Y$33, 0))))-1), 1, Settings!$AY$23:$AY$38), ""))</f>
        <v/>
      </c>
      <c r="BJ476" s="119" t="str">
        <f>IF(OR(K$10="", $B476="", K476="", BJ$9=""), "", IFERROR(WORKDAY((DATE(YEAR($B476), MONTH($B476)+INDEX(Settings!$AM$19:$AM$33, MATCH(K$10, Settings!$Y$19:$Y$33, 0)), IF(INDEX(Settings!$AQ$19:$AQ$33, MATCH(K$10, Settings!$Y$19:$Y$33, 0))=0, DAY($B476), INDEX(Settings!$AQ$19:$AQ$33, MATCH(K$10, Settings!$Y$19:$Y$33, 0))))-1), 1, Settings!$AY$23:$AY$38), ""))</f>
        <v/>
      </c>
      <c r="BK476" s="119" t="str">
        <f>IF(OR(L$10="", $B476="", L476="", BK$9=""), "", IFERROR(WORKDAY((DATE(YEAR($B476), MONTH($B476)+INDEX(Settings!$AM$19:$AM$33, MATCH(L$10, Settings!$Y$19:$Y$33, 0)), IF(INDEX(Settings!$AQ$19:$AQ$33, MATCH(L$10, Settings!$Y$19:$Y$33, 0))=0, DAY($B476), INDEX(Settings!$AQ$19:$AQ$33, MATCH(L$10, Settings!$Y$19:$Y$33, 0))))-1), 1, Settings!$AY$23:$AY$38), ""))</f>
        <v/>
      </c>
      <c r="BL476" s="119" t="str">
        <f>IF(OR(M$10="", $B476="", M476="", BL$9=""), "", IFERROR(WORKDAY((DATE(YEAR($B476), MONTH($B476)+INDEX(Settings!$AM$19:$AM$33, MATCH(M$10, Settings!$Y$19:$Y$33, 0)), IF(INDEX(Settings!$AQ$19:$AQ$33, MATCH(M$10, Settings!$Y$19:$Y$33, 0))=0, DAY($B476), INDEX(Settings!$AQ$19:$AQ$33, MATCH(M$10, Settings!$Y$19:$Y$33, 0))))-1), 1, Settings!$AY$23:$AY$38), ""))</f>
        <v/>
      </c>
      <c r="BM476" s="119" t="str">
        <f>IF(OR(N$10="", $B476="", N476="", BM$9=""), "", IFERROR(WORKDAY((DATE(YEAR($B476), MONTH($B476)+INDEX(Settings!$AM$19:$AM$33, MATCH(N$10, Settings!$Y$19:$Y$33, 0)), IF(INDEX(Settings!$AQ$19:$AQ$33, MATCH(N$10, Settings!$Y$19:$Y$33, 0))=0, DAY($B476), INDEX(Settings!$AQ$19:$AQ$33, MATCH(N$10, Settings!$Y$19:$Y$33, 0))))-1), 1, Settings!$AY$23:$AY$38), ""))</f>
        <v/>
      </c>
      <c r="BN476" s="119" t="str">
        <f>IF(OR(O$10="", $B476="", O476="", BN$9=""), "", IFERROR(WORKDAY((DATE(YEAR($B476), MONTH($B476)+INDEX(Settings!$AM$19:$AM$33, MATCH(O$10, Settings!$Y$19:$Y$33, 0)), IF(INDEX(Settings!$AQ$19:$AQ$33, MATCH(O$10, Settings!$Y$19:$Y$33, 0))=0, DAY($B476), INDEX(Settings!$AQ$19:$AQ$33, MATCH(O$10, Settings!$Y$19:$Y$33, 0))))-1), 1, Settings!$AY$23:$AY$38), ""))</f>
        <v/>
      </c>
      <c r="BO476" s="119" t="str">
        <f>IF(OR(P$10="", $B476="", P476="", BO$9=""), "", IFERROR(WORKDAY((DATE(YEAR($B476), MONTH($B476)+INDEX(Settings!$AM$19:$AM$33, MATCH(P$10, Settings!$Y$19:$Y$33, 0)), IF(INDEX(Settings!$AQ$19:$AQ$33, MATCH(P$10, Settings!$Y$19:$Y$33, 0))=0, DAY($B476), INDEX(Settings!$AQ$19:$AQ$33, MATCH(P$10, Settings!$Y$19:$Y$33, 0))))-1), 1, Settings!$AY$23:$AY$38), ""))</f>
        <v/>
      </c>
      <c r="BP476" s="120" t="str">
        <f>IF(OR(Q$10="", $B476="", Q476="", BP$9=""), "", IFERROR(WORKDAY((DATE(YEAR($B476), MONTH($B476)+INDEX(Settings!$AM$19:$AM$33, MATCH(Q$10, Settings!$Y$19:$Y$33, 0)), IF(INDEX(Settings!$AQ$19:$AQ$33, MATCH(Q$10, Settings!$Y$19:$Y$33, 0))=0, DAY($B476), INDEX(Settings!$AQ$19:$AQ$33, MATCH(Q$10, Settings!$Y$19:$Y$33, 0))))-1), 1, Settings!$AY$23:$AY$38), ""))</f>
        <v/>
      </c>
      <c r="BR476" s="118" t="str">
        <f>IF(BB476="", "", IF(BB476&lt;=$B476, WORKDAY(DATE(YEAR($BB476), MONTH(BB476)+1, DAY(BB476)-1), 1, Settings!$AY$23:$AY$38), BB476))</f>
        <v/>
      </c>
      <c r="BS476" s="119" t="str">
        <f>IF(BC476="", "", IF(BC476&lt;=$B476, WORKDAY(DATE(YEAR($BB476), MONTH(BC476)+1, DAY(BC476)-1), 1, Settings!$AY$23:$AY$38), BC476))</f>
        <v/>
      </c>
      <c r="BT476" s="119" t="str">
        <f>IF(BD476="", "", IF(BD476&lt;=$B476, WORKDAY(DATE(YEAR($BB476), MONTH(BD476)+1, DAY(BD476)-1), 1, Settings!$AY$23:$AY$38), BD476))</f>
        <v/>
      </c>
      <c r="BU476" s="119" t="str">
        <f>IF(BE476="", "", IF(BE476&lt;=$B476, WORKDAY(DATE(YEAR($BB476), MONTH(BE476)+1, DAY(BE476)-1), 1, Settings!$AY$23:$AY$38), BE476))</f>
        <v/>
      </c>
      <c r="BV476" s="119" t="str">
        <f>IF(BF476="", "", IF(BF476&lt;=$B476, WORKDAY(DATE(YEAR($BB476), MONTH(BF476)+1, DAY(BF476)-1), 1, Settings!$AY$23:$AY$38), BF476))</f>
        <v/>
      </c>
      <c r="BW476" s="119" t="str">
        <f>IF(BG476="", "", IF(BG476&lt;=$B476, WORKDAY(DATE(YEAR($BB476), MONTH(BG476)+1, DAY(BG476)-1), 1, Settings!$AY$23:$AY$38), BG476))</f>
        <v/>
      </c>
      <c r="BX476" s="119" t="str">
        <f>IF(BH476="", "", IF(BH476&lt;=$B476, WORKDAY(DATE(YEAR($BB476), MONTH(BH476)+1, DAY(BH476)-1), 1, Settings!$AY$23:$AY$38), BH476))</f>
        <v/>
      </c>
      <c r="BY476" s="119" t="str">
        <f>IF(BI476="", "", IF(BI476&lt;=$B476, WORKDAY(DATE(YEAR($BB476), MONTH(BI476)+1, DAY(BI476)-1), 1, Settings!$AY$23:$AY$38), BI476))</f>
        <v/>
      </c>
      <c r="BZ476" s="119" t="str">
        <f>IF(BJ476="", "", IF(BJ476&lt;=$B476, WORKDAY(DATE(YEAR($BB476), MONTH(BJ476)+1, DAY(BJ476)-1), 1, Settings!$AY$23:$AY$38), BJ476))</f>
        <v/>
      </c>
      <c r="CA476" s="119" t="str">
        <f>IF(BK476="", "", IF(BK476&lt;=$B476, WORKDAY(DATE(YEAR($BB476), MONTH(BK476)+1, DAY(BK476)-1), 1, Settings!$AY$23:$AY$38), BK476))</f>
        <v/>
      </c>
      <c r="CB476" s="119" t="str">
        <f>IF(BL476="", "", IF(BL476&lt;=$B476, WORKDAY(DATE(YEAR($BB476), MONTH(BL476)+1, DAY(BL476)-1), 1, Settings!$AY$23:$AY$38), BL476))</f>
        <v/>
      </c>
      <c r="CC476" s="119" t="str">
        <f>IF(BM476="", "", IF(BM476&lt;=$B476, WORKDAY(DATE(YEAR($BB476), MONTH(BM476)+1, DAY(BM476)-1), 1, Settings!$AY$23:$AY$38), BM476))</f>
        <v/>
      </c>
      <c r="CD476" s="119" t="str">
        <f>IF(BN476="", "", IF(BN476&lt;=$B476, WORKDAY(DATE(YEAR($BB476), MONTH(BN476)+1, DAY(BN476)-1), 1, Settings!$AY$23:$AY$38), BN476))</f>
        <v/>
      </c>
      <c r="CE476" s="119" t="str">
        <f>IF(BO476="", "", IF(BO476&lt;=$B476, WORKDAY(DATE(YEAR($BB476), MONTH(BO476)+1, DAY(BO476)-1), 1, Settings!$AY$23:$AY$38), BO476))</f>
        <v/>
      </c>
      <c r="CF476" s="120" t="str">
        <f>IF(BP476="", "", IF(BP476&lt;=$B476, WORKDAY(DATE(YEAR($BB476), MONTH(BP476)+1, DAY(BP476)-1), 1, Settings!$AY$23:$AY$38), BP476))</f>
        <v/>
      </c>
      <c r="CH476" s="48" t="str">
        <f t="shared" si="221"/>
        <v/>
      </c>
      <c r="CI476" s="49" t="str">
        <f t="shared" si="222"/>
        <v/>
      </c>
      <c r="CJ476" s="49" t="str">
        <f t="shared" si="223"/>
        <v/>
      </c>
      <c r="CK476" s="49" t="str">
        <f t="shared" si="224"/>
        <v/>
      </c>
      <c r="CL476" s="49" t="str">
        <f t="shared" si="225"/>
        <v/>
      </c>
      <c r="CM476" s="49" t="str">
        <f t="shared" si="226"/>
        <v/>
      </c>
      <c r="CN476" s="49" t="str">
        <f t="shared" si="227"/>
        <v/>
      </c>
      <c r="CO476" s="49" t="str">
        <f t="shared" si="228"/>
        <v/>
      </c>
      <c r="CP476" s="49" t="str">
        <f t="shared" si="229"/>
        <v/>
      </c>
      <c r="CQ476" s="49" t="str">
        <f t="shared" si="230"/>
        <v/>
      </c>
      <c r="CR476" s="49" t="str">
        <f t="shared" si="231"/>
        <v/>
      </c>
      <c r="CS476" s="49" t="str">
        <f t="shared" si="232"/>
        <v/>
      </c>
      <c r="CT476" s="49" t="str">
        <f t="shared" si="233"/>
        <v/>
      </c>
      <c r="CU476" s="49" t="str">
        <f t="shared" si="234"/>
        <v/>
      </c>
      <c r="CV476" s="16" t="str">
        <f t="shared" si="235"/>
        <v/>
      </c>
      <c r="CX476" s="48" t="str">
        <f t="shared" si="236"/>
        <v/>
      </c>
      <c r="CY476" s="49" t="str">
        <f t="shared" si="237"/>
        <v/>
      </c>
      <c r="CZ476" s="49" t="str">
        <f t="shared" si="238"/>
        <v/>
      </c>
      <c r="DA476" s="49" t="str">
        <f t="shared" si="239"/>
        <v/>
      </c>
      <c r="DB476" s="49" t="str">
        <f t="shared" si="240"/>
        <v/>
      </c>
      <c r="DC476" s="49" t="str">
        <f t="shared" si="241"/>
        <v/>
      </c>
      <c r="DD476" s="49" t="str">
        <f t="shared" si="242"/>
        <v/>
      </c>
      <c r="DE476" s="49" t="str">
        <f t="shared" si="243"/>
        <v/>
      </c>
      <c r="DF476" s="49" t="str">
        <f t="shared" si="244"/>
        <v/>
      </c>
      <c r="DG476" s="49" t="str">
        <f t="shared" si="245"/>
        <v/>
      </c>
      <c r="DH476" s="49" t="str">
        <f t="shared" si="246"/>
        <v/>
      </c>
      <c r="DI476" s="49" t="str">
        <f t="shared" si="247"/>
        <v/>
      </c>
      <c r="DJ476" s="49" t="str">
        <f t="shared" si="248"/>
        <v/>
      </c>
      <c r="DK476" s="49" t="str">
        <f t="shared" si="249"/>
        <v/>
      </c>
      <c r="DL476" s="16" t="str">
        <f t="shared" si="250"/>
        <v/>
      </c>
      <c r="DN476" s="17" t="str">
        <f t="shared" si="251"/>
        <v>Oct 2020</v>
      </c>
    </row>
    <row r="477" spans="1:118" x14ac:dyDescent="0.25">
      <c r="A477" s="30"/>
      <c r="B477" s="102">
        <f>IF(B476="", "", IFERROR(IF(B476+1&gt;Settings!$G$25, "", B476+1), ""))</f>
        <v>44113</v>
      </c>
      <c r="C477" s="294"/>
      <c r="D477" s="295"/>
      <c r="E477" s="295"/>
      <c r="F477" s="295"/>
      <c r="G477" s="295"/>
      <c r="H477" s="295"/>
      <c r="I477" s="295"/>
      <c r="J477" s="295"/>
      <c r="K477" s="295"/>
      <c r="L477" s="295"/>
      <c r="M477" s="295"/>
      <c r="N477" s="295"/>
      <c r="O477" s="295"/>
      <c r="P477" s="295"/>
      <c r="Q477" s="296"/>
      <c r="R477" s="30"/>
      <c r="T477" s="17" t="str">
        <f>IF($B477="", "", IF($B477&lt;Settings!$G$23, "Old", "New"))</f>
        <v>New</v>
      </c>
      <c r="AL477" s="118" t="str">
        <f>IF(OR($B477="", C477="", C$10="", AL$9), "", IFERROR($B477+INDEX(Settings!$AF$19:$AF$33, MATCH(C$10, Settings!$Y$19:$Y$33, 0))+IF(INDEX(Settings!$AI$19:$AI$33, MATCH(C$10, Settings!$Y$19:$Y$33, 0))="", 0, INDEX($AO$2:$AU$8, MATCH(TEXT($B477, "ddd"), $AN$2:$AN$8, 0), MATCH(INDEX(Settings!$AI$19:$AI$33, MATCH(C$10, Settings!$Y$19:$Y$33, 0)), $AO$1:$AU$1, 0))), 0))</f>
        <v/>
      </c>
      <c r="AM477" s="119" t="str">
        <f>IF(OR($B477="", D477="", D$10="", AM$9), "", IFERROR($B477+INDEX(Settings!$AF$19:$AF$33, MATCH(D$10, Settings!$Y$19:$Y$33, 0))+IF(INDEX(Settings!$AI$19:$AI$33, MATCH(D$10, Settings!$Y$19:$Y$33, 0))="", 0, INDEX($AO$2:$AU$8, MATCH(TEXT($B477, "ddd"), $AN$2:$AN$8, 0), MATCH(INDEX(Settings!$AI$19:$AI$33, MATCH(D$10, Settings!$Y$19:$Y$33, 0)), $AO$1:$AU$1, 0))), 0))</f>
        <v/>
      </c>
      <c r="AN477" s="119" t="str">
        <f>IF(OR($B477="", E477="", E$10="", AN$9), "", IFERROR($B477+INDEX(Settings!$AF$19:$AF$33, MATCH(E$10, Settings!$Y$19:$Y$33, 0))+IF(INDEX(Settings!$AI$19:$AI$33, MATCH(E$10, Settings!$Y$19:$Y$33, 0))="", 0, INDEX($AO$2:$AU$8, MATCH(TEXT($B477, "ddd"), $AN$2:$AN$8, 0), MATCH(INDEX(Settings!$AI$19:$AI$33, MATCH(E$10, Settings!$Y$19:$Y$33, 0)), $AO$1:$AU$1, 0))), 0))</f>
        <v/>
      </c>
      <c r="AO477" s="119" t="str">
        <f>IF(OR($B477="", F477="", F$10="", AO$9), "", IFERROR($B477+INDEX(Settings!$AF$19:$AF$33, MATCH(F$10, Settings!$Y$19:$Y$33, 0))+IF(INDEX(Settings!$AI$19:$AI$33, MATCH(F$10, Settings!$Y$19:$Y$33, 0))="", 0, INDEX($AO$2:$AU$8, MATCH(TEXT($B477, "ddd"), $AN$2:$AN$8, 0), MATCH(INDEX(Settings!$AI$19:$AI$33, MATCH(F$10, Settings!$Y$19:$Y$33, 0)), $AO$1:$AU$1, 0))), 0))</f>
        <v/>
      </c>
      <c r="AP477" s="119" t="str">
        <f>IF(OR($B477="", G477="", G$10="", AP$9), "", IFERROR($B477+INDEX(Settings!$AF$19:$AF$33, MATCH(G$10, Settings!$Y$19:$Y$33, 0))+IF(INDEX(Settings!$AI$19:$AI$33, MATCH(G$10, Settings!$Y$19:$Y$33, 0))="", 0, INDEX($AO$2:$AU$8, MATCH(TEXT($B477, "ddd"), $AN$2:$AN$8, 0), MATCH(INDEX(Settings!$AI$19:$AI$33, MATCH(G$10, Settings!$Y$19:$Y$33, 0)), $AO$1:$AU$1, 0))), 0))</f>
        <v/>
      </c>
      <c r="AQ477" s="119" t="str">
        <f>IF(OR($B477="", H477="", H$10="", AQ$9), "", IFERROR($B477+INDEX(Settings!$AF$19:$AF$33, MATCH(H$10, Settings!$Y$19:$Y$33, 0))+IF(INDEX(Settings!$AI$19:$AI$33, MATCH(H$10, Settings!$Y$19:$Y$33, 0))="", 0, INDEX($AO$2:$AU$8, MATCH(TEXT($B477, "ddd"), $AN$2:$AN$8, 0), MATCH(INDEX(Settings!$AI$19:$AI$33, MATCH(H$10, Settings!$Y$19:$Y$33, 0)), $AO$1:$AU$1, 0))), 0))</f>
        <v/>
      </c>
      <c r="AR477" s="119" t="str">
        <f>IF(OR($B477="", I477="", I$10="", AR$9), "", IFERROR($B477+INDEX(Settings!$AF$19:$AF$33, MATCH(I$10, Settings!$Y$19:$Y$33, 0))+IF(INDEX(Settings!$AI$19:$AI$33, MATCH(I$10, Settings!$Y$19:$Y$33, 0))="", 0, INDEX($AO$2:$AU$8, MATCH(TEXT($B477, "ddd"), $AN$2:$AN$8, 0), MATCH(INDEX(Settings!$AI$19:$AI$33, MATCH(I$10, Settings!$Y$19:$Y$33, 0)), $AO$1:$AU$1, 0))), 0))</f>
        <v/>
      </c>
      <c r="AS477" s="119" t="str">
        <f>IF(OR($B477="", J477="", J$10="", AS$9), "", IFERROR($B477+INDEX(Settings!$AF$19:$AF$33, MATCH(J$10, Settings!$Y$19:$Y$33, 0))+IF(INDEX(Settings!$AI$19:$AI$33, MATCH(J$10, Settings!$Y$19:$Y$33, 0))="", 0, INDEX($AO$2:$AU$8, MATCH(TEXT($B477, "ddd"), $AN$2:$AN$8, 0), MATCH(INDEX(Settings!$AI$19:$AI$33, MATCH(J$10, Settings!$Y$19:$Y$33, 0)), $AO$1:$AU$1, 0))), 0))</f>
        <v/>
      </c>
      <c r="AT477" s="119" t="str">
        <f>IF(OR($B477="", K477="", K$10="", AT$9), "", IFERROR($B477+INDEX(Settings!$AF$19:$AF$33, MATCH(K$10, Settings!$Y$19:$Y$33, 0))+IF(INDEX(Settings!$AI$19:$AI$33, MATCH(K$10, Settings!$Y$19:$Y$33, 0))="", 0, INDEX($AO$2:$AU$8, MATCH(TEXT($B477, "ddd"), $AN$2:$AN$8, 0), MATCH(INDEX(Settings!$AI$19:$AI$33, MATCH(K$10, Settings!$Y$19:$Y$33, 0)), $AO$1:$AU$1, 0))), 0))</f>
        <v/>
      </c>
      <c r="AU477" s="119" t="str">
        <f>IF(OR($B477="", L477="", L$10="", AU$9), "", IFERROR($B477+INDEX(Settings!$AF$19:$AF$33, MATCH(L$10, Settings!$Y$19:$Y$33, 0))+IF(INDEX(Settings!$AI$19:$AI$33, MATCH(L$10, Settings!$Y$19:$Y$33, 0))="", 0, INDEX($AO$2:$AU$8, MATCH(TEXT($B477, "ddd"), $AN$2:$AN$8, 0), MATCH(INDEX(Settings!$AI$19:$AI$33, MATCH(L$10, Settings!$Y$19:$Y$33, 0)), $AO$1:$AU$1, 0))), 0))</f>
        <v/>
      </c>
      <c r="AV477" s="119" t="str">
        <f>IF(OR($B477="", M477="", M$10="", AV$9), "", IFERROR($B477+INDEX(Settings!$AF$19:$AF$33, MATCH(M$10, Settings!$Y$19:$Y$33, 0))+IF(INDEX(Settings!$AI$19:$AI$33, MATCH(M$10, Settings!$Y$19:$Y$33, 0))="", 0, INDEX($AO$2:$AU$8, MATCH(TEXT($B477, "ddd"), $AN$2:$AN$8, 0), MATCH(INDEX(Settings!$AI$19:$AI$33, MATCH(M$10, Settings!$Y$19:$Y$33, 0)), $AO$1:$AU$1, 0))), 0))</f>
        <v/>
      </c>
      <c r="AW477" s="119" t="str">
        <f>IF(OR($B477="", N477="", N$10="", AW$9), "", IFERROR($B477+INDEX(Settings!$AF$19:$AF$33, MATCH(N$10, Settings!$Y$19:$Y$33, 0))+IF(INDEX(Settings!$AI$19:$AI$33, MATCH(N$10, Settings!$Y$19:$Y$33, 0))="", 0, INDEX($AO$2:$AU$8, MATCH(TEXT($B477, "ddd"), $AN$2:$AN$8, 0), MATCH(INDEX(Settings!$AI$19:$AI$33, MATCH(N$10, Settings!$Y$19:$Y$33, 0)), $AO$1:$AU$1, 0))), 0))</f>
        <v/>
      </c>
      <c r="AX477" s="119" t="str">
        <f>IF(OR($B477="", O477="", O$10="", AX$9), "", IFERROR($B477+INDEX(Settings!$AF$19:$AF$33, MATCH(O$10, Settings!$Y$19:$Y$33, 0))+IF(INDEX(Settings!$AI$19:$AI$33, MATCH(O$10, Settings!$Y$19:$Y$33, 0))="", 0, INDEX($AO$2:$AU$8, MATCH(TEXT($B477, "ddd"), $AN$2:$AN$8, 0), MATCH(INDEX(Settings!$AI$19:$AI$33, MATCH(O$10, Settings!$Y$19:$Y$33, 0)), $AO$1:$AU$1, 0))), 0))</f>
        <v/>
      </c>
      <c r="AY477" s="119" t="str">
        <f>IF(OR($B477="", P477="", P$10="", AY$9), "", IFERROR($B477+INDEX(Settings!$AF$19:$AF$33, MATCH(P$10, Settings!$Y$19:$Y$33, 0))+IF(INDEX(Settings!$AI$19:$AI$33, MATCH(P$10, Settings!$Y$19:$Y$33, 0))="", 0, INDEX($AO$2:$AU$8, MATCH(TEXT($B477, "ddd"), $AN$2:$AN$8, 0), MATCH(INDEX(Settings!$AI$19:$AI$33, MATCH(P$10, Settings!$Y$19:$Y$33, 0)), $AO$1:$AU$1, 0))), 0))</f>
        <v/>
      </c>
      <c r="AZ477" s="120" t="str">
        <f>IF(OR($B477="", Q477="", Q$10="", AZ$9), "", IFERROR($B477+INDEX(Settings!$AF$19:$AF$33, MATCH(Q$10, Settings!$Y$19:$Y$33, 0))+IF(INDEX(Settings!$AI$19:$AI$33, MATCH(Q$10, Settings!$Y$19:$Y$33, 0))="", 0, INDEX($AO$2:$AU$8, MATCH(TEXT($B477, "ddd"), $AN$2:$AN$8, 0), MATCH(INDEX(Settings!$AI$19:$AI$33, MATCH(Q$10, Settings!$Y$19:$Y$33, 0)), $AO$1:$AU$1, 0))), 0))</f>
        <v/>
      </c>
      <c r="BB477" s="118" t="str">
        <f>IF(OR(C$10="", $B477="", C477="", BB$9=""), "", IFERROR(WORKDAY((DATE(YEAR($B477), MONTH($B477)+INDEX(Settings!$AM$19:$AM$33, MATCH(C$10, Settings!$Y$19:$Y$33, 0)), IF(INDEX(Settings!$AQ$19:$AQ$33, MATCH(C$10, Settings!$Y$19:$Y$33, 0))=0, DAY($B477), INDEX(Settings!$AQ$19:$AQ$33, MATCH(C$10, Settings!$Y$19:$Y$33, 0))))-1), 1, Settings!$AY$23:$AY$38), ""))</f>
        <v/>
      </c>
      <c r="BC477" s="119" t="str">
        <f>IF(OR(D$10="", $B477="", D477="", BC$9=""), "", IFERROR(WORKDAY((DATE(YEAR($B477), MONTH($B477)+INDEX(Settings!$AM$19:$AM$33, MATCH(D$10, Settings!$Y$19:$Y$33, 0)), IF(INDEX(Settings!$AQ$19:$AQ$33, MATCH(D$10, Settings!$Y$19:$Y$33, 0))=0, DAY($B477), INDEX(Settings!$AQ$19:$AQ$33, MATCH(D$10, Settings!$Y$19:$Y$33, 0))))-1), 1, Settings!$AY$23:$AY$38), ""))</f>
        <v/>
      </c>
      <c r="BD477" s="119" t="str">
        <f>IF(OR(E$10="", $B477="", E477="", BD$9=""), "", IFERROR(WORKDAY((DATE(YEAR($B477), MONTH($B477)+INDEX(Settings!$AM$19:$AM$33, MATCH(E$10, Settings!$Y$19:$Y$33, 0)), IF(INDEX(Settings!$AQ$19:$AQ$33, MATCH(E$10, Settings!$Y$19:$Y$33, 0))=0, DAY($B477), INDEX(Settings!$AQ$19:$AQ$33, MATCH(E$10, Settings!$Y$19:$Y$33, 0))))-1), 1, Settings!$AY$23:$AY$38), ""))</f>
        <v/>
      </c>
      <c r="BE477" s="119" t="str">
        <f>IF(OR(F$10="", $B477="", F477="", BE$9=""), "", IFERROR(WORKDAY((DATE(YEAR($B477), MONTH($B477)+INDEX(Settings!$AM$19:$AM$33, MATCH(F$10, Settings!$Y$19:$Y$33, 0)), IF(INDEX(Settings!$AQ$19:$AQ$33, MATCH(F$10, Settings!$Y$19:$Y$33, 0))=0, DAY($B477), INDEX(Settings!$AQ$19:$AQ$33, MATCH(F$10, Settings!$Y$19:$Y$33, 0))))-1), 1, Settings!$AY$23:$AY$38), ""))</f>
        <v/>
      </c>
      <c r="BF477" s="119" t="str">
        <f>IF(OR(G$10="", $B477="", G477="", BF$9=""), "", IFERROR(WORKDAY((DATE(YEAR($B477), MONTH($B477)+INDEX(Settings!$AM$19:$AM$33, MATCH(G$10, Settings!$Y$19:$Y$33, 0)), IF(INDEX(Settings!$AQ$19:$AQ$33, MATCH(G$10, Settings!$Y$19:$Y$33, 0))=0, DAY($B477), INDEX(Settings!$AQ$19:$AQ$33, MATCH(G$10, Settings!$Y$19:$Y$33, 0))))-1), 1, Settings!$AY$23:$AY$38), ""))</f>
        <v/>
      </c>
      <c r="BG477" s="119" t="str">
        <f>IF(OR(H$10="", $B477="", H477="", BG$9=""), "", IFERROR(WORKDAY((DATE(YEAR($B477), MONTH($B477)+INDEX(Settings!$AM$19:$AM$33, MATCH(H$10, Settings!$Y$19:$Y$33, 0)), IF(INDEX(Settings!$AQ$19:$AQ$33, MATCH(H$10, Settings!$Y$19:$Y$33, 0))=0, DAY($B477), INDEX(Settings!$AQ$19:$AQ$33, MATCH(H$10, Settings!$Y$19:$Y$33, 0))))-1), 1, Settings!$AY$23:$AY$38), ""))</f>
        <v/>
      </c>
      <c r="BH477" s="119" t="str">
        <f>IF(OR(I$10="", $B477="", I477="", BH$9=""), "", IFERROR(WORKDAY((DATE(YEAR($B477), MONTH($B477)+INDEX(Settings!$AM$19:$AM$33, MATCH(I$10, Settings!$Y$19:$Y$33, 0)), IF(INDEX(Settings!$AQ$19:$AQ$33, MATCH(I$10, Settings!$Y$19:$Y$33, 0))=0, DAY($B477), INDEX(Settings!$AQ$19:$AQ$33, MATCH(I$10, Settings!$Y$19:$Y$33, 0))))-1), 1, Settings!$AY$23:$AY$38), ""))</f>
        <v/>
      </c>
      <c r="BI477" s="119" t="str">
        <f>IF(OR(J$10="", $B477="", J477="", BI$9=""), "", IFERROR(WORKDAY((DATE(YEAR($B477), MONTH($B477)+INDEX(Settings!$AM$19:$AM$33, MATCH(J$10, Settings!$Y$19:$Y$33, 0)), IF(INDEX(Settings!$AQ$19:$AQ$33, MATCH(J$10, Settings!$Y$19:$Y$33, 0))=0, DAY($B477), INDEX(Settings!$AQ$19:$AQ$33, MATCH(J$10, Settings!$Y$19:$Y$33, 0))))-1), 1, Settings!$AY$23:$AY$38), ""))</f>
        <v/>
      </c>
      <c r="BJ477" s="119" t="str">
        <f>IF(OR(K$10="", $B477="", K477="", BJ$9=""), "", IFERROR(WORKDAY((DATE(YEAR($B477), MONTH($B477)+INDEX(Settings!$AM$19:$AM$33, MATCH(K$10, Settings!$Y$19:$Y$33, 0)), IF(INDEX(Settings!$AQ$19:$AQ$33, MATCH(K$10, Settings!$Y$19:$Y$33, 0))=0, DAY($B477), INDEX(Settings!$AQ$19:$AQ$33, MATCH(K$10, Settings!$Y$19:$Y$33, 0))))-1), 1, Settings!$AY$23:$AY$38), ""))</f>
        <v/>
      </c>
      <c r="BK477" s="119" t="str">
        <f>IF(OR(L$10="", $B477="", L477="", BK$9=""), "", IFERROR(WORKDAY((DATE(YEAR($B477), MONTH($B477)+INDEX(Settings!$AM$19:$AM$33, MATCH(L$10, Settings!$Y$19:$Y$33, 0)), IF(INDEX(Settings!$AQ$19:$AQ$33, MATCH(L$10, Settings!$Y$19:$Y$33, 0))=0, DAY($B477), INDEX(Settings!$AQ$19:$AQ$33, MATCH(L$10, Settings!$Y$19:$Y$33, 0))))-1), 1, Settings!$AY$23:$AY$38), ""))</f>
        <v/>
      </c>
      <c r="BL477" s="119" t="str">
        <f>IF(OR(M$10="", $B477="", M477="", BL$9=""), "", IFERROR(WORKDAY((DATE(YEAR($B477), MONTH($B477)+INDEX(Settings!$AM$19:$AM$33, MATCH(M$10, Settings!$Y$19:$Y$33, 0)), IF(INDEX(Settings!$AQ$19:$AQ$33, MATCH(M$10, Settings!$Y$19:$Y$33, 0))=0, DAY($B477), INDEX(Settings!$AQ$19:$AQ$33, MATCH(M$10, Settings!$Y$19:$Y$33, 0))))-1), 1, Settings!$AY$23:$AY$38), ""))</f>
        <v/>
      </c>
      <c r="BM477" s="119" t="str">
        <f>IF(OR(N$10="", $B477="", N477="", BM$9=""), "", IFERROR(WORKDAY((DATE(YEAR($B477), MONTH($B477)+INDEX(Settings!$AM$19:$AM$33, MATCH(N$10, Settings!$Y$19:$Y$33, 0)), IF(INDEX(Settings!$AQ$19:$AQ$33, MATCH(N$10, Settings!$Y$19:$Y$33, 0))=0, DAY($B477), INDEX(Settings!$AQ$19:$AQ$33, MATCH(N$10, Settings!$Y$19:$Y$33, 0))))-1), 1, Settings!$AY$23:$AY$38), ""))</f>
        <v/>
      </c>
      <c r="BN477" s="119" t="str">
        <f>IF(OR(O$10="", $B477="", O477="", BN$9=""), "", IFERROR(WORKDAY((DATE(YEAR($B477), MONTH($B477)+INDEX(Settings!$AM$19:$AM$33, MATCH(O$10, Settings!$Y$19:$Y$33, 0)), IF(INDEX(Settings!$AQ$19:$AQ$33, MATCH(O$10, Settings!$Y$19:$Y$33, 0))=0, DAY($B477), INDEX(Settings!$AQ$19:$AQ$33, MATCH(O$10, Settings!$Y$19:$Y$33, 0))))-1), 1, Settings!$AY$23:$AY$38), ""))</f>
        <v/>
      </c>
      <c r="BO477" s="119" t="str">
        <f>IF(OR(P$10="", $B477="", P477="", BO$9=""), "", IFERROR(WORKDAY((DATE(YEAR($B477), MONTH($B477)+INDEX(Settings!$AM$19:$AM$33, MATCH(P$10, Settings!$Y$19:$Y$33, 0)), IF(INDEX(Settings!$AQ$19:$AQ$33, MATCH(P$10, Settings!$Y$19:$Y$33, 0))=0, DAY($B477), INDEX(Settings!$AQ$19:$AQ$33, MATCH(P$10, Settings!$Y$19:$Y$33, 0))))-1), 1, Settings!$AY$23:$AY$38), ""))</f>
        <v/>
      </c>
      <c r="BP477" s="120" t="str">
        <f>IF(OR(Q$10="", $B477="", Q477="", BP$9=""), "", IFERROR(WORKDAY((DATE(YEAR($B477), MONTH($B477)+INDEX(Settings!$AM$19:$AM$33, MATCH(Q$10, Settings!$Y$19:$Y$33, 0)), IF(INDEX(Settings!$AQ$19:$AQ$33, MATCH(Q$10, Settings!$Y$19:$Y$33, 0))=0, DAY($B477), INDEX(Settings!$AQ$19:$AQ$33, MATCH(Q$10, Settings!$Y$19:$Y$33, 0))))-1), 1, Settings!$AY$23:$AY$38), ""))</f>
        <v/>
      </c>
      <c r="BR477" s="118" t="str">
        <f>IF(BB477="", "", IF(BB477&lt;=$B477, WORKDAY(DATE(YEAR($BB477), MONTH(BB477)+1, DAY(BB477)-1), 1, Settings!$AY$23:$AY$38), BB477))</f>
        <v/>
      </c>
      <c r="BS477" s="119" t="str">
        <f>IF(BC477="", "", IF(BC477&lt;=$B477, WORKDAY(DATE(YEAR($BB477), MONTH(BC477)+1, DAY(BC477)-1), 1, Settings!$AY$23:$AY$38), BC477))</f>
        <v/>
      </c>
      <c r="BT477" s="119" t="str">
        <f>IF(BD477="", "", IF(BD477&lt;=$B477, WORKDAY(DATE(YEAR($BB477), MONTH(BD477)+1, DAY(BD477)-1), 1, Settings!$AY$23:$AY$38), BD477))</f>
        <v/>
      </c>
      <c r="BU477" s="119" t="str">
        <f>IF(BE477="", "", IF(BE477&lt;=$B477, WORKDAY(DATE(YEAR($BB477), MONTH(BE477)+1, DAY(BE477)-1), 1, Settings!$AY$23:$AY$38), BE477))</f>
        <v/>
      </c>
      <c r="BV477" s="119" t="str">
        <f>IF(BF477="", "", IF(BF477&lt;=$B477, WORKDAY(DATE(YEAR($BB477), MONTH(BF477)+1, DAY(BF477)-1), 1, Settings!$AY$23:$AY$38), BF477))</f>
        <v/>
      </c>
      <c r="BW477" s="119" t="str">
        <f>IF(BG477="", "", IF(BG477&lt;=$B477, WORKDAY(DATE(YEAR($BB477), MONTH(BG477)+1, DAY(BG477)-1), 1, Settings!$AY$23:$AY$38), BG477))</f>
        <v/>
      </c>
      <c r="BX477" s="119" t="str">
        <f>IF(BH477="", "", IF(BH477&lt;=$B477, WORKDAY(DATE(YEAR($BB477), MONTH(BH477)+1, DAY(BH477)-1), 1, Settings!$AY$23:$AY$38), BH477))</f>
        <v/>
      </c>
      <c r="BY477" s="119" t="str">
        <f>IF(BI477="", "", IF(BI477&lt;=$B477, WORKDAY(DATE(YEAR($BB477), MONTH(BI477)+1, DAY(BI477)-1), 1, Settings!$AY$23:$AY$38), BI477))</f>
        <v/>
      </c>
      <c r="BZ477" s="119" t="str">
        <f>IF(BJ477="", "", IF(BJ477&lt;=$B477, WORKDAY(DATE(YEAR($BB477), MONTH(BJ477)+1, DAY(BJ477)-1), 1, Settings!$AY$23:$AY$38), BJ477))</f>
        <v/>
      </c>
      <c r="CA477" s="119" t="str">
        <f>IF(BK477="", "", IF(BK477&lt;=$B477, WORKDAY(DATE(YEAR($BB477), MONTH(BK477)+1, DAY(BK477)-1), 1, Settings!$AY$23:$AY$38), BK477))</f>
        <v/>
      </c>
      <c r="CB477" s="119" t="str">
        <f>IF(BL477="", "", IF(BL477&lt;=$B477, WORKDAY(DATE(YEAR($BB477), MONTH(BL477)+1, DAY(BL477)-1), 1, Settings!$AY$23:$AY$38), BL477))</f>
        <v/>
      </c>
      <c r="CC477" s="119" t="str">
        <f>IF(BM477="", "", IF(BM477&lt;=$B477, WORKDAY(DATE(YEAR($BB477), MONTH(BM477)+1, DAY(BM477)-1), 1, Settings!$AY$23:$AY$38), BM477))</f>
        <v/>
      </c>
      <c r="CD477" s="119" t="str">
        <f>IF(BN477="", "", IF(BN477&lt;=$B477, WORKDAY(DATE(YEAR($BB477), MONTH(BN477)+1, DAY(BN477)-1), 1, Settings!$AY$23:$AY$38), BN477))</f>
        <v/>
      </c>
      <c r="CE477" s="119" t="str">
        <f>IF(BO477="", "", IF(BO477&lt;=$B477, WORKDAY(DATE(YEAR($BB477), MONTH(BO477)+1, DAY(BO477)-1), 1, Settings!$AY$23:$AY$38), BO477))</f>
        <v/>
      </c>
      <c r="CF477" s="120" t="str">
        <f>IF(BP477="", "", IF(BP477&lt;=$B477, WORKDAY(DATE(YEAR($BB477), MONTH(BP477)+1, DAY(BP477)-1), 1, Settings!$AY$23:$AY$38), BP477))</f>
        <v/>
      </c>
      <c r="CH477" s="48" t="str">
        <f t="shared" si="221"/>
        <v/>
      </c>
      <c r="CI477" s="49" t="str">
        <f t="shared" si="222"/>
        <v/>
      </c>
      <c r="CJ477" s="49" t="str">
        <f t="shared" si="223"/>
        <v/>
      </c>
      <c r="CK477" s="49" t="str">
        <f t="shared" si="224"/>
        <v/>
      </c>
      <c r="CL477" s="49" t="str">
        <f t="shared" si="225"/>
        <v/>
      </c>
      <c r="CM477" s="49" t="str">
        <f t="shared" si="226"/>
        <v/>
      </c>
      <c r="CN477" s="49" t="str">
        <f t="shared" si="227"/>
        <v/>
      </c>
      <c r="CO477" s="49" t="str">
        <f t="shared" si="228"/>
        <v/>
      </c>
      <c r="CP477" s="49" t="str">
        <f t="shared" si="229"/>
        <v/>
      </c>
      <c r="CQ477" s="49" t="str">
        <f t="shared" si="230"/>
        <v/>
      </c>
      <c r="CR477" s="49" t="str">
        <f t="shared" si="231"/>
        <v/>
      </c>
      <c r="CS477" s="49" t="str">
        <f t="shared" si="232"/>
        <v/>
      </c>
      <c r="CT477" s="49" t="str">
        <f t="shared" si="233"/>
        <v/>
      </c>
      <c r="CU477" s="49" t="str">
        <f t="shared" si="234"/>
        <v/>
      </c>
      <c r="CV477" s="16" t="str">
        <f t="shared" si="235"/>
        <v/>
      </c>
      <c r="CX477" s="48" t="str">
        <f t="shared" si="236"/>
        <v/>
      </c>
      <c r="CY477" s="49" t="str">
        <f t="shared" si="237"/>
        <v/>
      </c>
      <c r="CZ477" s="49" t="str">
        <f t="shared" si="238"/>
        <v/>
      </c>
      <c r="DA477" s="49" t="str">
        <f t="shared" si="239"/>
        <v/>
      </c>
      <c r="DB477" s="49" t="str">
        <f t="shared" si="240"/>
        <v/>
      </c>
      <c r="DC477" s="49" t="str">
        <f t="shared" si="241"/>
        <v/>
      </c>
      <c r="DD477" s="49" t="str">
        <f t="shared" si="242"/>
        <v/>
      </c>
      <c r="DE477" s="49" t="str">
        <f t="shared" si="243"/>
        <v/>
      </c>
      <c r="DF477" s="49" t="str">
        <f t="shared" si="244"/>
        <v/>
      </c>
      <c r="DG477" s="49" t="str">
        <f t="shared" si="245"/>
        <v/>
      </c>
      <c r="DH477" s="49" t="str">
        <f t="shared" si="246"/>
        <v/>
      </c>
      <c r="DI477" s="49" t="str">
        <f t="shared" si="247"/>
        <v/>
      </c>
      <c r="DJ477" s="49" t="str">
        <f t="shared" si="248"/>
        <v/>
      </c>
      <c r="DK477" s="49" t="str">
        <f t="shared" si="249"/>
        <v/>
      </c>
      <c r="DL477" s="16" t="str">
        <f t="shared" si="250"/>
        <v/>
      </c>
      <c r="DN477" s="17" t="str">
        <f t="shared" si="251"/>
        <v>Oct 2020</v>
      </c>
    </row>
    <row r="478" spans="1:118" x14ac:dyDescent="0.25">
      <c r="A478" s="30"/>
      <c r="B478" s="102">
        <f>IF(B477="", "", IFERROR(IF(B477+1&gt;Settings!$G$25, "", B477+1), ""))</f>
        <v>44114</v>
      </c>
      <c r="C478" s="294"/>
      <c r="D478" s="295"/>
      <c r="E478" s="295"/>
      <c r="F478" s="295"/>
      <c r="G478" s="295"/>
      <c r="H478" s="295"/>
      <c r="I478" s="295"/>
      <c r="J478" s="295"/>
      <c r="K478" s="295"/>
      <c r="L478" s="295"/>
      <c r="M478" s="295"/>
      <c r="N478" s="295"/>
      <c r="O478" s="295"/>
      <c r="P478" s="295"/>
      <c r="Q478" s="296"/>
      <c r="R478" s="30"/>
      <c r="T478" s="17" t="str">
        <f>IF($B478="", "", IF($B478&lt;Settings!$G$23, "Old", "New"))</f>
        <v>New</v>
      </c>
      <c r="AL478" s="118" t="str">
        <f>IF(OR($B478="", C478="", C$10="", AL$9), "", IFERROR($B478+INDEX(Settings!$AF$19:$AF$33, MATCH(C$10, Settings!$Y$19:$Y$33, 0))+IF(INDEX(Settings!$AI$19:$AI$33, MATCH(C$10, Settings!$Y$19:$Y$33, 0))="", 0, INDEX($AO$2:$AU$8, MATCH(TEXT($B478, "ddd"), $AN$2:$AN$8, 0), MATCH(INDEX(Settings!$AI$19:$AI$33, MATCH(C$10, Settings!$Y$19:$Y$33, 0)), $AO$1:$AU$1, 0))), 0))</f>
        <v/>
      </c>
      <c r="AM478" s="119" t="str">
        <f>IF(OR($B478="", D478="", D$10="", AM$9), "", IFERROR($B478+INDEX(Settings!$AF$19:$AF$33, MATCH(D$10, Settings!$Y$19:$Y$33, 0))+IF(INDEX(Settings!$AI$19:$AI$33, MATCH(D$10, Settings!$Y$19:$Y$33, 0))="", 0, INDEX($AO$2:$AU$8, MATCH(TEXT($B478, "ddd"), $AN$2:$AN$8, 0), MATCH(INDEX(Settings!$AI$19:$AI$33, MATCH(D$10, Settings!$Y$19:$Y$33, 0)), $AO$1:$AU$1, 0))), 0))</f>
        <v/>
      </c>
      <c r="AN478" s="119" t="str">
        <f>IF(OR($B478="", E478="", E$10="", AN$9), "", IFERROR($B478+INDEX(Settings!$AF$19:$AF$33, MATCH(E$10, Settings!$Y$19:$Y$33, 0))+IF(INDEX(Settings!$AI$19:$AI$33, MATCH(E$10, Settings!$Y$19:$Y$33, 0))="", 0, INDEX($AO$2:$AU$8, MATCH(TEXT($B478, "ddd"), $AN$2:$AN$8, 0), MATCH(INDEX(Settings!$AI$19:$AI$33, MATCH(E$10, Settings!$Y$19:$Y$33, 0)), $AO$1:$AU$1, 0))), 0))</f>
        <v/>
      </c>
      <c r="AO478" s="119" t="str">
        <f>IF(OR($B478="", F478="", F$10="", AO$9), "", IFERROR($B478+INDEX(Settings!$AF$19:$AF$33, MATCH(F$10, Settings!$Y$19:$Y$33, 0))+IF(INDEX(Settings!$AI$19:$AI$33, MATCH(F$10, Settings!$Y$19:$Y$33, 0))="", 0, INDEX($AO$2:$AU$8, MATCH(TEXT($B478, "ddd"), $AN$2:$AN$8, 0), MATCH(INDEX(Settings!$AI$19:$AI$33, MATCH(F$10, Settings!$Y$19:$Y$33, 0)), $AO$1:$AU$1, 0))), 0))</f>
        <v/>
      </c>
      <c r="AP478" s="119" t="str">
        <f>IF(OR($B478="", G478="", G$10="", AP$9), "", IFERROR($B478+INDEX(Settings!$AF$19:$AF$33, MATCH(G$10, Settings!$Y$19:$Y$33, 0))+IF(INDEX(Settings!$AI$19:$AI$33, MATCH(G$10, Settings!$Y$19:$Y$33, 0))="", 0, INDEX($AO$2:$AU$8, MATCH(TEXT($B478, "ddd"), $AN$2:$AN$8, 0), MATCH(INDEX(Settings!$AI$19:$AI$33, MATCH(G$10, Settings!$Y$19:$Y$33, 0)), $AO$1:$AU$1, 0))), 0))</f>
        <v/>
      </c>
      <c r="AQ478" s="119" t="str">
        <f>IF(OR($B478="", H478="", H$10="", AQ$9), "", IFERROR($B478+INDEX(Settings!$AF$19:$AF$33, MATCH(H$10, Settings!$Y$19:$Y$33, 0))+IF(INDEX(Settings!$AI$19:$AI$33, MATCH(H$10, Settings!$Y$19:$Y$33, 0))="", 0, INDEX($AO$2:$AU$8, MATCH(TEXT($B478, "ddd"), $AN$2:$AN$8, 0), MATCH(INDEX(Settings!$AI$19:$AI$33, MATCH(H$10, Settings!$Y$19:$Y$33, 0)), $AO$1:$AU$1, 0))), 0))</f>
        <v/>
      </c>
      <c r="AR478" s="119" t="str">
        <f>IF(OR($B478="", I478="", I$10="", AR$9), "", IFERROR($B478+INDEX(Settings!$AF$19:$AF$33, MATCH(I$10, Settings!$Y$19:$Y$33, 0))+IF(INDEX(Settings!$AI$19:$AI$33, MATCH(I$10, Settings!$Y$19:$Y$33, 0))="", 0, INDEX($AO$2:$AU$8, MATCH(TEXT($B478, "ddd"), $AN$2:$AN$8, 0), MATCH(INDEX(Settings!$AI$19:$AI$33, MATCH(I$10, Settings!$Y$19:$Y$33, 0)), $AO$1:$AU$1, 0))), 0))</f>
        <v/>
      </c>
      <c r="AS478" s="119" t="str">
        <f>IF(OR($B478="", J478="", J$10="", AS$9), "", IFERROR($B478+INDEX(Settings!$AF$19:$AF$33, MATCH(J$10, Settings!$Y$19:$Y$33, 0))+IF(INDEX(Settings!$AI$19:$AI$33, MATCH(J$10, Settings!$Y$19:$Y$33, 0))="", 0, INDEX($AO$2:$AU$8, MATCH(TEXT($B478, "ddd"), $AN$2:$AN$8, 0), MATCH(INDEX(Settings!$AI$19:$AI$33, MATCH(J$10, Settings!$Y$19:$Y$33, 0)), $AO$1:$AU$1, 0))), 0))</f>
        <v/>
      </c>
      <c r="AT478" s="119" t="str">
        <f>IF(OR($B478="", K478="", K$10="", AT$9), "", IFERROR($B478+INDEX(Settings!$AF$19:$AF$33, MATCH(K$10, Settings!$Y$19:$Y$33, 0))+IF(INDEX(Settings!$AI$19:$AI$33, MATCH(K$10, Settings!$Y$19:$Y$33, 0))="", 0, INDEX($AO$2:$AU$8, MATCH(TEXT($B478, "ddd"), $AN$2:$AN$8, 0), MATCH(INDEX(Settings!$AI$19:$AI$33, MATCH(K$10, Settings!$Y$19:$Y$33, 0)), $AO$1:$AU$1, 0))), 0))</f>
        <v/>
      </c>
      <c r="AU478" s="119" t="str">
        <f>IF(OR($B478="", L478="", L$10="", AU$9), "", IFERROR($B478+INDEX(Settings!$AF$19:$AF$33, MATCH(L$10, Settings!$Y$19:$Y$33, 0))+IF(INDEX(Settings!$AI$19:$AI$33, MATCH(L$10, Settings!$Y$19:$Y$33, 0))="", 0, INDEX($AO$2:$AU$8, MATCH(TEXT($B478, "ddd"), $AN$2:$AN$8, 0), MATCH(INDEX(Settings!$AI$19:$AI$33, MATCH(L$10, Settings!$Y$19:$Y$33, 0)), $AO$1:$AU$1, 0))), 0))</f>
        <v/>
      </c>
      <c r="AV478" s="119" t="str">
        <f>IF(OR($B478="", M478="", M$10="", AV$9), "", IFERROR($B478+INDEX(Settings!$AF$19:$AF$33, MATCH(M$10, Settings!$Y$19:$Y$33, 0))+IF(INDEX(Settings!$AI$19:$AI$33, MATCH(M$10, Settings!$Y$19:$Y$33, 0))="", 0, INDEX($AO$2:$AU$8, MATCH(TEXT($B478, "ddd"), $AN$2:$AN$8, 0), MATCH(INDEX(Settings!$AI$19:$AI$33, MATCH(M$10, Settings!$Y$19:$Y$33, 0)), $AO$1:$AU$1, 0))), 0))</f>
        <v/>
      </c>
      <c r="AW478" s="119" t="str">
        <f>IF(OR($B478="", N478="", N$10="", AW$9), "", IFERROR($B478+INDEX(Settings!$AF$19:$AF$33, MATCH(N$10, Settings!$Y$19:$Y$33, 0))+IF(INDEX(Settings!$AI$19:$AI$33, MATCH(N$10, Settings!$Y$19:$Y$33, 0))="", 0, INDEX($AO$2:$AU$8, MATCH(TEXT($B478, "ddd"), $AN$2:$AN$8, 0), MATCH(INDEX(Settings!$AI$19:$AI$33, MATCH(N$10, Settings!$Y$19:$Y$33, 0)), $AO$1:$AU$1, 0))), 0))</f>
        <v/>
      </c>
      <c r="AX478" s="119" t="str">
        <f>IF(OR($B478="", O478="", O$10="", AX$9), "", IFERROR($B478+INDEX(Settings!$AF$19:$AF$33, MATCH(O$10, Settings!$Y$19:$Y$33, 0))+IF(INDEX(Settings!$AI$19:$AI$33, MATCH(O$10, Settings!$Y$19:$Y$33, 0))="", 0, INDEX($AO$2:$AU$8, MATCH(TEXT($B478, "ddd"), $AN$2:$AN$8, 0), MATCH(INDEX(Settings!$AI$19:$AI$33, MATCH(O$10, Settings!$Y$19:$Y$33, 0)), $AO$1:$AU$1, 0))), 0))</f>
        <v/>
      </c>
      <c r="AY478" s="119" t="str">
        <f>IF(OR($B478="", P478="", P$10="", AY$9), "", IFERROR($B478+INDEX(Settings!$AF$19:$AF$33, MATCH(P$10, Settings!$Y$19:$Y$33, 0))+IF(INDEX(Settings!$AI$19:$AI$33, MATCH(P$10, Settings!$Y$19:$Y$33, 0))="", 0, INDEX($AO$2:$AU$8, MATCH(TEXT($B478, "ddd"), $AN$2:$AN$8, 0), MATCH(INDEX(Settings!$AI$19:$AI$33, MATCH(P$10, Settings!$Y$19:$Y$33, 0)), $AO$1:$AU$1, 0))), 0))</f>
        <v/>
      </c>
      <c r="AZ478" s="120" t="str">
        <f>IF(OR($B478="", Q478="", Q$10="", AZ$9), "", IFERROR($B478+INDEX(Settings!$AF$19:$AF$33, MATCH(Q$10, Settings!$Y$19:$Y$33, 0))+IF(INDEX(Settings!$AI$19:$AI$33, MATCH(Q$10, Settings!$Y$19:$Y$33, 0))="", 0, INDEX($AO$2:$AU$8, MATCH(TEXT($B478, "ddd"), $AN$2:$AN$8, 0), MATCH(INDEX(Settings!$AI$19:$AI$33, MATCH(Q$10, Settings!$Y$19:$Y$33, 0)), $AO$1:$AU$1, 0))), 0))</f>
        <v/>
      </c>
      <c r="BB478" s="118" t="str">
        <f>IF(OR(C$10="", $B478="", C478="", BB$9=""), "", IFERROR(WORKDAY((DATE(YEAR($B478), MONTH($B478)+INDEX(Settings!$AM$19:$AM$33, MATCH(C$10, Settings!$Y$19:$Y$33, 0)), IF(INDEX(Settings!$AQ$19:$AQ$33, MATCH(C$10, Settings!$Y$19:$Y$33, 0))=0, DAY($B478), INDEX(Settings!$AQ$19:$AQ$33, MATCH(C$10, Settings!$Y$19:$Y$33, 0))))-1), 1, Settings!$AY$23:$AY$38), ""))</f>
        <v/>
      </c>
      <c r="BC478" s="119" t="str">
        <f>IF(OR(D$10="", $B478="", D478="", BC$9=""), "", IFERROR(WORKDAY((DATE(YEAR($B478), MONTH($B478)+INDEX(Settings!$AM$19:$AM$33, MATCH(D$10, Settings!$Y$19:$Y$33, 0)), IF(INDEX(Settings!$AQ$19:$AQ$33, MATCH(D$10, Settings!$Y$19:$Y$33, 0))=0, DAY($B478), INDEX(Settings!$AQ$19:$AQ$33, MATCH(D$10, Settings!$Y$19:$Y$33, 0))))-1), 1, Settings!$AY$23:$AY$38), ""))</f>
        <v/>
      </c>
      <c r="BD478" s="119" t="str">
        <f>IF(OR(E$10="", $B478="", E478="", BD$9=""), "", IFERROR(WORKDAY((DATE(YEAR($B478), MONTH($B478)+INDEX(Settings!$AM$19:$AM$33, MATCH(E$10, Settings!$Y$19:$Y$33, 0)), IF(INDEX(Settings!$AQ$19:$AQ$33, MATCH(E$10, Settings!$Y$19:$Y$33, 0))=0, DAY($B478), INDEX(Settings!$AQ$19:$AQ$33, MATCH(E$10, Settings!$Y$19:$Y$33, 0))))-1), 1, Settings!$AY$23:$AY$38), ""))</f>
        <v/>
      </c>
      <c r="BE478" s="119" t="str">
        <f>IF(OR(F$10="", $B478="", F478="", BE$9=""), "", IFERROR(WORKDAY((DATE(YEAR($B478), MONTH($B478)+INDEX(Settings!$AM$19:$AM$33, MATCH(F$10, Settings!$Y$19:$Y$33, 0)), IF(INDEX(Settings!$AQ$19:$AQ$33, MATCH(F$10, Settings!$Y$19:$Y$33, 0))=0, DAY($B478), INDEX(Settings!$AQ$19:$AQ$33, MATCH(F$10, Settings!$Y$19:$Y$33, 0))))-1), 1, Settings!$AY$23:$AY$38), ""))</f>
        <v/>
      </c>
      <c r="BF478" s="119" t="str">
        <f>IF(OR(G$10="", $B478="", G478="", BF$9=""), "", IFERROR(WORKDAY((DATE(YEAR($B478), MONTH($B478)+INDEX(Settings!$AM$19:$AM$33, MATCH(G$10, Settings!$Y$19:$Y$33, 0)), IF(INDEX(Settings!$AQ$19:$AQ$33, MATCH(G$10, Settings!$Y$19:$Y$33, 0))=0, DAY($B478), INDEX(Settings!$AQ$19:$AQ$33, MATCH(G$10, Settings!$Y$19:$Y$33, 0))))-1), 1, Settings!$AY$23:$AY$38), ""))</f>
        <v/>
      </c>
      <c r="BG478" s="119" t="str">
        <f>IF(OR(H$10="", $B478="", H478="", BG$9=""), "", IFERROR(WORKDAY((DATE(YEAR($B478), MONTH($B478)+INDEX(Settings!$AM$19:$AM$33, MATCH(H$10, Settings!$Y$19:$Y$33, 0)), IF(INDEX(Settings!$AQ$19:$AQ$33, MATCH(H$10, Settings!$Y$19:$Y$33, 0))=0, DAY($B478), INDEX(Settings!$AQ$19:$AQ$33, MATCH(H$10, Settings!$Y$19:$Y$33, 0))))-1), 1, Settings!$AY$23:$AY$38), ""))</f>
        <v/>
      </c>
      <c r="BH478" s="119" t="str">
        <f>IF(OR(I$10="", $B478="", I478="", BH$9=""), "", IFERROR(WORKDAY((DATE(YEAR($B478), MONTH($B478)+INDEX(Settings!$AM$19:$AM$33, MATCH(I$10, Settings!$Y$19:$Y$33, 0)), IF(INDEX(Settings!$AQ$19:$AQ$33, MATCH(I$10, Settings!$Y$19:$Y$33, 0))=0, DAY($B478), INDEX(Settings!$AQ$19:$AQ$33, MATCH(I$10, Settings!$Y$19:$Y$33, 0))))-1), 1, Settings!$AY$23:$AY$38), ""))</f>
        <v/>
      </c>
      <c r="BI478" s="119" t="str">
        <f>IF(OR(J$10="", $B478="", J478="", BI$9=""), "", IFERROR(WORKDAY((DATE(YEAR($B478), MONTH($B478)+INDEX(Settings!$AM$19:$AM$33, MATCH(J$10, Settings!$Y$19:$Y$33, 0)), IF(INDEX(Settings!$AQ$19:$AQ$33, MATCH(J$10, Settings!$Y$19:$Y$33, 0))=0, DAY($B478), INDEX(Settings!$AQ$19:$AQ$33, MATCH(J$10, Settings!$Y$19:$Y$33, 0))))-1), 1, Settings!$AY$23:$AY$38), ""))</f>
        <v/>
      </c>
      <c r="BJ478" s="119" t="str">
        <f>IF(OR(K$10="", $B478="", K478="", BJ$9=""), "", IFERROR(WORKDAY((DATE(YEAR($B478), MONTH($B478)+INDEX(Settings!$AM$19:$AM$33, MATCH(K$10, Settings!$Y$19:$Y$33, 0)), IF(INDEX(Settings!$AQ$19:$AQ$33, MATCH(K$10, Settings!$Y$19:$Y$33, 0))=0, DAY($B478), INDEX(Settings!$AQ$19:$AQ$33, MATCH(K$10, Settings!$Y$19:$Y$33, 0))))-1), 1, Settings!$AY$23:$AY$38), ""))</f>
        <v/>
      </c>
      <c r="BK478" s="119" t="str">
        <f>IF(OR(L$10="", $B478="", L478="", BK$9=""), "", IFERROR(WORKDAY((DATE(YEAR($B478), MONTH($B478)+INDEX(Settings!$AM$19:$AM$33, MATCH(L$10, Settings!$Y$19:$Y$33, 0)), IF(INDEX(Settings!$AQ$19:$AQ$33, MATCH(L$10, Settings!$Y$19:$Y$33, 0))=0, DAY($B478), INDEX(Settings!$AQ$19:$AQ$33, MATCH(L$10, Settings!$Y$19:$Y$33, 0))))-1), 1, Settings!$AY$23:$AY$38), ""))</f>
        <v/>
      </c>
      <c r="BL478" s="119" t="str">
        <f>IF(OR(M$10="", $B478="", M478="", BL$9=""), "", IFERROR(WORKDAY((DATE(YEAR($B478), MONTH($B478)+INDEX(Settings!$AM$19:$AM$33, MATCH(M$10, Settings!$Y$19:$Y$33, 0)), IF(INDEX(Settings!$AQ$19:$AQ$33, MATCH(M$10, Settings!$Y$19:$Y$33, 0))=0, DAY($B478), INDEX(Settings!$AQ$19:$AQ$33, MATCH(M$10, Settings!$Y$19:$Y$33, 0))))-1), 1, Settings!$AY$23:$AY$38), ""))</f>
        <v/>
      </c>
      <c r="BM478" s="119" t="str">
        <f>IF(OR(N$10="", $B478="", N478="", BM$9=""), "", IFERROR(WORKDAY((DATE(YEAR($B478), MONTH($B478)+INDEX(Settings!$AM$19:$AM$33, MATCH(N$10, Settings!$Y$19:$Y$33, 0)), IF(INDEX(Settings!$AQ$19:$AQ$33, MATCH(N$10, Settings!$Y$19:$Y$33, 0))=0, DAY($B478), INDEX(Settings!$AQ$19:$AQ$33, MATCH(N$10, Settings!$Y$19:$Y$33, 0))))-1), 1, Settings!$AY$23:$AY$38), ""))</f>
        <v/>
      </c>
      <c r="BN478" s="119" t="str">
        <f>IF(OR(O$10="", $B478="", O478="", BN$9=""), "", IFERROR(WORKDAY((DATE(YEAR($B478), MONTH($B478)+INDEX(Settings!$AM$19:$AM$33, MATCH(O$10, Settings!$Y$19:$Y$33, 0)), IF(INDEX(Settings!$AQ$19:$AQ$33, MATCH(O$10, Settings!$Y$19:$Y$33, 0))=0, DAY($B478), INDEX(Settings!$AQ$19:$AQ$33, MATCH(O$10, Settings!$Y$19:$Y$33, 0))))-1), 1, Settings!$AY$23:$AY$38), ""))</f>
        <v/>
      </c>
      <c r="BO478" s="119" t="str">
        <f>IF(OR(P$10="", $B478="", P478="", BO$9=""), "", IFERROR(WORKDAY((DATE(YEAR($B478), MONTH($B478)+INDEX(Settings!$AM$19:$AM$33, MATCH(P$10, Settings!$Y$19:$Y$33, 0)), IF(INDEX(Settings!$AQ$19:$AQ$33, MATCH(P$10, Settings!$Y$19:$Y$33, 0))=0, DAY($B478), INDEX(Settings!$AQ$19:$AQ$33, MATCH(P$10, Settings!$Y$19:$Y$33, 0))))-1), 1, Settings!$AY$23:$AY$38), ""))</f>
        <v/>
      </c>
      <c r="BP478" s="120" t="str">
        <f>IF(OR(Q$10="", $B478="", Q478="", BP$9=""), "", IFERROR(WORKDAY((DATE(YEAR($B478), MONTH($B478)+INDEX(Settings!$AM$19:$AM$33, MATCH(Q$10, Settings!$Y$19:$Y$33, 0)), IF(INDEX(Settings!$AQ$19:$AQ$33, MATCH(Q$10, Settings!$Y$19:$Y$33, 0))=0, DAY($B478), INDEX(Settings!$AQ$19:$AQ$33, MATCH(Q$10, Settings!$Y$19:$Y$33, 0))))-1), 1, Settings!$AY$23:$AY$38), ""))</f>
        <v/>
      </c>
      <c r="BR478" s="118" t="str">
        <f>IF(BB478="", "", IF(BB478&lt;=$B478, WORKDAY(DATE(YEAR($BB478), MONTH(BB478)+1, DAY(BB478)-1), 1, Settings!$AY$23:$AY$38), BB478))</f>
        <v/>
      </c>
      <c r="BS478" s="119" t="str">
        <f>IF(BC478="", "", IF(BC478&lt;=$B478, WORKDAY(DATE(YEAR($BB478), MONTH(BC478)+1, DAY(BC478)-1), 1, Settings!$AY$23:$AY$38), BC478))</f>
        <v/>
      </c>
      <c r="BT478" s="119" t="str">
        <f>IF(BD478="", "", IF(BD478&lt;=$B478, WORKDAY(DATE(YEAR($BB478), MONTH(BD478)+1, DAY(BD478)-1), 1, Settings!$AY$23:$AY$38), BD478))</f>
        <v/>
      </c>
      <c r="BU478" s="119" t="str">
        <f>IF(BE478="", "", IF(BE478&lt;=$B478, WORKDAY(DATE(YEAR($BB478), MONTH(BE478)+1, DAY(BE478)-1), 1, Settings!$AY$23:$AY$38), BE478))</f>
        <v/>
      </c>
      <c r="BV478" s="119" t="str">
        <f>IF(BF478="", "", IF(BF478&lt;=$B478, WORKDAY(DATE(YEAR($BB478), MONTH(BF478)+1, DAY(BF478)-1), 1, Settings!$AY$23:$AY$38), BF478))</f>
        <v/>
      </c>
      <c r="BW478" s="119" t="str">
        <f>IF(BG478="", "", IF(BG478&lt;=$B478, WORKDAY(DATE(YEAR($BB478), MONTH(BG478)+1, DAY(BG478)-1), 1, Settings!$AY$23:$AY$38), BG478))</f>
        <v/>
      </c>
      <c r="BX478" s="119" t="str">
        <f>IF(BH478="", "", IF(BH478&lt;=$B478, WORKDAY(DATE(YEAR($BB478), MONTH(BH478)+1, DAY(BH478)-1), 1, Settings!$AY$23:$AY$38), BH478))</f>
        <v/>
      </c>
      <c r="BY478" s="119" t="str">
        <f>IF(BI478="", "", IF(BI478&lt;=$B478, WORKDAY(DATE(YEAR($BB478), MONTH(BI478)+1, DAY(BI478)-1), 1, Settings!$AY$23:$AY$38), BI478))</f>
        <v/>
      </c>
      <c r="BZ478" s="119" t="str">
        <f>IF(BJ478="", "", IF(BJ478&lt;=$B478, WORKDAY(DATE(YEAR($BB478), MONTH(BJ478)+1, DAY(BJ478)-1), 1, Settings!$AY$23:$AY$38), BJ478))</f>
        <v/>
      </c>
      <c r="CA478" s="119" t="str">
        <f>IF(BK478="", "", IF(BK478&lt;=$B478, WORKDAY(DATE(YEAR($BB478), MONTH(BK478)+1, DAY(BK478)-1), 1, Settings!$AY$23:$AY$38), BK478))</f>
        <v/>
      </c>
      <c r="CB478" s="119" t="str">
        <f>IF(BL478="", "", IF(BL478&lt;=$B478, WORKDAY(DATE(YEAR($BB478), MONTH(BL478)+1, DAY(BL478)-1), 1, Settings!$AY$23:$AY$38), BL478))</f>
        <v/>
      </c>
      <c r="CC478" s="119" t="str">
        <f>IF(BM478="", "", IF(BM478&lt;=$B478, WORKDAY(DATE(YEAR($BB478), MONTH(BM478)+1, DAY(BM478)-1), 1, Settings!$AY$23:$AY$38), BM478))</f>
        <v/>
      </c>
      <c r="CD478" s="119" t="str">
        <f>IF(BN478="", "", IF(BN478&lt;=$B478, WORKDAY(DATE(YEAR($BB478), MONTH(BN478)+1, DAY(BN478)-1), 1, Settings!$AY$23:$AY$38), BN478))</f>
        <v/>
      </c>
      <c r="CE478" s="119" t="str">
        <f>IF(BO478="", "", IF(BO478&lt;=$B478, WORKDAY(DATE(YEAR($BB478), MONTH(BO478)+1, DAY(BO478)-1), 1, Settings!$AY$23:$AY$38), BO478))</f>
        <v/>
      </c>
      <c r="CF478" s="120" t="str">
        <f>IF(BP478="", "", IF(BP478&lt;=$B478, WORKDAY(DATE(YEAR($BB478), MONTH(BP478)+1, DAY(BP478)-1), 1, Settings!$AY$23:$AY$38), BP478))</f>
        <v/>
      </c>
      <c r="CH478" s="48" t="str">
        <f t="shared" si="221"/>
        <v/>
      </c>
      <c r="CI478" s="49" t="str">
        <f t="shared" si="222"/>
        <v/>
      </c>
      <c r="CJ478" s="49" t="str">
        <f t="shared" si="223"/>
        <v/>
      </c>
      <c r="CK478" s="49" t="str">
        <f t="shared" si="224"/>
        <v/>
      </c>
      <c r="CL478" s="49" t="str">
        <f t="shared" si="225"/>
        <v/>
      </c>
      <c r="CM478" s="49" t="str">
        <f t="shared" si="226"/>
        <v/>
      </c>
      <c r="CN478" s="49" t="str">
        <f t="shared" si="227"/>
        <v/>
      </c>
      <c r="CO478" s="49" t="str">
        <f t="shared" si="228"/>
        <v/>
      </c>
      <c r="CP478" s="49" t="str">
        <f t="shared" si="229"/>
        <v/>
      </c>
      <c r="CQ478" s="49" t="str">
        <f t="shared" si="230"/>
        <v/>
      </c>
      <c r="CR478" s="49" t="str">
        <f t="shared" si="231"/>
        <v/>
      </c>
      <c r="CS478" s="49" t="str">
        <f t="shared" si="232"/>
        <v/>
      </c>
      <c r="CT478" s="49" t="str">
        <f t="shared" si="233"/>
        <v/>
      </c>
      <c r="CU478" s="49" t="str">
        <f t="shared" si="234"/>
        <v/>
      </c>
      <c r="CV478" s="16" t="str">
        <f t="shared" si="235"/>
        <v/>
      </c>
      <c r="CX478" s="48" t="str">
        <f t="shared" si="236"/>
        <v/>
      </c>
      <c r="CY478" s="49" t="str">
        <f t="shared" si="237"/>
        <v/>
      </c>
      <c r="CZ478" s="49" t="str">
        <f t="shared" si="238"/>
        <v/>
      </c>
      <c r="DA478" s="49" t="str">
        <f t="shared" si="239"/>
        <v/>
      </c>
      <c r="DB478" s="49" t="str">
        <f t="shared" si="240"/>
        <v/>
      </c>
      <c r="DC478" s="49" t="str">
        <f t="shared" si="241"/>
        <v/>
      </c>
      <c r="DD478" s="49" t="str">
        <f t="shared" si="242"/>
        <v/>
      </c>
      <c r="DE478" s="49" t="str">
        <f t="shared" si="243"/>
        <v/>
      </c>
      <c r="DF478" s="49" t="str">
        <f t="shared" si="244"/>
        <v/>
      </c>
      <c r="DG478" s="49" t="str">
        <f t="shared" si="245"/>
        <v/>
      </c>
      <c r="DH478" s="49" t="str">
        <f t="shared" si="246"/>
        <v/>
      </c>
      <c r="DI478" s="49" t="str">
        <f t="shared" si="247"/>
        <v/>
      </c>
      <c r="DJ478" s="49" t="str">
        <f t="shared" si="248"/>
        <v/>
      </c>
      <c r="DK478" s="49" t="str">
        <f t="shared" si="249"/>
        <v/>
      </c>
      <c r="DL478" s="16" t="str">
        <f t="shared" si="250"/>
        <v/>
      </c>
      <c r="DN478" s="17" t="str">
        <f t="shared" si="251"/>
        <v>Oct 2020</v>
      </c>
    </row>
    <row r="479" spans="1:118" x14ac:dyDescent="0.25">
      <c r="A479" s="30"/>
      <c r="B479" s="102">
        <f>IF(B478="", "", IFERROR(IF(B478+1&gt;Settings!$G$25, "", B478+1), ""))</f>
        <v>44115</v>
      </c>
      <c r="C479" s="294"/>
      <c r="D479" s="295"/>
      <c r="E479" s="295"/>
      <c r="F479" s="295"/>
      <c r="G479" s="295"/>
      <c r="H479" s="295"/>
      <c r="I479" s="295"/>
      <c r="J479" s="295"/>
      <c r="K479" s="295"/>
      <c r="L479" s="295"/>
      <c r="M479" s="295"/>
      <c r="N479" s="295"/>
      <c r="O479" s="295"/>
      <c r="P479" s="295"/>
      <c r="Q479" s="296"/>
      <c r="R479" s="30"/>
      <c r="T479" s="17" t="str">
        <f>IF($B479="", "", IF($B479&lt;Settings!$G$23, "Old", "New"))</f>
        <v>New</v>
      </c>
      <c r="AL479" s="118" t="str">
        <f>IF(OR($B479="", C479="", C$10="", AL$9), "", IFERROR($B479+INDEX(Settings!$AF$19:$AF$33, MATCH(C$10, Settings!$Y$19:$Y$33, 0))+IF(INDEX(Settings!$AI$19:$AI$33, MATCH(C$10, Settings!$Y$19:$Y$33, 0))="", 0, INDEX($AO$2:$AU$8, MATCH(TEXT($B479, "ddd"), $AN$2:$AN$8, 0), MATCH(INDEX(Settings!$AI$19:$AI$33, MATCH(C$10, Settings!$Y$19:$Y$33, 0)), $AO$1:$AU$1, 0))), 0))</f>
        <v/>
      </c>
      <c r="AM479" s="119" t="str">
        <f>IF(OR($B479="", D479="", D$10="", AM$9), "", IFERROR($B479+INDEX(Settings!$AF$19:$AF$33, MATCH(D$10, Settings!$Y$19:$Y$33, 0))+IF(INDEX(Settings!$AI$19:$AI$33, MATCH(D$10, Settings!$Y$19:$Y$33, 0))="", 0, INDEX($AO$2:$AU$8, MATCH(TEXT($B479, "ddd"), $AN$2:$AN$8, 0), MATCH(INDEX(Settings!$AI$19:$AI$33, MATCH(D$10, Settings!$Y$19:$Y$33, 0)), $AO$1:$AU$1, 0))), 0))</f>
        <v/>
      </c>
      <c r="AN479" s="119" t="str">
        <f>IF(OR($B479="", E479="", E$10="", AN$9), "", IFERROR($B479+INDEX(Settings!$AF$19:$AF$33, MATCH(E$10, Settings!$Y$19:$Y$33, 0))+IF(INDEX(Settings!$AI$19:$AI$33, MATCH(E$10, Settings!$Y$19:$Y$33, 0))="", 0, INDEX($AO$2:$AU$8, MATCH(TEXT($B479, "ddd"), $AN$2:$AN$8, 0), MATCH(INDEX(Settings!$AI$19:$AI$33, MATCH(E$10, Settings!$Y$19:$Y$33, 0)), $AO$1:$AU$1, 0))), 0))</f>
        <v/>
      </c>
      <c r="AO479" s="119" t="str">
        <f>IF(OR($B479="", F479="", F$10="", AO$9), "", IFERROR($B479+INDEX(Settings!$AF$19:$AF$33, MATCH(F$10, Settings!$Y$19:$Y$33, 0))+IF(INDEX(Settings!$AI$19:$AI$33, MATCH(F$10, Settings!$Y$19:$Y$33, 0))="", 0, INDEX($AO$2:$AU$8, MATCH(TEXT($B479, "ddd"), $AN$2:$AN$8, 0), MATCH(INDEX(Settings!$AI$19:$AI$33, MATCH(F$10, Settings!$Y$19:$Y$33, 0)), $AO$1:$AU$1, 0))), 0))</f>
        <v/>
      </c>
      <c r="AP479" s="119" t="str">
        <f>IF(OR($B479="", G479="", G$10="", AP$9), "", IFERROR($B479+INDEX(Settings!$AF$19:$AF$33, MATCH(G$10, Settings!$Y$19:$Y$33, 0))+IF(INDEX(Settings!$AI$19:$AI$33, MATCH(G$10, Settings!$Y$19:$Y$33, 0))="", 0, INDEX($AO$2:$AU$8, MATCH(TEXT($B479, "ddd"), $AN$2:$AN$8, 0), MATCH(INDEX(Settings!$AI$19:$AI$33, MATCH(G$10, Settings!$Y$19:$Y$33, 0)), $AO$1:$AU$1, 0))), 0))</f>
        <v/>
      </c>
      <c r="AQ479" s="119" t="str">
        <f>IF(OR($B479="", H479="", H$10="", AQ$9), "", IFERROR($B479+INDEX(Settings!$AF$19:$AF$33, MATCH(H$10, Settings!$Y$19:$Y$33, 0))+IF(INDEX(Settings!$AI$19:$AI$33, MATCH(H$10, Settings!$Y$19:$Y$33, 0))="", 0, INDEX($AO$2:$AU$8, MATCH(TEXT($B479, "ddd"), $AN$2:$AN$8, 0), MATCH(INDEX(Settings!$AI$19:$AI$33, MATCH(H$10, Settings!$Y$19:$Y$33, 0)), $AO$1:$AU$1, 0))), 0))</f>
        <v/>
      </c>
      <c r="AR479" s="119" t="str">
        <f>IF(OR($B479="", I479="", I$10="", AR$9), "", IFERROR($B479+INDEX(Settings!$AF$19:$AF$33, MATCH(I$10, Settings!$Y$19:$Y$33, 0))+IF(INDEX(Settings!$AI$19:$AI$33, MATCH(I$10, Settings!$Y$19:$Y$33, 0))="", 0, INDEX($AO$2:$AU$8, MATCH(TEXT($B479, "ddd"), $AN$2:$AN$8, 0), MATCH(INDEX(Settings!$AI$19:$AI$33, MATCH(I$10, Settings!$Y$19:$Y$33, 0)), $AO$1:$AU$1, 0))), 0))</f>
        <v/>
      </c>
      <c r="AS479" s="119" t="str">
        <f>IF(OR($B479="", J479="", J$10="", AS$9), "", IFERROR($B479+INDEX(Settings!$AF$19:$AF$33, MATCH(J$10, Settings!$Y$19:$Y$33, 0))+IF(INDEX(Settings!$AI$19:$AI$33, MATCH(J$10, Settings!$Y$19:$Y$33, 0))="", 0, INDEX($AO$2:$AU$8, MATCH(TEXT($B479, "ddd"), $AN$2:$AN$8, 0), MATCH(INDEX(Settings!$AI$19:$AI$33, MATCH(J$10, Settings!$Y$19:$Y$33, 0)), $AO$1:$AU$1, 0))), 0))</f>
        <v/>
      </c>
      <c r="AT479" s="119" t="str">
        <f>IF(OR($B479="", K479="", K$10="", AT$9), "", IFERROR($B479+INDEX(Settings!$AF$19:$AF$33, MATCH(K$10, Settings!$Y$19:$Y$33, 0))+IF(INDEX(Settings!$AI$19:$AI$33, MATCH(K$10, Settings!$Y$19:$Y$33, 0))="", 0, INDEX($AO$2:$AU$8, MATCH(TEXT($B479, "ddd"), $AN$2:$AN$8, 0), MATCH(INDEX(Settings!$AI$19:$AI$33, MATCH(K$10, Settings!$Y$19:$Y$33, 0)), $AO$1:$AU$1, 0))), 0))</f>
        <v/>
      </c>
      <c r="AU479" s="119" t="str">
        <f>IF(OR($B479="", L479="", L$10="", AU$9), "", IFERROR($B479+INDEX(Settings!$AF$19:$AF$33, MATCH(L$10, Settings!$Y$19:$Y$33, 0))+IF(INDEX(Settings!$AI$19:$AI$33, MATCH(L$10, Settings!$Y$19:$Y$33, 0))="", 0, INDEX($AO$2:$AU$8, MATCH(TEXT($B479, "ddd"), $AN$2:$AN$8, 0), MATCH(INDEX(Settings!$AI$19:$AI$33, MATCH(L$10, Settings!$Y$19:$Y$33, 0)), $AO$1:$AU$1, 0))), 0))</f>
        <v/>
      </c>
      <c r="AV479" s="119" t="str">
        <f>IF(OR($B479="", M479="", M$10="", AV$9), "", IFERROR($B479+INDEX(Settings!$AF$19:$AF$33, MATCH(M$10, Settings!$Y$19:$Y$33, 0))+IF(INDEX(Settings!$AI$19:$AI$33, MATCH(M$10, Settings!$Y$19:$Y$33, 0))="", 0, INDEX($AO$2:$AU$8, MATCH(TEXT($B479, "ddd"), $AN$2:$AN$8, 0), MATCH(INDEX(Settings!$AI$19:$AI$33, MATCH(M$10, Settings!$Y$19:$Y$33, 0)), $AO$1:$AU$1, 0))), 0))</f>
        <v/>
      </c>
      <c r="AW479" s="119" t="str">
        <f>IF(OR($B479="", N479="", N$10="", AW$9), "", IFERROR($B479+INDEX(Settings!$AF$19:$AF$33, MATCH(N$10, Settings!$Y$19:$Y$33, 0))+IF(INDEX(Settings!$AI$19:$AI$33, MATCH(N$10, Settings!$Y$19:$Y$33, 0))="", 0, INDEX($AO$2:$AU$8, MATCH(TEXT($B479, "ddd"), $AN$2:$AN$8, 0), MATCH(INDEX(Settings!$AI$19:$AI$33, MATCH(N$10, Settings!$Y$19:$Y$33, 0)), $AO$1:$AU$1, 0))), 0))</f>
        <v/>
      </c>
      <c r="AX479" s="119" t="str">
        <f>IF(OR($B479="", O479="", O$10="", AX$9), "", IFERROR($B479+INDEX(Settings!$AF$19:$AF$33, MATCH(O$10, Settings!$Y$19:$Y$33, 0))+IF(INDEX(Settings!$AI$19:$AI$33, MATCH(O$10, Settings!$Y$19:$Y$33, 0))="", 0, INDEX($AO$2:$AU$8, MATCH(TEXT($B479, "ddd"), $AN$2:$AN$8, 0), MATCH(INDEX(Settings!$AI$19:$AI$33, MATCH(O$10, Settings!$Y$19:$Y$33, 0)), $AO$1:$AU$1, 0))), 0))</f>
        <v/>
      </c>
      <c r="AY479" s="119" t="str">
        <f>IF(OR($B479="", P479="", P$10="", AY$9), "", IFERROR($B479+INDEX(Settings!$AF$19:$AF$33, MATCH(P$10, Settings!$Y$19:$Y$33, 0))+IF(INDEX(Settings!$AI$19:$AI$33, MATCH(P$10, Settings!$Y$19:$Y$33, 0))="", 0, INDEX($AO$2:$AU$8, MATCH(TEXT($B479, "ddd"), $AN$2:$AN$8, 0), MATCH(INDEX(Settings!$AI$19:$AI$33, MATCH(P$10, Settings!$Y$19:$Y$33, 0)), $AO$1:$AU$1, 0))), 0))</f>
        <v/>
      </c>
      <c r="AZ479" s="120" t="str">
        <f>IF(OR($B479="", Q479="", Q$10="", AZ$9), "", IFERROR($B479+INDEX(Settings!$AF$19:$AF$33, MATCH(Q$10, Settings!$Y$19:$Y$33, 0))+IF(INDEX(Settings!$AI$19:$AI$33, MATCH(Q$10, Settings!$Y$19:$Y$33, 0))="", 0, INDEX($AO$2:$AU$8, MATCH(TEXT($B479, "ddd"), $AN$2:$AN$8, 0), MATCH(INDEX(Settings!$AI$19:$AI$33, MATCH(Q$10, Settings!$Y$19:$Y$33, 0)), $AO$1:$AU$1, 0))), 0))</f>
        <v/>
      </c>
      <c r="BB479" s="118" t="str">
        <f>IF(OR(C$10="", $B479="", C479="", BB$9=""), "", IFERROR(WORKDAY((DATE(YEAR($B479), MONTH($B479)+INDEX(Settings!$AM$19:$AM$33, MATCH(C$10, Settings!$Y$19:$Y$33, 0)), IF(INDEX(Settings!$AQ$19:$AQ$33, MATCH(C$10, Settings!$Y$19:$Y$33, 0))=0, DAY($B479), INDEX(Settings!$AQ$19:$AQ$33, MATCH(C$10, Settings!$Y$19:$Y$33, 0))))-1), 1, Settings!$AY$23:$AY$38), ""))</f>
        <v/>
      </c>
      <c r="BC479" s="119" t="str">
        <f>IF(OR(D$10="", $B479="", D479="", BC$9=""), "", IFERROR(WORKDAY((DATE(YEAR($B479), MONTH($B479)+INDEX(Settings!$AM$19:$AM$33, MATCH(D$10, Settings!$Y$19:$Y$33, 0)), IF(INDEX(Settings!$AQ$19:$AQ$33, MATCH(D$10, Settings!$Y$19:$Y$33, 0))=0, DAY($B479), INDEX(Settings!$AQ$19:$AQ$33, MATCH(D$10, Settings!$Y$19:$Y$33, 0))))-1), 1, Settings!$AY$23:$AY$38), ""))</f>
        <v/>
      </c>
      <c r="BD479" s="119" t="str">
        <f>IF(OR(E$10="", $B479="", E479="", BD$9=""), "", IFERROR(WORKDAY((DATE(YEAR($B479), MONTH($B479)+INDEX(Settings!$AM$19:$AM$33, MATCH(E$10, Settings!$Y$19:$Y$33, 0)), IF(INDEX(Settings!$AQ$19:$AQ$33, MATCH(E$10, Settings!$Y$19:$Y$33, 0))=0, DAY($B479), INDEX(Settings!$AQ$19:$AQ$33, MATCH(E$10, Settings!$Y$19:$Y$33, 0))))-1), 1, Settings!$AY$23:$AY$38), ""))</f>
        <v/>
      </c>
      <c r="BE479" s="119" t="str">
        <f>IF(OR(F$10="", $B479="", F479="", BE$9=""), "", IFERROR(WORKDAY((DATE(YEAR($B479), MONTH($B479)+INDEX(Settings!$AM$19:$AM$33, MATCH(F$10, Settings!$Y$19:$Y$33, 0)), IF(INDEX(Settings!$AQ$19:$AQ$33, MATCH(F$10, Settings!$Y$19:$Y$33, 0))=0, DAY($B479), INDEX(Settings!$AQ$19:$AQ$33, MATCH(F$10, Settings!$Y$19:$Y$33, 0))))-1), 1, Settings!$AY$23:$AY$38), ""))</f>
        <v/>
      </c>
      <c r="BF479" s="119" t="str">
        <f>IF(OR(G$10="", $B479="", G479="", BF$9=""), "", IFERROR(WORKDAY((DATE(YEAR($B479), MONTH($B479)+INDEX(Settings!$AM$19:$AM$33, MATCH(G$10, Settings!$Y$19:$Y$33, 0)), IF(INDEX(Settings!$AQ$19:$AQ$33, MATCH(G$10, Settings!$Y$19:$Y$33, 0))=0, DAY($B479), INDEX(Settings!$AQ$19:$AQ$33, MATCH(G$10, Settings!$Y$19:$Y$33, 0))))-1), 1, Settings!$AY$23:$AY$38), ""))</f>
        <v/>
      </c>
      <c r="BG479" s="119" t="str">
        <f>IF(OR(H$10="", $B479="", H479="", BG$9=""), "", IFERROR(WORKDAY((DATE(YEAR($B479), MONTH($B479)+INDEX(Settings!$AM$19:$AM$33, MATCH(H$10, Settings!$Y$19:$Y$33, 0)), IF(INDEX(Settings!$AQ$19:$AQ$33, MATCH(H$10, Settings!$Y$19:$Y$33, 0))=0, DAY($B479), INDEX(Settings!$AQ$19:$AQ$33, MATCH(H$10, Settings!$Y$19:$Y$33, 0))))-1), 1, Settings!$AY$23:$AY$38), ""))</f>
        <v/>
      </c>
      <c r="BH479" s="119" t="str">
        <f>IF(OR(I$10="", $B479="", I479="", BH$9=""), "", IFERROR(WORKDAY((DATE(YEAR($B479), MONTH($B479)+INDEX(Settings!$AM$19:$AM$33, MATCH(I$10, Settings!$Y$19:$Y$33, 0)), IF(INDEX(Settings!$AQ$19:$AQ$33, MATCH(I$10, Settings!$Y$19:$Y$33, 0))=0, DAY($B479), INDEX(Settings!$AQ$19:$AQ$33, MATCH(I$10, Settings!$Y$19:$Y$33, 0))))-1), 1, Settings!$AY$23:$AY$38), ""))</f>
        <v/>
      </c>
      <c r="BI479" s="119" t="str">
        <f>IF(OR(J$10="", $B479="", J479="", BI$9=""), "", IFERROR(WORKDAY((DATE(YEAR($B479), MONTH($B479)+INDEX(Settings!$AM$19:$AM$33, MATCH(J$10, Settings!$Y$19:$Y$33, 0)), IF(INDEX(Settings!$AQ$19:$AQ$33, MATCH(J$10, Settings!$Y$19:$Y$33, 0))=0, DAY($B479), INDEX(Settings!$AQ$19:$AQ$33, MATCH(J$10, Settings!$Y$19:$Y$33, 0))))-1), 1, Settings!$AY$23:$AY$38), ""))</f>
        <v/>
      </c>
      <c r="BJ479" s="119" t="str">
        <f>IF(OR(K$10="", $B479="", K479="", BJ$9=""), "", IFERROR(WORKDAY((DATE(YEAR($B479), MONTH($B479)+INDEX(Settings!$AM$19:$AM$33, MATCH(K$10, Settings!$Y$19:$Y$33, 0)), IF(INDEX(Settings!$AQ$19:$AQ$33, MATCH(K$10, Settings!$Y$19:$Y$33, 0))=0, DAY($B479), INDEX(Settings!$AQ$19:$AQ$33, MATCH(K$10, Settings!$Y$19:$Y$33, 0))))-1), 1, Settings!$AY$23:$AY$38), ""))</f>
        <v/>
      </c>
      <c r="BK479" s="119" t="str">
        <f>IF(OR(L$10="", $B479="", L479="", BK$9=""), "", IFERROR(WORKDAY((DATE(YEAR($B479), MONTH($B479)+INDEX(Settings!$AM$19:$AM$33, MATCH(L$10, Settings!$Y$19:$Y$33, 0)), IF(INDEX(Settings!$AQ$19:$AQ$33, MATCH(L$10, Settings!$Y$19:$Y$33, 0))=0, DAY($B479), INDEX(Settings!$AQ$19:$AQ$33, MATCH(L$10, Settings!$Y$19:$Y$33, 0))))-1), 1, Settings!$AY$23:$AY$38), ""))</f>
        <v/>
      </c>
      <c r="BL479" s="119" t="str">
        <f>IF(OR(M$10="", $B479="", M479="", BL$9=""), "", IFERROR(WORKDAY((DATE(YEAR($B479), MONTH($B479)+INDEX(Settings!$AM$19:$AM$33, MATCH(M$10, Settings!$Y$19:$Y$33, 0)), IF(INDEX(Settings!$AQ$19:$AQ$33, MATCH(M$10, Settings!$Y$19:$Y$33, 0))=0, DAY($B479), INDEX(Settings!$AQ$19:$AQ$33, MATCH(M$10, Settings!$Y$19:$Y$33, 0))))-1), 1, Settings!$AY$23:$AY$38), ""))</f>
        <v/>
      </c>
      <c r="BM479" s="119" t="str">
        <f>IF(OR(N$10="", $B479="", N479="", BM$9=""), "", IFERROR(WORKDAY((DATE(YEAR($B479), MONTH($B479)+INDEX(Settings!$AM$19:$AM$33, MATCH(N$10, Settings!$Y$19:$Y$33, 0)), IF(INDEX(Settings!$AQ$19:$AQ$33, MATCH(N$10, Settings!$Y$19:$Y$33, 0))=0, DAY($B479), INDEX(Settings!$AQ$19:$AQ$33, MATCH(N$10, Settings!$Y$19:$Y$33, 0))))-1), 1, Settings!$AY$23:$AY$38), ""))</f>
        <v/>
      </c>
      <c r="BN479" s="119" t="str">
        <f>IF(OR(O$10="", $B479="", O479="", BN$9=""), "", IFERROR(WORKDAY((DATE(YEAR($B479), MONTH($B479)+INDEX(Settings!$AM$19:$AM$33, MATCH(O$10, Settings!$Y$19:$Y$33, 0)), IF(INDEX(Settings!$AQ$19:$AQ$33, MATCH(O$10, Settings!$Y$19:$Y$33, 0))=0, DAY($B479), INDEX(Settings!$AQ$19:$AQ$33, MATCH(O$10, Settings!$Y$19:$Y$33, 0))))-1), 1, Settings!$AY$23:$AY$38), ""))</f>
        <v/>
      </c>
      <c r="BO479" s="119" t="str">
        <f>IF(OR(P$10="", $B479="", P479="", BO$9=""), "", IFERROR(WORKDAY((DATE(YEAR($B479), MONTH($B479)+INDEX(Settings!$AM$19:$AM$33, MATCH(P$10, Settings!$Y$19:$Y$33, 0)), IF(INDEX(Settings!$AQ$19:$AQ$33, MATCH(P$10, Settings!$Y$19:$Y$33, 0))=0, DAY($B479), INDEX(Settings!$AQ$19:$AQ$33, MATCH(P$10, Settings!$Y$19:$Y$33, 0))))-1), 1, Settings!$AY$23:$AY$38), ""))</f>
        <v/>
      </c>
      <c r="BP479" s="120" t="str">
        <f>IF(OR(Q$10="", $B479="", Q479="", BP$9=""), "", IFERROR(WORKDAY((DATE(YEAR($B479), MONTH($B479)+INDEX(Settings!$AM$19:$AM$33, MATCH(Q$10, Settings!$Y$19:$Y$33, 0)), IF(INDEX(Settings!$AQ$19:$AQ$33, MATCH(Q$10, Settings!$Y$19:$Y$33, 0))=0, DAY($B479), INDEX(Settings!$AQ$19:$AQ$33, MATCH(Q$10, Settings!$Y$19:$Y$33, 0))))-1), 1, Settings!$AY$23:$AY$38), ""))</f>
        <v/>
      </c>
      <c r="BR479" s="118" t="str">
        <f>IF(BB479="", "", IF(BB479&lt;=$B479, WORKDAY(DATE(YEAR($BB479), MONTH(BB479)+1, DAY(BB479)-1), 1, Settings!$AY$23:$AY$38), BB479))</f>
        <v/>
      </c>
      <c r="BS479" s="119" t="str">
        <f>IF(BC479="", "", IF(BC479&lt;=$B479, WORKDAY(DATE(YEAR($BB479), MONTH(BC479)+1, DAY(BC479)-1), 1, Settings!$AY$23:$AY$38), BC479))</f>
        <v/>
      </c>
      <c r="BT479" s="119" t="str">
        <f>IF(BD479="", "", IF(BD479&lt;=$B479, WORKDAY(DATE(YEAR($BB479), MONTH(BD479)+1, DAY(BD479)-1), 1, Settings!$AY$23:$AY$38), BD479))</f>
        <v/>
      </c>
      <c r="BU479" s="119" t="str">
        <f>IF(BE479="", "", IF(BE479&lt;=$B479, WORKDAY(DATE(YEAR($BB479), MONTH(BE479)+1, DAY(BE479)-1), 1, Settings!$AY$23:$AY$38), BE479))</f>
        <v/>
      </c>
      <c r="BV479" s="119" t="str">
        <f>IF(BF479="", "", IF(BF479&lt;=$B479, WORKDAY(DATE(YEAR($BB479), MONTH(BF479)+1, DAY(BF479)-1), 1, Settings!$AY$23:$AY$38), BF479))</f>
        <v/>
      </c>
      <c r="BW479" s="119" t="str">
        <f>IF(BG479="", "", IF(BG479&lt;=$B479, WORKDAY(DATE(YEAR($BB479), MONTH(BG479)+1, DAY(BG479)-1), 1, Settings!$AY$23:$AY$38), BG479))</f>
        <v/>
      </c>
      <c r="BX479" s="119" t="str">
        <f>IF(BH479="", "", IF(BH479&lt;=$B479, WORKDAY(DATE(YEAR($BB479), MONTH(BH479)+1, DAY(BH479)-1), 1, Settings!$AY$23:$AY$38), BH479))</f>
        <v/>
      </c>
      <c r="BY479" s="119" t="str">
        <f>IF(BI479="", "", IF(BI479&lt;=$B479, WORKDAY(DATE(YEAR($BB479), MONTH(BI479)+1, DAY(BI479)-1), 1, Settings!$AY$23:$AY$38), BI479))</f>
        <v/>
      </c>
      <c r="BZ479" s="119" t="str">
        <f>IF(BJ479="", "", IF(BJ479&lt;=$B479, WORKDAY(DATE(YEAR($BB479), MONTH(BJ479)+1, DAY(BJ479)-1), 1, Settings!$AY$23:$AY$38), BJ479))</f>
        <v/>
      </c>
      <c r="CA479" s="119" t="str">
        <f>IF(BK479="", "", IF(BK479&lt;=$B479, WORKDAY(DATE(YEAR($BB479), MONTH(BK479)+1, DAY(BK479)-1), 1, Settings!$AY$23:$AY$38), BK479))</f>
        <v/>
      </c>
      <c r="CB479" s="119" t="str">
        <f>IF(BL479="", "", IF(BL479&lt;=$B479, WORKDAY(DATE(YEAR($BB479), MONTH(BL479)+1, DAY(BL479)-1), 1, Settings!$AY$23:$AY$38), BL479))</f>
        <v/>
      </c>
      <c r="CC479" s="119" t="str">
        <f>IF(BM479="", "", IF(BM479&lt;=$B479, WORKDAY(DATE(YEAR($BB479), MONTH(BM479)+1, DAY(BM479)-1), 1, Settings!$AY$23:$AY$38), BM479))</f>
        <v/>
      </c>
      <c r="CD479" s="119" t="str">
        <f>IF(BN479="", "", IF(BN479&lt;=$B479, WORKDAY(DATE(YEAR($BB479), MONTH(BN479)+1, DAY(BN479)-1), 1, Settings!$AY$23:$AY$38), BN479))</f>
        <v/>
      </c>
      <c r="CE479" s="119" t="str">
        <f>IF(BO479="", "", IF(BO479&lt;=$B479, WORKDAY(DATE(YEAR($BB479), MONTH(BO479)+1, DAY(BO479)-1), 1, Settings!$AY$23:$AY$38), BO479))</f>
        <v/>
      </c>
      <c r="CF479" s="120" t="str">
        <f>IF(BP479="", "", IF(BP479&lt;=$B479, WORKDAY(DATE(YEAR($BB479), MONTH(BP479)+1, DAY(BP479)-1), 1, Settings!$AY$23:$AY$38), BP479))</f>
        <v/>
      </c>
      <c r="CH479" s="48" t="str">
        <f t="shared" si="221"/>
        <v/>
      </c>
      <c r="CI479" s="49" t="str">
        <f t="shared" si="222"/>
        <v/>
      </c>
      <c r="CJ479" s="49" t="str">
        <f t="shared" si="223"/>
        <v/>
      </c>
      <c r="CK479" s="49" t="str">
        <f t="shared" si="224"/>
        <v/>
      </c>
      <c r="CL479" s="49" t="str">
        <f t="shared" si="225"/>
        <v/>
      </c>
      <c r="CM479" s="49" t="str">
        <f t="shared" si="226"/>
        <v/>
      </c>
      <c r="CN479" s="49" t="str">
        <f t="shared" si="227"/>
        <v/>
      </c>
      <c r="CO479" s="49" t="str">
        <f t="shared" si="228"/>
        <v/>
      </c>
      <c r="CP479" s="49" t="str">
        <f t="shared" si="229"/>
        <v/>
      </c>
      <c r="CQ479" s="49" t="str">
        <f t="shared" si="230"/>
        <v/>
      </c>
      <c r="CR479" s="49" t="str">
        <f t="shared" si="231"/>
        <v/>
      </c>
      <c r="CS479" s="49" t="str">
        <f t="shared" si="232"/>
        <v/>
      </c>
      <c r="CT479" s="49" t="str">
        <f t="shared" si="233"/>
        <v/>
      </c>
      <c r="CU479" s="49" t="str">
        <f t="shared" si="234"/>
        <v/>
      </c>
      <c r="CV479" s="16" t="str">
        <f t="shared" si="235"/>
        <v/>
      </c>
      <c r="CX479" s="48" t="str">
        <f t="shared" si="236"/>
        <v/>
      </c>
      <c r="CY479" s="49" t="str">
        <f t="shared" si="237"/>
        <v/>
      </c>
      <c r="CZ479" s="49" t="str">
        <f t="shared" si="238"/>
        <v/>
      </c>
      <c r="DA479" s="49" t="str">
        <f t="shared" si="239"/>
        <v/>
      </c>
      <c r="DB479" s="49" t="str">
        <f t="shared" si="240"/>
        <v/>
      </c>
      <c r="DC479" s="49" t="str">
        <f t="shared" si="241"/>
        <v/>
      </c>
      <c r="DD479" s="49" t="str">
        <f t="shared" si="242"/>
        <v/>
      </c>
      <c r="DE479" s="49" t="str">
        <f t="shared" si="243"/>
        <v/>
      </c>
      <c r="DF479" s="49" t="str">
        <f t="shared" si="244"/>
        <v/>
      </c>
      <c r="DG479" s="49" t="str">
        <f t="shared" si="245"/>
        <v/>
      </c>
      <c r="DH479" s="49" t="str">
        <f t="shared" si="246"/>
        <v/>
      </c>
      <c r="DI479" s="49" t="str">
        <f t="shared" si="247"/>
        <v/>
      </c>
      <c r="DJ479" s="49" t="str">
        <f t="shared" si="248"/>
        <v/>
      </c>
      <c r="DK479" s="49" t="str">
        <f t="shared" si="249"/>
        <v/>
      </c>
      <c r="DL479" s="16" t="str">
        <f t="shared" si="250"/>
        <v/>
      </c>
      <c r="DN479" s="17" t="str">
        <f t="shared" si="251"/>
        <v>Oct 2020</v>
      </c>
    </row>
    <row r="480" spans="1:118" x14ac:dyDescent="0.25">
      <c r="A480" s="30"/>
      <c r="B480" s="102">
        <f>IF(B479="", "", IFERROR(IF(B479+1&gt;Settings!$G$25, "", B479+1), ""))</f>
        <v>44116</v>
      </c>
      <c r="C480" s="294"/>
      <c r="D480" s="295"/>
      <c r="E480" s="295"/>
      <c r="F480" s="295"/>
      <c r="G480" s="295"/>
      <c r="H480" s="295"/>
      <c r="I480" s="295"/>
      <c r="J480" s="295"/>
      <c r="K480" s="295"/>
      <c r="L480" s="295"/>
      <c r="M480" s="295"/>
      <c r="N480" s="295"/>
      <c r="O480" s="295"/>
      <c r="P480" s="295"/>
      <c r="Q480" s="296"/>
      <c r="R480" s="30"/>
      <c r="T480" s="17" t="str">
        <f>IF($B480="", "", IF($B480&lt;Settings!$G$23, "Old", "New"))</f>
        <v>New</v>
      </c>
      <c r="AL480" s="118" t="str">
        <f>IF(OR($B480="", C480="", C$10="", AL$9), "", IFERROR($B480+INDEX(Settings!$AF$19:$AF$33, MATCH(C$10, Settings!$Y$19:$Y$33, 0))+IF(INDEX(Settings!$AI$19:$AI$33, MATCH(C$10, Settings!$Y$19:$Y$33, 0))="", 0, INDEX($AO$2:$AU$8, MATCH(TEXT($B480, "ddd"), $AN$2:$AN$8, 0), MATCH(INDEX(Settings!$AI$19:$AI$33, MATCH(C$10, Settings!$Y$19:$Y$33, 0)), $AO$1:$AU$1, 0))), 0))</f>
        <v/>
      </c>
      <c r="AM480" s="119" t="str">
        <f>IF(OR($B480="", D480="", D$10="", AM$9), "", IFERROR($B480+INDEX(Settings!$AF$19:$AF$33, MATCH(D$10, Settings!$Y$19:$Y$33, 0))+IF(INDEX(Settings!$AI$19:$AI$33, MATCH(D$10, Settings!$Y$19:$Y$33, 0))="", 0, INDEX($AO$2:$AU$8, MATCH(TEXT($B480, "ddd"), $AN$2:$AN$8, 0), MATCH(INDEX(Settings!$AI$19:$AI$33, MATCH(D$10, Settings!$Y$19:$Y$33, 0)), $AO$1:$AU$1, 0))), 0))</f>
        <v/>
      </c>
      <c r="AN480" s="119" t="str">
        <f>IF(OR($B480="", E480="", E$10="", AN$9), "", IFERROR($B480+INDEX(Settings!$AF$19:$AF$33, MATCH(E$10, Settings!$Y$19:$Y$33, 0))+IF(INDEX(Settings!$AI$19:$AI$33, MATCH(E$10, Settings!$Y$19:$Y$33, 0))="", 0, INDEX($AO$2:$AU$8, MATCH(TEXT($B480, "ddd"), $AN$2:$AN$8, 0), MATCH(INDEX(Settings!$AI$19:$AI$33, MATCH(E$10, Settings!$Y$19:$Y$33, 0)), $AO$1:$AU$1, 0))), 0))</f>
        <v/>
      </c>
      <c r="AO480" s="119" t="str">
        <f>IF(OR($B480="", F480="", F$10="", AO$9), "", IFERROR($B480+INDEX(Settings!$AF$19:$AF$33, MATCH(F$10, Settings!$Y$19:$Y$33, 0))+IF(INDEX(Settings!$AI$19:$AI$33, MATCH(F$10, Settings!$Y$19:$Y$33, 0))="", 0, INDEX($AO$2:$AU$8, MATCH(TEXT($B480, "ddd"), $AN$2:$AN$8, 0), MATCH(INDEX(Settings!$AI$19:$AI$33, MATCH(F$10, Settings!$Y$19:$Y$33, 0)), $AO$1:$AU$1, 0))), 0))</f>
        <v/>
      </c>
      <c r="AP480" s="119" t="str">
        <f>IF(OR($B480="", G480="", G$10="", AP$9), "", IFERROR($B480+INDEX(Settings!$AF$19:$AF$33, MATCH(G$10, Settings!$Y$19:$Y$33, 0))+IF(INDEX(Settings!$AI$19:$AI$33, MATCH(G$10, Settings!$Y$19:$Y$33, 0))="", 0, INDEX($AO$2:$AU$8, MATCH(TEXT($B480, "ddd"), $AN$2:$AN$8, 0), MATCH(INDEX(Settings!$AI$19:$AI$33, MATCH(G$10, Settings!$Y$19:$Y$33, 0)), $AO$1:$AU$1, 0))), 0))</f>
        <v/>
      </c>
      <c r="AQ480" s="119" t="str">
        <f>IF(OR($B480="", H480="", H$10="", AQ$9), "", IFERROR($B480+INDEX(Settings!$AF$19:$AF$33, MATCH(H$10, Settings!$Y$19:$Y$33, 0))+IF(INDEX(Settings!$AI$19:$AI$33, MATCH(H$10, Settings!$Y$19:$Y$33, 0))="", 0, INDEX($AO$2:$AU$8, MATCH(TEXT($B480, "ddd"), $AN$2:$AN$8, 0), MATCH(INDEX(Settings!$AI$19:$AI$33, MATCH(H$10, Settings!$Y$19:$Y$33, 0)), $AO$1:$AU$1, 0))), 0))</f>
        <v/>
      </c>
      <c r="AR480" s="119" t="str">
        <f>IF(OR($B480="", I480="", I$10="", AR$9), "", IFERROR($B480+INDEX(Settings!$AF$19:$AF$33, MATCH(I$10, Settings!$Y$19:$Y$33, 0))+IF(INDEX(Settings!$AI$19:$AI$33, MATCH(I$10, Settings!$Y$19:$Y$33, 0))="", 0, INDEX($AO$2:$AU$8, MATCH(TEXT($B480, "ddd"), $AN$2:$AN$8, 0), MATCH(INDEX(Settings!$AI$19:$AI$33, MATCH(I$10, Settings!$Y$19:$Y$33, 0)), $AO$1:$AU$1, 0))), 0))</f>
        <v/>
      </c>
      <c r="AS480" s="119" t="str">
        <f>IF(OR($B480="", J480="", J$10="", AS$9), "", IFERROR($B480+INDEX(Settings!$AF$19:$AF$33, MATCH(J$10, Settings!$Y$19:$Y$33, 0))+IF(INDEX(Settings!$AI$19:$AI$33, MATCH(J$10, Settings!$Y$19:$Y$33, 0))="", 0, INDEX($AO$2:$AU$8, MATCH(TEXT($B480, "ddd"), $AN$2:$AN$8, 0), MATCH(INDEX(Settings!$AI$19:$AI$33, MATCH(J$10, Settings!$Y$19:$Y$33, 0)), $AO$1:$AU$1, 0))), 0))</f>
        <v/>
      </c>
      <c r="AT480" s="119" t="str">
        <f>IF(OR($B480="", K480="", K$10="", AT$9), "", IFERROR($B480+INDEX(Settings!$AF$19:$AF$33, MATCH(K$10, Settings!$Y$19:$Y$33, 0))+IF(INDEX(Settings!$AI$19:$AI$33, MATCH(K$10, Settings!$Y$19:$Y$33, 0))="", 0, INDEX($AO$2:$AU$8, MATCH(TEXT($B480, "ddd"), $AN$2:$AN$8, 0), MATCH(INDEX(Settings!$AI$19:$AI$33, MATCH(K$10, Settings!$Y$19:$Y$33, 0)), $AO$1:$AU$1, 0))), 0))</f>
        <v/>
      </c>
      <c r="AU480" s="119" t="str">
        <f>IF(OR($B480="", L480="", L$10="", AU$9), "", IFERROR($B480+INDEX(Settings!$AF$19:$AF$33, MATCH(L$10, Settings!$Y$19:$Y$33, 0))+IF(INDEX(Settings!$AI$19:$AI$33, MATCH(L$10, Settings!$Y$19:$Y$33, 0))="", 0, INDEX($AO$2:$AU$8, MATCH(TEXT($B480, "ddd"), $AN$2:$AN$8, 0), MATCH(INDEX(Settings!$AI$19:$AI$33, MATCH(L$10, Settings!$Y$19:$Y$33, 0)), $AO$1:$AU$1, 0))), 0))</f>
        <v/>
      </c>
      <c r="AV480" s="119" t="str">
        <f>IF(OR($B480="", M480="", M$10="", AV$9), "", IFERROR($B480+INDEX(Settings!$AF$19:$AF$33, MATCH(M$10, Settings!$Y$19:$Y$33, 0))+IF(INDEX(Settings!$AI$19:$AI$33, MATCH(M$10, Settings!$Y$19:$Y$33, 0))="", 0, INDEX($AO$2:$AU$8, MATCH(TEXT($B480, "ddd"), $AN$2:$AN$8, 0), MATCH(INDEX(Settings!$AI$19:$AI$33, MATCH(M$10, Settings!$Y$19:$Y$33, 0)), $AO$1:$AU$1, 0))), 0))</f>
        <v/>
      </c>
      <c r="AW480" s="119" t="str">
        <f>IF(OR($B480="", N480="", N$10="", AW$9), "", IFERROR($B480+INDEX(Settings!$AF$19:$AF$33, MATCH(N$10, Settings!$Y$19:$Y$33, 0))+IF(INDEX(Settings!$AI$19:$AI$33, MATCH(N$10, Settings!$Y$19:$Y$33, 0))="", 0, INDEX($AO$2:$AU$8, MATCH(TEXT($B480, "ddd"), $AN$2:$AN$8, 0), MATCH(INDEX(Settings!$AI$19:$AI$33, MATCH(N$10, Settings!$Y$19:$Y$33, 0)), $AO$1:$AU$1, 0))), 0))</f>
        <v/>
      </c>
      <c r="AX480" s="119" t="str">
        <f>IF(OR($B480="", O480="", O$10="", AX$9), "", IFERROR($B480+INDEX(Settings!$AF$19:$AF$33, MATCH(O$10, Settings!$Y$19:$Y$33, 0))+IF(INDEX(Settings!$AI$19:$AI$33, MATCH(O$10, Settings!$Y$19:$Y$33, 0))="", 0, INDEX($AO$2:$AU$8, MATCH(TEXT($B480, "ddd"), $AN$2:$AN$8, 0), MATCH(INDEX(Settings!$AI$19:$AI$33, MATCH(O$10, Settings!$Y$19:$Y$33, 0)), $AO$1:$AU$1, 0))), 0))</f>
        <v/>
      </c>
      <c r="AY480" s="119" t="str">
        <f>IF(OR($B480="", P480="", P$10="", AY$9), "", IFERROR($B480+INDEX(Settings!$AF$19:$AF$33, MATCH(P$10, Settings!$Y$19:$Y$33, 0))+IF(INDEX(Settings!$AI$19:$AI$33, MATCH(P$10, Settings!$Y$19:$Y$33, 0))="", 0, INDEX($AO$2:$AU$8, MATCH(TEXT($B480, "ddd"), $AN$2:$AN$8, 0), MATCH(INDEX(Settings!$AI$19:$AI$33, MATCH(P$10, Settings!$Y$19:$Y$33, 0)), $AO$1:$AU$1, 0))), 0))</f>
        <v/>
      </c>
      <c r="AZ480" s="120" t="str">
        <f>IF(OR($B480="", Q480="", Q$10="", AZ$9), "", IFERROR($B480+INDEX(Settings!$AF$19:$AF$33, MATCH(Q$10, Settings!$Y$19:$Y$33, 0))+IF(INDEX(Settings!$AI$19:$AI$33, MATCH(Q$10, Settings!$Y$19:$Y$33, 0))="", 0, INDEX($AO$2:$AU$8, MATCH(TEXT($B480, "ddd"), $AN$2:$AN$8, 0), MATCH(INDEX(Settings!$AI$19:$AI$33, MATCH(Q$10, Settings!$Y$19:$Y$33, 0)), $AO$1:$AU$1, 0))), 0))</f>
        <v/>
      </c>
      <c r="BB480" s="118" t="str">
        <f>IF(OR(C$10="", $B480="", C480="", BB$9=""), "", IFERROR(WORKDAY((DATE(YEAR($B480), MONTH($B480)+INDEX(Settings!$AM$19:$AM$33, MATCH(C$10, Settings!$Y$19:$Y$33, 0)), IF(INDEX(Settings!$AQ$19:$AQ$33, MATCH(C$10, Settings!$Y$19:$Y$33, 0))=0, DAY($B480), INDEX(Settings!$AQ$19:$AQ$33, MATCH(C$10, Settings!$Y$19:$Y$33, 0))))-1), 1, Settings!$AY$23:$AY$38), ""))</f>
        <v/>
      </c>
      <c r="BC480" s="119" t="str">
        <f>IF(OR(D$10="", $B480="", D480="", BC$9=""), "", IFERROR(WORKDAY((DATE(YEAR($B480), MONTH($B480)+INDEX(Settings!$AM$19:$AM$33, MATCH(D$10, Settings!$Y$19:$Y$33, 0)), IF(INDEX(Settings!$AQ$19:$AQ$33, MATCH(D$10, Settings!$Y$19:$Y$33, 0))=0, DAY($B480), INDEX(Settings!$AQ$19:$AQ$33, MATCH(D$10, Settings!$Y$19:$Y$33, 0))))-1), 1, Settings!$AY$23:$AY$38), ""))</f>
        <v/>
      </c>
      <c r="BD480" s="119" t="str">
        <f>IF(OR(E$10="", $B480="", E480="", BD$9=""), "", IFERROR(WORKDAY((DATE(YEAR($B480), MONTH($B480)+INDEX(Settings!$AM$19:$AM$33, MATCH(E$10, Settings!$Y$19:$Y$33, 0)), IF(INDEX(Settings!$AQ$19:$AQ$33, MATCH(E$10, Settings!$Y$19:$Y$33, 0))=0, DAY($B480), INDEX(Settings!$AQ$19:$AQ$33, MATCH(E$10, Settings!$Y$19:$Y$33, 0))))-1), 1, Settings!$AY$23:$AY$38), ""))</f>
        <v/>
      </c>
      <c r="BE480" s="119" t="str">
        <f>IF(OR(F$10="", $B480="", F480="", BE$9=""), "", IFERROR(WORKDAY((DATE(YEAR($B480), MONTH($B480)+INDEX(Settings!$AM$19:$AM$33, MATCH(F$10, Settings!$Y$19:$Y$33, 0)), IF(INDEX(Settings!$AQ$19:$AQ$33, MATCH(F$10, Settings!$Y$19:$Y$33, 0))=0, DAY($B480), INDEX(Settings!$AQ$19:$AQ$33, MATCH(F$10, Settings!$Y$19:$Y$33, 0))))-1), 1, Settings!$AY$23:$AY$38), ""))</f>
        <v/>
      </c>
      <c r="BF480" s="119" t="str">
        <f>IF(OR(G$10="", $B480="", G480="", BF$9=""), "", IFERROR(WORKDAY((DATE(YEAR($B480), MONTH($B480)+INDEX(Settings!$AM$19:$AM$33, MATCH(G$10, Settings!$Y$19:$Y$33, 0)), IF(INDEX(Settings!$AQ$19:$AQ$33, MATCH(G$10, Settings!$Y$19:$Y$33, 0))=0, DAY($B480), INDEX(Settings!$AQ$19:$AQ$33, MATCH(G$10, Settings!$Y$19:$Y$33, 0))))-1), 1, Settings!$AY$23:$AY$38), ""))</f>
        <v/>
      </c>
      <c r="BG480" s="119" t="str">
        <f>IF(OR(H$10="", $B480="", H480="", BG$9=""), "", IFERROR(WORKDAY((DATE(YEAR($B480), MONTH($B480)+INDEX(Settings!$AM$19:$AM$33, MATCH(H$10, Settings!$Y$19:$Y$33, 0)), IF(INDEX(Settings!$AQ$19:$AQ$33, MATCH(H$10, Settings!$Y$19:$Y$33, 0))=0, DAY($B480), INDEX(Settings!$AQ$19:$AQ$33, MATCH(H$10, Settings!$Y$19:$Y$33, 0))))-1), 1, Settings!$AY$23:$AY$38), ""))</f>
        <v/>
      </c>
      <c r="BH480" s="119" t="str">
        <f>IF(OR(I$10="", $B480="", I480="", BH$9=""), "", IFERROR(WORKDAY((DATE(YEAR($B480), MONTH($B480)+INDEX(Settings!$AM$19:$AM$33, MATCH(I$10, Settings!$Y$19:$Y$33, 0)), IF(INDEX(Settings!$AQ$19:$AQ$33, MATCH(I$10, Settings!$Y$19:$Y$33, 0))=0, DAY($B480), INDEX(Settings!$AQ$19:$AQ$33, MATCH(I$10, Settings!$Y$19:$Y$33, 0))))-1), 1, Settings!$AY$23:$AY$38), ""))</f>
        <v/>
      </c>
      <c r="BI480" s="119" t="str">
        <f>IF(OR(J$10="", $B480="", J480="", BI$9=""), "", IFERROR(WORKDAY((DATE(YEAR($B480), MONTH($B480)+INDEX(Settings!$AM$19:$AM$33, MATCH(J$10, Settings!$Y$19:$Y$33, 0)), IF(INDEX(Settings!$AQ$19:$AQ$33, MATCH(J$10, Settings!$Y$19:$Y$33, 0))=0, DAY($B480), INDEX(Settings!$AQ$19:$AQ$33, MATCH(J$10, Settings!$Y$19:$Y$33, 0))))-1), 1, Settings!$AY$23:$AY$38), ""))</f>
        <v/>
      </c>
      <c r="BJ480" s="119" t="str">
        <f>IF(OR(K$10="", $B480="", K480="", BJ$9=""), "", IFERROR(WORKDAY((DATE(YEAR($B480), MONTH($B480)+INDEX(Settings!$AM$19:$AM$33, MATCH(K$10, Settings!$Y$19:$Y$33, 0)), IF(INDEX(Settings!$AQ$19:$AQ$33, MATCH(K$10, Settings!$Y$19:$Y$33, 0))=0, DAY($B480), INDEX(Settings!$AQ$19:$AQ$33, MATCH(K$10, Settings!$Y$19:$Y$33, 0))))-1), 1, Settings!$AY$23:$AY$38), ""))</f>
        <v/>
      </c>
      <c r="BK480" s="119" t="str">
        <f>IF(OR(L$10="", $B480="", L480="", BK$9=""), "", IFERROR(WORKDAY((DATE(YEAR($B480), MONTH($B480)+INDEX(Settings!$AM$19:$AM$33, MATCH(L$10, Settings!$Y$19:$Y$33, 0)), IF(INDEX(Settings!$AQ$19:$AQ$33, MATCH(L$10, Settings!$Y$19:$Y$33, 0))=0, DAY($B480), INDEX(Settings!$AQ$19:$AQ$33, MATCH(L$10, Settings!$Y$19:$Y$33, 0))))-1), 1, Settings!$AY$23:$AY$38), ""))</f>
        <v/>
      </c>
      <c r="BL480" s="119" t="str">
        <f>IF(OR(M$10="", $B480="", M480="", BL$9=""), "", IFERROR(WORKDAY((DATE(YEAR($B480), MONTH($B480)+INDEX(Settings!$AM$19:$AM$33, MATCH(M$10, Settings!$Y$19:$Y$33, 0)), IF(INDEX(Settings!$AQ$19:$AQ$33, MATCH(M$10, Settings!$Y$19:$Y$33, 0))=0, DAY($B480), INDEX(Settings!$AQ$19:$AQ$33, MATCH(M$10, Settings!$Y$19:$Y$33, 0))))-1), 1, Settings!$AY$23:$AY$38), ""))</f>
        <v/>
      </c>
      <c r="BM480" s="119" t="str">
        <f>IF(OR(N$10="", $B480="", N480="", BM$9=""), "", IFERROR(WORKDAY((DATE(YEAR($B480), MONTH($B480)+INDEX(Settings!$AM$19:$AM$33, MATCH(N$10, Settings!$Y$19:$Y$33, 0)), IF(INDEX(Settings!$AQ$19:$AQ$33, MATCH(N$10, Settings!$Y$19:$Y$33, 0))=0, DAY($B480), INDEX(Settings!$AQ$19:$AQ$33, MATCH(N$10, Settings!$Y$19:$Y$33, 0))))-1), 1, Settings!$AY$23:$AY$38), ""))</f>
        <v/>
      </c>
      <c r="BN480" s="119" t="str">
        <f>IF(OR(O$10="", $B480="", O480="", BN$9=""), "", IFERROR(WORKDAY((DATE(YEAR($B480), MONTH($B480)+INDEX(Settings!$AM$19:$AM$33, MATCH(O$10, Settings!$Y$19:$Y$33, 0)), IF(INDEX(Settings!$AQ$19:$AQ$33, MATCH(O$10, Settings!$Y$19:$Y$33, 0))=0, DAY($B480), INDEX(Settings!$AQ$19:$AQ$33, MATCH(O$10, Settings!$Y$19:$Y$33, 0))))-1), 1, Settings!$AY$23:$AY$38), ""))</f>
        <v/>
      </c>
      <c r="BO480" s="119" t="str">
        <f>IF(OR(P$10="", $B480="", P480="", BO$9=""), "", IFERROR(WORKDAY((DATE(YEAR($B480), MONTH($B480)+INDEX(Settings!$AM$19:$AM$33, MATCH(P$10, Settings!$Y$19:$Y$33, 0)), IF(INDEX(Settings!$AQ$19:$AQ$33, MATCH(P$10, Settings!$Y$19:$Y$33, 0))=0, DAY($B480), INDEX(Settings!$AQ$19:$AQ$33, MATCH(P$10, Settings!$Y$19:$Y$33, 0))))-1), 1, Settings!$AY$23:$AY$38), ""))</f>
        <v/>
      </c>
      <c r="BP480" s="120" t="str">
        <f>IF(OR(Q$10="", $B480="", Q480="", BP$9=""), "", IFERROR(WORKDAY((DATE(YEAR($B480), MONTH($B480)+INDEX(Settings!$AM$19:$AM$33, MATCH(Q$10, Settings!$Y$19:$Y$33, 0)), IF(INDEX(Settings!$AQ$19:$AQ$33, MATCH(Q$10, Settings!$Y$19:$Y$33, 0))=0, DAY($B480), INDEX(Settings!$AQ$19:$AQ$33, MATCH(Q$10, Settings!$Y$19:$Y$33, 0))))-1), 1, Settings!$AY$23:$AY$38), ""))</f>
        <v/>
      </c>
      <c r="BR480" s="118" t="str">
        <f>IF(BB480="", "", IF(BB480&lt;=$B480, WORKDAY(DATE(YEAR($BB480), MONTH(BB480)+1, DAY(BB480)-1), 1, Settings!$AY$23:$AY$38), BB480))</f>
        <v/>
      </c>
      <c r="BS480" s="119" t="str">
        <f>IF(BC480="", "", IF(BC480&lt;=$B480, WORKDAY(DATE(YEAR($BB480), MONTH(BC480)+1, DAY(BC480)-1), 1, Settings!$AY$23:$AY$38), BC480))</f>
        <v/>
      </c>
      <c r="BT480" s="119" t="str">
        <f>IF(BD480="", "", IF(BD480&lt;=$B480, WORKDAY(DATE(YEAR($BB480), MONTH(BD480)+1, DAY(BD480)-1), 1, Settings!$AY$23:$AY$38), BD480))</f>
        <v/>
      </c>
      <c r="BU480" s="119" t="str">
        <f>IF(BE480="", "", IF(BE480&lt;=$B480, WORKDAY(DATE(YEAR($BB480), MONTH(BE480)+1, DAY(BE480)-1), 1, Settings!$AY$23:$AY$38), BE480))</f>
        <v/>
      </c>
      <c r="BV480" s="119" t="str">
        <f>IF(BF480="", "", IF(BF480&lt;=$B480, WORKDAY(DATE(YEAR($BB480), MONTH(BF480)+1, DAY(BF480)-1), 1, Settings!$AY$23:$AY$38), BF480))</f>
        <v/>
      </c>
      <c r="BW480" s="119" t="str">
        <f>IF(BG480="", "", IF(BG480&lt;=$B480, WORKDAY(DATE(YEAR($BB480), MONTH(BG480)+1, DAY(BG480)-1), 1, Settings!$AY$23:$AY$38), BG480))</f>
        <v/>
      </c>
      <c r="BX480" s="119" t="str">
        <f>IF(BH480="", "", IF(BH480&lt;=$B480, WORKDAY(DATE(YEAR($BB480), MONTH(BH480)+1, DAY(BH480)-1), 1, Settings!$AY$23:$AY$38), BH480))</f>
        <v/>
      </c>
      <c r="BY480" s="119" t="str">
        <f>IF(BI480="", "", IF(BI480&lt;=$B480, WORKDAY(DATE(YEAR($BB480), MONTH(BI480)+1, DAY(BI480)-1), 1, Settings!$AY$23:$AY$38), BI480))</f>
        <v/>
      </c>
      <c r="BZ480" s="119" t="str">
        <f>IF(BJ480="", "", IF(BJ480&lt;=$B480, WORKDAY(DATE(YEAR($BB480), MONTH(BJ480)+1, DAY(BJ480)-1), 1, Settings!$AY$23:$AY$38), BJ480))</f>
        <v/>
      </c>
      <c r="CA480" s="119" t="str">
        <f>IF(BK480="", "", IF(BK480&lt;=$B480, WORKDAY(DATE(YEAR($BB480), MONTH(BK480)+1, DAY(BK480)-1), 1, Settings!$AY$23:$AY$38), BK480))</f>
        <v/>
      </c>
      <c r="CB480" s="119" t="str">
        <f>IF(BL480="", "", IF(BL480&lt;=$B480, WORKDAY(DATE(YEAR($BB480), MONTH(BL480)+1, DAY(BL480)-1), 1, Settings!$AY$23:$AY$38), BL480))</f>
        <v/>
      </c>
      <c r="CC480" s="119" t="str">
        <f>IF(BM480="", "", IF(BM480&lt;=$B480, WORKDAY(DATE(YEAR($BB480), MONTH(BM480)+1, DAY(BM480)-1), 1, Settings!$AY$23:$AY$38), BM480))</f>
        <v/>
      </c>
      <c r="CD480" s="119" t="str">
        <f>IF(BN480="", "", IF(BN480&lt;=$B480, WORKDAY(DATE(YEAR($BB480), MONTH(BN480)+1, DAY(BN480)-1), 1, Settings!$AY$23:$AY$38), BN480))</f>
        <v/>
      </c>
      <c r="CE480" s="119" t="str">
        <f>IF(BO480="", "", IF(BO480&lt;=$B480, WORKDAY(DATE(YEAR($BB480), MONTH(BO480)+1, DAY(BO480)-1), 1, Settings!$AY$23:$AY$38), BO480))</f>
        <v/>
      </c>
      <c r="CF480" s="120" t="str">
        <f>IF(BP480="", "", IF(BP480&lt;=$B480, WORKDAY(DATE(YEAR($BB480), MONTH(BP480)+1, DAY(BP480)-1), 1, Settings!$AY$23:$AY$38), BP480))</f>
        <v/>
      </c>
      <c r="CH480" s="48" t="str">
        <f t="shared" si="221"/>
        <v/>
      </c>
      <c r="CI480" s="49" t="str">
        <f t="shared" si="222"/>
        <v/>
      </c>
      <c r="CJ480" s="49" t="str">
        <f t="shared" si="223"/>
        <v/>
      </c>
      <c r="CK480" s="49" t="str">
        <f t="shared" si="224"/>
        <v/>
      </c>
      <c r="CL480" s="49" t="str">
        <f t="shared" si="225"/>
        <v/>
      </c>
      <c r="CM480" s="49" t="str">
        <f t="shared" si="226"/>
        <v/>
      </c>
      <c r="CN480" s="49" t="str">
        <f t="shared" si="227"/>
        <v/>
      </c>
      <c r="CO480" s="49" t="str">
        <f t="shared" si="228"/>
        <v/>
      </c>
      <c r="CP480" s="49" t="str">
        <f t="shared" si="229"/>
        <v/>
      </c>
      <c r="CQ480" s="49" t="str">
        <f t="shared" si="230"/>
        <v/>
      </c>
      <c r="CR480" s="49" t="str">
        <f t="shared" si="231"/>
        <v/>
      </c>
      <c r="CS480" s="49" t="str">
        <f t="shared" si="232"/>
        <v/>
      </c>
      <c r="CT480" s="49" t="str">
        <f t="shared" si="233"/>
        <v/>
      </c>
      <c r="CU480" s="49" t="str">
        <f t="shared" si="234"/>
        <v/>
      </c>
      <c r="CV480" s="16" t="str">
        <f t="shared" si="235"/>
        <v/>
      </c>
      <c r="CX480" s="48" t="str">
        <f t="shared" si="236"/>
        <v/>
      </c>
      <c r="CY480" s="49" t="str">
        <f t="shared" si="237"/>
        <v/>
      </c>
      <c r="CZ480" s="49" t="str">
        <f t="shared" si="238"/>
        <v/>
      </c>
      <c r="DA480" s="49" t="str">
        <f t="shared" si="239"/>
        <v/>
      </c>
      <c r="DB480" s="49" t="str">
        <f t="shared" si="240"/>
        <v/>
      </c>
      <c r="DC480" s="49" t="str">
        <f t="shared" si="241"/>
        <v/>
      </c>
      <c r="DD480" s="49" t="str">
        <f t="shared" si="242"/>
        <v/>
      </c>
      <c r="DE480" s="49" t="str">
        <f t="shared" si="243"/>
        <v/>
      </c>
      <c r="DF480" s="49" t="str">
        <f t="shared" si="244"/>
        <v/>
      </c>
      <c r="DG480" s="49" t="str">
        <f t="shared" si="245"/>
        <v/>
      </c>
      <c r="DH480" s="49" t="str">
        <f t="shared" si="246"/>
        <v/>
      </c>
      <c r="DI480" s="49" t="str">
        <f t="shared" si="247"/>
        <v/>
      </c>
      <c r="DJ480" s="49" t="str">
        <f t="shared" si="248"/>
        <v/>
      </c>
      <c r="DK480" s="49" t="str">
        <f t="shared" si="249"/>
        <v/>
      </c>
      <c r="DL480" s="16" t="str">
        <f t="shared" si="250"/>
        <v/>
      </c>
      <c r="DN480" s="17" t="str">
        <f t="shared" si="251"/>
        <v>Oct 2020</v>
      </c>
    </row>
    <row r="481" spans="1:118" x14ac:dyDescent="0.25">
      <c r="A481" s="30"/>
      <c r="B481" s="102">
        <f>IF(B480="", "", IFERROR(IF(B480+1&gt;Settings!$G$25, "", B480+1), ""))</f>
        <v>44117</v>
      </c>
      <c r="C481" s="294"/>
      <c r="D481" s="295"/>
      <c r="E481" s="295"/>
      <c r="F481" s="295"/>
      <c r="G481" s="295"/>
      <c r="H481" s="295"/>
      <c r="I481" s="295"/>
      <c r="J481" s="295"/>
      <c r="K481" s="295"/>
      <c r="L481" s="295"/>
      <c r="M481" s="295"/>
      <c r="N481" s="295"/>
      <c r="O481" s="295"/>
      <c r="P481" s="295"/>
      <c r="Q481" s="296"/>
      <c r="R481" s="30"/>
      <c r="T481" s="17" t="str">
        <f>IF($B481="", "", IF($B481&lt;Settings!$G$23, "Old", "New"))</f>
        <v>New</v>
      </c>
      <c r="AL481" s="118" t="str">
        <f>IF(OR($B481="", C481="", C$10="", AL$9), "", IFERROR($B481+INDEX(Settings!$AF$19:$AF$33, MATCH(C$10, Settings!$Y$19:$Y$33, 0))+IF(INDEX(Settings!$AI$19:$AI$33, MATCH(C$10, Settings!$Y$19:$Y$33, 0))="", 0, INDEX($AO$2:$AU$8, MATCH(TEXT($B481, "ddd"), $AN$2:$AN$8, 0), MATCH(INDEX(Settings!$AI$19:$AI$33, MATCH(C$10, Settings!$Y$19:$Y$33, 0)), $AO$1:$AU$1, 0))), 0))</f>
        <v/>
      </c>
      <c r="AM481" s="119" t="str">
        <f>IF(OR($B481="", D481="", D$10="", AM$9), "", IFERROR($B481+INDEX(Settings!$AF$19:$AF$33, MATCH(D$10, Settings!$Y$19:$Y$33, 0))+IF(INDEX(Settings!$AI$19:$AI$33, MATCH(D$10, Settings!$Y$19:$Y$33, 0))="", 0, INDEX($AO$2:$AU$8, MATCH(TEXT($B481, "ddd"), $AN$2:$AN$8, 0), MATCH(INDEX(Settings!$AI$19:$AI$33, MATCH(D$10, Settings!$Y$19:$Y$33, 0)), $AO$1:$AU$1, 0))), 0))</f>
        <v/>
      </c>
      <c r="AN481" s="119" t="str">
        <f>IF(OR($B481="", E481="", E$10="", AN$9), "", IFERROR($B481+INDEX(Settings!$AF$19:$AF$33, MATCH(E$10, Settings!$Y$19:$Y$33, 0))+IF(INDEX(Settings!$AI$19:$AI$33, MATCH(E$10, Settings!$Y$19:$Y$33, 0))="", 0, INDEX($AO$2:$AU$8, MATCH(TEXT($B481, "ddd"), $AN$2:$AN$8, 0), MATCH(INDEX(Settings!$AI$19:$AI$33, MATCH(E$10, Settings!$Y$19:$Y$33, 0)), $AO$1:$AU$1, 0))), 0))</f>
        <v/>
      </c>
      <c r="AO481" s="119" t="str">
        <f>IF(OR($B481="", F481="", F$10="", AO$9), "", IFERROR($B481+INDEX(Settings!$AF$19:$AF$33, MATCH(F$10, Settings!$Y$19:$Y$33, 0))+IF(INDEX(Settings!$AI$19:$AI$33, MATCH(F$10, Settings!$Y$19:$Y$33, 0))="", 0, INDEX($AO$2:$AU$8, MATCH(TEXT($B481, "ddd"), $AN$2:$AN$8, 0), MATCH(INDEX(Settings!$AI$19:$AI$33, MATCH(F$10, Settings!$Y$19:$Y$33, 0)), $AO$1:$AU$1, 0))), 0))</f>
        <v/>
      </c>
      <c r="AP481" s="119" t="str">
        <f>IF(OR($B481="", G481="", G$10="", AP$9), "", IFERROR($B481+INDEX(Settings!$AF$19:$AF$33, MATCH(G$10, Settings!$Y$19:$Y$33, 0))+IF(INDEX(Settings!$AI$19:$AI$33, MATCH(G$10, Settings!$Y$19:$Y$33, 0))="", 0, INDEX($AO$2:$AU$8, MATCH(TEXT($B481, "ddd"), $AN$2:$AN$8, 0), MATCH(INDEX(Settings!$AI$19:$AI$33, MATCH(G$10, Settings!$Y$19:$Y$33, 0)), $AO$1:$AU$1, 0))), 0))</f>
        <v/>
      </c>
      <c r="AQ481" s="119" t="str">
        <f>IF(OR($B481="", H481="", H$10="", AQ$9), "", IFERROR($B481+INDEX(Settings!$AF$19:$AF$33, MATCH(H$10, Settings!$Y$19:$Y$33, 0))+IF(INDEX(Settings!$AI$19:$AI$33, MATCH(H$10, Settings!$Y$19:$Y$33, 0))="", 0, INDEX($AO$2:$AU$8, MATCH(TEXT($B481, "ddd"), $AN$2:$AN$8, 0), MATCH(INDEX(Settings!$AI$19:$AI$33, MATCH(H$10, Settings!$Y$19:$Y$33, 0)), $AO$1:$AU$1, 0))), 0))</f>
        <v/>
      </c>
      <c r="AR481" s="119" t="str">
        <f>IF(OR($B481="", I481="", I$10="", AR$9), "", IFERROR($B481+INDEX(Settings!$AF$19:$AF$33, MATCH(I$10, Settings!$Y$19:$Y$33, 0))+IF(INDEX(Settings!$AI$19:$AI$33, MATCH(I$10, Settings!$Y$19:$Y$33, 0))="", 0, INDEX($AO$2:$AU$8, MATCH(TEXT($B481, "ddd"), $AN$2:$AN$8, 0), MATCH(INDEX(Settings!$AI$19:$AI$33, MATCH(I$10, Settings!$Y$19:$Y$33, 0)), $AO$1:$AU$1, 0))), 0))</f>
        <v/>
      </c>
      <c r="AS481" s="119" t="str">
        <f>IF(OR($B481="", J481="", J$10="", AS$9), "", IFERROR($B481+INDEX(Settings!$AF$19:$AF$33, MATCH(J$10, Settings!$Y$19:$Y$33, 0))+IF(INDEX(Settings!$AI$19:$AI$33, MATCH(J$10, Settings!$Y$19:$Y$33, 0))="", 0, INDEX($AO$2:$AU$8, MATCH(TEXT($B481, "ddd"), $AN$2:$AN$8, 0), MATCH(INDEX(Settings!$AI$19:$AI$33, MATCH(J$10, Settings!$Y$19:$Y$33, 0)), $AO$1:$AU$1, 0))), 0))</f>
        <v/>
      </c>
      <c r="AT481" s="119" t="str">
        <f>IF(OR($B481="", K481="", K$10="", AT$9), "", IFERROR($B481+INDEX(Settings!$AF$19:$AF$33, MATCH(K$10, Settings!$Y$19:$Y$33, 0))+IF(INDEX(Settings!$AI$19:$AI$33, MATCH(K$10, Settings!$Y$19:$Y$33, 0))="", 0, INDEX($AO$2:$AU$8, MATCH(TEXT($B481, "ddd"), $AN$2:$AN$8, 0), MATCH(INDEX(Settings!$AI$19:$AI$33, MATCH(K$10, Settings!$Y$19:$Y$33, 0)), $AO$1:$AU$1, 0))), 0))</f>
        <v/>
      </c>
      <c r="AU481" s="119" t="str">
        <f>IF(OR($B481="", L481="", L$10="", AU$9), "", IFERROR($B481+INDEX(Settings!$AF$19:$AF$33, MATCH(L$10, Settings!$Y$19:$Y$33, 0))+IF(INDEX(Settings!$AI$19:$AI$33, MATCH(L$10, Settings!$Y$19:$Y$33, 0))="", 0, INDEX($AO$2:$AU$8, MATCH(TEXT($B481, "ddd"), $AN$2:$AN$8, 0), MATCH(INDEX(Settings!$AI$19:$AI$33, MATCH(L$10, Settings!$Y$19:$Y$33, 0)), $AO$1:$AU$1, 0))), 0))</f>
        <v/>
      </c>
      <c r="AV481" s="119" t="str">
        <f>IF(OR($B481="", M481="", M$10="", AV$9), "", IFERROR($B481+INDEX(Settings!$AF$19:$AF$33, MATCH(M$10, Settings!$Y$19:$Y$33, 0))+IF(INDEX(Settings!$AI$19:$AI$33, MATCH(M$10, Settings!$Y$19:$Y$33, 0))="", 0, INDEX($AO$2:$AU$8, MATCH(TEXT($B481, "ddd"), $AN$2:$AN$8, 0), MATCH(INDEX(Settings!$AI$19:$AI$33, MATCH(M$10, Settings!$Y$19:$Y$33, 0)), $AO$1:$AU$1, 0))), 0))</f>
        <v/>
      </c>
      <c r="AW481" s="119" t="str">
        <f>IF(OR($B481="", N481="", N$10="", AW$9), "", IFERROR($B481+INDEX(Settings!$AF$19:$AF$33, MATCH(N$10, Settings!$Y$19:$Y$33, 0))+IF(INDEX(Settings!$AI$19:$AI$33, MATCH(N$10, Settings!$Y$19:$Y$33, 0))="", 0, INDEX($AO$2:$AU$8, MATCH(TEXT($B481, "ddd"), $AN$2:$AN$8, 0), MATCH(INDEX(Settings!$AI$19:$AI$33, MATCH(N$10, Settings!$Y$19:$Y$33, 0)), $AO$1:$AU$1, 0))), 0))</f>
        <v/>
      </c>
      <c r="AX481" s="119" t="str">
        <f>IF(OR($B481="", O481="", O$10="", AX$9), "", IFERROR($B481+INDEX(Settings!$AF$19:$AF$33, MATCH(O$10, Settings!$Y$19:$Y$33, 0))+IF(INDEX(Settings!$AI$19:$AI$33, MATCH(O$10, Settings!$Y$19:$Y$33, 0))="", 0, INDEX($AO$2:$AU$8, MATCH(TEXT($B481, "ddd"), $AN$2:$AN$8, 0), MATCH(INDEX(Settings!$AI$19:$AI$33, MATCH(O$10, Settings!$Y$19:$Y$33, 0)), $AO$1:$AU$1, 0))), 0))</f>
        <v/>
      </c>
      <c r="AY481" s="119" t="str">
        <f>IF(OR($B481="", P481="", P$10="", AY$9), "", IFERROR($B481+INDEX(Settings!$AF$19:$AF$33, MATCH(P$10, Settings!$Y$19:$Y$33, 0))+IF(INDEX(Settings!$AI$19:$AI$33, MATCH(P$10, Settings!$Y$19:$Y$33, 0))="", 0, INDEX($AO$2:$AU$8, MATCH(TEXT($B481, "ddd"), $AN$2:$AN$8, 0), MATCH(INDEX(Settings!$AI$19:$AI$33, MATCH(P$10, Settings!$Y$19:$Y$33, 0)), $AO$1:$AU$1, 0))), 0))</f>
        <v/>
      </c>
      <c r="AZ481" s="120" t="str">
        <f>IF(OR($B481="", Q481="", Q$10="", AZ$9), "", IFERROR($B481+INDEX(Settings!$AF$19:$AF$33, MATCH(Q$10, Settings!$Y$19:$Y$33, 0))+IF(INDEX(Settings!$AI$19:$AI$33, MATCH(Q$10, Settings!$Y$19:$Y$33, 0))="", 0, INDEX($AO$2:$AU$8, MATCH(TEXT($B481, "ddd"), $AN$2:$AN$8, 0), MATCH(INDEX(Settings!$AI$19:$AI$33, MATCH(Q$10, Settings!$Y$19:$Y$33, 0)), $AO$1:$AU$1, 0))), 0))</f>
        <v/>
      </c>
      <c r="BB481" s="118" t="str">
        <f>IF(OR(C$10="", $B481="", C481="", BB$9=""), "", IFERROR(WORKDAY((DATE(YEAR($B481), MONTH($B481)+INDEX(Settings!$AM$19:$AM$33, MATCH(C$10, Settings!$Y$19:$Y$33, 0)), IF(INDEX(Settings!$AQ$19:$AQ$33, MATCH(C$10, Settings!$Y$19:$Y$33, 0))=0, DAY($B481), INDEX(Settings!$AQ$19:$AQ$33, MATCH(C$10, Settings!$Y$19:$Y$33, 0))))-1), 1, Settings!$AY$23:$AY$38), ""))</f>
        <v/>
      </c>
      <c r="BC481" s="119" t="str">
        <f>IF(OR(D$10="", $B481="", D481="", BC$9=""), "", IFERROR(WORKDAY((DATE(YEAR($B481), MONTH($B481)+INDEX(Settings!$AM$19:$AM$33, MATCH(D$10, Settings!$Y$19:$Y$33, 0)), IF(INDEX(Settings!$AQ$19:$AQ$33, MATCH(D$10, Settings!$Y$19:$Y$33, 0))=0, DAY($B481), INDEX(Settings!$AQ$19:$AQ$33, MATCH(D$10, Settings!$Y$19:$Y$33, 0))))-1), 1, Settings!$AY$23:$AY$38), ""))</f>
        <v/>
      </c>
      <c r="BD481" s="119" t="str">
        <f>IF(OR(E$10="", $B481="", E481="", BD$9=""), "", IFERROR(WORKDAY((DATE(YEAR($B481), MONTH($B481)+INDEX(Settings!$AM$19:$AM$33, MATCH(E$10, Settings!$Y$19:$Y$33, 0)), IF(INDEX(Settings!$AQ$19:$AQ$33, MATCH(E$10, Settings!$Y$19:$Y$33, 0))=0, DAY($B481), INDEX(Settings!$AQ$19:$AQ$33, MATCH(E$10, Settings!$Y$19:$Y$33, 0))))-1), 1, Settings!$AY$23:$AY$38), ""))</f>
        <v/>
      </c>
      <c r="BE481" s="119" t="str">
        <f>IF(OR(F$10="", $B481="", F481="", BE$9=""), "", IFERROR(WORKDAY((DATE(YEAR($B481), MONTH($B481)+INDEX(Settings!$AM$19:$AM$33, MATCH(F$10, Settings!$Y$19:$Y$33, 0)), IF(INDEX(Settings!$AQ$19:$AQ$33, MATCH(F$10, Settings!$Y$19:$Y$33, 0))=0, DAY($B481), INDEX(Settings!$AQ$19:$AQ$33, MATCH(F$10, Settings!$Y$19:$Y$33, 0))))-1), 1, Settings!$AY$23:$AY$38), ""))</f>
        <v/>
      </c>
      <c r="BF481" s="119" t="str">
        <f>IF(OR(G$10="", $B481="", G481="", BF$9=""), "", IFERROR(WORKDAY((DATE(YEAR($B481), MONTH($B481)+INDEX(Settings!$AM$19:$AM$33, MATCH(G$10, Settings!$Y$19:$Y$33, 0)), IF(INDEX(Settings!$AQ$19:$AQ$33, MATCH(G$10, Settings!$Y$19:$Y$33, 0))=0, DAY($B481), INDEX(Settings!$AQ$19:$AQ$33, MATCH(G$10, Settings!$Y$19:$Y$33, 0))))-1), 1, Settings!$AY$23:$AY$38), ""))</f>
        <v/>
      </c>
      <c r="BG481" s="119" t="str">
        <f>IF(OR(H$10="", $B481="", H481="", BG$9=""), "", IFERROR(WORKDAY((DATE(YEAR($B481), MONTH($B481)+INDEX(Settings!$AM$19:$AM$33, MATCH(H$10, Settings!$Y$19:$Y$33, 0)), IF(INDEX(Settings!$AQ$19:$AQ$33, MATCH(H$10, Settings!$Y$19:$Y$33, 0))=0, DAY($B481), INDEX(Settings!$AQ$19:$AQ$33, MATCH(H$10, Settings!$Y$19:$Y$33, 0))))-1), 1, Settings!$AY$23:$AY$38), ""))</f>
        <v/>
      </c>
      <c r="BH481" s="119" t="str">
        <f>IF(OR(I$10="", $B481="", I481="", BH$9=""), "", IFERROR(WORKDAY((DATE(YEAR($B481), MONTH($B481)+INDEX(Settings!$AM$19:$AM$33, MATCH(I$10, Settings!$Y$19:$Y$33, 0)), IF(INDEX(Settings!$AQ$19:$AQ$33, MATCH(I$10, Settings!$Y$19:$Y$33, 0))=0, DAY($B481), INDEX(Settings!$AQ$19:$AQ$33, MATCH(I$10, Settings!$Y$19:$Y$33, 0))))-1), 1, Settings!$AY$23:$AY$38), ""))</f>
        <v/>
      </c>
      <c r="BI481" s="119" t="str">
        <f>IF(OR(J$10="", $B481="", J481="", BI$9=""), "", IFERROR(WORKDAY((DATE(YEAR($B481), MONTH($B481)+INDEX(Settings!$AM$19:$AM$33, MATCH(J$10, Settings!$Y$19:$Y$33, 0)), IF(INDEX(Settings!$AQ$19:$AQ$33, MATCH(J$10, Settings!$Y$19:$Y$33, 0))=0, DAY($B481), INDEX(Settings!$AQ$19:$AQ$33, MATCH(J$10, Settings!$Y$19:$Y$33, 0))))-1), 1, Settings!$AY$23:$AY$38), ""))</f>
        <v/>
      </c>
      <c r="BJ481" s="119" t="str">
        <f>IF(OR(K$10="", $B481="", K481="", BJ$9=""), "", IFERROR(WORKDAY((DATE(YEAR($B481), MONTH($B481)+INDEX(Settings!$AM$19:$AM$33, MATCH(K$10, Settings!$Y$19:$Y$33, 0)), IF(INDEX(Settings!$AQ$19:$AQ$33, MATCH(K$10, Settings!$Y$19:$Y$33, 0))=0, DAY($B481), INDEX(Settings!$AQ$19:$AQ$33, MATCH(K$10, Settings!$Y$19:$Y$33, 0))))-1), 1, Settings!$AY$23:$AY$38), ""))</f>
        <v/>
      </c>
      <c r="BK481" s="119" t="str">
        <f>IF(OR(L$10="", $B481="", L481="", BK$9=""), "", IFERROR(WORKDAY((DATE(YEAR($B481), MONTH($B481)+INDEX(Settings!$AM$19:$AM$33, MATCH(L$10, Settings!$Y$19:$Y$33, 0)), IF(INDEX(Settings!$AQ$19:$AQ$33, MATCH(L$10, Settings!$Y$19:$Y$33, 0))=0, DAY($B481), INDEX(Settings!$AQ$19:$AQ$33, MATCH(L$10, Settings!$Y$19:$Y$33, 0))))-1), 1, Settings!$AY$23:$AY$38), ""))</f>
        <v/>
      </c>
      <c r="BL481" s="119" t="str">
        <f>IF(OR(M$10="", $B481="", M481="", BL$9=""), "", IFERROR(WORKDAY((DATE(YEAR($B481), MONTH($B481)+INDEX(Settings!$AM$19:$AM$33, MATCH(M$10, Settings!$Y$19:$Y$33, 0)), IF(INDEX(Settings!$AQ$19:$AQ$33, MATCH(M$10, Settings!$Y$19:$Y$33, 0))=0, DAY($B481), INDEX(Settings!$AQ$19:$AQ$33, MATCH(M$10, Settings!$Y$19:$Y$33, 0))))-1), 1, Settings!$AY$23:$AY$38), ""))</f>
        <v/>
      </c>
      <c r="BM481" s="119" t="str">
        <f>IF(OR(N$10="", $B481="", N481="", BM$9=""), "", IFERROR(WORKDAY((DATE(YEAR($B481), MONTH($B481)+INDEX(Settings!$AM$19:$AM$33, MATCH(N$10, Settings!$Y$19:$Y$33, 0)), IF(INDEX(Settings!$AQ$19:$AQ$33, MATCH(N$10, Settings!$Y$19:$Y$33, 0))=0, DAY($B481), INDEX(Settings!$AQ$19:$AQ$33, MATCH(N$10, Settings!$Y$19:$Y$33, 0))))-1), 1, Settings!$AY$23:$AY$38), ""))</f>
        <v/>
      </c>
      <c r="BN481" s="119" t="str">
        <f>IF(OR(O$10="", $B481="", O481="", BN$9=""), "", IFERROR(WORKDAY((DATE(YEAR($B481), MONTH($B481)+INDEX(Settings!$AM$19:$AM$33, MATCH(O$10, Settings!$Y$19:$Y$33, 0)), IF(INDEX(Settings!$AQ$19:$AQ$33, MATCH(O$10, Settings!$Y$19:$Y$33, 0))=0, DAY($B481), INDEX(Settings!$AQ$19:$AQ$33, MATCH(O$10, Settings!$Y$19:$Y$33, 0))))-1), 1, Settings!$AY$23:$AY$38), ""))</f>
        <v/>
      </c>
      <c r="BO481" s="119" t="str">
        <f>IF(OR(P$10="", $B481="", P481="", BO$9=""), "", IFERROR(WORKDAY((DATE(YEAR($B481), MONTH($B481)+INDEX(Settings!$AM$19:$AM$33, MATCH(P$10, Settings!$Y$19:$Y$33, 0)), IF(INDEX(Settings!$AQ$19:$AQ$33, MATCH(P$10, Settings!$Y$19:$Y$33, 0))=0, DAY($B481), INDEX(Settings!$AQ$19:$AQ$33, MATCH(P$10, Settings!$Y$19:$Y$33, 0))))-1), 1, Settings!$AY$23:$AY$38), ""))</f>
        <v/>
      </c>
      <c r="BP481" s="120" t="str">
        <f>IF(OR(Q$10="", $B481="", Q481="", BP$9=""), "", IFERROR(WORKDAY((DATE(YEAR($B481), MONTH($B481)+INDEX(Settings!$AM$19:$AM$33, MATCH(Q$10, Settings!$Y$19:$Y$33, 0)), IF(INDEX(Settings!$AQ$19:$AQ$33, MATCH(Q$10, Settings!$Y$19:$Y$33, 0))=0, DAY($B481), INDEX(Settings!$AQ$19:$AQ$33, MATCH(Q$10, Settings!$Y$19:$Y$33, 0))))-1), 1, Settings!$AY$23:$AY$38), ""))</f>
        <v/>
      </c>
      <c r="BR481" s="118" t="str">
        <f>IF(BB481="", "", IF(BB481&lt;=$B481, WORKDAY(DATE(YEAR($BB481), MONTH(BB481)+1, DAY(BB481)-1), 1, Settings!$AY$23:$AY$38), BB481))</f>
        <v/>
      </c>
      <c r="BS481" s="119" t="str">
        <f>IF(BC481="", "", IF(BC481&lt;=$B481, WORKDAY(DATE(YEAR($BB481), MONTH(BC481)+1, DAY(BC481)-1), 1, Settings!$AY$23:$AY$38), BC481))</f>
        <v/>
      </c>
      <c r="BT481" s="119" t="str">
        <f>IF(BD481="", "", IF(BD481&lt;=$B481, WORKDAY(DATE(YEAR($BB481), MONTH(BD481)+1, DAY(BD481)-1), 1, Settings!$AY$23:$AY$38), BD481))</f>
        <v/>
      </c>
      <c r="BU481" s="119" t="str">
        <f>IF(BE481="", "", IF(BE481&lt;=$B481, WORKDAY(DATE(YEAR($BB481), MONTH(BE481)+1, DAY(BE481)-1), 1, Settings!$AY$23:$AY$38), BE481))</f>
        <v/>
      </c>
      <c r="BV481" s="119" t="str">
        <f>IF(BF481="", "", IF(BF481&lt;=$B481, WORKDAY(DATE(YEAR($BB481), MONTH(BF481)+1, DAY(BF481)-1), 1, Settings!$AY$23:$AY$38), BF481))</f>
        <v/>
      </c>
      <c r="BW481" s="119" t="str">
        <f>IF(BG481="", "", IF(BG481&lt;=$B481, WORKDAY(DATE(YEAR($BB481), MONTH(BG481)+1, DAY(BG481)-1), 1, Settings!$AY$23:$AY$38), BG481))</f>
        <v/>
      </c>
      <c r="BX481" s="119" t="str">
        <f>IF(BH481="", "", IF(BH481&lt;=$B481, WORKDAY(DATE(YEAR($BB481), MONTH(BH481)+1, DAY(BH481)-1), 1, Settings!$AY$23:$AY$38), BH481))</f>
        <v/>
      </c>
      <c r="BY481" s="119" t="str">
        <f>IF(BI481="", "", IF(BI481&lt;=$B481, WORKDAY(DATE(YEAR($BB481), MONTH(BI481)+1, DAY(BI481)-1), 1, Settings!$AY$23:$AY$38), BI481))</f>
        <v/>
      </c>
      <c r="BZ481" s="119" t="str">
        <f>IF(BJ481="", "", IF(BJ481&lt;=$B481, WORKDAY(DATE(YEAR($BB481), MONTH(BJ481)+1, DAY(BJ481)-1), 1, Settings!$AY$23:$AY$38), BJ481))</f>
        <v/>
      </c>
      <c r="CA481" s="119" t="str">
        <f>IF(BK481="", "", IF(BK481&lt;=$B481, WORKDAY(DATE(YEAR($BB481), MONTH(BK481)+1, DAY(BK481)-1), 1, Settings!$AY$23:$AY$38), BK481))</f>
        <v/>
      </c>
      <c r="CB481" s="119" t="str">
        <f>IF(BL481="", "", IF(BL481&lt;=$B481, WORKDAY(DATE(YEAR($BB481), MONTH(BL481)+1, DAY(BL481)-1), 1, Settings!$AY$23:$AY$38), BL481))</f>
        <v/>
      </c>
      <c r="CC481" s="119" t="str">
        <f>IF(BM481="", "", IF(BM481&lt;=$B481, WORKDAY(DATE(YEAR($BB481), MONTH(BM481)+1, DAY(BM481)-1), 1, Settings!$AY$23:$AY$38), BM481))</f>
        <v/>
      </c>
      <c r="CD481" s="119" t="str">
        <f>IF(BN481="", "", IF(BN481&lt;=$B481, WORKDAY(DATE(YEAR($BB481), MONTH(BN481)+1, DAY(BN481)-1), 1, Settings!$AY$23:$AY$38), BN481))</f>
        <v/>
      </c>
      <c r="CE481" s="119" t="str">
        <f>IF(BO481="", "", IF(BO481&lt;=$B481, WORKDAY(DATE(YEAR($BB481), MONTH(BO481)+1, DAY(BO481)-1), 1, Settings!$AY$23:$AY$38), BO481))</f>
        <v/>
      </c>
      <c r="CF481" s="120" t="str">
        <f>IF(BP481="", "", IF(BP481&lt;=$B481, WORKDAY(DATE(YEAR($BB481), MONTH(BP481)+1, DAY(BP481)-1), 1, Settings!$AY$23:$AY$38), BP481))</f>
        <v/>
      </c>
      <c r="CH481" s="48" t="str">
        <f t="shared" si="221"/>
        <v/>
      </c>
      <c r="CI481" s="49" t="str">
        <f t="shared" si="222"/>
        <v/>
      </c>
      <c r="CJ481" s="49" t="str">
        <f t="shared" si="223"/>
        <v/>
      </c>
      <c r="CK481" s="49" t="str">
        <f t="shared" si="224"/>
        <v/>
      </c>
      <c r="CL481" s="49" t="str">
        <f t="shared" si="225"/>
        <v/>
      </c>
      <c r="CM481" s="49" t="str">
        <f t="shared" si="226"/>
        <v/>
      </c>
      <c r="CN481" s="49" t="str">
        <f t="shared" si="227"/>
        <v/>
      </c>
      <c r="CO481" s="49" t="str">
        <f t="shared" si="228"/>
        <v/>
      </c>
      <c r="CP481" s="49" t="str">
        <f t="shared" si="229"/>
        <v/>
      </c>
      <c r="CQ481" s="49" t="str">
        <f t="shared" si="230"/>
        <v/>
      </c>
      <c r="CR481" s="49" t="str">
        <f t="shared" si="231"/>
        <v/>
      </c>
      <c r="CS481" s="49" t="str">
        <f t="shared" si="232"/>
        <v/>
      </c>
      <c r="CT481" s="49" t="str">
        <f t="shared" si="233"/>
        <v/>
      </c>
      <c r="CU481" s="49" t="str">
        <f t="shared" si="234"/>
        <v/>
      </c>
      <c r="CV481" s="16" t="str">
        <f t="shared" si="235"/>
        <v/>
      </c>
      <c r="CX481" s="48" t="str">
        <f t="shared" si="236"/>
        <v/>
      </c>
      <c r="CY481" s="49" t="str">
        <f t="shared" si="237"/>
        <v/>
      </c>
      <c r="CZ481" s="49" t="str">
        <f t="shared" si="238"/>
        <v/>
      </c>
      <c r="DA481" s="49" t="str">
        <f t="shared" si="239"/>
        <v/>
      </c>
      <c r="DB481" s="49" t="str">
        <f t="shared" si="240"/>
        <v/>
      </c>
      <c r="DC481" s="49" t="str">
        <f t="shared" si="241"/>
        <v/>
      </c>
      <c r="DD481" s="49" t="str">
        <f t="shared" si="242"/>
        <v/>
      </c>
      <c r="DE481" s="49" t="str">
        <f t="shared" si="243"/>
        <v/>
      </c>
      <c r="DF481" s="49" t="str">
        <f t="shared" si="244"/>
        <v/>
      </c>
      <c r="DG481" s="49" t="str">
        <f t="shared" si="245"/>
        <v/>
      </c>
      <c r="DH481" s="49" t="str">
        <f t="shared" si="246"/>
        <v/>
      </c>
      <c r="DI481" s="49" t="str">
        <f t="shared" si="247"/>
        <v/>
      </c>
      <c r="DJ481" s="49" t="str">
        <f t="shared" si="248"/>
        <v/>
      </c>
      <c r="DK481" s="49" t="str">
        <f t="shared" si="249"/>
        <v/>
      </c>
      <c r="DL481" s="16" t="str">
        <f t="shared" si="250"/>
        <v/>
      </c>
      <c r="DN481" s="17" t="str">
        <f t="shared" si="251"/>
        <v>Oct 2020</v>
      </c>
    </row>
    <row r="482" spans="1:118" x14ac:dyDescent="0.25">
      <c r="A482" s="30"/>
      <c r="B482" s="102">
        <f>IF(B481="", "", IFERROR(IF(B481+1&gt;Settings!$G$25, "", B481+1), ""))</f>
        <v>44118</v>
      </c>
      <c r="C482" s="294"/>
      <c r="D482" s="295"/>
      <c r="E482" s="295"/>
      <c r="F482" s="295"/>
      <c r="G482" s="295"/>
      <c r="H482" s="295"/>
      <c r="I482" s="295"/>
      <c r="J482" s="295"/>
      <c r="K482" s="295"/>
      <c r="L482" s="295"/>
      <c r="M482" s="295"/>
      <c r="N482" s="295"/>
      <c r="O482" s="295"/>
      <c r="P482" s="295"/>
      <c r="Q482" s="296"/>
      <c r="R482" s="30"/>
      <c r="T482" s="17" t="str">
        <f>IF($B482="", "", IF($B482&lt;Settings!$G$23, "Old", "New"))</f>
        <v>New</v>
      </c>
      <c r="AL482" s="118" t="str">
        <f>IF(OR($B482="", C482="", C$10="", AL$9), "", IFERROR($B482+INDEX(Settings!$AF$19:$AF$33, MATCH(C$10, Settings!$Y$19:$Y$33, 0))+IF(INDEX(Settings!$AI$19:$AI$33, MATCH(C$10, Settings!$Y$19:$Y$33, 0))="", 0, INDEX($AO$2:$AU$8, MATCH(TEXT($B482, "ddd"), $AN$2:$AN$8, 0), MATCH(INDEX(Settings!$AI$19:$AI$33, MATCH(C$10, Settings!$Y$19:$Y$33, 0)), $AO$1:$AU$1, 0))), 0))</f>
        <v/>
      </c>
      <c r="AM482" s="119" t="str">
        <f>IF(OR($B482="", D482="", D$10="", AM$9), "", IFERROR($B482+INDEX(Settings!$AF$19:$AF$33, MATCH(D$10, Settings!$Y$19:$Y$33, 0))+IF(INDEX(Settings!$AI$19:$AI$33, MATCH(D$10, Settings!$Y$19:$Y$33, 0))="", 0, INDEX($AO$2:$AU$8, MATCH(TEXT($B482, "ddd"), $AN$2:$AN$8, 0), MATCH(INDEX(Settings!$AI$19:$AI$33, MATCH(D$10, Settings!$Y$19:$Y$33, 0)), $AO$1:$AU$1, 0))), 0))</f>
        <v/>
      </c>
      <c r="AN482" s="119" t="str">
        <f>IF(OR($B482="", E482="", E$10="", AN$9), "", IFERROR($B482+INDEX(Settings!$AF$19:$AF$33, MATCH(E$10, Settings!$Y$19:$Y$33, 0))+IF(INDEX(Settings!$AI$19:$AI$33, MATCH(E$10, Settings!$Y$19:$Y$33, 0))="", 0, INDEX($AO$2:$AU$8, MATCH(TEXT($B482, "ddd"), $AN$2:$AN$8, 0), MATCH(INDEX(Settings!$AI$19:$AI$33, MATCH(E$10, Settings!$Y$19:$Y$33, 0)), $AO$1:$AU$1, 0))), 0))</f>
        <v/>
      </c>
      <c r="AO482" s="119" t="str">
        <f>IF(OR($B482="", F482="", F$10="", AO$9), "", IFERROR($B482+INDEX(Settings!$AF$19:$AF$33, MATCH(F$10, Settings!$Y$19:$Y$33, 0))+IF(INDEX(Settings!$AI$19:$AI$33, MATCH(F$10, Settings!$Y$19:$Y$33, 0))="", 0, INDEX($AO$2:$AU$8, MATCH(TEXT($B482, "ddd"), $AN$2:$AN$8, 0), MATCH(INDEX(Settings!$AI$19:$AI$33, MATCH(F$10, Settings!$Y$19:$Y$33, 0)), $AO$1:$AU$1, 0))), 0))</f>
        <v/>
      </c>
      <c r="AP482" s="119" t="str">
        <f>IF(OR($B482="", G482="", G$10="", AP$9), "", IFERROR($B482+INDEX(Settings!$AF$19:$AF$33, MATCH(G$10, Settings!$Y$19:$Y$33, 0))+IF(INDEX(Settings!$AI$19:$AI$33, MATCH(G$10, Settings!$Y$19:$Y$33, 0))="", 0, INDEX($AO$2:$AU$8, MATCH(TEXT($B482, "ddd"), $AN$2:$AN$8, 0), MATCH(INDEX(Settings!$AI$19:$AI$33, MATCH(G$10, Settings!$Y$19:$Y$33, 0)), $AO$1:$AU$1, 0))), 0))</f>
        <v/>
      </c>
      <c r="AQ482" s="119" t="str">
        <f>IF(OR($B482="", H482="", H$10="", AQ$9), "", IFERROR($B482+INDEX(Settings!$AF$19:$AF$33, MATCH(H$10, Settings!$Y$19:$Y$33, 0))+IF(INDEX(Settings!$AI$19:$AI$33, MATCH(H$10, Settings!$Y$19:$Y$33, 0))="", 0, INDEX($AO$2:$AU$8, MATCH(TEXT($B482, "ddd"), $AN$2:$AN$8, 0), MATCH(INDEX(Settings!$AI$19:$AI$33, MATCH(H$10, Settings!$Y$19:$Y$33, 0)), $AO$1:$AU$1, 0))), 0))</f>
        <v/>
      </c>
      <c r="AR482" s="119" t="str">
        <f>IF(OR($B482="", I482="", I$10="", AR$9), "", IFERROR($B482+INDEX(Settings!$AF$19:$AF$33, MATCH(I$10, Settings!$Y$19:$Y$33, 0))+IF(INDEX(Settings!$AI$19:$AI$33, MATCH(I$10, Settings!$Y$19:$Y$33, 0))="", 0, INDEX($AO$2:$AU$8, MATCH(TEXT($B482, "ddd"), $AN$2:$AN$8, 0), MATCH(INDEX(Settings!$AI$19:$AI$33, MATCH(I$10, Settings!$Y$19:$Y$33, 0)), $AO$1:$AU$1, 0))), 0))</f>
        <v/>
      </c>
      <c r="AS482" s="119" t="str">
        <f>IF(OR($B482="", J482="", J$10="", AS$9), "", IFERROR($B482+INDEX(Settings!$AF$19:$AF$33, MATCH(J$10, Settings!$Y$19:$Y$33, 0))+IF(INDEX(Settings!$AI$19:$AI$33, MATCH(J$10, Settings!$Y$19:$Y$33, 0))="", 0, INDEX($AO$2:$AU$8, MATCH(TEXT($B482, "ddd"), $AN$2:$AN$8, 0), MATCH(INDEX(Settings!$AI$19:$AI$33, MATCH(J$10, Settings!$Y$19:$Y$33, 0)), $AO$1:$AU$1, 0))), 0))</f>
        <v/>
      </c>
      <c r="AT482" s="119" t="str">
        <f>IF(OR($B482="", K482="", K$10="", AT$9), "", IFERROR($B482+INDEX(Settings!$AF$19:$AF$33, MATCH(K$10, Settings!$Y$19:$Y$33, 0))+IF(INDEX(Settings!$AI$19:$AI$33, MATCH(K$10, Settings!$Y$19:$Y$33, 0))="", 0, INDEX($AO$2:$AU$8, MATCH(TEXT($B482, "ddd"), $AN$2:$AN$8, 0), MATCH(INDEX(Settings!$AI$19:$AI$33, MATCH(K$10, Settings!$Y$19:$Y$33, 0)), $AO$1:$AU$1, 0))), 0))</f>
        <v/>
      </c>
      <c r="AU482" s="119" t="str">
        <f>IF(OR($B482="", L482="", L$10="", AU$9), "", IFERROR($B482+INDEX(Settings!$AF$19:$AF$33, MATCH(L$10, Settings!$Y$19:$Y$33, 0))+IF(INDEX(Settings!$AI$19:$AI$33, MATCH(L$10, Settings!$Y$19:$Y$33, 0))="", 0, INDEX($AO$2:$AU$8, MATCH(TEXT($B482, "ddd"), $AN$2:$AN$8, 0), MATCH(INDEX(Settings!$AI$19:$AI$33, MATCH(L$10, Settings!$Y$19:$Y$33, 0)), $AO$1:$AU$1, 0))), 0))</f>
        <v/>
      </c>
      <c r="AV482" s="119" t="str">
        <f>IF(OR($B482="", M482="", M$10="", AV$9), "", IFERROR($B482+INDEX(Settings!$AF$19:$AF$33, MATCH(M$10, Settings!$Y$19:$Y$33, 0))+IF(INDEX(Settings!$AI$19:$AI$33, MATCH(M$10, Settings!$Y$19:$Y$33, 0))="", 0, INDEX($AO$2:$AU$8, MATCH(TEXT($B482, "ddd"), $AN$2:$AN$8, 0), MATCH(INDEX(Settings!$AI$19:$AI$33, MATCH(M$10, Settings!$Y$19:$Y$33, 0)), $AO$1:$AU$1, 0))), 0))</f>
        <v/>
      </c>
      <c r="AW482" s="119" t="str">
        <f>IF(OR($B482="", N482="", N$10="", AW$9), "", IFERROR($B482+INDEX(Settings!$AF$19:$AF$33, MATCH(N$10, Settings!$Y$19:$Y$33, 0))+IF(INDEX(Settings!$AI$19:$AI$33, MATCH(N$10, Settings!$Y$19:$Y$33, 0))="", 0, INDEX($AO$2:$AU$8, MATCH(TEXT($B482, "ddd"), $AN$2:$AN$8, 0), MATCH(INDEX(Settings!$AI$19:$AI$33, MATCH(N$10, Settings!$Y$19:$Y$33, 0)), $AO$1:$AU$1, 0))), 0))</f>
        <v/>
      </c>
      <c r="AX482" s="119" t="str">
        <f>IF(OR($B482="", O482="", O$10="", AX$9), "", IFERROR($B482+INDEX(Settings!$AF$19:$AF$33, MATCH(O$10, Settings!$Y$19:$Y$33, 0))+IF(INDEX(Settings!$AI$19:$AI$33, MATCH(O$10, Settings!$Y$19:$Y$33, 0))="", 0, INDEX($AO$2:$AU$8, MATCH(TEXT($B482, "ddd"), $AN$2:$AN$8, 0), MATCH(INDEX(Settings!$AI$19:$AI$33, MATCH(O$10, Settings!$Y$19:$Y$33, 0)), $AO$1:$AU$1, 0))), 0))</f>
        <v/>
      </c>
      <c r="AY482" s="119" t="str">
        <f>IF(OR($B482="", P482="", P$10="", AY$9), "", IFERROR($B482+INDEX(Settings!$AF$19:$AF$33, MATCH(P$10, Settings!$Y$19:$Y$33, 0))+IF(INDEX(Settings!$AI$19:$AI$33, MATCH(P$10, Settings!$Y$19:$Y$33, 0))="", 0, INDEX($AO$2:$AU$8, MATCH(TEXT($B482, "ddd"), $AN$2:$AN$8, 0), MATCH(INDEX(Settings!$AI$19:$AI$33, MATCH(P$10, Settings!$Y$19:$Y$33, 0)), $AO$1:$AU$1, 0))), 0))</f>
        <v/>
      </c>
      <c r="AZ482" s="120" t="str">
        <f>IF(OR($B482="", Q482="", Q$10="", AZ$9), "", IFERROR($B482+INDEX(Settings!$AF$19:$AF$33, MATCH(Q$10, Settings!$Y$19:$Y$33, 0))+IF(INDEX(Settings!$AI$19:$AI$33, MATCH(Q$10, Settings!$Y$19:$Y$33, 0))="", 0, INDEX($AO$2:$AU$8, MATCH(TEXT($B482, "ddd"), $AN$2:$AN$8, 0), MATCH(INDEX(Settings!$AI$19:$AI$33, MATCH(Q$10, Settings!$Y$19:$Y$33, 0)), $AO$1:$AU$1, 0))), 0))</f>
        <v/>
      </c>
      <c r="BB482" s="118" t="str">
        <f>IF(OR(C$10="", $B482="", C482="", BB$9=""), "", IFERROR(WORKDAY((DATE(YEAR($B482), MONTH($B482)+INDEX(Settings!$AM$19:$AM$33, MATCH(C$10, Settings!$Y$19:$Y$33, 0)), IF(INDEX(Settings!$AQ$19:$AQ$33, MATCH(C$10, Settings!$Y$19:$Y$33, 0))=0, DAY($B482), INDEX(Settings!$AQ$19:$AQ$33, MATCH(C$10, Settings!$Y$19:$Y$33, 0))))-1), 1, Settings!$AY$23:$AY$38), ""))</f>
        <v/>
      </c>
      <c r="BC482" s="119" t="str">
        <f>IF(OR(D$10="", $B482="", D482="", BC$9=""), "", IFERROR(WORKDAY((DATE(YEAR($B482), MONTH($B482)+INDEX(Settings!$AM$19:$AM$33, MATCH(D$10, Settings!$Y$19:$Y$33, 0)), IF(INDEX(Settings!$AQ$19:$AQ$33, MATCH(D$10, Settings!$Y$19:$Y$33, 0))=0, DAY($B482), INDEX(Settings!$AQ$19:$AQ$33, MATCH(D$10, Settings!$Y$19:$Y$33, 0))))-1), 1, Settings!$AY$23:$AY$38), ""))</f>
        <v/>
      </c>
      <c r="BD482" s="119" t="str">
        <f>IF(OR(E$10="", $B482="", E482="", BD$9=""), "", IFERROR(WORKDAY((DATE(YEAR($B482), MONTH($B482)+INDEX(Settings!$AM$19:$AM$33, MATCH(E$10, Settings!$Y$19:$Y$33, 0)), IF(INDEX(Settings!$AQ$19:$AQ$33, MATCH(E$10, Settings!$Y$19:$Y$33, 0))=0, DAY($B482), INDEX(Settings!$AQ$19:$AQ$33, MATCH(E$10, Settings!$Y$19:$Y$33, 0))))-1), 1, Settings!$AY$23:$AY$38), ""))</f>
        <v/>
      </c>
      <c r="BE482" s="119" t="str">
        <f>IF(OR(F$10="", $B482="", F482="", BE$9=""), "", IFERROR(WORKDAY((DATE(YEAR($B482), MONTH($B482)+INDEX(Settings!$AM$19:$AM$33, MATCH(F$10, Settings!$Y$19:$Y$33, 0)), IF(INDEX(Settings!$AQ$19:$AQ$33, MATCH(F$10, Settings!$Y$19:$Y$33, 0))=0, DAY($B482), INDEX(Settings!$AQ$19:$AQ$33, MATCH(F$10, Settings!$Y$19:$Y$33, 0))))-1), 1, Settings!$AY$23:$AY$38), ""))</f>
        <v/>
      </c>
      <c r="BF482" s="119" t="str">
        <f>IF(OR(G$10="", $B482="", G482="", BF$9=""), "", IFERROR(WORKDAY((DATE(YEAR($B482), MONTH($B482)+INDEX(Settings!$AM$19:$AM$33, MATCH(G$10, Settings!$Y$19:$Y$33, 0)), IF(INDEX(Settings!$AQ$19:$AQ$33, MATCH(G$10, Settings!$Y$19:$Y$33, 0))=0, DAY($B482), INDEX(Settings!$AQ$19:$AQ$33, MATCH(G$10, Settings!$Y$19:$Y$33, 0))))-1), 1, Settings!$AY$23:$AY$38), ""))</f>
        <v/>
      </c>
      <c r="BG482" s="119" t="str">
        <f>IF(OR(H$10="", $B482="", H482="", BG$9=""), "", IFERROR(WORKDAY((DATE(YEAR($B482), MONTH($B482)+INDEX(Settings!$AM$19:$AM$33, MATCH(H$10, Settings!$Y$19:$Y$33, 0)), IF(INDEX(Settings!$AQ$19:$AQ$33, MATCH(H$10, Settings!$Y$19:$Y$33, 0))=0, DAY($B482), INDEX(Settings!$AQ$19:$AQ$33, MATCH(H$10, Settings!$Y$19:$Y$33, 0))))-1), 1, Settings!$AY$23:$AY$38), ""))</f>
        <v/>
      </c>
      <c r="BH482" s="119" t="str">
        <f>IF(OR(I$10="", $B482="", I482="", BH$9=""), "", IFERROR(WORKDAY((DATE(YEAR($B482), MONTH($B482)+INDEX(Settings!$AM$19:$AM$33, MATCH(I$10, Settings!$Y$19:$Y$33, 0)), IF(INDEX(Settings!$AQ$19:$AQ$33, MATCH(I$10, Settings!$Y$19:$Y$33, 0))=0, DAY($B482), INDEX(Settings!$AQ$19:$AQ$33, MATCH(I$10, Settings!$Y$19:$Y$33, 0))))-1), 1, Settings!$AY$23:$AY$38), ""))</f>
        <v/>
      </c>
      <c r="BI482" s="119" t="str">
        <f>IF(OR(J$10="", $B482="", J482="", BI$9=""), "", IFERROR(WORKDAY((DATE(YEAR($B482), MONTH($B482)+INDEX(Settings!$AM$19:$AM$33, MATCH(J$10, Settings!$Y$19:$Y$33, 0)), IF(INDEX(Settings!$AQ$19:$AQ$33, MATCH(J$10, Settings!$Y$19:$Y$33, 0))=0, DAY($B482), INDEX(Settings!$AQ$19:$AQ$33, MATCH(J$10, Settings!$Y$19:$Y$33, 0))))-1), 1, Settings!$AY$23:$AY$38), ""))</f>
        <v/>
      </c>
      <c r="BJ482" s="119" t="str">
        <f>IF(OR(K$10="", $B482="", K482="", BJ$9=""), "", IFERROR(WORKDAY((DATE(YEAR($B482), MONTH($B482)+INDEX(Settings!$AM$19:$AM$33, MATCH(K$10, Settings!$Y$19:$Y$33, 0)), IF(INDEX(Settings!$AQ$19:$AQ$33, MATCH(K$10, Settings!$Y$19:$Y$33, 0))=0, DAY($B482), INDEX(Settings!$AQ$19:$AQ$33, MATCH(K$10, Settings!$Y$19:$Y$33, 0))))-1), 1, Settings!$AY$23:$AY$38), ""))</f>
        <v/>
      </c>
      <c r="BK482" s="119" t="str">
        <f>IF(OR(L$10="", $B482="", L482="", BK$9=""), "", IFERROR(WORKDAY((DATE(YEAR($B482), MONTH($B482)+INDEX(Settings!$AM$19:$AM$33, MATCH(L$10, Settings!$Y$19:$Y$33, 0)), IF(INDEX(Settings!$AQ$19:$AQ$33, MATCH(L$10, Settings!$Y$19:$Y$33, 0))=0, DAY($B482), INDEX(Settings!$AQ$19:$AQ$33, MATCH(L$10, Settings!$Y$19:$Y$33, 0))))-1), 1, Settings!$AY$23:$AY$38), ""))</f>
        <v/>
      </c>
      <c r="BL482" s="119" t="str">
        <f>IF(OR(M$10="", $B482="", M482="", BL$9=""), "", IFERROR(WORKDAY((DATE(YEAR($B482), MONTH($B482)+INDEX(Settings!$AM$19:$AM$33, MATCH(M$10, Settings!$Y$19:$Y$33, 0)), IF(INDEX(Settings!$AQ$19:$AQ$33, MATCH(M$10, Settings!$Y$19:$Y$33, 0))=0, DAY($B482), INDEX(Settings!$AQ$19:$AQ$33, MATCH(M$10, Settings!$Y$19:$Y$33, 0))))-1), 1, Settings!$AY$23:$AY$38), ""))</f>
        <v/>
      </c>
      <c r="BM482" s="119" t="str">
        <f>IF(OR(N$10="", $B482="", N482="", BM$9=""), "", IFERROR(WORKDAY((DATE(YEAR($B482), MONTH($B482)+INDEX(Settings!$AM$19:$AM$33, MATCH(N$10, Settings!$Y$19:$Y$33, 0)), IF(INDEX(Settings!$AQ$19:$AQ$33, MATCH(N$10, Settings!$Y$19:$Y$33, 0))=0, DAY($B482), INDEX(Settings!$AQ$19:$AQ$33, MATCH(N$10, Settings!$Y$19:$Y$33, 0))))-1), 1, Settings!$AY$23:$AY$38), ""))</f>
        <v/>
      </c>
      <c r="BN482" s="119" t="str">
        <f>IF(OR(O$10="", $B482="", O482="", BN$9=""), "", IFERROR(WORKDAY((DATE(YEAR($B482), MONTH($B482)+INDEX(Settings!$AM$19:$AM$33, MATCH(O$10, Settings!$Y$19:$Y$33, 0)), IF(INDEX(Settings!$AQ$19:$AQ$33, MATCH(O$10, Settings!$Y$19:$Y$33, 0))=0, DAY($B482), INDEX(Settings!$AQ$19:$AQ$33, MATCH(O$10, Settings!$Y$19:$Y$33, 0))))-1), 1, Settings!$AY$23:$AY$38), ""))</f>
        <v/>
      </c>
      <c r="BO482" s="119" t="str">
        <f>IF(OR(P$10="", $B482="", P482="", BO$9=""), "", IFERROR(WORKDAY((DATE(YEAR($B482), MONTH($B482)+INDEX(Settings!$AM$19:$AM$33, MATCH(P$10, Settings!$Y$19:$Y$33, 0)), IF(INDEX(Settings!$AQ$19:$AQ$33, MATCH(P$10, Settings!$Y$19:$Y$33, 0))=0, DAY($B482), INDEX(Settings!$AQ$19:$AQ$33, MATCH(P$10, Settings!$Y$19:$Y$33, 0))))-1), 1, Settings!$AY$23:$AY$38), ""))</f>
        <v/>
      </c>
      <c r="BP482" s="120" t="str">
        <f>IF(OR(Q$10="", $B482="", Q482="", BP$9=""), "", IFERROR(WORKDAY((DATE(YEAR($B482), MONTH($B482)+INDEX(Settings!$AM$19:$AM$33, MATCH(Q$10, Settings!$Y$19:$Y$33, 0)), IF(INDEX(Settings!$AQ$19:$AQ$33, MATCH(Q$10, Settings!$Y$19:$Y$33, 0))=0, DAY($B482), INDEX(Settings!$AQ$19:$AQ$33, MATCH(Q$10, Settings!$Y$19:$Y$33, 0))))-1), 1, Settings!$AY$23:$AY$38), ""))</f>
        <v/>
      </c>
      <c r="BR482" s="118" t="str">
        <f>IF(BB482="", "", IF(BB482&lt;=$B482, WORKDAY(DATE(YEAR($BB482), MONTH(BB482)+1, DAY(BB482)-1), 1, Settings!$AY$23:$AY$38), BB482))</f>
        <v/>
      </c>
      <c r="BS482" s="119" t="str">
        <f>IF(BC482="", "", IF(BC482&lt;=$B482, WORKDAY(DATE(YEAR($BB482), MONTH(BC482)+1, DAY(BC482)-1), 1, Settings!$AY$23:$AY$38), BC482))</f>
        <v/>
      </c>
      <c r="BT482" s="119" t="str">
        <f>IF(BD482="", "", IF(BD482&lt;=$B482, WORKDAY(DATE(YEAR($BB482), MONTH(BD482)+1, DAY(BD482)-1), 1, Settings!$AY$23:$AY$38), BD482))</f>
        <v/>
      </c>
      <c r="BU482" s="119" t="str">
        <f>IF(BE482="", "", IF(BE482&lt;=$B482, WORKDAY(DATE(YEAR($BB482), MONTH(BE482)+1, DAY(BE482)-1), 1, Settings!$AY$23:$AY$38), BE482))</f>
        <v/>
      </c>
      <c r="BV482" s="119" t="str">
        <f>IF(BF482="", "", IF(BF482&lt;=$B482, WORKDAY(DATE(YEAR($BB482), MONTH(BF482)+1, DAY(BF482)-1), 1, Settings!$AY$23:$AY$38), BF482))</f>
        <v/>
      </c>
      <c r="BW482" s="119" t="str">
        <f>IF(BG482="", "", IF(BG482&lt;=$B482, WORKDAY(DATE(YEAR($BB482), MONTH(BG482)+1, DAY(BG482)-1), 1, Settings!$AY$23:$AY$38), BG482))</f>
        <v/>
      </c>
      <c r="BX482" s="119" t="str">
        <f>IF(BH482="", "", IF(BH482&lt;=$B482, WORKDAY(DATE(YEAR($BB482), MONTH(BH482)+1, DAY(BH482)-1), 1, Settings!$AY$23:$AY$38), BH482))</f>
        <v/>
      </c>
      <c r="BY482" s="119" t="str">
        <f>IF(BI482="", "", IF(BI482&lt;=$B482, WORKDAY(DATE(YEAR($BB482), MONTH(BI482)+1, DAY(BI482)-1), 1, Settings!$AY$23:$AY$38), BI482))</f>
        <v/>
      </c>
      <c r="BZ482" s="119" t="str">
        <f>IF(BJ482="", "", IF(BJ482&lt;=$B482, WORKDAY(DATE(YEAR($BB482), MONTH(BJ482)+1, DAY(BJ482)-1), 1, Settings!$AY$23:$AY$38), BJ482))</f>
        <v/>
      </c>
      <c r="CA482" s="119" t="str">
        <f>IF(BK482="", "", IF(BK482&lt;=$B482, WORKDAY(DATE(YEAR($BB482), MONTH(BK482)+1, DAY(BK482)-1), 1, Settings!$AY$23:$AY$38), BK482))</f>
        <v/>
      </c>
      <c r="CB482" s="119" t="str">
        <f>IF(BL482="", "", IF(BL482&lt;=$B482, WORKDAY(DATE(YEAR($BB482), MONTH(BL482)+1, DAY(BL482)-1), 1, Settings!$AY$23:$AY$38), BL482))</f>
        <v/>
      </c>
      <c r="CC482" s="119" t="str">
        <f>IF(BM482="", "", IF(BM482&lt;=$B482, WORKDAY(DATE(YEAR($BB482), MONTH(BM482)+1, DAY(BM482)-1), 1, Settings!$AY$23:$AY$38), BM482))</f>
        <v/>
      </c>
      <c r="CD482" s="119" t="str">
        <f>IF(BN482="", "", IF(BN482&lt;=$B482, WORKDAY(DATE(YEAR($BB482), MONTH(BN482)+1, DAY(BN482)-1), 1, Settings!$AY$23:$AY$38), BN482))</f>
        <v/>
      </c>
      <c r="CE482" s="119" t="str">
        <f>IF(BO482="", "", IF(BO482&lt;=$B482, WORKDAY(DATE(YEAR($BB482), MONTH(BO482)+1, DAY(BO482)-1), 1, Settings!$AY$23:$AY$38), BO482))</f>
        <v/>
      </c>
      <c r="CF482" s="120" t="str">
        <f>IF(BP482="", "", IF(BP482&lt;=$B482, WORKDAY(DATE(YEAR($BB482), MONTH(BP482)+1, DAY(BP482)-1), 1, Settings!$AY$23:$AY$38), BP482))</f>
        <v/>
      </c>
      <c r="CH482" s="48" t="str">
        <f t="shared" si="221"/>
        <v/>
      </c>
      <c r="CI482" s="49" t="str">
        <f t="shared" si="222"/>
        <v/>
      </c>
      <c r="CJ482" s="49" t="str">
        <f t="shared" si="223"/>
        <v/>
      </c>
      <c r="CK482" s="49" t="str">
        <f t="shared" si="224"/>
        <v/>
      </c>
      <c r="CL482" s="49" t="str">
        <f t="shared" si="225"/>
        <v/>
      </c>
      <c r="CM482" s="49" t="str">
        <f t="shared" si="226"/>
        <v/>
      </c>
      <c r="CN482" s="49" t="str">
        <f t="shared" si="227"/>
        <v/>
      </c>
      <c r="CO482" s="49" t="str">
        <f t="shared" si="228"/>
        <v/>
      </c>
      <c r="CP482" s="49" t="str">
        <f t="shared" si="229"/>
        <v/>
      </c>
      <c r="CQ482" s="49" t="str">
        <f t="shared" si="230"/>
        <v/>
      </c>
      <c r="CR482" s="49" t="str">
        <f t="shared" si="231"/>
        <v/>
      </c>
      <c r="CS482" s="49" t="str">
        <f t="shared" si="232"/>
        <v/>
      </c>
      <c r="CT482" s="49" t="str">
        <f t="shared" si="233"/>
        <v/>
      </c>
      <c r="CU482" s="49" t="str">
        <f t="shared" si="234"/>
        <v/>
      </c>
      <c r="CV482" s="16" t="str">
        <f t="shared" si="235"/>
        <v/>
      </c>
      <c r="CX482" s="48" t="str">
        <f t="shared" si="236"/>
        <v/>
      </c>
      <c r="CY482" s="49" t="str">
        <f t="shared" si="237"/>
        <v/>
      </c>
      <c r="CZ482" s="49" t="str">
        <f t="shared" si="238"/>
        <v/>
      </c>
      <c r="DA482" s="49" t="str">
        <f t="shared" si="239"/>
        <v/>
      </c>
      <c r="DB482" s="49" t="str">
        <f t="shared" si="240"/>
        <v/>
      </c>
      <c r="DC482" s="49" t="str">
        <f t="shared" si="241"/>
        <v/>
      </c>
      <c r="DD482" s="49" t="str">
        <f t="shared" si="242"/>
        <v/>
      </c>
      <c r="DE482" s="49" t="str">
        <f t="shared" si="243"/>
        <v/>
      </c>
      <c r="DF482" s="49" t="str">
        <f t="shared" si="244"/>
        <v/>
      </c>
      <c r="DG482" s="49" t="str">
        <f t="shared" si="245"/>
        <v/>
      </c>
      <c r="DH482" s="49" t="str">
        <f t="shared" si="246"/>
        <v/>
      </c>
      <c r="DI482" s="49" t="str">
        <f t="shared" si="247"/>
        <v/>
      </c>
      <c r="DJ482" s="49" t="str">
        <f t="shared" si="248"/>
        <v/>
      </c>
      <c r="DK482" s="49" t="str">
        <f t="shared" si="249"/>
        <v/>
      </c>
      <c r="DL482" s="16" t="str">
        <f t="shared" si="250"/>
        <v/>
      </c>
      <c r="DN482" s="17" t="str">
        <f t="shared" si="251"/>
        <v>Oct 2020</v>
      </c>
    </row>
    <row r="483" spans="1:118" x14ac:dyDescent="0.25">
      <c r="A483" s="30"/>
      <c r="B483" s="102">
        <f>IF(B482="", "", IFERROR(IF(B482+1&gt;Settings!$G$25, "", B482+1), ""))</f>
        <v>44119</v>
      </c>
      <c r="C483" s="294"/>
      <c r="D483" s="295"/>
      <c r="E483" s="295"/>
      <c r="F483" s="295"/>
      <c r="G483" s="295"/>
      <c r="H483" s="295"/>
      <c r="I483" s="295"/>
      <c r="J483" s="295"/>
      <c r="K483" s="295"/>
      <c r="L483" s="295"/>
      <c r="M483" s="295"/>
      <c r="N483" s="295"/>
      <c r="O483" s="295"/>
      <c r="P483" s="295"/>
      <c r="Q483" s="296"/>
      <c r="R483" s="30"/>
      <c r="T483" s="17" t="str">
        <f>IF($B483="", "", IF($B483&lt;Settings!$G$23, "Old", "New"))</f>
        <v>New</v>
      </c>
      <c r="AL483" s="118" t="str">
        <f>IF(OR($B483="", C483="", C$10="", AL$9), "", IFERROR($B483+INDEX(Settings!$AF$19:$AF$33, MATCH(C$10, Settings!$Y$19:$Y$33, 0))+IF(INDEX(Settings!$AI$19:$AI$33, MATCH(C$10, Settings!$Y$19:$Y$33, 0))="", 0, INDEX($AO$2:$AU$8, MATCH(TEXT($B483, "ddd"), $AN$2:$AN$8, 0), MATCH(INDEX(Settings!$AI$19:$AI$33, MATCH(C$10, Settings!$Y$19:$Y$33, 0)), $AO$1:$AU$1, 0))), 0))</f>
        <v/>
      </c>
      <c r="AM483" s="119" t="str">
        <f>IF(OR($B483="", D483="", D$10="", AM$9), "", IFERROR($B483+INDEX(Settings!$AF$19:$AF$33, MATCH(D$10, Settings!$Y$19:$Y$33, 0))+IF(INDEX(Settings!$AI$19:$AI$33, MATCH(D$10, Settings!$Y$19:$Y$33, 0))="", 0, INDEX($AO$2:$AU$8, MATCH(TEXT($B483, "ddd"), $AN$2:$AN$8, 0), MATCH(INDEX(Settings!$AI$19:$AI$33, MATCH(D$10, Settings!$Y$19:$Y$33, 0)), $AO$1:$AU$1, 0))), 0))</f>
        <v/>
      </c>
      <c r="AN483" s="119" t="str">
        <f>IF(OR($B483="", E483="", E$10="", AN$9), "", IFERROR($B483+INDEX(Settings!$AF$19:$AF$33, MATCH(E$10, Settings!$Y$19:$Y$33, 0))+IF(INDEX(Settings!$AI$19:$AI$33, MATCH(E$10, Settings!$Y$19:$Y$33, 0))="", 0, INDEX($AO$2:$AU$8, MATCH(TEXT($B483, "ddd"), $AN$2:$AN$8, 0), MATCH(INDEX(Settings!$AI$19:$AI$33, MATCH(E$10, Settings!$Y$19:$Y$33, 0)), $AO$1:$AU$1, 0))), 0))</f>
        <v/>
      </c>
      <c r="AO483" s="119" t="str">
        <f>IF(OR($B483="", F483="", F$10="", AO$9), "", IFERROR($B483+INDEX(Settings!$AF$19:$AF$33, MATCH(F$10, Settings!$Y$19:$Y$33, 0))+IF(INDEX(Settings!$AI$19:$AI$33, MATCH(F$10, Settings!$Y$19:$Y$33, 0))="", 0, INDEX($AO$2:$AU$8, MATCH(TEXT($B483, "ddd"), $AN$2:$AN$8, 0), MATCH(INDEX(Settings!$AI$19:$AI$33, MATCH(F$10, Settings!$Y$19:$Y$33, 0)), $AO$1:$AU$1, 0))), 0))</f>
        <v/>
      </c>
      <c r="AP483" s="119" t="str">
        <f>IF(OR($B483="", G483="", G$10="", AP$9), "", IFERROR($B483+INDEX(Settings!$AF$19:$AF$33, MATCH(G$10, Settings!$Y$19:$Y$33, 0))+IF(INDEX(Settings!$AI$19:$AI$33, MATCH(G$10, Settings!$Y$19:$Y$33, 0))="", 0, INDEX($AO$2:$AU$8, MATCH(TEXT($B483, "ddd"), $AN$2:$AN$8, 0), MATCH(INDEX(Settings!$AI$19:$AI$33, MATCH(G$10, Settings!$Y$19:$Y$33, 0)), $AO$1:$AU$1, 0))), 0))</f>
        <v/>
      </c>
      <c r="AQ483" s="119" t="str">
        <f>IF(OR($B483="", H483="", H$10="", AQ$9), "", IFERROR($B483+INDEX(Settings!$AF$19:$AF$33, MATCH(H$10, Settings!$Y$19:$Y$33, 0))+IF(INDEX(Settings!$AI$19:$AI$33, MATCH(H$10, Settings!$Y$19:$Y$33, 0))="", 0, INDEX($AO$2:$AU$8, MATCH(TEXT($B483, "ddd"), $AN$2:$AN$8, 0), MATCH(INDEX(Settings!$AI$19:$AI$33, MATCH(H$10, Settings!$Y$19:$Y$33, 0)), $AO$1:$AU$1, 0))), 0))</f>
        <v/>
      </c>
      <c r="AR483" s="119" t="str">
        <f>IF(OR($B483="", I483="", I$10="", AR$9), "", IFERROR($B483+INDEX(Settings!$AF$19:$AF$33, MATCH(I$10, Settings!$Y$19:$Y$33, 0))+IF(INDEX(Settings!$AI$19:$AI$33, MATCH(I$10, Settings!$Y$19:$Y$33, 0))="", 0, INDEX($AO$2:$AU$8, MATCH(TEXT($B483, "ddd"), $AN$2:$AN$8, 0), MATCH(INDEX(Settings!$AI$19:$AI$33, MATCH(I$10, Settings!$Y$19:$Y$33, 0)), $AO$1:$AU$1, 0))), 0))</f>
        <v/>
      </c>
      <c r="AS483" s="119" t="str">
        <f>IF(OR($B483="", J483="", J$10="", AS$9), "", IFERROR($B483+INDEX(Settings!$AF$19:$AF$33, MATCH(J$10, Settings!$Y$19:$Y$33, 0))+IF(INDEX(Settings!$AI$19:$AI$33, MATCH(J$10, Settings!$Y$19:$Y$33, 0))="", 0, INDEX($AO$2:$AU$8, MATCH(TEXT($B483, "ddd"), $AN$2:$AN$8, 0), MATCH(INDEX(Settings!$AI$19:$AI$33, MATCH(J$10, Settings!$Y$19:$Y$33, 0)), $AO$1:$AU$1, 0))), 0))</f>
        <v/>
      </c>
      <c r="AT483" s="119" t="str">
        <f>IF(OR($B483="", K483="", K$10="", AT$9), "", IFERROR($B483+INDEX(Settings!$AF$19:$AF$33, MATCH(K$10, Settings!$Y$19:$Y$33, 0))+IF(INDEX(Settings!$AI$19:$AI$33, MATCH(K$10, Settings!$Y$19:$Y$33, 0))="", 0, INDEX($AO$2:$AU$8, MATCH(TEXT($B483, "ddd"), $AN$2:$AN$8, 0), MATCH(INDEX(Settings!$AI$19:$AI$33, MATCH(K$10, Settings!$Y$19:$Y$33, 0)), $AO$1:$AU$1, 0))), 0))</f>
        <v/>
      </c>
      <c r="AU483" s="119" t="str">
        <f>IF(OR($B483="", L483="", L$10="", AU$9), "", IFERROR($B483+INDEX(Settings!$AF$19:$AF$33, MATCH(L$10, Settings!$Y$19:$Y$33, 0))+IF(INDEX(Settings!$AI$19:$AI$33, MATCH(L$10, Settings!$Y$19:$Y$33, 0))="", 0, INDEX($AO$2:$AU$8, MATCH(TEXT($B483, "ddd"), $AN$2:$AN$8, 0), MATCH(INDEX(Settings!$AI$19:$AI$33, MATCH(L$10, Settings!$Y$19:$Y$33, 0)), $AO$1:$AU$1, 0))), 0))</f>
        <v/>
      </c>
      <c r="AV483" s="119" t="str">
        <f>IF(OR($B483="", M483="", M$10="", AV$9), "", IFERROR($B483+INDEX(Settings!$AF$19:$AF$33, MATCH(M$10, Settings!$Y$19:$Y$33, 0))+IF(INDEX(Settings!$AI$19:$AI$33, MATCH(M$10, Settings!$Y$19:$Y$33, 0))="", 0, INDEX($AO$2:$AU$8, MATCH(TEXT($B483, "ddd"), $AN$2:$AN$8, 0), MATCH(INDEX(Settings!$AI$19:$AI$33, MATCH(M$10, Settings!$Y$19:$Y$33, 0)), $AO$1:$AU$1, 0))), 0))</f>
        <v/>
      </c>
      <c r="AW483" s="119" t="str">
        <f>IF(OR($B483="", N483="", N$10="", AW$9), "", IFERROR($B483+INDEX(Settings!$AF$19:$AF$33, MATCH(N$10, Settings!$Y$19:$Y$33, 0))+IF(INDEX(Settings!$AI$19:$AI$33, MATCH(N$10, Settings!$Y$19:$Y$33, 0))="", 0, INDEX($AO$2:$AU$8, MATCH(TEXT($B483, "ddd"), $AN$2:$AN$8, 0), MATCH(INDEX(Settings!$AI$19:$AI$33, MATCH(N$10, Settings!$Y$19:$Y$33, 0)), $AO$1:$AU$1, 0))), 0))</f>
        <v/>
      </c>
      <c r="AX483" s="119" t="str">
        <f>IF(OR($B483="", O483="", O$10="", AX$9), "", IFERROR($B483+INDEX(Settings!$AF$19:$AF$33, MATCH(O$10, Settings!$Y$19:$Y$33, 0))+IF(INDEX(Settings!$AI$19:$AI$33, MATCH(O$10, Settings!$Y$19:$Y$33, 0))="", 0, INDEX($AO$2:$AU$8, MATCH(TEXT($B483, "ddd"), $AN$2:$AN$8, 0), MATCH(INDEX(Settings!$AI$19:$AI$33, MATCH(O$10, Settings!$Y$19:$Y$33, 0)), $AO$1:$AU$1, 0))), 0))</f>
        <v/>
      </c>
      <c r="AY483" s="119" t="str">
        <f>IF(OR($B483="", P483="", P$10="", AY$9), "", IFERROR($B483+INDEX(Settings!$AF$19:$AF$33, MATCH(P$10, Settings!$Y$19:$Y$33, 0))+IF(INDEX(Settings!$AI$19:$AI$33, MATCH(P$10, Settings!$Y$19:$Y$33, 0))="", 0, INDEX($AO$2:$AU$8, MATCH(TEXT($B483, "ddd"), $AN$2:$AN$8, 0), MATCH(INDEX(Settings!$AI$19:$AI$33, MATCH(P$10, Settings!$Y$19:$Y$33, 0)), $AO$1:$AU$1, 0))), 0))</f>
        <v/>
      </c>
      <c r="AZ483" s="120" t="str">
        <f>IF(OR($B483="", Q483="", Q$10="", AZ$9), "", IFERROR($B483+INDEX(Settings!$AF$19:$AF$33, MATCH(Q$10, Settings!$Y$19:$Y$33, 0))+IF(INDEX(Settings!$AI$19:$AI$33, MATCH(Q$10, Settings!$Y$19:$Y$33, 0))="", 0, INDEX($AO$2:$AU$8, MATCH(TEXT($B483, "ddd"), $AN$2:$AN$8, 0), MATCH(INDEX(Settings!$AI$19:$AI$33, MATCH(Q$10, Settings!$Y$19:$Y$33, 0)), $AO$1:$AU$1, 0))), 0))</f>
        <v/>
      </c>
      <c r="BB483" s="118" t="str">
        <f>IF(OR(C$10="", $B483="", C483="", BB$9=""), "", IFERROR(WORKDAY((DATE(YEAR($B483), MONTH($B483)+INDEX(Settings!$AM$19:$AM$33, MATCH(C$10, Settings!$Y$19:$Y$33, 0)), IF(INDEX(Settings!$AQ$19:$AQ$33, MATCH(C$10, Settings!$Y$19:$Y$33, 0))=0, DAY($B483), INDEX(Settings!$AQ$19:$AQ$33, MATCH(C$10, Settings!$Y$19:$Y$33, 0))))-1), 1, Settings!$AY$23:$AY$38), ""))</f>
        <v/>
      </c>
      <c r="BC483" s="119" t="str">
        <f>IF(OR(D$10="", $B483="", D483="", BC$9=""), "", IFERROR(WORKDAY((DATE(YEAR($B483), MONTH($B483)+INDEX(Settings!$AM$19:$AM$33, MATCH(D$10, Settings!$Y$19:$Y$33, 0)), IF(INDEX(Settings!$AQ$19:$AQ$33, MATCH(D$10, Settings!$Y$19:$Y$33, 0))=0, DAY($B483), INDEX(Settings!$AQ$19:$AQ$33, MATCH(D$10, Settings!$Y$19:$Y$33, 0))))-1), 1, Settings!$AY$23:$AY$38), ""))</f>
        <v/>
      </c>
      <c r="BD483" s="119" t="str">
        <f>IF(OR(E$10="", $B483="", E483="", BD$9=""), "", IFERROR(WORKDAY((DATE(YEAR($B483), MONTH($B483)+INDEX(Settings!$AM$19:$AM$33, MATCH(E$10, Settings!$Y$19:$Y$33, 0)), IF(INDEX(Settings!$AQ$19:$AQ$33, MATCH(E$10, Settings!$Y$19:$Y$33, 0))=0, DAY($B483), INDEX(Settings!$AQ$19:$AQ$33, MATCH(E$10, Settings!$Y$19:$Y$33, 0))))-1), 1, Settings!$AY$23:$AY$38), ""))</f>
        <v/>
      </c>
      <c r="BE483" s="119" t="str">
        <f>IF(OR(F$10="", $B483="", F483="", BE$9=""), "", IFERROR(WORKDAY((DATE(YEAR($B483), MONTH($B483)+INDEX(Settings!$AM$19:$AM$33, MATCH(F$10, Settings!$Y$19:$Y$33, 0)), IF(INDEX(Settings!$AQ$19:$AQ$33, MATCH(F$10, Settings!$Y$19:$Y$33, 0))=0, DAY($B483), INDEX(Settings!$AQ$19:$AQ$33, MATCH(F$10, Settings!$Y$19:$Y$33, 0))))-1), 1, Settings!$AY$23:$AY$38), ""))</f>
        <v/>
      </c>
      <c r="BF483" s="119" t="str">
        <f>IF(OR(G$10="", $B483="", G483="", BF$9=""), "", IFERROR(WORKDAY((DATE(YEAR($B483), MONTH($B483)+INDEX(Settings!$AM$19:$AM$33, MATCH(G$10, Settings!$Y$19:$Y$33, 0)), IF(INDEX(Settings!$AQ$19:$AQ$33, MATCH(G$10, Settings!$Y$19:$Y$33, 0))=0, DAY($B483), INDEX(Settings!$AQ$19:$AQ$33, MATCH(G$10, Settings!$Y$19:$Y$33, 0))))-1), 1, Settings!$AY$23:$AY$38), ""))</f>
        <v/>
      </c>
      <c r="BG483" s="119" t="str">
        <f>IF(OR(H$10="", $B483="", H483="", BG$9=""), "", IFERROR(WORKDAY((DATE(YEAR($B483), MONTH($B483)+INDEX(Settings!$AM$19:$AM$33, MATCH(H$10, Settings!$Y$19:$Y$33, 0)), IF(INDEX(Settings!$AQ$19:$AQ$33, MATCH(H$10, Settings!$Y$19:$Y$33, 0))=0, DAY($B483), INDEX(Settings!$AQ$19:$AQ$33, MATCH(H$10, Settings!$Y$19:$Y$33, 0))))-1), 1, Settings!$AY$23:$AY$38), ""))</f>
        <v/>
      </c>
      <c r="BH483" s="119" t="str">
        <f>IF(OR(I$10="", $B483="", I483="", BH$9=""), "", IFERROR(WORKDAY((DATE(YEAR($B483), MONTH($B483)+INDEX(Settings!$AM$19:$AM$33, MATCH(I$10, Settings!$Y$19:$Y$33, 0)), IF(INDEX(Settings!$AQ$19:$AQ$33, MATCH(I$10, Settings!$Y$19:$Y$33, 0))=0, DAY($B483), INDEX(Settings!$AQ$19:$AQ$33, MATCH(I$10, Settings!$Y$19:$Y$33, 0))))-1), 1, Settings!$AY$23:$AY$38), ""))</f>
        <v/>
      </c>
      <c r="BI483" s="119" t="str">
        <f>IF(OR(J$10="", $B483="", J483="", BI$9=""), "", IFERROR(WORKDAY((DATE(YEAR($B483), MONTH($B483)+INDEX(Settings!$AM$19:$AM$33, MATCH(J$10, Settings!$Y$19:$Y$33, 0)), IF(INDEX(Settings!$AQ$19:$AQ$33, MATCH(J$10, Settings!$Y$19:$Y$33, 0))=0, DAY($B483), INDEX(Settings!$AQ$19:$AQ$33, MATCH(J$10, Settings!$Y$19:$Y$33, 0))))-1), 1, Settings!$AY$23:$AY$38), ""))</f>
        <v/>
      </c>
      <c r="BJ483" s="119" t="str">
        <f>IF(OR(K$10="", $B483="", K483="", BJ$9=""), "", IFERROR(WORKDAY((DATE(YEAR($B483), MONTH($B483)+INDEX(Settings!$AM$19:$AM$33, MATCH(K$10, Settings!$Y$19:$Y$33, 0)), IF(INDEX(Settings!$AQ$19:$AQ$33, MATCH(K$10, Settings!$Y$19:$Y$33, 0))=0, DAY($B483), INDEX(Settings!$AQ$19:$AQ$33, MATCH(K$10, Settings!$Y$19:$Y$33, 0))))-1), 1, Settings!$AY$23:$AY$38), ""))</f>
        <v/>
      </c>
      <c r="BK483" s="119" t="str">
        <f>IF(OR(L$10="", $B483="", L483="", BK$9=""), "", IFERROR(WORKDAY((DATE(YEAR($B483), MONTH($B483)+INDEX(Settings!$AM$19:$AM$33, MATCH(L$10, Settings!$Y$19:$Y$33, 0)), IF(INDEX(Settings!$AQ$19:$AQ$33, MATCH(L$10, Settings!$Y$19:$Y$33, 0))=0, DAY($B483), INDEX(Settings!$AQ$19:$AQ$33, MATCH(L$10, Settings!$Y$19:$Y$33, 0))))-1), 1, Settings!$AY$23:$AY$38), ""))</f>
        <v/>
      </c>
      <c r="BL483" s="119" t="str">
        <f>IF(OR(M$10="", $B483="", M483="", BL$9=""), "", IFERROR(WORKDAY((DATE(YEAR($B483), MONTH($B483)+INDEX(Settings!$AM$19:$AM$33, MATCH(M$10, Settings!$Y$19:$Y$33, 0)), IF(INDEX(Settings!$AQ$19:$AQ$33, MATCH(M$10, Settings!$Y$19:$Y$33, 0))=0, DAY($B483), INDEX(Settings!$AQ$19:$AQ$33, MATCH(M$10, Settings!$Y$19:$Y$33, 0))))-1), 1, Settings!$AY$23:$AY$38), ""))</f>
        <v/>
      </c>
      <c r="BM483" s="119" t="str">
        <f>IF(OR(N$10="", $B483="", N483="", BM$9=""), "", IFERROR(WORKDAY((DATE(YEAR($B483), MONTH($B483)+INDEX(Settings!$AM$19:$AM$33, MATCH(N$10, Settings!$Y$19:$Y$33, 0)), IF(INDEX(Settings!$AQ$19:$AQ$33, MATCH(N$10, Settings!$Y$19:$Y$33, 0))=0, DAY($B483), INDEX(Settings!$AQ$19:$AQ$33, MATCH(N$10, Settings!$Y$19:$Y$33, 0))))-1), 1, Settings!$AY$23:$AY$38), ""))</f>
        <v/>
      </c>
      <c r="BN483" s="119" t="str">
        <f>IF(OR(O$10="", $B483="", O483="", BN$9=""), "", IFERROR(WORKDAY((DATE(YEAR($B483), MONTH($B483)+INDEX(Settings!$AM$19:$AM$33, MATCH(O$10, Settings!$Y$19:$Y$33, 0)), IF(INDEX(Settings!$AQ$19:$AQ$33, MATCH(O$10, Settings!$Y$19:$Y$33, 0))=0, DAY($B483), INDEX(Settings!$AQ$19:$AQ$33, MATCH(O$10, Settings!$Y$19:$Y$33, 0))))-1), 1, Settings!$AY$23:$AY$38), ""))</f>
        <v/>
      </c>
      <c r="BO483" s="119" t="str">
        <f>IF(OR(P$10="", $B483="", P483="", BO$9=""), "", IFERROR(WORKDAY((DATE(YEAR($B483), MONTH($B483)+INDEX(Settings!$AM$19:$AM$33, MATCH(P$10, Settings!$Y$19:$Y$33, 0)), IF(INDEX(Settings!$AQ$19:$AQ$33, MATCH(P$10, Settings!$Y$19:$Y$33, 0))=0, DAY($B483), INDEX(Settings!$AQ$19:$AQ$33, MATCH(P$10, Settings!$Y$19:$Y$33, 0))))-1), 1, Settings!$AY$23:$AY$38), ""))</f>
        <v/>
      </c>
      <c r="BP483" s="120" t="str">
        <f>IF(OR(Q$10="", $B483="", Q483="", BP$9=""), "", IFERROR(WORKDAY((DATE(YEAR($B483), MONTH($B483)+INDEX(Settings!$AM$19:$AM$33, MATCH(Q$10, Settings!$Y$19:$Y$33, 0)), IF(INDEX(Settings!$AQ$19:$AQ$33, MATCH(Q$10, Settings!$Y$19:$Y$33, 0))=0, DAY($B483), INDEX(Settings!$AQ$19:$AQ$33, MATCH(Q$10, Settings!$Y$19:$Y$33, 0))))-1), 1, Settings!$AY$23:$AY$38), ""))</f>
        <v/>
      </c>
      <c r="BR483" s="118" t="str">
        <f>IF(BB483="", "", IF(BB483&lt;=$B483, WORKDAY(DATE(YEAR($BB483), MONTH(BB483)+1, DAY(BB483)-1), 1, Settings!$AY$23:$AY$38), BB483))</f>
        <v/>
      </c>
      <c r="BS483" s="119" t="str">
        <f>IF(BC483="", "", IF(BC483&lt;=$B483, WORKDAY(DATE(YEAR($BB483), MONTH(BC483)+1, DAY(BC483)-1), 1, Settings!$AY$23:$AY$38), BC483))</f>
        <v/>
      </c>
      <c r="BT483" s="119" t="str">
        <f>IF(BD483="", "", IF(BD483&lt;=$B483, WORKDAY(DATE(YEAR($BB483), MONTH(BD483)+1, DAY(BD483)-1), 1, Settings!$AY$23:$AY$38), BD483))</f>
        <v/>
      </c>
      <c r="BU483" s="119" t="str">
        <f>IF(BE483="", "", IF(BE483&lt;=$B483, WORKDAY(DATE(YEAR($BB483), MONTH(BE483)+1, DAY(BE483)-1), 1, Settings!$AY$23:$AY$38), BE483))</f>
        <v/>
      </c>
      <c r="BV483" s="119" t="str">
        <f>IF(BF483="", "", IF(BF483&lt;=$B483, WORKDAY(DATE(YEAR($BB483), MONTH(BF483)+1, DAY(BF483)-1), 1, Settings!$AY$23:$AY$38), BF483))</f>
        <v/>
      </c>
      <c r="BW483" s="119" t="str">
        <f>IF(BG483="", "", IF(BG483&lt;=$B483, WORKDAY(DATE(YEAR($BB483), MONTH(BG483)+1, DAY(BG483)-1), 1, Settings!$AY$23:$AY$38), BG483))</f>
        <v/>
      </c>
      <c r="BX483" s="119" t="str">
        <f>IF(BH483="", "", IF(BH483&lt;=$B483, WORKDAY(DATE(YEAR($BB483), MONTH(BH483)+1, DAY(BH483)-1), 1, Settings!$AY$23:$AY$38), BH483))</f>
        <v/>
      </c>
      <c r="BY483" s="119" t="str">
        <f>IF(BI483="", "", IF(BI483&lt;=$B483, WORKDAY(DATE(YEAR($BB483), MONTH(BI483)+1, DAY(BI483)-1), 1, Settings!$AY$23:$AY$38), BI483))</f>
        <v/>
      </c>
      <c r="BZ483" s="119" t="str">
        <f>IF(BJ483="", "", IF(BJ483&lt;=$B483, WORKDAY(DATE(YEAR($BB483), MONTH(BJ483)+1, DAY(BJ483)-1), 1, Settings!$AY$23:$AY$38), BJ483))</f>
        <v/>
      </c>
      <c r="CA483" s="119" t="str">
        <f>IF(BK483="", "", IF(BK483&lt;=$B483, WORKDAY(DATE(YEAR($BB483), MONTH(BK483)+1, DAY(BK483)-1), 1, Settings!$AY$23:$AY$38), BK483))</f>
        <v/>
      </c>
      <c r="CB483" s="119" t="str">
        <f>IF(BL483="", "", IF(BL483&lt;=$B483, WORKDAY(DATE(YEAR($BB483), MONTH(BL483)+1, DAY(BL483)-1), 1, Settings!$AY$23:$AY$38), BL483))</f>
        <v/>
      </c>
      <c r="CC483" s="119" t="str">
        <f>IF(BM483="", "", IF(BM483&lt;=$B483, WORKDAY(DATE(YEAR($BB483), MONTH(BM483)+1, DAY(BM483)-1), 1, Settings!$AY$23:$AY$38), BM483))</f>
        <v/>
      </c>
      <c r="CD483" s="119" t="str">
        <f>IF(BN483="", "", IF(BN483&lt;=$B483, WORKDAY(DATE(YEAR($BB483), MONTH(BN483)+1, DAY(BN483)-1), 1, Settings!$AY$23:$AY$38), BN483))</f>
        <v/>
      </c>
      <c r="CE483" s="119" t="str">
        <f>IF(BO483="", "", IF(BO483&lt;=$B483, WORKDAY(DATE(YEAR($BB483), MONTH(BO483)+1, DAY(BO483)-1), 1, Settings!$AY$23:$AY$38), BO483))</f>
        <v/>
      </c>
      <c r="CF483" s="120" t="str">
        <f>IF(BP483="", "", IF(BP483&lt;=$B483, WORKDAY(DATE(YEAR($BB483), MONTH(BP483)+1, DAY(BP483)-1), 1, Settings!$AY$23:$AY$38), BP483))</f>
        <v/>
      </c>
      <c r="CH483" s="48" t="str">
        <f t="shared" si="221"/>
        <v/>
      </c>
      <c r="CI483" s="49" t="str">
        <f t="shared" si="222"/>
        <v/>
      </c>
      <c r="CJ483" s="49" t="str">
        <f t="shared" si="223"/>
        <v/>
      </c>
      <c r="CK483" s="49" t="str">
        <f t="shared" si="224"/>
        <v/>
      </c>
      <c r="CL483" s="49" t="str">
        <f t="shared" si="225"/>
        <v/>
      </c>
      <c r="CM483" s="49" t="str">
        <f t="shared" si="226"/>
        <v/>
      </c>
      <c r="CN483" s="49" t="str">
        <f t="shared" si="227"/>
        <v/>
      </c>
      <c r="CO483" s="49" t="str">
        <f t="shared" si="228"/>
        <v/>
      </c>
      <c r="CP483" s="49" t="str">
        <f t="shared" si="229"/>
        <v/>
      </c>
      <c r="CQ483" s="49" t="str">
        <f t="shared" si="230"/>
        <v/>
      </c>
      <c r="CR483" s="49" t="str">
        <f t="shared" si="231"/>
        <v/>
      </c>
      <c r="CS483" s="49" t="str">
        <f t="shared" si="232"/>
        <v/>
      </c>
      <c r="CT483" s="49" t="str">
        <f t="shared" si="233"/>
        <v/>
      </c>
      <c r="CU483" s="49" t="str">
        <f t="shared" si="234"/>
        <v/>
      </c>
      <c r="CV483" s="16" t="str">
        <f t="shared" si="235"/>
        <v/>
      </c>
      <c r="CX483" s="48" t="str">
        <f t="shared" si="236"/>
        <v/>
      </c>
      <c r="CY483" s="49" t="str">
        <f t="shared" si="237"/>
        <v/>
      </c>
      <c r="CZ483" s="49" t="str">
        <f t="shared" si="238"/>
        <v/>
      </c>
      <c r="DA483" s="49" t="str">
        <f t="shared" si="239"/>
        <v/>
      </c>
      <c r="DB483" s="49" t="str">
        <f t="shared" si="240"/>
        <v/>
      </c>
      <c r="DC483" s="49" t="str">
        <f t="shared" si="241"/>
        <v/>
      </c>
      <c r="DD483" s="49" t="str">
        <f t="shared" si="242"/>
        <v/>
      </c>
      <c r="DE483" s="49" t="str">
        <f t="shared" si="243"/>
        <v/>
      </c>
      <c r="DF483" s="49" t="str">
        <f t="shared" si="244"/>
        <v/>
      </c>
      <c r="DG483" s="49" t="str">
        <f t="shared" si="245"/>
        <v/>
      </c>
      <c r="DH483" s="49" t="str">
        <f t="shared" si="246"/>
        <v/>
      </c>
      <c r="DI483" s="49" t="str">
        <f t="shared" si="247"/>
        <v/>
      </c>
      <c r="DJ483" s="49" t="str">
        <f t="shared" si="248"/>
        <v/>
      </c>
      <c r="DK483" s="49" t="str">
        <f t="shared" si="249"/>
        <v/>
      </c>
      <c r="DL483" s="16" t="str">
        <f t="shared" si="250"/>
        <v/>
      </c>
      <c r="DN483" s="17" t="str">
        <f t="shared" si="251"/>
        <v>Oct 2020</v>
      </c>
    </row>
    <row r="484" spans="1:118" x14ac:dyDescent="0.25">
      <c r="A484" s="30"/>
      <c r="B484" s="102">
        <f>IF(B483="", "", IFERROR(IF(B483+1&gt;Settings!$G$25, "", B483+1), ""))</f>
        <v>44120</v>
      </c>
      <c r="C484" s="294"/>
      <c r="D484" s="295"/>
      <c r="E484" s="295"/>
      <c r="F484" s="295"/>
      <c r="G484" s="295"/>
      <c r="H484" s="295"/>
      <c r="I484" s="295"/>
      <c r="J484" s="295"/>
      <c r="K484" s="295"/>
      <c r="L484" s="295"/>
      <c r="M484" s="295"/>
      <c r="N484" s="295"/>
      <c r="O484" s="295"/>
      <c r="P484" s="295"/>
      <c r="Q484" s="296"/>
      <c r="R484" s="30"/>
      <c r="T484" s="17" t="str">
        <f>IF($B484="", "", IF($B484&lt;Settings!$G$23, "Old", "New"))</f>
        <v>New</v>
      </c>
      <c r="AL484" s="118" t="str">
        <f>IF(OR($B484="", C484="", C$10="", AL$9), "", IFERROR($B484+INDEX(Settings!$AF$19:$AF$33, MATCH(C$10, Settings!$Y$19:$Y$33, 0))+IF(INDEX(Settings!$AI$19:$AI$33, MATCH(C$10, Settings!$Y$19:$Y$33, 0))="", 0, INDEX($AO$2:$AU$8, MATCH(TEXT($B484, "ddd"), $AN$2:$AN$8, 0), MATCH(INDEX(Settings!$AI$19:$AI$33, MATCH(C$10, Settings!$Y$19:$Y$33, 0)), $AO$1:$AU$1, 0))), 0))</f>
        <v/>
      </c>
      <c r="AM484" s="119" t="str">
        <f>IF(OR($B484="", D484="", D$10="", AM$9), "", IFERROR($B484+INDEX(Settings!$AF$19:$AF$33, MATCH(D$10, Settings!$Y$19:$Y$33, 0))+IF(INDEX(Settings!$AI$19:$AI$33, MATCH(D$10, Settings!$Y$19:$Y$33, 0))="", 0, INDEX($AO$2:$AU$8, MATCH(TEXT($B484, "ddd"), $AN$2:$AN$8, 0), MATCH(INDEX(Settings!$AI$19:$AI$33, MATCH(D$10, Settings!$Y$19:$Y$33, 0)), $AO$1:$AU$1, 0))), 0))</f>
        <v/>
      </c>
      <c r="AN484" s="119" t="str">
        <f>IF(OR($B484="", E484="", E$10="", AN$9), "", IFERROR($B484+INDEX(Settings!$AF$19:$AF$33, MATCH(E$10, Settings!$Y$19:$Y$33, 0))+IF(INDEX(Settings!$AI$19:$AI$33, MATCH(E$10, Settings!$Y$19:$Y$33, 0))="", 0, INDEX($AO$2:$AU$8, MATCH(TEXT($B484, "ddd"), $AN$2:$AN$8, 0), MATCH(INDEX(Settings!$AI$19:$AI$33, MATCH(E$10, Settings!$Y$19:$Y$33, 0)), $AO$1:$AU$1, 0))), 0))</f>
        <v/>
      </c>
      <c r="AO484" s="119" t="str">
        <f>IF(OR($B484="", F484="", F$10="", AO$9), "", IFERROR($B484+INDEX(Settings!$AF$19:$AF$33, MATCH(F$10, Settings!$Y$19:$Y$33, 0))+IF(INDEX(Settings!$AI$19:$AI$33, MATCH(F$10, Settings!$Y$19:$Y$33, 0))="", 0, INDEX($AO$2:$AU$8, MATCH(TEXT($B484, "ddd"), $AN$2:$AN$8, 0), MATCH(INDEX(Settings!$AI$19:$AI$33, MATCH(F$10, Settings!$Y$19:$Y$33, 0)), $AO$1:$AU$1, 0))), 0))</f>
        <v/>
      </c>
      <c r="AP484" s="119" t="str">
        <f>IF(OR($B484="", G484="", G$10="", AP$9), "", IFERROR($B484+INDEX(Settings!$AF$19:$AF$33, MATCH(G$10, Settings!$Y$19:$Y$33, 0))+IF(INDEX(Settings!$AI$19:$AI$33, MATCH(G$10, Settings!$Y$19:$Y$33, 0))="", 0, INDEX($AO$2:$AU$8, MATCH(TEXT($B484, "ddd"), $AN$2:$AN$8, 0), MATCH(INDEX(Settings!$AI$19:$AI$33, MATCH(G$10, Settings!$Y$19:$Y$33, 0)), $AO$1:$AU$1, 0))), 0))</f>
        <v/>
      </c>
      <c r="AQ484" s="119" t="str">
        <f>IF(OR($B484="", H484="", H$10="", AQ$9), "", IFERROR($B484+INDEX(Settings!$AF$19:$AF$33, MATCH(H$10, Settings!$Y$19:$Y$33, 0))+IF(INDEX(Settings!$AI$19:$AI$33, MATCH(H$10, Settings!$Y$19:$Y$33, 0))="", 0, INDEX($AO$2:$AU$8, MATCH(TEXT($B484, "ddd"), $AN$2:$AN$8, 0), MATCH(INDEX(Settings!$AI$19:$AI$33, MATCH(H$10, Settings!$Y$19:$Y$33, 0)), $AO$1:$AU$1, 0))), 0))</f>
        <v/>
      </c>
      <c r="AR484" s="119" t="str">
        <f>IF(OR($B484="", I484="", I$10="", AR$9), "", IFERROR($B484+INDEX(Settings!$AF$19:$AF$33, MATCH(I$10, Settings!$Y$19:$Y$33, 0))+IF(INDEX(Settings!$AI$19:$AI$33, MATCH(I$10, Settings!$Y$19:$Y$33, 0))="", 0, INDEX($AO$2:$AU$8, MATCH(TEXT($B484, "ddd"), $AN$2:$AN$8, 0), MATCH(INDEX(Settings!$AI$19:$AI$33, MATCH(I$10, Settings!$Y$19:$Y$33, 0)), $AO$1:$AU$1, 0))), 0))</f>
        <v/>
      </c>
      <c r="AS484" s="119" t="str">
        <f>IF(OR($B484="", J484="", J$10="", AS$9), "", IFERROR($B484+INDEX(Settings!$AF$19:$AF$33, MATCH(J$10, Settings!$Y$19:$Y$33, 0))+IF(INDEX(Settings!$AI$19:$AI$33, MATCH(J$10, Settings!$Y$19:$Y$33, 0))="", 0, INDEX($AO$2:$AU$8, MATCH(TEXT($B484, "ddd"), $AN$2:$AN$8, 0), MATCH(INDEX(Settings!$AI$19:$AI$33, MATCH(J$10, Settings!$Y$19:$Y$33, 0)), $AO$1:$AU$1, 0))), 0))</f>
        <v/>
      </c>
      <c r="AT484" s="119" t="str">
        <f>IF(OR($B484="", K484="", K$10="", AT$9), "", IFERROR($B484+INDEX(Settings!$AF$19:$AF$33, MATCH(K$10, Settings!$Y$19:$Y$33, 0))+IF(INDEX(Settings!$AI$19:$AI$33, MATCH(K$10, Settings!$Y$19:$Y$33, 0))="", 0, INDEX($AO$2:$AU$8, MATCH(TEXT($B484, "ddd"), $AN$2:$AN$8, 0), MATCH(INDEX(Settings!$AI$19:$AI$33, MATCH(K$10, Settings!$Y$19:$Y$33, 0)), $AO$1:$AU$1, 0))), 0))</f>
        <v/>
      </c>
      <c r="AU484" s="119" t="str">
        <f>IF(OR($B484="", L484="", L$10="", AU$9), "", IFERROR($B484+INDEX(Settings!$AF$19:$AF$33, MATCH(L$10, Settings!$Y$19:$Y$33, 0))+IF(INDEX(Settings!$AI$19:$AI$33, MATCH(L$10, Settings!$Y$19:$Y$33, 0))="", 0, INDEX($AO$2:$AU$8, MATCH(TEXT($B484, "ddd"), $AN$2:$AN$8, 0), MATCH(INDEX(Settings!$AI$19:$AI$33, MATCH(L$10, Settings!$Y$19:$Y$33, 0)), $AO$1:$AU$1, 0))), 0))</f>
        <v/>
      </c>
      <c r="AV484" s="119" t="str">
        <f>IF(OR($B484="", M484="", M$10="", AV$9), "", IFERROR($B484+INDEX(Settings!$AF$19:$AF$33, MATCH(M$10, Settings!$Y$19:$Y$33, 0))+IF(INDEX(Settings!$AI$19:$AI$33, MATCH(M$10, Settings!$Y$19:$Y$33, 0))="", 0, INDEX($AO$2:$AU$8, MATCH(TEXT($B484, "ddd"), $AN$2:$AN$8, 0), MATCH(INDEX(Settings!$AI$19:$AI$33, MATCH(M$10, Settings!$Y$19:$Y$33, 0)), $AO$1:$AU$1, 0))), 0))</f>
        <v/>
      </c>
      <c r="AW484" s="119" t="str">
        <f>IF(OR($B484="", N484="", N$10="", AW$9), "", IFERROR($B484+INDEX(Settings!$AF$19:$AF$33, MATCH(N$10, Settings!$Y$19:$Y$33, 0))+IF(INDEX(Settings!$AI$19:$AI$33, MATCH(N$10, Settings!$Y$19:$Y$33, 0))="", 0, INDEX($AO$2:$AU$8, MATCH(TEXT($B484, "ddd"), $AN$2:$AN$8, 0), MATCH(INDEX(Settings!$AI$19:$AI$33, MATCH(N$10, Settings!$Y$19:$Y$33, 0)), $AO$1:$AU$1, 0))), 0))</f>
        <v/>
      </c>
      <c r="AX484" s="119" t="str">
        <f>IF(OR($B484="", O484="", O$10="", AX$9), "", IFERROR($B484+INDEX(Settings!$AF$19:$AF$33, MATCH(O$10, Settings!$Y$19:$Y$33, 0))+IF(INDEX(Settings!$AI$19:$AI$33, MATCH(O$10, Settings!$Y$19:$Y$33, 0))="", 0, INDEX($AO$2:$AU$8, MATCH(TEXT($B484, "ddd"), $AN$2:$AN$8, 0), MATCH(INDEX(Settings!$AI$19:$AI$33, MATCH(O$10, Settings!$Y$19:$Y$33, 0)), $AO$1:$AU$1, 0))), 0))</f>
        <v/>
      </c>
      <c r="AY484" s="119" t="str">
        <f>IF(OR($B484="", P484="", P$10="", AY$9), "", IFERROR($B484+INDEX(Settings!$AF$19:$AF$33, MATCH(P$10, Settings!$Y$19:$Y$33, 0))+IF(INDEX(Settings!$AI$19:$AI$33, MATCH(P$10, Settings!$Y$19:$Y$33, 0))="", 0, INDEX($AO$2:$AU$8, MATCH(TEXT($B484, "ddd"), $AN$2:$AN$8, 0), MATCH(INDEX(Settings!$AI$19:$AI$33, MATCH(P$10, Settings!$Y$19:$Y$33, 0)), $AO$1:$AU$1, 0))), 0))</f>
        <v/>
      </c>
      <c r="AZ484" s="120" t="str">
        <f>IF(OR($B484="", Q484="", Q$10="", AZ$9), "", IFERROR($B484+INDEX(Settings!$AF$19:$AF$33, MATCH(Q$10, Settings!$Y$19:$Y$33, 0))+IF(INDEX(Settings!$AI$19:$AI$33, MATCH(Q$10, Settings!$Y$19:$Y$33, 0))="", 0, INDEX($AO$2:$AU$8, MATCH(TEXT($B484, "ddd"), $AN$2:$AN$8, 0), MATCH(INDEX(Settings!$AI$19:$AI$33, MATCH(Q$10, Settings!$Y$19:$Y$33, 0)), $AO$1:$AU$1, 0))), 0))</f>
        <v/>
      </c>
      <c r="BB484" s="118" t="str">
        <f>IF(OR(C$10="", $B484="", C484="", BB$9=""), "", IFERROR(WORKDAY((DATE(YEAR($B484), MONTH($B484)+INDEX(Settings!$AM$19:$AM$33, MATCH(C$10, Settings!$Y$19:$Y$33, 0)), IF(INDEX(Settings!$AQ$19:$AQ$33, MATCH(C$10, Settings!$Y$19:$Y$33, 0))=0, DAY($B484), INDEX(Settings!$AQ$19:$AQ$33, MATCH(C$10, Settings!$Y$19:$Y$33, 0))))-1), 1, Settings!$AY$23:$AY$38), ""))</f>
        <v/>
      </c>
      <c r="BC484" s="119" t="str">
        <f>IF(OR(D$10="", $B484="", D484="", BC$9=""), "", IFERROR(WORKDAY((DATE(YEAR($B484), MONTH($B484)+INDEX(Settings!$AM$19:$AM$33, MATCH(D$10, Settings!$Y$19:$Y$33, 0)), IF(INDEX(Settings!$AQ$19:$AQ$33, MATCH(D$10, Settings!$Y$19:$Y$33, 0))=0, DAY($B484), INDEX(Settings!$AQ$19:$AQ$33, MATCH(D$10, Settings!$Y$19:$Y$33, 0))))-1), 1, Settings!$AY$23:$AY$38), ""))</f>
        <v/>
      </c>
      <c r="BD484" s="119" t="str">
        <f>IF(OR(E$10="", $B484="", E484="", BD$9=""), "", IFERROR(WORKDAY((DATE(YEAR($B484), MONTH($B484)+INDEX(Settings!$AM$19:$AM$33, MATCH(E$10, Settings!$Y$19:$Y$33, 0)), IF(INDEX(Settings!$AQ$19:$AQ$33, MATCH(E$10, Settings!$Y$19:$Y$33, 0))=0, DAY($B484), INDEX(Settings!$AQ$19:$AQ$33, MATCH(E$10, Settings!$Y$19:$Y$33, 0))))-1), 1, Settings!$AY$23:$AY$38), ""))</f>
        <v/>
      </c>
      <c r="BE484" s="119" t="str">
        <f>IF(OR(F$10="", $B484="", F484="", BE$9=""), "", IFERROR(WORKDAY((DATE(YEAR($B484), MONTH($B484)+INDEX(Settings!$AM$19:$AM$33, MATCH(F$10, Settings!$Y$19:$Y$33, 0)), IF(INDEX(Settings!$AQ$19:$AQ$33, MATCH(F$10, Settings!$Y$19:$Y$33, 0))=0, DAY($B484), INDEX(Settings!$AQ$19:$AQ$33, MATCH(F$10, Settings!$Y$19:$Y$33, 0))))-1), 1, Settings!$AY$23:$AY$38), ""))</f>
        <v/>
      </c>
      <c r="BF484" s="119" t="str">
        <f>IF(OR(G$10="", $B484="", G484="", BF$9=""), "", IFERROR(WORKDAY((DATE(YEAR($B484), MONTH($B484)+INDEX(Settings!$AM$19:$AM$33, MATCH(G$10, Settings!$Y$19:$Y$33, 0)), IF(INDEX(Settings!$AQ$19:$AQ$33, MATCH(G$10, Settings!$Y$19:$Y$33, 0))=0, DAY($B484), INDEX(Settings!$AQ$19:$AQ$33, MATCH(G$10, Settings!$Y$19:$Y$33, 0))))-1), 1, Settings!$AY$23:$AY$38), ""))</f>
        <v/>
      </c>
      <c r="BG484" s="119" t="str">
        <f>IF(OR(H$10="", $B484="", H484="", BG$9=""), "", IFERROR(WORKDAY((DATE(YEAR($B484), MONTH($B484)+INDEX(Settings!$AM$19:$AM$33, MATCH(H$10, Settings!$Y$19:$Y$33, 0)), IF(INDEX(Settings!$AQ$19:$AQ$33, MATCH(H$10, Settings!$Y$19:$Y$33, 0))=0, DAY($B484), INDEX(Settings!$AQ$19:$AQ$33, MATCH(H$10, Settings!$Y$19:$Y$33, 0))))-1), 1, Settings!$AY$23:$AY$38), ""))</f>
        <v/>
      </c>
      <c r="BH484" s="119" t="str">
        <f>IF(OR(I$10="", $B484="", I484="", BH$9=""), "", IFERROR(WORKDAY((DATE(YEAR($B484), MONTH($B484)+INDEX(Settings!$AM$19:$AM$33, MATCH(I$10, Settings!$Y$19:$Y$33, 0)), IF(INDEX(Settings!$AQ$19:$AQ$33, MATCH(I$10, Settings!$Y$19:$Y$33, 0))=0, DAY($B484), INDEX(Settings!$AQ$19:$AQ$33, MATCH(I$10, Settings!$Y$19:$Y$33, 0))))-1), 1, Settings!$AY$23:$AY$38), ""))</f>
        <v/>
      </c>
      <c r="BI484" s="119" t="str">
        <f>IF(OR(J$10="", $B484="", J484="", BI$9=""), "", IFERROR(WORKDAY((DATE(YEAR($B484), MONTH($B484)+INDEX(Settings!$AM$19:$AM$33, MATCH(J$10, Settings!$Y$19:$Y$33, 0)), IF(INDEX(Settings!$AQ$19:$AQ$33, MATCH(J$10, Settings!$Y$19:$Y$33, 0))=0, DAY($B484), INDEX(Settings!$AQ$19:$AQ$33, MATCH(J$10, Settings!$Y$19:$Y$33, 0))))-1), 1, Settings!$AY$23:$AY$38), ""))</f>
        <v/>
      </c>
      <c r="BJ484" s="119" t="str">
        <f>IF(OR(K$10="", $B484="", K484="", BJ$9=""), "", IFERROR(WORKDAY((DATE(YEAR($B484), MONTH($B484)+INDEX(Settings!$AM$19:$AM$33, MATCH(K$10, Settings!$Y$19:$Y$33, 0)), IF(INDEX(Settings!$AQ$19:$AQ$33, MATCH(K$10, Settings!$Y$19:$Y$33, 0))=0, DAY($B484), INDEX(Settings!$AQ$19:$AQ$33, MATCH(K$10, Settings!$Y$19:$Y$33, 0))))-1), 1, Settings!$AY$23:$AY$38), ""))</f>
        <v/>
      </c>
      <c r="BK484" s="119" t="str">
        <f>IF(OR(L$10="", $B484="", L484="", BK$9=""), "", IFERROR(WORKDAY((DATE(YEAR($B484), MONTH($B484)+INDEX(Settings!$AM$19:$AM$33, MATCH(L$10, Settings!$Y$19:$Y$33, 0)), IF(INDEX(Settings!$AQ$19:$AQ$33, MATCH(L$10, Settings!$Y$19:$Y$33, 0))=0, DAY($B484), INDEX(Settings!$AQ$19:$AQ$33, MATCH(L$10, Settings!$Y$19:$Y$33, 0))))-1), 1, Settings!$AY$23:$AY$38), ""))</f>
        <v/>
      </c>
      <c r="BL484" s="119" t="str">
        <f>IF(OR(M$10="", $B484="", M484="", BL$9=""), "", IFERROR(WORKDAY((DATE(YEAR($B484), MONTH($B484)+INDEX(Settings!$AM$19:$AM$33, MATCH(M$10, Settings!$Y$19:$Y$33, 0)), IF(INDEX(Settings!$AQ$19:$AQ$33, MATCH(M$10, Settings!$Y$19:$Y$33, 0))=0, DAY($B484), INDEX(Settings!$AQ$19:$AQ$33, MATCH(M$10, Settings!$Y$19:$Y$33, 0))))-1), 1, Settings!$AY$23:$AY$38), ""))</f>
        <v/>
      </c>
      <c r="BM484" s="119" t="str">
        <f>IF(OR(N$10="", $B484="", N484="", BM$9=""), "", IFERROR(WORKDAY((DATE(YEAR($B484), MONTH($B484)+INDEX(Settings!$AM$19:$AM$33, MATCH(N$10, Settings!$Y$19:$Y$33, 0)), IF(INDEX(Settings!$AQ$19:$AQ$33, MATCH(N$10, Settings!$Y$19:$Y$33, 0))=0, DAY($B484), INDEX(Settings!$AQ$19:$AQ$33, MATCH(N$10, Settings!$Y$19:$Y$33, 0))))-1), 1, Settings!$AY$23:$AY$38), ""))</f>
        <v/>
      </c>
      <c r="BN484" s="119" t="str">
        <f>IF(OR(O$10="", $B484="", O484="", BN$9=""), "", IFERROR(WORKDAY((DATE(YEAR($B484), MONTH($B484)+INDEX(Settings!$AM$19:$AM$33, MATCH(O$10, Settings!$Y$19:$Y$33, 0)), IF(INDEX(Settings!$AQ$19:$AQ$33, MATCH(O$10, Settings!$Y$19:$Y$33, 0))=0, DAY($B484), INDEX(Settings!$AQ$19:$AQ$33, MATCH(O$10, Settings!$Y$19:$Y$33, 0))))-1), 1, Settings!$AY$23:$AY$38), ""))</f>
        <v/>
      </c>
      <c r="BO484" s="119" t="str">
        <f>IF(OR(P$10="", $B484="", P484="", BO$9=""), "", IFERROR(WORKDAY((DATE(YEAR($B484), MONTH($B484)+INDEX(Settings!$AM$19:$AM$33, MATCH(P$10, Settings!$Y$19:$Y$33, 0)), IF(INDEX(Settings!$AQ$19:$AQ$33, MATCH(P$10, Settings!$Y$19:$Y$33, 0))=0, DAY($B484), INDEX(Settings!$AQ$19:$AQ$33, MATCH(P$10, Settings!$Y$19:$Y$33, 0))))-1), 1, Settings!$AY$23:$AY$38), ""))</f>
        <v/>
      </c>
      <c r="BP484" s="120" t="str">
        <f>IF(OR(Q$10="", $B484="", Q484="", BP$9=""), "", IFERROR(WORKDAY((DATE(YEAR($B484), MONTH($B484)+INDEX(Settings!$AM$19:$AM$33, MATCH(Q$10, Settings!$Y$19:$Y$33, 0)), IF(INDEX(Settings!$AQ$19:$AQ$33, MATCH(Q$10, Settings!$Y$19:$Y$33, 0))=0, DAY($B484), INDEX(Settings!$AQ$19:$AQ$33, MATCH(Q$10, Settings!$Y$19:$Y$33, 0))))-1), 1, Settings!$AY$23:$AY$38), ""))</f>
        <v/>
      </c>
      <c r="BR484" s="118" t="str">
        <f>IF(BB484="", "", IF(BB484&lt;=$B484, WORKDAY(DATE(YEAR($BB484), MONTH(BB484)+1, DAY(BB484)-1), 1, Settings!$AY$23:$AY$38), BB484))</f>
        <v/>
      </c>
      <c r="BS484" s="119" t="str">
        <f>IF(BC484="", "", IF(BC484&lt;=$B484, WORKDAY(DATE(YEAR($BB484), MONTH(BC484)+1, DAY(BC484)-1), 1, Settings!$AY$23:$AY$38), BC484))</f>
        <v/>
      </c>
      <c r="BT484" s="119" t="str">
        <f>IF(BD484="", "", IF(BD484&lt;=$B484, WORKDAY(DATE(YEAR($BB484), MONTH(BD484)+1, DAY(BD484)-1), 1, Settings!$AY$23:$AY$38), BD484))</f>
        <v/>
      </c>
      <c r="BU484" s="119" t="str">
        <f>IF(BE484="", "", IF(BE484&lt;=$B484, WORKDAY(DATE(YEAR($BB484), MONTH(BE484)+1, DAY(BE484)-1), 1, Settings!$AY$23:$AY$38), BE484))</f>
        <v/>
      </c>
      <c r="BV484" s="119" t="str">
        <f>IF(BF484="", "", IF(BF484&lt;=$B484, WORKDAY(DATE(YEAR($BB484), MONTH(BF484)+1, DAY(BF484)-1), 1, Settings!$AY$23:$AY$38), BF484))</f>
        <v/>
      </c>
      <c r="BW484" s="119" t="str">
        <f>IF(BG484="", "", IF(BG484&lt;=$B484, WORKDAY(DATE(YEAR($BB484), MONTH(BG484)+1, DAY(BG484)-1), 1, Settings!$AY$23:$AY$38), BG484))</f>
        <v/>
      </c>
      <c r="BX484" s="119" t="str">
        <f>IF(BH484="", "", IF(BH484&lt;=$B484, WORKDAY(DATE(YEAR($BB484), MONTH(BH484)+1, DAY(BH484)-1), 1, Settings!$AY$23:$AY$38), BH484))</f>
        <v/>
      </c>
      <c r="BY484" s="119" t="str">
        <f>IF(BI484="", "", IF(BI484&lt;=$B484, WORKDAY(DATE(YEAR($BB484), MONTH(BI484)+1, DAY(BI484)-1), 1, Settings!$AY$23:$AY$38), BI484))</f>
        <v/>
      </c>
      <c r="BZ484" s="119" t="str">
        <f>IF(BJ484="", "", IF(BJ484&lt;=$B484, WORKDAY(DATE(YEAR($BB484), MONTH(BJ484)+1, DAY(BJ484)-1), 1, Settings!$AY$23:$AY$38), BJ484))</f>
        <v/>
      </c>
      <c r="CA484" s="119" t="str">
        <f>IF(BK484="", "", IF(BK484&lt;=$B484, WORKDAY(DATE(YEAR($BB484), MONTH(BK484)+1, DAY(BK484)-1), 1, Settings!$AY$23:$AY$38), BK484))</f>
        <v/>
      </c>
      <c r="CB484" s="119" t="str">
        <f>IF(BL484="", "", IF(BL484&lt;=$B484, WORKDAY(DATE(YEAR($BB484), MONTH(BL484)+1, DAY(BL484)-1), 1, Settings!$AY$23:$AY$38), BL484))</f>
        <v/>
      </c>
      <c r="CC484" s="119" t="str">
        <f>IF(BM484="", "", IF(BM484&lt;=$B484, WORKDAY(DATE(YEAR($BB484), MONTH(BM484)+1, DAY(BM484)-1), 1, Settings!$AY$23:$AY$38), BM484))</f>
        <v/>
      </c>
      <c r="CD484" s="119" t="str">
        <f>IF(BN484="", "", IF(BN484&lt;=$B484, WORKDAY(DATE(YEAR($BB484), MONTH(BN484)+1, DAY(BN484)-1), 1, Settings!$AY$23:$AY$38), BN484))</f>
        <v/>
      </c>
      <c r="CE484" s="119" t="str">
        <f>IF(BO484="", "", IF(BO484&lt;=$B484, WORKDAY(DATE(YEAR($BB484), MONTH(BO484)+1, DAY(BO484)-1), 1, Settings!$AY$23:$AY$38), BO484))</f>
        <v/>
      </c>
      <c r="CF484" s="120" t="str">
        <f>IF(BP484="", "", IF(BP484&lt;=$B484, WORKDAY(DATE(YEAR($BB484), MONTH(BP484)+1, DAY(BP484)-1), 1, Settings!$AY$23:$AY$38), BP484))</f>
        <v/>
      </c>
      <c r="CH484" s="48" t="str">
        <f t="shared" si="221"/>
        <v/>
      </c>
      <c r="CI484" s="49" t="str">
        <f t="shared" si="222"/>
        <v/>
      </c>
      <c r="CJ484" s="49" t="str">
        <f t="shared" si="223"/>
        <v/>
      </c>
      <c r="CK484" s="49" t="str">
        <f t="shared" si="224"/>
        <v/>
      </c>
      <c r="CL484" s="49" t="str">
        <f t="shared" si="225"/>
        <v/>
      </c>
      <c r="CM484" s="49" t="str">
        <f t="shared" si="226"/>
        <v/>
      </c>
      <c r="CN484" s="49" t="str">
        <f t="shared" si="227"/>
        <v/>
      </c>
      <c r="CO484" s="49" t="str">
        <f t="shared" si="228"/>
        <v/>
      </c>
      <c r="CP484" s="49" t="str">
        <f t="shared" si="229"/>
        <v/>
      </c>
      <c r="CQ484" s="49" t="str">
        <f t="shared" si="230"/>
        <v/>
      </c>
      <c r="CR484" s="49" t="str">
        <f t="shared" si="231"/>
        <v/>
      </c>
      <c r="CS484" s="49" t="str">
        <f t="shared" si="232"/>
        <v/>
      </c>
      <c r="CT484" s="49" t="str">
        <f t="shared" si="233"/>
        <v/>
      </c>
      <c r="CU484" s="49" t="str">
        <f t="shared" si="234"/>
        <v/>
      </c>
      <c r="CV484" s="16" t="str">
        <f t="shared" si="235"/>
        <v/>
      </c>
      <c r="CX484" s="48" t="str">
        <f t="shared" si="236"/>
        <v/>
      </c>
      <c r="CY484" s="49" t="str">
        <f t="shared" si="237"/>
        <v/>
      </c>
      <c r="CZ484" s="49" t="str">
        <f t="shared" si="238"/>
        <v/>
      </c>
      <c r="DA484" s="49" t="str">
        <f t="shared" si="239"/>
        <v/>
      </c>
      <c r="DB484" s="49" t="str">
        <f t="shared" si="240"/>
        <v/>
      </c>
      <c r="DC484" s="49" t="str">
        <f t="shared" si="241"/>
        <v/>
      </c>
      <c r="DD484" s="49" t="str">
        <f t="shared" si="242"/>
        <v/>
      </c>
      <c r="DE484" s="49" t="str">
        <f t="shared" si="243"/>
        <v/>
      </c>
      <c r="DF484" s="49" t="str">
        <f t="shared" si="244"/>
        <v/>
      </c>
      <c r="DG484" s="49" t="str">
        <f t="shared" si="245"/>
        <v/>
      </c>
      <c r="DH484" s="49" t="str">
        <f t="shared" si="246"/>
        <v/>
      </c>
      <c r="DI484" s="49" t="str">
        <f t="shared" si="247"/>
        <v/>
      </c>
      <c r="DJ484" s="49" t="str">
        <f t="shared" si="248"/>
        <v/>
      </c>
      <c r="DK484" s="49" t="str">
        <f t="shared" si="249"/>
        <v/>
      </c>
      <c r="DL484" s="16" t="str">
        <f t="shared" si="250"/>
        <v/>
      </c>
      <c r="DN484" s="17" t="str">
        <f t="shared" si="251"/>
        <v>Oct 2020</v>
      </c>
    </row>
    <row r="485" spans="1:118" x14ac:dyDescent="0.25">
      <c r="A485" s="30"/>
      <c r="B485" s="102">
        <f>IF(B484="", "", IFERROR(IF(B484+1&gt;Settings!$G$25, "", B484+1), ""))</f>
        <v>44121</v>
      </c>
      <c r="C485" s="294"/>
      <c r="D485" s="295"/>
      <c r="E485" s="295"/>
      <c r="F485" s="295"/>
      <c r="G485" s="295"/>
      <c r="H485" s="295"/>
      <c r="I485" s="295"/>
      <c r="J485" s="295"/>
      <c r="K485" s="295"/>
      <c r="L485" s="295"/>
      <c r="M485" s="295"/>
      <c r="N485" s="295"/>
      <c r="O485" s="295"/>
      <c r="P485" s="295"/>
      <c r="Q485" s="296"/>
      <c r="R485" s="30"/>
      <c r="T485" s="17" t="str">
        <f>IF($B485="", "", IF($B485&lt;Settings!$G$23, "Old", "New"))</f>
        <v>New</v>
      </c>
      <c r="AL485" s="118" t="str">
        <f>IF(OR($B485="", C485="", C$10="", AL$9), "", IFERROR($B485+INDEX(Settings!$AF$19:$AF$33, MATCH(C$10, Settings!$Y$19:$Y$33, 0))+IF(INDEX(Settings!$AI$19:$AI$33, MATCH(C$10, Settings!$Y$19:$Y$33, 0))="", 0, INDEX($AO$2:$AU$8, MATCH(TEXT($B485, "ddd"), $AN$2:$AN$8, 0), MATCH(INDEX(Settings!$AI$19:$AI$33, MATCH(C$10, Settings!$Y$19:$Y$33, 0)), $AO$1:$AU$1, 0))), 0))</f>
        <v/>
      </c>
      <c r="AM485" s="119" t="str">
        <f>IF(OR($B485="", D485="", D$10="", AM$9), "", IFERROR($B485+INDEX(Settings!$AF$19:$AF$33, MATCH(D$10, Settings!$Y$19:$Y$33, 0))+IF(INDEX(Settings!$AI$19:$AI$33, MATCH(D$10, Settings!$Y$19:$Y$33, 0))="", 0, INDEX($AO$2:$AU$8, MATCH(TEXT($B485, "ddd"), $AN$2:$AN$8, 0), MATCH(INDEX(Settings!$AI$19:$AI$33, MATCH(D$10, Settings!$Y$19:$Y$33, 0)), $AO$1:$AU$1, 0))), 0))</f>
        <v/>
      </c>
      <c r="AN485" s="119" t="str">
        <f>IF(OR($B485="", E485="", E$10="", AN$9), "", IFERROR($B485+INDEX(Settings!$AF$19:$AF$33, MATCH(E$10, Settings!$Y$19:$Y$33, 0))+IF(INDEX(Settings!$AI$19:$AI$33, MATCH(E$10, Settings!$Y$19:$Y$33, 0))="", 0, INDEX($AO$2:$AU$8, MATCH(TEXT($B485, "ddd"), $AN$2:$AN$8, 0), MATCH(INDEX(Settings!$AI$19:$AI$33, MATCH(E$10, Settings!$Y$19:$Y$33, 0)), $AO$1:$AU$1, 0))), 0))</f>
        <v/>
      </c>
      <c r="AO485" s="119" t="str">
        <f>IF(OR($B485="", F485="", F$10="", AO$9), "", IFERROR($B485+INDEX(Settings!$AF$19:$AF$33, MATCH(F$10, Settings!$Y$19:$Y$33, 0))+IF(INDEX(Settings!$AI$19:$AI$33, MATCH(F$10, Settings!$Y$19:$Y$33, 0))="", 0, INDEX($AO$2:$AU$8, MATCH(TEXT($B485, "ddd"), $AN$2:$AN$8, 0), MATCH(INDEX(Settings!$AI$19:$AI$33, MATCH(F$10, Settings!$Y$19:$Y$33, 0)), $AO$1:$AU$1, 0))), 0))</f>
        <v/>
      </c>
      <c r="AP485" s="119" t="str">
        <f>IF(OR($B485="", G485="", G$10="", AP$9), "", IFERROR($B485+INDEX(Settings!$AF$19:$AF$33, MATCH(G$10, Settings!$Y$19:$Y$33, 0))+IF(INDEX(Settings!$AI$19:$AI$33, MATCH(G$10, Settings!$Y$19:$Y$33, 0))="", 0, INDEX($AO$2:$AU$8, MATCH(TEXT($B485, "ddd"), $AN$2:$AN$8, 0), MATCH(INDEX(Settings!$AI$19:$AI$33, MATCH(G$10, Settings!$Y$19:$Y$33, 0)), $AO$1:$AU$1, 0))), 0))</f>
        <v/>
      </c>
      <c r="AQ485" s="119" t="str">
        <f>IF(OR($B485="", H485="", H$10="", AQ$9), "", IFERROR($B485+INDEX(Settings!$AF$19:$AF$33, MATCH(H$10, Settings!$Y$19:$Y$33, 0))+IF(INDEX(Settings!$AI$19:$AI$33, MATCH(H$10, Settings!$Y$19:$Y$33, 0))="", 0, INDEX($AO$2:$AU$8, MATCH(TEXT($B485, "ddd"), $AN$2:$AN$8, 0), MATCH(INDEX(Settings!$AI$19:$AI$33, MATCH(H$10, Settings!$Y$19:$Y$33, 0)), $AO$1:$AU$1, 0))), 0))</f>
        <v/>
      </c>
      <c r="AR485" s="119" t="str">
        <f>IF(OR($B485="", I485="", I$10="", AR$9), "", IFERROR($B485+INDEX(Settings!$AF$19:$AF$33, MATCH(I$10, Settings!$Y$19:$Y$33, 0))+IF(INDEX(Settings!$AI$19:$AI$33, MATCH(I$10, Settings!$Y$19:$Y$33, 0))="", 0, INDEX($AO$2:$AU$8, MATCH(TEXT($B485, "ddd"), $AN$2:$AN$8, 0), MATCH(INDEX(Settings!$AI$19:$AI$33, MATCH(I$10, Settings!$Y$19:$Y$33, 0)), $AO$1:$AU$1, 0))), 0))</f>
        <v/>
      </c>
      <c r="AS485" s="119" t="str">
        <f>IF(OR($B485="", J485="", J$10="", AS$9), "", IFERROR($B485+INDEX(Settings!$AF$19:$AF$33, MATCH(J$10, Settings!$Y$19:$Y$33, 0))+IF(INDEX(Settings!$AI$19:$AI$33, MATCH(J$10, Settings!$Y$19:$Y$33, 0))="", 0, INDEX($AO$2:$AU$8, MATCH(TEXT($B485, "ddd"), $AN$2:$AN$8, 0), MATCH(INDEX(Settings!$AI$19:$AI$33, MATCH(J$10, Settings!$Y$19:$Y$33, 0)), $AO$1:$AU$1, 0))), 0))</f>
        <v/>
      </c>
      <c r="AT485" s="119" t="str">
        <f>IF(OR($B485="", K485="", K$10="", AT$9), "", IFERROR($B485+INDEX(Settings!$AF$19:$AF$33, MATCH(K$10, Settings!$Y$19:$Y$33, 0))+IF(INDEX(Settings!$AI$19:$AI$33, MATCH(K$10, Settings!$Y$19:$Y$33, 0))="", 0, INDEX($AO$2:$AU$8, MATCH(TEXT($B485, "ddd"), $AN$2:$AN$8, 0), MATCH(INDEX(Settings!$AI$19:$AI$33, MATCH(K$10, Settings!$Y$19:$Y$33, 0)), $AO$1:$AU$1, 0))), 0))</f>
        <v/>
      </c>
      <c r="AU485" s="119" t="str">
        <f>IF(OR($B485="", L485="", L$10="", AU$9), "", IFERROR($B485+INDEX(Settings!$AF$19:$AF$33, MATCH(L$10, Settings!$Y$19:$Y$33, 0))+IF(INDEX(Settings!$AI$19:$AI$33, MATCH(L$10, Settings!$Y$19:$Y$33, 0))="", 0, INDEX($AO$2:$AU$8, MATCH(TEXT($B485, "ddd"), $AN$2:$AN$8, 0), MATCH(INDEX(Settings!$AI$19:$AI$33, MATCH(L$10, Settings!$Y$19:$Y$33, 0)), $AO$1:$AU$1, 0))), 0))</f>
        <v/>
      </c>
      <c r="AV485" s="119" t="str">
        <f>IF(OR($B485="", M485="", M$10="", AV$9), "", IFERROR($B485+INDEX(Settings!$AF$19:$AF$33, MATCH(M$10, Settings!$Y$19:$Y$33, 0))+IF(INDEX(Settings!$AI$19:$AI$33, MATCH(M$10, Settings!$Y$19:$Y$33, 0))="", 0, INDEX($AO$2:$AU$8, MATCH(TEXT($B485, "ddd"), $AN$2:$AN$8, 0), MATCH(INDEX(Settings!$AI$19:$AI$33, MATCH(M$10, Settings!$Y$19:$Y$33, 0)), $AO$1:$AU$1, 0))), 0))</f>
        <v/>
      </c>
      <c r="AW485" s="119" t="str">
        <f>IF(OR($B485="", N485="", N$10="", AW$9), "", IFERROR($B485+INDEX(Settings!$AF$19:$AF$33, MATCH(N$10, Settings!$Y$19:$Y$33, 0))+IF(INDEX(Settings!$AI$19:$AI$33, MATCH(N$10, Settings!$Y$19:$Y$33, 0))="", 0, INDEX($AO$2:$AU$8, MATCH(TEXT($B485, "ddd"), $AN$2:$AN$8, 0), MATCH(INDEX(Settings!$AI$19:$AI$33, MATCH(N$10, Settings!$Y$19:$Y$33, 0)), $AO$1:$AU$1, 0))), 0))</f>
        <v/>
      </c>
      <c r="AX485" s="119" t="str">
        <f>IF(OR($B485="", O485="", O$10="", AX$9), "", IFERROR($B485+INDEX(Settings!$AF$19:$AF$33, MATCH(O$10, Settings!$Y$19:$Y$33, 0))+IF(INDEX(Settings!$AI$19:$AI$33, MATCH(O$10, Settings!$Y$19:$Y$33, 0))="", 0, INDEX($AO$2:$AU$8, MATCH(TEXT($B485, "ddd"), $AN$2:$AN$8, 0), MATCH(INDEX(Settings!$AI$19:$AI$33, MATCH(O$10, Settings!$Y$19:$Y$33, 0)), $AO$1:$AU$1, 0))), 0))</f>
        <v/>
      </c>
      <c r="AY485" s="119" t="str">
        <f>IF(OR($B485="", P485="", P$10="", AY$9), "", IFERROR($B485+INDEX(Settings!$AF$19:$AF$33, MATCH(P$10, Settings!$Y$19:$Y$33, 0))+IF(INDEX(Settings!$AI$19:$AI$33, MATCH(P$10, Settings!$Y$19:$Y$33, 0))="", 0, INDEX($AO$2:$AU$8, MATCH(TEXT($B485, "ddd"), $AN$2:$AN$8, 0), MATCH(INDEX(Settings!$AI$19:$AI$33, MATCH(P$10, Settings!$Y$19:$Y$33, 0)), $AO$1:$AU$1, 0))), 0))</f>
        <v/>
      </c>
      <c r="AZ485" s="120" t="str">
        <f>IF(OR($B485="", Q485="", Q$10="", AZ$9), "", IFERROR($B485+INDEX(Settings!$AF$19:$AF$33, MATCH(Q$10, Settings!$Y$19:$Y$33, 0))+IF(INDEX(Settings!$AI$19:$AI$33, MATCH(Q$10, Settings!$Y$19:$Y$33, 0))="", 0, INDEX($AO$2:$AU$8, MATCH(TEXT($B485, "ddd"), $AN$2:$AN$8, 0), MATCH(INDEX(Settings!$AI$19:$AI$33, MATCH(Q$10, Settings!$Y$19:$Y$33, 0)), $AO$1:$AU$1, 0))), 0))</f>
        <v/>
      </c>
      <c r="BB485" s="118" t="str">
        <f>IF(OR(C$10="", $B485="", C485="", BB$9=""), "", IFERROR(WORKDAY((DATE(YEAR($B485), MONTH($B485)+INDEX(Settings!$AM$19:$AM$33, MATCH(C$10, Settings!$Y$19:$Y$33, 0)), IF(INDEX(Settings!$AQ$19:$AQ$33, MATCH(C$10, Settings!$Y$19:$Y$33, 0))=0, DAY($B485), INDEX(Settings!$AQ$19:$AQ$33, MATCH(C$10, Settings!$Y$19:$Y$33, 0))))-1), 1, Settings!$AY$23:$AY$38), ""))</f>
        <v/>
      </c>
      <c r="BC485" s="119" t="str">
        <f>IF(OR(D$10="", $B485="", D485="", BC$9=""), "", IFERROR(WORKDAY((DATE(YEAR($B485), MONTH($B485)+INDEX(Settings!$AM$19:$AM$33, MATCH(D$10, Settings!$Y$19:$Y$33, 0)), IF(INDEX(Settings!$AQ$19:$AQ$33, MATCH(D$10, Settings!$Y$19:$Y$33, 0))=0, DAY($B485), INDEX(Settings!$AQ$19:$AQ$33, MATCH(D$10, Settings!$Y$19:$Y$33, 0))))-1), 1, Settings!$AY$23:$AY$38), ""))</f>
        <v/>
      </c>
      <c r="BD485" s="119" t="str">
        <f>IF(OR(E$10="", $B485="", E485="", BD$9=""), "", IFERROR(WORKDAY((DATE(YEAR($B485), MONTH($B485)+INDEX(Settings!$AM$19:$AM$33, MATCH(E$10, Settings!$Y$19:$Y$33, 0)), IF(INDEX(Settings!$AQ$19:$AQ$33, MATCH(E$10, Settings!$Y$19:$Y$33, 0))=0, DAY($B485), INDEX(Settings!$AQ$19:$AQ$33, MATCH(E$10, Settings!$Y$19:$Y$33, 0))))-1), 1, Settings!$AY$23:$AY$38), ""))</f>
        <v/>
      </c>
      <c r="BE485" s="119" t="str">
        <f>IF(OR(F$10="", $B485="", F485="", BE$9=""), "", IFERROR(WORKDAY((DATE(YEAR($B485), MONTH($B485)+INDEX(Settings!$AM$19:$AM$33, MATCH(F$10, Settings!$Y$19:$Y$33, 0)), IF(INDEX(Settings!$AQ$19:$AQ$33, MATCH(F$10, Settings!$Y$19:$Y$33, 0))=0, DAY($B485), INDEX(Settings!$AQ$19:$AQ$33, MATCH(F$10, Settings!$Y$19:$Y$33, 0))))-1), 1, Settings!$AY$23:$AY$38), ""))</f>
        <v/>
      </c>
      <c r="BF485" s="119" t="str">
        <f>IF(OR(G$10="", $B485="", G485="", BF$9=""), "", IFERROR(WORKDAY((DATE(YEAR($B485), MONTH($B485)+INDEX(Settings!$AM$19:$AM$33, MATCH(G$10, Settings!$Y$19:$Y$33, 0)), IF(INDEX(Settings!$AQ$19:$AQ$33, MATCH(G$10, Settings!$Y$19:$Y$33, 0))=0, DAY($B485), INDEX(Settings!$AQ$19:$AQ$33, MATCH(G$10, Settings!$Y$19:$Y$33, 0))))-1), 1, Settings!$AY$23:$AY$38), ""))</f>
        <v/>
      </c>
      <c r="BG485" s="119" t="str">
        <f>IF(OR(H$10="", $B485="", H485="", BG$9=""), "", IFERROR(WORKDAY((DATE(YEAR($B485), MONTH($B485)+INDEX(Settings!$AM$19:$AM$33, MATCH(H$10, Settings!$Y$19:$Y$33, 0)), IF(INDEX(Settings!$AQ$19:$AQ$33, MATCH(H$10, Settings!$Y$19:$Y$33, 0))=0, DAY($B485), INDEX(Settings!$AQ$19:$AQ$33, MATCH(H$10, Settings!$Y$19:$Y$33, 0))))-1), 1, Settings!$AY$23:$AY$38), ""))</f>
        <v/>
      </c>
      <c r="BH485" s="119" t="str">
        <f>IF(OR(I$10="", $B485="", I485="", BH$9=""), "", IFERROR(WORKDAY((DATE(YEAR($B485), MONTH($B485)+INDEX(Settings!$AM$19:$AM$33, MATCH(I$10, Settings!$Y$19:$Y$33, 0)), IF(INDEX(Settings!$AQ$19:$AQ$33, MATCH(I$10, Settings!$Y$19:$Y$33, 0))=0, DAY($B485), INDEX(Settings!$AQ$19:$AQ$33, MATCH(I$10, Settings!$Y$19:$Y$33, 0))))-1), 1, Settings!$AY$23:$AY$38), ""))</f>
        <v/>
      </c>
      <c r="BI485" s="119" t="str">
        <f>IF(OR(J$10="", $B485="", J485="", BI$9=""), "", IFERROR(WORKDAY((DATE(YEAR($B485), MONTH($B485)+INDEX(Settings!$AM$19:$AM$33, MATCH(J$10, Settings!$Y$19:$Y$33, 0)), IF(INDEX(Settings!$AQ$19:$AQ$33, MATCH(J$10, Settings!$Y$19:$Y$33, 0))=0, DAY($B485), INDEX(Settings!$AQ$19:$AQ$33, MATCH(J$10, Settings!$Y$19:$Y$33, 0))))-1), 1, Settings!$AY$23:$AY$38), ""))</f>
        <v/>
      </c>
      <c r="BJ485" s="119" t="str">
        <f>IF(OR(K$10="", $B485="", K485="", BJ$9=""), "", IFERROR(WORKDAY((DATE(YEAR($B485), MONTH($B485)+INDEX(Settings!$AM$19:$AM$33, MATCH(K$10, Settings!$Y$19:$Y$33, 0)), IF(INDEX(Settings!$AQ$19:$AQ$33, MATCH(K$10, Settings!$Y$19:$Y$33, 0))=0, DAY($B485), INDEX(Settings!$AQ$19:$AQ$33, MATCH(K$10, Settings!$Y$19:$Y$33, 0))))-1), 1, Settings!$AY$23:$AY$38), ""))</f>
        <v/>
      </c>
      <c r="BK485" s="119" t="str">
        <f>IF(OR(L$10="", $B485="", L485="", BK$9=""), "", IFERROR(WORKDAY((DATE(YEAR($B485), MONTH($B485)+INDEX(Settings!$AM$19:$AM$33, MATCH(L$10, Settings!$Y$19:$Y$33, 0)), IF(INDEX(Settings!$AQ$19:$AQ$33, MATCH(L$10, Settings!$Y$19:$Y$33, 0))=0, DAY($B485), INDEX(Settings!$AQ$19:$AQ$33, MATCH(L$10, Settings!$Y$19:$Y$33, 0))))-1), 1, Settings!$AY$23:$AY$38), ""))</f>
        <v/>
      </c>
      <c r="BL485" s="119" t="str">
        <f>IF(OR(M$10="", $B485="", M485="", BL$9=""), "", IFERROR(WORKDAY((DATE(YEAR($B485), MONTH($B485)+INDEX(Settings!$AM$19:$AM$33, MATCH(M$10, Settings!$Y$19:$Y$33, 0)), IF(INDEX(Settings!$AQ$19:$AQ$33, MATCH(M$10, Settings!$Y$19:$Y$33, 0))=0, DAY($B485), INDEX(Settings!$AQ$19:$AQ$33, MATCH(M$10, Settings!$Y$19:$Y$33, 0))))-1), 1, Settings!$AY$23:$AY$38), ""))</f>
        <v/>
      </c>
      <c r="BM485" s="119" t="str">
        <f>IF(OR(N$10="", $B485="", N485="", BM$9=""), "", IFERROR(WORKDAY((DATE(YEAR($B485), MONTH($B485)+INDEX(Settings!$AM$19:$AM$33, MATCH(N$10, Settings!$Y$19:$Y$33, 0)), IF(INDEX(Settings!$AQ$19:$AQ$33, MATCH(N$10, Settings!$Y$19:$Y$33, 0))=0, DAY($B485), INDEX(Settings!$AQ$19:$AQ$33, MATCH(N$10, Settings!$Y$19:$Y$33, 0))))-1), 1, Settings!$AY$23:$AY$38), ""))</f>
        <v/>
      </c>
      <c r="BN485" s="119" t="str">
        <f>IF(OR(O$10="", $B485="", O485="", BN$9=""), "", IFERROR(WORKDAY((DATE(YEAR($B485), MONTH($B485)+INDEX(Settings!$AM$19:$AM$33, MATCH(O$10, Settings!$Y$19:$Y$33, 0)), IF(INDEX(Settings!$AQ$19:$AQ$33, MATCH(O$10, Settings!$Y$19:$Y$33, 0))=0, DAY($B485), INDEX(Settings!$AQ$19:$AQ$33, MATCH(O$10, Settings!$Y$19:$Y$33, 0))))-1), 1, Settings!$AY$23:$AY$38), ""))</f>
        <v/>
      </c>
      <c r="BO485" s="119" t="str">
        <f>IF(OR(P$10="", $B485="", P485="", BO$9=""), "", IFERROR(WORKDAY((DATE(YEAR($B485), MONTH($B485)+INDEX(Settings!$AM$19:$AM$33, MATCH(P$10, Settings!$Y$19:$Y$33, 0)), IF(INDEX(Settings!$AQ$19:$AQ$33, MATCH(P$10, Settings!$Y$19:$Y$33, 0))=0, DAY($B485), INDEX(Settings!$AQ$19:$AQ$33, MATCH(P$10, Settings!$Y$19:$Y$33, 0))))-1), 1, Settings!$AY$23:$AY$38), ""))</f>
        <v/>
      </c>
      <c r="BP485" s="120" t="str">
        <f>IF(OR(Q$10="", $B485="", Q485="", BP$9=""), "", IFERROR(WORKDAY((DATE(YEAR($B485), MONTH($B485)+INDEX(Settings!$AM$19:$AM$33, MATCH(Q$10, Settings!$Y$19:$Y$33, 0)), IF(INDEX(Settings!$AQ$19:$AQ$33, MATCH(Q$10, Settings!$Y$19:$Y$33, 0))=0, DAY($B485), INDEX(Settings!$AQ$19:$AQ$33, MATCH(Q$10, Settings!$Y$19:$Y$33, 0))))-1), 1, Settings!$AY$23:$AY$38), ""))</f>
        <v/>
      </c>
      <c r="BR485" s="118" t="str">
        <f>IF(BB485="", "", IF(BB485&lt;=$B485, WORKDAY(DATE(YEAR($BB485), MONTH(BB485)+1, DAY(BB485)-1), 1, Settings!$AY$23:$AY$38), BB485))</f>
        <v/>
      </c>
      <c r="BS485" s="119" t="str">
        <f>IF(BC485="", "", IF(BC485&lt;=$B485, WORKDAY(DATE(YEAR($BB485), MONTH(BC485)+1, DAY(BC485)-1), 1, Settings!$AY$23:$AY$38), BC485))</f>
        <v/>
      </c>
      <c r="BT485" s="119" t="str">
        <f>IF(BD485="", "", IF(BD485&lt;=$B485, WORKDAY(DATE(YEAR($BB485), MONTH(BD485)+1, DAY(BD485)-1), 1, Settings!$AY$23:$AY$38), BD485))</f>
        <v/>
      </c>
      <c r="BU485" s="119" t="str">
        <f>IF(BE485="", "", IF(BE485&lt;=$B485, WORKDAY(DATE(YEAR($BB485), MONTH(BE485)+1, DAY(BE485)-1), 1, Settings!$AY$23:$AY$38), BE485))</f>
        <v/>
      </c>
      <c r="BV485" s="119" t="str">
        <f>IF(BF485="", "", IF(BF485&lt;=$B485, WORKDAY(DATE(YEAR($BB485), MONTH(BF485)+1, DAY(BF485)-1), 1, Settings!$AY$23:$AY$38), BF485))</f>
        <v/>
      </c>
      <c r="BW485" s="119" t="str">
        <f>IF(BG485="", "", IF(BG485&lt;=$B485, WORKDAY(DATE(YEAR($BB485), MONTH(BG485)+1, DAY(BG485)-1), 1, Settings!$AY$23:$AY$38), BG485))</f>
        <v/>
      </c>
      <c r="BX485" s="119" t="str">
        <f>IF(BH485="", "", IF(BH485&lt;=$B485, WORKDAY(DATE(YEAR($BB485), MONTH(BH485)+1, DAY(BH485)-1), 1, Settings!$AY$23:$AY$38), BH485))</f>
        <v/>
      </c>
      <c r="BY485" s="119" t="str">
        <f>IF(BI485="", "", IF(BI485&lt;=$B485, WORKDAY(DATE(YEAR($BB485), MONTH(BI485)+1, DAY(BI485)-1), 1, Settings!$AY$23:$AY$38), BI485))</f>
        <v/>
      </c>
      <c r="BZ485" s="119" t="str">
        <f>IF(BJ485="", "", IF(BJ485&lt;=$B485, WORKDAY(DATE(YEAR($BB485), MONTH(BJ485)+1, DAY(BJ485)-1), 1, Settings!$AY$23:$AY$38), BJ485))</f>
        <v/>
      </c>
      <c r="CA485" s="119" t="str">
        <f>IF(BK485="", "", IF(BK485&lt;=$B485, WORKDAY(DATE(YEAR($BB485), MONTH(BK485)+1, DAY(BK485)-1), 1, Settings!$AY$23:$AY$38), BK485))</f>
        <v/>
      </c>
      <c r="CB485" s="119" t="str">
        <f>IF(BL485="", "", IF(BL485&lt;=$B485, WORKDAY(DATE(YEAR($BB485), MONTH(BL485)+1, DAY(BL485)-1), 1, Settings!$AY$23:$AY$38), BL485))</f>
        <v/>
      </c>
      <c r="CC485" s="119" t="str">
        <f>IF(BM485="", "", IF(BM485&lt;=$B485, WORKDAY(DATE(YEAR($BB485), MONTH(BM485)+1, DAY(BM485)-1), 1, Settings!$AY$23:$AY$38), BM485))</f>
        <v/>
      </c>
      <c r="CD485" s="119" t="str">
        <f>IF(BN485="", "", IF(BN485&lt;=$B485, WORKDAY(DATE(YEAR($BB485), MONTH(BN485)+1, DAY(BN485)-1), 1, Settings!$AY$23:$AY$38), BN485))</f>
        <v/>
      </c>
      <c r="CE485" s="119" t="str">
        <f>IF(BO485="", "", IF(BO485&lt;=$B485, WORKDAY(DATE(YEAR($BB485), MONTH(BO485)+1, DAY(BO485)-1), 1, Settings!$AY$23:$AY$38), BO485))</f>
        <v/>
      </c>
      <c r="CF485" s="120" t="str">
        <f>IF(BP485="", "", IF(BP485&lt;=$B485, WORKDAY(DATE(YEAR($BB485), MONTH(BP485)+1, DAY(BP485)-1), 1, Settings!$AY$23:$AY$38), BP485))</f>
        <v/>
      </c>
      <c r="CH485" s="48" t="str">
        <f t="shared" si="221"/>
        <v/>
      </c>
      <c r="CI485" s="49" t="str">
        <f t="shared" si="222"/>
        <v/>
      </c>
      <c r="CJ485" s="49" t="str">
        <f t="shared" si="223"/>
        <v/>
      </c>
      <c r="CK485" s="49" t="str">
        <f t="shared" si="224"/>
        <v/>
      </c>
      <c r="CL485" s="49" t="str">
        <f t="shared" si="225"/>
        <v/>
      </c>
      <c r="CM485" s="49" t="str">
        <f t="shared" si="226"/>
        <v/>
      </c>
      <c r="CN485" s="49" t="str">
        <f t="shared" si="227"/>
        <v/>
      </c>
      <c r="CO485" s="49" t="str">
        <f t="shared" si="228"/>
        <v/>
      </c>
      <c r="CP485" s="49" t="str">
        <f t="shared" si="229"/>
        <v/>
      </c>
      <c r="CQ485" s="49" t="str">
        <f t="shared" si="230"/>
        <v/>
      </c>
      <c r="CR485" s="49" t="str">
        <f t="shared" si="231"/>
        <v/>
      </c>
      <c r="CS485" s="49" t="str">
        <f t="shared" si="232"/>
        <v/>
      </c>
      <c r="CT485" s="49" t="str">
        <f t="shared" si="233"/>
        <v/>
      </c>
      <c r="CU485" s="49" t="str">
        <f t="shared" si="234"/>
        <v/>
      </c>
      <c r="CV485" s="16" t="str">
        <f t="shared" si="235"/>
        <v/>
      </c>
      <c r="CX485" s="48" t="str">
        <f t="shared" si="236"/>
        <v/>
      </c>
      <c r="CY485" s="49" t="str">
        <f t="shared" si="237"/>
        <v/>
      </c>
      <c r="CZ485" s="49" t="str">
        <f t="shared" si="238"/>
        <v/>
      </c>
      <c r="DA485" s="49" t="str">
        <f t="shared" si="239"/>
        <v/>
      </c>
      <c r="DB485" s="49" t="str">
        <f t="shared" si="240"/>
        <v/>
      </c>
      <c r="DC485" s="49" t="str">
        <f t="shared" si="241"/>
        <v/>
      </c>
      <c r="DD485" s="49" t="str">
        <f t="shared" si="242"/>
        <v/>
      </c>
      <c r="DE485" s="49" t="str">
        <f t="shared" si="243"/>
        <v/>
      </c>
      <c r="DF485" s="49" t="str">
        <f t="shared" si="244"/>
        <v/>
      </c>
      <c r="DG485" s="49" t="str">
        <f t="shared" si="245"/>
        <v/>
      </c>
      <c r="DH485" s="49" t="str">
        <f t="shared" si="246"/>
        <v/>
      </c>
      <c r="DI485" s="49" t="str">
        <f t="shared" si="247"/>
        <v/>
      </c>
      <c r="DJ485" s="49" t="str">
        <f t="shared" si="248"/>
        <v/>
      </c>
      <c r="DK485" s="49" t="str">
        <f t="shared" si="249"/>
        <v/>
      </c>
      <c r="DL485" s="16" t="str">
        <f t="shared" si="250"/>
        <v/>
      </c>
      <c r="DN485" s="17" t="str">
        <f t="shared" si="251"/>
        <v>Oct 2020</v>
      </c>
    </row>
    <row r="486" spans="1:118" x14ac:dyDescent="0.25">
      <c r="A486" s="30"/>
      <c r="B486" s="102">
        <f>IF(B485="", "", IFERROR(IF(B485+1&gt;Settings!$G$25, "", B485+1), ""))</f>
        <v>44122</v>
      </c>
      <c r="C486" s="294"/>
      <c r="D486" s="295"/>
      <c r="E486" s="295"/>
      <c r="F486" s="295"/>
      <c r="G486" s="295"/>
      <c r="H486" s="295"/>
      <c r="I486" s="295"/>
      <c r="J486" s="295"/>
      <c r="K486" s="295"/>
      <c r="L486" s="295"/>
      <c r="M486" s="295"/>
      <c r="N486" s="295"/>
      <c r="O486" s="295"/>
      <c r="P486" s="295"/>
      <c r="Q486" s="296"/>
      <c r="R486" s="30"/>
      <c r="T486" s="17" t="str">
        <f>IF($B486="", "", IF($B486&lt;Settings!$G$23, "Old", "New"))</f>
        <v>New</v>
      </c>
      <c r="AL486" s="118" t="str">
        <f>IF(OR($B486="", C486="", C$10="", AL$9), "", IFERROR($B486+INDEX(Settings!$AF$19:$AF$33, MATCH(C$10, Settings!$Y$19:$Y$33, 0))+IF(INDEX(Settings!$AI$19:$AI$33, MATCH(C$10, Settings!$Y$19:$Y$33, 0))="", 0, INDEX($AO$2:$AU$8, MATCH(TEXT($B486, "ddd"), $AN$2:$AN$8, 0), MATCH(INDEX(Settings!$AI$19:$AI$33, MATCH(C$10, Settings!$Y$19:$Y$33, 0)), $AO$1:$AU$1, 0))), 0))</f>
        <v/>
      </c>
      <c r="AM486" s="119" t="str">
        <f>IF(OR($B486="", D486="", D$10="", AM$9), "", IFERROR($B486+INDEX(Settings!$AF$19:$AF$33, MATCH(D$10, Settings!$Y$19:$Y$33, 0))+IF(INDEX(Settings!$AI$19:$AI$33, MATCH(D$10, Settings!$Y$19:$Y$33, 0))="", 0, INDEX($AO$2:$AU$8, MATCH(TEXT($B486, "ddd"), $AN$2:$AN$8, 0), MATCH(INDEX(Settings!$AI$19:$AI$33, MATCH(D$10, Settings!$Y$19:$Y$33, 0)), $AO$1:$AU$1, 0))), 0))</f>
        <v/>
      </c>
      <c r="AN486" s="119" t="str">
        <f>IF(OR($B486="", E486="", E$10="", AN$9), "", IFERROR($B486+INDEX(Settings!$AF$19:$AF$33, MATCH(E$10, Settings!$Y$19:$Y$33, 0))+IF(INDEX(Settings!$AI$19:$AI$33, MATCH(E$10, Settings!$Y$19:$Y$33, 0))="", 0, INDEX($AO$2:$AU$8, MATCH(TEXT($B486, "ddd"), $AN$2:$AN$8, 0), MATCH(INDEX(Settings!$AI$19:$AI$33, MATCH(E$10, Settings!$Y$19:$Y$33, 0)), $AO$1:$AU$1, 0))), 0))</f>
        <v/>
      </c>
      <c r="AO486" s="119" t="str">
        <f>IF(OR($B486="", F486="", F$10="", AO$9), "", IFERROR($B486+INDEX(Settings!$AF$19:$AF$33, MATCH(F$10, Settings!$Y$19:$Y$33, 0))+IF(INDEX(Settings!$AI$19:$AI$33, MATCH(F$10, Settings!$Y$19:$Y$33, 0))="", 0, INDEX($AO$2:$AU$8, MATCH(TEXT($B486, "ddd"), $AN$2:$AN$8, 0), MATCH(INDEX(Settings!$AI$19:$AI$33, MATCH(F$10, Settings!$Y$19:$Y$33, 0)), $AO$1:$AU$1, 0))), 0))</f>
        <v/>
      </c>
      <c r="AP486" s="119" t="str">
        <f>IF(OR($B486="", G486="", G$10="", AP$9), "", IFERROR($B486+INDEX(Settings!$AF$19:$AF$33, MATCH(G$10, Settings!$Y$19:$Y$33, 0))+IF(INDEX(Settings!$AI$19:$AI$33, MATCH(G$10, Settings!$Y$19:$Y$33, 0))="", 0, INDEX($AO$2:$AU$8, MATCH(TEXT($B486, "ddd"), $AN$2:$AN$8, 0), MATCH(INDEX(Settings!$AI$19:$AI$33, MATCH(G$10, Settings!$Y$19:$Y$33, 0)), $AO$1:$AU$1, 0))), 0))</f>
        <v/>
      </c>
      <c r="AQ486" s="119" t="str">
        <f>IF(OR($B486="", H486="", H$10="", AQ$9), "", IFERROR($B486+INDEX(Settings!$AF$19:$AF$33, MATCH(H$10, Settings!$Y$19:$Y$33, 0))+IF(INDEX(Settings!$AI$19:$AI$33, MATCH(H$10, Settings!$Y$19:$Y$33, 0))="", 0, INDEX($AO$2:$AU$8, MATCH(TEXT($B486, "ddd"), $AN$2:$AN$8, 0), MATCH(INDEX(Settings!$AI$19:$AI$33, MATCH(H$10, Settings!$Y$19:$Y$33, 0)), $AO$1:$AU$1, 0))), 0))</f>
        <v/>
      </c>
      <c r="AR486" s="119" t="str">
        <f>IF(OR($B486="", I486="", I$10="", AR$9), "", IFERROR($B486+INDEX(Settings!$AF$19:$AF$33, MATCH(I$10, Settings!$Y$19:$Y$33, 0))+IF(INDEX(Settings!$AI$19:$AI$33, MATCH(I$10, Settings!$Y$19:$Y$33, 0))="", 0, INDEX($AO$2:$AU$8, MATCH(TEXT($B486, "ddd"), $AN$2:$AN$8, 0), MATCH(INDEX(Settings!$AI$19:$AI$33, MATCH(I$10, Settings!$Y$19:$Y$33, 0)), $AO$1:$AU$1, 0))), 0))</f>
        <v/>
      </c>
      <c r="AS486" s="119" t="str">
        <f>IF(OR($B486="", J486="", J$10="", AS$9), "", IFERROR($B486+INDEX(Settings!$AF$19:$AF$33, MATCH(J$10, Settings!$Y$19:$Y$33, 0))+IF(INDEX(Settings!$AI$19:$AI$33, MATCH(J$10, Settings!$Y$19:$Y$33, 0))="", 0, INDEX($AO$2:$AU$8, MATCH(TEXT($B486, "ddd"), $AN$2:$AN$8, 0), MATCH(INDEX(Settings!$AI$19:$AI$33, MATCH(J$10, Settings!$Y$19:$Y$33, 0)), $AO$1:$AU$1, 0))), 0))</f>
        <v/>
      </c>
      <c r="AT486" s="119" t="str">
        <f>IF(OR($B486="", K486="", K$10="", AT$9), "", IFERROR($B486+INDEX(Settings!$AF$19:$AF$33, MATCH(K$10, Settings!$Y$19:$Y$33, 0))+IF(INDEX(Settings!$AI$19:$AI$33, MATCH(K$10, Settings!$Y$19:$Y$33, 0))="", 0, INDEX($AO$2:$AU$8, MATCH(TEXT($B486, "ddd"), $AN$2:$AN$8, 0), MATCH(INDEX(Settings!$AI$19:$AI$33, MATCH(K$10, Settings!$Y$19:$Y$33, 0)), $AO$1:$AU$1, 0))), 0))</f>
        <v/>
      </c>
      <c r="AU486" s="119" t="str">
        <f>IF(OR($B486="", L486="", L$10="", AU$9), "", IFERROR($B486+INDEX(Settings!$AF$19:$AF$33, MATCH(L$10, Settings!$Y$19:$Y$33, 0))+IF(INDEX(Settings!$AI$19:$AI$33, MATCH(L$10, Settings!$Y$19:$Y$33, 0))="", 0, INDEX($AO$2:$AU$8, MATCH(TEXT($B486, "ddd"), $AN$2:$AN$8, 0), MATCH(INDEX(Settings!$AI$19:$AI$33, MATCH(L$10, Settings!$Y$19:$Y$33, 0)), $AO$1:$AU$1, 0))), 0))</f>
        <v/>
      </c>
      <c r="AV486" s="119" t="str">
        <f>IF(OR($B486="", M486="", M$10="", AV$9), "", IFERROR($B486+INDEX(Settings!$AF$19:$AF$33, MATCH(M$10, Settings!$Y$19:$Y$33, 0))+IF(INDEX(Settings!$AI$19:$AI$33, MATCH(M$10, Settings!$Y$19:$Y$33, 0))="", 0, INDEX($AO$2:$AU$8, MATCH(TEXT($B486, "ddd"), $AN$2:$AN$8, 0), MATCH(INDEX(Settings!$AI$19:$AI$33, MATCH(M$10, Settings!$Y$19:$Y$33, 0)), $AO$1:$AU$1, 0))), 0))</f>
        <v/>
      </c>
      <c r="AW486" s="119" t="str">
        <f>IF(OR($B486="", N486="", N$10="", AW$9), "", IFERROR($B486+INDEX(Settings!$AF$19:$AF$33, MATCH(N$10, Settings!$Y$19:$Y$33, 0))+IF(INDEX(Settings!$AI$19:$AI$33, MATCH(N$10, Settings!$Y$19:$Y$33, 0))="", 0, INDEX($AO$2:$AU$8, MATCH(TEXT($B486, "ddd"), $AN$2:$AN$8, 0), MATCH(INDEX(Settings!$AI$19:$AI$33, MATCH(N$10, Settings!$Y$19:$Y$33, 0)), $AO$1:$AU$1, 0))), 0))</f>
        <v/>
      </c>
      <c r="AX486" s="119" t="str">
        <f>IF(OR($B486="", O486="", O$10="", AX$9), "", IFERROR($B486+INDEX(Settings!$AF$19:$AF$33, MATCH(O$10, Settings!$Y$19:$Y$33, 0))+IF(INDEX(Settings!$AI$19:$AI$33, MATCH(O$10, Settings!$Y$19:$Y$33, 0))="", 0, INDEX($AO$2:$AU$8, MATCH(TEXT($B486, "ddd"), $AN$2:$AN$8, 0), MATCH(INDEX(Settings!$AI$19:$AI$33, MATCH(O$10, Settings!$Y$19:$Y$33, 0)), $AO$1:$AU$1, 0))), 0))</f>
        <v/>
      </c>
      <c r="AY486" s="119" t="str">
        <f>IF(OR($B486="", P486="", P$10="", AY$9), "", IFERROR($B486+INDEX(Settings!$AF$19:$AF$33, MATCH(P$10, Settings!$Y$19:$Y$33, 0))+IF(INDEX(Settings!$AI$19:$AI$33, MATCH(P$10, Settings!$Y$19:$Y$33, 0))="", 0, INDEX($AO$2:$AU$8, MATCH(TEXT($B486, "ddd"), $AN$2:$AN$8, 0), MATCH(INDEX(Settings!$AI$19:$AI$33, MATCH(P$10, Settings!$Y$19:$Y$33, 0)), $AO$1:$AU$1, 0))), 0))</f>
        <v/>
      </c>
      <c r="AZ486" s="120" t="str">
        <f>IF(OR($B486="", Q486="", Q$10="", AZ$9), "", IFERROR($B486+INDEX(Settings!$AF$19:$AF$33, MATCH(Q$10, Settings!$Y$19:$Y$33, 0))+IF(INDEX(Settings!$AI$19:$AI$33, MATCH(Q$10, Settings!$Y$19:$Y$33, 0))="", 0, INDEX($AO$2:$AU$8, MATCH(TEXT($B486, "ddd"), $AN$2:$AN$8, 0), MATCH(INDEX(Settings!$AI$19:$AI$33, MATCH(Q$10, Settings!$Y$19:$Y$33, 0)), $AO$1:$AU$1, 0))), 0))</f>
        <v/>
      </c>
      <c r="BB486" s="118" t="str">
        <f>IF(OR(C$10="", $B486="", C486="", BB$9=""), "", IFERROR(WORKDAY((DATE(YEAR($B486), MONTH($B486)+INDEX(Settings!$AM$19:$AM$33, MATCH(C$10, Settings!$Y$19:$Y$33, 0)), IF(INDEX(Settings!$AQ$19:$AQ$33, MATCH(C$10, Settings!$Y$19:$Y$33, 0))=0, DAY($B486), INDEX(Settings!$AQ$19:$AQ$33, MATCH(C$10, Settings!$Y$19:$Y$33, 0))))-1), 1, Settings!$AY$23:$AY$38), ""))</f>
        <v/>
      </c>
      <c r="BC486" s="119" t="str">
        <f>IF(OR(D$10="", $B486="", D486="", BC$9=""), "", IFERROR(WORKDAY((DATE(YEAR($B486), MONTH($B486)+INDEX(Settings!$AM$19:$AM$33, MATCH(D$10, Settings!$Y$19:$Y$33, 0)), IF(INDEX(Settings!$AQ$19:$AQ$33, MATCH(D$10, Settings!$Y$19:$Y$33, 0))=0, DAY($B486), INDEX(Settings!$AQ$19:$AQ$33, MATCH(D$10, Settings!$Y$19:$Y$33, 0))))-1), 1, Settings!$AY$23:$AY$38), ""))</f>
        <v/>
      </c>
      <c r="BD486" s="119" t="str">
        <f>IF(OR(E$10="", $B486="", E486="", BD$9=""), "", IFERROR(WORKDAY((DATE(YEAR($B486), MONTH($B486)+INDEX(Settings!$AM$19:$AM$33, MATCH(E$10, Settings!$Y$19:$Y$33, 0)), IF(INDEX(Settings!$AQ$19:$AQ$33, MATCH(E$10, Settings!$Y$19:$Y$33, 0))=0, DAY($B486), INDEX(Settings!$AQ$19:$AQ$33, MATCH(E$10, Settings!$Y$19:$Y$33, 0))))-1), 1, Settings!$AY$23:$AY$38), ""))</f>
        <v/>
      </c>
      <c r="BE486" s="119" t="str">
        <f>IF(OR(F$10="", $B486="", F486="", BE$9=""), "", IFERROR(WORKDAY((DATE(YEAR($B486), MONTH($B486)+INDEX(Settings!$AM$19:$AM$33, MATCH(F$10, Settings!$Y$19:$Y$33, 0)), IF(INDEX(Settings!$AQ$19:$AQ$33, MATCH(F$10, Settings!$Y$19:$Y$33, 0))=0, DAY($B486), INDEX(Settings!$AQ$19:$AQ$33, MATCH(F$10, Settings!$Y$19:$Y$33, 0))))-1), 1, Settings!$AY$23:$AY$38), ""))</f>
        <v/>
      </c>
      <c r="BF486" s="119" t="str">
        <f>IF(OR(G$10="", $B486="", G486="", BF$9=""), "", IFERROR(WORKDAY((DATE(YEAR($B486), MONTH($B486)+INDEX(Settings!$AM$19:$AM$33, MATCH(G$10, Settings!$Y$19:$Y$33, 0)), IF(INDEX(Settings!$AQ$19:$AQ$33, MATCH(G$10, Settings!$Y$19:$Y$33, 0))=0, DAY($B486), INDEX(Settings!$AQ$19:$AQ$33, MATCH(G$10, Settings!$Y$19:$Y$33, 0))))-1), 1, Settings!$AY$23:$AY$38), ""))</f>
        <v/>
      </c>
      <c r="BG486" s="119" t="str">
        <f>IF(OR(H$10="", $B486="", H486="", BG$9=""), "", IFERROR(WORKDAY((DATE(YEAR($B486), MONTH($B486)+INDEX(Settings!$AM$19:$AM$33, MATCH(H$10, Settings!$Y$19:$Y$33, 0)), IF(INDEX(Settings!$AQ$19:$AQ$33, MATCH(H$10, Settings!$Y$19:$Y$33, 0))=0, DAY($B486), INDEX(Settings!$AQ$19:$AQ$33, MATCH(H$10, Settings!$Y$19:$Y$33, 0))))-1), 1, Settings!$AY$23:$AY$38), ""))</f>
        <v/>
      </c>
      <c r="BH486" s="119" t="str">
        <f>IF(OR(I$10="", $B486="", I486="", BH$9=""), "", IFERROR(WORKDAY((DATE(YEAR($B486), MONTH($B486)+INDEX(Settings!$AM$19:$AM$33, MATCH(I$10, Settings!$Y$19:$Y$33, 0)), IF(INDEX(Settings!$AQ$19:$AQ$33, MATCH(I$10, Settings!$Y$19:$Y$33, 0))=0, DAY($B486), INDEX(Settings!$AQ$19:$AQ$33, MATCH(I$10, Settings!$Y$19:$Y$33, 0))))-1), 1, Settings!$AY$23:$AY$38), ""))</f>
        <v/>
      </c>
      <c r="BI486" s="119" t="str">
        <f>IF(OR(J$10="", $B486="", J486="", BI$9=""), "", IFERROR(WORKDAY((DATE(YEAR($B486), MONTH($B486)+INDEX(Settings!$AM$19:$AM$33, MATCH(J$10, Settings!$Y$19:$Y$33, 0)), IF(INDEX(Settings!$AQ$19:$AQ$33, MATCH(J$10, Settings!$Y$19:$Y$33, 0))=0, DAY($B486), INDEX(Settings!$AQ$19:$AQ$33, MATCH(J$10, Settings!$Y$19:$Y$33, 0))))-1), 1, Settings!$AY$23:$AY$38), ""))</f>
        <v/>
      </c>
      <c r="BJ486" s="119" t="str">
        <f>IF(OR(K$10="", $B486="", K486="", BJ$9=""), "", IFERROR(WORKDAY((DATE(YEAR($B486), MONTH($B486)+INDEX(Settings!$AM$19:$AM$33, MATCH(K$10, Settings!$Y$19:$Y$33, 0)), IF(INDEX(Settings!$AQ$19:$AQ$33, MATCH(K$10, Settings!$Y$19:$Y$33, 0))=0, DAY($B486), INDEX(Settings!$AQ$19:$AQ$33, MATCH(K$10, Settings!$Y$19:$Y$33, 0))))-1), 1, Settings!$AY$23:$AY$38), ""))</f>
        <v/>
      </c>
      <c r="BK486" s="119" t="str">
        <f>IF(OR(L$10="", $B486="", L486="", BK$9=""), "", IFERROR(WORKDAY((DATE(YEAR($B486), MONTH($B486)+INDEX(Settings!$AM$19:$AM$33, MATCH(L$10, Settings!$Y$19:$Y$33, 0)), IF(INDEX(Settings!$AQ$19:$AQ$33, MATCH(L$10, Settings!$Y$19:$Y$33, 0))=0, DAY($B486), INDEX(Settings!$AQ$19:$AQ$33, MATCH(L$10, Settings!$Y$19:$Y$33, 0))))-1), 1, Settings!$AY$23:$AY$38), ""))</f>
        <v/>
      </c>
      <c r="BL486" s="119" t="str">
        <f>IF(OR(M$10="", $B486="", M486="", BL$9=""), "", IFERROR(WORKDAY((DATE(YEAR($B486), MONTH($B486)+INDEX(Settings!$AM$19:$AM$33, MATCH(M$10, Settings!$Y$19:$Y$33, 0)), IF(INDEX(Settings!$AQ$19:$AQ$33, MATCH(M$10, Settings!$Y$19:$Y$33, 0))=0, DAY($B486), INDEX(Settings!$AQ$19:$AQ$33, MATCH(M$10, Settings!$Y$19:$Y$33, 0))))-1), 1, Settings!$AY$23:$AY$38), ""))</f>
        <v/>
      </c>
      <c r="BM486" s="119" t="str">
        <f>IF(OR(N$10="", $B486="", N486="", BM$9=""), "", IFERROR(WORKDAY((DATE(YEAR($B486), MONTH($B486)+INDEX(Settings!$AM$19:$AM$33, MATCH(N$10, Settings!$Y$19:$Y$33, 0)), IF(INDEX(Settings!$AQ$19:$AQ$33, MATCH(N$10, Settings!$Y$19:$Y$33, 0))=0, DAY($B486), INDEX(Settings!$AQ$19:$AQ$33, MATCH(N$10, Settings!$Y$19:$Y$33, 0))))-1), 1, Settings!$AY$23:$AY$38), ""))</f>
        <v/>
      </c>
      <c r="BN486" s="119" t="str">
        <f>IF(OR(O$10="", $B486="", O486="", BN$9=""), "", IFERROR(WORKDAY((DATE(YEAR($B486), MONTH($B486)+INDEX(Settings!$AM$19:$AM$33, MATCH(O$10, Settings!$Y$19:$Y$33, 0)), IF(INDEX(Settings!$AQ$19:$AQ$33, MATCH(O$10, Settings!$Y$19:$Y$33, 0))=0, DAY($B486), INDEX(Settings!$AQ$19:$AQ$33, MATCH(O$10, Settings!$Y$19:$Y$33, 0))))-1), 1, Settings!$AY$23:$AY$38), ""))</f>
        <v/>
      </c>
      <c r="BO486" s="119" t="str">
        <f>IF(OR(P$10="", $B486="", P486="", BO$9=""), "", IFERROR(WORKDAY((DATE(YEAR($B486), MONTH($B486)+INDEX(Settings!$AM$19:$AM$33, MATCH(P$10, Settings!$Y$19:$Y$33, 0)), IF(INDEX(Settings!$AQ$19:$AQ$33, MATCH(P$10, Settings!$Y$19:$Y$33, 0))=0, DAY($B486), INDEX(Settings!$AQ$19:$AQ$33, MATCH(P$10, Settings!$Y$19:$Y$33, 0))))-1), 1, Settings!$AY$23:$AY$38), ""))</f>
        <v/>
      </c>
      <c r="BP486" s="120" t="str">
        <f>IF(OR(Q$10="", $B486="", Q486="", BP$9=""), "", IFERROR(WORKDAY((DATE(YEAR($B486), MONTH($B486)+INDEX(Settings!$AM$19:$AM$33, MATCH(Q$10, Settings!$Y$19:$Y$33, 0)), IF(INDEX(Settings!$AQ$19:$AQ$33, MATCH(Q$10, Settings!$Y$19:$Y$33, 0))=0, DAY($B486), INDEX(Settings!$AQ$19:$AQ$33, MATCH(Q$10, Settings!$Y$19:$Y$33, 0))))-1), 1, Settings!$AY$23:$AY$38), ""))</f>
        <v/>
      </c>
      <c r="BR486" s="118" t="str">
        <f>IF(BB486="", "", IF(BB486&lt;=$B486, WORKDAY(DATE(YEAR($BB486), MONTH(BB486)+1, DAY(BB486)-1), 1, Settings!$AY$23:$AY$38), BB486))</f>
        <v/>
      </c>
      <c r="BS486" s="119" t="str">
        <f>IF(BC486="", "", IF(BC486&lt;=$B486, WORKDAY(DATE(YEAR($BB486), MONTH(BC486)+1, DAY(BC486)-1), 1, Settings!$AY$23:$AY$38), BC486))</f>
        <v/>
      </c>
      <c r="BT486" s="119" t="str">
        <f>IF(BD486="", "", IF(BD486&lt;=$B486, WORKDAY(DATE(YEAR($BB486), MONTH(BD486)+1, DAY(BD486)-1), 1, Settings!$AY$23:$AY$38), BD486))</f>
        <v/>
      </c>
      <c r="BU486" s="119" t="str">
        <f>IF(BE486="", "", IF(BE486&lt;=$B486, WORKDAY(DATE(YEAR($BB486), MONTH(BE486)+1, DAY(BE486)-1), 1, Settings!$AY$23:$AY$38), BE486))</f>
        <v/>
      </c>
      <c r="BV486" s="119" t="str">
        <f>IF(BF486="", "", IF(BF486&lt;=$B486, WORKDAY(DATE(YEAR($BB486), MONTH(BF486)+1, DAY(BF486)-1), 1, Settings!$AY$23:$AY$38), BF486))</f>
        <v/>
      </c>
      <c r="BW486" s="119" t="str">
        <f>IF(BG486="", "", IF(BG486&lt;=$B486, WORKDAY(DATE(YEAR($BB486), MONTH(BG486)+1, DAY(BG486)-1), 1, Settings!$AY$23:$AY$38), BG486))</f>
        <v/>
      </c>
      <c r="BX486" s="119" t="str">
        <f>IF(BH486="", "", IF(BH486&lt;=$B486, WORKDAY(DATE(YEAR($BB486), MONTH(BH486)+1, DAY(BH486)-1), 1, Settings!$AY$23:$AY$38), BH486))</f>
        <v/>
      </c>
      <c r="BY486" s="119" t="str">
        <f>IF(BI486="", "", IF(BI486&lt;=$B486, WORKDAY(DATE(YEAR($BB486), MONTH(BI486)+1, DAY(BI486)-1), 1, Settings!$AY$23:$AY$38), BI486))</f>
        <v/>
      </c>
      <c r="BZ486" s="119" t="str">
        <f>IF(BJ486="", "", IF(BJ486&lt;=$B486, WORKDAY(DATE(YEAR($BB486), MONTH(BJ486)+1, DAY(BJ486)-1), 1, Settings!$AY$23:$AY$38), BJ486))</f>
        <v/>
      </c>
      <c r="CA486" s="119" t="str">
        <f>IF(BK486="", "", IF(BK486&lt;=$B486, WORKDAY(DATE(YEAR($BB486), MONTH(BK486)+1, DAY(BK486)-1), 1, Settings!$AY$23:$AY$38), BK486))</f>
        <v/>
      </c>
      <c r="CB486" s="119" t="str">
        <f>IF(BL486="", "", IF(BL486&lt;=$B486, WORKDAY(DATE(YEAR($BB486), MONTH(BL486)+1, DAY(BL486)-1), 1, Settings!$AY$23:$AY$38), BL486))</f>
        <v/>
      </c>
      <c r="CC486" s="119" t="str">
        <f>IF(BM486="", "", IF(BM486&lt;=$B486, WORKDAY(DATE(YEAR($BB486), MONTH(BM486)+1, DAY(BM486)-1), 1, Settings!$AY$23:$AY$38), BM486))</f>
        <v/>
      </c>
      <c r="CD486" s="119" t="str">
        <f>IF(BN486="", "", IF(BN486&lt;=$B486, WORKDAY(DATE(YEAR($BB486), MONTH(BN486)+1, DAY(BN486)-1), 1, Settings!$AY$23:$AY$38), BN486))</f>
        <v/>
      </c>
      <c r="CE486" s="119" t="str">
        <f>IF(BO486="", "", IF(BO486&lt;=$B486, WORKDAY(DATE(YEAR($BB486), MONTH(BO486)+1, DAY(BO486)-1), 1, Settings!$AY$23:$AY$38), BO486))</f>
        <v/>
      </c>
      <c r="CF486" s="120" t="str">
        <f>IF(BP486="", "", IF(BP486&lt;=$B486, WORKDAY(DATE(YEAR($BB486), MONTH(BP486)+1, DAY(BP486)-1), 1, Settings!$AY$23:$AY$38), BP486))</f>
        <v/>
      </c>
      <c r="CH486" s="48" t="str">
        <f t="shared" si="221"/>
        <v/>
      </c>
      <c r="CI486" s="49" t="str">
        <f t="shared" si="222"/>
        <v/>
      </c>
      <c r="CJ486" s="49" t="str">
        <f t="shared" si="223"/>
        <v/>
      </c>
      <c r="CK486" s="49" t="str">
        <f t="shared" si="224"/>
        <v/>
      </c>
      <c r="CL486" s="49" t="str">
        <f t="shared" si="225"/>
        <v/>
      </c>
      <c r="CM486" s="49" t="str">
        <f t="shared" si="226"/>
        <v/>
      </c>
      <c r="CN486" s="49" t="str">
        <f t="shared" si="227"/>
        <v/>
      </c>
      <c r="CO486" s="49" t="str">
        <f t="shared" si="228"/>
        <v/>
      </c>
      <c r="CP486" s="49" t="str">
        <f t="shared" si="229"/>
        <v/>
      </c>
      <c r="CQ486" s="49" t="str">
        <f t="shared" si="230"/>
        <v/>
      </c>
      <c r="CR486" s="49" t="str">
        <f t="shared" si="231"/>
        <v/>
      </c>
      <c r="CS486" s="49" t="str">
        <f t="shared" si="232"/>
        <v/>
      </c>
      <c r="CT486" s="49" t="str">
        <f t="shared" si="233"/>
        <v/>
      </c>
      <c r="CU486" s="49" t="str">
        <f t="shared" si="234"/>
        <v/>
      </c>
      <c r="CV486" s="16" t="str">
        <f t="shared" si="235"/>
        <v/>
      </c>
      <c r="CX486" s="48" t="str">
        <f t="shared" si="236"/>
        <v/>
      </c>
      <c r="CY486" s="49" t="str">
        <f t="shared" si="237"/>
        <v/>
      </c>
      <c r="CZ486" s="49" t="str">
        <f t="shared" si="238"/>
        <v/>
      </c>
      <c r="DA486" s="49" t="str">
        <f t="shared" si="239"/>
        <v/>
      </c>
      <c r="DB486" s="49" t="str">
        <f t="shared" si="240"/>
        <v/>
      </c>
      <c r="DC486" s="49" t="str">
        <f t="shared" si="241"/>
        <v/>
      </c>
      <c r="DD486" s="49" t="str">
        <f t="shared" si="242"/>
        <v/>
      </c>
      <c r="DE486" s="49" t="str">
        <f t="shared" si="243"/>
        <v/>
      </c>
      <c r="DF486" s="49" t="str">
        <f t="shared" si="244"/>
        <v/>
      </c>
      <c r="DG486" s="49" t="str">
        <f t="shared" si="245"/>
        <v/>
      </c>
      <c r="DH486" s="49" t="str">
        <f t="shared" si="246"/>
        <v/>
      </c>
      <c r="DI486" s="49" t="str">
        <f t="shared" si="247"/>
        <v/>
      </c>
      <c r="DJ486" s="49" t="str">
        <f t="shared" si="248"/>
        <v/>
      </c>
      <c r="DK486" s="49" t="str">
        <f t="shared" si="249"/>
        <v/>
      </c>
      <c r="DL486" s="16" t="str">
        <f t="shared" si="250"/>
        <v/>
      </c>
      <c r="DN486" s="17" t="str">
        <f t="shared" si="251"/>
        <v>Oct 2020</v>
      </c>
    </row>
    <row r="487" spans="1:118" x14ac:dyDescent="0.25">
      <c r="A487" s="30"/>
      <c r="B487" s="102">
        <f>IF(B486="", "", IFERROR(IF(B486+1&gt;Settings!$G$25, "", B486+1), ""))</f>
        <v>44123</v>
      </c>
      <c r="C487" s="294"/>
      <c r="D487" s="295"/>
      <c r="E487" s="295"/>
      <c r="F487" s="295"/>
      <c r="G487" s="295"/>
      <c r="H487" s="295"/>
      <c r="I487" s="295"/>
      <c r="J487" s="295"/>
      <c r="K487" s="295"/>
      <c r="L487" s="295"/>
      <c r="M487" s="295"/>
      <c r="N487" s="295"/>
      <c r="O487" s="295"/>
      <c r="P487" s="295"/>
      <c r="Q487" s="296"/>
      <c r="R487" s="30"/>
      <c r="T487" s="17" t="str">
        <f>IF($B487="", "", IF($B487&lt;Settings!$G$23, "Old", "New"))</f>
        <v>New</v>
      </c>
      <c r="AL487" s="118" t="str">
        <f>IF(OR($B487="", C487="", C$10="", AL$9), "", IFERROR($B487+INDEX(Settings!$AF$19:$AF$33, MATCH(C$10, Settings!$Y$19:$Y$33, 0))+IF(INDEX(Settings!$AI$19:$AI$33, MATCH(C$10, Settings!$Y$19:$Y$33, 0))="", 0, INDEX($AO$2:$AU$8, MATCH(TEXT($B487, "ddd"), $AN$2:$AN$8, 0), MATCH(INDEX(Settings!$AI$19:$AI$33, MATCH(C$10, Settings!$Y$19:$Y$33, 0)), $AO$1:$AU$1, 0))), 0))</f>
        <v/>
      </c>
      <c r="AM487" s="119" t="str">
        <f>IF(OR($B487="", D487="", D$10="", AM$9), "", IFERROR($B487+INDEX(Settings!$AF$19:$AF$33, MATCH(D$10, Settings!$Y$19:$Y$33, 0))+IF(INDEX(Settings!$AI$19:$AI$33, MATCH(D$10, Settings!$Y$19:$Y$33, 0))="", 0, INDEX($AO$2:$AU$8, MATCH(TEXT($B487, "ddd"), $AN$2:$AN$8, 0), MATCH(INDEX(Settings!$AI$19:$AI$33, MATCH(D$10, Settings!$Y$19:$Y$33, 0)), $AO$1:$AU$1, 0))), 0))</f>
        <v/>
      </c>
      <c r="AN487" s="119" t="str">
        <f>IF(OR($B487="", E487="", E$10="", AN$9), "", IFERROR($B487+INDEX(Settings!$AF$19:$AF$33, MATCH(E$10, Settings!$Y$19:$Y$33, 0))+IF(INDEX(Settings!$AI$19:$AI$33, MATCH(E$10, Settings!$Y$19:$Y$33, 0))="", 0, INDEX($AO$2:$AU$8, MATCH(TEXT($B487, "ddd"), $AN$2:$AN$8, 0), MATCH(INDEX(Settings!$AI$19:$AI$33, MATCH(E$10, Settings!$Y$19:$Y$33, 0)), $AO$1:$AU$1, 0))), 0))</f>
        <v/>
      </c>
      <c r="AO487" s="119" t="str">
        <f>IF(OR($B487="", F487="", F$10="", AO$9), "", IFERROR($B487+INDEX(Settings!$AF$19:$AF$33, MATCH(F$10, Settings!$Y$19:$Y$33, 0))+IF(INDEX(Settings!$AI$19:$AI$33, MATCH(F$10, Settings!$Y$19:$Y$33, 0))="", 0, INDEX($AO$2:$AU$8, MATCH(TEXT($B487, "ddd"), $AN$2:$AN$8, 0), MATCH(INDEX(Settings!$AI$19:$AI$33, MATCH(F$10, Settings!$Y$19:$Y$33, 0)), $AO$1:$AU$1, 0))), 0))</f>
        <v/>
      </c>
      <c r="AP487" s="119" t="str">
        <f>IF(OR($B487="", G487="", G$10="", AP$9), "", IFERROR($B487+INDEX(Settings!$AF$19:$AF$33, MATCH(G$10, Settings!$Y$19:$Y$33, 0))+IF(INDEX(Settings!$AI$19:$AI$33, MATCH(G$10, Settings!$Y$19:$Y$33, 0))="", 0, INDEX($AO$2:$AU$8, MATCH(TEXT($B487, "ddd"), $AN$2:$AN$8, 0), MATCH(INDEX(Settings!$AI$19:$AI$33, MATCH(G$10, Settings!$Y$19:$Y$33, 0)), $AO$1:$AU$1, 0))), 0))</f>
        <v/>
      </c>
      <c r="AQ487" s="119" t="str">
        <f>IF(OR($B487="", H487="", H$10="", AQ$9), "", IFERROR($B487+INDEX(Settings!$AF$19:$AF$33, MATCH(H$10, Settings!$Y$19:$Y$33, 0))+IF(INDEX(Settings!$AI$19:$AI$33, MATCH(H$10, Settings!$Y$19:$Y$33, 0))="", 0, INDEX($AO$2:$AU$8, MATCH(TEXT($B487, "ddd"), $AN$2:$AN$8, 0), MATCH(INDEX(Settings!$AI$19:$AI$33, MATCH(H$10, Settings!$Y$19:$Y$33, 0)), $AO$1:$AU$1, 0))), 0))</f>
        <v/>
      </c>
      <c r="AR487" s="119" t="str">
        <f>IF(OR($B487="", I487="", I$10="", AR$9), "", IFERROR($B487+INDEX(Settings!$AF$19:$AF$33, MATCH(I$10, Settings!$Y$19:$Y$33, 0))+IF(INDEX(Settings!$AI$19:$AI$33, MATCH(I$10, Settings!$Y$19:$Y$33, 0))="", 0, INDEX($AO$2:$AU$8, MATCH(TEXT($B487, "ddd"), $AN$2:$AN$8, 0), MATCH(INDEX(Settings!$AI$19:$AI$33, MATCH(I$10, Settings!$Y$19:$Y$33, 0)), $AO$1:$AU$1, 0))), 0))</f>
        <v/>
      </c>
      <c r="AS487" s="119" t="str">
        <f>IF(OR($B487="", J487="", J$10="", AS$9), "", IFERROR($B487+INDEX(Settings!$AF$19:$AF$33, MATCH(J$10, Settings!$Y$19:$Y$33, 0))+IF(INDEX(Settings!$AI$19:$AI$33, MATCH(J$10, Settings!$Y$19:$Y$33, 0))="", 0, INDEX($AO$2:$AU$8, MATCH(TEXT($B487, "ddd"), $AN$2:$AN$8, 0), MATCH(INDEX(Settings!$AI$19:$AI$33, MATCH(J$10, Settings!$Y$19:$Y$33, 0)), $AO$1:$AU$1, 0))), 0))</f>
        <v/>
      </c>
      <c r="AT487" s="119" t="str">
        <f>IF(OR($B487="", K487="", K$10="", AT$9), "", IFERROR($B487+INDEX(Settings!$AF$19:$AF$33, MATCH(K$10, Settings!$Y$19:$Y$33, 0))+IF(INDEX(Settings!$AI$19:$AI$33, MATCH(K$10, Settings!$Y$19:$Y$33, 0))="", 0, INDEX($AO$2:$AU$8, MATCH(TEXT($B487, "ddd"), $AN$2:$AN$8, 0), MATCH(INDEX(Settings!$AI$19:$AI$33, MATCH(K$10, Settings!$Y$19:$Y$33, 0)), $AO$1:$AU$1, 0))), 0))</f>
        <v/>
      </c>
      <c r="AU487" s="119" t="str">
        <f>IF(OR($B487="", L487="", L$10="", AU$9), "", IFERROR($B487+INDEX(Settings!$AF$19:$AF$33, MATCH(L$10, Settings!$Y$19:$Y$33, 0))+IF(INDEX(Settings!$AI$19:$AI$33, MATCH(L$10, Settings!$Y$19:$Y$33, 0))="", 0, INDEX($AO$2:$AU$8, MATCH(TEXT($B487, "ddd"), $AN$2:$AN$8, 0), MATCH(INDEX(Settings!$AI$19:$AI$33, MATCH(L$10, Settings!$Y$19:$Y$33, 0)), $AO$1:$AU$1, 0))), 0))</f>
        <v/>
      </c>
      <c r="AV487" s="119" t="str">
        <f>IF(OR($B487="", M487="", M$10="", AV$9), "", IFERROR($B487+INDEX(Settings!$AF$19:$AF$33, MATCH(M$10, Settings!$Y$19:$Y$33, 0))+IF(INDEX(Settings!$AI$19:$AI$33, MATCH(M$10, Settings!$Y$19:$Y$33, 0))="", 0, INDEX($AO$2:$AU$8, MATCH(TEXT($B487, "ddd"), $AN$2:$AN$8, 0), MATCH(INDEX(Settings!$AI$19:$AI$33, MATCH(M$10, Settings!$Y$19:$Y$33, 0)), $AO$1:$AU$1, 0))), 0))</f>
        <v/>
      </c>
      <c r="AW487" s="119" t="str">
        <f>IF(OR($B487="", N487="", N$10="", AW$9), "", IFERROR($B487+INDEX(Settings!$AF$19:$AF$33, MATCH(N$10, Settings!$Y$19:$Y$33, 0))+IF(INDEX(Settings!$AI$19:$AI$33, MATCH(N$10, Settings!$Y$19:$Y$33, 0))="", 0, INDEX($AO$2:$AU$8, MATCH(TEXT($B487, "ddd"), $AN$2:$AN$8, 0), MATCH(INDEX(Settings!$AI$19:$AI$33, MATCH(N$10, Settings!$Y$19:$Y$33, 0)), $AO$1:$AU$1, 0))), 0))</f>
        <v/>
      </c>
      <c r="AX487" s="119" t="str">
        <f>IF(OR($B487="", O487="", O$10="", AX$9), "", IFERROR($B487+INDEX(Settings!$AF$19:$AF$33, MATCH(O$10, Settings!$Y$19:$Y$33, 0))+IF(INDEX(Settings!$AI$19:$AI$33, MATCH(O$10, Settings!$Y$19:$Y$33, 0))="", 0, INDEX($AO$2:$AU$8, MATCH(TEXT($B487, "ddd"), $AN$2:$AN$8, 0), MATCH(INDEX(Settings!$AI$19:$AI$33, MATCH(O$10, Settings!$Y$19:$Y$33, 0)), $AO$1:$AU$1, 0))), 0))</f>
        <v/>
      </c>
      <c r="AY487" s="119" t="str">
        <f>IF(OR($B487="", P487="", P$10="", AY$9), "", IFERROR($B487+INDEX(Settings!$AF$19:$AF$33, MATCH(P$10, Settings!$Y$19:$Y$33, 0))+IF(INDEX(Settings!$AI$19:$AI$33, MATCH(P$10, Settings!$Y$19:$Y$33, 0))="", 0, INDEX($AO$2:$AU$8, MATCH(TEXT($B487, "ddd"), $AN$2:$AN$8, 0), MATCH(INDEX(Settings!$AI$19:$AI$33, MATCH(P$10, Settings!$Y$19:$Y$33, 0)), $AO$1:$AU$1, 0))), 0))</f>
        <v/>
      </c>
      <c r="AZ487" s="120" t="str">
        <f>IF(OR($B487="", Q487="", Q$10="", AZ$9), "", IFERROR($B487+INDEX(Settings!$AF$19:$AF$33, MATCH(Q$10, Settings!$Y$19:$Y$33, 0))+IF(INDEX(Settings!$AI$19:$AI$33, MATCH(Q$10, Settings!$Y$19:$Y$33, 0))="", 0, INDEX($AO$2:$AU$8, MATCH(TEXT($B487, "ddd"), $AN$2:$AN$8, 0), MATCH(INDEX(Settings!$AI$19:$AI$33, MATCH(Q$10, Settings!$Y$19:$Y$33, 0)), $AO$1:$AU$1, 0))), 0))</f>
        <v/>
      </c>
      <c r="BB487" s="118" t="str">
        <f>IF(OR(C$10="", $B487="", C487="", BB$9=""), "", IFERROR(WORKDAY((DATE(YEAR($B487), MONTH($B487)+INDEX(Settings!$AM$19:$AM$33, MATCH(C$10, Settings!$Y$19:$Y$33, 0)), IF(INDEX(Settings!$AQ$19:$AQ$33, MATCH(C$10, Settings!$Y$19:$Y$33, 0))=0, DAY($B487), INDEX(Settings!$AQ$19:$AQ$33, MATCH(C$10, Settings!$Y$19:$Y$33, 0))))-1), 1, Settings!$AY$23:$AY$38), ""))</f>
        <v/>
      </c>
      <c r="BC487" s="119" t="str">
        <f>IF(OR(D$10="", $B487="", D487="", BC$9=""), "", IFERROR(WORKDAY((DATE(YEAR($B487), MONTH($B487)+INDEX(Settings!$AM$19:$AM$33, MATCH(D$10, Settings!$Y$19:$Y$33, 0)), IF(INDEX(Settings!$AQ$19:$AQ$33, MATCH(D$10, Settings!$Y$19:$Y$33, 0))=0, DAY($B487), INDEX(Settings!$AQ$19:$AQ$33, MATCH(D$10, Settings!$Y$19:$Y$33, 0))))-1), 1, Settings!$AY$23:$AY$38), ""))</f>
        <v/>
      </c>
      <c r="BD487" s="119" t="str">
        <f>IF(OR(E$10="", $B487="", E487="", BD$9=""), "", IFERROR(WORKDAY((DATE(YEAR($B487), MONTH($B487)+INDEX(Settings!$AM$19:$AM$33, MATCH(E$10, Settings!$Y$19:$Y$33, 0)), IF(INDEX(Settings!$AQ$19:$AQ$33, MATCH(E$10, Settings!$Y$19:$Y$33, 0))=0, DAY($B487), INDEX(Settings!$AQ$19:$AQ$33, MATCH(E$10, Settings!$Y$19:$Y$33, 0))))-1), 1, Settings!$AY$23:$AY$38), ""))</f>
        <v/>
      </c>
      <c r="BE487" s="119" t="str">
        <f>IF(OR(F$10="", $B487="", F487="", BE$9=""), "", IFERROR(WORKDAY((DATE(YEAR($B487), MONTH($B487)+INDEX(Settings!$AM$19:$AM$33, MATCH(F$10, Settings!$Y$19:$Y$33, 0)), IF(INDEX(Settings!$AQ$19:$AQ$33, MATCH(F$10, Settings!$Y$19:$Y$33, 0))=0, DAY($B487), INDEX(Settings!$AQ$19:$AQ$33, MATCH(F$10, Settings!$Y$19:$Y$33, 0))))-1), 1, Settings!$AY$23:$AY$38), ""))</f>
        <v/>
      </c>
      <c r="BF487" s="119" t="str">
        <f>IF(OR(G$10="", $B487="", G487="", BF$9=""), "", IFERROR(WORKDAY((DATE(YEAR($B487), MONTH($B487)+INDEX(Settings!$AM$19:$AM$33, MATCH(G$10, Settings!$Y$19:$Y$33, 0)), IF(INDEX(Settings!$AQ$19:$AQ$33, MATCH(G$10, Settings!$Y$19:$Y$33, 0))=0, DAY($B487), INDEX(Settings!$AQ$19:$AQ$33, MATCH(G$10, Settings!$Y$19:$Y$33, 0))))-1), 1, Settings!$AY$23:$AY$38), ""))</f>
        <v/>
      </c>
      <c r="BG487" s="119" t="str">
        <f>IF(OR(H$10="", $B487="", H487="", BG$9=""), "", IFERROR(WORKDAY((DATE(YEAR($B487), MONTH($B487)+INDEX(Settings!$AM$19:$AM$33, MATCH(H$10, Settings!$Y$19:$Y$33, 0)), IF(INDEX(Settings!$AQ$19:$AQ$33, MATCH(H$10, Settings!$Y$19:$Y$33, 0))=0, DAY($B487), INDEX(Settings!$AQ$19:$AQ$33, MATCH(H$10, Settings!$Y$19:$Y$33, 0))))-1), 1, Settings!$AY$23:$AY$38), ""))</f>
        <v/>
      </c>
      <c r="BH487" s="119" t="str">
        <f>IF(OR(I$10="", $B487="", I487="", BH$9=""), "", IFERROR(WORKDAY((DATE(YEAR($B487), MONTH($B487)+INDEX(Settings!$AM$19:$AM$33, MATCH(I$10, Settings!$Y$19:$Y$33, 0)), IF(INDEX(Settings!$AQ$19:$AQ$33, MATCH(I$10, Settings!$Y$19:$Y$33, 0))=0, DAY($B487), INDEX(Settings!$AQ$19:$AQ$33, MATCH(I$10, Settings!$Y$19:$Y$33, 0))))-1), 1, Settings!$AY$23:$AY$38), ""))</f>
        <v/>
      </c>
      <c r="BI487" s="119" t="str">
        <f>IF(OR(J$10="", $B487="", J487="", BI$9=""), "", IFERROR(WORKDAY((DATE(YEAR($B487), MONTH($B487)+INDEX(Settings!$AM$19:$AM$33, MATCH(J$10, Settings!$Y$19:$Y$33, 0)), IF(INDEX(Settings!$AQ$19:$AQ$33, MATCH(J$10, Settings!$Y$19:$Y$33, 0))=0, DAY($B487), INDEX(Settings!$AQ$19:$AQ$33, MATCH(J$10, Settings!$Y$19:$Y$33, 0))))-1), 1, Settings!$AY$23:$AY$38), ""))</f>
        <v/>
      </c>
      <c r="BJ487" s="119" t="str">
        <f>IF(OR(K$10="", $B487="", K487="", BJ$9=""), "", IFERROR(WORKDAY((DATE(YEAR($B487), MONTH($B487)+INDEX(Settings!$AM$19:$AM$33, MATCH(K$10, Settings!$Y$19:$Y$33, 0)), IF(INDEX(Settings!$AQ$19:$AQ$33, MATCH(K$10, Settings!$Y$19:$Y$33, 0))=0, DAY($B487), INDEX(Settings!$AQ$19:$AQ$33, MATCH(K$10, Settings!$Y$19:$Y$33, 0))))-1), 1, Settings!$AY$23:$AY$38), ""))</f>
        <v/>
      </c>
      <c r="BK487" s="119" t="str">
        <f>IF(OR(L$10="", $B487="", L487="", BK$9=""), "", IFERROR(WORKDAY((DATE(YEAR($B487), MONTH($B487)+INDEX(Settings!$AM$19:$AM$33, MATCH(L$10, Settings!$Y$19:$Y$33, 0)), IF(INDEX(Settings!$AQ$19:$AQ$33, MATCH(L$10, Settings!$Y$19:$Y$33, 0))=0, DAY($B487), INDEX(Settings!$AQ$19:$AQ$33, MATCH(L$10, Settings!$Y$19:$Y$33, 0))))-1), 1, Settings!$AY$23:$AY$38), ""))</f>
        <v/>
      </c>
      <c r="BL487" s="119" t="str">
        <f>IF(OR(M$10="", $B487="", M487="", BL$9=""), "", IFERROR(WORKDAY((DATE(YEAR($B487), MONTH($B487)+INDEX(Settings!$AM$19:$AM$33, MATCH(M$10, Settings!$Y$19:$Y$33, 0)), IF(INDEX(Settings!$AQ$19:$AQ$33, MATCH(M$10, Settings!$Y$19:$Y$33, 0))=0, DAY($B487), INDEX(Settings!$AQ$19:$AQ$33, MATCH(M$10, Settings!$Y$19:$Y$33, 0))))-1), 1, Settings!$AY$23:$AY$38), ""))</f>
        <v/>
      </c>
      <c r="BM487" s="119" t="str">
        <f>IF(OR(N$10="", $B487="", N487="", BM$9=""), "", IFERROR(WORKDAY((DATE(YEAR($B487), MONTH($B487)+INDEX(Settings!$AM$19:$AM$33, MATCH(N$10, Settings!$Y$19:$Y$33, 0)), IF(INDEX(Settings!$AQ$19:$AQ$33, MATCH(N$10, Settings!$Y$19:$Y$33, 0))=0, DAY($B487), INDEX(Settings!$AQ$19:$AQ$33, MATCH(N$10, Settings!$Y$19:$Y$33, 0))))-1), 1, Settings!$AY$23:$AY$38), ""))</f>
        <v/>
      </c>
      <c r="BN487" s="119" t="str">
        <f>IF(OR(O$10="", $B487="", O487="", BN$9=""), "", IFERROR(WORKDAY((DATE(YEAR($B487), MONTH($B487)+INDEX(Settings!$AM$19:$AM$33, MATCH(O$10, Settings!$Y$19:$Y$33, 0)), IF(INDEX(Settings!$AQ$19:$AQ$33, MATCH(O$10, Settings!$Y$19:$Y$33, 0))=0, DAY($B487), INDEX(Settings!$AQ$19:$AQ$33, MATCH(O$10, Settings!$Y$19:$Y$33, 0))))-1), 1, Settings!$AY$23:$AY$38), ""))</f>
        <v/>
      </c>
      <c r="BO487" s="119" t="str">
        <f>IF(OR(P$10="", $B487="", P487="", BO$9=""), "", IFERROR(WORKDAY((DATE(YEAR($B487), MONTH($B487)+INDEX(Settings!$AM$19:$AM$33, MATCH(P$10, Settings!$Y$19:$Y$33, 0)), IF(INDEX(Settings!$AQ$19:$AQ$33, MATCH(P$10, Settings!$Y$19:$Y$33, 0))=0, DAY($B487), INDEX(Settings!$AQ$19:$AQ$33, MATCH(P$10, Settings!$Y$19:$Y$33, 0))))-1), 1, Settings!$AY$23:$AY$38), ""))</f>
        <v/>
      </c>
      <c r="BP487" s="120" t="str">
        <f>IF(OR(Q$10="", $B487="", Q487="", BP$9=""), "", IFERROR(WORKDAY((DATE(YEAR($B487), MONTH($B487)+INDEX(Settings!$AM$19:$AM$33, MATCH(Q$10, Settings!$Y$19:$Y$33, 0)), IF(INDEX(Settings!$AQ$19:$AQ$33, MATCH(Q$10, Settings!$Y$19:$Y$33, 0))=0, DAY($B487), INDEX(Settings!$AQ$19:$AQ$33, MATCH(Q$10, Settings!$Y$19:$Y$33, 0))))-1), 1, Settings!$AY$23:$AY$38), ""))</f>
        <v/>
      </c>
      <c r="BR487" s="118" t="str">
        <f>IF(BB487="", "", IF(BB487&lt;=$B487, WORKDAY(DATE(YEAR($BB487), MONTH(BB487)+1, DAY(BB487)-1), 1, Settings!$AY$23:$AY$38), BB487))</f>
        <v/>
      </c>
      <c r="BS487" s="119" t="str">
        <f>IF(BC487="", "", IF(BC487&lt;=$B487, WORKDAY(DATE(YEAR($BB487), MONTH(BC487)+1, DAY(BC487)-1), 1, Settings!$AY$23:$AY$38), BC487))</f>
        <v/>
      </c>
      <c r="BT487" s="119" t="str">
        <f>IF(BD487="", "", IF(BD487&lt;=$B487, WORKDAY(DATE(YEAR($BB487), MONTH(BD487)+1, DAY(BD487)-1), 1, Settings!$AY$23:$AY$38), BD487))</f>
        <v/>
      </c>
      <c r="BU487" s="119" t="str">
        <f>IF(BE487="", "", IF(BE487&lt;=$B487, WORKDAY(DATE(YEAR($BB487), MONTH(BE487)+1, DAY(BE487)-1), 1, Settings!$AY$23:$AY$38), BE487))</f>
        <v/>
      </c>
      <c r="BV487" s="119" t="str">
        <f>IF(BF487="", "", IF(BF487&lt;=$B487, WORKDAY(DATE(YEAR($BB487), MONTH(BF487)+1, DAY(BF487)-1), 1, Settings!$AY$23:$AY$38), BF487))</f>
        <v/>
      </c>
      <c r="BW487" s="119" t="str">
        <f>IF(BG487="", "", IF(BG487&lt;=$B487, WORKDAY(DATE(YEAR($BB487), MONTH(BG487)+1, DAY(BG487)-1), 1, Settings!$AY$23:$AY$38), BG487))</f>
        <v/>
      </c>
      <c r="BX487" s="119" t="str">
        <f>IF(BH487="", "", IF(BH487&lt;=$B487, WORKDAY(DATE(YEAR($BB487), MONTH(BH487)+1, DAY(BH487)-1), 1, Settings!$AY$23:$AY$38), BH487))</f>
        <v/>
      </c>
      <c r="BY487" s="119" t="str">
        <f>IF(BI487="", "", IF(BI487&lt;=$B487, WORKDAY(DATE(YEAR($BB487), MONTH(BI487)+1, DAY(BI487)-1), 1, Settings!$AY$23:$AY$38), BI487))</f>
        <v/>
      </c>
      <c r="BZ487" s="119" t="str">
        <f>IF(BJ487="", "", IF(BJ487&lt;=$B487, WORKDAY(DATE(YEAR($BB487), MONTH(BJ487)+1, DAY(BJ487)-1), 1, Settings!$AY$23:$AY$38), BJ487))</f>
        <v/>
      </c>
      <c r="CA487" s="119" t="str">
        <f>IF(BK487="", "", IF(BK487&lt;=$B487, WORKDAY(DATE(YEAR($BB487), MONTH(BK487)+1, DAY(BK487)-1), 1, Settings!$AY$23:$AY$38), BK487))</f>
        <v/>
      </c>
      <c r="CB487" s="119" t="str">
        <f>IF(BL487="", "", IF(BL487&lt;=$B487, WORKDAY(DATE(YEAR($BB487), MONTH(BL487)+1, DAY(BL487)-1), 1, Settings!$AY$23:$AY$38), BL487))</f>
        <v/>
      </c>
      <c r="CC487" s="119" t="str">
        <f>IF(BM487="", "", IF(BM487&lt;=$B487, WORKDAY(DATE(YEAR($BB487), MONTH(BM487)+1, DAY(BM487)-1), 1, Settings!$AY$23:$AY$38), BM487))</f>
        <v/>
      </c>
      <c r="CD487" s="119" t="str">
        <f>IF(BN487="", "", IF(BN487&lt;=$B487, WORKDAY(DATE(YEAR($BB487), MONTH(BN487)+1, DAY(BN487)-1), 1, Settings!$AY$23:$AY$38), BN487))</f>
        <v/>
      </c>
      <c r="CE487" s="119" t="str">
        <f>IF(BO487="", "", IF(BO487&lt;=$B487, WORKDAY(DATE(YEAR($BB487), MONTH(BO487)+1, DAY(BO487)-1), 1, Settings!$AY$23:$AY$38), BO487))</f>
        <v/>
      </c>
      <c r="CF487" s="120" t="str">
        <f>IF(BP487="", "", IF(BP487&lt;=$B487, WORKDAY(DATE(YEAR($BB487), MONTH(BP487)+1, DAY(BP487)-1), 1, Settings!$AY$23:$AY$38), BP487))</f>
        <v/>
      </c>
      <c r="CH487" s="48" t="str">
        <f t="shared" si="221"/>
        <v/>
      </c>
      <c r="CI487" s="49" t="str">
        <f t="shared" si="222"/>
        <v/>
      </c>
      <c r="CJ487" s="49" t="str">
        <f t="shared" si="223"/>
        <v/>
      </c>
      <c r="CK487" s="49" t="str">
        <f t="shared" si="224"/>
        <v/>
      </c>
      <c r="CL487" s="49" t="str">
        <f t="shared" si="225"/>
        <v/>
      </c>
      <c r="CM487" s="49" t="str">
        <f t="shared" si="226"/>
        <v/>
      </c>
      <c r="CN487" s="49" t="str">
        <f t="shared" si="227"/>
        <v/>
      </c>
      <c r="CO487" s="49" t="str">
        <f t="shared" si="228"/>
        <v/>
      </c>
      <c r="CP487" s="49" t="str">
        <f t="shared" si="229"/>
        <v/>
      </c>
      <c r="CQ487" s="49" t="str">
        <f t="shared" si="230"/>
        <v/>
      </c>
      <c r="CR487" s="49" t="str">
        <f t="shared" si="231"/>
        <v/>
      </c>
      <c r="CS487" s="49" t="str">
        <f t="shared" si="232"/>
        <v/>
      </c>
      <c r="CT487" s="49" t="str">
        <f t="shared" si="233"/>
        <v/>
      </c>
      <c r="CU487" s="49" t="str">
        <f t="shared" si="234"/>
        <v/>
      </c>
      <c r="CV487" s="16" t="str">
        <f t="shared" si="235"/>
        <v/>
      </c>
      <c r="CX487" s="48" t="str">
        <f t="shared" si="236"/>
        <v/>
      </c>
      <c r="CY487" s="49" t="str">
        <f t="shared" si="237"/>
        <v/>
      </c>
      <c r="CZ487" s="49" t="str">
        <f t="shared" si="238"/>
        <v/>
      </c>
      <c r="DA487" s="49" t="str">
        <f t="shared" si="239"/>
        <v/>
      </c>
      <c r="DB487" s="49" t="str">
        <f t="shared" si="240"/>
        <v/>
      </c>
      <c r="DC487" s="49" t="str">
        <f t="shared" si="241"/>
        <v/>
      </c>
      <c r="DD487" s="49" t="str">
        <f t="shared" si="242"/>
        <v/>
      </c>
      <c r="DE487" s="49" t="str">
        <f t="shared" si="243"/>
        <v/>
      </c>
      <c r="DF487" s="49" t="str">
        <f t="shared" si="244"/>
        <v/>
      </c>
      <c r="DG487" s="49" t="str">
        <f t="shared" si="245"/>
        <v/>
      </c>
      <c r="DH487" s="49" t="str">
        <f t="shared" si="246"/>
        <v/>
      </c>
      <c r="DI487" s="49" t="str">
        <f t="shared" si="247"/>
        <v/>
      </c>
      <c r="DJ487" s="49" t="str">
        <f t="shared" si="248"/>
        <v/>
      </c>
      <c r="DK487" s="49" t="str">
        <f t="shared" si="249"/>
        <v/>
      </c>
      <c r="DL487" s="16" t="str">
        <f t="shared" si="250"/>
        <v/>
      </c>
      <c r="DN487" s="17" t="str">
        <f t="shared" si="251"/>
        <v>Oct 2020</v>
      </c>
    </row>
    <row r="488" spans="1:118" x14ac:dyDescent="0.25">
      <c r="A488" s="30"/>
      <c r="B488" s="102">
        <f>IF(B487="", "", IFERROR(IF(B487+1&gt;Settings!$G$25, "", B487+1), ""))</f>
        <v>44124</v>
      </c>
      <c r="C488" s="294"/>
      <c r="D488" s="295"/>
      <c r="E488" s="295"/>
      <c r="F488" s="295"/>
      <c r="G488" s="295"/>
      <c r="H488" s="295"/>
      <c r="I488" s="295"/>
      <c r="J488" s="295"/>
      <c r="K488" s="295"/>
      <c r="L488" s="295"/>
      <c r="M488" s="295"/>
      <c r="N488" s="295"/>
      <c r="O488" s="295"/>
      <c r="P488" s="295"/>
      <c r="Q488" s="296"/>
      <c r="R488" s="30"/>
      <c r="T488" s="17" t="str">
        <f>IF($B488="", "", IF($B488&lt;Settings!$G$23, "Old", "New"))</f>
        <v>New</v>
      </c>
      <c r="AL488" s="118" t="str">
        <f>IF(OR($B488="", C488="", C$10="", AL$9), "", IFERROR($B488+INDEX(Settings!$AF$19:$AF$33, MATCH(C$10, Settings!$Y$19:$Y$33, 0))+IF(INDEX(Settings!$AI$19:$AI$33, MATCH(C$10, Settings!$Y$19:$Y$33, 0))="", 0, INDEX($AO$2:$AU$8, MATCH(TEXT($B488, "ddd"), $AN$2:$AN$8, 0), MATCH(INDEX(Settings!$AI$19:$AI$33, MATCH(C$10, Settings!$Y$19:$Y$33, 0)), $AO$1:$AU$1, 0))), 0))</f>
        <v/>
      </c>
      <c r="AM488" s="119" t="str">
        <f>IF(OR($B488="", D488="", D$10="", AM$9), "", IFERROR($B488+INDEX(Settings!$AF$19:$AF$33, MATCH(D$10, Settings!$Y$19:$Y$33, 0))+IF(INDEX(Settings!$AI$19:$AI$33, MATCH(D$10, Settings!$Y$19:$Y$33, 0))="", 0, INDEX($AO$2:$AU$8, MATCH(TEXT($B488, "ddd"), $AN$2:$AN$8, 0), MATCH(INDEX(Settings!$AI$19:$AI$33, MATCH(D$10, Settings!$Y$19:$Y$33, 0)), $AO$1:$AU$1, 0))), 0))</f>
        <v/>
      </c>
      <c r="AN488" s="119" t="str">
        <f>IF(OR($B488="", E488="", E$10="", AN$9), "", IFERROR($B488+INDEX(Settings!$AF$19:$AF$33, MATCH(E$10, Settings!$Y$19:$Y$33, 0))+IF(INDEX(Settings!$AI$19:$AI$33, MATCH(E$10, Settings!$Y$19:$Y$33, 0))="", 0, INDEX($AO$2:$AU$8, MATCH(TEXT($B488, "ddd"), $AN$2:$AN$8, 0), MATCH(INDEX(Settings!$AI$19:$AI$33, MATCH(E$10, Settings!$Y$19:$Y$33, 0)), $AO$1:$AU$1, 0))), 0))</f>
        <v/>
      </c>
      <c r="AO488" s="119" t="str">
        <f>IF(OR($B488="", F488="", F$10="", AO$9), "", IFERROR($B488+INDEX(Settings!$AF$19:$AF$33, MATCH(F$10, Settings!$Y$19:$Y$33, 0))+IF(INDEX(Settings!$AI$19:$AI$33, MATCH(F$10, Settings!$Y$19:$Y$33, 0))="", 0, INDEX($AO$2:$AU$8, MATCH(TEXT($B488, "ddd"), $AN$2:$AN$8, 0), MATCH(INDEX(Settings!$AI$19:$AI$33, MATCH(F$10, Settings!$Y$19:$Y$33, 0)), $AO$1:$AU$1, 0))), 0))</f>
        <v/>
      </c>
      <c r="AP488" s="119" t="str">
        <f>IF(OR($B488="", G488="", G$10="", AP$9), "", IFERROR($B488+INDEX(Settings!$AF$19:$AF$33, MATCH(G$10, Settings!$Y$19:$Y$33, 0))+IF(INDEX(Settings!$AI$19:$AI$33, MATCH(G$10, Settings!$Y$19:$Y$33, 0))="", 0, INDEX($AO$2:$AU$8, MATCH(TEXT($B488, "ddd"), $AN$2:$AN$8, 0), MATCH(INDEX(Settings!$AI$19:$AI$33, MATCH(G$10, Settings!$Y$19:$Y$33, 0)), $AO$1:$AU$1, 0))), 0))</f>
        <v/>
      </c>
      <c r="AQ488" s="119" t="str">
        <f>IF(OR($B488="", H488="", H$10="", AQ$9), "", IFERROR($B488+INDEX(Settings!$AF$19:$AF$33, MATCH(H$10, Settings!$Y$19:$Y$33, 0))+IF(INDEX(Settings!$AI$19:$AI$33, MATCH(H$10, Settings!$Y$19:$Y$33, 0))="", 0, INDEX($AO$2:$AU$8, MATCH(TEXT($B488, "ddd"), $AN$2:$AN$8, 0), MATCH(INDEX(Settings!$AI$19:$AI$33, MATCH(H$10, Settings!$Y$19:$Y$33, 0)), $AO$1:$AU$1, 0))), 0))</f>
        <v/>
      </c>
      <c r="AR488" s="119" t="str">
        <f>IF(OR($B488="", I488="", I$10="", AR$9), "", IFERROR($B488+INDEX(Settings!$AF$19:$AF$33, MATCH(I$10, Settings!$Y$19:$Y$33, 0))+IF(INDEX(Settings!$AI$19:$AI$33, MATCH(I$10, Settings!$Y$19:$Y$33, 0))="", 0, INDEX($AO$2:$AU$8, MATCH(TEXT($B488, "ddd"), $AN$2:$AN$8, 0), MATCH(INDEX(Settings!$AI$19:$AI$33, MATCH(I$10, Settings!$Y$19:$Y$33, 0)), $AO$1:$AU$1, 0))), 0))</f>
        <v/>
      </c>
      <c r="AS488" s="119" t="str">
        <f>IF(OR($B488="", J488="", J$10="", AS$9), "", IFERROR($B488+INDEX(Settings!$AF$19:$AF$33, MATCH(J$10, Settings!$Y$19:$Y$33, 0))+IF(INDEX(Settings!$AI$19:$AI$33, MATCH(J$10, Settings!$Y$19:$Y$33, 0))="", 0, INDEX($AO$2:$AU$8, MATCH(TEXT($B488, "ddd"), $AN$2:$AN$8, 0), MATCH(INDEX(Settings!$AI$19:$AI$33, MATCH(J$10, Settings!$Y$19:$Y$33, 0)), $AO$1:$AU$1, 0))), 0))</f>
        <v/>
      </c>
      <c r="AT488" s="119" t="str">
        <f>IF(OR($B488="", K488="", K$10="", AT$9), "", IFERROR($B488+INDEX(Settings!$AF$19:$AF$33, MATCH(K$10, Settings!$Y$19:$Y$33, 0))+IF(INDEX(Settings!$AI$19:$AI$33, MATCH(K$10, Settings!$Y$19:$Y$33, 0))="", 0, INDEX($AO$2:$AU$8, MATCH(TEXT($B488, "ddd"), $AN$2:$AN$8, 0), MATCH(INDEX(Settings!$AI$19:$AI$33, MATCH(K$10, Settings!$Y$19:$Y$33, 0)), $AO$1:$AU$1, 0))), 0))</f>
        <v/>
      </c>
      <c r="AU488" s="119" t="str">
        <f>IF(OR($B488="", L488="", L$10="", AU$9), "", IFERROR($B488+INDEX(Settings!$AF$19:$AF$33, MATCH(L$10, Settings!$Y$19:$Y$33, 0))+IF(INDEX(Settings!$AI$19:$AI$33, MATCH(L$10, Settings!$Y$19:$Y$33, 0))="", 0, INDEX($AO$2:$AU$8, MATCH(TEXT($B488, "ddd"), $AN$2:$AN$8, 0), MATCH(INDEX(Settings!$AI$19:$AI$33, MATCH(L$10, Settings!$Y$19:$Y$33, 0)), $AO$1:$AU$1, 0))), 0))</f>
        <v/>
      </c>
      <c r="AV488" s="119" t="str">
        <f>IF(OR($B488="", M488="", M$10="", AV$9), "", IFERROR($B488+INDEX(Settings!$AF$19:$AF$33, MATCH(M$10, Settings!$Y$19:$Y$33, 0))+IF(INDEX(Settings!$AI$19:$AI$33, MATCH(M$10, Settings!$Y$19:$Y$33, 0))="", 0, INDEX($AO$2:$AU$8, MATCH(TEXT($B488, "ddd"), $AN$2:$AN$8, 0), MATCH(INDEX(Settings!$AI$19:$AI$33, MATCH(M$10, Settings!$Y$19:$Y$33, 0)), $AO$1:$AU$1, 0))), 0))</f>
        <v/>
      </c>
      <c r="AW488" s="119" t="str">
        <f>IF(OR($B488="", N488="", N$10="", AW$9), "", IFERROR($B488+INDEX(Settings!$AF$19:$AF$33, MATCH(N$10, Settings!$Y$19:$Y$33, 0))+IF(INDEX(Settings!$AI$19:$AI$33, MATCH(N$10, Settings!$Y$19:$Y$33, 0))="", 0, INDEX($AO$2:$AU$8, MATCH(TEXT($B488, "ddd"), $AN$2:$AN$8, 0), MATCH(INDEX(Settings!$AI$19:$AI$33, MATCH(N$10, Settings!$Y$19:$Y$33, 0)), $AO$1:$AU$1, 0))), 0))</f>
        <v/>
      </c>
      <c r="AX488" s="119" t="str">
        <f>IF(OR($B488="", O488="", O$10="", AX$9), "", IFERROR($B488+INDEX(Settings!$AF$19:$AF$33, MATCH(O$10, Settings!$Y$19:$Y$33, 0))+IF(INDEX(Settings!$AI$19:$AI$33, MATCH(O$10, Settings!$Y$19:$Y$33, 0))="", 0, INDEX($AO$2:$AU$8, MATCH(TEXT($B488, "ddd"), $AN$2:$AN$8, 0), MATCH(INDEX(Settings!$AI$19:$AI$33, MATCH(O$10, Settings!$Y$19:$Y$33, 0)), $AO$1:$AU$1, 0))), 0))</f>
        <v/>
      </c>
      <c r="AY488" s="119" t="str">
        <f>IF(OR($B488="", P488="", P$10="", AY$9), "", IFERROR($B488+INDEX(Settings!$AF$19:$AF$33, MATCH(P$10, Settings!$Y$19:$Y$33, 0))+IF(INDEX(Settings!$AI$19:$AI$33, MATCH(P$10, Settings!$Y$19:$Y$33, 0))="", 0, INDEX($AO$2:$AU$8, MATCH(TEXT($B488, "ddd"), $AN$2:$AN$8, 0), MATCH(INDEX(Settings!$AI$19:$AI$33, MATCH(P$10, Settings!$Y$19:$Y$33, 0)), $AO$1:$AU$1, 0))), 0))</f>
        <v/>
      </c>
      <c r="AZ488" s="120" t="str">
        <f>IF(OR($B488="", Q488="", Q$10="", AZ$9), "", IFERROR($B488+INDEX(Settings!$AF$19:$AF$33, MATCH(Q$10, Settings!$Y$19:$Y$33, 0))+IF(INDEX(Settings!$AI$19:$AI$33, MATCH(Q$10, Settings!$Y$19:$Y$33, 0))="", 0, INDEX($AO$2:$AU$8, MATCH(TEXT($B488, "ddd"), $AN$2:$AN$8, 0), MATCH(INDEX(Settings!$AI$19:$AI$33, MATCH(Q$10, Settings!$Y$19:$Y$33, 0)), $AO$1:$AU$1, 0))), 0))</f>
        <v/>
      </c>
      <c r="BB488" s="118" t="str">
        <f>IF(OR(C$10="", $B488="", C488="", BB$9=""), "", IFERROR(WORKDAY((DATE(YEAR($B488), MONTH($B488)+INDEX(Settings!$AM$19:$AM$33, MATCH(C$10, Settings!$Y$19:$Y$33, 0)), IF(INDEX(Settings!$AQ$19:$AQ$33, MATCH(C$10, Settings!$Y$19:$Y$33, 0))=0, DAY($B488), INDEX(Settings!$AQ$19:$AQ$33, MATCH(C$10, Settings!$Y$19:$Y$33, 0))))-1), 1, Settings!$AY$23:$AY$38), ""))</f>
        <v/>
      </c>
      <c r="BC488" s="119" t="str">
        <f>IF(OR(D$10="", $B488="", D488="", BC$9=""), "", IFERROR(WORKDAY((DATE(YEAR($B488), MONTH($B488)+INDEX(Settings!$AM$19:$AM$33, MATCH(D$10, Settings!$Y$19:$Y$33, 0)), IF(INDEX(Settings!$AQ$19:$AQ$33, MATCH(D$10, Settings!$Y$19:$Y$33, 0))=0, DAY($B488), INDEX(Settings!$AQ$19:$AQ$33, MATCH(D$10, Settings!$Y$19:$Y$33, 0))))-1), 1, Settings!$AY$23:$AY$38), ""))</f>
        <v/>
      </c>
      <c r="BD488" s="119" t="str">
        <f>IF(OR(E$10="", $B488="", E488="", BD$9=""), "", IFERROR(WORKDAY((DATE(YEAR($B488), MONTH($B488)+INDEX(Settings!$AM$19:$AM$33, MATCH(E$10, Settings!$Y$19:$Y$33, 0)), IF(INDEX(Settings!$AQ$19:$AQ$33, MATCH(E$10, Settings!$Y$19:$Y$33, 0))=0, DAY($B488), INDEX(Settings!$AQ$19:$AQ$33, MATCH(E$10, Settings!$Y$19:$Y$33, 0))))-1), 1, Settings!$AY$23:$AY$38), ""))</f>
        <v/>
      </c>
      <c r="BE488" s="119" t="str">
        <f>IF(OR(F$10="", $B488="", F488="", BE$9=""), "", IFERROR(WORKDAY((DATE(YEAR($B488), MONTH($B488)+INDEX(Settings!$AM$19:$AM$33, MATCH(F$10, Settings!$Y$19:$Y$33, 0)), IF(INDEX(Settings!$AQ$19:$AQ$33, MATCH(F$10, Settings!$Y$19:$Y$33, 0))=0, DAY($B488), INDEX(Settings!$AQ$19:$AQ$33, MATCH(F$10, Settings!$Y$19:$Y$33, 0))))-1), 1, Settings!$AY$23:$AY$38), ""))</f>
        <v/>
      </c>
      <c r="BF488" s="119" t="str">
        <f>IF(OR(G$10="", $B488="", G488="", BF$9=""), "", IFERROR(WORKDAY((DATE(YEAR($B488), MONTH($B488)+INDEX(Settings!$AM$19:$AM$33, MATCH(G$10, Settings!$Y$19:$Y$33, 0)), IF(INDEX(Settings!$AQ$19:$AQ$33, MATCH(G$10, Settings!$Y$19:$Y$33, 0))=0, DAY($B488), INDEX(Settings!$AQ$19:$AQ$33, MATCH(G$10, Settings!$Y$19:$Y$33, 0))))-1), 1, Settings!$AY$23:$AY$38), ""))</f>
        <v/>
      </c>
      <c r="BG488" s="119" t="str">
        <f>IF(OR(H$10="", $B488="", H488="", BG$9=""), "", IFERROR(WORKDAY((DATE(YEAR($B488), MONTH($B488)+INDEX(Settings!$AM$19:$AM$33, MATCH(H$10, Settings!$Y$19:$Y$33, 0)), IF(INDEX(Settings!$AQ$19:$AQ$33, MATCH(H$10, Settings!$Y$19:$Y$33, 0))=0, DAY($B488), INDEX(Settings!$AQ$19:$AQ$33, MATCH(H$10, Settings!$Y$19:$Y$33, 0))))-1), 1, Settings!$AY$23:$AY$38), ""))</f>
        <v/>
      </c>
      <c r="BH488" s="119" t="str">
        <f>IF(OR(I$10="", $B488="", I488="", BH$9=""), "", IFERROR(WORKDAY((DATE(YEAR($B488), MONTH($B488)+INDEX(Settings!$AM$19:$AM$33, MATCH(I$10, Settings!$Y$19:$Y$33, 0)), IF(INDEX(Settings!$AQ$19:$AQ$33, MATCH(I$10, Settings!$Y$19:$Y$33, 0))=0, DAY($B488), INDEX(Settings!$AQ$19:$AQ$33, MATCH(I$10, Settings!$Y$19:$Y$33, 0))))-1), 1, Settings!$AY$23:$AY$38), ""))</f>
        <v/>
      </c>
      <c r="BI488" s="119" t="str">
        <f>IF(OR(J$10="", $B488="", J488="", BI$9=""), "", IFERROR(WORKDAY((DATE(YEAR($B488), MONTH($B488)+INDEX(Settings!$AM$19:$AM$33, MATCH(J$10, Settings!$Y$19:$Y$33, 0)), IF(INDEX(Settings!$AQ$19:$AQ$33, MATCH(J$10, Settings!$Y$19:$Y$33, 0))=0, DAY($B488), INDEX(Settings!$AQ$19:$AQ$33, MATCH(J$10, Settings!$Y$19:$Y$33, 0))))-1), 1, Settings!$AY$23:$AY$38), ""))</f>
        <v/>
      </c>
      <c r="BJ488" s="119" t="str">
        <f>IF(OR(K$10="", $B488="", K488="", BJ$9=""), "", IFERROR(WORKDAY((DATE(YEAR($B488), MONTH($B488)+INDEX(Settings!$AM$19:$AM$33, MATCH(K$10, Settings!$Y$19:$Y$33, 0)), IF(INDEX(Settings!$AQ$19:$AQ$33, MATCH(K$10, Settings!$Y$19:$Y$33, 0))=0, DAY($B488), INDEX(Settings!$AQ$19:$AQ$33, MATCH(K$10, Settings!$Y$19:$Y$33, 0))))-1), 1, Settings!$AY$23:$AY$38), ""))</f>
        <v/>
      </c>
      <c r="BK488" s="119" t="str">
        <f>IF(OR(L$10="", $B488="", L488="", BK$9=""), "", IFERROR(WORKDAY((DATE(YEAR($B488), MONTH($B488)+INDEX(Settings!$AM$19:$AM$33, MATCH(L$10, Settings!$Y$19:$Y$33, 0)), IF(INDEX(Settings!$AQ$19:$AQ$33, MATCH(L$10, Settings!$Y$19:$Y$33, 0))=0, DAY($B488), INDEX(Settings!$AQ$19:$AQ$33, MATCH(L$10, Settings!$Y$19:$Y$33, 0))))-1), 1, Settings!$AY$23:$AY$38), ""))</f>
        <v/>
      </c>
      <c r="BL488" s="119" t="str">
        <f>IF(OR(M$10="", $B488="", M488="", BL$9=""), "", IFERROR(WORKDAY((DATE(YEAR($B488), MONTH($B488)+INDEX(Settings!$AM$19:$AM$33, MATCH(M$10, Settings!$Y$19:$Y$33, 0)), IF(INDEX(Settings!$AQ$19:$AQ$33, MATCH(M$10, Settings!$Y$19:$Y$33, 0))=0, DAY($B488), INDEX(Settings!$AQ$19:$AQ$33, MATCH(M$10, Settings!$Y$19:$Y$33, 0))))-1), 1, Settings!$AY$23:$AY$38), ""))</f>
        <v/>
      </c>
      <c r="BM488" s="119" t="str">
        <f>IF(OR(N$10="", $B488="", N488="", BM$9=""), "", IFERROR(WORKDAY((DATE(YEAR($B488), MONTH($B488)+INDEX(Settings!$AM$19:$AM$33, MATCH(N$10, Settings!$Y$19:$Y$33, 0)), IF(INDEX(Settings!$AQ$19:$AQ$33, MATCH(N$10, Settings!$Y$19:$Y$33, 0))=0, DAY($B488), INDEX(Settings!$AQ$19:$AQ$33, MATCH(N$10, Settings!$Y$19:$Y$33, 0))))-1), 1, Settings!$AY$23:$AY$38), ""))</f>
        <v/>
      </c>
      <c r="BN488" s="119" t="str">
        <f>IF(OR(O$10="", $B488="", O488="", BN$9=""), "", IFERROR(WORKDAY((DATE(YEAR($B488), MONTH($B488)+INDEX(Settings!$AM$19:$AM$33, MATCH(O$10, Settings!$Y$19:$Y$33, 0)), IF(INDEX(Settings!$AQ$19:$AQ$33, MATCH(O$10, Settings!$Y$19:$Y$33, 0))=0, DAY($B488), INDEX(Settings!$AQ$19:$AQ$33, MATCH(O$10, Settings!$Y$19:$Y$33, 0))))-1), 1, Settings!$AY$23:$AY$38), ""))</f>
        <v/>
      </c>
      <c r="BO488" s="119" t="str">
        <f>IF(OR(P$10="", $B488="", P488="", BO$9=""), "", IFERROR(WORKDAY((DATE(YEAR($B488), MONTH($B488)+INDEX(Settings!$AM$19:$AM$33, MATCH(P$10, Settings!$Y$19:$Y$33, 0)), IF(INDEX(Settings!$AQ$19:$AQ$33, MATCH(P$10, Settings!$Y$19:$Y$33, 0))=0, DAY($B488), INDEX(Settings!$AQ$19:$AQ$33, MATCH(P$10, Settings!$Y$19:$Y$33, 0))))-1), 1, Settings!$AY$23:$AY$38), ""))</f>
        <v/>
      </c>
      <c r="BP488" s="120" t="str">
        <f>IF(OR(Q$10="", $B488="", Q488="", BP$9=""), "", IFERROR(WORKDAY((DATE(YEAR($B488), MONTH($B488)+INDEX(Settings!$AM$19:$AM$33, MATCH(Q$10, Settings!$Y$19:$Y$33, 0)), IF(INDEX(Settings!$AQ$19:$AQ$33, MATCH(Q$10, Settings!$Y$19:$Y$33, 0))=0, DAY($B488), INDEX(Settings!$AQ$19:$AQ$33, MATCH(Q$10, Settings!$Y$19:$Y$33, 0))))-1), 1, Settings!$AY$23:$AY$38), ""))</f>
        <v/>
      </c>
      <c r="BR488" s="118" t="str">
        <f>IF(BB488="", "", IF(BB488&lt;=$B488, WORKDAY(DATE(YEAR($BB488), MONTH(BB488)+1, DAY(BB488)-1), 1, Settings!$AY$23:$AY$38), BB488))</f>
        <v/>
      </c>
      <c r="BS488" s="119" t="str">
        <f>IF(BC488="", "", IF(BC488&lt;=$B488, WORKDAY(DATE(YEAR($BB488), MONTH(BC488)+1, DAY(BC488)-1), 1, Settings!$AY$23:$AY$38), BC488))</f>
        <v/>
      </c>
      <c r="BT488" s="119" t="str">
        <f>IF(BD488="", "", IF(BD488&lt;=$B488, WORKDAY(DATE(YEAR($BB488), MONTH(BD488)+1, DAY(BD488)-1), 1, Settings!$AY$23:$AY$38), BD488))</f>
        <v/>
      </c>
      <c r="BU488" s="119" t="str">
        <f>IF(BE488="", "", IF(BE488&lt;=$B488, WORKDAY(DATE(YEAR($BB488), MONTH(BE488)+1, DAY(BE488)-1), 1, Settings!$AY$23:$AY$38), BE488))</f>
        <v/>
      </c>
      <c r="BV488" s="119" t="str">
        <f>IF(BF488="", "", IF(BF488&lt;=$B488, WORKDAY(DATE(YEAR($BB488), MONTH(BF488)+1, DAY(BF488)-1), 1, Settings!$AY$23:$AY$38), BF488))</f>
        <v/>
      </c>
      <c r="BW488" s="119" t="str">
        <f>IF(BG488="", "", IF(BG488&lt;=$B488, WORKDAY(DATE(YEAR($BB488), MONTH(BG488)+1, DAY(BG488)-1), 1, Settings!$AY$23:$AY$38), BG488))</f>
        <v/>
      </c>
      <c r="BX488" s="119" t="str">
        <f>IF(BH488="", "", IF(BH488&lt;=$B488, WORKDAY(DATE(YEAR($BB488), MONTH(BH488)+1, DAY(BH488)-1), 1, Settings!$AY$23:$AY$38), BH488))</f>
        <v/>
      </c>
      <c r="BY488" s="119" t="str">
        <f>IF(BI488="", "", IF(BI488&lt;=$B488, WORKDAY(DATE(YEAR($BB488), MONTH(BI488)+1, DAY(BI488)-1), 1, Settings!$AY$23:$AY$38), BI488))</f>
        <v/>
      </c>
      <c r="BZ488" s="119" t="str">
        <f>IF(BJ488="", "", IF(BJ488&lt;=$B488, WORKDAY(DATE(YEAR($BB488), MONTH(BJ488)+1, DAY(BJ488)-1), 1, Settings!$AY$23:$AY$38), BJ488))</f>
        <v/>
      </c>
      <c r="CA488" s="119" t="str">
        <f>IF(BK488="", "", IF(BK488&lt;=$B488, WORKDAY(DATE(YEAR($BB488), MONTH(BK488)+1, DAY(BK488)-1), 1, Settings!$AY$23:$AY$38), BK488))</f>
        <v/>
      </c>
      <c r="CB488" s="119" t="str">
        <f>IF(BL488="", "", IF(BL488&lt;=$B488, WORKDAY(DATE(YEAR($BB488), MONTH(BL488)+1, DAY(BL488)-1), 1, Settings!$AY$23:$AY$38), BL488))</f>
        <v/>
      </c>
      <c r="CC488" s="119" t="str">
        <f>IF(BM488="", "", IF(BM488&lt;=$B488, WORKDAY(DATE(YEAR($BB488), MONTH(BM488)+1, DAY(BM488)-1), 1, Settings!$AY$23:$AY$38), BM488))</f>
        <v/>
      </c>
      <c r="CD488" s="119" t="str">
        <f>IF(BN488="", "", IF(BN488&lt;=$B488, WORKDAY(DATE(YEAR($BB488), MONTH(BN488)+1, DAY(BN488)-1), 1, Settings!$AY$23:$AY$38), BN488))</f>
        <v/>
      </c>
      <c r="CE488" s="119" t="str">
        <f>IF(BO488="", "", IF(BO488&lt;=$B488, WORKDAY(DATE(YEAR($BB488), MONTH(BO488)+1, DAY(BO488)-1), 1, Settings!$AY$23:$AY$38), BO488))</f>
        <v/>
      </c>
      <c r="CF488" s="120" t="str">
        <f>IF(BP488="", "", IF(BP488&lt;=$B488, WORKDAY(DATE(YEAR($BB488), MONTH(BP488)+1, DAY(BP488)-1), 1, Settings!$AY$23:$AY$38), BP488))</f>
        <v/>
      </c>
      <c r="CH488" s="48" t="str">
        <f t="shared" si="221"/>
        <v/>
      </c>
      <c r="CI488" s="49" t="str">
        <f t="shared" si="222"/>
        <v/>
      </c>
      <c r="CJ488" s="49" t="str">
        <f t="shared" si="223"/>
        <v/>
      </c>
      <c r="CK488" s="49" t="str">
        <f t="shared" si="224"/>
        <v/>
      </c>
      <c r="CL488" s="49" t="str">
        <f t="shared" si="225"/>
        <v/>
      </c>
      <c r="CM488" s="49" t="str">
        <f t="shared" si="226"/>
        <v/>
      </c>
      <c r="CN488" s="49" t="str">
        <f t="shared" si="227"/>
        <v/>
      </c>
      <c r="CO488" s="49" t="str">
        <f t="shared" si="228"/>
        <v/>
      </c>
      <c r="CP488" s="49" t="str">
        <f t="shared" si="229"/>
        <v/>
      </c>
      <c r="CQ488" s="49" t="str">
        <f t="shared" si="230"/>
        <v/>
      </c>
      <c r="CR488" s="49" t="str">
        <f t="shared" si="231"/>
        <v/>
      </c>
      <c r="CS488" s="49" t="str">
        <f t="shared" si="232"/>
        <v/>
      </c>
      <c r="CT488" s="49" t="str">
        <f t="shared" si="233"/>
        <v/>
      </c>
      <c r="CU488" s="49" t="str">
        <f t="shared" si="234"/>
        <v/>
      </c>
      <c r="CV488" s="16" t="str">
        <f t="shared" si="235"/>
        <v/>
      </c>
      <c r="CX488" s="48" t="str">
        <f t="shared" si="236"/>
        <v/>
      </c>
      <c r="CY488" s="49" t="str">
        <f t="shared" si="237"/>
        <v/>
      </c>
      <c r="CZ488" s="49" t="str">
        <f t="shared" si="238"/>
        <v/>
      </c>
      <c r="DA488" s="49" t="str">
        <f t="shared" si="239"/>
        <v/>
      </c>
      <c r="DB488" s="49" t="str">
        <f t="shared" si="240"/>
        <v/>
      </c>
      <c r="DC488" s="49" t="str">
        <f t="shared" si="241"/>
        <v/>
      </c>
      <c r="DD488" s="49" t="str">
        <f t="shared" si="242"/>
        <v/>
      </c>
      <c r="DE488" s="49" t="str">
        <f t="shared" si="243"/>
        <v/>
      </c>
      <c r="DF488" s="49" t="str">
        <f t="shared" si="244"/>
        <v/>
      </c>
      <c r="DG488" s="49" t="str">
        <f t="shared" si="245"/>
        <v/>
      </c>
      <c r="DH488" s="49" t="str">
        <f t="shared" si="246"/>
        <v/>
      </c>
      <c r="DI488" s="49" t="str">
        <f t="shared" si="247"/>
        <v/>
      </c>
      <c r="DJ488" s="49" t="str">
        <f t="shared" si="248"/>
        <v/>
      </c>
      <c r="DK488" s="49" t="str">
        <f t="shared" si="249"/>
        <v/>
      </c>
      <c r="DL488" s="16" t="str">
        <f t="shared" si="250"/>
        <v/>
      </c>
      <c r="DN488" s="17" t="str">
        <f t="shared" si="251"/>
        <v>Oct 2020</v>
      </c>
    </row>
    <row r="489" spans="1:118" x14ac:dyDescent="0.25">
      <c r="A489" s="30"/>
      <c r="B489" s="102">
        <f>IF(B488="", "", IFERROR(IF(B488+1&gt;Settings!$G$25, "", B488+1), ""))</f>
        <v>44125</v>
      </c>
      <c r="C489" s="294"/>
      <c r="D489" s="295"/>
      <c r="E489" s="295"/>
      <c r="F489" s="295"/>
      <c r="G489" s="295"/>
      <c r="H489" s="295"/>
      <c r="I489" s="295"/>
      <c r="J489" s="295"/>
      <c r="K489" s="295"/>
      <c r="L489" s="295"/>
      <c r="M489" s="295"/>
      <c r="N489" s="295"/>
      <c r="O489" s="295"/>
      <c r="P489" s="295"/>
      <c r="Q489" s="296"/>
      <c r="R489" s="30"/>
      <c r="T489" s="17" t="str">
        <f>IF($B489="", "", IF($B489&lt;Settings!$G$23, "Old", "New"))</f>
        <v>New</v>
      </c>
      <c r="AL489" s="118" t="str">
        <f>IF(OR($B489="", C489="", C$10="", AL$9), "", IFERROR($B489+INDEX(Settings!$AF$19:$AF$33, MATCH(C$10, Settings!$Y$19:$Y$33, 0))+IF(INDEX(Settings!$AI$19:$AI$33, MATCH(C$10, Settings!$Y$19:$Y$33, 0))="", 0, INDEX($AO$2:$AU$8, MATCH(TEXT($B489, "ddd"), $AN$2:$AN$8, 0), MATCH(INDEX(Settings!$AI$19:$AI$33, MATCH(C$10, Settings!$Y$19:$Y$33, 0)), $AO$1:$AU$1, 0))), 0))</f>
        <v/>
      </c>
      <c r="AM489" s="119" t="str">
        <f>IF(OR($B489="", D489="", D$10="", AM$9), "", IFERROR($B489+INDEX(Settings!$AF$19:$AF$33, MATCH(D$10, Settings!$Y$19:$Y$33, 0))+IF(INDEX(Settings!$AI$19:$AI$33, MATCH(D$10, Settings!$Y$19:$Y$33, 0))="", 0, INDEX($AO$2:$AU$8, MATCH(TEXT($B489, "ddd"), $AN$2:$AN$8, 0), MATCH(INDEX(Settings!$AI$19:$AI$33, MATCH(D$10, Settings!$Y$19:$Y$33, 0)), $AO$1:$AU$1, 0))), 0))</f>
        <v/>
      </c>
      <c r="AN489" s="119" t="str">
        <f>IF(OR($B489="", E489="", E$10="", AN$9), "", IFERROR($B489+INDEX(Settings!$AF$19:$AF$33, MATCH(E$10, Settings!$Y$19:$Y$33, 0))+IF(INDEX(Settings!$AI$19:$AI$33, MATCH(E$10, Settings!$Y$19:$Y$33, 0))="", 0, INDEX($AO$2:$AU$8, MATCH(TEXT($B489, "ddd"), $AN$2:$AN$8, 0), MATCH(INDEX(Settings!$AI$19:$AI$33, MATCH(E$10, Settings!$Y$19:$Y$33, 0)), $AO$1:$AU$1, 0))), 0))</f>
        <v/>
      </c>
      <c r="AO489" s="119" t="str">
        <f>IF(OR($B489="", F489="", F$10="", AO$9), "", IFERROR($B489+INDEX(Settings!$AF$19:$AF$33, MATCH(F$10, Settings!$Y$19:$Y$33, 0))+IF(INDEX(Settings!$AI$19:$AI$33, MATCH(F$10, Settings!$Y$19:$Y$33, 0))="", 0, INDEX($AO$2:$AU$8, MATCH(TEXT($B489, "ddd"), $AN$2:$AN$8, 0), MATCH(INDEX(Settings!$AI$19:$AI$33, MATCH(F$10, Settings!$Y$19:$Y$33, 0)), $AO$1:$AU$1, 0))), 0))</f>
        <v/>
      </c>
      <c r="AP489" s="119" t="str">
        <f>IF(OR($B489="", G489="", G$10="", AP$9), "", IFERROR($B489+INDEX(Settings!$AF$19:$AF$33, MATCH(G$10, Settings!$Y$19:$Y$33, 0))+IF(INDEX(Settings!$AI$19:$AI$33, MATCH(G$10, Settings!$Y$19:$Y$33, 0))="", 0, INDEX($AO$2:$AU$8, MATCH(TEXT($B489, "ddd"), $AN$2:$AN$8, 0), MATCH(INDEX(Settings!$AI$19:$AI$33, MATCH(G$10, Settings!$Y$19:$Y$33, 0)), $AO$1:$AU$1, 0))), 0))</f>
        <v/>
      </c>
      <c r="AQ489" s="119" t="str">
        <f>IF(OR($B489="", H489="", H$10="", AQ$9), "", IFERROR($B489+INDEX(Settings!$AF$19:$AF$33, MATCH(H$10, Settings!$Y$19:$Y$33, 0))+IF(INDEX(Settings!$AI$19:$AI$33, MATCH(H$10, Settings!$Y$19:$Y$33, 0))="", 0, INDEX($AO$2:$AU$8, MATCH(TEXT($B489, "ddd"), $AN$2:$AN$8, 0), MATCH(INDEX(Settings!$AI$19:$AI$33, MATCH(H$10, Settings!$Y$19:$Y$33, 0)), $AO$1:$AU$1, 0))), 0))</f>
        <v/>
      </c>
      <c r="AR489" s="119" t="str">
        <f>IF(OR($B489="", I489="", I$10="", AR$9), "", IFERROR($B489+INDEX(Settings!$AF$19:$AF$33, MATCH(I$10, Settings!$Y$19:$Y$33, 0))+IF(INDEX(Settings!$AI$19:$AI$33, MATCH(I$10, Settings!$Y$19:$Y$33, 0))="", 0, INDEX($AO$2:$AU$8, MATCH(TEXT($B489, "ddd"), $AN$2:$AN$8, 0), MATCH(INDEX(Settings!$AI$19:$AI$33, MATCH(I$10, Settings!$Y$19:$Y$33, 0)), $AO$1:$AU$1, 0))), 0))</f>
        <v/>
      </c>
      <c r="AS489" s="119" t="str">
        <f>IF(OR($B489="", J489="", J$10="", AS$9), "", IFERROR($B489+INDEX(Settings!$AF$19:$AF$33, MATCH(J$10, Settings!$Y$19:$Y$33, 0))+IF(INDEX(Settings!$AI$19:$AI$33, MATCH(J$10, Settings!$Y$19:$Y$33, 0))="", 0, INDEX($AO$2:$AU$8, MATCH(TEXT($B489, "ddd"), $AN$2:$AN$8, 0), MATCH(INDEX(Settings!$AI$19:$AI$33, MATCH(J$10, Settings!$Y$19:$Y$33, 0)), $AO$1:$AU$1, 0))), 0))</f>
        <v/>
      </c>
      <c r="AT489" s="119" t="str">
        <f>IF(OR($B489="", K489="", K$10="", AT$9), "", IFERROR($B489+INDEX(Settings!$AF$19:$AF$33, MATCH(K$10, Settings!$Y$19:$Y$33, 0))+IF(INDEX(Settings!$AI$19:$AI$33, MATCH(K$10, Settings!$Y$19:$Y$33, 0))="", 0, INDEX($AO$2:$AU$8, MATCH(TEXT($B489, "ddd"), $AN$2:$AN$8, 0), MATCH(INDEX(Settings!$AI$19:$AI$33, MATCH(K$10, Settings!$Y$19:$Y$33, 0)), $AO$1:$AU$1, 0))), 0))</f>
        <v/>
      </c>
      <c r="AU489" s="119" t="str">
        <f>IF(OR($B489="", L489="", L$10="", AU$9), "", IFERROR($B489+INDEX(Settings!$AF$19:$AF$33, MATCH(L$10, Settings!$Y$19:$Y$33, 0))+IF(INDEX(Settings!$AI$19:$AI$33, MATCH(L$10, Settings!$Y$19:$Y$33, 0))="", 0, INDEX($AO$2:$AU$8, MATCH(TEXT($B489, "ddd"), $AN$2:$AN$8, 0), MATCH(INDEX(Settings!$AI$19:$AI$33, MATCH(L$10, Settings!$Y$19:$Y$33, 0)), $AO$1:$AU$1, 0))), 0))</f>
        <v/>
      </c>
      <c r="AV489" s="119" t="str">
        <f>IF(OR($B489="", M489="", M$10="", AV$9), "", IFERROR($B489+INDEX(Settings!$AF$19:$AF$33, MATCH(M$10, Settings!$Y$19:$Y$33, 0))+IF(INDEX(Settings!$AI$19:$AI$33, MATCH(M$10, Settings!$Y$19:$Y$33, 0))="", 0, INDEX($AO$2:$AU$8, MATCH(TEXT($B489, "ddd"), $AN$2:$AN$8, 0), MATCH(INDEX(Settings!$AI$19:$AI$33, MATCH(M$10, Settings!$Y$19:$Y$33, 0)), $AO$1:$AU$1, 0))), 0))</f>
        <v/>
      </c>
      <c r="AW489" s="119" t="str">
        <f>IF(OR($B489="", N489="", N$10="", AW$9), "", IFERROR($B489+INDEX(Settings!$AF$19:$AF$33, MATCH(N$10, Settings!$Y$19:$Y$33, 0))+IF(INDEX(Settings!$AI$19:$AI$33, MATCH(N$10, Settings!$Y$19:$Y$33, 0))="", 0, INDEX($AO$2:$AU$8, MATCH(TEXT($B489, "ddd"), $AN$2:$AN$8, 0), MATCH(INDEX(Settings!$AI$19:$AI$33, MATCH(N$10, Settings!$Y$19:$Y$33, 0)), $AO$1:$AU$1, 0))), 0))</f>
        <v/>
      </c>
      <c r="AX489" s="119" t="str">
        <f>IF(OR($B489="", O489="", O$10="", AX$9), "", IFERROR($B489+INDEX(Settings!$AF$19:$AF$33, MATCH(O$10, Settings!$Y$19:$Y$33, 0))+IF(INDEX(Settings!$AI$19:$AI$33, MATCH(O$10, Settings!$Y$19:$Y$33, 0))="", 0, INDEX($AO$2:$AU$8, MATCH(TEXT($B489, "ddd"), $AN$2:$AN$8, 0), MATCH(INDEX(Settings!$AI$19:$AI$33, MATCH(O$10, Settings!$Y$19:$Y$33, 0)), $AO$1:$AU$1, 0))), 0))</f>
        <v/>
      </c>
      <c r="AY489" s="119" t="str">
        <f>IF(OR($B489="", P489="", P$10="", AY$9), "", IFERROR($B489+INDEX(Settings!$AF$19:$AF$33, MATCH(P$10, Settings!$Y$19:$Y$33, 0))+IF(INDEX(Settings!$AI$19:$AI$33, MATCH(P$10, Settings!$Y$19:$Y$33, 0))="", 0, INDEX($AO$2:$AU$8, MATCH(TEXT($B489, "ddd"), $AN$2:$AN$8, 0), MATCH(INDEX(Settings!$AI$19:$AI$33, MATCH(P$10, Settings!$Y$19:$Y$33, 0)), $AO$1:$AU$1, 0))), 0))</f>
        <v/>
      </c>
      <c r="AZ489" s="120" t="str">
        <f>IF(OR($B489="", Q489="", Q$10="", AZ$9), "", IFERROR($B489+INDEX(Settings!$AF$19:$AF$33, MATCH(Q$10, Settings!$Y$19:$Y$33, 0))+IF(INDEX(Settings!$AI$19:$AI$33, MATCH(Q$10, Settings!$Y$19:$Y$33, 0))="", 0, INDEX($AO$2:$AU$8, MATCH(TEXT($B489, "ddd"), $AN$2:$AN$8, 0), MATCH(INDEX(Settings!$AI$19:$AI$33, MATCH(Q$10, Settings!$Y$19:$Y$33, 0)), $AO$1:$AU$1, 0))), 0))</f>
        <v/>
      </c>
      <c r="BB489" s="118" t="str">
        <f>IF(OR(C$10="", $B489="", C489="", BB$9=""), "", IFERROR(WORKDAY((DATE(YEAR($B489), MONTH($B489)+INDEX(Settings!$AM$19:$AM$33, MATCH(C$10, Settings!$Y$19:$Y$33, 0)), IF(INDEX(Settings!$AQ$19:$AQ$33, MATCH(C$10, Settings!$Y$19:$Y$33, 0))=0, DAY($B489), INDEX(Settings!$AQ$19:$AQ$33, MATCH(C$10, Settings!$Y$19:$Y$33, 0))))-1), 1, Settings!$AY$23:$AY$38), ""))</f>
        <v/>
      </c>
      <c r="BC489" s="119" t="str">
        <f>IF(OR(D$10="", $B489="", D489="", BC$9=""), "", IFERROR(WORKDAY((DATE(YEAR($B489), MONTH($B489)+INDEX(Settings!$AM$19:$AM$33, MATCH(D$10, Settings!$Y$19:$Y$33, 0)), IF(INDEX(Settings!$AQ$19:$AQ$33, MATCH(D$10, Settings!$Y$19:$Y$33, 0))=0, DAY($B489), INDEX(Settings!$AQ$19:$AQ$33, MATCH(D$10, Settings!$Y$19:$Y$33, 0))))-1), 1, Settings!$AY$23:$AY$38), ""))</f>
        <v/>
      </c>
      <c r="BD489" s="119" t="str">
        <f>IF(OR(E$10="", $B489="", E489="", BD$9=""), "", IFERROR(WORKDAY((DATE(YEAR($B489), MONTH($B489)+INDEX(Settings!$AM$19:$AM$33, MATCH(E$10, Settings!$Y$19:$Y$33, 0)), IF(INDEX(Settings!$AQ$19:$AQ$33, MATCH(E$10, Settings!$Y$19:$Y$33, 0))=0, DAY($B489), INDEX(Settings!$AQ$19:$AQ$33, MATCH(E$10, Settings!$Y$19:$Y$33, 0))))-1), 1, Settings!$AY$23:$AY$38), ""))</f>
        <v/>
      </c>
      <c r="BE489" s="119" t="str">
        <f>IF(OR(F$10="", $B489="", F489="", BE$9=""), "", IFERROR(WORKDAY((DATE(YEAR($B489), MONTH($B489)+INDEX(Settings!$AM$19:$AM$33, MATCH(F$10, Settings!$Y$19:$Y$33, 0)), IF(INDEX(Settings!$AQ$19:$AQ$33, MATCH(F$10, Settings!$Y$19:$Y$33, 0))=0, DAY($B489), INDEX(Settings!$AQ$19:$AQ$33, MATCH(F$10, Settings!$Y$19:$Y$33, 0))))-1), 1, Settings!$AY$23:$AY$38), ""))</f>
        <v/>
      </c>
      <c r="BF489" s="119" t="str">
        <f>IF(OR(G$10="", $B489="", G489="", BF$9=""), "", IFERROR(WORKDAY((DATE(YEAR($B489), MONTH($B489)+INDEX(Settings!$AM$19:$AM$33, MATCH(G$10, Settings!$Y$19:$Y$33, 0)), IF(INDEX(Settings!$AQ$19:$AQ$33, MATCH(G$10, Settings!$Y$19:$Y$33, 0))=0, DAY($B489), INDEX(Settings!$AQ$19:$AQ$33, MATCH(G$10, Settings!$Y$19:$Y$33, 0))))-1), 1, Settings!$AY$23:$AY$38), ""))</f>
        <v/>
      </c>
      <c r="BG489" s="119" t="str">
        <f>IF(OR(H$10="", $B489="", H489="", BG$9=""), "", IFERROR(WORKDAY((DATE(YEAR($B489), MONTH($B489)+INDEX(Settings!$AM$19:$AM$33, MATCH(H$10, Settings!$Y$19:$Y$33, 0)), IF(INDEX(Settings!$AQ$19:$AQ$33, MATCH(H$10, Settings!$Y$19:$Y$33, 0))=0, DAY($B489), INDEX(Settings!$AQ$19:$AQ$33, MATCH(H$10, Settings!$Y$19:$Y$33, 0))))-1), 1, Settings!$AY$23:$AY$38), ""))</f>
        <v/>
      </c>
      <c r="BH489" s="119" t="str">
        <f>IF(OR(I$10="", $B489="", I489="", BH$9=""), "", IFERROR(WORKDAY((DATE(YEAR($B489), MONTH($B489)+INDEX(Settings!$AM$19:$AM$33, MATCH(I$10, Settings!$Y$19:$Y$33, 0)), IF(INDEX(Settings!$AQ$19:$AQ$33, MATCH(I$10, Settings!$Y$19:$Y$33, 0))=0, DAY($B489), INDEX(Settings!$AQ$19:$AQ$33, MATCH(I$10, Settings!$Y$19:$Y$33, 0))))-1), 1, Settings!$AY$23:$AY$38), ""))</f>
        <v/>
      </c>
      <c r="BI489" s="119" t="str">
        <f>IF(OR(J$10="", $B489="", J489="", BI$9=""), "", IFERROR(WORKDAY((DATE(YEAR($B489), MONTH($B489)+INDEX(Settings!$AM$19:$AM$33, MATCH(J$10, Settings!$Y$19:$Y$33, 0)), IF(INDEX(Settings!$AQ$19:$AQ$33, MATCH(J$10, Settings!$Y$19:$Y$33, 0))=0, DAY($B489), INDEX(Settings!$AQ$19:$AQ$33, MATCH(J$10, Settings!$Y$19:$Y$33, 0))))-1), 1, Settings!$AY$23:$AY$38), ""))</f>
        <v/>
      </c>
      <c r="BJ489" s="119" t="str">
        <f>IF(OR(K$10="", $B489="", K489="", BJ$9=""), "", IFERROR(WORKDAY((DATE(YEAR($B489), MONTH($B489)+INDEX(Settings!$AM$19:$AM$33, MATCH(K$10, Settings!$Y$19:$Y$33, 0)), IF(INDEX(Settings!$AQ$19:$AQ$33, MATCH(K$10, Settings!$Y$19:$Y$33, 0))=0, DAY($B489), INDEX(Settings!$AQ$19:$AQ$33, MATCH(K$10, Settings!$Y$19:$Y$33, 0))))-1), 1, Settings!$AY$23:$AY$38), ""))</f>
        <v/>
      </c>
      <c r="BK489" s="119" t="str">
        <f>IF(OR(L$10="", $B489="", L489="", BK$9=""), "", IFERROR(WORKDAY((DATE(YEAR($B489), MONTH($B489)+INDEX(Settings!$AM$19:$AM$33, MATCH(L$10, Settings!$Y$19:$Y$33, 0)), IF(INDEX(Settings!$AQ$19:$AQ$33, MATCH(L$10, Settings!$Y$19:$Y$33, 0))=0, DAY($B489), INDEX(Settings!$AQ$19:$AQ$33, MATCH(L$10, Settings!$Y$19:$Y$33, 0))))-1), 1, Settings!$AY$23:$AY$38), ""))</f>
        <v/>
      </c>
      <c r="BL489" s="119" t="str">
        <f>IF(OR(M$10="", $B489="", M489="", BL$9=""), "", IFERROR(WORKDAY((DATE(YEAR($B489), MONTH($B489)+INDEX(Settings!$AM$19:$AM$33, MATCH(M$10, Settings!$Y$19:$Y$33, 0)), IF(INDEX(Settings!$AQ$19:$AQ$33, MATCH(M$10, Settings!$Y$19:$Y$33, 0))=0, DAY($B489), INDEX(Settings!$AQ$19:$AQ$33, MATCH(M$10, Settings!$Y$19:$Y$33, 0))))-1), 1, Settings!$AY$23:$AY$38), ""))</f>
        <v/>
      </c>
      <c r="BM489" s="119" t="str">
        <f>IF(OR(N$10="", $B489="", N489="", BM$9=""), "", IFERROR(WORKDAY((DATE(YEAR($B489), MONTH($B489)+INDEX(Settings!$AM$19:$AM$33, MATCH(N$10, Settings!$Y$19:$Y$33, 0)), IF(INDEX(Settings!$AQ$19:$AQ$33, MATCH(N$10, Settings!$Y$19:$Y$33, 0))=0, DAY($B489), INDEX(Settings!$AQ$19:$AQ$33, MATCH(N$10, Settings!$Y$19:$Y$33, 0))))-1), 1, Settings!$AY$23:$AY$38), ""))</f>
        <v/>
      </c>
      <c r="BN489" s="119" t="str">
        <f>IF(OR(O$10="", $B489="", O489="", BN$9=""), "", IFERROR(WORKDAY((DATE(YEAR($B489), MONTH($B489)+INDEX(Settings!$AM$19:$AM$33, MATCH(O$10, Settings!$Y$19:$Y$33, 0)), IF(INDEX(Settings!$AQ$19:$AQ$33, MATCH(O$10, Settings!$Y$19:$Y$33, 0))=0, DAY($B489), INDEX(Settings!$AQ$19:$AQ$33, MATCH(O$10, Settings!$Y$19:$Y$33, 0))))-1), 1, Settings!$AY$23:$AY$38), ""))</f>
        <v/>
      </c>
      <c r="BO489" s="119" t="str">
        <f>IF(OR(P$10="", $B489="", P489="", BO$9=""), "", IFERROR(WORKDAY((DATE(YEAR($B489), MONTH($B489)+INDEX(Settings!$AM$19:$AM$33, MATCH(P$10, Settings!$Y$19:$Y$33, 0)), IF(INDEX(Settings!$AQ$19:$AQ$33, MATCH(P$10, Settings!$Y$19:$Y$33, 0))=0, DAY($B489), INDEX(Settings!$AQ$19:$AQ$33, MATCH(P$10, Settings!$Y$19:$Y$33, 0))))-1), 1, Settings!$AY$23:$AY$38), ""))</f>
        <v/>
      </c>
      <c r="BP489" s="120" t="str">
        <f>IF(OR(Q$10="", $B489="", Q489="", BP$9=""), "", IFERROR(WORKDAY((DATE(YEAR($B489), MONTH($B489)+INDEX(Settings!$AM$19:$AM$33, MATCH(Q$10, Settings!$Y$19:$Y$33, 0)), IF(INDEX(Settings!$AQ$19:$AQ$33, MATCH(Q$10, Settings!$Y$19:$Y$33, 0))=0, DAY($B489), INDEX(Settings!$AQ$19:$AQ$33, MATCH(Q$10, Settings!$Y$19:$Y$33, 0))))-1), 1, Settings!$AY$23:$AY$38), ""))</f>
        <v/>
      </c>
      <c r="BR489" s="118" t="str">
        <f>IF(BB489="", "", IF(BB489&lt;=$B489, WORKDAY(DATE(YEAR($BB489), MONTH(BB489)+1, DAY(BB489)-1), 1, Settings!$AY$23:$AY$38), BB489))</f>
        <v/>
      </c>
      <c r="BS489" s="119" t="str">
        <f>IF(BC489="", "", IF(BC489&lt;=$B489, WORKDAY(DATE(YEAR($BB489), MONTH(BC489)+1, DAY(BC489)-1), 1, Settings!$AY$23:$AY$38), BC489))</f>
        <v/>
      </c>
      <c r="BT489" s="119" t="str">
        <f>IF(BD489="", "", IF(BD489&lt;=$B489, WORKDAY(DATE(YEAR($BB489), MONTH(BD489)+1, DAY(BD489)-1), 1, Settings!$AY$23:$AY$38), BD489))</f>
        <v/>
      </c>
      <c r="BU489" s="119" t="str">
        <f>IF(BE489="", "", IF(BE489&lt;=$B489, WORKDAY(DATE(YEAR($BB489), MONTH(BE489)+1, DAY(BE489)-1), 1, Settings!$AY$23:$AY$38), BE489))</f>
        <v/>
      </c>
      <c r="BV489" s="119" t="str">
        <f>IF(BF489="", "", IF(BF489&lt;=$B489, WORKDAY(DATE(YEAR($BB489), MONTH(BF489)+1, DAY(BF489)-1), 1, Settings!$AY$23:$AY$38), BF489))</f>
        <v/>
      </c>
      <c r="BW489" s="119" t="str">
        <f>IF(BG489="", "", IF(BG489&lt;=$B489, WORKDAY(DATE(YEAR($BB489), MONTH(BG489)+1, DAY(BG489)-1), 1, Settings!$AY$23:$AY$38), BG489))</f>
        <v/>
      </c>
      <c r="BX489" s="119" t="str">
        <f>IF(BH489="", "", IF(BH489&lt;=$B489, WORKDAY(DATE(YEAR($BB489), MONTH(BH489)+1, DAY(BH489)-1), 1, Settings!$AY$23:$AY$38), BH489))</f>
        <v/>
      </c>
      <c r="BY489" s="119" t="str">
        <f>IF(BI489="", "", IF(BI489&lt;=$B489, WORKDAY(DATE(YEAR($BB489), MONTH(BI489)+1, DAY(BI489)-1), 1, Settings!$AY$23:$AY$38), BI489))</f>
        <v/>
      </c>
      <c r="BZ489" s="119" t="str">
        <f>IF(BJ489="", "", IF(BJ489&lt;=$B489, WORKDAY(DATE(YEAR($BB489), MONTH(BJ489)+1, DAY(BJ489)-1), 1, Settings!$AY$23:$AY$38), BJ489))</f>
        <v/>
      </c>
      <c r="CA489" s="119" t="str">
        <f>IF(BK489="", "", IF(BK489&lt;=$B489, WORKDAY(DATE(YEAR($BB489), MONTH(BK489)+1, DAY(BK489)-1), 1, Settings!$AY$23:$AY$38), BK489))</f>
        <v/>
      </c>
      <c r="CB489" s="119" t="str">
        <f>IF(BL489="", "", IF(BL489&lt;=$B489, WORKDAY(DATE(YEAR($BB489), MONTH(BL489)+1, DAY(BL489)-1), 1, Settings!$AY$23:$AY$38), BL489))</f>
        <v/>
      </c>
      <c r="CC489" s="119" t="str">
        <f>IF(BM489="", "", IF(BM489&lt;=$B489, WORKDAY(DATE(YEAR($BB489), MONTH(BM489)+1, DAY(BM489)-1), 1, Settings!$AY$23:$AY$38), BM489))</f>
        <v/>
      </c>
      <c r="CD489" s="119" t="str">
        <f>IF(BN489="", "", IF(BN489&lt;=$B489, WORKDAY(DATE(YEAR($BB489), MONTH(BN489)+1, DAY(BN489)-1), 1, Settings!$AY$23:$AY$38), BN489))</f>
        <v/>
      </c>
      <c r="CE489" s="119" t="str">
        <f>IF(BO489="", "", IF(BO489&lt;=$B489, WORKDAY(DATE(YEAR($BB489), MONTH(BO489)+1, DAY(BO489)-1), 1, Settings!$AY$23:$AY$38), BO489))</f>
        <v/>
      </c>
      <c r="CF489" s="120" t="str">
        <f>IF(BP489="", "", IF(BP489&lt;=$B489, WORKDAY(DATE(YEAR($BB489), MONTH(BP489)+1, DAY(BP489)-1), 1, Settings!$AY$23:$AY$38), BP489))</f>
        <v/>
      </c>
      <c r="CH489" s="48" t="str">
        <f t="shared" si="221"/>
        <v/>
      </c>
      <c r="CI489" s="49" t="str">
        <f t="shared" si="222"/>
        <v/>
      </c>
      <c r="CJ489" s="49" t="str">
        <f t="shared" si="223"/>
        <v/>
      </c>
      <c r="CK489" s="49" t="str">
        <f t="shared" si="224"/>
        <v/>
      </c>
      <c r="CL489" s="49" t="str">
        <f t="shared" si="225"/>
        <v/>
      </c>
      <c r="CM489" s="49" t="str">
        <f t="shared" si="226"/>
        <v/>
      </c>
      <c r="CN489" s="49" t="str">
        <f t="shared" si="227"/>
        <v/>
      </c>
      <c r="CO489" s="49" t="str">
        <f t="shared" si="228"/>
        <v/>
      </c>
      <c r="CP489" s="49" t="str">
        <f t="shared" si="229"/>
        <v/>
      </c>
      <c r="CQ489" s="49" t="str">
        <f t="shared" si="230"/>
        <v/>
      </c>
      <c r="CR489" s="49" t="str">
        <f t="shared" si="231"/>
        <v/>
      </c>
      <c r="CS489" s="49" t="str">
        <f t="shared" si="232"/>
        <v/>
      </c>
      <c r="CT489" s="49" t="str">
        <f t="shared" si="233"/>
        <v/>
      </c>
      <c r="CU489" s="49" t="str">
        <f t="shared" si="234"/>
        <v/>
      </c>
      <c r="CV489" s="16" t="str">
        <f t="shared" si="235"/>
        <v/>
      </c>
      <c r="CX489" s="48" t="str">
        <f t="shared" si="236"/>
        <v/>
      </c>
      <c r="CY489" s="49" t="str">
        <f t="shared" si="237"/>
        <v/>
      </c>
      <c r="CZ489" s="49" t="str">
        <f t="shared" si="238"/>
        <v/>
      </c>
      <c r="DA489" s="49" t="str">
        <f t="shared" si="239"/>
        <v/>
      </c>
      <c r="DB489" s="49" t="str">
        <f t="shared" si="240"/>
        <v/>
      </c>
      <c r="DC489" s="49" t="str">
        <f t="shared" si="241"/>
        <v/>
      </c>
      <c r="DD489" s="49" t="str">
        <f t="shared" si="242"/>
        <v/>
      </c>
      <c r="DE489" s="49" t="str">
        <f t="shared" si="243"/>
        <v/>
      </c>
      <c r="DF489" s="49" t="str">
        <f t="shared" si="244"/>
        <v/>
      </c>
      <c r="DG489" s="49" t="str">
        <f t="shared" si="245"/>
        <v/>
      </c>
      <c r="DH489" s="49" t="str">
        <f t="shared" si="246"/>
        <v/>
      </c>
      <c r="DI489" s="49" t="str">
        <f t="shared" si="247"/>
        <v/>
      </c>
      <c r="DJ489" s="49" t="str">
        <f t="shared" si="248"/>
        <v/>
      </c>
      <c r="DK489" s="49" t="str">
        <f t="shared" si="249"/>
        <v/>
      </c>
      <c r="DL489" s="16" t="str">
        <f t="shared" si="250"/>
        <v/>
      </c>
      <c r="DN489" s="17" t="str">
        <f t="shared" si="251"/>
        <v>Oct 2020</v>
      </c>
    </row>
    <row r="490" spans="1:118" x14ac:dyDescent="0.25">
      <c r="A490" s="30"/>
      <c r="B490" s="102">
        <f>IF(B489="", "", IFERROR(IF(B489+1&gt;Settings!$G$25, "", B489+1), ""))</f>
        <v>44126</v>
      </c>
      <c r="C490" s="294"/>
      <c r="D490" s="295"/>
      <c r="E490" s="295"/>
      <c r="F490" s="295"/>
      <c r="G490" s="295"/>
      <c r="H490" s="295"/>
      <c r="I490" s="295"/>
      <c r="J490" s="295"/>
      <c r="K490" s="295"/>
      <c r="L490" s="295"/>
      <c r="M490" s="295"/>
      <c r="N490" s="295"/>
      <c r="O490" s="295"/>
      <c r="P490" s="295"/>
      <c r="Q490" s="296"/>
      <c r="R490" s="30"/>
      <c r="T490" s="17" t="str">
        <f>IF($B490="", "", IF($B490&lt;Settings!$G$23, "Old", "New"))</f>
        <v>New</v>
      </c>
      <c r="AL490" s="118" t="str">
        <f>IF(OR($B490="", C490="", C$10="", AL$9), "", IFERROR($B490+INDEX(Settings!$AF$19:$AF$33, MATCH(C$10, Settings!$Y$19:$Y$33, 0))+IF(INDEX(Settings!$AI$19:$AI$33, MATCH(C$10, Settings!$Y$19:$Y$33, 0))="", 0, INDEX($AO$2:$AU$8, MATCH(TEXT($B490, "ddd"), $AN$2:$AN$8, 0), MATCH(INDEX(Settings!$AI$19:$AI$33, MATCH(C$10, Settings!$Y$19:$Y$33, 0)), $AO$1:$AU$1, 0))), 0))</f>
        <v/>
      </c>
      <c r="AM490" s="119" t="str">
        <f>IF(OR($B490="", D490="", D$10="", AM$9), "", IFERROR($B490+INDEX(Settings!$AF$19:$AF$33, MATCH(D$10, Settings!$Y$19:$Y$33, 0))+IF(INDEX(Settings!$AI$19:$AI$33, MATCH(D$10, Settings!$Y$19:$Y$33, 0))="", 0, INDEX($AO$2:$AU$8, MATCH(TEXT($B490, "ddd"), $AN$2:$AN$8, 0), MATCH(INDEX(Settings!$AI$19:$AI$33, MATCH(D$10, Settings!$Y$19:$Y$33, 0)), $AO$1:$AU$1, 0))), 0))</f>
        <v/>
      </c>
      <c r="AN490" s="119" t="str">
        <f>IF(OR($B490="", E490="", E$10="", AN$9), "", IFERROR($B490+INDEX(Settings!$AF$19:$AF$33, MATCH(E$10, Settings!$Y$19:$Y$33, 0))+IF(INDEX(Settings!$AI$19:$AI$33, MATCH(E$10, Settings!$Y$19:$Y$33, 0))="", 0, INDEX($AO$2:$AU$8, MATCH(TEXT($B490, "ddd"), $AN$2:$AN$8, 0), MATCH(INDEX(Settings!$AI$19:$AI$33, MATCH(E$10, Settings!$Y$19:$Y$33, 0)), $AO$1:$AU$1, 0))), 0))</f>
        <v/>
      </c>
      <c r="AO490" s="119" t="str">
        <f>IF(OR($B490="", F490="", F$10="", AO$9), "", IFERROR($B490+INDEX(Settings!$AF$19:$AF$33, MATCH(F$10, Settings!$Y$19:$Y$33, 0))+IF(INDEX(Settings!$AI$19:$AI$33, MATCH(F$10, Settings!$Y$19:$Y$33, 0))="", 0, INDEX($AO$2:$AU$8, MATCH(TEXT($B490, "ddd"), $AN$2:$AN$8, 0), MATCH(INDEX(Settings!$AI$19:$AI$33, MATCH(F$10, Settings!$Y$19:$Y$33, 0)), $AO$1:$AU$1, 0))), 0))</f>
        <v/>
      </c>
      <c r="AP490" s="119" t="str">
        <f>IF(OR($B490="", G490="", G$10="", AP$9), "", IFERROR($B490+INDEX(Settings!$AF$19:$AF$33, MATCH(G$10, Settings!$Y$19:$Y$33, 0))+IF(INDEX(Settings!$AI$19:$AI$33, MATCH(G$10, Settings!$Y$19:$Y$33, 0))="", 0, INDEX($AO$2:$AU$8, MATCH(TEXT($B490, "ddd"), $AN$2:$AN$8, 0), MATCH(INDEX(Settings!$AI$19:$AI$33, MATCH(G$10, Settings!$Y$19:$Y$33, 0)), $AO$1:$AU$1, 0))), 0))</f>
        <v/>
      </c>
      <c r="AQ490" s="119" t="str">
        <f>IF(OR($B490="", H490="", H$10="", AQ$9), "", IFERROR($B490+INDEX(Settings!$AF$19:$AF$33, MATCH(H$10, Settings!$Y$19:$Y$33, 0))+IF(INDEX(Settings!$AI$19:$AI$33, MATCH(H$10, Settings!$Y$19:$Y$33, 0))="", 0, INDEX($AO$2:$AU$8, MATCH(TEXT($B490, "ddd"), $AN$2:$AN$8, 0), MATCH(INDEX(Settings!$AI$19:$AI$33, MATCH(H$10, Settings!$Y$19:$Y$33, 0)), $AO$1:$AU$1, 0))), 0))</f>
        <v/>
      </c>
      <c r="AR490" s="119" t="str">
        <f>IF(OR($B490="", I490="", I$10="", AR$9), "", IFERROR($B490+INDEX(Settings!$AF$19:$AF$33, MATCH(I$10, Settings!$Y$19:$Y$33, 0))+IF(INDEX(Settings!$AI$19:$AI$33, MATCH(I$10, Settings!$Y$19:$Y$33, 0))="", 0, INDEX($AO$2:$AU$8, MATCH(TEXT($B490, "ddd"), $AN$2:$AN$8, 0), MATCH(INDEX(Settings!$AI$19:$AI$33, MATCH(I$10, Settings!$Y$19:$Y$33, 0)), $AO$1:$AU$1, 0))), 0))</f>
        <v/>
      </c>
      <c r="AS490" s="119" t="str">
        <f>IF(OR($B490="", J490="", J$10="", AS$9), "", IFERROR($B490+INDEX(Settings!$AF$19:$AF$33, MATCH(J$10, Settings!$Y$19:$Y$33, 0))+IF(INDEX(Settings!$AI$19:$AI$33, MATCH(J$10, Settings!$Y$19:$Y$33, 0))="", 0, INDEX($AO$2:$AU$8, MATCH(TEXT($B490, "ddd"), $AN$2:$AN$8, 0), MATCH(INDEX(Settings!$AI$19:$AI$33, MATCH(J$10, Settings!$Y$19:$Y$33, 0)), $AO$1:$AU$1, 0))), 0))</f>
        <v/>
      </c>
      <c r="AT490" s="119" t="str">
        <f>IF(OR($B490="", K490="", K$10="", AT$9), "", IFERROR($B490+INDEX(Settings!$AF$19:$AF$33, MATCH(K$10, Settings!$Y$19:$Y$33, 0))+IF(INDEX(Settings!$AI$19:$AI$33, MATCH(K$10, Settings!$Y$19:$Y$33, 0))="", 0, INDEX($AO$2:$AU$8, MATCH(TEXT($B490, "ddd"), $AN$2:$AN$8, 0), MATCH(INDEX(Settings!$AI$19:$AI$33, MATCH(K$10, Settings!$Y$19:$Y$33, 0)), $AO$1:$AU$1, 0))), 0))</f>
        <v/>
      </c>
      <c r="AU490" s="119" t="str">
        <f>IF(OR($B490="", L490="", L$10="", AU$9), "", IFERROR($B490+INDEX(Settings!$AF$19:$AF$33, MATCH(L$10, Settings!$Y$19:$Y$33, 0))+IF(INDEX(Settings!$AI$19:$AI$33, MATCH(L$10, Settings!$Y$19:$Y$33, 0))="", 0, INDEX($AO$2:$AU$8, MATCH(TEXT($B490, "ddd"), $AN$2:$AN$8, 0), MATCH(INDEX(Settings!$AI$19:$AI$33, MATCH(L$10, Settings!$Y$19:$Y$33, 0)), $AO$1:$AU$1, 0))), 0))</f>
        <v/>
      </c>
      <c r="AV490" s="119" t="str">
        <f>IF(OR($B490="", M490="", M$10="", AV$9), "", IFERROR($B490+INDEX(Settings!$AF$19:$AF$33, MATCH(M$10, Settings!$Y$19:$Y$33, 0))+IF(INDEX(Settings!$AI$19:$AI$33, MATCH(M$10, Settings!$Y$19:$Y$33, 0))="", 0, INDEX($AO$2:$AU$8, MATCH(TEXT($B490, "ddd"), $AN$2:$AN$8, 0), MATCH(INDEX(Settings!$AI$19:$AI$33, MATCH(M$10, Settings!$Y$19:$Y$33, 0)), $AO$1:$AU$1, 0))), 0))</f>
        <v/>
      </c>
      <c r="AW490" s="119" t="str">
        <f>IF(OR($B490="", N490="", N$10="", AW$9), "", IFERROR($B490+INDEX(Settings!$AF$19:$AF$33, MATCH(N$10, Settings!$Y$19:$Y$33, 0))+IF(INDEX(Settings!$AI$19:$AI$33, MATCH(N$10, Settings!$Y$19:$Y$33, 0))="", 0, INDEX($AO$2:$AU$8, MATCH(TEXT($B490, "ddd"), $AN$2:$AN$8, 0), MATCH(INDEX(Settings!$AI$19:$AI$33, MATCH(N$10, Settings!$Y$19:$Y$33, 0)), $AO$1:$AU$1, 0))), 0))</f>
        <v/>
      </c>
      <c r="AX490" s="119" t="str">
        <f>IF(OR($B490="", O490="", O$10="", AX$9), "", IFERROR($B490+INDEX(Settings!$AF$19:$AF$33, MATCH(O$10, Settings!$Y$19:$Y$33, 0))+IF(INDEX(Settings!$AI$19:$AI$33, MATCH(O$10, Settings!$Y$19:$Y$33, 0))="", 0, INDEX($AO$2:$AU$8, MATCH(TEXT($B490, "ddd"), $AN$2:$AN$8, 0), MATCH(INDEX(Settings!$AI$19:$AI$33, MATCH(O$10, Settings!$Y$19:$Y$33, 0)), $AO$1:$AU$1, 0))), 0))</f>
        <v/>
      </c>
      <c r="AY490" s="119" t="str">
        <f>IF(OR($B490="", P490="", P$10="", AY$9), "", IFERROR($B490+INDEX(Settings!$AF$19:$AF$33, MATCH(P$10, Settings!$Y$19:$Y$33, 0))+IF(INDEX(Settings!$AI$19:$AI$33, MATCH(P$10, Settings!$Y$19:$Y$33, 0))="", 0, INDEX($AO$2:$AU$8, MATCH(TEXT($B490, "ddd"), $AN$2:$AN$8, 0), MATCH(INDEX(Settings!$AI$19:$AI$33, MATCH(P$10, Settings!$Y$19:$Y$33, 0)), $AO$1:$AU$1, 0))), 0))</f>
        <v/>
      </c>
      <c r="AZ490" s="120" t="str">
        <f>IF(OR($B490="", Q490="", Q$10="", AZ$9), "", IFERROR($B490+INDEX(Settings!$AF$19:$AF$33, MATCH(Q$10, Settings!$Y$19:$Y$33, 0))+IF(INDEX(Settings!$AI$19:$AI$33, MATCH(Q$10, Settings!$Y$19:$Y$33, 0))="", 0, INDEX($AO$2:$AU$8, MATCH(TEXT($B490, "ddd"), $AN$2:$AN$8, 0), MATCH(INDEX(Settings!$AI$19:$AI$33, MATCH(Q$10, Settings!$Y$19:$Y$33, 0)), $AO$1:$AU$1, 0))), 0))</f>
        <v/>
      </c>
      <c r="BB490" s="118" t="str">
        <f>IF(OR(C$10="", $B490="", C490="", BB$9=""), "", IFERROR(WORKDAY((DATE(YEAR($B490), MONTH($B490)+INDEX(Settings!$AM$19:$AM$33, MATCH(C$10, Settings!$Y$19:$Y$33, 0)), IF(INDEX(Settings!$AQ$19:$AQ$33, MATCH(C$10, Settings!$Y$19:$Y$33, 0))=0, DAY($B490), INDEX(Settings!$AQ$19:$AQ$33, MATCH(C$10, Settings!$Y$19:$Y$33, 0))))-1), 1, Settings!$AY$23:$AY$38), ""))</f>
        <v/>
      </c>
      <c r="BC490" s="119" t="str">
        <f>IF(OR(D$10="", $B490="", D490="", BC$9=""), "", IFERROR(WORKDAY((DATE(YEAR($B490), MONTH($B490)+INDEX(Settings!$AM$19:$AM$33, MATCH(D$10, Settings!$Y$19:$Y$33, 0)), IF(INDEX(Settings!$AQ$19:$AQ$33, MATCH(D$10, Settings!$Y$19:$Y$33, 0))=0, DAY($B490), INDEX(Settings!$AQ$19:$AQ$33, MATCH(D$10, Settings!$Y$19:$Y$33, 0))))-1), 1, Settings!$AY$23:$AY$38), ""))</f>
        <v/>
      </c>
      <c r="BD490" s="119" t="str">
        <f>IF(OR(E$10="", $B490="", E490="", BD$9=""), "", IFERROR(WORKDAY((DATE(YEAR($B490), MONTH($B490)+INDEX(Settings!$AM$19:$AM$33, MATCH(E$10, Settings!$Y$19:$Y$33, 0)), IF(INDEX(Settings!$AQ$19:$AQ$33, MATCH(E$10, Settings!$Y$19:$Y$33, 0))=0, DAY($B490), INDEX(Settings!$AQ$19:$AQ$33, MATCH(E$10, Settings!$Y$19:$Y$33, 0))))-1), 1, Settings!$AY$23:$AY$38), ""))</f>
        <v/>
      </c>
      <c r="BE490" s="119" t="str">
        <f>IF(OR(F$10="", $B490="", F490="", BE$9=""), "", IFERROR(WORKDAY((DATE(YEAR($B490), MONTH($B490)+INDEX(Settings!$AM$19:$AM$33, MATCH(F$10, Settings!$Y$19:$Y$33, 0)), IF(INDEX(Settings!$AQ$19:$AQ$33, MATCH(F$10, Settings!$Y$19:$Y$33, 0))=0, DAY($B490), INDEX(Settings!$AQ$19:$AQ$33, MATCH(F$10, Settings!$Y$19:$Y$33, 0))))-1), 1, Settings!$AY$23:$AY$38), ""))</f>
        <v/>
      </c>
      <c r="BF490" s="119" t="str">
        <f>IF(OR(G$10="", $B490="", G490="", BF$9=""), "", IFERROR(WORKDAY((DATE(YEAR($B490), MONTH($B490)+INDEX(Settings!$AM$19:$AM$33, MATCH(G$10, Settings!$Y$19:$Y$33, 0)), IF(INDEX(Settings!$AQ$19:$AQ$33, MATCH(G$10, Settings!$Y$19:$Y$33, 0))=0, DAY($B490), INDEX(Settings!$AQ$19:$AQ$33, MATCH(G$10, Settings!$Y$19:$Y$33, 0))))-1), 1, Settings!$AY$23:$AY$38), ""))</f>
        <v/>
      </c>
      <c r="BG490" s="119" t="str">
        <f>IF(OR(H$10="", $B490="", H490="", BG$9=""), "", IFERROR(WORKDAY((DATE(YEAR($B490), MONTH($B490)+INDEX(Settings!$AM$19:$AM$33, MATCH(H$10, Settings!$Y$19:$Y$33, 0)), IF(INDEX(Settings!$AQ$19:$AQ$33, MATCH(H$10, Settings!$Y$19:$Y$33, 0))=0, DAY($B490), INDEX(Settings!$AQ$19:$AQ$33, MATCH(H$10, Settings!$Y$19:$Y$33, 0))))-1), 1, Settings!$AY$23:$AY$38), ""))</f>
        <v/>
      </c>
      <c r="BH490" s="119" t="str">
        <f>IF(OR(I$10="", $B490="", I490="", BH$9=""), "", IFERROR(WORKDAY((DATE(YEAR($B490), MONTH($B490)+INDEX(Settings!$AM$19:$AM$33, MATCH(I$10, Settings!$Y$19:$Y$33, 0)), IF(INDEX(Settings!$AQ$19:$AQ$33, MATCH(I$10, Settings!$Y$19:$Y$33, 0))=0, DAY($B490), INDEX(Settings!$AQ$19:$AQ$33, MATCH(I$10, Settings!$Y$19:$Y$33, 0))))-1), 1, Settings!$AY$23:$AY$38), ""))</f>
        <v/>
      </c>
      <c r="BI490" s="119" t="str">
        <f>IF(OR(J$10="", $B490="", J490="", BI$9=""), "", IFERROR(WORKDAY((DATE(YEAR($B490), MONTH($B490)+INDEX(Settings!$AM$19:$AM$33, MATCH(J$10, Settings!$Y$19:$Y$33, 0)), IF(INDEX(Settings!$AQ$19:$AQ$33, MATCH(J$10, Settings!$Y$19:$Y$33, 0))=0, DAY($B490), INDEX(Settings!$AQ$19:$AQ$33, MATCH(J$10, Settings!$Y$19:$Y$33, 0))))-1), 1, Settings!$AY$23:$AY$38), ""))</f>
        <v/>
      </c>
      <c r="BJ490" s="119" t="str">
        <f>IF(OR(K$10="", $B490="", K490="", BJ$9=""), "", IFERROR(WORKDAY((DATE(YEAR($B490), MONTH($B490)+INDEX(Settings!$AM$19:$AM$33, MATCH(K$10, Settings!$Y$19:$Y$33, 0)), IF(INDEX(Settings!$AQ$19:$AQ$33, MATCH(K$10, Settings!$Y$19:$Y$33, 0))=0, DAY($B490), INDEX(Settings!$AQ$19:$AQ$33, MATCH(K$10, Settings!$Y$19:$Y$33, 0))))-1), 1, Settings!$AY$23:$AY$38), ""))</f>
        <v/>
      </c>
      <c r="BK490" s="119" t="str">
        <f>IF(OR(L$10="", $B490="", L490="", BK$9=""), "", IFERROR(WORKDAY((DATE(YEAR($B490), MONTH($B490)+INDEX(Settings!$AM$19:$AM$33, MATCH(L$10, Settings!$Y$19:$Y$33, 0)), IF(INDEX(Settings!$AQ$19:$AQ$33, MATCH(L$10, Settings!$Y$19:$Y$33, 0))=0, DAY($B490), INDEX(Settings!$AQ$19:$AQ$33, MATCH(L$10, Settings!$Y$19:$Y$33, 0))))-1), 1, Settings!$AY$23:$AY$38), ""))</f>
        <v/>
      </c>
      <c r="BL490" s="119" t="str">
        <f>IF(OR(M$10="", $B490="", M490="", BL$9=""), "", IFERROR(WORKDAY((DATE(YEAR($B490), MONTH($B490)+INDEX(Settings!$AM$19:$AM$33, MATCH(M$10, Settings!$Y$19:$Y$33, 0)), IF(INDEX(Settings!$AQ$19:$AQ$33, MATCH(M$10, Settings!$Y$19:$Y$33, 0))=0, DAY($B490), INDEX(Settings!$AQ$19:$AQ$33, MATCH(M$10, Settings!$Y$19:$Y$33, 0))))-1), 1, Settings!$AY$23:$AY$38), ""))</f>
        <v/>
      </c>
      <c r="BM490" s="119" t="str">
        <f>IF(OR(N$10="", $B490="", N490="", BM$9=""), "", IFERROR(WORKDAY((DATE(YEAR($B490), MONTH($B490)+INDEX(Settings!$AM$19:$AM$33, MATCH(N$10, Settings!$Y$19:$Y$33, 0)), IF(INDEX(Settings!$AQ$19:$AQ$33, MATCH(N$10, Settings!$Y$19:$Y$33, 0))=0, DAY($B490), INDEX(Settings!$AQ$19:$AQ$33, MATCH(N$10, Settings!$Y$19:$Y$33, 0))))-1), 1, Settings!$AY$23:$AY$38), ""))</f>
        <v/>
      </c>
      <c r="BN490" s="119" t="str">
        <f>IF(OR(O$10="", $B490="", O490="", BN$9=""), "", IFERROR(WORKDAY((DATE(YEAR($B490), MONTH($B490)+INDEX(Settings!$AM$19:$AM$33, MATCH(O$10, Settings!$Y$19:$Y$33, 0)), IF(INDEX(Settings!$AQ$19:$AQ$33, MATCH(O$10, Settings!$Y$19:$Y$33, 0))=0, DAY($B490), INDEX(Settings!$AQ$19:$AQ$33, MATCH(O$10, Settings!$Y$19:$Y$33, 0))))-1), 1, Settings!$AY$23:$AY$38), ""))</f>
        <v/>
      </c>
      <c r="BO490" s="119" t="str">
        <f>IF(OR(P$10="", $B490="", P490="", BO$9=""), "", IFERROR(WORKDAY((DATE(YEAR($B490), MONTH($B490)+INDEX(Settings!$AM$19:$AM$33, MATCH(P$10, Settings!$Y$19:$Y$33, 0)), IF(INDEX(Settings!$AQ$19:$AQ$33, MATCH(P$10, Settings!$Y$19:$Y$33, 0))=0, DAY($B490), INDEX(Settings!$AQ$19:$AQ$33, MATCH(P$10, Settings!$Y$19:$Y$33, 0))))-1), 1, Settings!$AY$23:$AY$38), ""))</f>
        <v/>
      </c>
      <c r="BP490" s="120" t="str">
        <f>IF(OR(Q$10="", $B490="", Q490="", BP$9=""), "", IFERROR(WORKDAY((DATE(YEAR($B490), MONTH($B490)+INDEX(Settings!$AM$19:$AM$33, MATCH(Q$10, Settings!$Y$19:$Y$33, 0)), IF(INDEX(Settings!$AQ$19:$AQ$33, MATCH(Q$10, Settings!$Y$19:$Y$33, 0))=0, DAY($B490), INDEX(Settings!$AQ$19:$AQ$33, MATCH(Q$10, Settings!$Y$19:$Y$33, 0))))-1), 1, Settings!$AY$23:$AY$38), ""))</f>
        <v/>
      </c>
      <c r="BR490" s="118" t="str">
        <f>IF(BB490="", "", IF(BB490&lt;=$B490, WORKDAY(DATE(YEAR($BB490), MONTH(BB490)+1, DAY(BB490)-1), 1, Settings!$AY$23:$AY$38), BB490))</f>
        <v/>
      </c>
      <c r="BS490" s="119" t="str">
        <f>IF(BC490="", "", IF(BC490&lt;=$B490, WORKDAY(DATE(YEAR($BB490), MONTH(BC490)+1, DAY(BC490)-1), 1, Settings!$AY$23:$AY$38), BC490))</f>
        <v/>
      </c>
      <c r="BT490" s="119" t="str">
        <f>IF(BD490="", "", IF(BD490&lt;=$B490, WORKDAY(DATE(YEAR($BB490), MONTH(BD490)+1, DAY(BD490)-1), 1, Settings!$AY$23:$AY$38), BD490))</f>
        <v/>
      </c>
      <c r="BU490" s="119" t="str">
        <f>IF(BE490="", "", IF(BE490&lt;=$B490, WORKDAY(DATE(YEAR($BB490), MONTH(BE490)+1, DAY(BE490)-1), 1, Settings!$AY$23:$AY$38), BE490))</f>
        <v/>
      </c>
      <c r="BV490" s="119" t="str">
        <f>IF(BF490="", "", IF(BF490&lt;=$B490, WORKDAY(DATE(YEAR($BB490), MONTH(BF490)+1, DAY(BF490)-1), 1, Settings!$AY$23:$AY$38), BF490))</f>
        <v/>
      </c>
      <c r="BW490" s="119" t="str">
        <f>IF(BG490="", "", IF(BG490&lt;=$B490, WORKDAY(DATE(YEAR($BB490), MONTH(BG490)+1, DAY(BG490)-1), 1, Settings!$AY$23:$AY$38), BG490))</f>
        <v/>
      </c>
      <c r="BX490" s="119" t="str">
        <f>IF(BH490="", "", IF(BH490&lt;=$B490, WORKDAY(DATE(YEAR($BB490), MONTH(BH490)+1, DAY(BH490)-1), 1, Settings!$AY$23:$AY$38), BH490))</f>
        <v/>
      </c>
      <c r="BY490" s="119" t="str">
        <f>IF(BI490="", "", IF(BI490&lt;=$B490, WORKDAY(DATE(YEAR($BB490), MONTH(BI490)+1, DAY(BI490)-1), 1, Settings!$AY$23:$AY$38), BI490))</f>
        <v/>
      </c>
      <c r="BZ490" s="119" t="str">
        <f>IF(BJ490="", "", IF(BJ490&lt;=$B490, WORKDAY(DATE(YEAR($BB490), MONTH(BJ490)+1, DAY(BJ490)-1), 1, Settings!$AY$23:$AY$38), BJ490))</f>
        <v/>
      </c>
      <c r="CA490" s="119" t="str">
        <f>IF(BK490="", "", IF(BK490&lt;=$B490, WORKDAY(DATE(YEAR($BB490), MONTH(BK490)+1, DAY(BK490)-1), 1, Settings!$AY$23:$AY$38), BK490))</f>
        <v/>
      </c>
      <c r="CB490" s="119" t="str">
        <f>IF(BL490="", "", IF(BL490&lt;=$B490, WORKDAY(DATE(YEAR($BB490), MONTH(BL490)+1, DAY(BL490)-1), 1, Settings!$AY$23:$AY$38), BL490))</f>
        <v/>
      </c>
      <c r="CC490" s="119" t="str">
        <f>IF(BM490="", "", IF(BM490&lt;=$B490, WORKDAY(DATE(YEAR($BB490), MONTH(BM490)+1, DAY(BM490)-1), 1, Settings!$AY$23:$AY$38), BM490))</f>
        <v/>
      </c>
      <c r="CD490" s="119" t="str">
        <f>IF(BN490="", "", IF(BN490&lt;=$B490, WORKDAY(DATE(YEAR($BB490), MONTH(BN490)+1, DAY(BN490)-1), 1, Settings!$AY$23:$AY$38), BN490))</f>
        <v/>
      </c>
      <c r="CE490" s="119" t="str">
        <f>IF(BO490="", "", IF(BO490&lt;=$B490, WORKDAY(DATE(YEAR($BB490), MONTH(BO490)+1, DAY(BO490)-1), 1, Settings!$AY$23:$AY$38), BO490))</f>
        <v/>
      </c>
      <c r="CF490" s="120" t="str">
        <f>IF(BP490="", "", IF(BP490&lt;=$B490, WORKDAY(DATE(YEAR($BB490), MONTH(BP490)+1, DAY(BP490)-1), 1, Settings!$AY$23:$AY$38), BP490))</f>
        <v/>
      </c>
      <c r="CH490" s="48" t="str">
        <f t="shared" si="221"/>
        <v/>
      </c>
      <c r="CI490" s="49" t="str">
        <f t="shared" si="222"/>
        <v/>
      </c>
      <c r="CJ490" s="49" t="str">
        <f t="shared" si="223"/>
        <v/>
      </c>
      <c r="CK490" s="49" t="str">
        <f t="shared" si="224"/>
        <v/>
      </c>
      <c r="CL490" s="49" t="str">
        <f t="shared" si="225"/>
        <v/>
      </c>
      <c r="CM490" s="49" t="str">
        <f t="shared" si="226"/>
        <v/>
      </c>
      <c r="CN490" s="49" t="str">
        <f t="shared" si="227"/>
        <v/>
      </c>
      <c r="CO490" s="49" t="str">
        <f t="shared" si="228"/>
        <v/>
      </c>
      <c r="CP490" s="49" t="str">
        <f t="shared" si="229"/>
        <v/>
      </c>
      <c r="CQ490" s="49" t="str">
        <f t="shared" si="230"/>
        <v/>
      </c>
      <c r="CR490" s="49" t="str">
        <f t="shared" si="231"/>
        <v/>
      </c>
      <c r="CS490" s="49" t="str">
        <f t="shared" si="232"/>
        <v/>
      </c>
      <c r="CT490" s="49" t="str">
        <f t="shared" si="233"/>
        <v/>
      </c>
      <c r="CU490" s="49" t="str">
        <f t="shared" si="234"/>
        <v/>
      </c>
      <c r="CV490" s="16" t="str">
        <f t="shared" si="235"/>
        <v/>
      </c>
      <c r="CX490" s="48" t="str">
        <f t="shared" si="236"/>
        <v/>
      </c>
      <c r="CY490" s="49" t="str">
        <f t="shared" si="237"/>
        <v/>
      </c>
      <c r="CZ490" s="49" t="str">
        <f t="shared" si="238"/>
        <v/>
      </c>
      <c r="DA490" s="49" t="str">
        <f t="shared" si="239"/>
        <v/>
      </c>
      <c r="DB490" s="49" t="str">
        <f t="shared" si="240"/>
        <v/>
      </c>
      <c r="DC490" s="49" t="str">
        <f t="shared" si="241"/>
        <v/>
      </c>
      <c r="DD490" s="49" t="str">
        <f t="shared" si="242"/>
        <v/>
      </c>
      <c r="DE490" s="49" t="str">
        <f t="shared" si="243"/>
        <v/>
      </c>
      <c r="DF490" s="49" t="str">
        <f t="shared" si="244"/>
        <v/>
      </c>
      <c r="DG490" s="49" t="str">
        <f t="shared" si="245"/>
        <v/>
      </c>
      <c r="DH490" s="49" t="str">
        <f t="shared" si="246"/>
        <v/>
      </c>
      <c r="DI490" s="49" t="str">
        <f t="shared" si="247"/>
        <v/>
      </c>
      <c r="DJ490" s="49" t="str">
        <f t="shared" si="248"/>
        <v/>
      </c>
      <c r="DK490" s="49" t="str">
        <f t="shared" si="249"/>
        <v/>
      </c>
      <c r="DL490" s="16" t="str">
        <f t="shared" si="250"/>
        <v/>
      </c>
      <c r="DN490" s="17" t="str">
        <f t="shared" si="251"/>
        <v>Oct 2020</v>
      </c>
    </row>
    <row r="491" spans="1:118" x14ac:dyDescent="0.25">
      <c r="A491" s="30"/>
      <c r="B491" s="102">
        <f>IF(B490="", "", IFERROR(IF(B490+1&gt;Settings!$G$25, "", B490+1), ""))</f>
        <v>44127</v>
      </c>
      <c r="C491" s="294"/>
      <c r="D491" s="295"/>
      <c r="E491" s="295"/>
      <c r="F491" s="295"/>
      <c r="G491" s="295"/>
      <c r="H491" s="295"/>
      <c r="I491" s="295"/>
      <c r="J491" s="295"/>
      <c r="K491" s="295"/>
      <c r="L491" s="295"/>
      <c r="M491" s="295"/>
      <c r="N491" s="295"/>
      <c r="O491" s="295"/>
      <c r="P491" s="295"/>
      <c r="Q491" s="296"/>
      <c r="R491" s="30"/>
      <c r="T491" s="17" t="str">
        <f>IF($B491="", "", IF($B491&lt;Settings!$G$23, "Old", "New"))</f>
        <v>New</v>
      </c>
      <c r="AL491" s="118" t="str">
        <f>IF(OR($B491="", C491="", C$10="", AL$9), "", IFERROR($B491+INDEX(Settings!$AF$19:$AF$33, MATCH(C$10, Settings!$Y$19:$Y$33, 0))+IF(INDEX(Settings!$AI$19:$AI$33, MATCH(C$10, Settings!$Y$19:$Y$33, 0))="", 0, INDEX($AO$2:$AU$8, MATCH(TEXT($B491, "ddd"), $AN$2:$AN$8, 0), MATCH(INDEX(Settings!$AI$19:$AI$33, MATCH(C$10, Settings!$Y$19:$Y$33, 0)), $AO$1:$AU$1, 0))), 0))</f>
        <v/>
      </c>
      <c r="AM491" s="119" t="str">
        <f>IF(OR($B491="", D491="", D$10="", AM$9), "", IFERROR($B491+INDEX(Settings!$AF$19:$AF$33, MATCH(D$10, Settings!$Y$19:$Y$33, 0))+IF(INDEX(Settings!$AI$19:$AI$33, MATCH(D$10, Settings!$Y$19:$Y$33, 0))="", 0, INDEX($AO$2:$AU$8, MATCH(TEXT($B491, "ddd"), $AN$2:$AN$8, 0), MATCH(INDEX(Settings!$AI$19:$AI$33, MATCH(D$10, Settings!$Y$19:$Y$33, 0)), $AO$1:$AU$1, 0))), 0))</f>
        <v/>
      </c>
      <c r="AN491" s="119" t="str">
        <f>IF(OR($B491="", E491="", E$10="", AN$9), "", IFERROR($B491+INDEX(Settings!$AF$19:$AF$33, MATCH(E$10, Settings!$Y$19:$Y$33, 0))+IF(INDEX(Settings!$AI$19:$AI$33, MATCH(E$10, Settings!$Y$19:$Y$33, 0))="", 0, INDEX($AO$2:$AU$8, MATCH(TEXT($B491, "ddd"), $AN$2:$AN$8, 0), MATCH(INDEX(Settings!$AI$19:$AI$33, MATCH(E$10, Settings!$Y$19:$Y$33, 0)), $AO$1:$AU$1, 0))), 0))</f>
        <v/>
      </c>
      <c r="AO491" s="119" t="str">
        <f>IF(OR($B491="", F491="", F$10="", AO$9), "", IFERROR($B491+INDEX(Settings!$AF$19:$AF$33, MATCH(F$10, Settings!$Y$19:$Y$33, 0))+IF(INDEX(Settings!$AI$19:$AI$33, MATCH(F$10, Settings!$Y$19:$Y$33, 0))="", 0, INDEX($AO$2:$AU$8, MATCH(TEXT($B491, "ddd"), $AN$2:$AN$8, 0), MATCH(INDEX(Settings!$AI$19:$AI$33, MATCH(F$10, Settings!$Y$19:$Y$33, 0)), $AO$1:$AU$1, 0))), 0))</f>
        <v/>
      </c>
      <c r="AP491" s="119" t="str">
        <f>IF(OR($B491="", G491="", G$10="", AP$9), "", IFERROR($B491+INDEX(Settings!$AF$19:$AF$33, MATCH(G$10, Settings!$Y$19:$Y$33, 0))+IF(INDEX(Settings!$AI$19:$AI$33, MATCH(G$10, Settings!$Y$19:$Y$33, 0))="", 0, INDEX($AO$2:$AU$8, MATCH(TEXT($B491, "ddd"), $AN$2:$AN$8, 0), MATCH(INDEX(Settings!$AI$19:$AI$33, MATCH(G$10, Settings!$Y$19:$Y$33, 0)), $AO$1:$AU$1, 0))), 0))</f>
        <v/>
      </c>
      <c r="AQ491" s="119" t="str">
        <f>IF(OR($B491="", H491="", H$10="", AQ$9), "", IFERROR($B491+INDEX(Settings!$AF$19:$AF$33, MATCH(H$10, Settings!$Y$19:$Y$33, 0))+IF(INDEX(Settings!$AI$19:$AI$33, MATCH(H$10, Settings!$Y$19:$Y$33, 0))="", 0, INDEX($AO$2:$AU$8, MATCH(TEXT($B491, "ddd"), $AN$2:$AN$8, 0), MATCH(INDEX(Settings!$AI$19:$AI$33, MATCH(H$10, Settings!$Y$19:$Y$33, 0)), $AO$1:$AU$1, 0))), 0))</f>
        <v/>
      </c>
      <c r="AR491" s="119" t="str">
        <f>IF(OR($B491="", I491="", I$10="", AR$9), "", IFERROR($B491+INDEX(Settings!$AF$19:$AF$33, MATCH(I$10, Settings!$Y$19:$Y$33, 0))+IF(INDEX(Settings!$AI$19:$AI$33, MATCH(I$10, Settings!$Y$19:$Y$33, 0))="", 0, INDEX($AO$2:$AU$8, MATCH(TEXT($B491, "ddd"), $AN$2:$AN$8, 0), MATCH(INDEX(Settings!$AI$19:$AI$33, MATCH(I$10, Settings!$Y$19:$Y$33, 0)), $AO$1:$AU$1, 0))), 0))</f>
        <v/>
      </c>
      <c r="AS491" s="119" t="str">
        <f>IF(OR($B491="", J491="", J$10="", AS$9), "", IFERROR($B491+INDEX(Settings!$AF$19:$AF$33, MATCH(J$10, Settings!$Y$19:$Y$33, 0))+IF(INDEX(Settings!$AI$19:$AI$33, MATCH(J$10, Settings!$Y$19:$Y$33, 0))="", 0, INDEX($AO$2:$AU$8, MATCH(TEXT($B491, "ddd"), $AN$2:$AN$8, 0), MATCH(INDEX(Settings!$AI$19:$AI$33, MATCH(J$10, Settings!$Y$19:$Y$33, 0)), $AO$1:$AU$1, 0))), 0))</f>
        <v/>
      </c>
      <c r="AT491" s="119" t="str">
        <f>IF(OR($B491="", K491="", K$10="", AT$9), "", IFERROR($B491+INDEX(Settings!$AF$19:$AF$33, MATCH(K$10, Settings!$Y$19:$Y$33, 0))+IF(INDEX(Settings!$AI$19:$AI$33, MATCH(K$10, Settings!$Y$19:$Y$33, 0))="", 0, INDEX($AO$2:$AU$8, MATCH(TEXT($B491, "ddd"), $AN$2:$AN$8, 0), MATCH(INDEX(Settings!$AI$19:$AI$33, MATCH(K$10, Settings!$Y$19:$Y$33, 0)), $AO$1:$AU$1, 0))), 0))</f>
        <v/>
      </c>
      <c r="AU491" s="119" t="str">
        <f>IF(OR($B491="", L491="", L$10="", AU$9), "", IFERROR($B491+INDEX(Settings!$AF$19:$AF$33, MATCH(L$10, Settings!$Y$19:$Y$33, 0))+IF(INDEX(Settings!$AI$19:$AI$33, MATCH(L$10, Settings!$Y$19:$Y$33, 0))="", 0, INDEX($AO$2:$AU$8, MATCH(TEXT($B491, "ddd"), $AN$2:$AN$8, 0), MATCH(INDEX(Settings!$AI$19:$AI$33, MATCH(L$10, Settings!$Y$19:$Y$33, 0)), $AO$1:$AU$1, 0))), 0))</f>
        <v/>
      </c>
      <c r="AV491" s="119" t="str">
        <f>IF(OR($B491="", M491="", M$10="", AV$9), "", IFERROR($B491+INDEX(Settings!$AF$19:$AF$33, MATCH(M$10, Settings!$Y$19:$Y$33, 0))+IF(INDEX(Settings!$AI$19:$AI$33, MATCH(M$10, Settings!$Y$19:$Y$33, 0))="", 0, INDEX($AO$2:$AU$8, MATCH(TEXT($B491, "ddd"), $AN$2:$AN$8, 0), MATCH(INDEX(Settings!$AI$19:$AI$33, MATCH(M$10, Settings!$Y$19:$Y$33, 0)), $AO$1:$AU$1, 0))), 0))</f>
        <v/>
      </c>
      <c r="AW491" s="119" t="str">
        <f>IF(OR($B491="", N491="", N$10="", AW$9), "", IFERROR($B491+INDEX(Settings!$AF$19:$AF$33, MATCH(N$10, Settings!$Y$19:$Y$33, 0))+IF(INDEX(Settings!$AI$19:$AI$33, MATCH(N$10, Settings!$Y$19:$Y$33, 0))="", 0, INDEX($AO$2:$AU$8, MATCH(TEXT($B491, "ddd"), $AN$2:$AN$8, 0), MATCH(INDEX(Settings!$AI$19:$AI$33, MATCH(N$10, Settings!$Y$19:$Y$33, 0)), $AO$1:$AU$1, 0))), 0))</f>
        <v/>
      </c>
      <c r="AX491" s="119" t="str">
        <f>IF(OR($B491="", O491="", O$10="", AX$9), "", IFERROR($B491+INDEX(Settings!$AF$19:$AF$33, MATCH(O$10, Settings!$Y$19:$Y$33, 0))+IF(INDEX(Settings!$AI$19:$AI$33, MATCH(O$10, Settings!$Y$19:$Y$33, 0))="", 0, INDEX($AO$2:$AU$8, MATCH(TEXT($B491, "ddd"), $AN$2:$AN$8, 0), MATCH(INDEX(Settings!$AI$19:$AI$33, MATCH(O$10, Settings!$Y$19:$Y$33, 0)), $AO$1:$AU$1, 0))), 0))</f>
        <v/>
      </c>
      <c r="AY491" s="119" t="str">
        <f>IF(OR($B491="", P491="", P$10="", AY$9), "", IFERROR($B491+INDEX(Settings!$AF$19:$AF$33, MATCH(P$10, Settings!$Y$19:$Y$33, 0))+IF(INDEX(Settings!$AI$19:$AI$33, MATCH(P$10, Settings!$Y$19:$Y$33, 0))="", 0, INDEX($AO$2:$AU$8, MATCH(TEXT($B491, "ddd"), $AN$2:$AN$8, 0), MATCH(INDEX(Settings!$AI$19:$AI$33, MATCH(P$10, Settings!$Y$19:$Y$33, 0)), $AO$1:$AU$1, 0))), 0))</f>
        <v/>
      </c>
      <c r="AZ491" s="120" t="str">
        <f>IF(OR($B491="", Q491="", Q$10="", AZ$9), "", IFERROR($B491+INDEX(Settings!$AF$19:$AF$33, MATCH(Q$10, Settings!$Y$19:$Y$33, 0))+IF(INDEX(Settings!$AI$19:$AI$33, MATCH(Q$10, Settings!$Y$19:$Y$33, 0))="", 0, INDEX($AO$2:$AU$8, MATCH(TEXT($B491, "ddd"), $AN$2:$AN$8, 0), MATCH(INDEX(Settings!$AI$19:$AI$33, MATCH(Q$10, Settings!$Y$19:$Y$33, 0)), $AO$1:$AU$1, 0))), 0))</f>
        <v/>
      </c>
      <c r="BB491" s="118" t="str">
        <f>IF(OR(C$10="", $B491="", C491="", BB$9=""), "", IFERROR(WORKDAY((DATE(YEAR($B491), MONTH($B491)+INDEX(Settings!$AM$19:$AM$33, MATCH(C$10, Settings!$Y$19:$Y$33, 0)), IF(INDEX(Settings!$AQ$19:$AQ$33, MATCH(C$10, Settings!$Y$19:$Y$33, 0))=0, DAY($B491), INDEX(Settings!$AQ$19:$AQ$33, MATCH(C$10, Settings!$Y$19:$Y$33, 0))))-1), 1, Settings!$AY$23:$AY$38), ""))</f>
        <v/>
      </c>
      <c r="BC491" s="119" t="str">
        <f>IF(OR(D$10="", $B491="", D491="", BC$9=""), "", IFERROR(WORKDAY((DATE(YEAR($B491), MONTH($B491)+INDEX(Settings!$AM$19:$AM$33, MATCH(D$10, Settings!$Y$19:$Y$33, 0)), IF(INDEX(Settings!$AQ$19:$AQ$33, MATCH(D$10, Settings!$Y$19:$Y$33, 0))=0, DAY($B491), INDEX(Settings!$AQ$19:$AQ$33, MATCH(D$10, Settings!$Y$19:$Y$33, 0))))-1), 1, Settings!$AY$23:$AY$38), ""))</f>
        <v/>
      </c>
      <c r="BD491" s="119" t="str">
        <f>IF(OR(E$10="", $B491="", E491="", BD$9=""), "", IFERROR(WORKDAY((DATE(YEAR($B491), MONTH($B491)+INDEX(Settings!$AM$19:$AM$33, MATCH(E$10, Settings!$Y$19:$Y$33, 0)), IF(INDEX(Settings!$AQ$19:$AQ$33, MATCH(E$10, Settings!$Y$19:$Y$33, 0))=0, DAY($B491), INDEX(Settings!$AQ$19:$AQ$33, MATCH(E$10, Settings!$Y$19:$Y$33, 0))))-1), 1, Settings!$AY$23:$AY$38), ""))</f>
        <v/>
      </c>
      <c r="BE491" s="119" t="str">
        <f>IF(OR(F$10="", $B491="", F491="", BE$9=""), "", IFERROR(WORKDAY((DATE(YEAR($B491), MONTH($B491)+INDEX(Settings!$AM$19:$AM$33, MATCH(F$10, Settings!$Y$19:$Y$33, 0)), IF(INDEX(Settings!$AQ$19:$AQ$33, MATCH(F$10, Settings!$Y$19:$Y$33, 0))=0, DAY($B491), INDEX(Settings!$AQ$19:$AQ$33, MATCH(F$10, Settings!$Y$19:$Y$33, 0))))-1), 1, Settings!$AY$23:$AY$38), ""))</f>
        <v/>
      </c>
      <c r="BF491" s="119" t="str">
        <f>IF(OR(G$10="", $B491="", G491="", BF$9=""), "", IFERROR(WORKDAY((DATE(YEAR($B491), MONTH($B491)+INDEX(Settings!$AM$19:$AM$33, MATCH(G$10, Settings!$Y$19:$Y$33, 0)), IF(INDEX(Settings!$AQ$19:$AQ$33, MATCH(G$10, Settings!$Y$19:$Y$33, 0))=0, DAY($B491), INDEX(Settings!$AQ$19:$AQ$33, MATCH(G$10, Settings!$Y$19:$Y$33, 0))))-1), 1, Settings!$AY$23:$AY$38), ""))</f>
        <v/>
      </c>
      <c r="BG491" s="119" t="str">
        <f>IF(OR(H$10="", $B491="", H491="", BG$9=""), "", IFERROR(WORKDAY((DATE(YEAR($B491), MONTH($B491)+INDEX(Settings!$AM$19:$AM$33, MATCH(H$10, Settings!$Y$19:$Y$33, 0)), IF(INDEX(Settings!$AQ$19:$AQ$33, MATCH(H$10, Settings!$Y$19:$Y$33, 0))=0, DAY($B491), INDEX(Settings!$AQ$19:$AQ$33, MATCH(H$10, Settings!$Y$19:$Y$33, 0))))-1), 1, Settings!$AY$23:$AY$38), ""))</f>
        <v/>
      </c>
      <c r="BH491" s="119" t="str">
        <f>IF(OR(I$10="", $B491="", I491="", BH$9=""), "", IFERROR(WORKDAY((DATE(YEAR($B491), MONTH($B491)+INDEX(Settings!$AM$19:$AM$33, MATCH(I$10, Settings!$Y$19:$Y$33, 0)), IF(INDEX(Settings!$AQ$19:$AQ$33, MATCH(I$10, Settings!$Y$19:$Y$33, 0))=0, DAY($B491), INDEX(Settings!$AQ$19:$AQ$33, MATCH(I$10, Settings!$Y$19:$Y$33, 0))))-1), 1, Settings!$AY$23:$AY$38), ""))</f>
        <v/>
      </c>
      <c r="BI491" s="119" t="str">
        <f>IF(OR(J$10="", $B491="", J491="", BI$9=""), "", IFERROR(WORKDAY((DATE(YEAR($B491), MONTH($B491)+INDEX(Settings!$AM$19:$AM$33, MATCH(J$10, Settings!$Y$19:$Y$33, 0)), IF(INDEX(Settings!$AQ$19:$AQ$33, MATCH(J$10, Settings!$Y$19:$Y$33, 0))=0, DAY($B491), INDEX(Settings!$AQ$19:$AQ$33, MATCH(J$10, Settings!$Y$19:$Y$33, 0))))-1), 1, Settings!$AY$23:$AY$38), ""))</f>
        <v/>
      </c>
      <c r="BJ491" s="119" t="str">
        <f>IF(OR(K$10="", $B491="", K491="", BJ$9=""), "", IFERROR(WORKDAY((DATE(YEAR($B491), MONTH($B491)+INDEX(Settings!$AM$19:$AM$33, MATCH(K$10, Settings!$Y$19:$Y$33, 0)), IF(INDEX(Settings!$AQ$19:$AQ$33, MATCH(K$10, Settings!$Y$19:$Y$33, 0))=0, DAY($B491), INDEX(Settings!$AQ$19:$AQ$33, MATCH(K$10, Settings!$Y$19:$Y$33, 0))))-1), 1, Settings!$AY$23:$AY$38), ""))</f>
        <v/>
      </c>
      <c r="BK491" s="119" t="str">
        <f>IF(OR(L$10="", $B491="", L491="", BK$9=""), "", IFERROR(WORKDAY((DATE(YEAR($B491), MONTH($B491)+INDEX(Settings!$AM$19:$AM$33, MATCH(L$10, Settings!$Y$19:$Y$33, 0)), IF(INDEX(Settings!$AQ$19:$AQ$33, MATCH(L$10, Settings!$Y$19:$Y$33, 0))=0, DAY($B491), INDEX(Settings!$AQ$19:$AQ$33, MATCH(L$10, Settings!$Y$19:$Y$33, 0))))-1), 1, Settings!$AY$23:$AY$38), ""))</f>
        <v/>
      </c>
      <c r="BL491" s="119" t="str">
        <f>IF(OR(M$10="", $B491="", M491="", BL$9=""), "", IFERROR(WORKDAY((DATE(YEAR($B491), MONTH($B491)+INDEX(Settings!$AM$19:$AM$33, MATCH(M$10, Settings!$Y$19:$Y$33, 0)), IF(INDEX(Settings!$AQ$19:$AQ$33, MATCH(M$10, Settings!$Y$19:$Y$33, 0))=0, DAY($B491), INDEX(Settings!$AQ$19:$AQ$33, MATCH(M$10, Settings!$Y$19:$Y$33, 0))))-1), 1, Settings!$AY$23:$AY$38), ""))</f>
        <v/>
      </c>
      <c r="BM491" s="119" t="str">
        <f>IF(OR(N$10="", $B491="", N491="", BM$9=""), "", IFERROR(WORKDAY((DATE(YEAR($B491), MONTH($B491)+INDEX(Settings!$AM$19:$AM$33, MATCH(N$10, Settings!$Y$19:$Y$33, 0)), IF(INDEX(Settings!$AQ$19:$AQ$33, MATCH(N$10, Settings!$Y$19:$Y$33, 0))=0, DAY($B491), INDEX(Settings!$AQ$19:$AQ$33, MATCH(N$10, Settings!$Y$19:$Y$33, 0))))-1), 1, Settings!$AY$23:$AY$38), ""))</f>
        <v/>
      </c>
      <c r="BN491" s="119" t="str">
        <f>IF(OR(O$10="", $B491="", O491="", BN$9=""), "", IFERROR(WORKDAY((DATE(YEAR($B491), MONTH($B491)+INDEX(Settings!$AM$19:$AM$33, MATCH(O$10, Settings!$Y$19:$Y$33, 0)), IF(INDEX(Settings!$AQ$19:$AQ$33, MATCH(O$10, Settings!$Y$19:$Y$33, 0))=0, DAY($B491), INDEX(Settings!$AQ$19:$AQ$33, MATCH(O$10, Settings!$Y$19:$Y$33, 0))))-1), 1, Settings!$AY$23:$AY$38), ""))</f>
        <v/>
      </c>
      <c r="BO491" s="119" t="str">
        <f>IF(OR(P$10="", $B491="", P491="", BO$9=""), "", IFERROR(WORKDAY((DATE(YEAR($B491), MONTH($B491)+INDEX(Settings!$AM$19:$AM$33, MATCH(P$10, Settings!$Y$19:$Y$33, 0)), IF(INDEX(Settings!$AQ$19:$AQ$33, MATCH(P$10, Settings!$Y$19:$Y$33, 0))=0, DAY($B491), INDEX(Settings!$AQ$19:$AQ$33, MATCH(P$10, Settings!$Y$19:$Y$33, 0))))-1), 1, Settings!$AY$23:$AY$38), ""))</f>
        <v/>
      </c>
      <c r="BP491" s="120" t="str">
        <f>IF(OR(Q$10="", $B491="", Q491="", BP$9=""), "", IFERROR(WORKDAY((DATE(YEAR($B491), MONTH($B491)+INDEX(Settings!$AM$19:$AM$33, MATCH(Q$10, Settings!$Y$19:$Y$33, 0)), IF(INDEX(Settings!$AQ$19:$AQ$33, MATCH(Q$10, Settings!$Y$19:$Y$33, 0))=0, DAY($B491), INDEX(Settings!$AQ$19:$AQ$33, MATCH(Q$10, Settings!$Y$19:$Y$33, 0))))-1), 1, Settings!$AY$23:$AY$38), ""))</f>
        <v/>
      </c>
      <c r="BR491" s="118" t="str">
        <f>IF(BB491="", "", IF(BB491&lt;=$B491, WORKDAY(DATE(YEAR($BB491), MONTH(BB491)+1, DAY(BB491)-1), 1, Settings!$AY$23:$AY$38), BB491))</f>
        <v/>
      </c>
      <c r="BS491" s="119" t="str">
        <f>IF(BC491="", "", IF(BC491&lt;=$B491, WORKDAY(DATE(YEAR($BB491), MONTH(BC491)+1, DAY(BC491)-1), 1, Settings!$AY$23:$AY$38), BC491))</f>
        <v/>
      </c>
      <c r="BT491" s="119" t="str">
        <f>IF(BD491="", "", IF(BD491&lt;=$B491, WORKDAY(DATE(YEAR($BB491), MONTH(BD491)+1, DAY(BD491)-1), 1, Settings!$AY$23:$AY$38), BD491))</f>
        <v/>
      </c>
      <c r="BU491" s="119" t="str">
        <f>IF(BE491="", "", IF(BE491&lt;=$B491, WORKDAY(DATE(YEAR($BB491), MONTH(BE491)+1, DAY(BE491)-1), 1, Settings!$AY$23:$AY$38), BE491))</f>
        <v/>
      </c>
      <c r="BV491" s="119" t="str">
        <f>IF(BF491="", "", IF(BF491&lt;=$B491, WORKDAY(DATE(YEAR($BB491), MONTH(BF491)+1, DAY(BF491)-1), 1, Settings!$AY$23:$AY$38), BF491))</f>
        <v/>
      </c>
      <c r="BW491" s="119" t="str">
        <f>IF(BG491="", "", IF(BG491&lt;=$B491, WORKDAY(DATE(YEAR($BB491), MONTH(BG491)+1, DAY(BG491)-1), 1, Settings!$AY$23:$AY$38), BG491))</f>
        <v/>
      </c>
      <c r="BX491" s="119" t="str">
        <f>IF(BH491="", "", IF(BH491&lt;=$B491, WORKDAY(DATE(YEAR($BB491), MONTH(BH491)+1, DAY(BH491)-1), 1, Settings!$AY$23:$AY$38), BH491))</f>
        <v/>
      </c>
      <c r="BY491" s="119" t="str">
        <f>IF(BI491="", "", IF(BI491&lt;=$B491, WORKDAY(DATE(YEAR($BB491), MONTH(BI491)+1, DAY(BI491)-1), 1, Settings!$AY$23:$AY$38), BI491))</f>
        <v/>
      </c>
      <c r="BZ491" s="119" t="str">
        <f>IF(BJ491="", "", IF(BJ491&lt;=$B491, WORKDAY(DATE(YEAR($BB491), MONTH(BJ491)+1, DAY(BJ491)-1), 1, Settings!$AY$23:$AY$38), BJ491))</f>
        <v/>
      </c>
      <c r="CA491" s="119" t="str">
        <f>IF(BK491="", "", IF(BK491&lt;=$B491, WORKDAY(DATE(YEAR($BB491), MONTH(BK491)+1, DAY(BK491)-1), 1, Settings!$AY$23:$AY$38), BK491))</f>
        <v/>
      </c>
      <c r="CB491" s="119" t="str">
        <f>IF(BL491="", "", IF(BL491&lt;=$B491, WORKDAY(DATE(YEAR($BB491), MONTH(BL491)+1, DAY(BL491)-1), 1, Settings!$AY$23:$AY$38), BL491))</f>
        <v/>
      </c>
      <c r="CC491" s="119" t="str">
        <f>IF(BM491="", "", IF(BM491&lt;=$B491, WORKDAY(DATE(YEAR($BB491), MONTH(BM491)+1, DAY(BM491)-1), 1, Settings!$AY$23:$AY$38), BM491))</f>
        <v/>
      </c>
      <c r="CD491" s="119" t="str">
        <f>IF(BN491="", "", IF(BN491&lt;=$B491, WORKDAY(DATE(YEAR($BB491), MONTH(BN491)+1, DAY(BN491)-1), 1, Settings!$AY$23:$AY$38), BN491))</f>
        <v/>
      </c>
      <c r="CE491" s="119" t="str">
        <f>IF(BO491="", "", IF(BO491&lt;=$B491, WORKDAY(DATE(YEAR($BB491), MONTH(BO491)+1, DAY(BO491)-1), 1, Settings!$AY$23:$AY$38), BO491))</f>
        <v/>
      </c>
      <c r="CF491" s="120" t="str">
        <f>IF(BP491="", "", IF(BP491&lt;=$B491, WORKDAY(DATE(YEAR($BB491), MONTH(BP491)+1, DAY(BP491)-1), 1, Settings!$AY$23:$AY$38), BP491))</f>
        <v/>
      </c>
      <c r="CH491" s="48" t="str">
        <f t="shared" si="221"/>
        <v/>
      </c>
      <c r="CI491" s="49" t="str">
        <f t="shared" si="222"/>
        <v/>
      </c>
      <c r="CJ491" s="49" t="str">
        <f t="shared" si="223"/>
        <v/>
      </c>
      <c r="CK491" s="49" t="str">
        <f t="shared" si="224"/>
        <v/>
      </c>
      <c r="CL491" s="49" t="str">
        <f t="shared" si="225"/>
        <v/>
      </c>
      <c r="CM491" s="49" t="str">
        <f t="shared" si="226"/>
        <v/>
      </c>
      <c r="CN491" s="49" t="str">
        <f t="shared" si="227"/>
        <v/>
      </c>
      <c r="CO491" s="49" t="str">
        <f t="shared" si="228"/>
        <v/>
      </c>
      <c r="CP491" s="49" t="str">
        <f t="shared" si="229"/>
        <v/>
      </c>
      <c r="CQ491" s="49" t="str">
        <f t="shared" si="230"/>
        <v/>
      </c>
      <c r="CR491" s="49" t="str">
        <f t="shared" si="231"/>
        <v/>
      </c>
      <c r="CS491" s="49" t="str">
        <f t="shared" si="232"/>
        <v/>
      </c>
      <c r="CT491" s="49" t="str">
        <f t="shared" si="233"/>
        <v/>
      </c>
      <c r="CU491" s="49" t="str">
        <f t="shared" si="234"/>
        <v/>
      </c>
      <c r="CV491" s="16" t="str">
        <f t="shared" si="235"/>
        <v/>
      </c>
      <c r="CX491" s="48" t="str">
        <f t="shared" si="236"/>
        <v/>
      </c>
      <c r="CY491" s="49" t="str">
        <f t="shared" si="237"/>
        <v/>
      </c>
      <c r="CZ491" s="49" t="str">
        <f t="shared" si="238"/>
        <v/>
      </c>
      <c r="DA491" s="49" t="str">
        <f t="shared" si="239"/>
        <v/>
      </c>
      <c r="DB491" s="49" t="str">
        <f t="shared" si="240"/>
        <v/>
      </c>
      <c r="DC491" s="49" t="str">
        <f t="shared" si="241"/>
        <v/>
      </c>
      <c r="DD491" s="49" t="str">
        <f t="shared" si="242"/>
        <v/>
      </c>
      <c r="DE491" s="49" t="str">
        <f t="shared" si="243"/>
        <v/>
      </c>
      <c r="DF491" s="49" t="str">
        <f t="shared" si="244"/>
        <v/>
      </c>
      <c r="DG491" s="49" t="str">
        <f t="shared" si="245"/>
        <v/>
      </c>
      <c r="DH491" s="49" t="str">
        <f t="shared" si="246"/>
        <v/>
      </c>
      <c r="DI491" s="49" t="str">
        <f t="shared" si="247"/>
        <v/>
      </c>
      <c r="DJ491" s="49" t="str">
        <f t="shared" si="248"/>
        <v/>
      </c>
      <c r="DK491" s="49" t="str">
        <f t="shared" si="249"/>
        <v/>
      </c>
      <c r="DL491" s="16" t="str">
        <f t="shared" si="250"/>
        <v/>
      </c>
      <c r="DN491" s="17" t="str">
        <f t="shared" si="251"/>
        <v>Oct 2020</v>
      </c>
    </row>
    <row r="492" spans="1:118" x14ac:dyDescent="0.25">
      <c r="A492" s="30"/>
      <c r="B492" s="102">
        <f>IF(B491="", "", IFERROR(IF(B491+1&gt;Settings!$G$25, "", B491+1), ""))</f>
        <v>44128</v>
      </c>
      <c r="C492" s="294"/>
      <c r="D492" s="295"/>
      <c r="E492" s="295"/>
      <c r="F492" s="295"/>
      <c r="G492" s="295"/>
      <c r="H492" s="295"/>
      <c r="I492" s="295"/>
      <c r="J492" s="295"/>
      <c r="K492" s="295"/>
      <c r="L492" s="295"/>
      <c r="M492" s="295"/>
      <c r="N492" s="295"/>
      <c r="O492" s="295"/>
      <c r="P492" s="295"/>
      <c r="Q492" s="296"/>
      <c r="R492" s="30"/>
      <c r="T492" s="17" t="str">
        <f>IF($B492="", "", IF($B492&lt;Settings!$G$23, "Old", "New"))</f>
        <v>New</v>
      </c>
      <c r="AL492" s="118" t="str">
        <f>IF(OR($B492="", C492="", C$10="", AL$9), "", IFERROR($B492+INDEX(Settings!$AF$19:$AF$33, MATCH(C$10, Settings!$Y$19:$Y$33, 0))+IF(INDEX(Settings!$AI$19:$AI$33, MATCH(C$10, Settings!$Y$19:$Y$33, 0))="", 0, INDEX($AO$2:$AU$8, MATCH(TEXT($B492, "ddd"), $AN$2:$AN$8, 0), MATCH(INDEX(Settings!$AI$19:$AI$33, MATCH(C$10, Settings!$Y$19:$Y$33, 0)), $AO$1:$AU$1, 0))), 0))</f>
        <v/>
      </c>
      <c r="AM492" s="119" t="str">
        <f>IF(OR($B492="", D492="", D$10="", AM$9), "", IFERROR($B492+INDEX(Settings!$AF$19:$AF$33, MATCH(D$10, Settings!$Y$19:$Y$33, 0))+IF(INDEX(Settings!$AI$19:$AI$33, MATCH(D$10, Settings!$Y$19:$Y$33, 0))="", 0, INDEX($AO$2:$AU$8, MATCH(TEXT($B492, "ddd"), $AN$2:$AN$8, 0), MATCH(INDEX(Settings!$AI$19:$AI$33, MATCH(D$10, Settings!$Y$19:$Y$33, 0)), $AO$1:$AU$1, 0))), 0))</f>
        <v/>
      </c>
      <c r="AN492" s="119" t="str">
        <f>IF(OR($B492="", E492="", E$10="", AN$9), "", IFERROR($B492+INDEX(Settings!$AF$19:$AF$33, MATCH(E$10, Settings!$Y$19:$Y$33, 0))+IF(INDEX(Settings!$AI$19:$AI$33, MATCH(E$10, Settings!$Y$19:$Y$33, 0))="", 0, INDEX($AO$2:$AU$8, MATCH(TEXT($B492, "ddd"), $AN$2:$AN$8, 0), MATCH(INDEX(Settings!$AI$19:$AI$33, MATCH(E$10, Settings!$Y$19:$Y$33, 0)), $AO$1:$AU$1, 0))), 0))</f>
        <v/>
      </c>
      <c r="AO492" s="119" t="str">
        <f>IF(OR($B492="", F492="", F$10="", AO$9), "", IFERROR($B492+INDEX(Settings!$AF$19:$AF$33, MATCH(F$10, Settings!$Y$19:$Y$33, 0))+IF(INDEX(Settings!$AI$19:$AI$33, MATCH(F$10, Settings!$Y$19:$Y$33, 0))="", 0, INDEX($AO$2:$AU$8, MATCH(TEXT($B492, "ddd"), $AN$2:$AN$8, 0), MATCH(INDEX(Settings!$AI$19:$AI$33, MATCH(F$10, Settings!$Y$19:$Y$33, 0)), $AO$1:$AU$1, 0))), 0))</f>
        <v/>
      </c>
      <c r="AP492" s="119" t="str">
        <f>IF(OR($B492="", G492="", G$10="", AP$9), "", IFERROR($B492+INDEX(Settings!$AF$19:$AF$33, MATCH(G$10, Settings!$Y$19:$Y$33, 0))+IF(INDEX(Settings!$AI$19:$AI$33, MATCH(G$10, Settings!$Y$19:$Y$33, 0))="", 0, INDEX($AO$2:$AU$8, MATCH(TEXT($B492, "ddd"), $AN$2:$AN$8, 0), MATCH(INDEX(Settings!$AI$19:$AI$33, MATCH(G$10, Settings!$Y$19:$Y$33, 0)), $AO$1:$AU$1, 0))), 0))</f>
        <v/>
      </c>
      <c r="AQ492" s="119" t="str">
        <f>IF(OR($B492="", H492="", H$10="", AQ$9), "", IFERROR($B492+INDEX(Settings!$AF$19:$AF$33, MATCH(H$10, Settings!$Y$19:$Y$33, 0))+IF(INDEX(Settings!$AI$19:$AI$33, MATCH(H$10, Settings!$Y$19:$Y$33, 0))="", 0, INDEX($AO$2:$AU$8, MATCH(TEXT($B492, "ddd"), $AN$2:$AN$8, 0), MATCH(INDEX(Settings!$AI$19:$AI$33, MATCH(H$10, Settings!$Y$19:$Y$33, 0)), $AO$1:$AU$1, 0))), 0))</f>
        <v/>
      </c>
      <c r="AR492" s="119" t="str">
        <f>IF(OR($B492="", I492="", I$10="", AR$9), "", IFERROR($B492+INDEX(Settings!$AF$19:$AF$33, MATCH(I$10, Settings!$Y$19:$Y$33, 0))+IF(INDEX(Settings!$AI$19:$AI$33, MATCH(I$10, Settings!$Y$19:$Y$33, 0))="", 0, INDEX($AO$2:$AU$8, MATCH(TEXT($B492, "ddd"), $AN$2:$AN$8, 0), MATCH(INDEX(Settings!$AI$19:$AI$33, MATCH(I$10, Settings!$Y$19:$Y$33, 0)), $AO$1:$AU$1, 0))), 0))</f>
        <v/>
      </c>
      <c r="AS492" s="119" t="str">
        <f>IF(OR($B492="", J492="", J$10="", AS$9), "", IFERROR($B492+INDEX(Settings!$AF$19:$AF$33, MATCH(J$10, Settings!$Y$19:$Y$33, 0))+IF(INDEX(Settings!$AI$19:$AI$33, MATCH(J$10, Settings!$Y$19:$Y$33, 0))="", 0, INDEX($AO$2:$AU$8, MATCH(TEXT($B492, "ddd"), $AN$2:$AN$8, 0), MATCH(INDEX(Settings!$AI$19:$AI$33, MATCH(J$10, Settings!$Y$19:$Y$33, 0)), $AO$1:$AU$1, 0))), 0))</f>
        <v/>
      </c>
      <c r="AT492" s="119" t="str">
        <f>IF(OR($B492="", K492="", K$10="", AT$9), "", IFERROR($B492+INDEX(Settings!$AF$19:$AF$33, MATCH(K$10, Settings!$Y$19:$Y$33, 0))+IF(INDEX(Settings!$AI$19:$AI$33, MATCH(K$10, Settings!$Y$19:$Y$33, 0))="", 0, INDEX($AO$2:$AU$8, MATCH(TEXT($B492, "ddd"), $AN$2:$AN$8, 0), MATCH(INDEX(Settings!$AI$19:$AI$33, MATCH(K$10, Settings!$Y$19:$Y$33, 0)), $AO$1:$AU$1, 0))), 0))</f>
        <v/>
      </c>
      <c r="AU492" s="119" t="str">
        <f>IF(OR($B492="", L492="", L$10="", AU$9), "", IFERROR($B492+INDEX(Settings!$AF$19:$AF$33, MATCH(L$10, Settings!$Y$19:$Y$33, 0))+IF(INDEX(Settings!$AI$19:$AI$33, MATCH(L$10, Settings!$Y$19:$Y$33, 0))="", 0, INDEX($AO$2:$AU$8, MATCH(TEXT($B492, "ddd"), $AN$2:$AN$8, 0), MATCH(INDEX(Settings!$AI$19:$AI$33, MATCH(L$10, Settings!$Y$19:$Y$33, 0)), $AO$1:$AU$1, 0))), 0))</f>
        <v/>
      </c>
      <c r="AV492" s="119" t="str">
        <f>IF(OR($B492="", M492="", M$10="", AV$9), "", IFERROR($B492+INDEX(Settings!$AF$19:$AF$33, MATCH(M$10, Settings!$Y$19:$Y$33, 0))+IF(INDEX(Settings!$AI$19:$AI$33, MATCH(M$10, Settings!$Y$19:$Y$33, 0))="", 0, INDEX($AO$2:$AU$8, MATCH(TEXT($B492, "ddd"), $AN$2:$AN$8, 0), MATCH(INDEX(Settings!$AI$19:$AI$33, MATCH(M$10, Settings!$Y$19:$Y$33, 0)), $AO$1:$AU$1, 0))), 0))</f>
        <v/>
      </c>
      <c r="AW492" s="119" t="str">
        <f>IF(OR($B492="", N492="", N$10="", AW$9), "", IFERROR($B492+INDEX(Settings!$AF$19:$AF$33, MATCH(N$10, Settings!$Y$19:$Y$33, 0))+IF(INDEX(Settings!$AI$19:$AI$33, MATCH(N$10, Settings!$Y$19:$Y$33, 0))="", 0, INDEX($AO$2:$AU$8, MATCH(TEXT($B492, "ddd"), $AN$2:$AN$8, 0), MATCH(INDEX(Settings!$AI$19:$AI$33, MATCH(N$10, Settings!$Y$19:$Y$33, 0)), $AO$1:$AU$1, 0))), 0))</f>
        <v/>
      </c>
      <c r="AX492" s="119" t="str">
        <f>IF(OR($B492="", O492="", O$10="", AX$9), "", IFERROR($B492+INDEX(Settings!$AF$19:$AF$33, MATCH(O$10, Settings!$Y$19:$Y$33, 0))+IF(INDEX(Settings!$AI$19:$AI$33, MATCH(O$10, Settings!$Y$19:$Y$33, 0))="", 0, INDEX($AO$2:$AU$8, MATCH(TEXT($B492, "ddd"), $AN$2:$AN$8, 0), MATCH(INDEX(Settings!$AI$19:$AI$33, MATCH(O$10, Settings!$Y$19:$Y$33, 0)), $AO$1:$AU$1, 0))), 0))</f>
        <v/>
      </c>
      <c r="AY492" s="119" t="str">
        <f>IF(OR($B492="", P492="", P$10="", AY$9), "", IFERROR($B492+INDEX(Settings!$AF$19:$AF$33, MATCH(P$10, Settings!$Y$19:$Y$33, 0))+IF(INDEX(Settings!$AI$19:$AI$33, MATCH(P$10, Settings!$Y$19:$Y$33, 0))="", 0, INDEX($AO$2:$AU$8, MATCH(TEXT($B492, "ddd"), $AN$2:$AN$8, 0), MATCH(INDEX(Settings!$AI$19:$AI$33, MATCH(P$10, Settings!$Y$19:$Y$33, 0)), $AO$1:$AU$1, 0))), 0))</f>
        <v/>
      </c>
      <c r="AZ492" s="120" t="str">
        <f>IF(OR($B492="", Q492="", Q$10="", AZ$9), "", IFERROR($B492+INDEX(Settings!$AF$19:$AF$33, MATCH(Q$10, Settings!$Y$19:$Y$33, 0))+IF(INDEX(Settings!$AI$19:$AI$33, MATCH(Q$10, Settings!$Y$19:$Y$33, 0))="", 0, INDEX($AO$2:$AU$8, MATCH(TEXT($B492, "ddd"), $AN$2:$AN$8, 0), MATCH(INDEX(Settings!$AI$19:$AI$33, MATCH(Q$10, Settings!$Y$19:$Y$33, 0)), $AO$1:$AU$1, 0))), 0))</f>
        <v/>
      </c>
      <c r="BB492" s="118" t="str">
        <f>IF(OR(C$10="", $B492="", C492="", BB$9=""), "", IFERROR(WORKDAY((DATE(YEAR($B492), MONTH($B492)+INDEX(Settings!$AM$19:$AM$33, MATCH(C$10, Settings!$Y$19:$Y$33, 0)), IF(INDEX(Settings!$AQ$19:$AQ$33, MATCH(C$10, Settings!$Y$19:$Y$33, 0))=0, DAY($B492), INDEX(Settings!$AQ$19:$AQ$33, MATCH(C$10, Settings!$Y$19:$Y$33, 0))))-1), 1, Settings!$AY$23:$AY$38), ""))</f>
        <v/>
      </c>
      <c r="BC492" s="119" t="str">
        <f>IF(OR(D$10="", $B492="", D492="", BC$9=""), "", IFERROR(WORKDAY((DATE(YEAR($B492), MONTH($B492)+INDEX(Settings!$AM$19:$AM$33, MATCH(D$10, Settings!$Y$19:$Y$33, 0)), IF(INDEX(Settings!$AQ$19:$AQ$33, MATCH(D$10, Settings!$Y$19:$Y$33, 0))=0, DAY($B492), INDEX(Settings!$AQ$19:$AQ$33, MATCH(D$10, Settings!$Y$19:$Y$33, 0))))-1), 1, Settings!$AY$23:$AY$38), ""))</f>
        <v/>
      </c>
      <c r="BD492" s="119" t="str">
        <f>IF(OR(E$10="", $B492="", E492="", BD$9=""), "", IFERROR(WORKDAY((DATE(YEAR($B492), MONTH($B492)+INDEX(Settings!$AM$19:$AM$33, MATCH(E$10, Settings!$Y$19:$Y$33, 0)), IF(INDEX(Settings!$AQ$19:$AQ$33, MATCH(E$10, Settings!$Y$19:$Y$33, 0))=0, DAY($B492), INDEX(Settings!$AQ$19:$AQ$33, MATCH(E$10, Settings!$Y$19:$Y$33, 0))))-1), 1, Settings!$AY$23:$AY$38), ""))</f>
        <v/>
      </c>
      <c r="BE492" s="119" t="str">
        <f>IF(OR(F$10="", $B492="", F492="", BE$9=""), "", IFERROR(WORKDAY((DATE(YEAR($B492), MONTH($B492)+INDEX(Settings!$AM$19:$AM$33, MATCH(F$10, Settings!$Y$19:$Y$33, 0)), IF(INDEX(Settings!$AQ$19:$AQ$33, MATCH(F$10, Settings!$Y$19:$Y$33, 0))=0, DAY($B492), INDEX(Settings!$AQ$19:$AQ$33, MATCH(F$10, Settings!$Y$19:$Y$33, 0))))-1), 1, Settings!$AY$23:$AY$38), ""))</f>
        <v/>
      </c>
      <c r="BF492" s="119" t="str">
        <f>IF(OR(G$10="", $B492="", G492="", BF$9=""), "", IFERROR(WORKDAY((DATE(YEAR($B492), MONTH($B492)+INDEX(Settings!$AM$19:$AM$33, MATCH(G$10, Settings!$Y$19:$Y$33, 0)), IF(INDEX(Settings!$AQ$19:$AQ$33, MATCH(G$10, Settings!$Y$19:$Y$33, 0))=0, DAY($B492), INDEX(Settings!$AQ$19:$AQ$33, MATCH(G$10, Settings!$Y$19:$Y$33, 0))))-1), 1, Settings!$AY$23:$AY$38), ""))</f>
        <v/>
      </c>
      <c r="BG492" s="119" t="str">
        <f>IF(OR(H$10="", $B492="", H492="", BG$9=""), "", IFERROR(WORKDAY((DATE(YEAR($B492), MONTH($B492)+INDEX(Settings!$AM$19:$AM$33, MATCH(H$10, Settings!$Y$19:$Y$33, 0)), IF(INDEX(Settings!$AQ$19:$AQ$33, MATCH(H$10, Settings!$Y$19:$Y$33, 0))=0, DAY($B492), INDEX(Settings!$AQ$19:$AQ$33, MATCH(H$10, Settings!$Y$19:$Y$33, 0))))-1), 1, Settings!$AY$23:$AY$38), ""))</f>
        <v/>
      </c>
      <c r="BH492" s="119" t="str">
        <f>IF(OR(I$10="", $B492="", I492="", BH$9=""), "", IFERROR(WORKDAY((DATE(YEAR($B492), MONTH($B492)+INDEX(Settings!$AM$19:$AM$33, MATCH(I$10, Settings!$Y$19:$Y$33, 0)), IF(INDEX(Settings!$AQ$19:$AQ$33, MATCH(I$10, Settings!$Y$19:$Y$33, 0))=0, DAY($B492), INDEX(Settings!$AQ$19:$AQ$33, MATCH(I$10, Settings!$Y$19:$Y$33, 0))))-1), 1, Settings!$AY$23:$AY$38), ""))</f>
        <v/>
      </c>
      <c r="BI492" s="119" t="str">
        <f>IF(OR(J$10="", $B492="", J492="", BI$9=""), "", IFERROR(WORKDAY((DATE(YEAR($B492), MONTH($B492)+INDEX(Settings!$AM$19:$AM$33, MATCH(J$10, Settings!$Y$19:$Y$33, 0)), IF(INDEX(Settings!$AQ$19:$AQ$33, MATCH(J$10, Settings!$Y$19:$Y$33, 0))=0, DAY($B492), INDEX(Settings!$AQ$19:$AQ$33, MATCH(J$10, Settings!$Y$19:$Y$33, 0))))-1), 1, Settings!$AY$23:$AY$38), ""))</f>
        <v/>
      </c>
      <c r="BJ492" s="119" t="str">
        <f>IF(OR(K$10="", $B492="", K492="", BJ$9=""), "", IFERROR(WORKDAY((DATE(YEAR($B492), MONTH($B492)+INDEX(Settings!$AM$19:$AM$33, MATCH(K$10, Settings!$Y$19:$Y$33, 0)), IF(INDEX(Settings!$AQ$19:$AQ$33, MATCH(K$10, Settings!$Y$19:$Y$33, 0))=0, DAY($B492), INDEX(Settings!$AQ$19:$AQ$33, MATCH(K$10, Settings!$Y$19:$Y$33, 0))))-1), 1, Settings!$AY$23:$AY$38), ""))</f>
        <v/>
      </c>
      <c r="BK492" s="119" t="str">
        <f>IF(OR(L$10="", $B492="", L492="", BK$9=""), "", IFERROR(WORKDAY((DATE(YEAR($B492), MONTH($B492)+INDEX(Settings!$AM$19:$AM$33, MATCH(L$10, Settings!$Y$19:$Y$33, 0)), IF(INDEX(Settings!$AQ$19:$AQ$33, MATCH(L$10, Settings!$Y$19:$Y$33, 0))=0, DAY($B492), INDEX(Settings!$AQ$19:$AQ$33, MATCH(L$10, Settings!$Y$19:$Y$33, 0))))-1), 1, Settings!$AY$23:$AY$38), ""))</f>
        <v/>
      </c>
      <c r="BL492" s="119" t="str">
        <f>IF(OR(M$10="", $B492="", M492="", BL$9=""), "", IFERROR(WORKDAY((DATE(YEAR($B492), MONTH($B492)+INDEX(Settings!$AM$19:$AM$33, MATCH(M$10, Settings!$Y$19:$Y$33, 0)), IF(INDEX(Settings!$AQ$19:$AQ$33, MATCH(M$10, Settings!$Y$19:$Y$33, 0))=0, DAY($B492), INDEX(Settings!$AQ$19:$AQ$33, MATCH(M$10, Settings!$Y$19:$Y$33, 0))))-1), 1, Settings!$AY$23:$AY$38), ""))</f>
        <v/>
      </c>
      <c r="BM492" s="119" t="str">
        <f>IF(OR(N$10="", $B492="", N492="", BM$9=""), "", IFERROR(WORKDAY((DATE(YEAR($B492), MONTH($B492)+INDEX(Settings!$AM$19:$AM$33, MATCH(N$10, Settings!$Y$19:$Y$33, 0)), IF(INDEX(Settings!$AQ$19:$AQ$33, MATCH(N$10, Settings!$Y$19:$Y$33, 0))=0, DAY($B492), INDEX(Settings!$AQ$19:$AQ$33, MATCH(N$10, Settings!$Y$19:$Y$33, 0))))-1), 1, Settings!$AY$23:$AY$38), ""))</f>
        <v/>
      </c>
      <c r="BN492" s="119" t="str">
        <f>IF(OR(O$10="", $B492="", O492="", BN$9=""), "", IFERROR(WORKDAY((DATE(YEAR($B492), MONTH($B492)+INDEX(Settings!$AM$19:$AM$33, MATCH(O$10, Settings!$Y$19:$Y$33, 0)), IF(INDEX(Settings!$AQ$19:$AQ$33, MATCH(O$10, Settings!$Y$19:$Y$33, 0))=0, DAY($B492), INDEX(Settings!$AQ$19:$AQ$33, MATCH(O$10, Settings!$Y$19:$Y$33, 0))))-1), 1, Settings!$AY$23:$AY$38), ""))</f>
        <v/>
      </c>
      <c r="BO492" s="119" t="str">
        <f>IF(OR(P$10="", $B492="", P492="", BO$9=""), "", IFERROR(WORKDAY((DATE(YEAR($B492), MONTH($B492)+INDEX(Settings!$AM$19:$AM$33, MATCH(P$10, Settings!$Y$19:$Y$33, 0)), IF(INDEX(Settings!$AQ$19:$AQ$33, MATCH(P$10, Settings!$Y$19:$Y$33, 0))=0, DAY($B492), INDEX(Settings!$AQ$19:$AQ$33, MATCH(P$10, Settings!$Y$19:$Y$33, 0))))-1), 1, Settings!$AY$23:$AY$38), ""))</f>
        <v/>
      </c>
      <c r="BP492" s="120" t="str">
        <f>IF(OR(Q$10="", $B492="", Q492="", BP$9=""), "", IFERROR(WORKDAY((DATE(YEAR($B492), MONTH($B492)+INDEX(Settings!$AM$19:$AM$33, MATCH(Q$10, Settings!$Y$19:$Y$33, 0)), IF(INDEX(Settings!$AQ$19:$AQ$33, MATCH(Q$10, Settings!$Y$19:$Y$33, 0))=0, DAY($B492), INDEX(Settings!$AQ$19:$AQ$33, MATCH(Q$10, Settings!$Y$19:$Y$33, 0))))-1), 1, Settings!$AY$23:$AY$38), ""))</f>
        <v/>
      </c>
      <c r="BR492" s="118" t="str">
        <f>IF(BB492="", "", IF(BB492&lt;=$B492, WORKDAY(DATE(YEAR($BB492), MONTH(BB492)+1, DAY(BB492)-1), 1, Settings!$AY$23:$AY$38), BB492))</f>
        <v/>
      </c>
      <c r="BS492" s="119" t="str">
        <f>IF(BC492="", "", IF(BC492&lt;=$B492, WORKDAY(DATE(YEAR($BB492), MONTH(BC492)+1, DAY(BC492)-1), 1, Settings!$AY$23:$AY$38), BC492))</f>
        <v/>
      </c>
      <c r="BT492" s="119" t="str">
        <f>IF(BD492="", "", IF(BD492&lt;=$B492, WORKDAY(DATE(YEAR($BB492), MONTH(BD492)+1, DAY(BD492)-1), 1, Settings!$AY$23:$AY$38), BD492))</f>
        <v/>
      </c>
      <c r="BU492" s="119" t="str">
        <f>IF(BE492="", "", IF(BE492&lt;=$B492, WORKDAY(DATE(YEAR($BB492), MONTH(BE492)+1, DAY(BE492)-1), 1, Settings!$AY$23:$AY$38), BE492))</f>
        <v/>
      </c>
      <c r="BV492" s="119" t="str">
        <f>IF(BF492="", "", IF(BF492&lt;=$B492, WORKDAY(DATE(YEAR($BB492), MONTH(BF492)+1, DAY(BF492)-1), 1, Settings!$AY$23:$AY$38), BF492))</f>
        <v/>
      </c>
      <c r="BW492" s="119" t="str">
        <f>IF(BG492="", "", IF(BG492&lt;=$B492, WORKDAY(DATE(YEAR($BB492), MONTH(BG492)+1, DAY(BG492)-1), 1, Settings!$AY$23:$AY$38), BG492))</f>
        <v/>
      </c>
      <c r="BX492" s="119" t="str">
        <f>IF(BH492="", "", IF(BH492&lt;=$B492, WORKDAY(DATE(YEAR($BB492), MONTH(BH492)+1, DAY(BH492)-1), 1, Settings!$AY$23:$AY$38), BH492))</f>
        <v/>
      </c>
      <c r="BY492" s="119" t="str">
        <f>IF(BI492="", "", IF(BI492&lt;=$B492, WORKDAY(DATE(YEAR($BB492), MONTH(BI492)+1, DAY(BI492)-1), 1, Settings!$AY$23:$AY$38), BI492))</f>
        <v/>
      </c>
      <c r="BZ492" s="119" t="str">
        <f>IF(BJ492="", "", IF(BJ492&lt;=$B492, WORKDAY(DATE(YEAR($BB492), MONTH(BJ492)+1, DAY(BJ492)-1), 1, Settings!$AY$23:$AY$38), BJ492))</f>
        <v/>
      </c>
      <c r="CA492" s="119" t="str">
        <f>IF(BK492="", "", IF(BK492&lt;=$B492, WORKDAY(DATE(YEAR($BB492), MONTH(BK492)+1, DAY(BK492)-1), 1, Settings!$AY$23:$AY$38), BK492))</f>
        <v/>
      </c>
      <c r="CB492" s="119" t="str">
        <f>IF(BL492="", "", IF(BL492&lt;=$B492, WORKDAY(DATE(YEAR($BB492), MONTH(BL492)+1, DAY(BL492)-1), 1, Settings!$AY$23:$AY$38), BL492))</f>
        <v/>
      </c>
      <c r="CC492" s="119" t="str">
        <f>IF(BM492="", "", IF(BM492&lt;=$B492, WORKDAY(DATE(YEAR($BB492), MONTH(BM492)+1, DAY(BM492)-1), 1, Settings!$AY$23:$AY$38), BM492))</f>
        <v/>
      </c>
      <c r="CD492" s="119" t="str">
        <f>IF(BN492="", "", IF(BN492&lt;=$B492, WORKDAY(DATE(YEAR($BB492), MONTH(BN492)+1, DAY(BN492)-1), 1, Settings!$AY$23:$AY$38), BN492))</f>
        <v/>
      </c>
      <c r="CE492" s="119" t="str">
        <f>IF(BO492="", "", IF(BO492&lt;=$B492, WORKDAY(DATE(YEAR($BB492), MONTH(BO492)+1, DAY(BO492)-1), 1, Settings!$AY$23:$AY$38), BO492))</f>
        <v/>
      </c>
      <c r="CF492" s="120" t="str">
        <f>IF(BP492="", "", IF(BP492&lt;=$B492, WORKDAY(DATE(YEAR($BB492), MONTH(BP492)+1, DAY(BP492)-1), 1, Settings!$AY$23:$AY$38), BP492))</f>
        <v/>
      </c>
      <c r="CH492" s="48" t="str">
        <f t="shared" si="221"/>
        <v/>
      </c>
      <c r="CI492" s="49" t="str">
        <f t="shared" si="222"/>
        <v/>
      </c>
      <c r="CJ492" s="49" t="str">
        <f t="shared" si="223"/>
        <v/>
      </c>
      <c r="CK492" s="49" t="str">
        <f t="shared" si="224"/>
        <v/>
      </c>
      <c r="CL492" s="49" t="str">
        <f t="shared" si="225"/>
        <v/>
      </c>
      <c r="CM492" s="49" t="str">
        <f t="shared" si="226"/>
        <v/>
      </c>
      <c r="CN492" s="49" t="str">
        <f t="shared" si="227"/>
        <v/>
      </c>
      <c r="CO492" s="49" t="str">
        <f t="shared" si="228"/>
        <v/>
      </c>
      <c r="CP492" s="49" t="str">
        <f t="shared" si="229"/>
        <v/>
      </c>
      <c r="CQ492" s="49" t="str">
        <f t="shared" si="230"/>
        <v/>
      </c>
      <c r="CR492" s="49" t="str">
        <f t="shared" si="231"/>
        <v/>
      </c>
      <c r="CS492" s="49" t="str">
        <f t="shared" si="232"/>
        <v/>
      </c>
      <c r="CT492" s="49" t="str">
        <f t="shared" si="233"/>
        <v/>
      </c>
      <c r="CU492" s="49" t="str">
        <f t="shared" si="234"/>
        <v/>
      </c>
      <c r="CV492" s="16" t="str">
        <f t="shared" si="235"/>
        <v/>
      </c>
      <c r="CX492" s="48" t="str">
        <f t="shared" si="236"/>
        <v/>
      </c>
      <c r="CY492" s="49" t="str">
        <f t="shared" si="237"/>
        <v/>
      </c>
      <c r="CZ492" s="49" t="str">
        <f t="shared" si="238"/>
        <v/>
      </c>
      <c r="DA492" s="49" t="str">
        <f t="shared" si="239"/>
        <v/>
      </c>
      <c r="DB492" s="49" t="str">
        <f t="shared" si="240"/>
        <v/>
      </c>
      <c r="DC492" s="49" t="str">
        <f t="shared" si="241"/>
        <v/>
      </c>
      <c r="DD492" s="49" t="str">
        <f t="shared" si="242"/>
        <v/>
      </c>
      <c r="DE492" s="49" t="str">
        <f t="shared" si="243"/>
        <v/>
      </c>
      <c r="DF492" s="49" t="str">
        <f t="shared" si="244"/>
        <v/>
      </c>
      <c r="DG492" s="49" t="str">
        <f t="shared" si="245"/>
        <v/>
      </c>
      <c r="DH492" s="49" t="str">
        <f t="shared" si="246"/>
        <v/>
      </c>
      <c r="DI492" s="49" t="str">
        <f t="shared" si="247"/>
        <v/>
      </c>
      <c r="DJ492" s="49" t="str">
        <f t="shared" si="248"/>
        <v/>
      </c>
      <c r="DK492" s="49" t="str">
        <f t="shared" si="249"/>
        <v/>
      </c>
      <c r="DL492" s="16" t="str">
        <f t="shared" si="250"/>
        <v/>
      </c>
      <c r="DN492" s="17" t="str">
        <f t="shared" si="251"/>
        <v>Oct 2020</v>
      </c>
    </row>
    <row r="493" spans="1:118" x14ac:dyDescent="0.25">
      <c r="A493" s="30"/>
      <c r="B493" s="102">
        <f>IF(B492="", "", IFERROR(IF(B492+1&gt;Settings!$G$25, "", B492+1), ""))</f>
        <v>44129</v>
      </c>
      <c r="C493" s="294"/>
      <c r="D493" s="295"/>
      <c r="E493" s="295"/>
      <c r="F493" s="295"/>
      <c r="G493" s="295"/>
      <c r="H493" s="295"/>
      <c r="I493" s="295"/>
      <c r="J493" s="295"/>
      <c r="K493" s="295"/>
      <c r="L493" s="295"/>
      <c r="M493" s="295"/>
      <c r="N493" s="295"/>
      <c r="O493" s="295"/>
      <c r="P493" s="295"/>
      <c r="Q493" s="296"/>
      <c r="R493" s="30"/>
      <c r="T493" s="17" t="str">
        <f>IF($B493="", "", IF($B493&lt;Settings!$G$23, "Old", "New"))</f>
        <v>New</v>
      </c>
      <c r="AL493" s="118" t="str">
        <f>IF(OR($B493="", C493="", C$10="", AL$9), "", IFERROR($B493+INDEX(Settings!$AF$19:$AF$33, MATCH(C$10, Settings!$Y$19:$Y$33, 0))+IF(INDEX(Settings!$AI$19:$AI$33, MATCH(C$10, Settings!$Y$19:$Y$33, 0))="", 0, INDEX($AO$2:$AU$8, MATCH(TEXT($B493, "ddd"), $AN$2:$AN$8, 0), MATCH(INDEX(Settings!$AI$19:$AI$33, MATCH(C$10, Settings!$Y$19:$Y$33, 0)), $AO$1:$AU$1, 0))), 0))</f>
        <v/>
      </c>
      <c r="AM493" s="119" t="str">
        <f>IF(OR($B493="", D493="", D$10="", AM$9), "", IFERROR($B493+INDEX(Settings!$AF$19:$AF$33, MATCH(D$10, Settings!$Y$19:$Y$33, 0))+IF(INDEX(Settings!$AI$19:$AI$33, MATCH(D$10, Settings!$Y$19:$Y$33, 0))="", 0, INDEX($AO$2:$AU$8, MATCH(TEXT($B493, "ddd"), $AN$2:$AN$8, 0), MATCH(INDEX(Settings!$AI$19:$AI$33, MATCH(D$10, Settings!$Y$19:$Y$33, 0)), $AO$1:$AU$1, 0))), 0))</f>
        <v/>
      </c>
      <c r="AN493" s="119" t="str">
        <f>IF(OR($B493="", E493="", E$10="", AN$9), "", IFERROR($B493+INDEX(Settings!$AF$19:$AF$33, MATCH(E$10, Settings!$Y$19:$Y$33, 0))+IF(INDEX(Settings!$AI$19:$AI$33, MATCH(E$10, Settings!$Y$19:$Y$33, 0))="", 0, INDEX($AO$2:$AU$8, MATCH(TEXT($B493, "ddd"), $AN$2:$AN$8, 0), MATCH(INDEX(Settings!$AI$19:$AI$33, MATCH(E$10, Settings!$Y$19:$Y$33, 0)), $AO$1:$AU$1, 0))), 0))</f>
        <v/>
      </c>
      <c r="AO493" s="119" t="str">
        <f>IF(OR($B493="", F493="", F$10="", AO$9), "", IFERROR($B493+INDEX(Settings!$AF$19:$AF$33, MATCH(F$10, Settings!$Y$19:$Y$33, 0))+IF(INDEX(Settings!$AI$19:$AI$33, MATCH(F$10, Settings!$Y$19:$Y$33, 0))="", 0, INDEX($AO$2:$AU$8, MATCH(TEXT($B493, "ddd"), $AN$2:$AN$8, 0), MATCH(INDEX(Settings!$AI$19:$AI$33, MATCH(F$10, Settings!$Y$19:$Y$33, 0)), $AO$1:$AU$1, 0))), 0))</f>
        <v/>
      </c>
      <c r="AP493" s="119" t="str">
        <f>IF(OR($B493="", G493="", G$10="", AP$9), "", IFERROR($B493+INDEX(Settings!$AF$19:$AF$33, MATCH(G$10, Settings!$Y$19:$Y$33, 0))+IF(INDEX(Settings!$AI$19:$AI$33, MATCH(G$10, Settings!$Y$19:$Y$33, 0))="", 0, INDEX($AO$2:$AU$8, MATCH(TEXT($B493, "ddd"), $AN$2:$AN$8, 0), MATCH(INDEX(Settings!$AI$19:$AI$33, MATCH(G$10, Settings!$Y$19:$Y$33, 0)), $AO$1:$AU$1, 0))), 0))</f>
        <v/>
      </c>
      <c r="AQ493" s="119" t="str">
        <f>IF(OR($B493="", H493="", H$10="", AQ$9), "", IFERROR($B493+INDEX(Settings!$AF$19:$AF$33, MATCH(H$10, Settings!$Y$19:$Y$33, 0))+IF(INDEX(Settings!$AI$19:$AI$33, MATCH(H$10, Settings!$Y$19:$Y$33, 0))="", 0, INDEX($AO$2:$AU$8, MATCH(TEXT($B493, "ddd"), $AN$2:$AN$8, 0), MATCH(INDEX(Settings!$AI$19:$AI$33, MATCH(H$10, Settings!$Y$19:$Y$33, 0)), $AO$1:$AU$1, 0))), 0))</f>
        <v/>
      </c>
      <c r="AR493" s="119" t="str">
        <f>IF(OR($B493="", I493="", I$10="", AR$9), "", IFERROR($B493+INDEX(Settings!$AF$19:$AF$33, MATCH(I$10, Settings!$Y$19:$Y$33, 0))+IF(INDEX(Settings!$AI$19:$AI$33, MATCH(I$10, Settings!$Y$19:$Y$33, 0))="", 0, INDEX($AO$2:$AU$8, MATCH(TEXT($B493, "ddd"), $AN$2:$AN$8, 0), MATCH(INDEX(Settings!$AI$19:$AI$33, MATCH(I$10, Settings!$Y$19:$Y$33, 0)), $AO$1:$AU$1, 0))), 0))</f>
        <v/>
      </c>
      <c r="AS493" s="119" t="str">
        <f>IF(OR($B493="", J493="", J$10="", AS$9), "", IFERROR($B493+INDEX(Settings!$AF$19:$AF$33, MATCH(J$10, Settings!$Y$19:$Y$33, 0))+IF(INDEX(Settings!$AI$19:$AI$33, MATCH(J$10, Settings!$Y$19:$Y$33, 0))="", 0, INDEX($AO$2:$AU$8, MATCH(TEXT($B493, "ddd"), $AN$2:$AN$8, 0), MATCH(INDEX(Settings!$AI$19:$AI$33, MATCH(J$10, Settings!$Y$19:$Y$33, 0)), $AO$1:$AU$1, 0))), 0))</f>
        <v/>
      </c>
      <c r="AT493" s="119" t="str">
        <f>IF(OR($B493="", K493="", K$10="", AT$9), "", IFERROR($B493+INDEX(Settings!$AF$19:$AF$33, MATCH(K$10, Settings!$Y$19:$Y$33, 0))+IF(INDEX(Settings!$AI$19:$AI$33, MATCH(K$10, Settings!$Y$19:$Y$33, 0))="", 0, INDEX($AO$2:$AU$8, MATCH(TEXT($B493, "ddd"), $AN$2:$AN$8, 0), MATCH(INDEX(Settings!$AI$19:$AI$33, MATCH(K$10, Settings!$Y$19:$Y$33, 0)), $AO$1:$AU$1, 0))), 0))</f>
        <v/>
      </c>
      <c r="AU493" s="119" t="str">
        <f>IF(OR($B493="", L493="", L$10="", AU$9), "", IFERROR($B493+INDEX(Settings!$AF$19:$AF$33, MATCH(L$10, Settings!$Y$19:$Y$33, 0))+IF(INDEX(Settings!$AI$19:$AI$33, MATCH(L$10, Settings!$Y$19:$Y$33, 0))="", 0, INDEX($AO$2:$AU$8, MATCH(TEXT($B493, "ddd"), $AN$2:$AN$8, 0), MATCH(INDEX(Settings!$AI$19:$AI$33, MATCH(L$10, Settings!$Y$19:$Y$33, 0)), $AO$1:$AU$1, 0))), 0))</f>
        <v/>
      </c>
      <c r="AV493" s="119" t="str">
        <f>IF(OR($B493="", M493="", M$10="", AV$9), "", IFERROR($B493+INDEX(Settings!$AF$19:$AF$33, MATCH(M$10, Settings!$Y$19:$Y$33, 0))+IF(INDEX(Settings!$AI$19:$AI$33, MATCH(M$10, Settings!$Y$19:$Y$33, 0))="", 0, INDEX($AO$2:$AU$8, MATCH(TEXT($B493, "ddd"), $AN$2:$AN$8, 0), MATCH(INDEX(Settings!$AI$19:$AI$33, MATCH(M$10, Settings!$Y$19:$Y$33, 0)), $AO$1:$AU$1, 0))), 0))</f>
        <v/>
      </c>
      <c r="AW493" s="119" t="str">
        <f>IF(OR($B493="", N493="", N$10="", AW$9), "", IFERROR($B493+INDEX(Settings!$AF$19:$AF$33, MATCH(N$10, Settings!$Y$19:$Y$33, 0))+IF(INDEX(Settings!$AI$19:$AI$33, MATCH(N$10, Settings!$Y$19:$Y$33, 0))="", 0, INDEX($AO$2:$AU$8, MATCH(TEXT($B493, "ddd"), $AN$2:$AN$8, 0), MATCH(INDEX(Settings!$AI$19:$AI$33, MATCH(N$10, Settings!$Y$19:$Y$33, 0)), $AO$1:$AU$1, 0))), 0))</f>
        <v/>
      </c>
      <c r="AX493" s="119" t="str">
        <f>IF(OR($B493="", O493="", O$10="", AX$9), "", IFERROR($B493+INDEX(Settings!$AF$19:$AF$33, MATCH(O$10, Settings!$Y$19:$Y$33, 0))+IF(INDEX(Settings!$AI$19:$AI$33, MATCH(O$10, Settings!$Y$19:$Y$33, 0))="", 0, INDEX($AO$2:$AU$8, MATCH(TEXT($B493, "ddd"), $AN$2:$AN$8, 0), MATCH(INDEX(Settings!$AI$19:$AI$33, MATCH(O$10, Settings!$Y$19:$Y$33, 0)), $AO$1:$AU$1, 0))), 0))</f>
        <v/>
      </c>
      <c r="AY493" s="119" t="str">
        <f>IF(OR($B493="", P493="", P$10="", AY$9), "", IFERROR($B493+INDEX(Settings!$AF$19:$AF$33, MATCH(P$10, Settings!$Y$19:$Y$33, 0))+IF(INDEX(Settings!$AI$19:$AI$33, MATCH(P$10, Settings!$Y$19:$Y$33, 0))="", 0, INDEX($AO$2:$AU$8, MATCH(TEXT($B493, "ddd"), $AN$2:$AN$8, 0), MATCH(INDEX(Settings!$AI$19:$AI$33, MATCH(P$10, Settings!$Y$19:$Y$33, 0)), $AO$1:$AU$1, 0))), 0))</f>
        <v/>
      </c>
      <c r="AZ493" s="120" t="str">
        <f>IF(OR($B493="", Q493="", Q$10="", AZ$9), "", IFERROR($B493+INDEX(Settings!$AF$19:$AF$33, MATCH(Q$10, Settings!$Y$19:$Y$33, 0))+IF(INDEX(Settings!$AI$19:$AI$33, MATCH(Q$10, Settings!$Y$19:$Y$33, 0))="", 0, INDEX($AO$2:$AU$8, MATCH(TEXT($B493, "ddd"), $AN$2:$AN$8, 0), MATCH(INDEX(Settings!$AI$19:$AI$33, MATCH(Q$10, Settings!$Y$19:$Y$33, 0)), $AO$1:$AU$1, 0))), 0))</f>
        <v/>
      </c>
      <c r="BB493" s="118" t="str">
        <f>IF(OR(C$10="", $B493="", C493="", BB$9=""), "", IFERROR(WORKDAY((DATE(YEAR($B493), MONTH($B493)+INDEX(Settings!$AM$19:$AM$33, MATCH(C$10, Settings!$Y$19:$Y$33, 0)), IF(INDEX(Settings!$AQ$19:$AQ$33, MATCH(C$10, Settings!$Y$19:$Y$33, 0))=0, DAY($B493), INDEX(Settings!$AQ$19:$AQ$33, MATCH(C$10, Settings!$Y$19:$Y$33, 0))))-1), 1, Settings!$AY$23:$AY$38), ""))</f>
        <v/>
      </c>
      <c r="BC493" s="119" t="str">
        <f>IF(OR(D$10="", $B493="", D493="", BC$9=""), "", IFERROR(WORKDAY((DATE(YEAR($B493), MONTH($B493)+INDEX(Settings!$AM$19:$AM$33, MATCH(D$10, Settings!$Y$19:$Y$33, 0)), IF(INDEX(Settings!$AQ$19:$AQ$33, MATCH(D$10, Settings!$Y$19:$Y$33, 0))=0, DAY($B493), INDEX(Settings!$AQ$19:$AQ$33, MATCH(D$10, Settings!$Y$19:$Y$33, 0))))-1), 1, Settings!$AY$23:$AY$38), ""))</f>
        <v/>
      </c>
      <c r="BD493" s="119" t="str">
        <f>IF(OR(E$10="", $B493="", E493="", BD$9=""), "", IFERROR(WORKDAY((DATE(YEAR($B493), MONTH($B493)+INDEX(Settings!$AM$19:$AM$33, MATCH(E$10, Settings!$Y$19:$Y$33, 0)), IF(INDEX(Settings!$AQ$19:$AQ$33, MATCH(E$10, Settings!$Y$19:$Y$33, 0))=0, DAY($B493), INDEX(Settings!$AQ$19:$AQ$33, MATCH(E$10, Settings!$Y$19:$Y$33, 0))))-1), 1, Settings!$AY$23:$AY$38), ""))</f>
        <v/>
      </c>
      <c r="BE493" s="119" t="str">
        <f>IF(OR(F$10="", $B493="", F493="", BE$9=""), "", IFERROR(WORKDAY((DATE(YEAR($B493), MONTH($B493)+INDEX(Settings!$AM$19:$AM$33, MATCH(F$10, Settings!$Y$19:$Y$33, 0)), IF(INDEX(Settings!$AQ$19:$AQ$33, MATCH(F$10, Settings!$Y$19:$Y$33, 0))=0, DAY($B493), INDEX(Settings!$AQ$19:$AQ$33, MATCH(F$10, Settings!$Y$19:$Y$33, 0))))-1), 1, Settings!$AY$23:$AY$38), ""))</f>
        <v/>
      </c>
      <c r="BF493" s="119" t="str">
        <f>IF(OR(G$10="", $B493="", G493="", BF$9=""), "", IFERROR(WORKDAY((DATE(YEAR($B493), MONTH($B493)+INDEX(Settings!$AM$19:$AM$33, MATCH(G$10, Settings!$Y$19:$Y$33, 0)), IF(INDEX(Settings!$AQ$19:$AQ$33, MATCH(G$10, Settings!$Y$19:$Y$33, 0))=0, DAY($B493), INDEX(Settings!$AQ$19:$AQ$33, MATCH(G$10, Settings!$Y$19:$Y$33, 0))))-1), 1, Settings!$AY$23:$AY$38), ""))</f>
        <v/>
      </c>
      <c r="BG493" s="119" t="str">
        <f>IF(OR(H$10="", $B493="", H493="", BG$9=""), "", IFERROR(WORKDAY((DATE(YEAR($B493), MONTH($B493)+INDEX(Settings!$AM$19:$AM$33, MATCH(H$10, Settings!$Y$19:$Y$33, 0)), IF(INDEX(Settings!$AQ$19:$AQ$33, MATCH(H$10, Settings!$Y$19:$Y$33, 0))=0, DAY($B493), INDEX(Settings!$AQ$19:$AQ$33, MATCH(H$10, Settings!$Y$19:$Y$33, 0))))-1), 1, Settings!$AY$23:$AY$38), ""))</f>
        <v/>
      </c>
      <c r="BH493" s="119" t="str">
        <f>IF(OR(I$10="", $B493="", I493="", BH$9=""), "", IFERROR(WORKDAY((DATE(YEAR($B493), MONTH($B493)+INDEX(Settings!$AM$19:$AM$33, MATCH(I$10, Settings!$Y$19:$Y$33, 0)), IF(INDEX(Settings!$AQ$19:$AQ$33, MATCH(I$10, Settings!$Y$19:$Y$33, 0))=0, DAY($B493), INDEX(Settings!$AQ$19:$AQ$33, MATCH(I$10, Settings!$Y$19:$Y$33, 0))))-1), 1, Settings!$AY$23:$AY$38), ""))</f>
        <v/>
      </c>
      <c r="BI493" s="119" t="str">
        <f>IF(OR(J$10="", $B493="", J493="", BI$9=""), "", IFERROR(WORKDAY((DATE(YEAR($B493), MONTH($B493)+INDEX(Settings!$AM$19:$AM$33, MATCH(J$10, Settings!$Y$19:$Y$33, 0)), IF(INDEX(Settings!$AQ$19:$AQ$33, MATCH(J$10, Settings!$Y$19:$Y$33, 0))=0, DAY($B493), INDEX(Settings!$AQ$19:$AQ$33, MATCH(J$10, Settings!$Y$19:$Y$33, 0))))-1), 1, Settings!$AY$23:$AY$38), ""))</f>
        <v/>
      </c>
      <c r="BJ493" s="119" t="str">
        <f>IF(OR(K$10="", $B493="", K493="", BJ$9=""), "", IFERROR(WORKDAY((DATE(YEAR($B493), MONTH($B493)+INDEX(Settings!$AM$19:$AM$33, MATCH(K$10, Settings!$Y$19:$Y$33, 0)), IF(INDEX(Settings!$AQ$19:$AQ$33, MATCH(K$10, Settings!$Y$19:$Y$33, 0))=0, DAY($B493), INDEX(Settings!$AQ$19:$AQ$33, MATCH(K$10, Settings!$Y$19:$Y$33, 0))))-1), 1, Settings!$AY$23:$AY$38), ""))</f>
        <v/>
      </c>
      <c r="BK493" s="119" t="str">
        <f>IF(OR(L$10="", $B493="", L493="", BK$9=""), "", IFERROR(WORKDAY((DATE(YEAR($B493), MONTH($B493)+INDEX(Settings!$AM$19:$AM$33, MATCH(L$10, Settings!$Y$19:$Y$33, 0)), IF(INDEX(Settings!$AQ$19:$AQ$33, MATCH(L$10, Settings!$Y$19:$Y$33, 0))=0, DAY($B493), INDEX(Settings!$AQ$19:$AQ$33, MATCH(L$10, Settings!$Y$19:$Y$33, 0))))-1), 1, Settings!$AY$23:$AY$38), ""))</f>
        <v/>
      </c>
      <c r="BL493" s="119" t="str">
        <f>IF(OR(M$10="", $B493="", M493="", BL$9=""), "", IFERROR(WORKDAY((DATE(YEAR($B493), MONTH($B493)+INDEX(Settings!$AM$19:$AM$33, MATCH(M$10, Settings!$Y$19:$Y$33, 0)), IF(INDEX(Settings!$AQ$19:$AQ$33, MATCH(M$10, Settings!$Y$19:$Y$33, 0))=0, DAY($B493), INDEX(Settings!$AQ$19:$AQ$33, MATCH(M$10, Settings!$Y$19:$Y$33, 0))))-1), 1, Settings!$AY$23:$AY$38), ""))</f>
        <v/>
      </c>
      <c r="BM493" s="119" t="str">
        <f>IF(OR(N$10="", $B493="", N493="", BM$9=""), "", IFERROR(WORKDAY((DATE(YEAR($B493), MONTH($B493)+INDEX(Settings!$AM$19:$AM$33, MATCH(N$10, Settings!$Y$19:$Y$33, 0)), IF(INDEX(Settings!$AQ$19:$AQ$33, MATCH(N$10, Settings!$Y$19:$Y$33, 0))=0, DAY($B493), INDEX(Settings!$AQ$19:$AQ$33, MATCH(N$10, Settings!$Y$19:$Y$33, 0))))-1), 1, Settings!$AY$23:$AY$38), ""))</f>
        <v/>
      </c>
      <c r="BN493" s="119" t="str">
        <f>IF(OR(O$10="", $B493="", O493="", BN$9=""), "", IFERROR(WORKDAY((DATE(YEAR($B493), MONTH($B493)+INDEX(Settings!$AM$19:$AM$33, MATCH(O$10, Settings!$Y$19:$Y$33, 0)), IF(INDEX(Settings!$AQ$19:$AQ$33, MATCH(O$10, Settings!$Y$19:$Y$33, 0))=0, DAY($B493), INDEX(Settings!$AQ$19:$AQ$33, MATCH(O$10, Settings!$Y$19:$Y$33, 0))))-1), 1, Settings!$AY$23:$AY$38), ""))</f>
        <v/>
      </c>
      <c r="BO493" s="119" t="str">
        <f>IF(OR(P$10="", $B493="", P493="", BO$9=""), "", IFERROR(WORKDAY((DATE(YEAR($B493), MONTH($B493)+INDEX(Settings!$AM$19:$AM$33, MATCH(P$10, Settings!$Y$19:$Y$33, 0)), IF(INDEX(Settings!$AQ$19:$AQ$33, MATCH(P$10, Settings!$Y$19:$Y$33, 0))=0, DAY($B493), INDEX(Settings!$AQ$19:$AQ$33, MATCH(P$10, Settings!$Y$19:$Y$33, 0))))-1), 1, Settings!$AY$23:$AY$38), ""))</f>
        <v/>
      </c>
      <c r="BP493" s="120" t="str">
        <f>IF(OR(Q$10="", $B493="", Q493="", BP$9=""), "", IFERROR(WORKDAY((DATE(YEAR($B493), MONTH($B493)+INDEX(Settings!$AM$19:$AM$33, MATCH(Q$10, Settings!$Y$19:$Y$33, 0)), IF(INDEX(Settings!$AQ$19:$AQ$33, MATCH(Q$10, Settings!$Y$19:$Y$33, 0))=0, DAY($B493), INDEX(Settings!$AQ$19:$AQ$33, MATCH(Q$10, Settings!$Y$19:$Y$33, 0))))-1), 1, Settings!$AY$23:$AY$38), ""))</f>
        <v/>
      </c>
      <c r="BR493" s="118" t="str">
        <f>IF(BB493="", "", IF(BB493&lt;=$B493, WORKDAY(DATE(YEAR($BB493), MONTH(BB493)+1, DAY(BB493)-1), 1, Settings!$AY$23:$AY$38), BB493))</f>
        <v/>
      </c>
      <c r="BS493" s="119" t="str">
        <f>IF(BC493="", "", IF(BC493&lt;=$B493, WORKDAY(DATE(YEAR($BB493), MONTH(BC493)+1, DAY(BC493)-1), 1, Settings!$AY$23:$AY$38), BC493))</f>
        <v/>
      </c>
      <c r="BT493" s="119" t="str">
        <f>IF(BD493="", "", IF(BD493&lt;=$B493, WORKDAY(DATE(YEAR($BB493), MONTH(BD493)+1, DAY(BD493)-1), 1, Settings!$AY$23:$AY$38), BD493))</f>
        <v/>
      </c>
      <c r="BU493" s="119" t="str">
        <f>IF(BE493="", "", IF(BE493&lt;=$B493, WORKDAY(DATE(YEAR($BB493), MONTH(BE493)+1, DAY(BE493)-1), 1, Settings!$AY$23:$AY$38), BE493))</f>
        <v/>
      </c>
      <c r="BV493" s="119" t="str">
        <f>IF(BF493="", "", IF(BF493&lt;=$B493, WORKDAY(DATE(YEAR($BB493), MONTH(BF493)+1, DAY(BF493)-1), 1, Settings!$AY$23:$AY$38), BF493))</f>
        <v/>
      </c>
      <c r="BW493" s="119" t="str">
        <f>IF(BG493="", "", IF(BG493&lt;=$B493, WORKDAY(DATE(YEAR($BB493), MONTH(BG493)+1, DAY(BG493)-1), 1, Settings!$AY$23:$AY$38), BG493))</f>
        <v/>
      </c>
      <c r="BX493" s="119" t="str">
        <f>IF(BH493="", "", IF(BH493&lt;=$B493, WORKDAY(DATE(YEAR($BB493), MONTH(BH493)+1, DAY(BH493)-1), 1, Settings!$AY$23:$AY$38), BH493))</f>
        <v/>
      </c>
      <c r="BY493" s="119" t="str">
        <f>IF(BI493="", "", IF(BI493&lt;=$B493, WORKDAY(DATE(YEAR($BB493), MONTH(BI493)+1, DAY(BI493)-1), 1, Settings!$AY$23:$AY$38), BI493))</f>
        <v/>
      </c>
      <c r="BZ493" s="119" t="str">
        <f>IF(BJ493="", "", IF(BJ493&lt;=$B493, WORKDAY(DATE(YEAR($BB493), MONTH(BJ493)+1, DAY(BJ493)-1), 1, Settings!$AY$23:$AY$38), BJ493))</f>
        <v/>
      </c>
      <c r="CA493" s="119" t="str">
        <f>IF(BK493="", "", IF(BK493&lt;=$B493, WORKDAY(DATE(YEAR($BB493), MONTH(BK493)+1, DAY(BK493)-1), 1, Settings!$AY$23:$AY$38), BK493))</f>
        <v/>
      </c>
      <c r="CB493" s="119" t="str">
        <f>IF(BL493="", "", IF(BL493&lt;=$B493, WORKDAY(DATE(YEAR($BB493), MONTH(BL493)+1, DAY(BL493)-1), 1, Settings!$AY$23:$AY$38), BL493))</f>
        <v/>
      </c>
      <c r="CC493" s="119" t="str">
        <f>IF(BM493="", "", IF(BM493&lt;=$B493, WORKDAY(DATE(YEAR($BB493), MONTH(BM493)+1, DAY(BM493)-1), 1, Settings!$AY$23:$AY$38), BM493))</f>
        <v/>
      </c>
      <c r="CD493" s="119" t="str">
        <f>IF(BN493="", "", IF(BN493&lt;=$B493, WORKDAY(DATE(YEAR($BB493), MONTH(BN493)+1, DAY(BN493)-1), 1, Settings!$AY$23:$AY$38), BN493))</f>
        <v/>
      </c>
      <c r="CE493" s="119" t="str">
        <f>IF(BO493="", "", IF(BO493&lt;=$B493, WORKDAY(DATE(YEAR($BB493), MONTH(BO493)+1, DAY(BO493)-1), 1, Settings!$AY$23:$AY$38), BO493))</f>
        <v/>
      </c>
      <c r="CF493" s="120" t="str">
        <f>IF(BP493="", "", IF(BP493&lt;=$B493, WORKDAY(DATE(YEAR($BB493), MONTH(BP493)+1, DAY(BP493)-1), 1, Settings!$AY$23:$AY$38), BP493))</f>
        <v/>
      </c>
      <c r="CH493" s="48" t="str">
        <f t="shared" si="221"/>
        <v/>
      </c>
      <c r="CI493" s="49" t="str">
        <f t="shared" si="222"/>
        <v/>
      </c>
      <c r="CJ493" s="49" t="str">
        <f t="shared" si="223"/>
        <v/>
      </c>
      <c r="CK493" s="49" t="str">
        <f t="shared" si="224"/>
        <v/>
      </c>
      <c r="CL493" s="49" t="str">
        <f t="shared" si="225"/>
        <v/>
      </c>
      <c r="CM493" s="49" t="str">
        <f t="shared" si="226"/>
        <v/>
      </c>
      <c r="CN493" s="49" t="str">
        <f t="shared" si="227"/>
        <v/>
      </c>
      <c r="CO493" s="49" t="str">
        <f t="shared" si="228"/>
        <v/>
      </c>
      <c r="CP493" s="49" t="str">
        <f t="shared" si="229"/>
        <v/>
      </c>
      <c r="CQ493" s="49" t="str">
        <f t="shared" si="230"/>
        <v/>
      </c>
      <c r="CR493" s="49" t="str">
        <f t="shared" si="231"/>
        <v/>
      </c>
      <c r="CS493" s="49" t="str">
        <f t="shared" si="232"/>
        <v/>
      </c>
      <c r="CT493" s="49" t="str">
        <f t="shared" si="233"/>
        <v/>
      </c>
      <c r="CU493" s="49" t="str">
        <f t="shared" si="234"/>
        <v/>
      </c>
      <c r="CV493" s="16" t="str">
        <f t="shared" si="235"/>
        <v/>
      </c>
      <c r="CX493" s="48" t="str">
        <f t="shared" si="236"/>
        <v/>
      </c>
      <c r="CY493" s="49" t="str">
        <f t="shared" si="237"/>
        <v/>
      </c>
      <c r="CZ493" s="49" t="str">
        <f t="shared" si="238"/>
        <v/>
      </c>
      <c r="DA493" s="49" t="str">
        <f t="shared" si="239"/>
        <v/>
      </c>
      <c r="DB493" s="49" t="str">
        <f t="shared" si="240"/>
        <v/>
      </c>
      <c r="DC493" s="49" t="str">
        <f t="shared" si="241"/>
        <v/>
      </c>
      <c r="DD493" s="49" t="str">
        <f t="shared" si="242"/>
        <v/>
      </c>
      <c r="DE493" s="49" t="str">
        <f t="shared" si="243"/>
        <v/>
      </c>
      <c r="DF493" s="49" t="str">
        <f t="shared" si="244"/>
        <v/>
      </c>
      <c r="DG493" s="49" t="str">
        <f t="shared" si="245"/>
        <v/>
      </c>
      <c r="DH493" s="49" t="str">
        <f t="shared" si="246"/>
        <v/>
      </c>
      <c r="DI493" s="49" t="str">
        <f t="shared" si="247"/>
        <v/>
      </c>
      <c r="DJ493" s="49" t="str">
        <f t="shared" si="248"/>
        <v/>
      </c>
      <c r="DK493" s="49" t="str">
        <f t="shared" si="249"/>
        <v/>
      </c>
      <c r="DL493" s="16" t="str">
        <f t="shared" si="250"/>
        <v/>
      </c>
      <c r="DN493" s="17" t="str">
        <f t="shared" si="251"/>
        <v>Oct 2020</v>
      </c>
    </row>
    <row r="494" spans="1:118" x14ac:dyDescent="0.25">
      <c r="A494" s="30"/>
      <c r="B494" s="102">
        <f>IF(B493="", "", IFERROR(IF(B493+1&gt;Settings!$G$25, "", B493+1), ""))</f>
        <v>44130</v>
      </c>
      <c r="C494" s="294"/>
      <c r="D494" s="295"/>
      <c r="E494" s="295"/>
      <c r="F494" s="295"/>
      <c r="G494" s="295"/>
      <c r="H494" s="295"/>
      <c r="I494" s="295"/>
      <c r="J494" s="295"/>
      <c r="K494" s="295"/>
      <c r="L494" s="295"/>
      <c r="M494" s="295"/>
      <c r="N494" s="295"/>
      <c r="O494" s="295"/>
      <c r="P494" s="295"/>
      <c r="Q494" s="296"/>
      <c r="R494" s="30"/>
      <c r="T494" s="17" t="str">
        <f>IF($B494="", "", IF($B494&lt;Settings!$G$23, "Old", "New"))</f>
        <v>New</v>
      </c>
      <c r="AL494" s="118" t="str">
        <f>IF(OR($B494="", C494="", C$10="", AL$9), "", IFERROR($B494+INDEX(Settings!$AF$19:$AF$33, MATCH(C$10, Settings!$Y$19:$Y$33, 0))+IF(INDEX(Settings!$AI$19:$AI$33, MATCH(C$10, Settings!$Y$19:$Y$33, 0))="", 0, INDEX($AO$2:$AU$8, MATCH(TEXT($B494, "ddd"), $AN$2:$AN$8, 0), MATCH(INDEX(Settings!$AI$19:$AI$33, MATCH(C$10, Settings!$Y$19:$Y$33, 0)), $AO$1:$AU$1, 0))), 0))</f>
        <v/>
      </c>
      <c r="AM494" s="119" t="str">
        <f>IF(OR($B494="", D494="", D$10="", AM$9), "", IFERROR($B494+INDEX(Settings!$AF$19:$AF$33, MATCH(D$10, Settings!$Y$19:$Y$33, 0))+IF(INDEX(Settings!$AI$19:$AI$33, MATCH(D$10, Settings!$Y$19:$Y$33, 0))="", 0, INDEX($AO$2:$AU$8, MATCH(TEXT($B494, "ddd"), $AN$2:$AN$8, 0), MATCH(INDEX(Settings!$AI$19:$AI$33, MATCH(D$10, Settings!$Y$19:$Y$33, 0)), $AO$1:$AU$1, 0))), 0))</f>
        <v/>
      </c>
      <c r="AN494" s="119" t="str">
        <f>IF(OR($B494="", E494="", E$10="", AN$9), "", IFERROR($B494+INDEX(Settings!$AF$19:$AF$33, MATCH(E$10, Settings!$Y$19:$Y$33, 0))+IF(INDEX(Settings!$AI$19:$AI$33, MATCH(E$10, Settings!$Y$19:$Y$33, 0))="", 0, INDEX($AO$2:$AU$8, MATCH(TEXT($B494, "ddd"), $AN$2:$AN$8, 0), MATCH(INDEX(Settings!$AI$19:$AI$33, MATCH(E$10, Settings!$Y$19:$Y$33, 0)), $AO$1:$AU$1, 0))), 0))</f>
        <v/>
      </c>
      <c r="AO494" s="119" t="str">
        <f>IF(OR($B494="", F494="", F$10="", AO$9), "", IFERROR($B494+INDEX(Settings!$AF$19:$AF$33, MATCH(F$10, Settings!$Y$19:$Y$33, 0))+IF(INDEX(Settings!$AI$19:$AI$33, MATCH(F$10, Settings!$Y$19:$Y$33, 0))="", 0, INDEX($AO$2:$AU$8, MATCH(TEXT($B494, "ddd"), $AN$2:$AN$8, 0), MATCH(INDEX(Settings!$AI$19:$AI$33, MATCH(F$10, Settings!$Y$19:$Y$33, 0)), $AO$1:$AU$1, 0))), 0))</f>
        <v/>
      </c>
      <c r="AP494" s="119" t="str">
        <f>IF(OR($B494="", G494="", G$10="", AP$9), "", IFERROR($B494+INDEX(Settings!$AF$19:$AF$33, MATCH(G$10, Settings!$Y$19:$Y$33, 0))+IF(INDEX(Settings!$AI$19:$AI$33, MATCH(G$10, Settings!$Y$19:$Y$33, 0))="", 0, INDEX($AO$2:$AU$8, MATCH(TEXT($B494, "ddd"), $AN$2:$AN$8, 0), MATCH(INDEX(Settings!$AI$19:$AI$33, MATCH(G$10, Settings!$Y$19:$Y$33, 0)), $AO$1:$AU$1, 0))), 0))</f>
        <v/>
      </c>
      <c r="AQ494" s="119" t="str">
        <f>IF(OR($B494="", H494="", H$10="", AQ$9), "", IFERROR($B494+INDEX(Settings!$AF$19:$AF$33, MATCH(H$10, Settings!$Y$19:$Y$33, 0))+IF(INDEX(Settings!$AI$19:$AI$33, MATCH(H$10, Settings!$Y$19:$Y$33, 0))="", 0, INDEX($AO$2:$AU$8, MATCH(TEXT($B494, "ddd"), $AN$2:$AN$8, 0), MATCH(INDEX(Settings!$AI$19:$AI$33, MATCH(H$10, Settings!$Y$19:$Y$33, 0)), $AO$1:$AU$1, 0))), 0))</f>
        <v/>
      </c>
      <c r="AR494" s="119" t="str">
        <f>IF(OR($B494="", I494="", I$10="", AR$9), "", IFERROR($B494+INDEX(Settings!$AF$19:$AF$33, MATCH(I$10, Settings!$Y$19:$Y$33, 0))+IF(INDEX(Settings!$AI$19:$AI$33, MATCH(I$10, Settings!$Y$19:$Y$33, 0))="", 0, INDEX($AO$2:$AU$8, MATCH(TEXT($B494, "ddd"), $AN$2:$AN$8, 0), MATCH(INDEX(Settings!$AI$19:$AI$33, MATCH(I$10, Settings!$Y$19:$Y$33, 0)), $AO$1:$AU$1, 0))), 0))</f>
        <v/>
      </c>
      <c r="AS494" s="119" t="str">
        <f>IF(OR($B494="", J494="", J$10="", AS$9), "", IFERROR($B494+INDEX(Settings!$AF$19:$AF$33, MATCH(J$10, Settings!$Y$19:$Y$33, 0))+IF(INDEX(Settings!$AI$19:$AI$33, MATCH(J$10, Settings!$Y$19:$Y$33, 0))="", 0, INDEX($AO$2:$AU$8, MATCH(TEXT($B494, "ddd"), $AN$2:$AN$8, 0), MATCH(INDEX(Settings!$AI$19:$AI$33, MATCH(J$10, Settings!$Y$19:$Y$33, 0)), $AO$1:$AU$1, 0))), 0))</f>
        <v/>
      </c>
      <c r="AT494" s="119" t="str">
        <f>IF(OR($B494="", K494="", K$10="", AT$9), "", IFERROR($B494+INDEX(Settings!$AF$19:$AF$33, MATCH(K$10, Settings!$Y$19:$Y$33, 0))+IF(INDEX(Settings!$AI$19:$AI$33, MATCH(K$10, Settings!$Y$19:$Y$33, 0))="", 0, INDEX($AO$2:$AU$8, MATCH(TEXT($B494, "ddd"), $AN$2:$AN$8, 0), MATCH(INDEX(Settings!$AI$19:$AI$33, MATCH(K$10, Settings!$Y$19:$Y$33, 0)), $AO$1:$AU$1, 0))), 0))</f>
        <v/>
      </c>
      <c r="AU494" s="119" t="str">
        <f>IF(OR($B494="", L494="", L$10="", AU$9), "", IFERROR($B494+INDEX(Settings!$AF$19:$AF$33, MATCH(L$10, Settings!$Y$19:$Y$33, 0))+IF(INDEX(Settings!$AI$19:$AI$33, MATCH(L$10, Settings!$Y$19:$Y$33, 0))="", 0, INDEX($AO$2:$AU$8, MATCH(TEXT($B494, "ddd"), $AN$2:$AN$8, 0), MATCH(INDEX(Settings!$AI$19:$AI$33, MATCH(L$10, Settings!$Y$19:$Y$33, 0)), $AO$1:$AU$1, 0))), 0))</f>
        <v/>
      </c>
      <c r="AV494" s="119" t="str">
        <f>IF(OR($B494="", M494="", M$10="", AV$9), "", IFERROR($B494+INDEX(Settings!$AF$19:$AF$33, MATCH(M$10, Settings!$Y$19:$Y$33, 0))+IF(INDEX(Settings!$AI$19:$AI$33, MATCH(M$10, Settings!$Y$19:$Y$33, 0))="", 0, INDEX($AO$2:$AU$8, MATCH(TEXT($B494, "ddd"), $AN$2:$AN$8, 0), MATCH(INDEX(Settings!$AI$19:$AI$33, MATCH(M$10, Settings!$Y$19:$Y$33, 0)), $AO$1:$AU$1, 0))), 0))</f>
        <v/>
      </c>
      <c r="AW494" s="119" t="str">
        <f>IF(OR($B494="", N494="", N$10="", AW$9), "", IFERROR($B494+INDEX(Settings!$AF$19:$AF$33, MATCH(N$10, Settings!$Y$19:$Y$33, 0))+IF(INDEX(Settings!$AI$19:$AI$33, MATCH(N$10, Settings!$Y$19:$Y$33, 0))="", 0, INDEX($AO$2:$AU$8, MATCH(TEXT($B494, "ddd"), $AN$2:$AN$8, 0), MATCH(INDEX(Settings!$AI$19:$AI$33, MATCH(N$10, Settings!$Y$19:$Y$33, 0)), $AO$1:$AU$1, 0))), 0))</f>
        <v/>
      </c>
      <c r="AX494" s="119" t="str">
        <f>IF(OR($B494="", O494="", O$10="", AX$9), "", IFERROR($B494+INDEX(Settings!$AF$19:$AF$33, MATCH(O$10, Settings!$Y$19:$Y$33, 0))+IF(INDEX(Settings!$AI$19:$AI$33, MATCH(O$10, Settings!$Y$19:$Y$33, 0))="", 0, INDEX($AO$2:$AU$8, MATCH(TEXT($B494, "ddd"), $AN$2:$AN$8, 0), MATCH(INDEX(Settings!$AI$19:$AI$33, MATCH(O$10, Settings!$Y$19:$Y$33, 0)), $AO$1:$AU$1, 0))), 0))</f>
        <v/>
      </c>
      <c r="AY494" s="119" t="str">
        <f>IF(OR($B494="", P494="", P$10="", AY$9), "", IFERROR($B494+INDEX(Settings!$AF$19:$AF$33, MATCH(P$10, Settings!$Y$19:$Y$33, 0))+IF(INDEX(Settings!$AI$19:$AI$33, MATCH(P$10, Settings!$Y$19:$Y$33, 0))="", 0, INDEX($AO$2:$AU$8, MATCH(TEXT($B494, "ddd"), $AN$2:$AN$8, 0), MATCH(INDEX(Settings!$AI$19:$AI$33, MATCH(P$10, Settings!$Y$19:$Y$33, 0)), $AO$1:$AU$1, 0))), 0))</f>
        <v/>
      </c>
      <c r="AZ494" s="120" t="str">
        <f>IF(OR($B494="", Q494="", Q$10="", AZ$9), "", IFERROR($B494+INDEX(Settings!$AF$19:$AF$33, MATCH(Q$10, Settings!$Y$19:$Y$33, 0))+IF(INDEX(Settings!$AI$19:$AI$33, MATCH(Q$10, Settings!$Y$19:$Y$33, 0))="", 0, INDEX($AO$2:$AU$8, MATCH(TEXT($B494, "ddd"), $AN$2:$AN$8, 0), MATCH(INDEX(Settings!$AI$19:$AI$33, MATCH(Q$10, Settings!$Y$19:$Y$33, 0)), $AO$1:$AU$1, 0))), 0))</f>
        <v/>
      </c>
      <c r="BB494" s="118" t="str">
        <f>IF(OR(C$10="", $B494="", C494="", BB$9=""), "", IFERROR(WORKDAY((DATE(YEAR($B494), MONTH($B494)+INDEX(Settings!$AM$19:$AM$33, MATCH(C$10, Settings!$Y$19:$Y$33, 0)), IF(INDEX(Settings!$AQ$19:$AQ$33, MATCH(C$10, Settings!$Y$19:$Y$33, 0))=0, DAY($B494), INDEX(Settings!$AQ$19:$AQ$33, MATCH(C$10, Settings!$Y$19:$Y$33, 0))))-1), 1, Settings!$AY$23:$AY$38), ""))</f>
        <v/>
      </c>
      <c r="BC494" s="119" t="str">
        <f>IF(OR(D$10="", $B494="", D494="", BC$9=""), "", IFERROR(WORKDAY((DATE(YEAR($B494), MONTH($B494)+INDEX(Settings!$AM$19:$AM$33, MATCH(D$10, Settings!$Y$19:$Y$33, 0)), IF(INDEX(Settings!$AQ$19:$AQ$33, MATCH(D$10, Settings!$Y$19:$Y$33, 0))=0, DAY($B494), INDEX(Settings!$AQ$19:$AQ$33, MATCH(D$10, Settings!$Y$19:$Y$33, 0))))-1), 1, Settings!$AY$23:$AY$38), ""))</f>
        <v/>
      </c>
      <c r="BD494" s="119" t="str">
        <f>IF(OR(E$10="", $B494="", E494="", BD$9=""), "", IFERROR(WORKDAY((DATE(YEAR($B494), MONTH($B494)+INDEX(Settings!$AM$19:$AM$33, MATCH(E$10, Settings!$Y$19:$Y$33, 0)), IF(INDEX(Settings!$AQ$19:$AQ$33, MATCH(E$10, Settings!$Y$19:$Y$33, 0))=0, DAY($B494), INDEX(Settings!$AQ$19:$AQ$33, MATCH(E$10, Settings!$Y$19:$Y$33, 0))))-1), 1, Settings!$AY$23:$AY$38), ""))</f>
        <v/>
      </c>
      <c r="BE494" s="119" t="str">
        <f>IF(OR(F$10="", $B494="", F494="", BE$9=""), "", IFERROR(WORKDAY((DATE(YEAR($B494), MONTH($B494)+INDEX(Settings!$AM$19:$AM$33, MATCH(F$10, Settings!$Y$19:$Y$33, 0)), IF(INDEX(Settings!$AQ$19:$AQ$33, MATCH(F$10, Settings!$Y$19:$Y$33, 0))=0, DAY($B494), INDEX(Settings!$AQ$19:$AQ$33, MATCH(F$10, Settings!$Y$19:$Y$33, 0))))-1), 1, Settings!$AY$23:$AY$38), ""))</f>
        <v/>
      </c>
      <c r="BF494" s="119" t="str">
        <f>IF(OR(G$10="", $B494="", G494="", BF$9=""), "", IFERROR(WORKDAY((DATE(YEAR($B494), MONTH($B494)+INDEX(Settings!$AM$19:$AM$33, MATCH(G$10, Settings!$Y$19:$Y$33, 0)), IF(INDEX(Settings!$AQ$19:$AQ$33, MATCH(G$10, Settings!$Y$19:$Y$33, 0))=0, DAY($B494), INDEX(Settings!$AQ$19:$AQ$33, MATCH(G$10, Settings!$Y$19:$Y$33, 0))))-1), 1, Settings!$AY$23:$AY$38), ""))</f>
        <v/>
      </c>
      <c r="BG494" s="119" t="str">
        <f>IF(OR(H$10="", $B494="", H494="", BG$9=""), "", IFERROR(WORKDAY((DATE(YEAR($B494), MONTH($B494)+INDEX(Settings!$AM$19:$AM$33, MATCH(H$10, Settings!$Y$19:$Y$33, 0)), IF(INDEX(Settings!$AQ$19:$AQ$33, MATCH(H$10, Settings!$Y$19:$Y$33, 0))=0, DAY($B494), INDEX(Settings!$AQ$19:$AQ$33, MATCH(H$10, Settings!$Y$19:$Y$33, 0))))-1), 1, Settings!$AY$23:$AY$38), ""))</f>
        <v/>
      </c>
      <c r="BH494" s="119" t="str">
        <f>IF(OR(I$10="", $B494="", I494="", BH$9=""), "", IFERROR(WORKDAY((DATE(YEAR($B494), MONTH($B494)+INDEX(Settings!$AM$19:$AM$33, MATCH(I$10, Settings!$Y$19:$Y$33, 0)), IF(INDEX(Settings!$AQ$19:$AQ$33, MATCH(I$10, Settings!$Y$19:$Y$33, 0))=0, DAY($B494), INDEX(Settings!$AQ$19:$AQ$33, MATCH(I$10, Settings!$Y$19:$Y$33, 0))))-1), 1, Settings!$AY$23:$AY$38), ""))</f>
        <v/>
      </c>
      <c r="BI494" s="119" t="str">
        <f>IF(OR(J$10="", $B494="", J494="", BI$9=""), "", IFERROR(WORKDAY((DATE(YEAR($B494), MONTH($B494)+INDEX(Settings!$AM$19:$AM$33, MATCH(J$10, Settings!$Y$19:$Y$33, 0)), IF(INDEX(Settings!$AQ$19:$AQ$33, MATCH(J$10, Settings!$Y$19:$Y$33, 0))=0, DAY($B494), INDEX(Settings!$AQ$19:$AQ$33, MATCH(J$10, Settings!$Y$19:$Y$33, 0))))-1), 1, Settings!$AY$23:$AY$38), ""))</f>
        <v/>
      </c>
      <c r="BJ494" s="119" t="str">
        <f>IF(OR(K$10="", $B494="", K494="", BJ$9=""), "", IFERROR(WORKDAY((DATE(YEAR($B494), MONTH($B494)+INDEX(Settings!$AM$19:$AM$33, MATCH(K$10, Settings!$Y$19:$Y$33, 0)), IF(INDEX(Settings!$AQ$19:$AQ$33, MATCH(K$10, Settings!$Y$19:$Y$33, 0))=0, DAY($B494), INDEX(Settings!$AQ$19:$AQ$33, MATCH(K$10, Settings!$Y$19:$Y$33, 0))))-1), 1, Settings!$AY$23:$AY$38), ""))</f>
        <v/>
      </c>
      <c r="BK494" s="119" t="str">
        <f>IF(OR(L$10="", $B494="", L494="", BK$9=""), "", IFERROR(WORKDAY((DATE(YEAR($B494), MONTH($B494)+INDEX(Settings!$AM$19:$AM$33, MATCH(L$10, Settings!$Y$19:$Y$33, 0)), IF(INDEX(Settings!$AQ$19:$AQ$33, MATCH(L$10, Settings!$Y$19:$Y$33, 0))=0, DAY($B494), INDEX(Settings!$AQ$19:$AQ$33, MATCH(L$10, Settings!$Y$19:$Y$33, 0))))-1), 1, Settings!$AY$23:$AY$38), ""))</f>
        <v/>
      </c>
      <c r="BL494" s="119" t="str">
        <f>IF(OR(M$10="", $B494="", M494="", BL$9=""), "", IFERROR(WORKDAY((DATE(YEAR($B494), MONTH($B494)+INDEX(Settings!$AM$19:$AM$33, MATCH(M$10, Settings!$Y$19:$Y$33, 0)), IF(INDEX(Settings!$AQ$19:$AQ$33, MATCH(M$10, Settings!$Y$19:$Y$33, 0))=0, DAY($B494), INDEX(Settings!$AQ$19:$AQ$33, MATCH(M$10, Settings!$Y$19:$Y$33, 0))))-1), 1, Settings!$AY$23:$AY$38), ""))</f>
        <v/>
      </c>
      <c r="BM494" s="119" t="str">
        <f>IF(OR(N$10="", $B494="", N494="", BM$9=""), "", IFERROR(WORKDAY((DATE(YEAR($B494), MONTH($B494)+INDEX(Settings!$AM$19:$AM$33, MATCH(N$10, Settings!$Y$19:$Y$33, 0)), IF(INDEX(Settings!$AQ$19:$AQ$33, MATCH(N$10, Settings!$Y$19:$Y$33, 0))=0, DAY($B494), INDEX(Settings!$AQ$19:$AQ$33, MATCH(N$10, Settings!$Y$19:$Y$33, 0))))-1), 1, Settings!$AY$23:$AY$38), ""))</f>
        <v/>
      </c>
      <c r="BN494" s="119" t="str">
        <f>IF(OR(O$10="", $B494="", O494="", BN$9=""), "", IFERROR(WORKDAY((DATE(YEAR($B494), MONTH($B494)+INDEX(Settings!$AM$19:$AM$33, MATCH(O$10, Settings!$Y$19:$Y$33, 0)), IF(INDEX(Settings!$AQ$19:$AQ$33, MATCH(O$10, Settings!$Y$19:$Y$33, 0))=0, DAY($B494), INDEX(Settings!$AQ$19:$AQ$33, MATCH(O$10, Settings!$Y$19:$Y$33, 0))))-1), 1, Settings!$AY$23:$AY$38), ""))</f>
        <v/>
      </c>
      <c r="BO494" s="119" t="str">
        <f>IF(OR(P$10="", $B494="", P494="", BO$9=""), "", IFERROR(WORKDAY((DATE(YEAR($B494), MONTH($B494)+INDEX(Settings!$AM$19:$AM$33, MATCH(P$10, Settings!$Y$19:$Y$33, 0)), IF(INDEX(Settings!$AQ$19:$AQ$33, MATCH(P$10, Settings!$Y$19:$Y$33, 0))=0, DAY($B494), INDEX(Settings!$AQ$19:$AQ$33, MATCH(P$10, Settings!$Y$19:$Y$33, 0))))-1), 1, Settings!$AY$23:$AY$38), ""))</f>
        <v/>
      </c>
      <c r="BP494" s="120" t="str">
        <f>IF(OR(Q$10="", $B494="", Q494="", BP$9=""), "", IFERROR(WORKDAY((DATE(YEAR($B494), MONTH($B494)+INDEX(Settings!$AM$19:$AM$33, MATCH(Q$10, Settings!$Y$19:$Y$33, 0)), IF(INDEX(Settings!$AQ$19:$AQ$33, MATCH(Q$10, Settings!$Y$19:$Y$33, 0))=0, DAY($B494), INDEX(Settings!$AQ$19:$AQ$33, MATCH(Q$10, Settings!$Y$19:$Y$33, 0))))-1), 1, Settings!$AY$23:$AY$38), ""))</f>
        <v/>
      </c>
      <c r="BR494" s="118" t="str">
        <f>IF(BB494="", "", IF(BB494&lt;=$B494, WORKDAY(DATE(YEAR($BB494), MONTH(BB494)+1, DAY(BB494)-1), 1, Settings!$AY$23:$AY$38), BB494))</f>
        <v/>
      </c>
      <c r="BS494" s="119" t="str">
        <f>IF(BC494="", "", IF(BC494&lt;=$B494, WORKDAY(DATE(YEAR($BB494), MONTH(BC494)+1, DAY(BC494)-1), 1, Settings!$AY$23:$AY$38), BC494))</f>
        <v/>
      </c>
      <c r="BT494" s="119" t="str">
        <f>IF(BD494="", "", IF(BD494&lt;=$B494, WORKDAY(DATE(YEAR($BB494), MONTH(BD494)+1, DAY(BD494)-1), 1, Settings!$AY$23:$AY$38), BD494))</f>
        <v/>
      </c>
      <c r="BU494" s="119" t="str">
        <f>IF(BE494="", "", IF(BE494&lt;=$B494, WORKDAY(DATE(YEAR($BB494), MONTH(BE494)+1, DAY(BE494)-1), 1, Settings!$AY$23:$AY$38), BE494))</f>
        <v/>
      </c>
      <c r="BV494" s="119" t="str">
        <f>IF(BF494="", "", IF(BF494&lt;=$B494, WORKDAY(DATE(YEAR($BB494), MONTH(BF494)+1, DAY(BF494)-1), 1, Settings!$AY$23:$AY$38), BF494))</f>
        <v/>
      </c>
      <c r="BW494" s="119" t="str">
        <f>IF(BG494="", "", IF(BG494&lt;=$B494, WORKDAY(DATE(YEAR($BB494), MONTH(BG494)+1, DAY(BG494)-1), 1, Settings!$AY$23:$AY$38), BG494))</f>
        <v/>
      </c>
      <c r="BX494" s="119" t="str">
        <f>IF(BH494="", "", IF(BH494&lt;=$B494, WORKDAY(DATE(YEAR($BB494), MONTH(BH494)+1, DAY(BH494)-1), 1, Settings!$AY$23:$AY$38), BH494))</f>
        <v/>
      </c>
      <c r="BY494" s="119" t="str">
        <f>IF(BI494="", "", IF(BI494&lt;=$B494, WORKDAY(DATE(YEAR($BB494), MONTH(BI494)+1, DAY(BI494)-1), 1, Settings!$AY$23:$AY$38), BI494))</f>
        <v/>
      </c>
      <c r="BZ494" s="119" t="str">
        <f>IF(BJ494="", "", IF(BJ494&lt;=$B494, WORKDAY(DATE(YEAR($BB494), MONTH(BJ494)+1, DAY(BJ494)-1), 1, Settings!$AY$23:$AY$38), BJ494))</f>
        <v/>
      </c>
      <c r="CA494" s="119" t="str">
        <f>IF(BK494="", "", IF(BK494&lt;=$B494, WORKDAY(DATE(YEAR($BB494), MONTH(BK494)+1, DAY(BK494)-1), 1, Settings!$AY$23:$AY$38), BK494))</f>
        <v/>
      </c>
      <c r="CB494" s="119" t="str">
        <f>IF(BL494="", "", IF(BL494&lt;=$B494, WORKDAY(DATE(YEAR($BB494), MONTH(BL494)+1, DAY(BL494)-1), 1, Settings!$AY$23:$AY$38), BL494))</f>
        <v/>
      </c>
      <c r="CC494" s="119" t="str">
        <f>IF(BM494="", "", IF(BM494&lt;=$B494, WORKDAY(DATE(YEAR($BB494), MONTH(BM494)+1, DAY(BM494)-1), 1, Settings!$AY$23:$AY$38), BM494))</f>
        <v/>
      </c>
      <c r="CD494" s="119" t="str">
        <f>IF(BN494="", "", IF(BN494&lt;=$B494, WORKDAY(DATE(YEAR($BB494), MONTH(BN494)+1, DAY(BN494)-1), 1, Settings!$AY$23:$AY$38), BN494))</f>
        <v/>
      </c>
      <c r="CE494" s="119" t="str">
        <f>IF(BO494="", "", IF(BO494&lt;=$B494, WORKDAY(DATE(YEAR($BB494), MONTH(BO494)+1, DAY(BO494)-1), 1, Settings!$AY$23:$AY$38), BO494))</f>
        <v/>
      </c>
      <c r="CF494" s="120" t="str">
        <f>IF(BP494="", "", IF(BP494&lt;=$B494, WORKDAY(DATE(YEAR($BB494), MONTH(BP494)+1, DAY(BP494)-1), 1, Settings!$AY$23:$AY$38), BP494))</f>
        <v/>
      </c>
      <c r="CH494" s="48" t="str">
        <f t="shared" si="221"/>
        <v/>
      </c>
      <c r="CI494" s="49" t="str">
        <f t="shared" si="222"/>
        <v/>
      </c>
      <c r="CJ494" s="49" t="str">
        <f t="shared" si="223"/>
        <v/>
      </c>
      <c r="CK494" s="49" t="str">
        <f t="shared" si="224"/>
        <v/>
      </c>
      <c r="CL494" s="49" t="str">
        <f t="shared" si="225"/>
        <v/>
      </c>
      <c r="CM494" s="49" t="str">
        <f t="shared" si="226"/>
        <v/>
      </c>
      <c r="CN494" s="49" t="str">
        <f t="shared" si="227"/>
        <v/>
      </c>
      <c r="CO494" s="49" t="str">
        <f t="shared" si="228"/>
        <v/>
      </c>
      <c r="CP494" s="49" t="str">
        <f t="shared" si="229"/>
        <v/>
      </c>
      <c r="CQ494" s="49" t="str">
        <f t="shared" si="230"/>
        <v/>
      </c>
      <c r="CR494" s="49" t="str">
        <f t="shared" si="231"/>
        <v/>
      </c>
      <c r="CS494" s="49" t="str">
        <f t="shared" si="232"/>
        <v/>
      </c>
      <c r="CT494" s="49" t="str">
        <f t="shared" si="233"/>
        <v/>
      </c>
      <c r="CU494" s="49" t="str">
        <f t="shared" si="234"/>
        <v/>
      </c>
      <c r="CV494" s="16" t="str">
        <f t="shared" si="235"/>
        <v/>
      </c>
      <c r="CX494" s="48" t="str">
        <f t="shared" si="236"/>
        <v/>
      </c>
      <c r="CY494" s="49" t="str">
        <f t="shared" si="237"/>
        <v/>
      </c>
      <c r="CZ494" s="49" t="str">
        <f t="shared" si="238"/>
        <v/>
      </c>
      <c r="DA494" s="49" t="str">
        <f t="shared" si="239"/>
        <v/>
      </c>
      <c r="DB494" s="49" t="str">
        <f t="shared" si="240"/>
        <v/>
      </c>
      <c r="DC494" s="49" t="str">
        <f t="shared" si="241"/>
        <v/>
      </c>
      <c r="DD494" s="49" t="str">
        <f t="shared" si="242"/>
        <v/>
      </c>
      <c r="DE494" s="49" t="str">
        <f t="shared" si="243"/>
        <v/>
      </c>
      <c r="DF494" s="49" t="str">
        <f t="shared" si="244"/>
        <v/>
      </c>
      <c r="DG494" s="49" t="str">
        <f t="shared" si="245"/>
        <v/>
      </c>
      <c r="DH494" s="49" t="str">
        <f t="shared" si="246"/>
        <v/>
      </c>
      <c r="DI494" s="49" t="str">
        <f t="shared" si="247"/>
        <v/>
      </c>
      <c r="DJ494" s="49" t="str">
        <f t="shared" si="248"/>
        <v/>
      </c>
      <c r="DK494" s="49" t="str">
        <f t="shared" si="249"/>
        <v/>
      </c>
      <c r="DL494" s="16" t="str">
        <f t="shared" si="250"/>
        <v/>
      </c>
      <c r="DN494" s="17" t="str">
        <f t="shared" si="251"/>
        <v>Oct 2020</v>
      </c>
    </row>
    <row r="495" spans="1:118" x14ac:dyDescent="0.25">
      <c r="A495" s="30"/>
      <c r="B495" s="102">
        <f>IF(B494="", "", IFERROR(IF(B494+1&gt;Settings!$G$25, "", B494+1), ""))</f>
        <v>44131</v>
      </c>
      <c r="C495" s="294"/>
      <c r="D495" s="295"/>
      <c r="E495" s="295"/>
      <c r="F495" s="295"/>
      <c r="G495" s="295"/>
      <c r="H495" s="295"/>
      <c r="I495" s="295"/>
      <c r="J495" s="295"/>
      <c r="K495" s="295"/>
      <c r="L495" s="295"/>
      <c r="M495" s="295"/>
      <c r="N495" s="295"/>
      <c r="O495" s="295"/>
      <c r="P495" s="295"/>
      <c r="Q495" s="296"/>
      <c r="R495" s="30"/>
      <c r="T495" s="17" t="str">
        <f>IF($B495="", "", IF($B495&lt;Settings!$G$23, "Old", "New"))</f>
        <v>New</v>
      </c>
      <c r="AL495" s="118" t="str">
        <f>IF(OR($B495="", C495="", C$10="", AL$9), "", IFERROR($B495+INDEX(Settings!$AF$19:$AF$33, MATCH(C$10, Settings!$Y$19:$Y$33, 0))+IF(INDEX(Settings!$AI$19:$AI$33, MATCH(C$10, Settings!$Y$19:$Y$33, 0))="", 0, INDEX($AO$2:$AU$8, MATCH(TEXT($B495, "ddd"), $AN$2:$AN$8, 0), MATCH(INDEX(Settings!$AI$19:$AI$33, MATCH(C$10, Settings!$Y$19:$Y$33, 0)), $AO$1:$AU$1, 0))), 0))</f>
        <v/>
      </c>
      <c r="AM495" s="119" t="str">
        <f>IF(OR($B495="", D495="", D$10="", AM$9), "", IFERROR($B495+INDEX(Settings!$AF$19:$AF$33, MATCH(D$10, Settings!$Y$19:$Y$33, 0))+IF(INDEX(Settings!$AI$19:$AI$33, MATCH(D$10, Settings!$Y$19:$Y$33, 0))="", 0, INDEX($AO$2:$AU$8, MATCH(TEXT($B495, "ddd"), $AN$2:$AN$8, 0), MATCH(INDEX(Settings!$AI$19:$AI$33, MATCH(D$10, Settings!$Y$19:$Y$33, 0)), $AO$1:$AU$1, 0))), 0))</f>
        <v/>
      </c>
      <c r="AN495" s="119" t="str">
        <f>IF(OR($B495="", E495="", E$10="", AN$9), "", IFERROR($B495+INDEX(Settings!$AF$19:$AF$33, MATCH(E$10, Settings!$Y$19:$Y$33, 0))+IF(INDEX(Settings!$AI$19:$AI$33, MATCH(E$10, Settings!$Y$19:$Y$33, 0))="", 0, INDEX($AO$2:$AU$8, MATCH(TEXT($B495, "ddd"), $AN$2:$AN$8, 0), MATCH(INDEX(Settings!$AI$19:$AI$33, MATCH(E$10, Settings!$Y$19:$Y$33, 0)), $AO$1:$AU$1, 0))), 0))</f>
        <v/>
      </c>
      <c r="AO495" s="119" t="str">
        <f>IF(OR($B495="", F495="", F$10="", AO$9), "", IFERROR($B495+INDEX(Settings!$AF$19:$AF$33, MATCH(F$10, Settings!$Y$19:$Y$33, 0))+IF(INDEX(Settings!$AI$19:$AI$33, MATCH(F$10, Settings!$Y$19:$Y$33, 0))="", 0, INDEX($AO$2:$AU$8, MATCH(TEXT($B495, "ddd"), $AN$2:$AN$8, 0), MATCH(INDEX(Settings!$AI$19:$AI$33, MATCH(F$10, Settings!$Y$19:$Y$33, 0)), $AO$1:$AU$1, 0))), 0))</f>
        <v/>
      </c>
      <c r="AP495" s="119" t="str">
        <f>IF(OR($B495="", G495="", G$10="", AP$9), "", IFERROR($B495+INDEX(Settings!$AF$19:$AF$33, MATCH(G$10, Settings!$Y$19:$Y$33, 0))+IF(INDEX(Settings!$AI$19:$AI$33, MATCH(G$10, Settings!$Y$19:$Y$33, 0))="", 0, INDEX($AO$2:$AU$8, MATCH(TEXT($B495, "ddd"), $AN$2:$AN$8, 0), MATCH(INDEX(Settings!$AI$19:$AI$33, MATCH(G$10, Settings!$Y$19:$Y$33, 0)), $AO$1:$AU$1, 0))), 0))</f>
        <v/>
      </c>
      <c r="AQ495" s="119" t="str">
        <f>IF(OR($B495="", H495="", H$10="", AQ$9), "", IFERROR($B495+INDEX(Settings!$AF$19:$AF$33, MATCH(H$10, Settings!$Y$19:$Y$33, 0))+IF(INDEX(Settings!$AI$19:$AI$33, MATCH(H$10, Settings!$Y$19:$Y$33, 0))="", 0, INDEX($AO$2:$AU$8, MATCH(TEXT($B495, "ddd"), $AN$2:$AN$8, 0), MATCH(INDEX(Settings!$AI$19:$AI$33, MATCH(H$10, Settings!$Y$19:$Y$33, 0)), $AO$1:$AU$1, 0))), 0))</f>
        <v/>
      </c>
      <c r="AR495" s="119" t="str">
        <f>IF(OR($B495="", I495="", I$10="", AR$9), "", IFERROR($B495+INDEX(Settings!$AF$19:$AF$33, MATCH(I$10, Settings!$Y$19:$Y$33, 0))+IF(INDEX(Settings!$AI$19:$AI$33, MATCH(I$10, Settings!$Y$19:$Y$33, 0))="", 0, INDEX($AO$2:$AU$8, MATCH(TEXT($B495, "ddd"), $AN$2:$AN$8, 0), MATCH(INDEX(Settings!$AI$19:$AI$33, MATCH(I$10, Settings!$Y$19:$Y$33, 0)), $AO$1:$AU$1, 0))), 0))</f>
        <v/>
      </c>
      <c r="AS495" s="119" t="str">
        <f>IF(OR($B495="", J495="", J$10="", AS$9), "", IFERROR($B495+INDEX(Settings!$AF$19:$AF$33, MATCH(J$10, Settings!$Y$19:$Y$33, 0))+IF(INDEX(Settings!$AI$19:$AI$33, MATCH(J$10, Settings!$Y$19:$Y$33, 0))="", 0, INDEX($AO$2:$AU$8, MATCH(TEXT($B495, "ddd"), $AN$2:$AN$8, 0), MATCH(INDEX(Settings!$AI$19:$AI$33, MATCH(J$10, Settings!$Y$19:$Y$33, 0)), $AO$1:$AU$1, 0))), 0))</f>
        <v/>
      </c>
      <c r="AT495" s="119" t="str">
        <f>IF(OR($B495="", K495="", K$10="", AT$9), "", IFERROR($B495+INDEX(Settings!$AF$19:$AF$33, MATCH(K$10, Settings!$Y$19:$Y$33, 0))+IF(INDEX(Settings!$AI$19:$AI$33, MATCH(K$10, Settings!$Y$19:$Y$33, 0))="", 0, INDEX($AO$2:$AU$8, MATCH(TEXT($B495, "ddd"), $AN$2:$AN$8, 0), MATCH(INDEX(Settings!$AI$19:$AI$33, MATCH(K$10, Settings!$Y$19:$Y$33, 0)), $AO$1:$AU$1, 0))), 0))</f>
        <v/>
      </c>
      <c r="AU495" s="119" t="str">
        <f>IF(OR($B495="", L495="", L$10="", AU$9), "", IFERROR($B495+INDEX(Settings!$AF$19:$AF$33, MATCH(L$10, Settings!$Y$19:$Y$33, 0))+IF(INDEX(Settings!$AI$19:$AI$33, MATCH(L$10, Settings!$Y$19:$Y$33, 0))="", 0, INDEX($AO$2:$AU$8, MATCH(TEXT($B495, "ddd"), $AN$2:$AN$8, 0), MATCH(INDEX(Settings!$AI$19:$AI$33, MATCH(L$10, Settings!$Y$19:$Y$33, 0)), $AO$1:$AU$1, 0))), 0))</f>
        <v/>
      </c>
      <c r="AV495" s="119" t="str">
        <f>IF(OR($B495="", M495="", M$10="", AV$9), "", IFERROR($B495+INDEX(Settings!$AF$19:$AF$33, MATCH(M$10, Settings!$Y$19:$Y$33, 0))+IF(INDEX(Settings!$AI$19:$AI$33, MATCH(M$10, Settings!$Y$19:$Y$33, 0))="", 0, INDEX($AO$2:$AU$8, MATCH(TEXT($B495, "ddd"), $AN$2:$AN$8, 0), MATCH(INDEX(Settings!$AI$19:$AI$33, MATCH(M$10, Settings!$Y$19:$Y$33, 0)), $AO$1:$AU$1, 0))), 0))</f>
        <v/>
      </c>
      <c r="AW495" s="119" t="str">
        <f>IF(OR($B495="", N495="", N$10="", AW$9), "", IFERROR($B495+INDEX(Settings!$AF$19:$AF$33, MATCH(N$10, Settings!$Y$19:$Y$33, 0))+IF(INDEX(Settings!$AI$19:$AI$33, MATCH(N$10, Settings!$Y$19:$Y$33, 0))="", 0, INDEX($AO$2:$AU$8, MATCH(TEXT($B495, "ddd"), $AN$2:$AN$8, 0), MATCH(INDEX(Settings!$AI$19:$AI$33, MATCH(N$10, Settings!$Y$19:$Y$33, 0)), $AO$1:$AU$1, 0))), 0))</f>
        <v/>
      </c>
      <c r="AX495" s="119" t="str">
        <f>IF(OR($B495="", O495="", O$10="", AX$9), "", IFERROR($B495+INDEX(Settings!$AF$19:$AF$33, MATCH(O$10, Settings!$Y$19:$Y$33, 0))+IF(INDEX(Settings!$AI$19:$AI$33, MATCH(O$10, Settings!$Y$19:$Y$33, 0))="", 0, INDEX($AO$2:$AU$8, MATCH(TEXT($B495, "ddd"), $AN$2:$AN$8, 0), MATCH(INDEX(Settings!$AI$19:$AI$33, MATCH(O$10, Settings!$Y$19:$Y$33, 0)), $AO$1:$AU$1, 0))), 0))</f>
        <v/>
      </c>
      <c r="AY495" s="119" t="str">
        <f>IF(OR($B495="", P495="", P$10="", AY$9), "", IFERROR($B495+INDEX(Settings!$AF$19:$AF$33, MATCH(P$10, Settings!$Y$19:$Y$33, 0))+IF(INDEX(Settings!$AI$19:$AI$33, MATCH(P$10, Settings!$Y$19:$Y$33, 0))="", 0, INDEX($AO$2:$AU$8, MATCH(TEXT($B495, "ddd"), $AN$2:$AN$8, 0), MATCH(INDEX(Settings!$AI$19:$AI$33, MATCH(P$10, Settings!$Y$19:$Y$33, 0)), $AO$1:$AU$1, 0))), 0))</f>
        <v/>
      </c>
      <c r="AZ495" s="120" t="str">
        <f>IF(OR($B495="", Q495="", Q$10="", AZ$9), "", IFERROR($B495+INDEX(Settings!$AF$19:$AF$33, MATCH(Q$10, Settings!$Y$19:$Y$33, 0))+IF(INDEX(Settings!$AI$19:$AI$33, MATCH(Q$10, Settings!$Y$19:$Y$33, 0))="", 0, INDEX($AO$2:$AU$8, MATCH(TEXT($B495, "ddd"), $AN$2:$AN$8, 0), MATCH(INDEX(Settings!$AI$19:$AI$33, MATCH(Q$10, Settings!$Y$19:$Y$33, 0)), $AO$1:$AU$1, 0))), 0))</f>
        <v/>
      </c>
      <c r="BB495" s="118" t="str">
        <f>IF(OR(C$10="", $B495="", C495="", BB$9=""), "", IFERROR(WORKDAY((DATE(YEAR($B495), MONTH($B495)+INDEX(Settings!$AM$19:$AM$33, MATCH(C$10, Settings!$Y$19:$Y$33, 0)), IF(INDEX(Settings!$AQ$19:$AQ$33, MATCH(C$10, Settings!$Y$19:$Y$33, 0))=0, DAY($B495), INDEX(Settings!$AQ$19:$AQ$33, MATCH(C$10, Settings!$Y$19:$Y$33, 0))))-1), 1, Settings!$AY$23:$AY$38), ""))</f>
        <v/>
      </c>
      <c r="BC495" s="119" t="str">
        <f>IF(OR(D$10="", $B495="", D495="", BC$9=""), "", IFERROR(WORKDAY((DATE(YEAR($B495), MONTH($B495)+INDEX(Settings!$AM$19:$AM$33, MATCH(D$10, Settings!$Y$19:$Y$33, 0)), IF(INDEX(Settings!$AQ$19:$AQ$33, MATCH(D$10, Settings!$Y$19:$Y$33, 0))=0, DAY($B495), INDEX(Settings!$AQ$19:$AQ$33, MATCH(D$10, Settings!$Y$19:$Y$33, 0))))-1), 1, Settings!$AY$23:$AY$38), ""))</f>
        <v/>
      </c>
      <c r="BD495" s="119" t="str">
        <f>IF(OR(E$10="", $B495="", E495="", BD$9=""), "", IFERROR(WORKDAY((DATE(YEAR($B495), MONTH($B495)+INDEX(Settings!$AM$19:$AM$33, MATCH(E$10, Settings!$Y$19:$Y$33, 0)), IF(INDEX(Settings!$AQ$19:$AQ$33, MATCH(E$10, Settings!$Y$19:$Y$33, 0))=0, DAY($B495), INDEX(Settings!$AQ$19:$AQ$33, MATCH(E$10, Settings!$Y$19:$Y$33, 0))))-1), 1, Settings!$AY$23:$AY$38), ""))</f>
        <v/>
      </c>
      <c r="BE495" s="119" t="str">
        <f>IF(OR(F$10="", $B495="", F495="", BE$9=""), "", IFERROR(WORKDAY((DATE(YEAR($B495), MONTH($B495)+INDEX(Settings!$AM$19:$AM$33, MATCH(F$10, Settings!$Y$19:$Y$33, 0)), IF(INDEX(Settings!$AQ$19:$AQ$33, MATCH(F$10, Settings!$Y$19:$Y$33, 0))=0, DAY($B495), INDEX(Settings!$AQ$19:$AQ$33, MATCH(F$10, Settings!$Y$19:$Y$33, 0))))-1), 1, Settings!$AY$23:$AY$38), ""))</f>
        <v/>
      </c>
      <c r="BF495" s="119" t="str">
        <f>IF(OR(G$10="", $B495="", G495="", BF$9=""), "", IFERROR(WORKDAY((DATE(YEAR($B495), MONTH($B495)+INDEX(Settings!$AM$19:$AM$33, MATCH(G$10, Settings!$Y$19:$Y$33, 0)), IF(INDEX(Settings!$AQ$19:$AQ$33, MATCH(G$10, Settings!$Y$19:$Y$33, 0))=0, DAY($B495), INDEX(Settings!$AQ$19:$AQ$33, MATCH(G$10, Settings!$Y$19:$Y$33, 0))))-1), 1, Settings!$AY$23:$AY$38), ""))</f>
        <v/>
      </c>
      <c r="BG495" s="119" t="str">
        <f>IF(OR(H$10="", $B495="", H495="", BG$9=""), "", IFERROR(WORKDAY((DATE(YEAR($B495), MONTH($B495)+INDEX(Settings!$AM$19:$AM$33, MATCH(H$10, Settings!$Y$19:$Y$33, 0)), IF(INDEX(Settings!$AQ$19:$AQ$33, MATCH(H$10, Settings!$Y$19:$Y$33, 0))=0, DAY($B495), INDEX(Settings!$AQ$19:$AQ$33, MATCH(H$10, Settings!$Y$19:$Y$33, 0))))-1), 1, Settings!$AY$23:$AY$38), ""))</f>
        <v/>
      </c>
      <c r="BH495" s="119" t="str">
        <f>IF(OR(I$10="", $B495="", I495="", BH$9=""), "", IFERROR(WORKDAY((DATE(YEAR($B495), MONTH($B495)+INDEX(Settings!$AM$19:$AM$33, MATCH(I$10, Settings!$Y$19:$Y$33, 0)), IF(INDEX(Settings!$AQ$19:$AQ$33, MATCH(I$10, Settings!$Y$19:$Y$33, 0))=0, DAY($B495), INDEX(Settings!$AQ$19:$AQ$33, MATCH(I$10, Settings!$Y$19:$Y$33, 0))))-1), 1, Settings!$AY$23:$AY$38), ""))</f>
        <v/>
      </c>
      <c r="BI495" s="119" t="str">
        <f>IF(OR(J$10="", $B495="", J495="", BI$9=""), "", IFERROR(WORKDAY((DATE(YEAR($B495), MONTH($B495)+INDEX(Settings!$AM$19:$AM$33, MATCH(J$10, Settings!$Y$19:$Y$33, 0)), IF(INDEX(Settings!$AQ$19:$AQ$33, MATCH(J$10, Settings!$Y$19:$Y$33, 0))=0, DAY($B495), INDEX(Settings!$AQ$19:$AQ$33, MATCH(J$10, Settings!$Y$19:$Y$33, 0))))-1), 1, Settings!$AY$23:$AY$38), ""))</f>
        <v/>
      </c>
      <c r="BJ495" s="119" t="str">
        <f>IF(OR(K$10="", $B495="", K495="", BJ$9=""), "", IFERROR(WORKDAY((DATE(YEAR($B495), MONTH($B495)+INDEX(Settings!$AM$19:$AM$33, MATCH(K$10, Settings!$Y$19:$Y$33, 0)), IF(INDEX(Settings!$AQ$19:$AQ$33, MATCH(K$10, Settings!$Y$19:$Y$33, 0))=0, DAY($B495), INDEX(Settings!$AQ$19:$AQ$33, MATCH(K$10, Settings!$Y$19:$Y$33, 0))))-1), 1, Settings!$AY$23:$AY$38), ""))</f>
        <v/>
      </c>
      <c r="BK495" s="119" t="str">
        <f>IF(OR(L$10="", $B495="", L495="", BK$9=""), "", IFERROR(WORKDAY((DATE(YEAR($B495), MONTH($B495)+INDEX(Settings!$AM$19:$AM$33, MATCH(L$10, Settings!$Y$19:$Y$33, 0)), IF(INDEX(Settings!$AQ$19:$AQ$33, MATCH(L$10, Settings!$Y$19:$Y$33, 0))=0, DAY($B495), INDEX(Settings!$AQ$19:$AQ$33, MATCH(L$10, Settings!$Y$19:$Y$33, 0))))-1), 1, Settings!$AY$23:$AY$38), ""))</f>
        <v/>
      </c>
      <c r="BL495" s="119" t="str">
        <f>IF(OR(M$10="", $B495="", M495="", BL$9=""), "", IFERROR(WORKDAY((DATE(YEAR($B495), MONTH($B495)+INDEX(Settings!$AM$19:$AM$33, MATCH(M$10, Settings!$Y$19:$Y$33, 0)), IF(INDEX(Settings!$AQ$19:$AQ$33, MATCH(M$10, Settings!$Y$19:$Y$33, 0))=0, DAY($B495), INDEX(Settings!$AQ$19:$AQ$33, MATCH(M$10, Settings!$Y$19:$Y$33, 0))))-1), 1, Settings!$AY$23:$AY$38), ""))</f>
        <v/>
      </c>
      <c r="BM495" s="119" t="str">
        <f>IF(OR(N$10="", $B495="", N495="", BM$9=""), "", IFERROR(WORKDAY((DATE(YEAR($B495), MONTH($B495)+INDEX(Settings!$AM$19:$AM$33, MATCH(N$10, Settings!$Y$19:$Y$33, 0)), IF(INDEX(Settings!$AQ$19:$AQ$33, MATCH(N$10, Settings!$Y$19:$Y$33, 0))=0, DAY($B495), INDEX(Settings!$AQ$19:$AQ$33, MATCH(N$10, Settings!$Y$19:$Y$33, 0))))-1), 1, Settings!$AY$23:$AY$38), ""))</f>
        <v/>
      </c>
      <c r="BN495" s="119" t="str">
        <f>IF(OR(O$10="", $B495="", O495="", BN$9=""), "", IFERROR(WORKDAY((DATE(YEAR($B495), MONTH($B495)+INDEX(Settings!$AM$19:$AM$33, MATCH(O$10, Settings!$Y$19:$Y$33, 0)), IF(INDEX(Settings!$AQ$19:$AQ$33, MATCH(O$10, Settings!$Y$19:$Y$33, 0))=0, DAY($B495), INDEX(Settings!$AQ$19:$AQ$33, MATCH(O$10, Settings!$Y$19:$Y$33, 0))))-1), 1, Settings!$AY$23:$AY$38), ""))</f>
        <v/>
      </c>
      <c r="BO495" s="119" t="str">
        <f>IF(OR(P$10="", $B495="", P495="", BO$9=""), "", IFERROR(WORKDAY((DATE(YEAR($B495), MONTH($B495)+INDEX(Settings!$AM$19:$AM$33, MATCH(P$10, Settings!$Y$19:$Y$33, 0)), IF(INDEX(Settings!$AQ$19:$AQ$33, MATCH(P$10, Settings!$Y$19:$Y$33, 0))=0, DAY($B495), INDEX(Settings!$AQ$19:$AQ$33, MATCH(P$10, Settings!$Y$19:$Y$33, 0))))-1), 1, Settings!$AY$23:$AY$38), ""))</f>
        <v/>
      </c>
      <c r="BP495" s="120" t="str">
        <f>IF(OR(Q$10="", $B495="", Q495="", BP$9=""), "", IFERROR(WORKDAY((DATE(YEAR($B495), MONTH($B495)+INDEX(Settings!$AM$19:$AM$33, MATCH(Q$10, Settings!$Y$19:$Y$33, 0)), IF(INDEX(Settings!$AQ$19:$AQ$33, MATCH(Q$10, Settings!$Y$19:$Y$33, 0))=0, DAY($B495), INDEX(Settings!$AQ$19:$AQ$33, MATCH(Q$10, Settings!$Y$19:$Y$33, 0))))-1), 1, Settings!$AY$23:$AY$38), ""))</f>
        <v/>
      </c>
      <c r="BR495" s="118" t="str">
        <f>IF(BB495="", "", IF(BB495&lt;=$B495, WORKDAY(DATE(YEAR($BB495), MONTH(BB495)+1, DAY(BB495)-1), 1, Settings!$AY$23:$AY$38), BB495))</f>
        <v/>
      </c>
      <c r="BS495" s="119" t="str">
        <f>IF(BC495="", "", IF(BC495&lt;=$B495, WORKDAY(DATE(YEAR($BB495), MONTH(BC495)+1, DAY(BC495)-1), 1, Settings!$AY$23:$AY$38), BC495))</f>
        <v/>
      </c>
      <c r="BT495" s="119" t="str">
        <f>IF(BD495="", "", IF(BD495&lt;=$B495, WORKDAY(DATE(YEAR($BB495), MONTH(BD495)+1, DAY(BD495)-1), 1, Settings!$AY$23:$AY$38), BD495))</f>
        <v/>
      </c>
      <c r="BU495" s="119" t="str">
        <f>IF(BE495="", "", IF(BE495&lt;=$B495, WORKDAY(DATE(YEAR($BB495), MONTH(BE495)+1, DAY(BE495)-1), 1, Settings!$AY$23:$AY$38), BE495))</f>
        <v/>
      </c>
      <c r="BV495" s="119" t="str">
        <f>IF(BF495="", "", IF(BF495&lt;=$B495, WORKDAY(DATE(YEAR($BB495), MONTH(BF495)+1, DAY(BF495)-1), 1, Settings!$AY$23:$AY$38), BF495))</f>
        <v/>
      </c>
      <c r="BW495" s="119" t="str">
        <f>IF(BG495="", "", IF(BG495&lt;=$B495, WORKDAY(DATE(YEAR($BB495), MONTH(BG495)+1, DAY(BG495)-1), 1, Settings!$AY$23:$AY$38), BG495))</f>
        <v/>
      </c>
      <c r="BX495" s="119" t="str">
        <f>IF(BH495="", "", IF(BH495&lt;=$B495, WORKDAY(DATE(YEAR($BB495), MONTH(BH495)+1, DAY(BH495)-1), 1, Settings!$AY$23:$AY$38), BH495))</f>
        <v/>
      </c>
      <c r="BY495" s="119" t="str">
        <f>IF(BI495="", "", IF(BI495&lt;=$B495, WORKDAY(DATE(YEAR($BB495), MONTH(BI495)+1, DAY(BI495)-1), 1, Settings!$AY$23:$AY$38), BI495))</f>
        <v/>
      </c>
      <c r="BZ495" s="119" t="str">
        <f>IF(BJ495="", "", IF(BJ495&lt;=$B495, WORKDAY(DATE(YEAR($BB495), MONTH(BJ495)+1, DAY(BJ495)-1), 1, Settings!$AY$23:$AY$38), BJ495))</f>
        <v/>
      </c>
      <c r="CA495" s="119" t="str">
        <f>IF(BK495="", "", IF(BK495&lt;=$B495, WORKDAY(DATE(YEAR($BB495), MONTH(BK495)+1, DAY(BK495)-1), 1, Settings!$AY$23:$AY$38), BK495))</f>
        <v/>
      </c>
      <c r="CB495" s="119" t="str">
        <f>IF(BL495="", "", IF(BL495&lt;=$B495, WORKDAY(DATE(YEAR($BB495), MONTH(BL495)+1, DAY(BL495)-1), 1, Settings!$AY$23:$AY$38), BL495))</f>
        <v/>
      </c>
      <c r="CC495" s="119" t="str">
        <f>IF(BM495="", "", IF(BM495&lt;=$B495, WORKDAY(DATE(YEAR($BB495), MONTH(BM495)+1, DAY(BM495)-1), 1, Settings!$AY$23:$AY$38), BM495))</f>
        <v/>
      </c>
      <c r="CD495" s="119" t="str">
        <f>IF(BN495="", "", IF(BN495&lt;=$B495, WORKDAY(DATE(YEAR($BB495), MONTH(BN495)+1, DAY(BN495)-1), 1, Settings!$AY$23:$AY$38), BN495))</f>
        <v/>
      </c>
      <c r="CE495" s="119" t="str">
        <f>IF(BO495="", "", IF(BO495&lt;=$B495, WORKDAY(DATE(YEAR($BB495), MONTH(BO495)+1, DAY(BO495)-1), 1, Settings!$AY$23:$AY$38), BO495))</f>
        <v/>
      </c>
      <c r="CF495" s="120" t="str">
        <f>IF(BP495="", "", IF(BP495&lt;=$B495, WORKDAY(DATE(YEAR($BB495), MONTH(BP495)+1, DAY(BP495)-1), 1, Settings!$AY$23:$AY$38), BP495))</f>
        <v/>
      </c>
      <c r="CH495" s="48" t="str">
        <f t="shared" si="221"/>
        <v/>
      </c>
      <c r="CI495" s="49" t="str">
        <f t="shared" si="222"/>
        <v/>
      </c>
      <c r="CJ495" s="49" t="str">
        <f t="shared" si="223"/>
        <v/>
      </c>
      <c r="CK495" s="49" t="str">
        <f t="shared" si="224"/>
        <v/>
      </c>
      <c r="CL495" s="49" t="str">
        <f t="shared" si="225"/>
        <v/>
      </c>
      <c r="CM495" s="49" t="str">
        <f t="shared" si="226"/>
        <v/>
      </c>
      <c r="CN495" s="49" t="str">
        <f t="shared" si="227"/>
        <v/>
      </c>
      <c r="CO495" s="49" t="str">
        <f t="shared" si="228"/>
        <v/>
      </c>
      <c r="CP495" s="49" t="str">
        <f t="shared" si="229"/>
        <v/>
      </c>
      <c r="CQ495" s="49" t="str">
        <f t="shared" si="230"/>
        <v/>
      </c>
      <c r="CR495" s="49" t="str">
        <f t="shared" si="231"/>
        <v/>
      </c>
      <c r="CS495" s="49" t="str">
        <f t="shared" si="232"/>
        <v/>
      </c>
      <c r="CT495" s="49" t="str">
        <f t="shared" si="233"/>
        <v/>
      </c>
      <c r="CU495" s="49" t="str">
        <f t="shared" si="234"/>
        <v/>
      </c>
      <c r="CV495" s="16" t="str">
        <f t="shared" si="235"/>
        <v/>
      </c>
      <c r="CX495" s="48" t="str">
        <f t="shared" si="236"/>
        <v/>
      </c>
      <c r="CY495" s="49" t="str">
        <f t="shared" si="237"/>
        <v/>
      </c>
      <c r="CZ495" s="49" t="str">
        <f t="shared" si="238"/>
        <v/>
      </c>
      <c r="DA495" s="49" t="str">
        <f t="shared" si="239"/>
        <v/>
      </c>
      <c r="DB495" s="49" t="str">
        <f t="shared" si="240"/>
        <v/>
      </c>
      <c r="DC495" s="49" t="str">
        <f t="shared" si="241"/>
        <v/>
      </c>
      <c r="DD495" s="49" t="str">
        <f t="shared" si="242"/>
        <v/>
      </c>
      <c r="DE495" s="49" t="str">
        <f t="shared" si="243"/>
        <v/>
      </c>
      <c r="DF495" s="49" t="str">
        <f t="shared" si="244"/>
        <v/>
      </c>
      <c r="DG495" s="49" t="str">
        <f t="shared" si="245"/>
        <v/>
      </c>
      <c r="DH495" s="49" t="str">
        <f t="shared" si="246"/>
        <v/>
      </c>
      <c r="DI495" s="49" t="str">
        <f t="shared" si="247"/>
        <v/>
      </c>
      <c r="DJ495" s="49" t="str">
        <f t="shared" si="248"/>
        <v/>
      </c>
      <c r="DK495" s="49" t="str">
        <f t="shared" si="249"/>
        <v/>
      </c>
      <c r="DL495" s="16" t="str">
        <f t="shared" si="250"/>
        <v/>
      </c>
      <c r="DN495" s="17" t="str">
        <f t="shared" si="251"/>
        <v>Oct 2020</v>
      </c>
    </row>
    <row r="496" spans="1:118" x14ac:dyDescent="0.25">
      <c r="A496" s="30"/>
      <c r="B496" s="102">
        <f>IF(B495="", "", IFERROR(IF(B495+1&gt;Settings!$G$25, "", B495+1), ""))</f>
        <v>44132</v>
      </c>
      <c r="C496" s="294"/>
      <c r="D496" s="295"/>
      <c r="E496" s="295"/>
      <c r="F496" s="295"/>
      <c r="G496" s="295"/>
      <c r="H496" s="295"/>
      <c r="I496" s="295"/>
      <c r="J496" s="295"/>
      <c r="K496" s="295"/>
      <c r="L496" s="295"/>
      <c r="M496" s="295"/>
      <c r="N496" s="295"/>
      <c r="O496" s="295"/>
      <c r="P496" s="295"/>
      <c r="Q496" s="296"/>
      <c r="R496" s="30"/>
      <c r="T496" s="17" t="str">
        <f>IF($B496="", "", IF($B496&lt;Settings!$G$23, "Old", "New"))</f>
        <v>New</v>
      </c>
      <c r="AL496" s="118" t="str">
        <f>IF(OR($B496="", C496="", C$10="", AL$9), "", IFERROR($B496+INDEX(Settings!$AF$19:$AF$33, MATCH(C$10, Settings!$Y$19:$Y$33, 0))+IF(INDEX(Settings!$AI$19:$AI$33, MATCH(C$10, Settings!$Y$19:$Y$33, 0))="", 0, INDEX($AO$2:$AU$8, MATCH(TEXT($B496, "ddd"), $AN$2:$AN$8, 0), MATCH(INDEX(Settings!$AI$19:$AI$33, MATCH(C$10, Settings!$Y$19:$Y$33, 0)), $AO$1:$AU$1, 0))), 0))</f>
        <v/>
      </c>
      <c r="AM496" s="119" t="str">
        <f>IF(OR($B496="", D496="", D$10="", AM$9), "", IFERROR($B496+INDEX(Settings!$AF$19:$AF$33, MATCH(D$10, Settings!$Y$19:$Y$33, 0))+IF(INDEX(Settings!$AI$19:$AI$33, MATCH(D$10, Settings!$Y$19:$Y$33, 0))="", 0, INDEX($AO$2:$AU$8, MATCH(TEXT($B496, "ddd"), $AN$2:$AN$8, 0), MATCH(INDEX(Settings!$AI$19:$AI$33, MATCH(D$10, Settings!$Y$19:$Y$33, 0)), $AO$1:$AU$1, 0))), 0))</f>
        <v/>
      </c>
      <c r="AN496" s="119" t="str">
        <f>IF(OR($B496="", E496="", E$10="", AN$9), "", IFERROR($B496+INDEX(Settings!$AF$19:$AF$33, MATCH(E$10, Settings!$Y$19:$Y$33, 0))+IF(INDEX(Settings!$AI$19:$AI$33, MATCH(E$10, Settings!$Y$19:$Y$33, 0))="", 0, INDEX($AO$2:$AU$8, MATCH(TEXT($B496, "ddd"), $AN$2:$AN$8, 0), MATCH(INDEX(Settings!$AI$19:$AI$33, MATCH(E$10, Settings!$Y$19:$Y$33, 0)), $AO$1:$AU$1, 0))), 0))</f>
        <v/>
      </c>
      <c r="AO496" s="119" t="str">
        <f>IF(OR($B496="", F496="", F$10="", AO$9), "", IFERROR($B496+INDEX(Settings!$AF$19:$AF$33, MATCH(F$10, Settings!$Y$19:$Y$33, 0))+IF(INDEX(Settings!$AI$19:$AI$33, MATCH(F$10, Settings!$Y$19:$Y$33, 0))="", 0, INDEX($AO$2:$AU$8, MATCH(TEXT($B496, "ddd"), $AN$2:$AN$8, 0), MATCH(INDEX(Settings!$AI$19:$AI$33, MATCH(F$10, Settings!$Y$19:$Y$33, 0)), $AO$1:$AU$1, 0))), 0))</f>
        <v/>
      </c>
      <c r="AP496" s="119" t="str">
        <f>IF(OR($B496="", G496="", G$10="", AP$9), "", IFERROR($B496+INDEX(Settings!$AF$19:$AF$33, MATCH(G$10, Settings!$Y$19:$Y$33, 0))+IF(INDEX(Settings!$AI$19:$AI$33, MATCH(G$10, Settings!$Y$19:$Y$33, 0))="", 0, INDEX($AO$2:$AU$8, MATCH(TEXT($B496, "ddd"), $AN$2:$AN$8, 0), MATCH(INDEX(Settings!$AI$19:$AI$33, MATCH(G$10, Settings!$Y$19:$Y$33, 0)), $AO$1:$AU$1, 0))), 0))</f>
        <v/>
      </c>
      <c r="AQ496" s="119" t="str">
        <f>IF(OR($B496="", H496="", H$10="", AQ$9), "", IFERROR($B496+INDEX(Settings!$AF$19:$AF$33, MATCH(H$10, Settings!$Y$19:$Y$33, 0))+IF(INDEX(Settings!$AI$19:$AI$33, MATCH(H$10, Settings!$Y$19:$Y$33, 0))="", 0, INDEX($AO$2:$AU$8, MATCH(TEXT($B496, "ddd"), $AN$2:$AN$8, 0), MATCH(INDEX(Settings!$AI$19:$AI$33, MATCH(H$10, Settings!$Y$19:$Y$33, 0)), $AO$1:$AU$1, 0))), 0))</f>
        <v/>
      </c>
      <c r="AR496" s="119" t="str">
        <f>IF(OR($B496="", I496="", I$10="", AR$9), "", IFERROR($B496+INDEX(Settings!$AF$19:$AF$33, MATCH(I$10, Settings!$Y$19:$Y$33, 0))+IF(INDEX(Settings!$AI$19:$AI$33, MATCH(I$10, Settings!$Y$19:$Y$33, 0))="", 0, INDEX($AO$2:$AU$8, MATCH(TEXT($B496, "ddd"), $AN$2:$AN$8, 0), MATCH(INDEX(Settings!$AI$19:$AI$33, MATCH(I$10, Settings!$Y$19:$Y$33, 0)), $AO$1:$AU$1, 0))), 0))</f>
        <v/>
      </c>
      <c r="AS496" s="119" t="str">
        <f>IF(OR($B496="", J496="", J$10="", AS$9), "", IFERROR($B496+INDEX(Settings!$AF$19:$AF$33, MATCH(J$10, Settings!$Y$19:$Y$33, 0))+IF(INDEX(Settings!$AI$19:$AI$33, MATCH(J$10, Settings!$Y$19:$Y$33, 0))="", 0, INDEX($AO$2:$AU$8, MATCH(TEXT($B496, "ddd"), $AN$2:$AN$8, 0), MATCH(INDEX(Settings!$AI$19:$AI$33, MATCH(J$10, Settings!$Y$19:$Y$33, 0)), $AO$1:$AU$1, 0))), 0))</f>
        <v/>
      </c>
      <c r="AT496" s="119" t="str">
        <f>IF(OR($B496="", K496="", K$10="", AT$9), "", IFERROR($B496+INDEX(Settings!$AF$19:$AF$33, MATCH(K$10, Settings!$Y$19:$Y$33, 0))+IF(INDEX(Settings!$AI$19:$AI$33, MATCH(K$10, Settings!$Y$19:$Y$33, 0))="", 0, INDEX($AO$2:$AU$8, MATCH(TEXT($B496, "ddd"), $AN$2:$AN$8, 0), MATCH(INDEX(Settings!$AI$19:$AI$33, MATCH(K$10, Settings!$Y$19:$Y$33, 0)), $AO$1:$AU$1, 0))), 0))</f>
        <v/>
      </c>
      <c r="AU496" s="119" t="str">
        <f>IF(OR($B496="", L496="", L$10="", AU$9), "", IFERROR($B496+INDEX(Settings!$AF$19:$AF$33, MATCH(L$10, Settings!$Y$19:$Y$33, 0))+IF(INDEX(Settings!$AI$19:$AI$33, MATCH(L$10, Settings!$Y$19:$Y$33, 0))="", 0, INDEX($AO$2:$AU$8, MATCH(TEXT($B496, "ddd"), $AN$2:$AN$8, 0), MATCH(INDEX(Settings!$AI$19:$AI$33, MATCH(L$10, Settings!$Y$19:$Y$33, 0)), $AO$1:$AU$1, 0))), 0))</f>
        <v/>
      </c>
      <c r="AV496" s="119" t="str">
        <f>IF(OR($B496="", M496="", M$10="", AV$9), "", IFERROR($B496+INDEX(Settings!$AF$19:$AF$33, MATCH(M$10, Settings!$Y$19:$Y$33, 0))+IF(INDEX(Settings!$AI$19:$AI$33, MATCH(M$10, Settings!$Y$19:$Y$33, 0))="", 0, INDEX($AO$2:$AU$8, MATCH(TEXT($B496, "ddd"), $AN$2:$AN$8, 0), MATCH(INDEX(Settings!$AI$19:$AI$33, MATCH(M$10, Settings!$Y$19:$Y$33, 0)), $AO$1:$AU$1, 0))), 0))</f>
        <v/>
      </c>
      <c r="AW496" s="119" t="str">
        <f>IF(OR($B496="", N496="", N$10="", AW$9), "", IFERROR($B496+INDEX(Settings!$AF$19:$AF$33, MATCH(N$10, Settings!$Y$19:$Y$33, 0))+IF(INDEX(Settings!$AI$19:$AI$33, MATCH(N$10, Settings!$Y$19:$Y$33, 0))="", 0, INDEX($AO$2:$AU$8, MATCH(TEXT($B496, "ddd"), $AN$2:$AN$8, 0), MATCH(INDEX(Settings!$AI$19:$AI$33, MATCH(N$10, Settings!$Y$19:$Y$33, 0)), $AO$1:$AU$1, 0))), 0))</f>
        <v/>
      </c>
      <c r="AX496" s="119" t="str">
        <f>IF(OR($B496="", O496="", O$10="", AX$9), "", IFERROR($B496+INDEX(Settings!$AF$19:$AF$33, MATCH(O$10, Settings!$Y$19:$Y$33, 0))+IF(INDEX(Settings!$AI$19:$AI$33, MATCH(O$10, Settings!$Y$19:$Y$33, 0))="", 0, INDEX($AO$2:$AU$8, MATCH(TEXT($B496, "ddd"), $AN$2:$AN$8, 0), MATCH(INDEX(Settings!$AI$19:$AI$33, MATCH(O$10, Settings!$Y$19:$Y$33, 0)), $AO$1:$AU$1, 0))), 0))</f>
        <v/>
      </c>
      <c r="AY496" s="119" t="str">
        <f>IF(OR($B496="", P496="", P$10="", AY$9), "", IFERROR($B496+INDEX(Settings!$AF$19:$AF$33, MATCH(P$10, Settings!$Y$19:$Y$33, 0))+IF(INDEX(Settings!$AI$19:$AI$33, MATCH(P$10, Settings!$Y$19:$Y$33, 0))="", 0, INDEX($AO$2:$AU$8, MATCH(TEXT($B496, "ddd"), $AN$2:$AN$8, 0), MATCH(INDEX(Settings!$AI$19:$AI$33, MATCH(P$10, Settings!$Y$19:$Y$33, 0)), $AO$1:$AU$1, 0))), 0))</f>
        <v/>
      </c>
      <c r="AZ496" s="120" t="str">
        <f>IF(OR($B496="", Q496="", Q$10="", AZ$9), "", IFERROR($B496+INDEX(Settings!$AF$19:$AF$33, MATCH(Q$10, Settings!$Y$19:$Y$33, 0))+IF(INDEX(Settings!$AI$19:$AI$33, MATCH(Q$10, Settings!$Y$19:$Y$33, 0))="", 0, INDEX($AO$2:$AU$8, MATCH(TEXT($B496, "ddd"), $AN$2:$AN$8, 0), MATCH(INDEX(Settings!$AI$19:$AI$33, MATCH(Q$10, Settings!$Y$19:$Y$33, 0)), $AO$1:$AU$1, 0))), 0))</f>
        <v/>
      </c>
      <c r="BB496" s="118" t="str">
        <f>IF(OR(C$10="", $B496="", C496="", BB$9=""), "", IFERROR(WORKDAY((DATE(YEAR($B496), MONTH($B496)+INDEX(Settings!$AM$19:$AM$33, MATCH(C$10, Settings!$Y$19:$Y$33, 0)), IF(INDEX(Settings!$AQ$19:$AQ$33, MATCH(C$10, Settings!$Y$19:$Y$33, 0))=0, DAY($B496), INDEX(Settings!$AQ$19:$AQ$33, MATCH(C$10, Settings!$Y$19:$Y$33, 0))))-1), 1, Settings!$AY$23:$AY$38), ""))</f>
        <v/>
      </c>
      <c r="BC496" s="119" t="str">
        <f>IF(OR(D$10="", $B496="", D496="", BC$9=""), "", IFERROR(WORKDAY((DATE(YEAR($B496), MONTH($B496)+INDEX(Settings!$AM$19:$AM$33, MATCH(D$10, Settings!$Y$19:$Y$33, 0)), IF(INDEX(Settings!$AQ$19:$AQ$33, MATCH(D$10, Settings!$Y$19:$Y$33, 0))=0, DAY($B496), INDEX(Settings!$AQ$19:$AQ$33, MATCH(D$10, Settings!$Y$19:$Y$33, 0))))-1), 1, Settings!$AY$23:$AY$38), ""))</f>
        <v/>
      </c>
      <c r="BD496" s="119" t="str">
        <f>IF(OR(E$10="", $B496="", E496="", BD$9=""), "", IFERROR(WORKDAY((DATE(YEAR($B496), MONTH($B496)+INDEX(Settings!$AM$19:$AM$33, MATCH(E$10, Settings!$Y$19:$Y$33, 0)), IF(INDEX(Settings!$AQ$19:$AQ$33, MATCH(E$10, Settings!$Y$19:$Y$33, 0))=0, DAY($B496), INDEX(Settings!$AQ$19:$AQ$33, MATCH(E$10, Settings!$Y$19:$Y$33, 0))))-1), 1, Settings!$AY$23:$AY$38), ""))</f>
        <v/>
      </c>
      <c r="BE496" s="119" t="str">
        <f>IF(OR(F$10="", $B496="", F496="", BE$9=""), "", IFERROR(WORKDAY((DATE(YEAR($B496), MONTH($B496)+INDEX(Settings!$AM$19:$AM$33, MATCH(F$10, Settings!$Y$19:$Y$33, 0)), IF(INDEX(Settings!$AQ$19:$AQ$33, MATCH(F$10, Settings!$Y$19:$Y$33, 0))=0, DAY($B496), INDEX(Settings!$AQ$19:$AQ$33, MATCH(F$10, Settings!$Y$19:$Y$33, 0))))-1), 1, Settings!$AY$23:$AY$38), ""))</f>
        <v/>
      </c>
      <c r="BF496" s="119" t="str">
        <f>IF(OR(G$10="", $B496="", G496="", BF$9=""), "", IFERROR(WORKDAY((DATE(YEAR($B496), MONTH($B496)+INDEX(Settings!$AM$19:$AM$33, MATCH(G$10, Settings!$Y$19:$Y$33, 0)), IF(INDEX(Settings!$AQ$19:$AQ$33, MATCH(G$10, Settings!$Y$19:$Y$33, 0))=0, DAY($B496), INDEX(Settings!$AQ$19:$AQ$33, MATCH(G$10, Settings!$Y$19:$Y$33, 0))))-1), 1, Settings!$AY$23:$AY$38), ""))</f>
        <v/>
      </c>
      <c r="BG496" s="119" t="str">
        <f>IF(OR(H$10="", $B496="", H496="", BG$9=""), "", IFERROR(WORKDAY((DATE(YEAR($B496), MONTH($B496)+INDEX(Settings!$AM$19:$AM$33, MATCH(H$10, Settings!$Y$19:$Y$33, 0)), IF(INDEX(Settings!$AQ$19:$AQ$33, MATCH(H$10, Settings!$Y$19:$Y$33, 0))=0, DAY($B496), INDEX(Settings!$AQ$19:$AQ$33, MATCH(H$10, Settings!$Y$19:$Y$33, 0))))-1), 1, Settings!$AY$23:$AY$38), ""))</f>
        <v/>
      </c>
      <c r="BH496" s="119" t="str">
        <f>IF(OR(I$10="", $B496="", I496="", BH$9=""), "", IFERROR(WORKDAY((DATE(YEAR($B496), MONTH($B496)+INDEX(Settings!$AM$19:$AM$33, MATCH(I$10, Settings!$Y$19:$Y$33, 0)), IF(INDEX(Settings!$AQ$19:$AQ$33, MATCH(I$10, Settings!$Y$19:$Y$33, 0))=0, DAY($B496), INDEX(Settings!$AQ$19:$AQ$33, MATCH(I$10, Settings!$Y$19:$Y$33, 0))))-1), 1, Settings!$AY$23:$AY$38), ""))</f>
        <v/>
      </c>
      <c r="BI496" s="119" t="str">
        <f>IF(OR(J$10="", $B496="", J496="", BI$9=""), "", IFERROR(WORKDAY((DATE(YEAR($B496), MONTH($B496)+INDEX(Settings!$AM$19:$AM$33, MATCH(J$10, Settings!$Y$19:$Y$33, 0)), IF(INDEX(Settings!$AQ$19:$AQ$33, MATCH(J$10, Settings!$Y$19:$Y$33, 0))=0, DAY($B496), INDEX(Settings!$AQ$19:$AQ$33, MATCH(J$10, Settings!$Y$19:$Y$33, 0))))-1), 1, Settings!$AY$23:$AY$38), ""))</f>
        <v/>
      </c>
      <c r="BJ496" s="119" t="str">
        <f>IF(OR(K$10="", $B496="", K496="", BJ$9=""), "", IFERROR(WORKDAY((DATE(YEAR($B496), MONTH($B496)+INDEX(Settings!$AM$19:$AM$33, MATCH(K$10, Settings!$Y$19:$Y$33, 0)), IF(INDEX(Settings!$AQ$19:$AQ$33, MATCH(K$10, Settings!$Y$19:$Y$33, 0))=0, DAY($B496), INDEX(Settings!$AQ$19:$AQ$33, MATCH(K$10, Settings!$Y$19:$Y$33, 0))))-1), 1, Settings!$AY$23:$AY$38), ""))</f>
        <v/>
      </c>
      <c r="BK496" s="119" t="str">
        <f>IF(OR(L$10="", $B496="", L496="", BK$9=""), "", IFERROR(WORKDAY((DATE(YEAR($B496), MONTH($B496)+INDEX(Settings!$AM$19:$AM$33, MATCH(L$10, Settings!$Y$19:$Y$33, 0)), IF(INDEX(Settings!$AQ$19:$AQ$33, MATCH(L$10, Settings!$Y$19:$Y$33, 0))=0, DAY($B496), INDEX(Settings!$AQ$19:$AQ$33, MATCH(L$10, Settings!$Y$19:$Y$33, 0))))-1), 1, Settings!$AY$23:$AY$38), ""))</f>
        <v/>
      </c>
      <c r="BL496" s="119" t="str">
        <f>IF(OR(M$10="", $B496="", M496="", BL$9=""), "", IFERROR(WORKDAY((DATE(YEAR($B496), MONTH($B496)+INDEX(Settings!$AM$19:$AM$33, MATCH(M$10, Settings!$Y$19:$Y$33, 0)), IF(INDEX(Settings!$AQ$19:$AQ$33, MATCH(M$10, Settings!$Y$19:$Y$33, 0))=0, DAY($B496), INDEX(Settings!$AQ$19:$AQ$33, MATCH(M$10, Settings!$Y$19:$Y$33, 0))))-1), 1, Settings!$AY$23:$AY$38), ""))</f>
        <v/>
      </c>
      <c r="BM496" s="119" t="str">
        <f>IF(OR(N$10="", $B496="", N496="", BM$9=""), "", IFERROR(WORKDAY((DATE(YEAR($B496), MONTH($B496)+INDEX(Settings!$AM$19:$AM$33, MATCH(N$10, Settings!$Y$19:$Y$33, 0)), IF(INDEX(Settings!$AQ$19:$AQ$33, MATCH(N$10, Settings!$Y$19:$Y$33, 0))=0, DAY($B496), INDEX(Settings!$AQ$19:$AQ$33, MATCH(N$10, Settings!$Y$19:$Y$33, 0))))-1), 1, Settings!$AY$23:$AY$38), ""))</f>
        <v/>
      </c>
      <c r="BN496" s="119" t="str">
        <f>IF(OR(O$10="", $B496="", O496="", BN$9=""), "", IFERROR(WORKDAY((DATE(YEAR($B496), MONTH($B496)+INDEX(Settings!$AM$19:$AM$33, MATCH(O$10, Settings!$Y$19:$Y$33, 0)), IF(INDEX(Settings!$AQ$19:$AQ$33, MATCH(O$10, Settings!$Y$19:$Y$33, 0))=0, DAY($B496), INDEX(Settings!$AQ$19:$AQ$33, MATCH(O$10, Settings!$Y$19:$Y$33, 0))))-1), 1, Settings!$AY$23:$AY$38), ""))</f>
        <v/>
      </c>
      <c r="BO496" s="119" t="str">
        <f>IF(OR(P$10="", $B496="", P496="", BO$9=""), "", IFERROR(WORKDAY((DATE(YEAR($B496), MONTH($B496)+INDEX(Settings!$AM$19:$AM$33, MATCH(P$10, Settings!$Y$19:$Y$33, 0)), IF(INDEX(Settings!$AQ$19:$AQ$33, MATCH(P$10, Settings!$Y$19:$Y$33, 0))=0, DAY($B496), INDEX(Settings!$AQ$19:$AQ$33, MATCH(P$10, Settings!$Y$19:$Y$33, 0))))-1), 1, Settings!$AY$23:$AY$38), ""))</f>
        <v/>
      </c>
      <c r="BP496" s="120" t="str">
        <f>IF(OR(Q$10="", $B496="", Q496="", BP$9=""), "", IFERROR(WORKDAY((DATE(YEAR($B496), MONTH($B496)+INDEX(Settings!$AM$19:$AM$33, MATCH(Q$10, Settings!$Y$19:$Y$33, 0)), IF(INDEX(Settings!$AQ$19:$AQ$33, MATCH(Q$10, Settings!$Y$19:$Y$33, 0))=0, DAY($B496), INDEX(Settings!$AQ$19:$AQ$33, MATCH(Q$10, Settings!$Y$19:$Y$33, 0))))-1), 1, Settings!$AY$23:$AY$38), ""))</f>
        <v/>
      </c>
      <c r="BR496" s="118" t="str">
        <f>IF(BB496="", "", IF(BB496&lt;=$B496, WORKDAY(DATE(YEAR($BB496), MONTH(BB496)+1, DAY(BB496)-1), 1, Settings!$AY$23:$AY$38), BB496))</f>
        <v/>
      </c>
      <c r="BS496" s="119" t="str">
        <f>IF(BC496="", "", IF(BC496&lt;=$B496, WORKDAY(DATE(YEAR($BB496), MONTH(BC496)+1, DAY(BC496)-1), 1, Settings!$AY$23:$AY$38), BC496))</f>
        <v/>
      </c>
      <c r="BT496" s="119" t="str">
        <f>IF(BD496="", "", IF(BD496&lt;=$B496, WORKDAY(DATE(YEAR($BB496), MONTH(BD496)+1, DAY(BD496)-1), 1, Settings!$AY$23:$AY$38), BD496))</f>
        <v/>
      </c>
      <c r="BU496" s="119" t="str">
        <f>IF(BE496="", "", IF(BE496&lt;=$B496, WORKDAY(DATE(YEAR($BB496), MONTH(BE496)+1, DAY(BE496)-1), 1, Settings!$AY$23:$AY$38), BE496))</f>
        <v/>
      </c>
      <c r="BV496" s="119" t="str">
        <f>IF(BF496="", "", IF(BF496&lt;=$B496, WORKDAY(DATE(YEAR($BB496), MONTH(BF496)+1, DAY(BF496)-1), 1, Settings!$AY$23:$AY$38), BF496))</f>
        <v/>
      </c>
      <c r="BW496" s="119" t="str">
        <f>IF(BG496="", "", IF(BG496&lt;=$B496, WORKDAY(DATE(YEAR($BB496), MONTH(BG496)+1, DAY(BG496)-1), 1, Settings!$AY$23:$AY$38), BG496))</f>
        <v/>
      </c>
      <c r="BX496" s="119" t="str">
        <f>IF(BH496="", "", IF(BH496&lt;=$B496, WORKDAY(DATE(YEAR($BB496), MONTH(BH496)+1, DAY(BH496)-1), 1, Settings!$AY$23:$AY$38), BH496))</f>
        <v/>
      </c>
      <c r="BY496" s="119" t="str">
        <f>IF(BI496="", "", IF(BI496&lt;=$B496, WORKDAY(DATE(YEAR($BB496), MONTH(BI496)+1, DAY(BI496)-1), 1, Settings!$AY$23:$AY$38), BI496))</f>
        <v/>
      </c>
      <c r="BZ496" s="119" t="str">
        <f>IF(BJ496="", "", IF(BJ496&lt;=$B496, WORKDAY(DATE(YEAR($BB496), MONTH(BJ496)+1, DAY(BJ496)-1), 1, Settings!$AY$23:$AY$38), BJ496))</f>
        <v/>
      </c>
      <c r="CA496" s="119" t="str">
        <f>IF(BK496="", "", IF(BK496&lt;=$B496, WORKDAY(DATE(YEAR($BB496), MONTH(BK496)+1, DAY(BK496)-1), 1, Settings!$AY$23:$AY$38), BK496))</f>
        <v/>
      </c>
      <c r="CB496" s="119" t="str">
        <f>IF(BL496="", "", IF(BL496&lt;=$B496, WORKDAY(DATE(YEAR($BB496), MONTH(BL496)+1, DAY(BL496)-1), 1, Settings!$AY$23:$AY$38), BL496))</f>
        <v/>
      </c>
      <c r="CC496" s="119" t="str">
        <f>IF(BM496="", "", IF(BM496&lt;=$B496, WORKDAY(DATE(YEAR($BB496), MONTH(BM496)+1, DAY(BM496)-1), 1, Settings!$AY$23:$AY$38), BM496))</f>
        <v/>
      </c>
      <c r="CD496" s="119" t="str">
        <f>IF(BN496="", "", IF(BN496&lt;=$B496, WORKDAY(DATE(YEAR($BB496), MONTH(BN496)+1, DAY(BN496)-1), 1, Settings!$AY$23:$AY$38), BN496))</f>
        <v/>
      </c>
      <c r="CE496" s="119" t="str">
        <f>IF(BO496="", "", IF(BO496&lt;=$B496, WORKDAY(DATE(YEAR($BB496), MONTH(BO496)+1, DAY(BO496)-1), 1, Settings!$AY$23:$AY$38), BO496))</f>
        <v/>
      </c>
      <c r="CF496" s="120" t="str">
        <f>IF(BP496="", "", IF(BP496&lt;=$B496, WORKDAY(DATE(YEAR($BB496), MONTH(BP496)+1, DAY(BP496)-1), 1, Settings!$AY$23:$AY$38), BP496))</f>
        <v/>
      </c>
      <c r="CH496" s="48" t="str">
        <f t="shared" si="221"/>
        <v/>
      </c>
      <c r="CI496" s="49" t="str">
        <f t="shared" si="222"/>
        <v/>
      </c>
      <c r="CJ496" s="49" t="str">
        <f t="shared" si="223"/>
        <v/>
      </c>
      <c r="CK496" s="49" t="str">
        <f t="shared" si="224"/>
        <v/>
      </c>
      <c r="CL496" s="49" t="str">
        <f t="shared" si="225"/>
        <v/>
      </c>
      <c r="CM496" s="49" t="str">
        <f t="shared" si="226"/>
        <v/>
      </c>
      <c r="CN496" s="49" t="str">
        <f t="shared" si="227"/>
        <v/>
      </c>
      <c r="CO496" s="49" t="str">
        <f t="shared" si="228"/>
        <v/>
      </c>
      <c r="CP496" s="49" t="str">
        <f t="shared" si="229"/>
        <v/>
      </c>
      <c r="CQ496" s="49" t="str">
        <f t="shared" si="230"/>
        <v/>
      </c>
      <c r="CR496" s="49" t="str">
        <f t="shared" si="231"/>
        <v/>
      </c>
      <c r="CS496" s="49" t="str">
        <f t="shared" si="232"/>
        <v/>
      </c>
      <c r="CT496" s="49" t="str">
        <f t="shared" si="233"/>
        <v/>
      </c>
      <c r="CU496" s="49" t="str">
        <f t="shared" si="234"/>
        <v/>
      </c>
      <c r="CV496" s="16" t="str">
        <f t="shared" si="235"/>
        <v/>
      </c>
      <c r="CX496" s="48" t="str">
        <f t="shared" si="236"/>
        <v/>
      </c>
      <c r="CY496" s="49" t="str">
        <f t="shared" si="237"/>
        <v/>
      </c>
      <c r="CZ496" s="49" t="str">
        <f t="shared" si="238"/>
        <v/>
      </c>
      <c r="DA496" s="49" t="str">
        <f t="shared" si="239"/>
        <v/>
      </c>
      <c r="DB496" s="49" t="str">
        <f t="shared" si="240"/>
        <v/>
      </c>
      <c r="DC496" s="49" t="str">
        <f t="shared" si="241"/>
        <v/>
      </c>
      <c r="DD496" s="49" t="str">
        <f t="shared" si="242"/>
        <v/>
      </c>
      <c r="DE496" s="49" t="str">
        <f t="shared" si="243"/>
        <v/>
      </c>
      <c r="DF496" s="49" t="str">
        <f t="shared" si="244"/>
        <v/>
      </c>
      <c r="DG496" s="49" t="str">
        <f t="shared" si="245"/>
        <v/>
      </c>
      <c r="DH496" s="49" t="str">
        <f t="shared" si="246"/>
        <v/>
      </c>
      <c r="DI496" s="49" t="str">
        <f t="shared" si="247"/>
        <v/>
      </c>
      <c r="DJ496" s="49" t="str">
        <f t="shared" si="248"/>
        <v/>
      </c>
      <c r="DK496" s="49" t="str">
        <f t="shared" si="249"/>
        <v/>
      </c>
      <c r="DL496" s="16" t="str">
        <f t="shared" si="250"/>
        <v/>
      </c>
      <c r="DN496" s="17" t="str">
        <f t="shared" si="251"/>
        <v>Oct 2020</v>
      </c>
    </row>
    <row r="497" spans="1:118" x14ac:dyDescent="0.25">
      <c r="A497" s="30"/>
      <c r="B497" s="102">
        <f>IF(B496="", "", IFERROR(IF(B496+1&gt;Settings!$G$25, "", B496+1), ""))</f>
        <v>44133</v>
      </c>
      <c r="C497" s="294"/>
      <c r="D497" s="295"/>
      <c r="E497" s="295"/>
      <c r="F497" s="295"/>
      <c r="G497" s="295"/>
      <c r="H497" s="295"/>
      <c r="I497" s="295"/>
      <c r="J497" s="295"/>
      <c r="K497" s="295"/>
      <c r="L497" s="295"/>
      <c r="M497" s="295"/>
      <c r="N497" s="295"/>
      <c r="O497" s="295"/>
      <c r="P497" s="295"/>
      <c r="Q497" s="296"/>
      <c r="R497" s="30"/>
      <c r="T497" s="17" t="str">
        <f>IF($B497="", "", IF($B497&lt;Settings!$G$23, "Old", "New"))</f>
        <v>New</v>
      </c>
      <c r="AL497" s="118" t="str">
        <f>IF(OR($B497="", C497="", C$10="", AL$9), "", IFERROR($B497+INDEX(Settings!$AF$19:$AF$33, MATCH(C$10, Settings!$Y$19:$Y$33, 0))+IF(INDEX(Settings!$AI$19:$AI$33, MATCH(C$10, Settings!$Y$19:$Y$33, 0))="", 0, INDEX($AO$2:$AU$8, MATCH(TEXT($B497, "ddd"), $AN$2:$AN$8, 0), MATCH(INDEX(Settings!$AI$19:$AI$33, MATCH(C$10, Settings!$Y$19:$Y$33, 0)), $AO$1:$AU$1, 0))), 0))</f>
        <v/>
      </c>
      <c r="AM497" s="119" t="str">
        <f>IF(OR($B497="", D497="", D$10="", AM$9), "", IFERROR($B497+INDEX(Settings!$AF$19:$AF$33, MATCH(D$10, Settings!$Y$19:$Y$33, 0))+IF(INDEX(Settings!$AI$19:$AI$33, MATCH(D$10, Settings!$Y$19:$Y$33, 0))="", 0, INDEX($AO$2:$AU$8, MATCH(TEXT($B497, "ddd"), $AN$2:$AN$8, 0), MATCH(INDEX(Settings!$AI$19:$AI$33, MATCH(D$10, Settings!$Y$19:$Y$33, 0)), $AO$1:$AU$1, 0))), 0))</f>
        <v/>
      </c>
      <c r="AN497" s="119" t="str">
        <f>IF(OR($B497="", E497="", E$10="", AN$9), "", IFERROR($B497+INDEX(Settings!$AF$19:$AF$33, MATCH(E$10, Settings!$Y$19:$Y$33, 0))+IF(INDEX(Settings!$AI$19:$AI$33, MATCH(E$10, Settings!$Y$19:$Y$33, 0))="", 0, INDEX($AO$2:$AU$8, MATCH(TEXT($B497, "ddd"), $AN$2:$AN$8, 0), MATCH(INDEX(Settings!$AI$19:$AI$33, MATCH(E$10, Settings!$Y$19:$Y$33, 0)), $AO$1:$AU$1, 0))), 0))</f>
        <v/>
      </c>
      <c r="AO497" s="119" t="str">
        <f>IF(OR($B497="", F497="", F$10="", AO$9), "", IFERROR($B497+INDEX(Settings!$AF$19:$AF$33, MATCH(F$10, Settings!$Y$19:$Y$33, 0))+IF(INDEX(Settings!$AI$19:$AI$33, MATCH(F$10, Settings!$Y$19:$Y$33, 0))="", 0, INDEX($AO$2:$AU$8, MATCH(TEXT($B497, "ddd"), $AN$2:$AN$8, 0), MATCH(INDEX(Settings!$AI$19:$AI$33, MATCH(F$10, Settings!$Y$19:$Y$33, 0)), $AO$1:$AU$1, 0))), 0))</f>
        <v/>
      </c>
      <c r="AP497" s="119" t="str">
        <f>IF(OR($B497="", G497="", G$10="", AP$9), "", IFERROR($B497+INDEX(Settings!$AF$19:$AF$33, MATCH(G$10, Settings!$Y$19:$Y$33, 0))+IF(INDEX(Settings!$AI$19:$AI$33, MATCH(G$10, Settings!$Y$19:$Y$33, 0))="", 0, INDEX($AO$2:$AU$8, MATCH(TEXT($B497, "ddd"), $AN$2:$AN$8, 0), MATCH(INDEX(Settings!$AI$19:$AI$33, MATCH(G$10, Settings!$Y$19:$Y$33, 0)), $AO$1:$AU$1, 0))), 0))</f>
        <v/>
      </c>
      <c r="AQ497" s="119" t="str">
        <f>IF(OR($B497="", H497="", H$10="", AQ$9), "", IFERROR($B497+INDEX(Settings!$AF$19:$AF$33, MATCH(H$10, Settings!$Y$19:$Y$33, 0))+IF(INDEX(Settings!$AI$19:$AI$33, MATCH(H$10, Settings!$Y$19:$Y$33, 0))="", 0, INDEX($AO$2:$AU$8, MATCH(TEXT($B497, "ddd"), $AN$2:$AN$8, 0), MATCH(INDEX(Settings!$AI$19:$AI$33, MATCH(H$10, Settings!$Y$19:$Y$33, 0)), $AO$1:$AU$1, 0))), 0))</f>
        <v/>
      </c>
      <c r="AR497" s="119" t="str">
        <f>IF(OR($B497="", I497="", I$10="", AR$9), "", IFERROR($B497+INDEX(Settings!$AF$19:$AF$33, MATCH(I$10, Settings!$Y$19:$Y$33, 0))+IF(INDEX(Settings!$AI$19:$AI$33, MATCH(I$10, Settings!$Y$19:$Y$33, 0))="", 0, INDEX($AO$2:$AU$8, MATCH(TEXT($B497, "ddd"), $AN$2:$AN$8, 0), MATCH(INDEX(Settings!$AI$19:$AI$33, MATCH(I$10, Settings!$Y$19:$Y$33, 0)), $AO$1:$AU$1, 0))), 0))</f>
        <v/>
      </c>
      <c r="AS497" s="119" t="str">
        <f>IF(OR($B497="", J497="", J$10="", AS$9), "", IFERROR($B497+INDEX(Settings!$AF$19:$AF$33, MATCH(J$10, Settings!$Y$19:$Y$33, 0))+IF(INDEX(Settings!$AI$19:$AI$33, MATCH(J$10, Settings!$Y$19:$Y$33, 0))="", 0, INDEX($AO$2:$AU$8, MATCH(TEXT($B497, "ddd"), $AN$2:$AN$8, 0), MATCH(INDEX(Settings!$AI$19:$AI$33, MATCH(J$10, Settings!$Y$19:$Y$33, 0)), $AO$1:$AU$1, 0))), 0))</f>
        <v/>
      </c>
      <c r="AT497" s="119" t="str">
        <f>IF(OR($B497="", K497="", K$10="", AT$9), "", IFERROR($B497+INDEX(Settings!$AF$19:$AF$33, MATCH(K$10, Settings!$Y$19:$Y$33, 0))+IF(INDEX(Settings!$AI$19:$AI$33, MATCH(K$10, Settings!$Y$19:$Y$33, 0))="", 0, INDEX($AO$2:$AU$8, MATCH(TEXT($B497, "ddd"), $AN$2:$AN$8, 0), MATCH(INDEX(Settings!$AI$19:$AI$33, MATCH(K$10, Settings!$Y$19:$Y$33, 0)), $AO$1:$AU$1, 0))), 0))</f>
        <v/>
      </c>
      <c r="AU497" s="119" t="str">
        <f>IF(OR($B497="", L497="", L$10="", AU$9), "", IFERROR($B497+INDEX(Settings!$AF$19:$AF$33, MATCH(L$10, Settings!$Y$19:$Y$33, 0))+IF(INDEX(Settings!$AI$19:$AI$33, MATCH(L$10, Settings!$Y$19:$Y$33, 0))="", 0, INDEX($AO$2:$AU$8, MATCH(TEXT($B497, "ddd"), $AN$2:$AN$8, 0), MATCH(INDEX(Settings!$AI$19:$AI$33, MATCH(L$10, Settings!$Y$19:$Y$33, 0)), $AO$1:$AU$1, 0))), 0))</f>
        <v/>
      </c>
      <c r="AV497" s="119" t="str">
        <f>IF(OR($B497="", M497="", M$10="", AV$9), "", IFERROR($B497+INDEX(Settings!$AF$19:$AF$33, MATCH(M$10, Settings!$Y$19:$Y$33, 0))+IF(INDEX(Settings!$AI$19:$AI$33, MATCH(M$10, Settings!$Y$19:$Y$33, 0))="", 0, INDEX($AO$2:$AU$8, MATCH(TEXT($B497, "ddd"), $AN$2:$AN$8, 0), MATCH(INDEX(Settings!$AI$19:$AI$33, MATCH(M$10, Settings!$Y$19:$Y$33, 0)), $AO$1:$AU$1, 0))), 0))</f>
        <v/>
      </c>
      <c r="AW497" s="119" t="str">
        <f>IF(OR($B497="", N497="", N$10="", AW$9), "", IFERROR($B497+INDEX(Settings!$AF$19:$AF$33, MATCH(N$10, Settings!$Y$19:$Y$33, 0))+IF(INDEX(Settings!$AI$19:$AI$33, MATCH(N$10, Settings!$Y$19:$Y$33, 0))="", 0, INDEX($AO$2:$AU$8, MATCH(TEXT($B497, "ddd"), $AN$2:$AN$8, 0), MATCH(INDEX(Settings!$AI$19:$AI$33, MATCH(N$10, Settings!$Y$19:$Y$33, 0)), $AO$1:$AU$1, 0))), 0))</f>
        <v/>
      </c>
      <c r="AX497" s="119" t="str">
        <f>IF(OR($B497="", O497="", O$10="", AX$9), "", IFERROR($B497+INDEX(Settings!$AF$19:$AF$33, MATCH(O$10, Settings!$Y$19:$Y$33, 0))+IF(INDEX(Settings!$AI$19:$AI$33, MATCH(O$10, Settings!$Y$19:$Y$33, 0))="", 0, INDEX($AO$2:$AU$8, MATCH(TEXT($B497, "ddd"), $AN$2:$AN$8, 0), MATCH(INDEX(Settings!$AI$19:$AI$33, MATCH(O$10, Settings!$Y$19:$Y$33, 0)), $AO$1:$AU$1, 0))), 0))</f>
        <v/>
      </c>
      <c r="AY497" s="119" t="str">
        <f>IF(OR($B497="", P497="", P$10="", AY$9), "", IFERROR($B497+INDEX(Settings!$AF$19:$AF$33, MATCH(P$10, Settings!$Y$19:$Y$33, 0))+IF(INDEX(Settings!$AI$19:$AI$33, MATCH(P$10, Settings!$Y$19:$Y$33, 0))="", 0, INDEX($AO$2:$AU$8, MATCH(TEXT($B497, "ddd"), $AN$2:$AN$8, 0), MATCH(INDEX(Settings!$AI$19:$AI$33, MATCH(P$10, Settings!$Y$19:$Y$33, 0)), $AO$1:$AU$1, 0))), 0))</f>
        <v/>
      </c>
      <c r="AZ497" s="120" t="str">
        <f>IF(OR($B497="", Q497="", Q$10="", AZ$9), "", IFERROR($B497+INDEX(Settings!$AF$19:$AF$33, MATCH(Q$10, Settings!$Y$19:$Y$33, 0))+IF(INDEX(Settings!$AI$19:$AI$33, MATCH(Q$10, Settings!$Y$19:$Y$33, 0))="", 0, INDEX($AO$2:$AU$8, MATCH(TEXT($B497, "ddd"), $AN$2:$AN$8, 0), MATCH(INDEX(Settings!$AI$19:$AI$33, MATCH(Q$10, Settings!$Y$19:$Y$33, 0)), $AO$1:$AU$1, 0))), 0))</f>
        <v/>
      </c>
      <c r="BB497" s="118" t="str">
        <f>IF(OR(C$10="", $B497="", C497="", BB$9=""), "", IFERROR(WORKDAY((DATE(YEAR($B497), MONTH($B497)+INDEX(Settings!$AM$19:$AM$33, MATCH(C$10, Settings!$Y$19:$Y$33, 0)), IF(INDEX(Settings!$AQ$19:$AQ$33, MATCH(C$10, Settings!$Y$19:$Y$33, 0))=0, DAY($B497), INDEX(Settings!$AQ$19:$AQ$33, MATCH(C$10, Settings!$Y$19:$Y$33, 0))))-1), 1, Settings!$AY$23:$AY$38), ""))</f>
        <v/>
      </c>
      <c r="BC497" s="119" t="str">
        <f>IF(OR(D$10="", $B497="", D497="", BC$9=""), "", IFERROR(WORKDAY((DATE(YEAR($B497), MONTH($B497)+INDEX(Settings!$AM$19:$AM$33, MATCH(D$10, Settings!$Y$19:$Y$33, 0)), IF(INDEX(Settings!$AQ$19:$AQ$33, MATCH(D$10, Settings!$Y$19:$Y$33, 0))=0, DAY($B497), INDEX(Settings!$AQ$19:$AQ$33, MATCH(D$10, Settings!$Y$19:$Y$33, 0))))-1), 1, Settings!$AY$23:$AY$38), ""))</f>
        <v/>
      </c>
      <c r="BD497" s="119" t="str">
        <f>IF(OR(E$10="", $B497="", E497="", BD$9=""), "", IFERROR(WORKDAY((DATE(YEAR($B497), MONTH($B497)+INDEX(Settings!$AM$19:$AM$33, MATCH(E$10, Settings!$Y$19:$Y$33, 0)), IF(INDEX(Settings!$AQ$19:$AQ$33, MATCH(E$10, Settings!$Y$19:$Y$33, 0))=0, DAY($B497), INDEX(Settings!$AQ$19:$AQ$33, MATCH(E$10, Settings!$Y$19:$Y$33, 0))))-1), 1, Settings!$AY$23:$AY$38), ""))</f>
        <v/>
      </c>
      <c r="BE497" s="119" t="str">
        <f>IF(OR(F$10="", $B497="", F497="", BE$9=""), "", IFERROR(WORKDAY((DATE(YEAR($B497), MONTH($B497)+INDEX(Settings!$AM$19:$AM$33, MATCH(F$10, Settings!$Y$19:$Y$33, 0)), IF(INDEX(Settings!$AQ$19:$AQ$33, MATCH(F$10, Settings!$Y$19:$Y$33, 0))=0, DAY($B497), INDEX(Settings!$AQ$19:$AQ$33, MATCH(F$10, Settings!$Y$19:$Y$33, 0))))-1), 1, Settings!$AY$23:$AY$38), ""))</f>
        <v/>
      </c>
      <c r="BF497" s="119" t="str">
        <f>IF(OR(G$10="", $B497="", G497="", BF$9=""), "", IFERROR(WORKDAY((DATE(YEAR($B497), MONTH($B497)+INDEX(Settings!$AM$19:$AM$33, MATCH(G$10, Settings!$Y$19:$Y$33, 0)), IF(INDEX(Settings!$AQ$19:$AQ$33, MATCH(G$10, Settings!$Y$19:$Y$33, 0))=0, DAY($B497), INDEX(Settings!$AQ$19:$AQ$33, MATCH(G$10, Settings!$Y$19:$Y$33, 0))))-1), 1, Settings!$AY$23:$AY$38), ""))</f>
        <v/>
      </c>
      <c r="BG497" s="119" t="str">
        <f>IF(OR(H$10="", $B497="", H497="", BG$9=""), "", IFERROR(WORKDAY((DATE(YEAR($B497), MONTH($B497)+INDEX(Settings!$AM$19:$AM$33, MATCH(H$10, Settings!$Y$19:$Y$33, 0)), IF(INDEX(Settings!$AQ$19:$AQ$33, MATCH(H$10, Settings!$Y$19:$Y$33, 0))=0, DAY($B497), INDEX(Settings!$AQ$19:$AQ$33, MATCH(H$10, Settings!$Y$19:$Y$33, 0))))-1), 1, Settings!$AY$23:$AY$38), ""))</f>
        <v/>
      </c>
      <c r="BH497" s="119" t="str">
        <f>IF(OR(I$10="", $B497="", I497="", BH$9=""), "", IFERROR(WORKDAY((DATE(YEAR($B497), MONTH($B497)+INDEX(Settings!$AM$19:$AM$33, MATCH(I$10, Settings!$Y$19:$Y$33, 0)), IF(INDEX(Settings!$AQ$19:$AQ$33, MATCH(I$10, Settings!$Y$19:$Y$33, 0))=0, DAY($B497), INDEX(Settings!$AQ$19:$AQ$33, MATCH(I$10, Settings!$Y$19:$Y$33, 0))))-1), 1, Settings!$AY$23:$AY$38), ""))</f>
        <v/>
      </c>
      <c r="BI497" s="119" t="str">
        <f>IF(OR(J$10="", $B497="", J497="", BI$9=""), "", IFERROR(WORKDAY((DATE(YEAR($B497), MONTH($B497)+INDEX(Settings!$AM$19:$AM$33, MATCH(J$10, Settings!$Y$19:$Y$33, 0)), IF(INDEX(Settings!$AQ$19:$AQ$33, MATCH(J$10, Settings!$Y$19:$Y$33, 0))=0, DAY($B497), INDEX(Settings!$AQ$19:$AQ$33, MATCH(J$10, Settings!$Y$19:$Y$33, 0))))-1), 1, Settings!$AY$23:$AY$38), ""))</f>
        <v/>
      </c>
      <c r="BJ497" s="119" t="str">
        <f>IF(OR(K$10="", $B497="", K497="", BJ$9=""), "", IFERROR(WORKDAY((DATE(YEAR($B497), MONTH($B497)+INDEX(Settings!$AM$19:$AM$33, MATCH(K$10, Settings!$Y$19:$Y$33, 0)), IF(INDEX(Settings!$AQ$19:$AQ$33, MATCH(K$10, Settings!$Y$19:$Y$33, 0))=0, DAY($B497), INDEX(Settings!$AQ$19:$AQ$33, MATCH(K$10, Settings!$Y$19:$Y$33, 0))))-1), 1, Settings!$AY$23:$AY$38), ""))</f>
        <v/>
      </c>
      <c r="BK497" s="119" t="str">
        <f>IF(OR(L$10="", $B497="", L497="", BK$9=""), "", IFERROR(WORKDAY((DATE(YEAR($B497), MONTH($B497)+INDEX(Settings!$AM$19:$AM$33, MATCH(L$10, Settings!$Y$19:$Y$33, 0)), IF(INDEX(Settings!$AQ$19:$AQ$33, MATCH(L$10, Settings!$Y$19:$Y$33, 0))=0, DAY($B497), INDEX(Settings!$AQ$19:$AQ$33, MATCH(L$10, Settings!$Y$19:$Y$33, 0))))-1), 1, Settings!$AY$23:$AY$38), ""))</f>
        <v/>
      </c>
      <c r="BL497" s="119" t="str">
        <f>IF(OR(M$10="", $B497="", M497="", BL$9=""), "", IFERROR(WORKDAY((DATE(YEAR($B497), MONTH($B497)+INDEX(Settings!$AM$19:$AM$33, MATCH(M$10, Settings!$Y$19:$Y$33, 0)), IF(INDEX(Settings!$AQ$19:$AQ$33, MATCH(M$10, Settings!$Y$19:$Y$33, 0))=0, DAY($B497), INDEX(Settings!$AQ$19:$AQ$33, MATCH(M$10, Settings!$Y$19:$Y$33, 0))))-1), 1, Settings!$AY$23:$AY$38), ""))</f>
        <v/>
      </c>
      <c r="BM497" s="119" t="str">
        <f>IF(OR(N$10="", $B497="", N497="", BM$9=""), "", IFERROR(WORKDAY((DATE(YEAR($B497), MONTH($B497)+INDEX(Settings!$AM$19:$AM$33, MATCH(N$10, Settings!$Y$19:$Y$33, 0)), IF(INDEX(Settings!$AQ$19:$AQ$33, MATCH(N$10, Settings!$Y$19:$Y$33, 0))=0, DAY($B497), INDEX(Settings!$AQ$19:$AQ$33, MATCH(N$10, Settings!$Y$19:$Y$33, 0))))-1), 1, Settings!$AY$23:$AY$38), ""))</f>
        <v/>
      </c>
      <c r="BN497" s="119" t="str">
        <f>IF(OR(O$10="", $B497="", O497="", BN$9=""), "", IFERROR(WORKDAY((DATE(YEAR($B497), MONTH($B497)+INDEX(Settings!$AM$19:$AM$33, MATCH(O$10, Settings!$Y$19:$Y$33, 0)), IF(INDEX(Settings!$AQ$19:$AQ$33, MATCH(O$10, Settings!$Y$19:$Y$33, 0))=0, DAY($B497), INDEX(Settings!$AQ$19:$AQ$33, MATCH(O$10, Settings!$Y$19:$Y$33, 0))))-1), 1, Settings!$AY$23:$AY$38), ""))</f>
        <v/>
      </c>
      <c r="BO497" s="119" t="str">
        <f>IF(OR(P$10="", $B497="", P497="", BO$9=""), "", IFERROR(WORKDAY((DATE(YEAR($B497), MONTH($B497)+INDEX(Settings!$AM$19:$AM$33, MATCH(P$10, Settings!$Y$19:$Y$33, 0)), IF(INDEX(Settings!$AQ$19:$AQ$33, MATCH(P$10, Settings!$Y$19:$Y$33, 0))=0, DAY($B497), INDEX(Settings!$AQ$19:$AQ$33, MATCH(P$10, Settings!$Y$19:$Y$33, 0))))-1), 1, Settings!$AY$23:$AY$38), ""))</f>
        <v/>
      </c>
      <c r="BP497" s="120" t="str">
        <f>IF(OR(Q$10="", $B497="", Q497="", BP$9=""), "", IFERROR(WORKDAY((DATE(YEAR($B497), MONTH($B497)+INDEX(Settings!$AM$19:$AM$33, MATCH(Q$10, Settings!$Y$19:$Y$33, 0)), IF(INDEX(Settings!$AQ$19:$AQ$33, MATCH(Q$10, Settings!$Y$19:$Y$33, 0))=0, DAY($B497), INDEX(Settings!$AQ$19:$AQ$33, MATCH(Q$10, Settings!$Y$19:$Y$33, 0))))-1), 1, Settings!$AY$23:$AY$38), ""))</f>
        <v/>
      </c>
      <c r="BR497" s="118" t="str">
        <f>IF(BB497="", "", IF(BB497&lt;=$B497, WORKDAY(DATE(YEAR($BB497), MONTH(BB497)+1, DAY(BB497)-1), 1, Settings!$AY$23:$AY$38), BB497))</f>
        <v/>
      </c>
      <c r="BS497" s="119" t="str">
        <f>IF(BC497="", "", IF(BC497&lt;=$B497, WORKDAY(DATE(YEAR($BB497), MONTH(BC497)+1, DAY(BC497)-1), 1, Settings!$AY$23:$AY$38), BC497))</f>
        <v/>
      </c>
      <c r="BT497" s="119" t="str">
        <f>IF(BD497="", "", IF(BD497&lt;=$B497, WORKDAY(DATE(YEAR($BB497), MONTH(BD497)+1, DAY(BD497)-1), 1, Settings!$AY$23:$AY$38), BD497))</f>
        <v/>
      </c>
      <c r="BU497" s="119" t="str">
        <f>IF(BE497="", "", IF(BE497&lt;=$B497, WORKDAY(DATE(YEAR($BB497), MONTH(BE497)+1, DAY(BE497)-1), 1, Settings!$AY$23:$AY$38), BE497))</f>
        <v/>
      </c>
      <c r="BV497" s="119" t="str">
        <f>IF(BF497="", "", IF(BF497&lt;=$B497, WORKDAY(DATE(YEAR($BB497), MONTH(BF497)+1, DAY(BF497)-1), 1, Settings!$AY$23:$AY$38), BF497))</f>
        <v/>
      </c>
      <c r="BW497" s="119" t="str">
        <f>IF(BG497="", "", IF(BG497&lt;=$B497, WORKDAY(DATE(YEAR($BB497), MONTH(BG497)+1, DAY(BG497)-1), 1, Settings!$AY$23:$AY$38), BG497))</f>
        <v/>
      </c>
      <c r="BX497" s="119" t="str">
        <f>IF(BH497="", "", IF(BH497&lt;=$B497, WORKDAY(DATE(YEAR($BB497), MONTH(BH497)+1, DAY(BH497)-1), 1, Settings!$AY$23:$AY$38), BH497))</f>
        <v/>
      </c>
      <c r="BY497" s="119" t="str">
        <f>IF(BI497="", "", IF(BI497&lt;=$B497, WORKDAY(DATE(YEAR($BB497), MONTH(BI497)+1, DAY(BI497)-1), 1, Settings!$AY$23:$AY$38), BI497))</f>
        <v/>
      </c>
      <c r="BZ497" s="119" t="str">
        <f>IF(BJ497="", "", IF(BJ497&lt;=$B497, WORKDAY(DATE(YEAR($BB497), MONTH(BJ497)+1, DAY(BJ497)-1), 1, Settings!$AY$23:$AY$38), BJ497))</f>
        <v/>
      </c>
      <c r="CA497" s="119" t="str">
        <f>IF(BK497="", "", IF(BK497&lt;=$B497, WORKDAY(DATE(YEAR($BB497), MONTH(BK497)+1, DAY(BK497)-1), 1, Settings!$AY$23:$AY$38), BK497))</f>
        <v/>
      </c>
      <c r="CB497" s="119" t="str">
        <f>IF(BL497="", "", IF(BL497&lt;=$B497, WORKDAY(DATE(YEAR($BB497), MONTH(BL497)+1, DAY(BL497)-1), 1, Settings!$AY$23:$AY$38), BL497))</f>
        <v/>
      </c>
      <c r="CC497" s="119" t="str">
        <f>IF(BM497="", "", IF(BM497&lt;=$B497, WORKDAY(DATE(YEAR($BB497), MONTH(BM497)+1, DAY(BM497)-1), 1, Settings!$AY$23:$AY$38), BM497))</f>
        <v/>
      </c>
      <c r="CD497" s="119" t="str">
        <f>IF(BN497="", "", IF(BN497&lt;=$B497, WORKDAY(DATE(YEAR($BB497), MONTH(BN497)+1, DAY(BN497)-1), 1, Settings!$AY$23:$AY$38), BN497))</f>
        <v/>
      </c>
      <c r="CE497" s="119" t="str">
        <f>IF(BO497="", "", IF(BO497&lt;=$B497, WORKDAY(DATE(YEAR($BB497), MONTH(BO497)+1, DAY(BO497)-1), 1, Settings!$AY$23:$AY$38), BO497))</f>
        <v/>
      </c>
      <c r="CF497" s="120" t="str">
        <f>IF(BP497="", "", IF(BP497&lt;=$B497, WORKDAY(DATE(YEAR($BB497), MONTH(BP497)+1, DAY(BP497)-1), 1, Settings!$AY$23:$AY$38), BP497))</f>
        <v/>
      </c>
      <c r="CH497" s="48" t="str">
        <f t="shared" si="221"/>
        <v/>
      </c>
      <c r="CI497" s="49" t="str">
        <f t="shared" si="222"/>
        <v/>
      </c>
      <c r="CJ497" s="49" t="str">
        <f t="shared" si="223"/>
        <v/>
      </c>
      <c r="CK497" s="49" t="str">
        <f t="shared" si="224"/>
        <v/>
      </c>
      <c r="CL497" s="49" t="str">
        <f t="shared" si="225"/>
        <v/>
      </c>
      <c r="CM497" s="49" t="str">
        <f t="shared" si="226"/>
        <v/>
      </c>
      <c r="CN497" s="49" t="str">
        <f t="shared" si="227"/>
        <v/>
      </c>
      <c r="CO497" s="49" t="str">
        <f t="shared" si="228"/>
        <v/>
      </c>
      <c r="CP497" s="49" t="str">
        <f t="shared" si="229"/>
        <v/>
      </c>
      <c r="CQ497" s="49" t="str">
        <f t="shared" si="230"/>
        <v/>
      </c>
      <c r="CR497" s="49" t="str">
        <f t="shared" si="231"/>
        <v/>
      </c>
      <c r="CS497" s="49" t="str">
        <f t="shared" si="232"/>
        <v/>
      </c>
      <c r="CT497" s="49" t="str">
        <f t="shared" si="233"/>
        <v/>
      </c>
      <c r="CU497" s="49" t="str">
        <f t="shared" si="234"/>
        <v/>
      </c>
      <c r="CV497" s="16" t="str">
        <f t="shared" si="235"/>
        <v/>
      </c>
      <c r="CX497" s="48" t="str">
        <f t="shared" si="236"/>
        <v/>
      </c>
      <c r="CY497" s="49" t="str">
        <f t="shared" si="237"/>
        <v/>
      </c>
      <c r="CZ497" s="49" t="str">
        <f t="shared" si="238"/>
        <v/>
      </c>
      <c r="DA497" s="49" t="str">
        <f t="shared" si="239"/>
        <v/>
      </c>
      <c r="DB497" s="49" t="str">
        <f t="shared" si="240"/>
        <v/>
      </c>
      <c r="DC497" s="49" t="str">
        <f t="shared" si="241"/>
        <v/>
      </c>
      <c r="DD497" s="49" t="str">
        <f t="shared" si="242"/>
        <v/>
      </c>
      <c r="DE497" s="49" t="str">
        <f t="shared" si="243"/>
        <v/>
      </c>
      <c r="DF497" s="49" t="str">
        <f t="shared" si="244"/>
        <v/>
      </c>
      <c r="DG497" s="49" t="str">
        <f t="shared" si="245"/>
        <v/>
      </c>
      <c r="DH497" s="49" t="str">
        <f t="shared" si="246"/>
        <v/>
      </c>
      <c r="DI497" s="49" t="str">
        <f t="shared" si="247"/>
        <v/>
      </c>
      <c r="DJ497" s="49" t="str">
        <f t="shared" si="248"/>
        <v/>
      </c>
      <c r="DK497" s="49" t="str">
        <f t="shared" si="249"/>
        <v/>
      </c>
      <c r="DL497" s="16" t="str">
        <f t="shared" si="250"/>
        <v/>
      </c>
      <c r="DN497" s="17" t="str">
        <f t="shared" si="251"/>
        <v>Oct 2020</v>
      </c>
    </row>
    <row r="498" spans="1:118" x14ac:dyDescent="0.25">
      <c r="A498" s="30"/>
      <c r="B498" s="102">
        <f>IF(B497="", "", IFERROR(IF(B497+1&gt;Settings!$G$25, "", B497+1), ""))</f>
        <v>44134</v>
      </c>
      <c r="C498" s="294"/>
      <c r="D498" s="295"/>
      <c r="E498" s="295"/>
      <c r="F498" s="295"/>
      <c r="G498" s="295"/>
      <c r="H498" s="295"/>
      <c r="I498" s="295"/>
      <c r="J498" s="295"/>
      <c r="K498" s="295"/>
      <c r="L498" s="295"/>
      <c r="M498" s="295"/>
      <c r="N498" s="295"/>
      <c r="O498" s="295"/>
      <c r="P498" s="295"/>
      <c r="Q498" s="296"/>
      <c r="R498" s="30"/>
      <c r="T498" s="17" t="str">
        <f>IF($B498="", "", IF($B498&lt;Settings!$G$23, "Old", "New"))</f>
        <v>New</v>
      </c>
      <c r="AL498" s="118" t="str">
        <f>IF(OR($B498="", C498="", C$10="", AL$9), "", IFERROR($B498+INDEX(Settings!$AF$19:$AF$33, MATCH(C$10, Settings!$Y$19:$Y$33, 0))+IF(INDEX(Settings!$AI$19:$AI$33, MATCH(C$10, Settings!$Y$19:$Y$33, 0))="", 0, INDEX($AO$2:$AU$8, MATCH(TEXT($B498, "ddd"), $AN$2:$AN$8, 0), MATCH(INDEX(Settings!$AI$19:$AI$33, MATCH(C$10, Settings!$Y$19:$Y$33, 0)), $AO$1:$AU$1, 0))), 0))</f>
        <v/>
      </c>
      <c r="AM498" s="119" t="str">
        <f>IF(OR($B498="", D498="", D$10="", AM$9), "", IFERROR($B498+INDEX(Settings!$AF$19:$AF$33, MATCH(D$10, Settings!$Y$19:$Y$33, 0))+IF(INDEX(Settings!$AI$19:$AI$33, MATCH(D$10, Settings!$Y$19:$Y$33, 0))="", 0, INDEX($AO$2:$AU$8, MATCH(TEXT($B498, "ddd"), $AN$2:$AN$8, 0), MATCH(INDEX(Settings!$AI$19:$AI$33, MATCH(D$10, Settings!$Y$19:$Y$33, 0)), $AO$1:$AU$1, 0))), 0))</f>
        <v/>
      </c>
      <c r="AN498" s="119" t="str">
        <f>IF(OR($B498="", E498="", E$10="", AN$9), "", IFERROR($B498+INDEX(Settings!$AF$19:$AF$33, MATCH(E$10, Settings!$Y$19:$Y$33, 0))+IF(INDEX(Settings!$AI$19:$AI$33, MATCH(E$10, Settings!$Y$19:$Y$33, 0))="", 0, INDEX($AO$2:$AU$8, MATCH(TEXT($B498, "ddd"), $AN$2:$AN$8, 0), MATCH(INDEX(Settings!$AI$19:$AI$33, MATCH(E$10, Settings!$Y$19:$Y$33, 0)), $AO$1:$AU$1, 0))), 0))</f>
        <v/>
      </c>
      <c r="AO498" s="119" t="str">
        <f>IF(OR($B498="", F498="", F$10="", AO$9), "", IFERROR($B498+INDEX(Settings!$AF$19:$AF$33, MATCH(F$10, Settings!$Y$19:$Y$33, 0))+IF(INDEX(Settings!$AI$19:$AI$33, MATCH(F$10, Settings!$Y$19:$Y$33, 0))="", 0, INDEX($AO$2:$AU$8, MATCH(TEXT($B498, "ddd"), $AN$2:$AN$8, 0), MATCH(INDEX(Settings!$AI$19:$AI$33, MATCH(F$10, Settings!$Y$19:$Y$33, 0)), $AO$1:$AU$1, 0))), 0))</f>
        <v/>
      </c>
      <c r="AP498" s="119" t="str">
        <f>IF(OR($B498="", G498="", G$10="", AP$9), "", IFERROR($B498+INDEX(Settings!$AF$19:$AF$33, MATCH(G$10, Settings!$Y$19:$Y$33, 0))+IF(INDEX(Settings!$AI$19:$AI$33, MATCH(G$10, Settings!$Y$19:$Y$33, 0))="", 0, INDEX($AO$2:$AU$8, MATCH(TEXT($B498, "ddd"), $AN$2:$AN$8, 0), MATCH(INDEX(Settings!$AI$19:$AI$33, MATCH(G$10, Settings!$Y$19:$Y$33, 0)), $AO$1:$AU$1, 0))), 0))</f>
        <v/>
      </c>
      <c r="AQ498" s="119" t="str">
        <f>IF(OR($B498="", H498="", H$10="", AQ$9), "", IFERROR($B498+INDEX(Settings!$AF$19:$AF$33, MATCH(H$10, Settings!$Y$19:$Y$33, 0))+IF(INDEX(Settings!$AI$19:$AI$33, MATCH(H$10, Settings!$Y$19:$Y$33, 0))="", 0, INDEX($AO$2:$AU$8, MATCH(TEXT($B498, "ddd"), $AN$2:$AN$8, 0), MATCH(INDEX(Settings!$AI$19:$AI$33, MATCH(H$10, Settings!$Y$19:$Y$33, 0)), $AO$1:$AU$1, 0))), 0))</f>
        <v/>
      </c>
      <c r="AR498" s="119" t="str">
        <f>IF(OR($B498="", I498="", I$10="", AR$9), "", IFERROR($B498+INDEX(Settings!$AF$19:$AF$33, MATCH(I$10, Settings!$Y$19:$Y$33, 0))+IF(INDEX(Settings!$AI$19:$AI$33, MATCH(I$10, Settings!$Y$19:$Y$33, 0))="", 0, INDEX($AO$2:$AU$8, MATCH(TEXT($B498, "ddd"), $AN$2:$AN$8, 0), MATCH(INDEX(Settings!$AI$19:$AI$33, MATCH(I$10, Settings!$Y$19:$Y$33, 0)), $AO$1:$AU$1, 0))), 0))</f>
        <v/>
      </c>
      <c r="AS498" s="119" t="str">
        <f>IF(OR($B498="", J498="", J$10="", AS$9), "", IFERROR($B498+INDEX(Settings!$AF$19:$AF$33, MATCH(J$10, Settings!$Y$19:$Y$33, 0))+IF(INDEX(Settings!$AI$19:$AI$33, MATCH(J$10, Settings!$Y$19:$Y$33, 0))="", 0, INDEX($AO$2:$AU$8, MATCH(TEXT($B498, "ddd"), $AN$2:$AN$8, 0), MATCH(INDEX(Settings!$AI$19:$AI$33, MATCH(J$10, Settings!$Y$19:$Y$33, 0)), $AO$1:$AU$1, 0))), 0))</f>
        <v/>
      </c>
      <c r="AT498" s="119" t="str">
        <f>IF(OR($B498="", K498="", K$10="", AT$9), "", IFERROR($B498+INDEX(Settings!$AF$19:$AF$33, MATCH(K$10, Settings!$Y$19:$Y$33, 0))+IF(INDEX(Settings!$AI$19:$AI$33, MATCH(K$10, Settings!$Y$19:$Y$33, 0))="", 0, INDEX($AO$2:$AU$8, MATCH(TEXT($B498, "ddd"), $AN$2:$AN$8, 0), MATCH(INDEX(Settings!$AI$19:$AI$33, MATCH(K$10, Settings!$Y$19:$Y$33, 0)), $AO$1:$AU$1, 0))), 0))</f>
        <v/>
      </c>
      <c r="AU498" s="119" t="str">
        <f>IF(OR($B498="", L498="", L$10="", AU$9), "", IFERROR($B498+INDEX(Settings!$AF$19:$AF$33, MATCH(L$10, Settings!$Y$19:$Y$33, 0))+IF(INDEX(Settings!$AI$19:$AI$33, MATCH(L$10, Settings!$Y$19:$Y$33, 0))="", 0, INDEX($AO$2:$AU$8, MATCH(TEXT($B498, "ddd"), $AN$2:$AN$8, 0), MATCH(INDEX(Settings!$AI$19:$AI$33, MATCH(L$10, Settings!$Y$19:$Y$33, 0)), $AO$1:$AU$1, 0))), 0))</f>
        <v/>
      </c>
      <c r="AV498" s="119" t="str">
        <f>IF(OR($B498="", M498="", M$10="", AV$9), "", IFERROR($B498+INDEX(Settings!$AF$19:$AF$33, MATCH(M$10, Settings!$Y$19:$Y$33, 0))+IF(INDEX(Settings!$AI$19:$AI$33, MATCH(M$10, Settings!$Y$19:$Y$33, 0))="", 0, INDEX($AO$2:$AU$8, MATCH(TEXT($B498, "ddd"), $AN$2:$AN$8, 0), MATCH(INDEX(Settings!$AI$19:$AI$33, MATCH(M$10, Settings!$Y$19:$Y$33, 0)), $AO$1:$AU$1, 0))), 0))</f>
        <v/>
      </c>
      <c r="AW498" s="119" t="str">
        <f>IF(OR($B498="", N498="", N$10="", AW$9), "", IFERROR($B498+INDEX(Settings!$AF$19:$AF$33, MATCH(N$10, Settings!$Y$19:$Y$33, 0))+IF(INDEX(Settings!$AI$19:$AI$33, MATCH(N$10, Settings!$Y$19:$Y$33, 0))="", 0, INDEX($AO$2:$AU$8, MATCH(TEXT($B498, "ddd"), $AN$2:$AN$8, 0), MATCH(INDEX(Settings!$AI$19:$AI$33, MATCH(N$10, Settings!$Y$19:$Y$33, 0)), $AO$1:$AU$1, 0))), 0))</f>
        <v/>
      </c>
      <c r="AX498" s="119" t="str">
        <f>IF(OR($B498="", O498="", O$10="", AX$9), "", IFERROR($B498+INDEX(Settings!$AF$19:$AF$33, MATCH(O$10, Settings!$Y$19:$Y$33, 0))+IF(INDEX(Settings!$AI$19:$AI$33, MATCH(O$10, Settings!$Y$19:$Y$33, 0))="", 0, INDEX($AO$2:$AU$8, MATCH(TEXT($B498, "ddd"), $AN$2:$AN$8, 0), MATCH(INDEX(Settings!$AI$19:$AI$33, MATCH(O$10, Settings!$Y$19:$Y$33, 0)), $AO$1:$AU$1, 0))), 0))</f>
        <v/>
      </c>
      <c r="AY498" s="119" t="str">
        <f>IF(OR($B498="", P498="", P$10="", AY$9), "", IFERROR($B498+INDEX(Settings!$AF$19:$AF$33, MATCH(P$10, Settings!$Y$19:$Y$33, 0))+IF(INDEX(Settings!$AI$19:$AI$33, MATCH(P$10, Settings!$Y$19:$Y$33, 0))="", 0, INDEX($AO$2:$AU$8, MATCH(TEXT($B498, "ddd"), $AN$2:$AN$8, 0), MATCH(INDEX(Settings!$AI$19:$AI$33, MATCH(P$10, Settings!$Y$19:$Y$33, 0)), $AO$1:$AU$1, 0))), 0))</f>
        <v/>
      </c>
      <c r="AZ498" s="120" t="str">
        <f>IF(OR($B498="", Q498="", Q$10="", AZ$9), "", IFERROR($B498+INDEX(Settings!$AF$19:$AF$33, MATCH(Q$10, Settings!$Y$19:$Y$33, 0))+IF(INDEX(Settings!$AI$19:$AI$33, MATCH(Q$10, Settings!$Y$19:$Y$33, 0))="", 0, INDEX($AO$2:$AU$8, MATCH(TEXT($B498, "ddd"), $AN$2:$AN$8, 0), MATCH(INDEX(Settings!$AI$19:$AI$33, MATCH(Q$10, Settings!$Y$19:$Y$33, 0)), $AO$1:$AU$1, 0))), 0))</f>
        <v/>
      </c>
      <c r="BB498" s="118" t="str">
        <f>IF(OR(C$10="", $B498="", C498="", BB$9=""), "", IFERROR(WORKDAY((DATE(YEAR($B498), MONTH($B498)+INDEX(Settings!$AM$19:$AM$33, MATCH(C$10, Settings!$Y$19:$Y$33, 0)), IF(INDEX(Settings!$AQ$19:$AQ$33, MATCH(C$10, Settings!$Y$19:$Y$33, 0))=0, DAY($B498), INDEX(Settings!$AQ$19:$AQ$33, MATCH(C$10, Settings!$Y$19:$Y$33, 0))))-1), 1, Settings!$AY$23:$AY$38), ""))</f>
        <v/>
      </c>
      <c r="BC498" s="119" t="str">
        <f>IF(OR(D$10="", $B498="", D498="", BC$9=""), "", IFERROR(WORKDAY((DATE(YEAR($B498), MONTH($B498)+INDEX(Settings!$AM$19:$AM$33, MATCH(D$10, Settings!$Y$19:$Y$33, 0)), IF(INDEX(Settings!$AQ$19:$AQ$33, MATCH(D$10, Settings!$Y$19:$Y$33, 0))=0, DAY($B498), INDEX(Settings!$AQ$19:$AQ$33, MATCH(D$10, Settings!$Y$19:$Y$33, 0))))-1), 1, Settings!$AY$23:$AY$38), ""))</f>
        <v/>
      </c>
      <c r="BD498" s="119" t="str">
        <f>IF(OR(E$10="", $B498="", E498="", BD$9=""), "", IFERROR(WORKDAY((DATE(YEAR($B498), MONTH($B498)+INDEX(Settings!$AM$19:$AM$33, MATCH(E$10, Settings!$Y$19:$Y$33, 0)), IF(INDEX(Settings!$AQ$19:$AQ$33, MATCH(E$10, Settings!$Y$19:$Y$33, 0))=0, DAY($B498), INDEX(Settings!$AQ$19:$AQ$33, MATCH(E$10, Settings!$Y$19:$Y$33, 0))))-1), 1, Settings!$AY$23:$AY$38), ""))</f>
        <v/>
      </c>
      <c r="BE498" s="119" t="str">
        <f>IF(OR(F$10="", $B498="", F498="", BE$9=""), "", IFERROR(WORKDAY((DATE(YEAR($B498), MONTH($B498)+INDEX(Settings!$AM$19:$AM$33, MATCH(F$10, Settings!$Y$19:$Y$33, 0)), IF(INDEX(Settings!$AQ$19:$AQ$33, MATCH(F$10, Settings!$Y$19:$Y$33, 0))=0, DAY($B498), INDEX(Settings!$AQ$19:$AQ$33, MATCH(F$10, Settings!$Y$19:$Y$33, 0))))-1), 1, Settings!$AY$23:$AY$38), ""))</f>
        <v/>
      </c>
      <c r="BF498" s="119" t="str">
        <f>IF(OR(G$10="", $B498="", G498="", BF$9=""), "", IFERROR(WORKDAY((DATE(YEAR($B498), MONTH($B498)+INDEX(Settings!$AM$19:$AM$33, MATCH(G$10, Settings!$Y$19:$Y$33, 0)), IF(INDEX(Settings!$AQ$19:$AQ$33, MATCH(G$10, Settings!$Y$19:$Y$33, 0))=0, DAY($B498), INDEX(Settings!$AQ$19:$AQ$33, MATCH(G$10, Settings!$Y$19:$Y$33, 0))))-1), 1, Settings!$AY$23:$AY$38), ""))</f>
        <v/>
      </c>
      <c r="BG498" s="119" t="str">
        <f>IF(OR(H$10="", $B498="", H498="", BG$9=""), "", IFERROR(WORKDAY((DATE(YEAR($B498), MONTH($B498)+INDEX(Settings!$AM$19:$AM$33, MATCH(H$10, Settings!$Y$19:$Y$33, 0)), IF(INDEX(Settings!$AQ$19:$AQ$33, MATCH(H$10, Settings!$Y$19:$Y$33, 0))=0, DAY($B498), INDEX(Settings!$AQ$19:$AQ$33, MATCH(H$10, Settings!$Y$19:$Y$33, 0))))-1), 1, Settings!$AY$23:$AY$38), ""))</f>
        <v/>
      </c>
      <c r="BH498" s="119" t="str">
        <f>IF(OR(I$10="", $B498="", I498="", BH$9=""), "", IFERROR(WORKDAY((DATE(YEAR($B498), MONTH($B498)+INDEX(Settings!$AM$19:$AM$33, MATCH(I$10, Settings!$Y$19:$Y$33, 0)), IF(INDEX(Settings!$AQ$19:$AQ$33, MATCH(I$10, Settings!$Y$19:$Y$33, 0))=0, DAY($B498), INDEX(Settings!$AQ$19:$AQ$33, MATCH(I$10, Settings!$Y$19:$Y$33, 0))))-1), 1, Settings!$AY$23:$AY$38), ""))</f>
        <v/>
      </c>
      <c r="BI498" s="119" t="str">
        <f>IF(OR(J$10="", $B498="", J498="", BI$9=""), "", IFERROR(WORKDAY((DATE(YEAR($B498), MONTH($B498)+INDEX(Settings!$AM$19:$AM$33, MATCH(J$10, Settings!$Y$19:$Y$33, 0)), IF(INDEX(Settings!$AQ$19:$AQ$33, MATCH(J$10, Settings!$Y$19:$Y$33, 0))=0, DAY($B498), INDEX(Settings!$AQ$19:$AQ$33, MATCH(J$10, Settings!$Y$19:$Y$33, 0))))-1), 1, Settings!$AY$23:$AY$38), ""))</f>
        <v/>
      </c>
      <c r="BJ498" s="119" t="str">
        <f>IF(OR(K$10="", $B498="", K498="", BJ$9=""), "", IFERROR(WORKDAY((DATE(YEAR($B498), MONTH($B498)+INDEX(Settings!$AM$19:$AM$33, MATCH(K$10, Settings!$Y$19:$Y$33, 0)), IF(INDEX(Settings!$AQ$19:$AQ$33, MATCH(K$10, Settings!$Y$19:$Y$33, 0))=0, DAY($B498), INDEX(Settings!$AQ$19:$AQ$33, MATCH(K$10, Settings!$Y$19:$Y$33, 0))))-1), 1, Settings!$AY$23:$AY$38), ""))</f>
        <v/>
      </c>
      <c r="BK498" s="119" t="str">
        <f>IF(OR(L$10="", $B498="", L498="", BK$9=""), "", IFERROR(WORKDAY((DATE(YEAR($B498), MONTH($B498)+INDEX(Settings!$AM$19:$AM$33, MATCH(L$10, Settings!$Y$19:$Y$33, 0)), IF(INDEX(Settings!$AQ$19:$AQ$33, MATCH(L$10, Settings!$Y$19:$Y$33, 0))=0, DAY($B498), INDEX(Settings!$AQ$19:$AQ$33, MATCH(L$10, Settings!$Y$19:$Y$33, 0))))-1), 1, Settings!$AY$23:$AY$38), ""))</f>
        <v/>
      </c>
      <c r="BL498" s="119" t="str">
        <f>IF(OR(M$10="", $B498="", M498="", BL$9=""), "", IFERROR(WORKDAY((DATE(YEAR($B498), MONTH($B498)+INDEX(Settings!$AM$19:$AM$33, MATCH(M$10, Settings!$Y$19:$Y$33, 0)), IF(INDEX(Settings!$AQ$19:$AQ$33, MATCH(M$10, Settings!$Y$19:$Y$33, 0))=0, DAY($B498), INDEX(Settings!$AQ$19:$AQ$33, MATCH(M$10, Settings!$Y$19:$Y$33, 0))))-1), 1, Settings!$AY$23:$AY$38), ""))</f>
        <v/>
      </c>
      <c r="BM498" s="119" t="str">
        <f>IF(OR(N$10="", $B498="", N498="", BM$9=""), "", IFERROR(WORKDAY((DATE(YEAR($B498), MONTH($B498)+INDEX(Settings!$AM$19:$AM$33, MATCH(N$10, Settings!$Y$19:$Y$33, 0)), IF(INDEX(Settings!$AQ$19:$AQ$33, MATCH(N$10, Settings!$Y$19:$Y$33, 0))=0, DAY($B498), INDEX(Settings!$AQ$19:$AQ$33, MATCH(N$10, Settings!$Y$19:$Y$33, 0))))-1), 1, Settings!$AY$23:$AY$38), ""))</f>
        <v/>
      </c>
      <c r="BN498" s="119" t="str">
        <f>IF(OR(O$10="", $B498="", O498="", BN$9=""), "", IFERROR(WORKDAY((DATE(YEAR($B498), MONTH($B498)+INDEX(Settings!$AM$19:$AM$33, MATCH(O$10, Settings!$Y$19:$Y$33, 0)), IF(INDEX(Settings!$AQ$19:$AQ$33, MATCH(O$10, Settings!$Y$19:$Y$33, 0))=0, DAY($B498), INDEX(Settings!$AQ$19:$AQ$33, MATCH(O$10, Settings!$Y$19:$Y$33, 0))))-1), 1, Settings!$AY$23:$AY$38), ""))</f>
        <v/>
      </c>
      <c r="BO498" s="119" t="str">
        <f>IF(OR(P$10="", $B498="", P498="", BO$9=""), "", IFERROR(WORKDAY((DATE(YEAR($B498), MONTH($B498)+INDEX(Settings!$AM$19:$AM$33, MATCH(P$10, Settings!$Y$19:$Y$33, 0)), IF(INDEX(Settings!$AQ$19:$AQ$33, MATCH(P$10, Settings!$Y$19:$Y$33, 0))=0, DAY($B498), INDEX(Settings!$AQ$19:$AQ$33, MATCH(P$10, Settings!$Y$19:$Y$33, 0))))-1), 1, Settings!$AY$23:$AY$38), ""))</f>
        <v/>
      </c>
      <c r="BP498" s="120" t="str">
        <f>IF(OR(Q$10="", $B498="", Q498="", BP$9=""), "", IFERROR(WORKDAY((DATE(YEAR($B498), MONTH($B498)+INDEX(Settings!$AM$19:$AM$33, MATCH(Q$10, Settings!$Y$19:$Y$33, 0)), IF(INDEX(Settings!$AQ$19:$AQ$33, MATCH(Q$10, Settings!$Y$19:$Y$33, 0))=0, DAY($B498), INDEX(Settings!$AQ$19:$AQ$33, MATCH(Q$10, Settings!$Y$19:$Y$33, 0))))-1), 1, Settings!$AY$23:$AY$38), ""))</f>
        <v/>
      </c>
      <c r="BR498" s="118" t="str">
        <f>IF(BB498="", "", IF(BB498&lt;=$B498, WORKDAY(DATE(YEAR($BB498), MONTH(BB498)+1, DAY(BB498)-1), 1, Settings!$AY$23:$AY$38), BB498))</f>
        <v/>
      </c>
      <c r="BS498" s="119" t="str">
        <f>IF(BC498="", "", IF(BC498&lt;=$B498, WORKDAY(DATE(YEAR($BB498), MONTH(BC498)+1, DAY(BC498)-1), 1, Settings!$AY$23:$AY$38), BC498))</f>
        <v/>
      </c>
      <c r="BT498" s="119" t="str">
        <f>IF(BD498="", "", IF(BD498&lt;=$B498, WORKDAY(DATE(YEAR($BB498), MONTH(BD498)+1, DAY(BD498)-1), 1, Settings!$AY$23:$AY$38), BD498))</f>
        <v/>
      </c>
      <c r="BU498" s="119" t="str">
        <f>IF(BE498="", "", IF(BE498&lt;=$B498, WORKDAY(DATE(YEAR($BB498), MONTH(BE498)+1, DAY(BE498)-1), 1, Settings!$AY$23:$AY$38), BE498))</f>
        <v/>
      </c>
      <c r="BV498" s="119" t="str">
        <f>IF(BF498="", "", IF(BF498&lt;=$B498, WORKDAY(DATE(YEAR($BB498), MONTH(BF498)+1, DAY(BF498)-1), 1, Settings!$AY$23:$AY$38), BF498))</f>
        <v/>
      </c>
      <c r="BW498" s="119" t="str">
        <f>IF(BG498="", "", IF(BG498&lt;=$B498, WORKDAY(DATE(YEAR($BB498), MONTH(BG498)+1, DAY(BG498)-1), 1, Settings!$AY$23:$AY$38), BG498))</f>
        <v/>
      </c>
      <c r="BX498" s="119" t="str">
        <f>IF(BH498="", "", IF(BH498&lt;=$B498, WORKDAY(DATE(YEAR($BB498), MONTH(BH498)+1, DAY(BH498)-1), 1, Settings!$AY$23:$AY$38), BH498))</f>
        <v/>
      </c>
      <c r="BY498" s="119" t="str">
        <f>IF(BI498="", "", IF(BI498&lt;=$B498, WORKDAY(DATE(YEAR($BB498), MONTH(BI498)+1, DAY(BI498)-1), 1, Settings!$AY$23:$AY$38), BI498))</f>
        <v/>
      </c>
      <c r="BZ498" s="119" t="str">
        <f>IF(BJ498="", "", IF(BJ498&lt;=$B498, WORKDAY(DATE(YEAR($BB498), MONTH(BJ498)+1, DAY(BJ498)-1), 1, Settings!$AY$23:$AY$38), BJ498))</f>
        <v/>
      </c>
      <c r="CA498" s="119" t="str">
        <f>IF(BK498="", "", IF(BK498&lt;=$B498, WORKDAY(DATE(YEAR($BB498), MONTH(BK498)+1, DAY(BK498)-1), 1, Settings!$AY$23:$AY$38), BK498))</f>
        <v/>
      </c>
      <c r="CB498" s="119" t="str">
        <f>IF(BL498="", "", IF(BL498&lt;=$B498, WORKDAY(DATE(YEAR($BB498), MONTH(BL498)+1, DAY(BL498)-1), 1, Settings!$AY$23:$AY$38), BL498))</f>
        <v/>
      </c>
      <c r="CC498" s="119" t="str">
        <f>IF(BM498="", "", IF(BM498&lt;=$B498, WORKDAY(DATE(YEAR($BB498), MONTH(BM498)+1, DAY(BM498)-1), 1, Settings!$AY$23:$AY$38), BM498))</f>
        <v/>
      </c>
      <c r="CD498" s="119" t="str">
        <f>IF(BN498="", "", IF(BN498&lt;=$B498, WORKDAY(DATE(YEAR($BB498), MONTH(BN498)+1, DAY(BN498)-1), 1, Settings!$AY$23:$AY$38), BN498))</f>
        <v/>
      </c>
      <c r="CE498" s="119" t="str">
        <f>IF(BO498="", "", IF(BO498&lt;=$B498, WORKDAY(DATE(YEAR($BB498), MONTH(BO498)+1, DAY(BO498)-1), 1, Settings!$AY$23:$AY$38), BO498))</f>
        <v/>
      </c>
      <c r="CF498" s="120" t="str">
        <f>IF(BP498="", "", IF(BP498&lt;=$B498, WORKDAY(DATE(YEAR($BB498), MONTH(BP498)+1, DAY(BP498)-1), 1, Settings!$AY$23:$AY$38), BP498))</f>
        <v/>
      </c>
      <c r="CH498" s="48" t="str">
        <f t="shared" si="221"/>
        <v/>
      </c>
      <c r="CI498" s="49" t="str">
        <f t="shared" si="222"/>
        <v/>
      </c>
      <c r="CJ498" s="49" t="str">
        <f t="shared" si="223"/>
        <v/>
      </c>
      <c r="CK498" s="49" t="str">
        <f t="shared" si="224"/>
        <v/>
      </c>
      <c r="CL498" s="49" t="str">
        <f t="shared" si="225"/>
        <v/>
      </c>
      <c r="CM498" s="49" t="str">
        <f t="shared" si="226"/>
        <v/>
      </c>
      <c r="CN498" s="49" t="str">
        <f t="shared" si="227"/>
        <v/>
      </c>
      <c r="CO498" s="49" t="str">
        <f t="shared" si="228"/>
        <v/>
      </c>
      <c r="CP498" s="49" t="str">
        <f t="shared" si="229"/>
        <v/>
      </c>
      <c r="CQ498" s="49" t="str">
        <f t="shared" si="230"/>
        <v/>
      </c>
      <c r="CR498" s="49" t="str">
        <f t="shared" si="231"/>
        <v/>
      </c>
      <c r="CS498" s="49" t="str">
        <f t="shared" si="232"/>
        <v/>
      </c>
      <c r="CT498" s="49" t="str">
        <f t="shared" si="233"/>
        <v/>
      </c>
      <c r="CU498" s="49" t="str">
        <f t="shared" si="234"/>
        <v/>
      </c>
      <c r="CV498" s="16" t="str">
        <f t="shared" si="235"/>
        <v/>
      </c>
      <c r="CX498" s="48" t="str">
        <f t="shared" si="236"/>
        <v/>
      </c>
      <c r="CY498" s="49" t="str">
        <f t="shared" si="237"/>
        <v/>
      </c>
      <c r="CZ498" s="49" t="str">
        <f t="shared" si="238"/>
        <v/>
      </c>
      <c r="DA498" s="49" t="str">
        <f t="shared" si="239"/>
        <v/>
      </c>
      <c r="DB498" s="49" t="str">
        <f t="shared" si="240"/>
        <v/>
      </c>
      <c r="DC498" s="49" t="str">
        <f t="shared" si="241"/>
        <v/>
      </c>
      <c r="DD498" s="49" t="str">
        <f t="shared" si="242"/>
        <v/>
      </c>
      <c r="DE498" s="49" t="str">
        <f t="shared" si="243"/>
        <v/>
      </c>
      <c r="DF498" s="49" t="str">
        <f t="shared" si="244"/>
        <v/>
      </c>
      <c r="DG498" s="49" t="str">
        <f t="shared" si="245"/>
        <v/>
      </c>
      <c r="DH498" s="49" t="str">
        <f t="shared" si="246"/>
        <v/>
      </c>
      <c r="DI498" s="49" t="str">
        <f t="shared" si="247"/>
        <v/>
      </c>
      <c r="DJ498" s="49" t="str">
        <f t="shared" si="248"/>
        <v/>
      </c>
      <c r="DK498" s="49" t="str">
        <f t="shared" si="249"/>
        <v/>
      </c>
      <c r="DL498" s="16" t="str">
        <f t="shared" si="250"/>
        <v/>
      </c>
      <c r="DN498" s="17" t="str">
        <f t="shared" si="251"/>
        <v>Oct 2020</v>
      </c>
    </row>
    <row r="499" spans="1:118" x14ac:dyDescent="0.25">
      <c r="A499" s="30"/>
      <c r="B499" s="102">
        <f>IF(B498="", "", IFERROR(IF(B498+1&gt;Settings!$G$25, "", B498+1), ""))</f>
        <v>44135</v>
      </c>
      <c r="C499" s="294"/>
      <c r="D499" s="295"/>
      <c r="E499" s="295"/>
      <c r="F499" s="295"/>
      <c r="G499" s="295"/>
      <c r="H499" s="295"/>
      <c r="I499" s="295"/>
      <c r="J499" s="295"/>
      <c r="K499" s="295"/>
      <c r="L499" s="295"/>
      <c r="M499" s="295"/>
      <c r="N499" s="295"/>
      <c r="O499" s="295"/>
      <c r="P499" s="295"/>
      <c r="Q499" s="296"/>
      <c r="R499" s="30"/>
      <c r="T499" s="17" t="str">
        <f>IF($B499="", "", IF($B499&lt;Settings!$G$23, "Old", "New"))</f>
        <v>New</v>
      </c>
      <c r="AL499" s="118" t="str">
        <f>IF(OR($B499="", C499="", C$10="", AL$9), "", IFERROR($B499+INDEX(Settings!$AF$19:$AF$33, MATCH(C$10, Settings!$Y$19:$Y$33, 0))+IF(INDEX(Settings!$AI$19:$AI$33, MATCH(C$10, Settings!$Y$19:$Y$33, 0))="", 0, INDEX($AO$2:$AU$8, MATCH(TEXT($B499, "ddd"), $AN$2:$AN$8, 0), MATCH(INDEX(Settings!$AI$19:$AI$33, MATCH(C$10, Settings!$Y$19:$Y$33, 0)), $AO$1:$AU$1, 0))), 0))</f>
        <v/>
      </c>
      <c r="AM499" s="119" t="str">
        <f>IF(OR($B499="", D499="", D$10="", AM$9), "", IFERROR($B499+INDEX(Settings!$AF$19:$AF$33, MATCH(D$10, Settings!$Y$19:$Y$33, 0))+IF(INDEX(Settings!$AI$19:$AI$33, MATCH(D$10, Settings!$Y$19:$Y$33, 0))="", 0, INDEX($AO$2:$AU$8, MATCH(TEXT($B499, "ddd"), $AN$2:$AN$8, 0), MATCH(INDEX(Settings!$AI$19:$AI$33, MATCH(D$10, Settings!$Y$19:$Y$33, 0)), $AO$1:$AU$1, 0))), 0))</f>
        <v/>
      </c>
      <c r="AN499" s="119" t="str">
        <f>IF(OR($B499="", E499="", E$10="", AN$9), "", IFERROR($B499+INDEX(Settings!$AF$19:$AF$33, MATCH(E$10, Settings!$Y$19:$Y$33, 0))+IF(INDEX(Settings!$AI$19:$AI$33, MATCH(E$10, Settings!$Y$19:$Y$33, 0))="", 0, INDEX($AO$2:$AU$8, MATCH(TEXT($B499, "ddd"), $AN$2:$AN$8, 0), MATCH(INDEX(Settings!$AI$19:$AI$33, MATCH(E$10, Settings!$Y$19:$Y$33, 0)), $AO$1:$AU$1, 0))), 0))</f>
        <v/>
      </c>
      <c r="AO499" s="119" t="str">
        <f>IF(OR($B499="", F499="", F$10="", AO$9), "", IFERROR($B499+INDEX(Settings!$AF$19:$AF$33, MATCH(F$10, Settings!$Y$19:$Y$33, 0))+IF(INDEX(Settings!$AI$19:$AI$33, MATCH(F$10, Settings!$Y$19:$Y$33, 0))="", 0, INDEX($AO$2:$AU$8, MATCH(TEXT($B499, "ddd"), $AN$2:$AN$8, 0), MATCH(INDEX(Settings!$AI$19:$AI$33, MATCH(F$10, Settings!$Y$19:$Y$33, 0)), $AO$1:$AU$1, 0))), 0))</f>
        <v/>
      </c>
      <c r="AP499" s="119" t="str">
        <f>IF(OR($B499="", G499="", G$10="", AP$9), "", IFERROR($B499+INDEX(Settings!$AF$19:$AF$33, MATCH(G$10, Settings!$Y$19:$Y$33, 0))+IF(INDEX(Settings!$AI$19:$AI$33, MATCH(G$10, Settings!$Y$19:$Y$33, 0))="", 0, INDEX($AO$2:$AU$8, MATCH(TEXT($B499, "ddd"), $AN$2:$AN$8, 0), MATCH(INDEX(Settings!$AI$19:$AI$33, MATCH(G$10, Settings!$Y$19:$Y$33, 0)), $AO$1:$AU$1, 0))), 0))</f>
        <v/>
      </c>
      <c r="AQ499" s="119" t="str">
        <f>IF(OR($B499="", H499="", H$10="", AQ$9), "", IFERROR($B499+INDEX(Settings!$AF$19:$AF$33, MATCH(H$10, Settings!$Y$19:$Y$33, 0))+IF(INDEX(Settings!$AI$19:$AI$33, MATCH(H$10, Settings!$Y$19:$Y$33, 0))="", 0, INDEX($AO$2:$AU$8, MATCH(TEXT($B499, "ddd"), $AN$2:$AN$8, 0), MATCH(INDEX(Settings!$AI$19:$AI$33, MATCH(H$10, Settings!$Y$19:$Y$33, 0)), $AO$1:$AU$1, 0))), 0))</f>
        <v/>
      </c>
      <c r="AR499" s="119" t="str">
        <f>IF(OR($B499="", I499="", I$10="", AR$9), "", IFERROR($B499+INDEX(Settings!$AF$19:$AF$33, MATCH(I$10, Settings!$Y$19:$Y$33, 0))+IF(INDEX(Settings!$AI$19:$AI$33, MATCH(I$10, Settings!$Y$19:$Y$33, 0))="", 0, INDEX($AO$2:$AU$8, MATCH(TEXT($B499, "ddd"), $AN$2:$AN$8, 0), MATCH(INDEX(Settings!$AI$19:$AI$33, MATCH(I$10, Settings!$Y$19:$Y$33, 0)), $AO$1:$AU$1, 0))), 0))</f>
        <v/>
      </c>
      <c r="AS499" s="119" t="str">
        <f>IF(OR($B499="", J499="", J$10="", AS$9), "", IFERROR($B499+INDEX(Settings!$AF$19:$AF$33, MATCH(J$10, Settings!$Y$19:$Y$33, 0))+IF(INDEX(Settings!$AI$19:$AI$33, MATCH(J$10, Settings!$Y$19:$Y$33, 0))="", 0, INDEX($AO$2:$AU$8, MATCH(TEXT($B499, "ddd"), $AN$2:$AN$8, 0), MATCH(INDEX(Settings!$AI$19:$AI$33, MATCH(J$10, Settings!$Y$19:$Y$33, 0)), $AO$1:$AU$1, 0))), 0))</f>
        <v/>
      </c>
      <c r="AT499" s="119" t="str">
        <f>IF(OR($B499="", K499="", K$10="", AT$9), "", IFERROR($B499+INDEX(Settings!$AF$19:$AF$33, MATCH(K$10, Settings!$Y$19:$Y$33, 0))+IF(INDEX(Settings!$AI$19:$AI$33, MATCH(K$10, Settings!$Y$19:$Y$33, 0))="", 0, INDEX($AO$2:$AU$8, MATCH(TEXT($B499, "ddd"), $AN$2:$AN$8, 0), MATCH(INDEX(Settings!$AI$19:$AI$33, MATCH(K$10, Settings!$Y$19:$Y$33, 0)), $AO$1:$AU$1, 0))), 0))</f>
        <v/>
      </c>
      <c r="AU499" s="119" t="str">
        <f>IF(OR($B499="", L499="", L$10="", AU$9), "", IFERROR($B499+INDEX(Settings!$AF$19:$AF$33, MATCH(L$10, Settings!$Y$19:$Y$33, 0))+IF(INDEX(Settings!$AI$19:$AI$33, MATCH(L$10, Settings!$Y$19:$Y$33, 0))="", 0, INDEX($AO$2:$AU$8, MATCH(TEXT($B499, "ddd"), $AN$2:$AN$8, 0), MATCH(INDEX(Settings!$AI$19:$AI$33, MATCH(L$10, Settings!$Y$19:$Y$33, 0)), $AO$1:$AU$1, 0))), 0))</f>
        <v/>
      </c>
      <c r="AV499" s="119" t="str">
        <f>IF(OR($B499="", M499="", M$10="", AV$9), "", IFERROR($B499+INDEX(Settings!$AF$19:$AF$33, MATCH(M$10, Settings!$Y$19:$Y$33, 0))+IF(INDEX(Settings!$AI$19:$AI$33, MATCH(M$10, Settings!$Y$19:$Y$33, 0))="", 0, INDEX($AO$2:$AU$8, MATCH(TEXT($B499, "ddd"), $AN$2:$AN$8, 0), MATCH(INDEX(Settings!$AI$19:$AI$33, MATCH(M$10, Settings!$Y$19:$Y$33, 0)), $AO$1:$AU$1, 0))), 0))</f>
        <v/>
      </c>
      <c r="AW499" s="119" t="str">
        <f>IF(OR($B499="", N499="", N$10="", AW$9), "", IFERROR($B499+INDEX(Settings!$AF$19:$AF$33, MATCH(N$10, Settings!$Y$19:$Y$33, 0))+IF(INDEX(Settings!$AI$19:$AI$33, MATCH(N$10, Settings!$Y$19:$Y$33, 0))="", 0, INDEX($AO$2:$AU$8, MATCH(TEXT($B499, "ddd"), $AN$2:$AN$8, 0), MATCH(INDEX(Settings!$AI$19:$AI$33, MATCH(N$10, Settings!$Y$19:$Y$33, 0)), $AO$1:$AU$1, 0))), 0))</f>
        <v/>
      </c>
      <c r="AX499" s="119" t="str">
        <f>IF(OR($B499="", O499="", O$10="", AX$9), "", IFERROR($B499+INDEX(Settings!$AF$19:$AF$33, MATCH(O$10, Settings!$Y$19:$Y$33, 0))+IF(INDEX(Settings!$AI$19:$AI$33, MATCH(O$10, Settings!$Y$19:$Y$33, 0))="", 0, INDEX($AO$2:$AU$8, MATCH(TEXT($B499, "ddd"), $AN$2:$AN$8, 0), MATCH(INDEX(Settings!$AI$19:$AI$33, MATCH(O$10, Settings!$Y$19:$Y$33, 0)), $AO$1:$AU$1, 0))), 0))</f>
        <v/>
      </c>
      <c r="AY499" s="119" t="str">
        <f>IF(OR($B499="", P499="", P$10="", AY$9), "", IFERROR($B499+INDEX(Settings!$AF$19:$AF$33, MATCH(P$10, Settings!$Y$19:$Y$33, 0))+IF(INDEX(Settings!$AI$19:$AI$33, MATCH(P$10, Settings!$Y$19:$Y$33, 0))="", 0, INDEX($AO$2:$AU$8, MATCH(TEXT($B499, "ddd"), $AN$2:$AN$8, 0), MATCH(INDEX(Settings!$AI$19:$AI$33, MATCH(P$10, Settings!$Y$19:$Y$33, 0)), $AO$1:$AU$1, 0))), 0))</f>
        <v/>
      </c>
      <c r="AZ499" s="120" t="str">
        <f>IF(OR($B499="", Q499="", Q$10="", AZ$9), "", IFERROR($B499+INDEX(Settings!$AF$19:$AF$33, MATCH(Q$10, Settings!$Y$19:$Y$33, 0))+IF(INDEX(Settings!$AI$19:$AI$33, MATCH(Q$10, Settings!$Y$19:$Y$33, 0))="", 0, INDEX($AO$2:$AU$8, MATCH(TEXT($B499, "ddd"), $AN$2:$AN$8, 0), MATCH(INDEX(Settings!$AI$19:$AI$33, MATCH(Q$10, Settings!$Y$19:$Y$33, 0)), $AO$1:$AU$1, 0))), 0))</f>
        <v/>
      </c>
      <c r="BB499" s="118" t="str">
        <f>IF(OR(C$10="", $B499="", C499="", BB$9=""), "", IFERROR(WORKDAY((DATE(YEAR($B499), MONTH($B499)+INDEX(Settings!$AM$19:$AM$33, MATCH(C$10, Settings!$Y$19:$Y$33, 0)), IF(INDEX(Settings!$AQ$19:$AQ$33, MATCH(C$10, Settings!$Y$19:$Y$33, 0))=0, DAY($B499), INDEX(Settings!$AQ$19:$AQ$33, MATCH(C$10, Settings!$Y$19:$Y$33, 0))))-1), 1, Settings!$AY$23:$AY$38), ""))</f>
        <v/>
      </c>
      <c r="BC499" s="119" t="str">
        <f>IF(OR(D$10="", $B499="", D499="", BC$9=""), "", IFERROR(WORKDAY((DATE(YEAR($B499), MONTH($B499)+INDEX(Settings!$AM$19:$AM$33, MATCH(D$10, Settings!$Y$19:$Y$33, 0)), IF(INDEX(Settings!$AQ$19:$AQ$33, MATCH(D$10, Settings!$Y$19:$Y$33, 0))=0, DAY($B499), INDEX(Settings!$AQ$19:$AQ$33, MATCH(D$10, Settings!$Y$19:$Y$33, 0))))-1), 1, Settings!$AY$23:$AY$38), ""))</f>
        <v/>
      </c>
      <c r="BD499" s="119" t="str">
        <f>IF(OR(E$10="", $B499="", E499="", BD$9=""), "", IFERROR(WORKDAY((DATE(YEAR($B499), MONTH($B499)+INDEX(Settings!$AM$19:$AM$33, MATCH(E$10, Settings!$Y$19:$Y$33, 0)), IF(INDEX(Settings!$AQ$19:$AQ$33, MATCH(E$10, Settings!$Y$19:$Y$33, 0))=0, DAY($B499), INDEX(Settings!$AQ$19:$AQ$33, MATCH(E$10, Settings!$Y$19:$Y$33, 0))))-1), 1, Settings!$AY$23:$AY$38), ""))</f>
        <v/>
      </c>
      <c r="BE499" s="119" t="str">
        <f>IF(OR(F$10="", $B499="", F499="", BE$9=""), "", IFERROR(WORKDAY((DATE(YEAR($B499), MONTH($B499)+INDEX(Settings!$AM$19:$AM$33, MATCH(F$10, Settings!$Y$19:$Y$33, 0)), IF(INDEX(Settings!$AQ$19:$AQ$33, MATCH(F$10, Settings!$Y$19:$Y$33, 0))=0, DAY($B499), INDEX(Settings!$AQ$19:$AQ$33, MATCH(F$10, Settings!$Y$19:$Y$33, 0))))-1), 1, Settings!$AY$23:$AY$38), ""))</f>
        <v/>
      </c>
      <c r="BF499" s="119" t="str">
        <f>IF(OR(G$10="", $B499="", G499="", BF$9=""), "", IFERROR(WORKDAY((DATE(YEAR($B499), MONTH($B499)+INDEX(Settings!$AM$19:$AM$33, MATCH(G$10, Settings!$Y$19:$Y$33, 0)), IF(INDEX(Settings!$AQ$19:$AQ$33, MATCH(G$10, Settings!$Y$19:$Y$33, 0))=0, DAY($B499), INDEX(Settings!$AQ$19:$AQ$33, MATCH(G$10, Settings!$Y$19:$Y$33, 0))))-1), 1, Settings!$AY$23:$AY$38), ""))</f>
        <v/>
      </c>
      <c r="BG499" s="119" t="str">
        <f>IF(OR(H$10="", $B499="", H499="", BG$9=""), "", IFERROR(WORKDAY((DATE(YEAR($B499), MONTH($B499)+INDEX(Settings!$AM$19:$AM$33, MATCH(H$10, Settings!$Y$19:$Y$33, 0)), IF(INDEX(Settings!$AQ$19:$AQ$33, MATCH(H$10, Settings!$Y$19:$Y$33, 0))=0, DAY($B499), INDEX(Settings!$AQ$19:$AQ$33, MATCH(H$10, Settings!$Y$19:$Y$33, 0))))-1), 1, Settings!$AY$23:$AY$38), ""))</f>
        <v/>
      </c>
      <c r="BH499" s="119" t="str">
        <f>IF(OR(I$10="", $B499="", I499="", BH$9=""), "", IFERROR(WORKDAY((DATE(YEAR($B499), MONTH($B499)+INDEX(Settings!$AM$19:$AM$33, MATCH(I$10, Settings!$Y$19:$Y$33, 0)), IF(INDEX(Settings!$AQ$19:$AQ$33, MATCH(I$10, Settings!$Y$19:$Y$33, 0))=0, DAY($B499), INDEX(Settings!$AQ$19:$AQ$33, MATCH(I$10, Settings!$Y$19:$Y$33, 0))))-1), 1, Settings!$AY$23:$AY$38), ""))</f>
        <v/>
      </c>
      <c r="BI499" s="119" t="str">
        <f>IF(OR(J$10="", $B499="", J499="", BI$9=""), "", IFERROR(WORKDAY((DATE(YEAR($B499), MONTH($B499)+INDEX(Settings!$AM$19:$AM$33, MATCH(J$10, Settings!$Y$19:$Y$33, 0)), IF(INDEX(Settings!$AQ$19:$AQ$33, MATCH(J$10, Settings!$Y$19:$Y$33, 0))=0, DAY($B499), INDEX(Settings!$AQ$19:$AQ$33, MATCH(J$10, Settings!$Y$19:$Y$33, 0))))-1), 1, Settings!$AY$23:$AY$38), ""))</f>
        <v/>
      </c>
      <c r="BJ499" s="119" t="str">
        <f>IF(OR(K$10="", $B499="", K499="", BJ$9=""), "", IFERROR(WORKDAY((DATE(YEAR($B499), MONTH($B499)+INDEX(Settings!$AM$19:$AM$33, MATCH(K$10, Settings!$Y$19:$Y$33, 0)), IF(INDEX(Settings!$AQ$19:$AQ$33, MATCH(K$10, Settings!$Y$19:$Y$33, 0))=0, DAY($B499), INDEX(Settings!$AQ$19:$AQ$33, MATCH(K$10, Settings!$Y$19:$Y$33, 0))))-1), 1, Settings!$AY$23:$AY$38), ""))</f>
        <v/>
      </c>
      <c r="BK499" s="119" t="str">
        <f>IF(OR(L$10="", $B499="", L499="", BK$9=""), "", IFERROR(WORKDAY((DATE(YEAR($B499), MONTH($B499)+INDEX(Settings!$AM$19:$AM$33, MATCH(L$10, Settings!$Y$19:$Y$33, 0)), IF(INDEX(Settings!$AQ$19:$AQ$33, MATCH(L$10, Settings!$Y$19:$Y$33, 0))=0, DAY($B499), INDEX(Settings!$AQ$19:$AQ$33, MATCH(L$10, Settings!$Y$19:$Y$33, 0))))-1), 1, Settings!$AY$23:$AY$38), ""))</f>
        <v/>
      </c>
      <c r="BL499" s="119" t="str">
        <f>IF(OR(M$10="", $B499="", M499="", BL$9=""), "", IFERROR(WORKDAY((DATE(YEAR($B499), MONTH($B499)+INDEX(Settings!$AM$19:$AM$33, MATCH(M$10, Settings!$Y$19:$Y$33, 0)), IF(INDEX(Settings!$AQ$19:$AQ$33, MATCH(M$10, Settings!$Y$19:$Y$33, 0))=0, DAY($B499), INDEX(Settings!$AQ$19:$AQ$33, MATCH(M$10, Settings!$Y$19:$Y$33, 0))))-1), 1, Settings!$AY$23:$AY$38), ""))</f>
        <v/>
      </c>
      <c r="BM499" s="119" t="str">
        <f>IF(OR(N$10="", $B499="", N499="", BM$9=""), "", IFERROR(WORKDAY((DATE(YEAR($B499), MONTH($B499)+INDEX(Settings!$AM$19:$AM$33, MATCH(N$10, Settings!$Y$19:$Y$33, 0)), IF(INDEX(Settings!$AQ$19:$AQ$33, MATCH(N$10, Settings!$Y$19:$Y$33, 0))=0, DAY($B499), INDEX(Settings!$AQ$19:$AQ$33, MATCH(N$10, Settings!$Y$19:$Y$33, 0))))-1), 1, Settings!$AY$23:$AY$38), ""))</f>
        <v/>
      </c>
      <c r="BN499" s="119" t="str">
        <f>IF(OR(O$10="", $B499="", O499="", BN$9=""), "", IFERROR(WORKDAY((DATE(YEAR($B499), MONTH($B499)+INDEX(Settings!$AM$19:$AM$33, MATCH(O$10, Settings!$Y$19:$Y$33, 0)), IF(INDEX(Settings!$AQ$19:$AQ$33, MATCH(O$10, Settings!$Y$19:$Y$33, 0))=0, DAY($B499), INDEX(Settings!$AQ$19:$AQ$33, MATCH(O$10, Settings!$Y$19:$Y$33, 0))))-1), 1, Settings!$AY$23:$AY$38), ""))</f>
        <v/>
      </c>
      <c r="BO499" s="119" t="str">
        <f>IF(OR(P$10="", $B499="", P499="", BO$9=""), "", IFERROR(WORKDAY((DATE(YEAR($B499), MONTH($B499)+INDEX(Settings!$AM$19:$AM$33, MATCH(P$10, Settings!$Y$19:$Y$33, 0)), IF(INDEX(Settings!$AQ$19:$AQ$33, MATCH(P$10, Settings!$Y$19:$Y$33, 0))=0, DAY($B499), INDEX(Settings!$AQ$19:$AQ$33, MATCH(P$10, Settings!$Y$19:$Y$33, 0))))-1), 1, Settings!$AY$23:$AY$38), ""))</f>
        <v/>
      </c>
      <c r="BP499" s="120" t="str">
        <f>IF(OR(Q$10="", $B499="", Q499="", BP$9=""), "", IFERROR(WORKDAY((DATE(YEAR($B499), MONTH($B499)+INDEX(Settings!$AM$19:$AM$33, MATCH(Q$10, Settings!$Y$19:$Y$33, 0)), IF(INDEX(Settings!$AQ$19:$AQ$33, MATCH(Q$10, Settings!$Y$19:$Y$33, 0))=0, DAY($B499), INDEX(Settings!$AQ$19:$AQ$33, MATCH(Q$10, Settings!$Y$19:$Y$33, 0))))-1), 1, Settings!$AY$23:$AY$38), ""))</f>
        <v/>
      </c>
      <c r="BR499" s="118" t="str">
        <f>IF(BB499="", "", IF(BB499&lt;=$B499, WORKDAY(DATE(YEAR($BB499), MONTH(BB499)+1, DAY(BB499)-1), 1, Settings!$AY$23:$AY$38), BB499))</f>
        <v/>
      </c>
      <c r="BS499" s="119" t="str">
        <f>IF(BC499="", "", IF(BC499&lt;=$B499, WORKDAY(DATE(YEAR($BB499), MONTH(BC499)+1, DAY(BC499)-1), 1, Settings!$AY$23:$AY$38), BC499))</f>
        <v/>
      </c>
      <c r="BT499" s="119" t="str">
        <f>IF(BD499="", "", IF(BD499&lt;=$B499, WORKDAY(DATE(YEAR($BB499), MONTH(BD499)+1, DAY(BD499)-1), 1, Settings!$AY$23:$AY$38), BD499))</f>
        <v/>
      </c>
      <c r="BU499" s="119" t="str">
        <f>IF(BE499="", "", IF(BE499&lt;=$B499, WORKDAY(DATE(YEAR($BB499), MONTH(BE499)+1, DAY(BE499)-1), 1, Settings!$AY$23:$AY$38), BE499))</f>
        <v/>
      </c>
      <c r="BV499" s="119" t="str">
        <f>IF(BF499="", "", IF(BF499&lt;=$B499, WORKDAY(DATE(YEAR($BB499), MONTH(BF499)+1, DAY(BF499)-1), 1, Settings!$AY$23:$AY$38), BF499))</f>
        <v/>
      </c>
      <c r="BW499" s="119" t="str">
        <f>IF(BG499="", "", IF(BG499&lt;=$B499, WORKDAY(DATE(YEAR($BB499), MONTH(BG499)+1, DAY(BG499)-1), 1, Settings!$AY$23:$AY$38), BG499))</f>
        <v/>
      </c>
      <c r="BX499" s="119" t="str">
        <f>IF(BH499="", "", IF(BH499&lt;=$B499, WORKDAY(DATE(YEAR($BB499), MONTH(BH499)+1, DAY(BH499)-1), 1, Settings!$AY$23:$AY$38), BH499))</f>
        <v/>
      </c>
      <c r="BY499" s="119" t="str">
        <f>IF(BI499="", "", IF(BI499&lt;=$B499, WORKDAY(DATE(YEAR($BB499), MONTH(BI499)+1, DAY(BI499)-1), 1, Settings!$AY$23:$AY$38), BI499))</f>
        <v/>
      </c>
      <c r="BZ499" s="119" t="str">
        <f>IF(BJ499="", "", IF(BJ499&lt;=$B499, WORKDAY(DATE(YEAR($BB499), MONTH(BJ499)+1, DAY(BJ499)-1), 1, Settings!$AY$23:$AY$38), BJ499))</f>
        <v/>
      </c>
      <c r="CA499" s="119" t="str">
        <f>IF(BK499="", "", IF(BK499&lt;=$B499, WORKDAY(DATE(YEAR($BB499), MONTH(BK499)+1, DAY(BK499)-1), 1, Settings!$AY$23:$AY$38), BK499))</f>
        <v/>
      </c>
      <c r="CB499" s="119" t="str">
        <f>IF(BL499="", "", IF(BL499&lt;=$B499, WORKDAY(DATE(YEAR($BB499), MONTH(BL499)+1, DAY(BL499)-1), 1, Settings!$AY$23:$AY$38), BL499))</f>
        <v/>
      </c>
      <c r="CC499" s="119" t="str">
        <f>IF(BM499="", "", IF(BM499&lt;=$B499, WORKDAY(DATE(YEAR($BB499), MONTH(BM499)+1, DAY(BM499)-1), 1, Settings!$AY$23:$AY$38), BM499))</f>
        <v/>
      </c>
      <c r="CD499" s="119" t="str">
        <f>IF(BN499="", "", IF(BN499&lt;=$B499, WORKDAY(DATE(YEAR($BB499), MONTH(BN499)+1, DAY(BN499)-1), 1, Settings!$AY$23:$AY$38), BN499))</f>
        <v/>
      </c>
      <c r="CE499" s="119" t="str">
        <f>IF(BO499="", "", IF(BO499&lt;=$B499, WORKDAY(DATE(YEAR($BB499), MONTH(BO499)+1, DAY(BO499)-1), 1, Settings!$AY$23:$AY$38), BO499))</f>
        <v/>
      </c>
      <c r="CF499" s="120" t="str">
        <f>IF(BP499="", "", IF(BP499&lt;=$B499, WORKDAY(DATE(YEAR($BB499), MONTH(BP499)+1, DAY(BP499)-1), 1, Settings!$AY$23:$AY$38), BP499))</f>
        <v/>
      </c>
      <c r="CH499" s="48" t="str">
        <f t="shared" si="221"/>
        <v/>
      </c>
      <c r="CI499" s="49" t="str">
        <f t="shared" si="222"/>
        <v/>
      </c>
      <c r="CJ499" s="49" t="str">
        <f t="shared" si="223"/>
        <v/>
      </c>
      <c r="CK499" s="49" t="str">
        <f t="shared" si="224"/>
        <v/>
      </c>
      <c r="CL499" s="49" t="str">
        <f t="shared" si="225"/>
        <v/>
      </c>
      <c r="CM499" s="49" t="str">
        <f t="shared" si="226"/>
        <v/>
      </c>
      <c r="CN499" s="49" t="str">
        <f t="shared" si="227"/>
        <v/>
      </c>
      <c r="CO499" s="49" t="str">
        <f t="shared" si="228"/>
        <v/>
      </c>
      <c r="CP499" s="49" t="str">
        <f t="shared" si="229"/>
        <v/>
      </c>
      <c r="CQ499" s="49" t="str">
        <f t="shared" si="230"/>
        <v/>
      </c>
      <c r="CR499" s="49" t="str">
        <f t="shared" si="231"/>
        <v/>
      </c>
      <c r="CS499" s="49" t="str">
        <f t="shared" si="232"/>
        <v/>
      </c>
      <c r="CT499" s="49" t="str">
        <f t="shared" si="233"/>
        <v/>
      </c>
      <c r="CU499" s="49" t="str">
        <f t="shared" si="234"/>
        <v/>
      </c>
      <c r="CV499" s="16" t="str">
        <f t="shared" si="235"/>
        <v/>
      </c>
      <c r="CX499" s="48" t="str">
        <f t="shared" si="236"/>
        <v/>
      </c>
      <c r="CY499" s="49" t="str">
        <f t="shared" si="237"/>
        <v/>
      </c>
      <c r="CZ499" s="49" t="str">
        <f t="shared" si="238"/>
        <v/>
      </c>
      <c r="DA499" s="49" t="str">
        <f t="shared" si="239"/>
        <v/>
      </c>
      <c r="DB499" s="49" t="str">
        <f t="shared" si="240"/>
        <v/>
      </c>
      <c r="DC499" s="49" t="str">
        <f t="shared" si="241"/>
        <v/>
      </c>
      <c r="DD499" s="49" t="str">
        <f t="shared" si="242"/>
        <v/>
      </c>
      <c r="DE499" s="49" t="str">
        <f t="shared" si="243"/>
        <v/>
      </c>
      <c r="DF499" s="49" t="str">
        <f t="shared" si="244"/>
        <v/>
      </c>
      <c r="DG499" s="49" t="str">
        <f t="shared" si="245"/>
        <v/>
      </c>
      <c r="DH499" s="49" t="str">
        <f t="shared" si="246"/>
        <v/>
      </c>
      <c r="DI499" s="49" t="str">
        <f t="shared" si="247"/>
        <v/>
      </c>
      <c r="DJ499" s="49" t="str">
        <f t="shared" si="248"/>
        <v/>
      </c>
      <c r="DK499" s="49" t="str">
        <f t="shared" si="249"/>
        <v/>
      </c>
      <c r="DL499" s="16" t="str">
        <f t="shared" si="250"/>
        <v/>
      </c>
      <c r="DN499" s="17" t="str">
        <f t="shared" si="251"/>
        <v>Oct 2020</v>
      </c>
    </row>
    <row r="500" spans="1:118" x14ac:dyDescent="0.25">
      <c r="A500" s="30"/>
      <c r="B500" s="102">
        <f>IF(B499="", "", IFERROR(IF(B499+1&gt;Settings!$G$25, "", B499+1), ""))</f>
        <v>44136</v>
      </c>
      <c r="C500" s="294"/>
      <c r="D500" s="295"/>
      <c r="E500" s="295"/>
      <c r="F500" s="295"/>
      <c r="G500" s="295"/>
      <c r="H500" s="295"/>
      <c r="I500" s="295"/>
      <c r="J500" s="295"/>
      <c r="K500" s="295"/>
      <c r="L500" s="295"/>
      <c r="M500" s="295"/>
      <c r="N500" s="295"/>
      <c r="O500" s="295"/>
      <c r="P500" s="295"/>
      <c r="Q500" s="296"/>
      <c r="R500" s="30"/>
      <c r="T500" s="17" t="str">
        <f>IF($B500="", "", IF($B500&lt;Settings!$G$23, "Old", "New"))</f>
        <v>New</v>
      </c>
      <c r="AL500" s="118" t="str">
        <f>IF(OR($B500="", C500="", C$10="", AL$9), "", IFERROR($B500+INDEX(Settings!$AF$19:$AF$33, MATCH(C$10, Settings!$Y$19:$Y$33, 0))+IF(INDEX(Settings!$AI$19:$AI$33, MATCH(C$10, Settings!$Y$19:$Y$33, 0))="", 0, INDEX($AO$2:$AU$8, MATCH(TEXT($B500, "ddd"), $AN$2:$AN$8, 0), MATCH(INDEX(Settings!$AI$19:$AI$33, MATCH(C$10, Settings!$Y$19:$Y$33, 0)), $AO$1:$AU$1, 0))), 0))</f>
        <v/>
      </c>
      <c r="AM500" s="119" t="str">
        <f>IF(OR($B500="", D500="", D$10="", AM$9), "", IFERROR($B500+INDEX(Settings!$AF$19:$AF$33, MATCH(D$10, Settings!$Y$19:$Y$33, 0))+IF(INDEX(Settings!$AI$19:$AI$33, MATCH(D$10, Settings!$Y$19:$Y$33, 0))="", 0, INDEX($AO$2:$AU$8, MATCH(TEXT($B500, "ddd"), $AN$2:$AN$8, 0), MATCH(INDEX(Settings!$AI$19:$AI$33, MATCH(D$10, Settings!$Y$19:$Y$33, 0)), $AO$1:$AU$1, 0))), 0))</f>
        <v/>
      </c>
      <c r="AN500" s="119" t="str">
        <f>IF(OR($B500="", E500="", E$10="", AN$9), "", IFERROR($B500+INDEX(Settings!$AF$19:$AF$33, MATCH(E$10, Settings!$Y$19:$Y$33, 0))+IF(INDEX(Settings!$AI$19:$AI$33, MATCH(E$10, Settings!$Y$19:$Y$33, 0))="", 0, INDEX($AO$2:$AU$8, MATCH(TEXT($B500, "ddd"), $AN$2:$AN$8, 0), MATCH(INDEX(Settings!$AI$19:$AI$33, MATCH(E$10, Settings!$Y$19:$Y$33, 0)), $AO$1:$AU$1, 0))), 0))</f>
        <v/>
      </c>
      <c r="AO500" s="119" t="str">
        <f>IF(OR($B500="", F500="", F$10="", AO$9), "", IFERROR($B500+INDEX(Settings!$AF$19:$AF$33, MATCH(F$10, Settings!$Y$19:$Y$33, 0))+IF(INDEX(Settings!$AI$19:$AI$33, MATCH(F$10, Settings!$Y$19:$Y$33, 0))="", 0, INDEX($AO$2:$AU$8, MATCH(TEXT($B500, "ddd"), $AN$2:$AN$8, 0), MATCH(INDEX(Settings!$AI$19:$AI$33, MATCH(F$10, Settings!$Y$19:$Y$33, 0)), $AO$1:$AU$1, 0))), 0))</f>
        <v/>
      </c>
      <c r="AP500" s="119" t="str">
        <f>IF(OR($B500="", G500="", G$10="", AP$9), "", IFERROR($B500+INDEX(Settings!$AF$19:$AF$33, MATCH(G$10, Settings!$Y$19:$Y$33, 0))+IF(INDEX(Settings!$AI$19:$AI$33, MATCH(G$10, Settings!$Y$19:$Y$33, 0))="", 0, INDEX($AO$2:$AU$8, MATCH(TEXT($B500, "ddd"), $AN$2:$AN$8, 0), MATCH(INDEX(Settings!$AI$19:$AI$33, MATCH(G$10, Settings!$Y$19:$Y$33, 0)), $AO$1:$AU$1, 0))), 0))</f>
        <v/>
      </c>
      <c r="AQ500" s="119" t="str">
        <f>IF(OR($B500="", H500="", H$10="", AQ$9), "", IFERROR($B500+INDEX(Settings!$AF$19:$AF$33, MATCH(H$10, Settings!$Y$19:$Y$33, 0))+IF(INDEX(Settings!$AI$19:$AI$33, MATCH(H$10, Settings!$Y$19:$Y$33, 0))="", 0, INDEX($AO$2:$AU$8, MATCH(TEXT($B500, "ddd"), $AN$2:$AN$8, 0), MATCH(INDEX(Settings!$AI$19:$AI$33, MATCH(H$10, Settings!$Y$19:$Y$33, 0)), $AO$1:$AU$1, 0))), 0))</f>
        <v/>
      </c>
      <c r="AR500" s="119" t="str">
        <f>IF(OR($B500="", I500="", I$10="", AR$9), "", IFERROR($B500+INDEX(Settings!$AF$19:$AF$33, MATCH(I$10, Settings!$Y$19:$Y$33, 0))+IF(INDEX(Settings!$AI$19:$AI$33, MATCH(I$10, Settings!$Y$19:$Y$33, 0))="", 0, INDEX($AO$2:$AU$8, MATCH(TEXT($B500, "ddd"), $AN$2:$AN$8, 0), MATCH(INDEX(Settings!$AI$19:$AI$33, MATCH(I$10, Settings!$Y$19:$Y$33, 0)), $AO$1:$AU$1, 0))), 0))</f>
        <v/>
      </c>
      <c r="AS500" s="119" t="str">
        <f>IF(OR($B500="", J500="", J$10="", AS$9), "", IFERROR($B500+INDEX(Settings!$AF$19:$AF$33, MATCH(J$10, Settings!$Y$19:$Y$33, 0))+IF(INDEX(Settings!$AI$19:$AI$33, MATCH(J$10, Settings!$Y$19:$Y$33, 0))="", 0, INDEX($AO$2:$AU$8, MATCH(TEXT($B500, "ddd"), $AN$2:$AN$8, 0), MATCH(INDEX(Settings!$AI$19:$AI$33, MATCH(J$10, Settings!$Y$19:$Y$33, 0)), $AO$1:$AU$1, 0))), 0))</f>
        <v/>
      </c>
      <c r="AT500" s="119" t="str">
        <f>IF(OR($B500="", K500="", K$10="", AT$9), "", IFERROR($B500+INDEX(Settings!$AF$19:$AF$33, MATCH(K$10, Settings!$Y$19:$Y$33, 0))+IF(INDEX(Settings!$AI$19:$AI$33, MATCH(K$10, Settings!$Y$19:$Y$33, 0))="", 0, INDEX($AO$2:$AU$8, MATCH(TEXT($B500, "ddd"), $AN$2:$AN$8, 0), MATCH(INDEX(Settings!$AI$19:$AI$33, MATCH(K$10, Settings!$Y$19:$Y$33, 0)), $AO$1:$AU$1, 0))), 0))</f>
        <v/>
      </c>
      <c r="AU500" s="119" t="str">
        <f>IF(OR($B500="", L500="", L$10="", AU$9), "", IFERROR($B500+INDEX(Settings!$AF$19:$AF$33, MATCH(L$10, Settings!$Y$19:$Y$33, 0))+IF(INDEX(Settings!$AI$19:$AI$33, MATCH(L$10, Settings!$Y$19:$Y$33, 0))="", 0, INDEX($AO$2:$AU$8, MATCH(TEXT($B500, "ddd"), $AN$2:$AN$8, 0), MATCH(INDEX(Settings!$AI$19:$AI$33, MATCH(L$10, Settings!$Y$19:$Y$33, 0)), $AO$1:$AU$1, 0))), 0))</f>
        <v/>
      </c>
      <c r="AV500" s="119" t="str">
        <f>IF(OR($B500="", M500="", M$10="", AV$9), "", IFERROR($B500+INDEX(Settings!$AF$19:$AF$33, MATCH(M$10, Settings!$Y$19:$Y$33, 0))+IF(INDEX(Settings!$AI$19:$AI$33, MATCH(M$10, Settings!$Y$19:$Y$33, 0))="", 0, INDEX($AO$2:$AU$8, MATCH(TEXT($B500, "ddd"), $AN$2:$AN$8, 0), MATCH(INDEX(Settings!$AI$19:$AI$33, MATCH(M$10, Settings!$Y$19:$Y$33, 0)), $AO$1:$AU$1, 0))), 0))</f>
        <v/>
      </c>
      <c r="AW500" s="119" t="str">
        <f>IF(OR($B500="", N500="", N$10="", AW$9), "", IFERROR($B500+INDEX(Settings!$AF$19:$AF$33, MATCH(N$10, Settings!$Y$19:$Y$33, 0))+IF(INDEX(Settings!$AI$19:$AI$33, MATCH(N$10, Settings!$Y$19:$Y$33, 0))="", 0, INDEX($AO$2:$AU$8, MATCH(TEXT($B500, "ddd"), $AN$2:$AN$8, 0), MATCH(INDEX(Settings!$AI$19:$AI$33, MATCH(N$10, Settings!$Y$19:$Y$33, 0)), $AO$1:$AU$1, 0))), 0))</f>
        <v/>
      </c>
      <c r="AX500" s="119" t="str">
        <f>IF(OR($B500="", O500="", O$10="", AX$9), "", IFERROR($B500+INDEX(Settings!$AF$19:$AF$33, MATCH(O$10, Settings!$Y$19:$Y$33, 0))+IF(INDEX(Settings!$AI$19:$AI$33, MATCH(O$10, Settings!$Y$19:$Y$33, 0))="", 0, INDEX($AO$2:$AU$8, MATCH(TEXT($B500, "ddd"), $AN$2:$AN$8, 0), MATCH(INDEX(Settings!$AI$19:$AI$33, MATCH(O$10, Settings!$Y$19:$Y$33, 0)), $AO$1:$AU$1, 0))), 0))</f>
        <v/>
      </c>
      <c r="AY500" s="119" t="str">
        <f>IF(OR($B500="", P500="", P$10="", AY$9), "", IFERROR($B500+INDEX(Settings!$AF$19:$AF$33, MATCH(P$10, Settings!$Y$19:$Y$33, 0))+IF(INDEX(Settings!$AI$19:$AI$33, MATCH(P$10, Settings!$Y$19:$Y$33, 0))="", 0, INDEX($AO$2:$AU$8, MATCH(TEXT($B500, "ddd"), $AN$2:$AN$8, 0), MATCH(INDEX(Settings!$AI$19:$AI$33, MATCH(P$10, Settings!$Y$19:$Y$33, 0)), $AO$1:$AU$1, 0))), 0))</f>
        <v/>
      </c>
      <c r="AZ500" s="120" t="str">
        <f>IF(OR($B500="", Q500="", Q$10="", AZ$9), "", IFERROR($B500+INDEX(Settings!$AF$19:$AF$33, MATCH(Q$10, Settings!$Y$19:$Y$33, 0))+IF(INDEX(Settings!$AI$19:$AI$33, MATCH(Q$10, Settings!$Y$19:$Y$33, 0))="", 0, INDEX($AO$2:$AU$8, MATCH(TEXT($B500, "ddd"), $AN$2:$AN$8, 0), MATCH(INDEX(Settings!$AI$19:$AI$33, MATCH(Q$10, Settings!$Y$19:$Y$33, 0)), $AO$1:$AU$1, 0))), 0))</f>
        <v/>
      </c>
      <c r="BB500" s="118" t="str">
        <f>IF(OR(C$10="", $B500="", C500="", BB$9=""), "", IFERROR(WORKDAY((DATE(YEAR($B500), MONTH($B500)+INDEX(Settings!$AM$19:$AM$33, MATCH(C$10, Settings!$Y$19:$Y$33, 0)), IF(INDEX(Settings!$AQ$19:$AQ$33, MATCH(C$10, Settings!$Y$19:$Y$33, 0))=0, DAY($B500), INDEX(Settings!$AQ$19:$AQ$33, MATCH(C$10, Settings!$Y$19:$Y$33, 0))))-1), 1, Settings!$AY$23:$AY$38), ""))</f>
        <v/>
      </c>
      <c r="BC500" s="119" t="str">
        <f>IF(OR(D$10="", $B500="", D500="", BC$9=""), "", IFERROR(WORKDAY((DATE(YEAR($B500), MONTH($B500)+INDEX(Settings!$AM$19:$AM$33, MATCH(D$10, Settings!$Y$19:$Y$33, 0)), IF(INDEX(Settings!$AQ$19:$AQ$33, MATCH(D$10, Settings!$Y$19:$Y$33, 0))=0, DAY($B500), INDEX(Settings!$AQ$19:$AQ$33, MATCH(D$10, Settings!$Y$19:$Y$33, 0))))-1), 1, Settings!$AY$23:$AY$38), ""))</f>
        <v/>
      </c>
      <c r="BD500" s="119" t="str">
        <f>IF(OR(E$10="", $B500="", E500="", BD$9=""), "", IFERROR(WORKDAY((DATE(YEAR($B500), MONTH($B500)+INDEX(Settings!$AM$19:$AM$33, MATCH(E$10, Settings!$Y$19:$Y$33, 0)), IF(INDEX(Settings!$AQ$19:$AQ$33, MATCH(E$10, Settings!$Y$19:$Y$33, 0))=0, DAY($B500), INDEX(Settings!$AQ$19:$AQ$33, MATCH(E$10, Settings!$Y$19:$Y$33, 0))))-1), 1, Settings!$AY$23:$AY$38), ""))</f>
        <v/>
      </c>
      <c r="BE500" s="119" t="str">
        <f>IF(OR(F$10="", $B500="", F500="", BE$9=""), "", IFERROR(WORKDAY((DATE(YEAR($B500), MONTH($B500)+INDEX(Settings!$AM$19:$AM$33, MATCH(F$10, Settings!$Y$19:$Y$33, 0)), IF(INDEX(Settings!$AQ$19:$AQ$33, MATCH(F$10, Settings!$Y$19:$Y$33, 0))=0, DAY($B500), INDEX(Settings!$AQ$19:$AQ$33, MATCH(F$10, Settings!$Y$19:$Y$33, 0))))-1), 1, Settings!$AY$23:$AY$38), ""))</f>
        <v/>
      </c>
      <c r="BF500" s="119" t="str">
        <f>IF(OR(G$10="", $B500="", G500="", BF$9=""), "", IFERROR(WORKDAY((DATE(YEAR($B500), MONTH($B500)+INDEX(Settings!$AM$19:$AM$33, MATCH(G$10, Settings!$Y$19:$Y$33, 0)), IF(INDEX(Settings!$AQ$19:$AQ$33, MATCH(G$10, Settings!$Y$19:$Y$33, 0))=0, DAY($B500), INDEX(Settings!$AQ$19:$AQ$33, MATCH(G$10, Settings!$Y$19:$Y$33, 0))))-1), 1, Settings!$AY$23:$AY$38), ""))</f>
        <v/>
      </c>
      <c r="BG500" s="119" t="str">
        <f>IF(OR(H$10="", $B500="", H500="", BG$9=""), "", IFERROR(WORKDAY((DATE(YEAR($B500), MONTH($B500)+INDEX(Settings!$AM$19:$AM$33, MATCH(H$10, Settings!$Y$19:$Y$33, 0)), IF(INDEX(Settings!$AQ$19:$AQ$33, MATCH(H$10, Settings!$Y$19:$Y$33, 0))=0, DAY($B500), INDEX(Settings!$AQ$19:$AQ$33, MATCH(H$10, Settings!$Y$19:$Y$33, 0))))-1), 1, Settings!$AY$23:$AY$38), ""))</f>
        <v/>
      </c>
      <c r="BH500" s="119" t="str">
        <f>IF(OR(I$10="", $B500="", I500="", BH$9=""), "", IFERROR(WORKDAY((DATE(YEAR($B500), MONTH($B500)+INDEX(Settings!$AM$19:$AM$33, MATCH(I$10, Settings!$Y$19:$Y$33, 0)), IF(INDEX(Settings!$AQ$19:$AQ$33, MATCH(I$10, Settings!$Y$19:$Y$33, 0))=0, DAY($B500), INDEX(Settings!$AQ$19:$AQ$33, MATCH(I$10, Settings!$Y$19:$Y$33, 0))))-1), 1, Settings!$AY$23:$AY$38), ""))</f>
        <v/>
      </c>
      <c r="BI500" s="119" t="str">
        <f>IF(OR(J$10="", $B500="", J500="", BI$9=""), "", IFERROR(WORKDAY((DATE(YEAR($B500), MONTH($B500)+INDEX(Settings!$AM$19:$AM$33, MATCH(J$10, Settings!$Y$19:$Y$33, 0)), IF(INDEX(Settings!$AQ$19:$AQ$33, MATCH(J$10, Settings!$Y$19:$Y$33, 0))=0, DAY($B500), INDEX(Settings!$AQ$19:$AQ$33, MATCH(J$10, Settings!$Y$19:$Y$33, 0))))-1), 1, Settings!$AY$23:$AY$38), ""))</f>
        <v/>
      </c>
      <c r="BJ500" s="119" t="str">
        <f>IF(OR(K$10="", $B500="", K500="", BJ$9=""), "", IFERROR(WORKDAY((DATE(YEAR($B500), MONTH($B500)+INDEX(Settings!$AM$19:$AM$33, MATCH(K$10, Settings!$Y$19:$Y$33, 0)), IF(INDEX(Settings!$AQ$19:$AQ$33, MATCH(K$10, Settings!$Y$19:$Y$33, 0))=0, DAY($B500), INDEX(Settings!$AQ$19:$AQ$33, MATCH(K$10, Settings!$Y$19:$Y$33, 0))))-1), 1, Settings!$AY$23:$AY$38), ""))</f>
        <v/>
      </c>
      <c r="BK500" s="119" t="str">
        <f>IF(OR(L$10="", $B500="", L500="", BK$9=""), "", IFERROR(WORKDAY((DATE(YEAR($B500), MONTH($B500)+INDEX(Settings!$AM$19:$AM$33, MATCH(L$10, Settings!$Y$19:$Y$33, 0)), IF(INDEX(Settings!$AQ$19:$AQ$33, MATCH(L$10, Settings!$Y$19:$Y$33, 0))=0, DAY($B500), INDEX(Settings!$AQ$19:$AQ$33, MATCH(L$10, Settings!$Y$19:$Y$33, 0))))-1), 1, Settings!$AY$23:$AY$38), ""))</f>
        <v/>
      </c>
      <c r="BL500" s="119" t="str">
        <f>IF(OR(M$10="", $B500="", M500="", BL$9=""), "", IFERROR(WORKDAY((DATE(YEAR($B500), MONTH($B500)+INDEX(Settings!$AM$19:$AM$33, MATCH(M$10, Settings!$Y$19:$Y$33, 0)), IF(INDEX(Settings!$AQ$19:$AQ$33, MATCH(M$10, Settings!$Y$19:$Y$33, 0))=0, DAY($B500), INDEX(Settings!$AQ$19:$AQ$33, MATCH(M$10, Settings!$Y$19:$Y$33, 0))))-1), 1, Settings!$AY$23:$AY$38), ""))</f>
        <v/>
      </c>
      <c r="BM500" s="119" t="str">
        <f>IF(OR(N$10="", $B500="", N500="", BM$9=""), "", IFERROR(WORKDAY((DATE(YEAR($B500), MONTH($B500)+INDEX(Settings!$AM$19:$AM$33, MATCH(N$10, Settings!$Y$19:$Y$33, 0)), IF(INDEX(Settings!$AQ$19:$AQ$33, MATCH(N$10, Settings!$Y$19:$Y$33, 0))=0, DAY($B500), INDEX(Settings!$AQ$19:$AQ$33, MATCH(N$10, Settings!$Y$19:$Y$33, 0))))-1), 1, Settings!$AY$23:$AY$38), ""))</f>
        <v/>
      </c>
      <c r="BN500" s="119" t="str">
        <f>IF(OR(O$10="", $B500="", O500="", BN$9=""), "", IFERROR(WORKDAY((DATE(YEAR($B500), MONTH($B500)+INDEX(Settings!$AM$19:$AM$33, MATCH(O$10, Settings!$Y$19:$Y$33, 0)), IF(INDEX(Settings!$AQ$19:$AQ$33, MATCH(O$10, Settings!$Y$19:$Y$33, 0))=0, DAY($B500), INDEX(Settings!$AQ$19:$AQ$33, MATCH(O$10, Settings!$Y$19:$Y$33, 0))))-1), 1, Settings!$AY$23:$AY$38), ""))</f>
        <v/>
      </c>
      <c r="BO500" s="119" t="str">
        <f>IF(OR(P$10="", $B500="", P500="", BO$9=""), "", IFERROR(WORKDAY((DATE(YEAR($B500), MONTH($B500)+INDEX(Settings!$AM$19:$AM$33, MATCH(P$10, Settings!$Y$19:$Y$33, 0)), IF(INDEX(Settings!$AQ$19:$AQ$33, MATCH(P$10, Settings!$Y$19:$Y$33, 0))=0, DAY($B500), INDEX(Settings!$AQ$19:$AQ$33, MATCH(P$10, Settings!$Y$19:$Y$33, 0))))-1), 1, Settings!$AY$23:$AY$38), ""))</f>
        <v/>
      </c>
      <c r="BP500" s="120" t="str">
        <f>IF(OR(Q$10="", $B500="", Q500="", BP$9=""), "", IFERROR(WORKDAY((DATE(YEAR($B500), MONTH($B500)+INDEX(Settings!$AM$19:$AM$33, MATCH(Q$10, Settings!$Y$19:$Y$33, 0)), IF(INDEX(Settings!$AQ$19:$AQ$33, MATCH(Q$10, Settings!$Y$19:$Y$33, 0))=0, DAY($B500), INDEX(Settings!$AQ$19:$AQ$33, MATCH(Q$10, Settings!$Y$19:$Y$33, 0))))-1), 1, Settings!$AY$23:$AY$38), ""))</f>
        <v/>
      </c>
      <c r="BR500" s="118" t="str">
        <f>IF(BB500="", "", IF(BB500&lt;=$B500, WORKDAY(DATE(YEAR($BB500), MONTH(BB500)+1, DAY(BB500)-1), 1, Settings!$AY$23:$AY$38), BB500))</f>
        <v/>
      </c>
      <c r="BS500" s="119" t="str">
        <f>IF(BC500="", "", IF(BC500&lt;=$B500, WORKDAY(DATE(YEAR($BB500), MONTH(BC500)+1, DAY(BC500)-1), 1, Settings!$AY$23:$AY$38), BC500))</f>
        <v/>
      </c>
      <c r="BT500" s="119" t="str">
        <f>IF(BD500="", "", IF(BD500&lt;=$B500, WORKDAY(DATE(YEAR($BB500), MONTH(BD500)+1, DAY(BD500)-1), 1, Settings!$AY$23:$AY$38), BD500))</f>
        <v/>
      </c>
      <c r="BU500" s="119" t="str">
        <f>IF(BE500="", "", IF(BE500&lt;=$B500, WORKDAY(DATE(YEAR($BB500), MONTH(BE500)+1, DAY(BE500)-1), 1, Settings!$AY$23:$AY$38), BE500))</f>
        <v/>
      </c>
      <c r="BV500" s="119" t="str">
        <f>IF(BF500="", "", IF(BF500&lt;=$B500, WORKDAY(DATE(YEAR($BB500), MONTH(BF500)+1, DAY(BF500)-1), 1, Settings!$AY$23:$AY$38), BF500))</f>
        <v/>
      </c>
      <c r="BW500" s="119" t="str">
        <f>IF(BG500="", "", IF(BG500&lt;=$B500, WORKDAY(DATE(YEAR($BB500), MONTH(BG500)+1, DAY(BG500)-1), 1, Settings!$AY$23:$AY$38), BG500))</f>
        <v/>
      </c>
      <c r="BX500" s="119" t="str">
        <f>IF(BH500="", "", IF(BH500&lt;=$B500, WORKDAY(DATE(YEAR($BB500), MONTH(BH500)+1, DAY(BH500)-1), 1, Settings!$AY$23:$AY$38), BH500))</f>
        <v/>
      </c>
      <c r="BY500" s="119" t="str">
        <f>IF(BI500="", "", IF(BI500&lt;=$B500, WORKDAY(DATE(YEAR($BB500), MONTH(BI500)+1, DAY(BI500)-1), 1, Settings!$AY$23:$AY$38), BI500))</f>
        <v/>
      </c>
      <c r="BZ500" s="119" t="str">
        <f>IF(BJ500="", "", IF(BJ500&lt;=$B500, WORKDAY(DATE(YEAR($BB500), MONTH(BJ500)+1, DAY(BJ500)-1), 1, Settings!$AY$23:$AY$38), BJ500))</f>
        <v/>
      </c>
      <c r="CA500" s="119" t="str">
        <f>IF(BK500="", "", IF(BK500&lt;=$B500, WORKDAY(DATE(YEAR($BB500), MONTH(BK500)+1, DAY(BK500)-1), 1, Settings!$AY$23:$AY$38), BK500))</f>
        <v/>
      </c>
      <c r="CB500" s="119" t="str">
        <f>IF(BL500="", "", IF(BL500&lt;=$B500, WORKDAY(DATE(YEAR($BB500), MONTH(BL500)+1, DAY(BL500)-1), 1, Settings!$AY$23:$AY$38), BL500))</f>
        <v/>
      </c>
      <c r="CC500" s="119" t="str">
        <f>IF(BM500="", "", IF(BM500&lt;=$B500, WORKDAY(DATE(YEAR($BB500), MONTH(BM500)+1, DAY(BM500)-1), 1, Settings!$AY$23:$AY$38), BM500))</f>
        <v/>
      </c>
      <c r="CD500" s="119" t="str">
        <f>IF(BN500="", "", IF(BN500&lt;=$B500, WORKDAY(DATE(YEAR($BB500), MONTH(BN500)+1, DAY(BN500)-1), 1, Settings!$AY$23:$AY$38), BN500))</f>
        <v/>
      </c>
      <c r="CE500" s="119" t="str">
        <f>IF(BO500="", "", IF(BO500&lt;=$B500, WORKDAY(DATE(YEAR($BB500), MONTH(BO500)+1, DAY(BO500)-1), 1, Settings!$AY$23:$AY$38), BO500))</f>
        <v/>
      </c>
      <c r="CF500" s="120" t="str">
        <f>IF(BP500="", "", IF(BP500&lt;=$B500, WORKDAY(DATE(YEAR($BB500), MONTH(BP500)+1, DAY(BP500)-1), 1, Settings!$AY$23:$AY$38), BP500))</f>
        <v/>
      </c>
      <c r="CH500" s="48" t="str">
        <f t="shared" si="221"/>
        <v/>
      </c>
      <c r="CI500" s="49" t="str">
        <f t="shared" si="222"/>
        <v/>
      </c>
      <c r="CJ500" s="49" t="str">
        <f t="shared" si="223"/>
        <v/>
      </c>
      <c r="CK500" s="49" t="str">
        <f t="shared" si="224"/>
        <v/>
      </c>
      <c r="CL500" s="49" t="str">
        <f t="shared" si="225"/>
        <v/>
      </c>
      <c r="CM500" s="49" t="str">
        <f t="shared" si="226"/>
        <v/>
      </c>
      <c r="CN500" s="49" t="str">
        <f t="shared" si="227"/>
        <v/>
      </c>
      <c r="CO500" s="49" t="str">
        <f t="shared" si="228"/>
        <v/>
      </c>
      <c r="CP500" s="49" t="str">
        <f t="shared" si="229"/>
        <v/>
      </c>
      <c r="CQ500" s="49" t="str">
        <f t="shared" si="230"/>
        <v/>
      </c>
      <c r="CR500" s="49" t="str">
        <f t="shared" si="231"/>
        <v/>
      </c>
      <c r="CS500" s="49" t="str">
        <f t="shared" si="232"/>
        <v/>
      </c>
      <c r="CT500" s="49" t="str">
        <f t="shared" si="233"/>
        <v/>
      </c>
      <c r="CU500" s="49" t="str">
        <f t="shared" si="234"/>
        <v/>
      </c>
      <c r="CV500" s="16" t="str">
        <f t="shared" si="235"/>
        <v/>
      </c>
      <c r="CX500" s="48" t="str">
        <f t="shared" si="236"/>
        <v/>
      </c>
      <c r="CY500" s="49" t="str">
        <f t="shared" si="237"/>
        <v/>
      </c>
      <c r="CZ500" s="49" t="str">
        <f t="shared" si="238"/>
        <v/>
      </c>
      <c r="DA500" s="49" t="str">
        <f t="shared" si="239"/>
        <v/>
      </c>
      <c r="DB500" s="49" t="str">
        <f t="shared" si="240"/>
        <v/>
      </c>
      <c r="DC500" s="49" t="str">
        <f t="shared" si="241"/>
        <v/>
      </c>
      <c r="DD500" s="49" t="str">
        <f t="shared" si="242"/>
        <v/>
      </c>
      <c r="DE500" s="49" t="str">
        <f t="shared" si="243"/>
        <v/>
      </c>
      <c r="DF500" s="49" t="str">
        <f t="shared" si="244"/>
        <v/>
      </c>
      <c r="DG500" s="49" t="str">
        <f t="shared" si="245"/>
        <v/>
      </c>
      <c r="DH500" s="49" t="str">
        <f t="shared" si="246"/>
        <v/>
      </c>
      <c r="DI500" s="49" t="str">
        <f t="shared" si="247"/>
        <v/>
      </c>
      <c r="DJ500" s="49" t="str">
        <f t="shared" si="248"/>
        <v/>
      </c>
      <c r="DK500" s="49" t="str">
        <f t="shared" si="249"/>
        <v/>
      </c>
      <c r="DL500" s="16" t="str">
        <f t="shared" si="250"/>
        <v/>
      </c>
      <c r="DN500" s="17" t="str">
        <f t="shared" si="251"/>
        <v>Nov 2020</v>
      </c>
    </row>
    <row r="501" spans="1:118" x14ac:dyDescent="0.25">
      <c r="A501" s="30"/>
      <c r="B501" s="102">
        <f>IF(B500="", "", IFERROR(IF(B500+1&gt;Settings!$G$25, "", B500+1), ""))</f>
        <v>44137</v>
      </c>
      <c r="C501" s="294"/>
      <c r="D501" s="295"/>
      <c r="E501" s="295"/>
      <c r="F501" s="295"/>
      <c r="G501" s="295"/>
      <c r="H501" s="295"/>
      <c r="I501" s="295"/>
      <c r="J501" s="295"/>
      <c r="K501" s="295"/>
      <c r="L501" s="295"/>
      <c r="M501" s="295"/>
      <c r="N501" s="295"/>
      <c r="O501" s="295"/>
      <c r="P501" s="295"/>
      <c r="Q501" s="296"/>
      <c r="R501" s="30"/>
      <c r="T501" s="17" t="str">
        <f>IF($B501="", "", IF($B501&lt;Settings!$G$23, "Old", "New"))</f>
        <v>New</v>
      </c>
      <c r="AL501" s="118" t="str">
        <f>IF(OR($B501="", C501="", C$10="", AL$9), "", IFERROR($B501+INDEX(Settings!$AF$19:$AF$33, MATCH(C$10, Settings!$Y$19:$Y$33, 0))+IF(INDEX(Settings!$AI$19:$AI$33, MATCH(C$10, Settings!$Y$19:$Y$33, 0))="", 0, INDEX($AO$2:$AU$8, MATCH(TEXT($B501, "ddd"), $AN$2:$AN$8, 0), MATCH(INDEX(Settings!$AI$19:$AI$33, MATCH(C$10, Settings!$Y$19:$Y$33, 0)), $AO$1:$AU$1, 0))), 0))</f>
        <v/>
      </c>
      <c r="AM501" s="119" t="str">
        <f>IF(OR($B501="", D501="", D$10="", AM$9), "", IFERROR($B501+INDEX(Settings!$AF$19:$AF$33, MATCH(D$10, Settings!$Y$19:$Y$33, 0))+IF(INDEX(Settings!$AI$19:$AI$33, MATCH(D$10, Settings!$Y$19:$Y$33, 0))="", 0, INDEX($AO$2:$AU$8, MATCH(TEXT($B501, "ddd"), $AN$2:$AN$8, 0), MATCH(INDEX(Settings!$AI$19:$AI$33, MATCH(D$10, Settings!$Y$19:$Y$33, 0)), $AO$1:$AU$1, 0))), 0))</f>
        <v/>
      </c>
      <c r="AN501" s="119" t="str">
        <f>IF(OR($B501="", E501="", E$10="", AN$9), "", IFERROR($B501+INDEX(Settings!$AF$19:$AF$33, MATCH(E$10, Settings!$Y$19:$Y$33, 0))+IF(INDEX(Settings!$AI$19:$AI$33, MATCH(E$10, Settings!$Y$19:$Y$33, 0))="", 0, INDEX($AO$2:$AU$8, MATCH(TEXT($B501, "ddd"), $AN$2:$AN$8, 0), MATCH(INDEX(Settings!$AI$19:$AI$33, MATCH(E$10, Settings!$Y$19:$Y$33, 0)), $AO$1:$AU$1, 0))), 0))</f>
        <v/>
      </c>
      <c r="AO501" s="119" t="str">
        <f>IF(OR($B501="", F501="", F$10="", AO$9), "", IFERROR($B501+INDEX(Settings!$AF$19:$AF$33, MATCH(F$10, Settings!$Y$19:$Y$33, 0))+IF(INDEX(Settings!$AI$19:$AI$33, MATCH(F$10, Settings!$Y$19:$Y$33, 0))="", 0, INDEX($AO$2:$AU$8, MATCH(TEXT($B501, "ddd"), $AN$2:$AN$8, 0), MATCH(INDEX(Settings!$AI$19:$AI$33, MATCH(F$10, Settings!$Y$19:$Y$33, 0)), $AO$1:$AU$1, 0))), 0))</f>
        <v/>
      </c>
      <c r="AP501" s="119" t="str">
        <f>IF(OR($B501="", G501="", G$10="", AP$9), "", IFERROR($B501+INDEX(Settings!$AF$19:$AF$33, MATCH(G$10, Settings!$Y$19:$Y$33, 0))+IF(INDEX(Settings!$AI$19:$AI$33, MATCH(G$10, Settings!$Y$19:$Y$33, 0))="", 0, INDEX($AO$2:$AU$8, MATCH(TEXT($B501, "ddd"), $AN$2:$AN$8, 0), MATCH(INDEX(Settings!$AI$19:$AI$33, MATCH(G$10, Settings!$Y$19:$Y$33, 0)), $AO$1:$AU$1, 0))), 0))</f>
        <v/>
      </c>
      <c r="AQ501" s="119" t="str">
        <f>IF(OR($B501="", H501="", H$10="", AQ$9), "", IFERROR($B501+INDEX(Settings!$AF$19:$AF$33, MATCH(H$10, Settings!$Y$19:$Y$33, 0))+IF(INDEX(Settings!$AI$19:$AI$33, MATCH(H$10, Settings!$Y$19:$Y$33, 0))="", 0, INDEX($AO$2:$AU$8, MATCH(TEXT($B501, "ddd"), $AN$2:$AN$8, 0), MATCH(INDEX(Settings!$AI$19:$AI$33, MATCH(H$10, Settings!$Y$19:$Y$33, 0)), $AO$1:$AU$1, 0))), 0))</f>
        <v/>
      </c>
      <c r="AR501" s="119" t="str">
        <f>IF(OR($B501="", I501="", I$10="", AR$9), "", IFERROR($B501+INDEX(Settings!$AF$19:$AF$33, MATCH(I$10, Settings!$Y$19:$Y$33, 0))+IF(INDEX(Settings!$AI$19:$AI$33, MATCH(I$10, Settings!$Y$19:$Y$33, 0))="", 0, INDEX($AO$2:$AU$8, MATCH(TEXT($B501, "ddd"), $AN$2:$AN$8, 0), MATCH(INDEX(Settings!$AI$19:$AI$33, MATCH(I$10, Settings!$Y$19:$Y$33, 0)), $AO$1:$AU$1, 0))), 0))</f>
        <v/>
      </c>
      <c r="AS501" s="119" t="str">
        <f>IF(OR($B501="", J501="", J$10="", AS$9), "", IFERROR($B501+INDEX(Settings!$AF$19:$AF$33, MATCH(J$10, Settings!$Y$19:$Y$33, 0))+IF(INDEX(Settings!$AI$19:$AI$33, MATCH(J$10, Settings!$Y$19:$Y$33, 0))="", 0, INDEX($AO$2:$AU$8, MATCH(TEXT($B501, "ddd"), $AN$2:$AN$8, 0), MATCH(INDEX(Settings!$AI$19:$AI$33, MATCH(J$10, Settings!$Y$19:$Y$33, 0)), $AO$1:$AU$1, 0))), 0))</f>
        <v/>
      </c>
      <c r="AT501" s="119" t="str">
        <f>IF(OR($B501="", K501="", K$10="", AT$9), "", IFERROR($B501+INDEX(Settings!$AF$19:$AF$33, MATCH(K$10, Settings!$Y$19:$Y$33, 0))+IF(INDEX(Settings!$AI$19:$AI$33, MATCH(K$10, Settings!$Y$19:$Y$33, 0))="", 0, INDEX($AO$2:$AU$8, MATCH(TEXT($B501, "ddd"), $AN$2:$AN$8, 0), MATCH(INDEX(Settings!$AI$19:$AI$33, MATCH(K$10, Settings!$Y$19:$Y$33, 0)), $AO$1:$AU$1, 0))), 0))</f>
        <v/>
      </c>
      <c r="AU501" s="119" t="str">
        <f>IF(OR($B501="", L501="", L$10="", AU$9), "", IFERROR($B501+INDEX(Settings!$AF$19:$AF$33, MATCH(L$10, Settings!$Y$19:$Y$33, 0))+IF(INDEX(Settings!$AI$19:$AI$33, MATCH(L$10, Settings!$Y$19:$Y$33, 0))="", 0, INDEX($AO$2:$AU$8, MATCH(TEXT($B501, "ddd"), $AN$2:$AN$8, 0), MATCH(INDEX(Settings!$AI$19:$AI$33, MATCH(L$10, Settings!$Y$19:$Y$33, 0)), $AO$1:$AU$1, 0))), 0))</f>
        <v/>
      </c>
      <c r="AV501" s="119" t="str">
        <f>IF(OR($B501="", M501="", M$10="", AV$9), "", IFERROR($B501+INDEX(Settings!$AF$19:$AF$33, MATCH(M$10, Settings!$Y$19:$Y$33, 0))+IF(INDEX(Settings!$AI$19:$AI$33, MATCH(M$10, Settings!$Y$19:$Y$33, 0))="", 0, INDEX($AO$2:$AU$8, MATCH(TEXT($B501, "ddd"), $AN$2:$AN$8, 0), MATCH(INDEX(Settings!$AI$19:$AI$33, MATCH(M$10, Settings!$Y$19:$Y$33, 0)), $AO$1:$AU$1, 0))), 0))</f>
        <v/>
      </c>
      <c r="AW501" s="119" t="str">
        <f>IF(OR($B501="", N501="", N$10="", AW$9), "", IFERROR($B501+INDEX(Settings!$AF$19:$AF$33, MATCH(N$10, Settings!$Y$19:$Y$33, 0))+IF(INDEX(Settings!$AI$19:$AI$33, MATCH(N$10, Settings!$Y$19:$Y$33, 0))="", 0, INDEX($AO$2:$AU$8, MATCH(TEXT($B501, "ddd"), $AN$2:$AN$8, 0), MATCH(INDEX(Settings!$AI$19:$AI$33, MATCH(N$10, Settings!$Y$19:$Y$33, 0)), $AO$1:$AU$1, 0))), 0))</f>
        <v/>
      </c>
      <c r="AX501" s="119" t="str">
        <f>IF(OR($B501="", O501="", O$10="", AX$9), "", IFERROR($B501+INDEX(Settings!$AF$19:$AF$33, MATCH(O$10, Settings!$Y$19:$Y$33, 0))+IF(INDEX(Settings!$AI$19:$AI$33, MATCH(O$10, Settings!$Y$19:$Y$33, 0))="", 0, INDEX($AO$2:$AU$8, MATCH(TEXT($B501, "ddd"), $AN$2:$AN$8, 0), MATCH(INDEX(Settings!$AI$19:$AI$33, MATCH(O$10, Settings!$Y$19:$Y$33, 0)), $AO$1:$AU$1, 0))), 0))</f>
        <v/>
      </c>
      <c r="AY501" s="119" t="str">
        <f>IF(OR($B501="", P501="", P$10="", AY$9), "", IFERROR($B501+INDEX(Settings!$AF$19:$AF$33, MATCH(P$10, Settings!$Y$19:$Y$33, 0))+IF(INDEX(Settings!$AI$19:$AI$33, MATCH(P$10, Settings!$Y$19:$Y$33, 0))="", 0, INDEX($AO$2:$AU$8, MATCH(TEXT($B501, "ddd"), $AN$2:$AN$8, 0), MATCH(INDEX(Settings!$AI$19:$AI$33, MATCH(P$10, Settings!$Y$19:$Y$33, 0)), $AO$1:$AU$1, 0))), 0))</f>
        <v/>
      </c>
      <c r="AZ501" s="120" t="str">
        <f>IF(OR($B501="", Q501="", Q$10="", AZ$9), "", IFERROR($B501+INDEX(Settings!$AF$19:$AF$33, MATCH(Q$10, Settings!$Y$19:$Y$33, 0))+IF(INDEX(Settings!$AI$19:$AI$33, MATCH(Q$10, Settings!$Y$19:$Y$33, 0))="", 0, INDEX($AO$2:$AU$8, MATCH(TEXT($B501, "ddd"), $AN$2:$AN$8, 0), MATCH(INDEX(Settings!$AI$19:$AI$33, MATCH(Q$10, Settings!$Y$19:$Y$33, 0)), $AO$1:$AU$1, 0))), 0))</f>
        <v/>
      </c>
      <c r="BB501" s="118" t="str">
        <f>IF(OR(C$10="", $B501="", C501="", BB$9=""), "", IFERROR(WORKDAY((DATE(YEAR($B501), MONTH($B501)+INDEX(Settings!$AM$19:$AM$33, MATCH(C$10, Settings!$Y$19:$Y$33, 0)), IF(INDEX(Settings!$AQ$19:$AQ$33, MATCH(C$10, Settings!$Y$19:$Y$33, 0))=0, DAY($B501), INDEX(Settings!$AQ$19:$AQ$33, MATCH(C$10, Settings!$Y$19:$Y$33, 0))))-1), 1, Settings!$AY$23:$AY$38), ""))</f>
        <v/>
      </c>
      <c r="BC501" s="119" t="str">
        <f>IF(OR(D$10="", $B501="", D501="", BC$9=""), "", IFERROR(WORKDAY((DATE(YEAR($B501), MONTH($B501)+INDEX(Settings!$AM$19:$AM$33, MATCH(D$10, Settings!$Y$19:$Y$33, 0)), IF(INDEX(Settings!$AQ$19:$AQ$33, MATCH(D$10, Settings!$Y$19:$Y$33, 0))=0, DAY($B501), INDEX(Settings!$AQ$19:$AQ$33, MATCH(D$10, Settings!$Y$19:$Y$33, 0))))-1), 1, Settings!$AY$23:$AY$38), ""))</f>
        <v/>
      </c>
      <c r="BD501" s="119" t="str">
        <f>IF(OR(E$10="", $B501="", E501="", BD$9=""), "", IFERROR(WORKDAY((DATE(YEAR($B501), MONTH($B501)+INDEX(Settings!$AM$19:$AM$33, MATCH(E$10, Settings!$Y$19:$Y$33, 0)), IF(INDEX(Settings!$AQ$19:$AQ$33, MATCH(E$10, Settings!$Y$19:$Y$33, 0))=0, DAY($B501), INDEX(Settings!$AQ$19:$AQ$33, MATCH(E$10, Settings!$Y$19:$Y$33, 0))))-1), 1, Settings!$AY$23:$AY$38), ""))</f>
        <v/>
      </c>
      <c r="BE501" s="119" t="str">
        <f>IF(OR(F$10="", $B501="", F501="", BE$9=""), "", IFERROR(WORKDAY((DATE(YEAR($B501), MONTH($B501)+INDEX(Settings!$AM$19:$AM$33, MATCH(F$10, Settings!$Y$19:$Y$33, 0)), IF(INDEX(Settings!$AQ$19:$AQ$33, MATCH(F$10, Settings!$Y$19:$Y$33, 0))=0, DAY($B501), INDEX(Settings!$AQ$19:$AQ$33, MATCH(F$10, Settings!$Y$19:$Y$33, 0))))-1), 1, Settings!$AY$23:$AY$38), ""))</f>
        <v/>
      </c>
      <c r="BF501" s="119" t="str">
        <f>IF(OR(G$10="", $B501="", G501="", BF$9=""), "", IFERROR(WORKDAY((DATE(YEAR($B501), MONTH($B501)+INDEX(Settings!$AM$19:$AM$33, MATCH(G$10, Settings!$Y$19:$Y$33, 0)), IF(INDEX(Settings!$AQ$19:$AQ$33, MATCH(G$10, Settings!$Y$19:$Y$33, 0))=0, DAY($B501), INDEX(Settings!$AQ$19:$AQ$33, MATCH(G$10, Settings!$Y$19:$Y$33, 0))))-1), 1, Settings!$AY$23:$AY$38), ""))</f>
        <v/>
      </c>
      <c r="BG501" s="119" t="str">
        <f>IF(OR(H$10="", $B501="", H501="", BG$9=""), "", IFERROR(WORKDAY((DATE(YEAR($B501), MONTH($B501)+INDEX(Settings!$AM$19:$AM$33, MATCH(H$10, Settings!$Y$19:$Y$33, 0)), IF(INDEX(Settings!$AQ$19:$AQ$33, MATCH(H$10, Settings!$Y$19:$Y$33, 0))=0, DAY($B501), INDEX(Settings!$AQ$19:$AQ$33, MATCH(H$10, Settings!$Y$19:$Y$33, 0))))-1), 1, Settings!$AY$23:$AY$38), ""))</f>
        <v/>
      </c>
      <c r="BH501" s="119" t="str">
        <f>IF(OR(I$10="", $B501="", I501="", BH$9=""), "", IFERROR(WORKDAY((DATE(YEAR($B501), MONTH($B501)+INDEX(Settings!$AM$19:$AM$33, MATCH(I$10, Settings!$Y$19:$Y$33, 0)), IF(INDEX(Settings!$AQ$19:$AQ$33, MATCH(I$10, Settings!$Y$19:$Y$33, 0))=0, DAY($B501), INDEX(Settings!$AQ$19:$AQ$33, MATCH(I$10, Settings!$Y$19:$Y$33, 0))))-1), 1, Settings!$AY$23:$AY$38), ""))</f>
        <v/>
      </c>
      <c r="BI501" s="119" t="str">
        <f>IF(OR(J$10="", $B501="", J501="", BI$9=""), "", IFERROR(WORKDAY((DATE(YEAR($B501), MONTH($B501)+INDEX(Settings!$AM$19:$AM$33, MATCH(J$10, Settings!$Y$19:$Y$33, 0)), IF(INDEX(Settings!$AQ$19:$AQ$33, MATCH(J$10, Settings!$Y$19:$Y$33, 0))=0, DAY($B501), INDEX(Settings!$AQ$19:$AQ$33, MATCH(J$10, Settings!$Y$19:$Y$33, 0))))-1), 1, Settings!$AY$23:$AY$38), ""))</f>
        <v/>
      </c>
      <c r="BJ501" s="119" t="str">
        <f>IF(OR(K$10="", $B501="", K501="", BJ$9=""), "", IFERROR(WORKDAY((DATE(YEAR($B501), MONTH($B501)+INDEX(Settings!$AM$19:$AM$33, MATCH(K$10, Settings!$Y$19:$Y$33, 0)), IF(INDEX(Settings!$AQ$19:$AQ$33, MATCH(K$10, Settings!$Y$19:$Y$33, 0))=0, DAY($B501), INDEX(Settings!$AQ$19:$AQ$33, MATCH(K$10, Settings!$Y$19:$Y$33, 0))))-1), 1, Settings!$AY$23:$AY$38), ""))</f>
        <v/>
      </c>
      <c r="BK501" s="119" t="str">
        <f>IF(OR(L$10="", $B501="", L501="", BK$9=""), "", IFERROR(WORKDAY((DATE(YEAR($B501), MONTH($B501)+INDEX(Settings!$AM$19:$AM$33, MATCH(L$10, Settings!$Y$19:$Y$33, 0)), IF(INDEX(Settings!$AQ$19:$AQ$33, MATCH(L$10, Settings!$Y$19:$Y$33, 0))=0, DAY($B501), INDEX(Settings!$AQ$19:$AQ$33, MATCH(L$10, Settings!$Y$19:$Y$33, 0))))-1), 1, Settings!$AY$23:$AY$38), ""))</f>
        <v/>
      </c>
      <c r="BL501" s="119" t="str">
        <f>IF(OR(M$10="", $B501="", M501="", BL$9=""), "", IFERROR(WORKDAY((DATE(YEAR($B501), MONTH($B501)+INDEX(Settings!$AM$19:$AM$33, MATCH(M$10, Settings!$Y$19:$Y$33, 0)), IF(INDEX(Settings!$AQ$19:$AQ$33, MATCH(M$10, Settings!$Y$19:$Y$33, 0))=0, DAY($B501), INDEX(Settings!$AQ$19:$AQ$33, MATCH(M$10, Settings!$Y$19:$Y$33, 0))))-1), 1, Settings!$AY$23:$AY$38), ""))</f>
        <v/>
      </c>
      <c r="BM501" s="119" t="str">
        <f>IF(OR(N$10="", $B501="", N501="", BM$9=""), "", IFERROR(WORKDAY((DATE(YEAR($B501), MONTH($B501)+INDEX(Settings!$AM$19:$AM$33, MATCH(N$10, Settings!$Y$19:$Y$33, 0)), IF(INDEX(Settings!$AQ$19:$AQ$33, MATCH(N$10, Settings!$Y$19:$Y$33, 0))=0, DAY($B501), INDEX(Settings!$AQ$19:$AQ$33, MATCH(N$10, Settings!$Y$19:$Y$33, 0))))-1), 1, Settings!$AY$23:$AY$38), ""))</f>
        <v/>
      </c>
      <c r="BN501" s="119" t="str">
        <f>IF(OR(O$10="", $B501="", O501="", BN$9=""), "", IFERROR(WORKDAY((DATE(YEAR($B501), MONTH($B501)+INDEX(Settings!$AM$19:$AM$33, MATCH(O$10, Settings!$Y$19:$Y$33, 0)), IF(INDEX(Settings!$AQ$19:$AQ$33, MATCH(O$10, Settings!$Y$19:$Y$33, 0))=0, DAY($B501), INDEX(Settings!$AQ$19:$AQ$33, MATCH(O$10, Settings!$Y$19:$Y$33, 0))))-1), 1, Settings!$AY$23:$AY$38), ""))</f>
        <v/>
      </c>
      <c r="BO501" s="119" t="str">
        <f>IF(OR(P$10="", $B501="", P501="", BO$9=""), "", IFERROR(WORKDAY((DATE(YEAR($B501), MONTH($B501)+INDEX(Settings!$AM$19:$AM$33, MATCH(P$10, Settings!$Y$19:$Y$33, 0)), IF(INDEX(Settings!$AQ$19:$AQ$33, MATCH(P$10, Settings!$Y$19:$Y$33, 0))=0, DAY($B501), INDEX(Settings!$AQ$19:$AQ$33, MATCH(P$10, Settings!$Y$19:$Y$33, 0))))-1), 1, Settings!$AY$23:$AY$38), ""))</f>
        <v/>
      </c>
      <c r="BP501" s="120" t="str">
        <f>IF(OR(Q$10="", $B501="", Q501="", BP$9=""), "", IFERROR(WORKDAY((DATE(YEAR($B501), MONTH($B501)+INDEX(Settings!$AM$19:$AM$33, MATCH(Q$10, Settings!$Y$19:$Y$33, 0)), IF(INDEX(Settings!$AQ$19:$AQ$33, MATCH(Q$10, Settings!$Y$19:$Y$33, 0))=0, DAY($B501), INDEX(Settings!$AQ$19:$AQ$33, MATCH(Q$10, Settings!$Y$19:$Y$33, 0))))-1), 1, Settings!$AY$23:$AY$38), ""))</f>
        <v/>
      </c>
      <c r="BR501" s="118" t="str">
        <f>IF(BB501="", "", IF(BB501&lt;=$B501, WORKDAY(DATE(YEAR($BB501), MONTH(BB501)+1, DAY(BB501)-1), 1, Settings!$AY$23:$AY$38), BB501))</f>
        <v/>
      </c>
      <c r="BS501" s="119" t="str">
        <f>IF(BC501="", "", IF(BC501&lt;=$B501, WORKDAY(DATE(YEAR($BB501), MONTH(BC501)+1, DAY(BC501)-1), 1, Settings!$AY$23:$AY$38), BC501))</f>
        <v/>
      </c>
      <c r="BT501" s="119" t="str">
        <f>IF(BD501="", "", IF(BD501&lt;=$B501, WORKDAY(DATE(YEAR($BB501), MONTH(BD501)+1, DAY(BD501)-1), 1, Settings!$AY$23:$AY$38), BD501))</f>
        <v/>
      </c>
      <c r="BU501" s="119" t="str">
        <f>IF(BE501="", "", IF(BE501&lt;=$B501, WORKDAY(DATE(YEAR($BB501), MONTH(BE501)+1, DAY(BE501)-1), 1, Settings!$AY$23:$AY$38), BE501))</f>
        <v/>
      </c>
      <c r="BV501" s="119" t="str">
        <f>IF(BF501="", "", IF(BF501&lt;=$B501, WORKDAY(DATE(YEAR($BB501), MONTH(BF501)+1, DAY(BF501)-1), 1, Settings!$AY$23:$AY$38), BF501))</f>
        <v/>
      </c>
      <c r="BW501" s="119" t="str">
        <f>IF(BG501="", "", IF(BG501&lt;=$B501, WORKDAY(DATE(YEAR($BB501), MONTH(BG501)+1, DAY(BG501)-1), 1, Settings!$AY$23:$AY$38), BG501))</f>
        <v/>
      </c>
      <c r="BX501" s="119" t="str">
        <f>IF(BH501="", "", IF(BH501&lt;=$B501, WORKDAY(DATE(YEAR($BB501), MONTH(BH501)+1, DAY(BH501)-1), 1, Settings!$AY$23:$AY$38), BH501))</f>
        <v/>
      </c>
      <c r="BY501" s="119" t="str">
        <f>IF(BI501="", "", IF(BI501&lt;=$B501, WORKDAY(DATE(YEAR($BB501), MONTH(BI501)+1, DAY(BI501)-1), 1, Settings!$AY$23:$AY$38), BI501))</f>
        <v/>
      </c>
      <c r="BZ501" s="119" t="str">
        <f>IF(BJ501="", "", IF(BJ501&lt;=$B501, WORKDAY(DATE(YEAR($BB501), MONTH(BJ501)+1, DAY(BJ501)-1), 1, Settings!$AY$23:$AY$38), BJ501))</f>
        <v/>
      </c>
      <c r="CA501" s="119" t="str">
        <f>IF(BK501="", "", IF(BK501&lt;=$B501, WORKDAY(DATE(YEAR($BB501), MONTH(BK501)+1, DAY(BK501)-1), 1, Settings!$AY$23:$AY$38), BK501))</f>
        <v/>
      </c>
      <c r="CB501" s="119" t="str">
        <f>IF(BL501="", "", IF(BL501&lt;=$B501, WORKDAY(DATE(YEAR($BB501), MONTH(BL501)+1, DAY(BL501)-1), 1, Settings!$AY$23:$AY$38), BL501))</f>
        <v/>
      </c>
      <c r="CC501" s="119" t="str">
        <f>IF(BM501="", "", IF(BM501&lt;=$B501, WORKDAY(DATE(YEAR($BB501), MONTH(BM501)+1, DAY(BM501)-1), 1, Settings!$AY$23:$AY$38), BM501))</f>
        <v/>
      </c>
      <c r="CD501" s="119" t="str">
        <f>IF(BN501="", "", IF(BN501&lt;=$B501, WORKDAY(DATE(YEAR($BB501), MONTH(BN501)+1, DAY(BN501)-1), 1, Settings!$AY$23:$AY$38), BN501))</f>
        <v/>
      </c>
      <c r="CE501" s="119" t="str">
        <f>IF(BO501="", "", IF(BO501&lt;=$B501, WORKDAY(DATE(YEAR($BB501), MONTH(BO501)+1, DAY(BO501)-1), 1, Settings!$AY$23:$AY$38), BO501))</f>
        <v/>
      </c>
      <c r="CF501" s="120" t="str">
        <f>IF(BP501="", "", IF(BP501&lt;=$B501, WORKDAY(DATE(YEAR($BB501), MONTH(BP501)+1, DAY(BP501)-1), 1, Settings!$AY$23:$AY$38), BP501))</f>
        <v/>
      </c>
      <c r="CH501" s="48" t="str">
        <f t="shared" si="221"/>
        <v/>
      </c>
      <c r="CI501" s="49" t="str">
        <f t="shared" si="222"/>
        <v/>
      </c>
      <c r="CJ501" s="49" t="str">
        <f t="shared" si="223"/>
        <v/>
      </c>
      <c r="CK501" s="49" t="str">
        <f t="shared" si="224"/>
        <v/>
      </c>
      <c r="CL501" s="49" t="str">
        <f t="shared" si="225"/>
        <v/>
      </c>
      <c r="CM501" s="49" t="str">
        <f t="shared" si="226"/>
        <v/>
      </c>
      <c r="CN501" s="49" t="str">
        <f t="shared" si="227"/>
        <v/>
      </c>
      <c r="CO501" s="49" t="str">
        <f t="shared" si="228"/>
        <v/>
      </c>
      <c r="CP501" s="49" t="str">
        <f t="shared" si="229"/>
        <v/>
      </c>
      <c r="CQ501" s="49" t="str">
        <f t="shared" si="230"/>
        <v/>
      </c>
      <c r="CR501" s="49" t="str">
        <f t="shared" si="231"/>
        <v/>
      </c>
      <c r="CS501" s="49" t="str">
        <f t="shared" si="232"/>
        <v/>
      </c>
      <c r="CT501" s="49" t="str">
        <f t="shared" si="233"/>
        <v/>
      </c>
      <c r="CU501" s="49" t="str">
        <f t="shared" si="234"/>
        <v/>
      </c>
      <c r="CV501" s="16" t="str">
        <f t="shared" si="235"/>
        <v/>
      </c>
      <c r="CX501" s="48" t="str">
        <f t="shared" si="236"/>
        <v/>
      </c>
      <c r="CY501" s="49" t="str">
        <f t="shared" si="237"/>
        <v/>
      </c>
      <c r="CZ501" s="49" t="str">
        <f t="shared" si="238"/>
        <v/>
      </c>
      <c r="DA501" s="49" t="str">
        <f t="shared" si="239"/>
        <v/>
      </c>
      <c r="DB501" s="49" t="str">
        <f t="shared" si="240"/>
        <v/>
      </c>
      <c r="DC501" s="49" t="str">
        <f t="shared" si="241"/>
        <v/>
      </c>
      <c r="DD501" s="49" t="str">
        <f t="shared" si="242"/>
        <v/>
      </c>
      <c r="DE501" s="49" t="str">
        <f t="shared" si="243"/>
        <v/>
      </c>
      <c r="DF501" s="49" t="str">
        <f t="shared" si="244"/>
        <v/>
      </c>
      <c r="DG501" s="49" t="str">
        <f t="shared" si="245"/>
        <v/>
      </c>
      <c r="DH501" s="49" t="str">
        <f t="shared" si="246"/>
        <v/>
      </c>
      <c r="DI501" s="49" t="str">
        <f t="shared" si="247"/>
        <v/>
      </c>
      <c r="DJ501" s="49" t="str">
        <f t="shared" si="248"/>
        <v/>
      </c>
      <c r="DK501" s="49" t="str">
        <f t="shared" si="249"/>
        <v/>
      </c>
      <c r="DL501" s="16" t="str">
        <f t="shared" si="250"/>
        <v/>
      </c>
      <c r="DN501" s="17" t="str">
        <f t="shared" si="251"/>
        <v>Nov 2020</v>
      </c>
    </row>
    <row r="502" spans="1:118" x14ac:dyDescent="0.25">
      <c r="A502" s="30"/>
      <c r="B502" s="102">
        <f>IF(B501="", "", IFERROR(IF(B501+1&gt;Settings!$G$25, "", B501+1), ""))</f>
        <v>44138</v>
      </c>
      <c r="C502" s="294"/>
      <c r="D502" s="295"/>
      <c r="E502" s="295"/>
      <c r="F502" s="295"/>
      <c r="G502" s="295"/>
      <c r="H502" s="295"/>
      <c r="I502" s="295"/>
      <c r="J502" s="295"/>
      <c r="K502" s="295"/>
      <c r="L502" s="295"/>
      <c r="M502" s="295"/>
      <c r="N502" s="295"/>
      <c r="O502" s="295"/>
      <c r="P502" s="295"/>
      <c r="Q502" s="296"/>
      <c r="R502" s="30"/>
      <c r="T502" s="17" t="str">
        <f>IF($B502="", "", IF($B502&lt;Settings!$G$23, "Old", "New"))</f>
        <v>New</v>
      </c>
      <c r="AL502" s="118" t="str">
        <f>IF(OR($B502="", C502="", C$10="", AL$9), "", IFERROR($B502+INDEX(Settings!$AF$19:$AF$33, MATCH(C$10, Settings!$Y$19:$Y$33, 0))+IF(INDEX(Settings!$AI$19:$AI$33, MATCH(C$10, Settings!$Y$19:$Y$33, 0))="", 0, INDEX($AO$2:$AU$8, MATCH(TEXT($B502, "ddd"), $AN$2:$AN$8, 0), MATCH(INDEX(Settings!$AI$19:$AI$33, MATCH(C$10, Settings!$Y$19:$Y$33, 0)), $AO$1:$AU$1, 0))), 0))</f>
        <v/>
      </c>
      <c r="AM502" s="119" t="str">
        <f>IF(OR($B502="", D502="", D$10="", AM$9), "", IFERROR($B502+INDEX(Settings!$AF$19:$AF$33, MATCH(D$10, Settings!$Y$19:$Y$33, 0))+IF(INDEX(Settings!$AI$19:$AI$33, MATCH(D$10, Settings!$Y$19:$Y$33, 0))="", 0, INDEX($AO$2:$AU$8, MATCH(TEXT($B502, "ddd"), $AN$2:$AN$8, 0), MATCH(INDEX(Settings!$AI$19:$AI$33, MATCH(D$10, Settings!$Y$19:$Y$33, 0)), $AO$1:$AU$1, 0))), 0))</f>
        <v/>
      </c>
      <c r="AN502" s="119" t="str">
        <f>IF(OR($B502="", E502="", E$10="", AN$9), "", IFERROR($B502+INDEX(Settings!$AF$19:$AF$33, MATCH(E$10, Settings!$Y$19:$Y$33, 0))+IF(INDEX(Settings!$AI$19:$AI$33, MATCH(E$10, Settings!$Y$19:$Y$33, 0))="", 0, INDEX($AO$2:$AU$8, MATCH(TEXT($B502, "ddd"), $AN$2:$AN$8, 0), MATCH(INDEX(Settings!$AI$19:$AI$33, MATCH(E$10, Settings!$Y$19:$Y$33, 0)), $AO$1:$AU$1, 0))), 0))</f>
        <v/>
      </c>
      <c r="AO502" s="119" t="str">
        <f>IF(OR($B502="", F502="", F$10="", AO$9), "", IFERROR($B502+INDEX(Settings!$AF$19:$AF$33, MATCH(F$10, Settings!$Y$19:$Y$33, 0))+IF(INDEX(Settings!$AI$19:$AI$33, MATCH(F$10, Settings!$Y$19:$Y$33, 0))="", 0, INDEX($AO$2:$AU$8, MATCH(TEXT($B502, "ddd"), $AN$2:$AN$8, 0), MATCH(INDEX(Settings!$AI$19:$AI$33, MATCH(F$10, Settings!$Y$19:$Y$33, 0)), $AO$1:$AU$1, 0))), 0))</f>
        <v/>
      </c>
      <c r="AP502" s="119" t="str">
        <f>IF(OR($B502="", G502="", G$10="", AP$9), "", IFERROR($B502+INDEX(Settings!$AF$19:$AF$33, MATCH(G$10, Settings!$Y$19:$Y$33, 0))+IF(INDEX(Settings!$AI$19:$AI$33, MATCH(G$10, Settings!$Y$19:$Y$33, 0))="", 0, INDEX($AO$2:$AU$8, MATCH(TEXT($B502, "ddd"), $AN$2:$AN$8, 0), MATCH(INDEX(Settings!$AI$19:$AI$33, MATCH(G$10, Settings!$Y$19:$Y$33, 0)), $AO$1:$AU$1, 0))), 0))</f>
        <v/>
      </c>
      <c r="AQ502" s="119" t="str">
        <f>IF(OR($B502="", H502="", H$10="", AQ$9), "", IFERROR($B502+INDEX(Settings!$AF$19:$AF$33, MATCH(H$10, Settings!$Y$19:$Y$33, 0))+IF(INDEX(Settings!$AI$19:$AI$33, MATCH(H$10, Settings!$Y$19:$Y$33, 0))="", 0, INDEX($AO$2:$AU$8, MATCH(TEXT($B502, "ddd"), $AN$2:$AN$8, 0), MATCH(INDEX(Settings!$AI$19:$AI$33, MATCH(H$10, Settings!$Y$19:$Y$33, 0)), $AO$1:$AU$1, 0))), 0))</f>
        <v/>
      </c>
      <c r="AR502" s="119" t="str">
        <f>IF(OR($B502="", I502="", I$10="", AR$9), "", IFERROR($B502+INDEX(Settings!$AF$19:$AF$33, MATCH(I$10, Settings!$Y$19:$Y$33, 0))+IF(INDEX(Settings!$AI$19:$AI$33, MATCH(I$10, Settings!$Y$19:$Y$33, 0))="", 0, INDEX($AO$2:$AU$8, MATCH(TEXT($B502, "ddd"), $AN$2:$AN$8, 0), MATCH(INDEX(Settings!$AI$19:$AI$33, MATCH(I$10, Settings!$Y$19:$Y$33, 0)), $AO$1:$AU$1, 0))), 0))</f>
        <v/>
      </c>
      <c r="AS502" s="119" t="str">
        <f>IF(OR($B502="", J502="", J$10="", AS$9), "", IFERROR($B502+INDEX(Settings!$AF$19:$AF$33, MATCH(J$10, Settings!$Y$19:$Y$33, 0))+IF(INDEX(Settings!$AI$19:$AI$33, MATCH(J$10, Settings!$Y$19:$Y$33, 0))="", 0, INDEX($AO$2:$AU$8, MATCH(TEXT($B502, "ddd"), $AN$2:$AN$8, 0), MATCH(INDEX(Settings!$AI$19:$AI$33, MATCH(J$10, Settings!$Y$19:$Y$33, 0)), $AO$1:$AU$1, 0))), 0))</f>
        <v/>
      </c>
      <c r="AT502" s="119" t="str">
        <f>IF(OR($B502="", K502="", K$10="", AT$9), "", IFERROR($B502+INDEX(Settings!$AF$19:$AF$33, MATCH(K$10, Settings!$Y$19:$Y$33, 0))+IF(INDEX(Settings!$AI$19:$AI$33, MATCH(K$10, Settings!$Y$19:$Y$33, 0))="", 0, INDEX($AO$2:$AU$8, MATCH(TEXT($B502, "ddd"), $AN$2:$AN$8, 0), MATCH(INDEX(Settings!$AI$19:$AI$33, MATCH(K$10, Settings!$Y$19:$Y$33, 0)), $AO$1:$AU$1, 0))), 0))</f>
        <v/>
      </c>
      <c r="AU502" s="119" t="str">
        <f>IF(OR($B502="", L502="", L$10="", AU$9), "", IFERROR($B502+INDEX(Settings!$AF$19:$AF$33, MATCH(L$10, Settings!$Y$19:$Y$33, 0))+IF(INDEX(Settings!$AI$19:$AI$33, MATCH(L$10, Settings!$Y$19:$Y$33, 0))="", 0, INDEX($AO$2:$AU$8, MATCH(TEXT($B502, "ddd"), $AN$2:$AN$8, 0), MATCH(INDEX(Settings!$AI$19:$AI$33, MATCH(L$10, Settings!$Y$19:$Y$33, 0)), $AO$1:$AU$1, 0))), 0))</f>
        <v/>
      </c>
      <c r="AV502" s="119" t="str">
        <f>IF(OR($B502="", M502="", M$10="", AV$9), "", IFERROR($B502+INDEX(Settings!$AF$19:$AF$33, MATCH(M$10, Settings!$Y$19:$Y$33, 0))+IF(INDEX(Settings!$AI$19:$AI$33, MATCH(M$10, Settings!$Y$19:$Y$33, 0))="", 0, INDEX($AO$2:$AU$8, MATCH(TEXT($B502, "ddd"), $AN$2:$AN$8, 0), MATCH(INDEX(Settings!$AI$19:$AI$33, MATCH(M$10, Settings!$Y$19:$Y$33, 0)), $AO$1:$AU$1, 0))), 0))</f>
        <v/>
      </c>
      <c r="AW502" s="119" t="str">
        <f>IF(OR($B502="", N502="", N$10="", AW$9), "", IFERROR($B502+INDEX(Settings!$AF$19:$AF$33, MATCH(N$10, Settings!$Y$19:$Y$33, 0))+IF(INDEX(Settings!$AI$19:$AI$33, MATCH(N$10, Settings!$Y$19:$Y$33, 0))="", 0, INDEX($AO$2:$AU$8, MATCH(TEXT($B502, "ddd"), $AN$2:$AN$8, 0), MATCH(INDEX(Settings!$AI$19:$AI$33, MATCH(N$10, Settings!$Y$19:$Y$33, 0)), $AO$1:$AU$1, 0))), 0))</f>
        <v/>
      </c>
      <c r="AX502" s="119" t="str">
        <f>IF(OR($B502="", O502="", O$10="", AX$9), "", IFERROR($B502+INDEX(Settings!$AF$19:$AF$33, MATCH(O$10, Settings!$Y$19:$Y$33, 0))+IF(INDEX(Settings!$AI$19:$AI$33, MATCH(O$10, Settings!$Y$19:$Y$33, 0))="", 0, INDEX($AO$2:$AU$8, MATCH(TEXT($B502, "ddd"), $AN$2:$AN$8, 0), MATCH(INDEX(Settings!$AI$19:$AI$33, MATCH(O$10, Settings!$Y$19:$Y$33, 0)), $AO$1:$AU$1, 0))), 0))</f>
        <v/>
      </c>
      <c r="AY502" s="119" t="str">
        <f>IF(OR($B502="", P502="", P$10="", AY$9), "", IFERROR($B502+INDEX(Settings!$AF$19:$AF$33, MATCH(P$10, Settings!$Y$19:$Y$33, 0))+IF(INDEX(Settings!$AI$19:$AI$33, MATCH(P$10, Settings!$Y$19:$Y$33, 0))="", 0, INDEX($AO$2:$AU$8, MATCH(TEXT($B502, "ddd"), $AN$2:$AN$8, 0), MATCH(INDEX(Settings!$AI$19:$AI$33, MATCH(P$10, Settings!$Y$19:$Y$33, 0)), $AO$1:$AU$1, 0))), 0))</f>
        <v/>
      </c>
      <c r="AZ502" s="120" t="str">
        <f>IF(OR($B502="", Q502="", Q$10="", AZ$9), "", IFERROR($B502+INDEX(Settings!$AF$19:$AF$33, MATCH(Q$10, Settings!$Y$19:$Y$33, 0))+IF(INDEX(Settings!$AI$19:$AI$33, MATCH(Q$10, Settings!$Y$19:$Y$33, 0))="", 0, INDEX($AO$2:$AU$8, MATCH(TEXT($B502, "ddd"), $AN$2:$AN$8, 0), MATCH(INDEX(Settings!$AI$19:$AI$33, MATCH(Q$10, Settings!$Y$19:$Y$33, 0)), $AO$1:$AU$1, 0))), 0))</f>
        <v/>
      </c>
      <c r="BB502" s="118" t="str">
        <f>IF(OR(C$10="", $B502="", C502="", BB$9=""), "", IFERROR(WORKDAY((DATE(YEAR($B502), MONTH($B502)+INDEX(Settings!$AM$19:$AM$33, MATCH(C$10, Settings!$Y$19:$Y$33, 0)), IF(INDEX(Settings!$AQ$19:$AQ$33, MATCH(C$10, Settings!$Y$19:$Y$33, 0))=0, DAY($B502), INDEX(Settings!$AQ$19:$AQ$33, MATCH(C$10, Settings!$Y$19:$Y$33, 0))))-1), 1, Settings!$AY$23:$AY$38), ""))</f>
        <v/>
      </c>
      <c r="BC502" s="119" t="str">
        <f>IF(OR(D$10="", $B502="", D502="", BC$9=""), "", IFERROR(WORKDAY((DATE(YEAR($B502), MONTH($B502)+INDEX(Settings!$AM$19:$AM$33, MATCH(D$10, Settings!$Y$19:$Y$33, 0)), IF(INDEX(Settings!$AQ$19:$AQ$33, MATCH(D$10, Settings!$Y$19:$Y$33, 0))=0, DAY($B502), INDEX(Settings!$AQ$19:$AQ$33, MATCH(D$10, Settings!$Y$19:$Y$33, 0))))-1), 1, Settings!$AY$23:$AY$38), ""))</f>
        <v/>
      </c>
      <c r="BD502" s="119" t="str">
        <f>IF(OR(E$10="", $B502="", E502="", BD$9=""), "", IFERROR(WORKDAY((DATE(YEAR($B502), MONTH($B502)+INDEX(Settings!$AM$19:$AM$33, MATCH(E$10, Settings!$Y$19:$Y$33, 0)), IF(INDEX(Settings!$AQ$19:$AQ$33, MATCH(E$10, Settings!$Y$19:$Y$33, 0))=0, DAY($B502), INDEX(Settings!$AQ$19:$AQ$33, MATCH(E$10, Settings!$Y$19:$Y$33, 0))))-1), 1, Settings!$AY$23:$AY$38), ""))</f>
        <v/>
      </c>
      <c r="BE502" s="119" t="str">
        <f>IF(OR(F$10="", $B502="", F502="", BE$9=""), "", IFERROR(WORKDAY((DATE(YEAR($B502), MONTH($B502)+INDEX(Settings!$AM$19:$AM$33, MATCH(F$10, Settings!$Y$19:$Y$33, 0)), IF(INDEX(Settings!$AQ$19:$AQ$33, MATCH(F$10, Settings!$Y$19:$Y$33, 0))=0, DAY($B502), INDEX(Settings!$AQ$19:$AQ$33, MATCH(F$10, Settings!$Y$19:$Y$33, 0))))-1), 1, Settings!$AY$23:$AY$38), ""))</f>
        <v/>
      </c>
      <c r="BF502" s="119" t="str">
        <f>IF(OR(G$10="", $B502="", G502="", BF$9=""), "", IFERROR(WORKDAY((DATE(YEAR($B502), MONTH($B502)+INDEX(Settings!$AM$19:$AM$33, MATCH(G$10, Settings!$Y$19:$Y$33, 0)), IF(INDEX(Settings!$AQ$19:$AQ$33, MATCH(G$10, Settings!$Y$19:$Y$33, 0))=0, DAY($B502), INDEX(Settings!$AQ$19:$AQ$33, MATCH(G$10, Settings!$Y$19:$Y$33, 0))))-1), 1, Settings!$AY$23:$AY$38), ""))</f>
        <v/>
      </c>
      <c r="BG502" s="119" t="str">
        <f>IF(OR(H$10="", $B502="", H502="", BG$9=""), "", IFERROR(WORKDAY((DATE(YEAR($B502), MONTH($B502)+INDEX(Settings!$AM$19:$AM$33, MATCH(H$10, Settings!$Y$19:$Y$33, 0)), IF(INDEX(Settings!$AQ$19:$AQ$33, MATCH(H$10, Settings!$Y$19:$Y$33, 0))=0, DAY($B502), INDEX(Settings!$AQ$19:$AQ$33, MATCH(H$10, Settings!$Y$19:$Y$33, 0))))-1), 1, Settings!$AY$23:$AY$38), ""))</f>
        <v/>
      </c>
      <c r="BH502" s="119" t="str">
        <f>IF(OR(I$10="", $B502="", I502="", BH$9=""), "", IFERROR(WORKDAY((DATE(YEAR($B502), MONTH($B502)+INDEX(Settings!$AM$19:$AM$33, MATCH(I$10, Settings!$Y$19:$Y$33, 0)), IF(INDEX(Settings!$AQ$19:$AQ$33, MATCH(I$10, Settings!$Y$19:$Y$33, 0))=0, DAY($B502), INDEX(Settings!$AQ$19:$AQ$33, MATCH(I$10, Settings!$Y$19:$Y$33, 0))))-1), 1, Settings!$AY$23:$AY$38), ""))</f>
        <v/>
      </c>
      <c r="BI502" s="119" t="str">
        <f>IF(OR(J$10="", $B502="", J502="", BI$9=""), "", IFERROR(WORKDAY((DATE(YEAR($B502), MONTH($B502)+INDEX(Settings!$AM$19:$AM$33, MATCH(J$10, Settings!$Y$19:$Y$33, 0)), IF(INDEX(Settings!$AQ$19:$AQ$33, MATCH(J$10, Settings!$Y$19:$Y$33, 0))=0, DAY($B502), INDEX(Settings!$AQ$19:$AQ$33, MATCH(J$10, Settings!$Y$19:$Y$33, 0))))-1), 1, Settings!$AY$23:$AY$38), ""))</f>
        <v/>
      </c>
      <c r="BJ502" s="119" t="str">
        <f>IF(OR(K$10="", $B502="", K502="", BJ$9=""), "", IFERROR(WORKDAY((DATE(YEAR($B502), MONTH($B502)+INDEX(Settings!$AM$19:$AM$33, MATCH(K$10, Settings!$Y$19:$Y$33, 0)), IF(INDEX(Settings!$AQ$19:$AQ$33, MATCH(K$10, Settings!$Y$19:$Y$33, 0))=0, DAY($B502), INDEX(Settings!$AQ$19:$AQ$33, MATCH(K$10, Settings!$Y$19:$Y$33, 0))))-1), 1, Settings!$AY$23:$AY$38), ""))</f>
        <v/>
      </c>
      <c r="BK502" s="119" t="str">
        <f>IF(OR(L$10="", $B502="", L502="", BK$9=""), "", IFERROR(WORKDAY((DATE(YEAR($B502), MONTH($B502)+INDEX(Settings!$AM$19:$AM$33, MATCH(L$10, Settings!$Y$19:$Y$33, 0)), IF(INDEX(Settings!$AQ$19:$AQ$33, MATCH(L$10, Settings!$Y$19:$Y$33, 0))=0, DAY($B502), INDEX(Settings!$AQ$19:$AQ$33, MATCH(L$10, Settings!$Y$19:$Y$33, 0))))-1), 1, Settings!$AY$23:$AY$38), ""))</f>
        <v/>
      </c>
      <c r="BL502" s="119" t="str">
        <f>IF(OR(M$10="", $B502="", M502="", BL$9=""), "", IFERROR(WORKDAY((DATE(YEAR($B502), MONTH($B502)+INDEX(Settings!$AM$19:$AM$33, MATCH(M$10, Settings!$Y$19:$Y$33, 0)), IF(INDEX(Settings!$AQ$19:$AQ$33, MATCH(M$10, Settings!$Y$19:$Y$33, 0))=0, DAY($B502), INDEX(Settings!$AQ$19:$AQ$33, MATCH(M$10, Settings!$Y$19:$Y$33, 0))))-1), 1, Settings!$AY$23:$AY$38), ""))</f>
        <v/>
      </c>
      <c r="BM502" s="119" t="str">
        <f>IF(OR(N$10="", $B502="", N502="", BM$9=""), "", IFERROR(WORKDAY((DATE(YEAR($B502), MONTH($B502)+INDEX(Settings!$AM$19:$AM$33, MATCH(N$10, Settings!$Y$19:$Y$33, 0)), IF(INDEX(Settings!$AQ$19:$AQ$33, MATCH(N$10, Settings!$Y$19:$Y$33, 0))=0, DAY($B502), INDEX(Settings!$AQ$19:$AQ$33, MATCH(N$10, Settings!$Y$19:$Y$33, 0))))-1), 1, Settings!$AY$23:$AY$38), ""))</f>
        <v/>
      </c>
      <c r="BN502" s="119" t="str">
        <f>IF(OR(O$10="", $B502="", O502="", BN$9=""), "", IFERROR(WORKDAY((DATE(YEAR($B502), MONTH($B502)+INDEX(Settings!$AM$19:$AM$33, MATCH(O$10, Settings!$Y$19:$Y$33, 0)), IF(INDEX(Settings!$AQ$19:$AQ$33, MATCH(O$10, Settings!$Y$19:$Y$33, 0))=0, DAY($B502), INDEX(Settings!$AQ$19:$AQ$33, MATCH(O$10, Settings!$Y$19:$Y$33, 0))))-1), 1, Settings!$AY$23:$AY$38), ""))</f>
        <v/>
      </c>
      <c r="BO502" s="119" t="str">
        <f>IF(OR(P$10="", $B502="", P502="", BO$9=""), "", IFERROR(WORKDAY((DATE(YEAR($B502), MONTH($B502)+INDEX(Settings!$AM$19:$AM$33, MATCH(P$10, Settings!$Y$19:$Y$33, 0)), IF(INDEX(Settings!$AQ$19:$AQ$33, MATCH(P$10, Settings!$Y$19:$Y$33, 0))=0, DAY($B502), INDEX(Settings!$AQ$19:$AQ$33, MATCH(P$10, Settings!$Y$19:$Y$33, 0))))-1), 1, Settings!$AY$23:$AY$38), ""))</f>
        <v/>
      </c>
      <c r="BP502" s="120" t="str">
        <f>IF(OR(Q$10="", $B502="", Q502="", BP$9=""), "", IFERROR(WORKDAY((DATE(YEAR($B502), MONTH($B502)+INDEX(Settings!$AM$19:$AM$33, MATCH(Q$10, Settings!$Y$19:$Y$33, 0)), IF(INDEX(Settings!$AQ$19:$AQ$33, MATCH(Q$10, Settings!$Y$19:$Y$33, 0))=0, DAY($B502), INDEX(Settings!$AQ$19:$AQ$33, MATCH(Q$10, Settings!$Y$19:$Y$33, 0))))-1), 1, Settings!$AY$23:$AY$38), ""))</f>
        <v/>
      </c>
      <c r="BR502" s="118" t="str">
        <f>IF(BB502="", "", IF(BB502&lt;=$B502, WORKDAY(DATE(YEAR($BB502), MONTH(BB502)+1, DAY(BB502)-1), 1, Settings!$AY$23:$AY$38), BB502))</f>
        <v/>
      </c>
      <c r="BS502" s="119" t="str">
        <f>IF(BC502="", "", IF(BC502&lt;=$B502, WORKDAY(DATE(YEAR($BB502), MONTH(BC502)+1, DAY(BC502)-1), 1, Settings!$AY$23:$AY$38), BC502))</f>
        <v/>
      </c>
      <c r="BT502" s="119" t="str">
        <f>IF(BD502="", "", IF(BD502&lt;=$B502, WORKDAY(DATE(YEAR($BB502), MONTH(BD502)+1, DAY(BD502)-1), 1, Settings!$AY$23:$AY$38), BD502))</f>
        <v/>
      </c>
      <c r="BU502" s="119" t="str">
        <f>IF(BE502="", "", IF(BE502&lt;=$B502, WORKDAY(DATE(YEAR($BB502), MONTH(BE502)+1, DAY(BE502)-1), 1, Settings!$AY$23:$AY$38), BE502))</f>
        <v/>
      </c>
      <c r="BV502" s="119" t="str">
        <f>IF(BF502="", "", IF(BF502&lt;=$B502, WORKDAY(DATE(YEAR($BB502), MONTH(BF502)+1, DAY(BF502)-1), 1, Settings!$AY$23:$AY$38), BF502))</f>
        <v/>
      </c>
      <c r="BW502" s="119" t="str">
        <f>IF(BG502="", "", IF(BG502&lt;=$B502, WORKDAY(DATE(YEAR($BB502), MONTH(BG502)+1, DAY(BG502)-1), 1, Settings!$AY$23:$AY$38), BG502))</f>
        <v/>
      </c>
      <c r="BX502" s="119" t="str">
        <f>IF(BH502="", "", IF(BH502&lt;=$B502, WORKDAY(DATE(YEAR($BB502), MONTH(BH502)+1, DAY(BH502)-1), 1, Settings!$AY$23:$AY$38), BH502))</f>
        <v/>
      </c>
      <c r="BY502" s="119" t="str">
        <f>IF(BI502="", "", IF(BI502&lt;=$B502, WORKDAY(DATE(YEAR($BB502), MONTH(BI502)+1, DAY(BI502)-1), 1, Settings!$AY$23:$AY$38), BI502))</f>
        <v/>
      </c>
      <c r="BZ502" s="119" t="str">
        <f>IF(BJ502="", "", IF(BJ502&lt;=$B502, WORKDAY(DATE(YEAR($BB502), MONTH(BJ502)+1, DAY(BJ502)-1), 1, Settings!$AY$23:$AY$38), BJ502))</f>
        <v/>
      </c>
      <c r="CA502" s="119" t="str">
        <f>IF(BK502="", "", IF(BK502&lt;=$B502, WORKDAY(DATE(YEAR($BB502), MONTH(BK502)+1, DAY(BK502)-1), 1, Settings!$AY$23:$AY$38), BK502))</f>
        <v/>
      </c>
      <c r="CB502" s="119" t="str">
        <f>IF(BL502="", "", IF(BL502&lt;=$B502, WORKDAY(DATE(YEAR($BB502), MONTH(BL502)+1, DAY(BL502)-1), 1, Settings!$AY$23:$AY$38), BL502))</f>
        <v/>
      </c>
      <c r="CC502" s="119" t="str">
        <f>IF(BM502="", "", IF(BM502&lt;=$B502, WORKDAY(DATE(YEAR($BB502), MONTH(BM502)+1, DAY(BM502)-1), 1, Settings!$AY$23:$AY$38), BM502))</f>
        <v/>
      </c>
      <c r="CD502" s="119" t="str">
        <f>IF(BN502="", "", IF(BN502&lt;=$B502, WORKDAY(DATE(YEAR($BB502), MONTH(BN502)+1, DAY(BN502)-1), 1, Settings!$AY$23:$AY$38), BN502))</f>
        <v/>
      </c>
      <c r="CE502" s="119" t="str">
        <f>IF(BO502="", "", IF(BO502&lt;=$B502, WORKDAY(DATE(YEAR($BB502), MONTH(BO502)+1, DAY(BO502)-1), 1, Settings!$AY$23:$AY$38), BO502))</f>
        <v/>
      </c>
      <c r="CF502" s="120" t="str">
        <f>IF(BP502="", "", IF(BP502&lt;=$B502, WORKDAY(DATE(YEAR($BB502), MONTH(BP502)+1, DAY(BP502)-1), 1, Settings!$AY$23:$AY$38), BP502))</f>
        <v/>
      </c>
      <c r="CH502" s="48" t="str">
        <f t="shared" si="221"/>
        <v/>
      </c>
      <c r="CI502" s="49" t="str">
        <f t="shared" si="222"/>
        <v/>
      </c>
      <c r="CJ502" s="49" t="str">
        <f t="shared" si="223"/>
        <v/>
      </c>
      <c r="CK502" s="49" t="str">
        <f t="shared" si="224"/>
        <v/>
      </c>
      <c r="CL502" s="49" t="str">
        <f t="shared" si="225"/>
        <v/>
      </c>
      <c r="CM502" s="49" t="str">
        <f t="shared" si="226"/>
        <v/>
      </c>
      <c r="CN502" s="49" t="str">
        <f t="shared" si="227"/>
        <v/>
      </c>
      <c r="CO502" s="49" t="str">
        <f t="shared" si="228"/>
        <v/>
      </c>
      <c r="CP502" s="49" t="str">
        <f t="shared" si="229"/>
        <v/>
      </c>
      <c r="CQ502" s="49" t="str">
        <f t="shared" si="230"/>
        <v/>
      </c>
      <c r="CR502" s="49" t="str">
        <f t="shared" si="231"/>
        <v/>
      </c>
      <c r="CS502" s="49" t="str">
        <f t="shared" si="232"/>
        <v/>
      </c>
      <c r="CT502" s="49" t="str">
        <f t="shared" si="233"/>
        <v/>
      </c>
      <c r="CU502" s="49" t="str">
        <f t="shared" si="234"/>
        <v/>
      </c>
      <c r="CV502" s="16" t="str">
        <f t="shared" si="235"/>
        <v/>
      </c>
      <c r="CX502" s="48" t="str">
        <f t="shared" si="236"/>
        <v/>
      </c>
      <c r="CY502" s="49" t="str">
        <f t="shared" si="237"/>
        <v/>
      </c>
      <c r="CZ502" s="49" t="str">
        <f t="shared" si="238"/>
        <v/>
      </c>
      <c r="DA502" s="49" t="str">
        <f t="shared" si="239"/>
        <v/>
      </c>
      <c r="DB502" s="49" t="str">
        <f t="shared" si="240"/>
        <v/>
      </c>
      <c r="DC502" s="49" t="str">
        <f t="shared" si="241"/>
        <v/>
      </c>
      <c r="DD502" s="49" t="str">
        <f t="shared" si="242"/>
        <v/>
      </c>
      <c r="DE502" s="49" t="str">
        <f t="shared" si="243"/>
        <v/>
      </c>
      <c r="DF502" s="49" t="str">
        <f t="shared" si="244"/>
        <v/>
      </c>
      <c r="DG502" s="49" t="str">
        <f t="shared" si="245"/>
        <v/>
      </c>
      <c r="DH502" s="49" t="str">
        <f t="shared" si="246"/>
        <v/>
      </c>
      <c r="DI502" s="49" t="str">
        <f t="shared" si="247"/>
        <v/>
      </c>
      <c r="DJ502" s="49" t="str">
        <f t="shared" si="248"/>
        <v/>
      </c>
      <c r="DK502" s="49" t="str">
        <f t="shared" si="249"/>
        <v/>
      </c>
      <c r="DL502" s="16" t="str">
        <f t="shared" si="250"/>
        <v/>
      </c>
      <c r="DN502" s="17" t="str">
        <f t="shared" si="251"/>
        <v>Nov 2020</v>
      </c>
    </row>
    <row r="503" spans="1:118" x14ac:dyDescent="0.25">
      <c r="A503" s="30"/>
      <c r="B503" s="102">
        <f>IF(B502="", "", IFERROR(IF(B502+1&gt;Settings!$G$25, "", B502+1), ""))</f>
        <v>44139</v>
      </c>
      <c r="C503" s="294"/>
      <c r="D503" s="295"/>
      <c r="E503" s="295"/>
      <c r="F503" s="295"/>
      <c r="G503" s="295"/>
      <c r="H503" s="295"/>
      <c r="I503" s="295"/>
      <c r="J503" s="295"/>
      <c r="K503" s="295"/>
      <c r="L503" s="295"/>
      <c r="M503" s="295"/>
      <c r="N503" s="295"/>
      <c r="O503" s="295"/>
      <c r="P503" s="295"/>
      <c r="Q503" s="296"/>
      <c r="R503" s="30"/>
      <c r="T503" s="17" t="str">
        <f>IF($B503="", "", IF($B503&lt;Settings!$G$23, "Old", "New"))</f>
        <v>New</v>
      </c>
      <c r="AL503" s="118" t="str">
        <f>IF(OR($B503="", C503="", C$10="", AL$9), "", IFERROR($B503+INDEX(Settings!$AF$19:$AF$33, MATCH(C$10, Settings!$Y$19:$Y$33, 0))+IF(INDEX(Settings!$AI$19:$AI$33, MATCH(C$10, Settings!$Y$19:$Y$33, 0))="", 0, INDEX($AO$2:$AU$8, MATCH(TEXT($B503, "ddd"), $AN$2:$AN$8, 0), MATCH(INDEX(Settings!$AI$19:$AI$33, MATCH(C$10, Settings!$Y$19:$Y$33, 0)), $AO$1:$AU$1, 0))), 0))</f>
        <v/>
      </c>
      <c r="AM503" s="119" t="str">
        <f>IF(OR($B503="", D503="", D$10="", AM$9), "", IFERROR($B503+INDEX(Settings!$AF$19:$AF$33, MATCH(D$10, Settings!$Y$19:$Y$33, 0))+IF(INDEX(Settings!$AI$19:$AI$33, MATCH(D$10, Settings!$Y$19:$Y$33, 0))="", 0, INDEX($AO$2:$AU$8, MATCH(TEXT($B503, "ddd"), $AN$2:$AN$8, 0), MATCH(INDEX(Settings!$AI$19:$AI$33, MATCH(D$10, Settings!$Y$19:$Y$33, 0)), $AO$1:$AU$1, 0))), 0))</f>
        <v/>
      </c>
      <c r="AN503" s="119" t="str">
        <f>IF(OR($B503="", E503="", E$10="", AN$9), "", IFERROR($B503+INDEX(Settings!$AF$19:$AF$33, MATCH(E$10, Settings!$Y$19:$Y$33, 0))+IF(INDEX(Settings!$AI$19:$AI$33, MATCH(E$10, Settings!$Y$19:$Y$33, 0))="", 0, INDEX($AO$2:$AU$8, MATCH(TEXT($B503, "ddd"), $AN$2:$AN$8, 0), MATCH(INDEX(Settings!$AI$19:$AI$33, MATCH(E$10, Settings!$Y$19:$Y$33, 0)), $AO$1:$AU$1, 0))), 0))</f>
        <v/>
      </c>
      <c r="AO503" s="119" t="str">
        <f>IF(OR($B503="", F503="", F$10="", AO$9), "", IFERROR($B503+INDEX(Settings!$AF$19:$AF$33, MATCH(F$10, Settings!$Y$19:$Y$33, 0))+IF(INDEX(Settings!$AI$19:$AI$33, MATCH(F$10, Settings!$Y$19:$Y$33, 0))="", 0, INDEX($AO$2:$AU$8, MATCH(TEXT($B503, "ddd"), $AN$2:$AN$8, 0), MATCH(INDEX(Settings!$AI$19:$AI$33, MATCH(F$10, Settings!$Y$19:$Y$33, 0)), $AO$1:$AU$1, 0))), 0))</f>
        <v/>
      </c>
      <c r="AP503" s="119" t="str">
        <f>IF(OR($B503="", G503="", G$10="", AP$9), "", IFERROR($B503+INDEX(Settings!$AF$19:$AF$33, MATCH(G$10, Settings!$Y$19:$Y$33, 0))+IF(INDEX(Settings!$AI$19:$AI$33, MATCH(G$10, Settings!$Y$19:$Y$33, 0))="", 0, INDEX($AO$2:$AU$8, MATCH(TEXT($B503, "ddd"), $AN$2:$AN$8, 0), MATCH(INDEX(Settings!$AI$19:$AI$33, MATCH(G$10, Settings!$Y$19:$Y$33, 0)), $AO$1:$AU$1, 0))), 0))</f>
        <v/>
      </c>
      <c r="AQ503" s="119" t="str">
        <f>IF(OR($B503="", H503="", H$10="", AQ$9), "", IFERROR($B503+INDEX(Settings!$AF$19:$AF$33, MATCH(H$10, Settings!$Y$19:$Y$33, 0))+IF(INDEX(Settings!$AI$19:$AI$33, MATCH(H$10, Settings!$Y$19:$Y$33, 0))="", 0, INDEX($AO$2:$AU$8, MATCH(TEXT($B503, "ddd"), $AN$2:$AN$8, 0), MATCH(INDEX(Settings!$AI$19:$AI$33, MATCH(H$10, Settings!$Y$19:$Y$33, 0)), $AO$1:$AU$1, 0))), 0))</f>
        <v/>
      </c>
      <c r="AR503" s="119" t="str">
        <f>IF(OR($B503="", I503="", I$10="", AR$9), "", IFERROR($B503+INDEX(Settings!$AF$19:$AF$33, MATCH(I$10, Settings!$Y$19:$Y$33, 0))+IF(INDEX(Settings!$AI$19:$AI$33, MATCH(I$10, Settings!$Y$19:$Y$33, 0))="", 0, INDEX($AO$2:$AU$8, MATCH(TEXT($B503, "ddd"), $AN$2:$AN$8, 0), MATCH(INDEX(Settings!$AI$19:$AI$33, MATCH(I$10, Settings!$Y$19:$Y$33, 0)), $AO$1:$AU$1, 0))), 0))</f>
        <v/>
      </c>
      <c r="AS503" s="119" t="str">
        <f>IF(OR($B503="", J503="", J$10="", AS$9), "", IFERROR($B503+INDEX(Settings!$AF$19:$AF$33, MATCH(J$10, Settings!$Y$19:$Y$33, 0))+IF(INDEX(Settings!$AI$19:$AI$33, MATCH(J$10, Settings!$Y$19:$Y$33, 0))="", 0, INDEX($AO$2:$AU$8, MATCH(TEXT($B503, "ddd"), $AN$2:$AN$8, 0), MATCH(INDEX(Settings!$AI$19:$AI$33, MATCH(J$10, Settings!$Y$19:$Y$33, 0)), $AO$1:$AU$1, 0))), 0))</f>
        <v/>
      </c>
      <c r="AT503" s="119" t="str">
        <f>IF(OR($B503="", K503="", K$10="", AT$9), "", IFERROR($B503+INDEX(Settings!$AF$19:$AF$33, MATCH(K$10, Settings!$Y$19:$Y$33, 0))+IF(INDEX(Settings!$AI$19:$AI$33, MATCH(K$10, Settings!$Y$19:$Y$33, 0))="", 0, INDEX($AO$2:$AU$8, MATCH(TEXT($B503, "ddd"), $AN$2:$AN$8, 0), MATCH(INDEX(Settings!$AI$19:$AI$33, MATCH(K$10, Settings!$Y$19:$Y$33, 0)), $AO$1:$AU$1, 0))), 0))</f>
        <v/>
      </c>
      <c r="AU503" s="119" t="str">
        <f>IF(OR($B503="", L503="", L$10="", AU$9), "", IFERROR($B503+INDEX(Settings!$AF$19:$AF$33, MATCH(L$10, Settings!$Y$19:$Y$33, 0))+IF(INDEX(Settings!$AI$19:$AI$33, MATCH(L$10, Settings!$Y$19:$Y$33, 0))="", 0, INDEX($AO$2:$AU$8, MATCH(TEXT($B503, "ddd"), $AN$2:$AN$8, 0), MATCH(INDEX(Settings!$AI$19:$AI$33, MATCH(L$10, Settings!$Y$19:$Y$33, 0)), $AO$1:$AU$1, 0))), 0))</f>
        <v/>
      </c>
      <c r="AV503" s="119" t="str">
        <f>IF(OR($B503="", M503="", M$10="", AV$9), "", IFERROR($B503+INDEX(Settings!$AF$19:$AF$33, MATCH(M$10, Settings!$Y$19:$Y$33, 0))+IF(INDEX(Settings!$AI$19:$AI$33, MATCH(M$10, Settings!$Y$19:$Y$33, 0))="", 0, INDEX($AO$2:$AU$8, MATCH(TEXT($B503, "ddd"), $AN$2:$AN$8, 0), MATCH(INDEX(Settings!$AI$19:$AI$33, MATCH(M$10, Settings!$Y$19:$Y$33, 0)), $AO$1:$AU$1, 0))), 0))</f>
        <v/>
      </c>
      <c r="AW503" s="119" t="str">
        <f>IF(OR($B503="", N503="", N$10="", AW$9), "", IFERROR($B503+INDEX(Settings!$AF$19:$AF$33, MATCH(N$10, Settings!$Y$19:$Y$33, 0))+IF(INDEX(Settings!$AI$19:$AI$33, MATCH(N$10, Settings!$Y$19:$Y$33, 0))="", 0, INDEX($AO$2:$AU$8, MATCH(TEXT($B503, "ddd"), $AN$2:$AN$8, 0), MATCH(INDEX(Settings!$AI$19:$AI$33, MATCH(N$10, Settings!$Y$19:$Y$33, 0)), $AO$1:$AU$1, 0))), 0))</f>
        <v/>
      </c>
      <c r="AX503" s="119" t="str">
        <f>IF(OR($B503="", O503="", O$10="", AX$9), "", IFERROR($B503+INDEX(Settings!$AF$19:$AF$33, MATCH(O$10, Settings!$Y$19:$Y$33, 0))+IF(INDEX(Settings!$AI$19:$AI$33, MATCH(O$10, Settings!$Y$19:$Y$33, 0))="", 0, INDEX($AO$2:$AU$8, MATCH(TEXT($B503, "ddd"), $AN$2:$AN$8, 0), MATCH(INDEX(Settings!$AI$19:$AI$33, MATCH(O$10, Settings!$Y$19:$Y$33, 0)), $AO$1:$AU$1, 0))), 0))</f>
        <v/>
      </c>
      <c r="AY503" s="119" t="str">
        <f>IF(OR($B503="", P503="", P$10="", AY$9), "", IFERROR($B503+INDEX(Settings!$AF$19:$AF$33, MATCH(P$10, Settings!$Y$19:$Y$33, 0))+IF(INDEX(Settings!$AI$19:$AI$33, MATCH(P$10, Settings!$Y$19:$Y$33, 0))="", 0, INDEX($AO$2:$AU$8, MATCH(TEXT($B503, "ddd"), $AN$2:$AN$8, 0), MATCH(INDEX(Settings!$AI$19:$AI$33, MATCH(P$10, Settings!$Y$19:$Y$33, 0)), $AO$1:$AU$1, 0))), 0))</f>
        <v/>
      </c>
      <c r="AZ503" s="120" t="str">
        <f>IF(OR($B503="", Q503="", Q$10="", AZ$9), "", IFERROR($B503+INDEX(Settings!$AF$19:$AF$33, MATCH(Q$10, Settings!$Y$19:$Y$33, 0))+IF(INDEX(Settings!$AI$19:$AI$33, MATCH(Q$10, Settings!$Y$19:$Y$33, 0))="", 0, INDEX($AO$2:$AU$8, MATCH(TEXT($B503, "ddd"), $AN$2:$AN$8, 0), MATCH(INDEX(Settings!$AI$19:$AI$33, MATCH(Q$10, Settings!$Y$19:$Y$33, 0)), $AO$1:$AU$1, 0))), 0))</f>
        <v/>
      </c>
      <c r="BB503" s="118" t="str">
        <f>IF(OR(C$10="", $B503="", C503="", BB$9=""), "", IFERROR(WORKDAY((DATE(YEAR($B503), MONTH($B503)+INDEX(Settings!$AM$19:$AM$33, MATCH(C$10, Settings!$Y$19:$Y$33, 0)), IF(INDEX(Settings!$AQ$19:$AQ$33, MATCH(C$10, Settings!$Y$19:$Y$33, 0))=0, DAY($B503), INDEX(Settings!$AQ$19:$AQ$33, MATCH(C$10, Settings!$Y$19:$Y$33, 0))))-1), 1, Settings!$AY$23:$AY$38), ""))</f>
        <v/>
      </c>
      <c r="BC503" s="119" t="str">
        <f>IF(OR(D$10="", $B503="", D503="", BC$9=""), "", IFERROR(WORKDAY((DATE(YEAR($B503), MONTH($B503)+INDEX(Settings!$AM$19:$AM$33, MATCH(D$10, Settings!$Y$19:$Y$33, 0)), IF(INDEX(Settings!$AQ$19:$AQ$33, MATCH(D$10, Settings!$Y$19:$Y$33, 0))=0, DAY($B503), INDEX(Settings!$AQ$19:$AQ$33, MATCH(D$10, Settings!$Y$19:$Y$33, 0))))-1), 1, Settings!$AY$23:$AY$38), ""))</f>
        <v/>
      </c>
      <c r="BD503" s="119" t="str">
        <f>IF(OR(E$10="", $B503="", E503="", BD$9=""), "", IFERROR(WORKDAY((DATE(YEAR($B503), MONTH($B503)+INDEX(Settings!$AM$19:$AM$33, MATCH(E$10, Settings!$Y$19:$Y$33, 0)), IF(INDEX(Settings!$AQ$19:$AQ$33, MATCH(E$10, Settings!$Y$19:$Y$33, 0))=0, DAY($B503), INDEX(Settings!$AQ$19:$AQ$33, MATCH(E$10, Settings!$Y$19:$Y$33, 0))))-1), 1, Settings!$AY$23:$AY$38), ""))</f>
        <v/>
      </c>
      <c r="BE503" s="119" t="str">
        <f>IF(OR(F$10="", $B503="", F503="", BE$9=""), "", IFERROR(WORKDAY((DATE(YEAR($B503), MONTH($B503)+INDEX(Settings!$AM$19:$AM$33, MATCH(F$10, Settings!$Y$19:$Y$33, 0)), IF(INDEX(Settings!$AQ$19:$AQ$33, MATCH(F$10, Settings!$Y$19:$Y$33, 0))=0, DAY($B503), INDEX(Settings!$AQ$19:$AQ$33, MATCH(F$10, Settings!$Y$19:$Y$33, 0))))-1), 1, Settings!$AY$23:$AY$38), ""))</f>
        <v/>
      </c>
      <c r="BF503" s="119" t="str">
        <f>IF(OR(G$10="", $B503="", G503="", BF$9=""), "", IFERROR(WORKDAY((DATE(YEAR($B503), MONTH($B503)+INDEX(Settings!$AM$19:$AM$33, MATCH(G$10, Settings!$Y$19:$Y$33, 0)), IF(INDEX(Settings!$AQ$19:$AQ$33, MATCH(G$10, Settings!$Y$19:$Y$33, 0))=0, DAY($B503), INDEX(Settings!$AQ$19:$AQ$33, MATCH(G$10, Settings!$Y$19:$Y$33, 0))))-1), 1, Settings!$AY$23:$AY$38), ""))</f>
        <v/>
      </c>
      <c r="BG503" s="119" t="str">
        <f>IF(OR(H$10="", $B503="", H503="", BG$9=""), "", IFERROR(WORKDAY((DATE(YEAR($B503), MONTH($B503)+INDEX(Settings!$AM$19:$AM$33, MATCH(H$10, Settings!$Y$19:$Y$33, 0)), IF(INDEX(Settings!$AQ$19:$AQ$33, MATCH(H$10, Settings!$Y$19:$Y$33, 0))=0, DAY($B503), INDEX(Settings!$AQ$19:$AQ$33, MATCH(H$10, Settings!$Y$19:$Y$33, 0))))-1), 1, Settings!$AY$23:$AY$38), ""))</f>
        <v/>
      </c>
      <c r="BH503" s="119" t="str">
        <f>IF(OR(I$10="", $B503="", I503="", BH$9=""), "", IFERROR(WORKDAY((DATE(YEAR($B503), MONTH($B503)+INDEX(Settings!$AM$19:$AM$33, MATCH(I$10, Settings!$Y$19:$Y$33, 0)), IF(INDEX(Settings!$AQ$19:$AQ$33, MATCH(I$10, Settings!$Y$19:$Y$33, 0))=0, DAY($B503), INDEX(Settings!$AQ$19:$AQ$33, MATCH(I$10, Settings!$Y$19:$Y$33, 0))))-1), 1, Settings!$AY$23:$AY$38), ""))</f>
        <v/>
      </c>
      <c r="BI503" s="119" t="str">
        <f>IF(OR(J$10="", $B503="", J503="", BI$9=""), "", IFERROR(WORKDAY((DATE(YEAR($B503), MONTH($B503)+INDEX(Settings!$AM$19:$AM$33, MATCH(J$10, Settings!$Y$19:$Y$33, 0)), IF(INDEX(Settings!$AQ$19:$AQ$33, MATCH(J$10, Settings!$Y$19:$Y$33, 0))=0, DAY($B503), INDEX(Settings!$AQ$19:$AQ$33, MATCH(J$10, Settings!$Y$19:$Y$33, 0))))-1), 1, Settings!$AY$23:$AY$38), ""))</f>
        <v/>
      </c>
      <c r="BJ503" s="119" t="str">
        <f>IF(OR(K$10="", $B503="", K503="", BJ$9=""), "", IFERROR(WORKDAY((DATE(YEAR($B503), MONTH($B503)+INDEX(Settings!$AM$19:$AM$33, MATCH(K$10, Settings!$Y$19:$Y$33, 0)), IF(INDEX(Settings!$AQ$19:$AQ$33, MATCH(K$10, Settings!$Y$19:$Y$33, 0))=0, DAY($B503), INDEX(Settings!$AQ$19:$AQ$33, MATCH(K$10, Settings!$Y$19:$Y$33, 0))))-1), 1, Settings!$AY$23:$AY$38), ""))</f>
        <v/>
      </c>
      <c r="BK503" s="119" t="str">
        <f>IF(OR(L$10="", $B503="", L503="", BK$9=""), "", IFERROR(WORKDAY((DATE(YEAR($B503), MONTH($B503)+INDEX(Settings!$AM$19:$AM$33, MATCH(L$10, Settings!$Y$19:$Y$33, 0)), IF(INDEX(Settings!$AQ$19:$AQ$33, MATCH(L$10, Settings!$Y$19:$Y$33, 0))=0, DAY($B503), INDEX(Settings!$AQ$19:$AQ$33, MATCH(L$10, Settings!$Y$19:$Y$33, 0))))-1), 1, Settings!$AY$23:$AY$38), ""))</f>
        <v/>
      </c>
      <c r="BL503" s="119" t="str">
        <f>IF(OR(M$10="", $B503="", M503="", BL$9=""), "", IFERROR(WORKDAY((DATE(YEAR($B503), MONTH($B503)+INDEX(Settings!$AM$19:$AM$33, MATCH(M$10, Settings!$Y$19:$Y$33, 0)), IF(INDEX(Settings!$AQ$19:$AQ$33, MATCH(M$10, Settings!$Y$19:$Y$33, 0))=0, DAY($B503), INDEX(Settings!$AQ$19:$AQ$33, MATCH(M$10, Settings!$Y$19:$Y$33, 0))))-1), 1, Settings!$AY$23:$AY$38), ""))</f>
        <v/>
      </c>
      <c r="BM503" s="119" t="str">
        <f>IF(OR(N$10="", $B503="", N503="", BM$9=""), "", IFERROR(WORKDAY((DATE(YEAR($B503), MONTH($B503)+INDEX(Settings!$AM$19:$AM$33, MATCH(N$10, Settings!$Y$19:$Y$33, 0)), IF(INDEX(Settings!$AQ$19:$AQ$33, MATCH(N$10, Settings!$Y$19:$Y$33, 0))=0, DAY($B503), INDEX(Settings!$AQ$19:$AQ$33, MATCH(N$10, Settings!$Y$19:$Y$33, 0))))-1), 1, Settings!$AY$23:$AY$38), ""))</f>
        <v/>
      </c>
      <c r="BN503" s="119" t="str">
        <f>IF(OR(O$10="", $B503="", O503="", BN$9=""), "", IFERROR(WORKDAY((DATE(YEAR($B503), MONTH($B503)+INDEX(Settings!$AM$19:$AM$33, MATCH(O$10, Settings!$Y$19:$Y$33, 0)), IF(INDEX(Settings!$AQ$19:$AQ$33, MATCH(O$10, Settings!$Y$19:$Y$33, 0))=0, DAY($B503), INDEX(Settings!$AQ$19:$AQ$33, MATCH(O$10, Settings!$Y$19:$Y$33, 0))))-1), 1, Settings!$AY$23:$AY$38), ""))</f>
        <v/>
      </c>
      <c r="BO503" s="119" t="str">
        <f>IF(OR(P$10="", $B503="", P503="", BO$9=""), "", IFERROR(WORKDAY((DATE(YEAR($B503), MONTH($B503)+INDEX(Settings!$AM$19:$AM$33, MATCH(P$10, Settings!$Y$19:$Y$33, 0)), IF(INDEX(Settings!$AQ$19:$AQ$33, MATCH(P$10, Settings!$Y$19:$Y$33, 0))=0, DAY($B503), INDEX(Settings!$AQ$19:$AQ$33, MATCH(P$10, Settings!$Y$19:$Y$33, 0))))-1), 1, Settings!$AY$23:$AY$38), ""))</f>
        <v/>
      </c>
      <c r="BP503" s="120" t="str">
        <f>IF(OR(Q$10="", $B503="", Q503="", BP$9=""), "", IFERROR(WORKDAY((DATE(YEAR($B503), MONTH($B503)+INDEX(Settings!$AM$19:$AM$33, MATCH(Q$10, Settings!$Y$19:$Y$33, 0)), IF(INDEX(Settings!$AQ$19:$AQ$33, MATCH(Q$10, Settings!$Y$19:$Y$33, 0))=0, DAY($B503), INDEX(Settings!$AQ$19:$AQ$33, MATCH(Q$10, Settings!$Y$19:$Y$33, 0))))-1), 1, Settings!$AY$23:$AY$38), ""))</f>
        <v/>
      </c>
      <c r="BR503" s="118" t="str">
        <f>IF(BB503="", "", IF(BB503&lt;=$B503, WORKDAY(DATE(YEAR($BB503), MONTH(BB503)+1, DAY(BB503)-1), 1, Settings!$AY$23:$AY$38), BB503))</f>
        <v/>
      </c>
      <c r="BS503" s="119" t="str">
        <f>IF(BC503="", "", IF(BC503&lt;=$B503, WORKDAY(DATE(YEAR($BB503), MONTH(BC503)+1, DAY(BC503)-1), 1, Settings!$AY$23:$AY$38), BC503))</f>
        <v/>
      </c>
      <c r="BT503" s="119" t="str">
        <f>IF(BD503="", "", IF(BD503&lt;=$B503, WORKDAY(DATE(YEAR($BB503), MONTH(BD503)+1, DAY(BD503)-1), 1, Settings!$AY$23:$AY$38), BD503))</f>
        <v/>
      </c>
      <c r="BU503" s="119" t="str">
        <f>IF(BE503="", "", IF(BE503&lt;=$B503, WORKDAY(DATE(YEAR($BB503), MONTH(BE503)+1, DAY(BE503)-1), 1, Settings!$AY$23:$AY$38), BE503))</f>
        <v/>
      </c>
      <c r="BV503" s="119" t="str">
        <f>IF(BF503="", "", IF(BF503&lt;=$B503, WORKDAY(DATE(YEAR($BB503), MONTH(BF503)+1, DAY(BF503)-1), 1, Settings!$AY$23:$AY$38), BF503))</f>
        <v/>
      </c>
      <c r="BW503" s="119" t="str">
        <f>IF(BG503="", "", IF(BG503&lt;=$B503, WORKDAY(DATE(YEAR($BB503), MONTH(BG503)+1, DAY(BG503)-1), 1, Settings!$AY$23:$AY$38), BG503))</f>
        <v/>
      </c>
      <c r="BX503" s="119" t="str">
        <f>IF(BH503="", "", IF(BH503&lt;=$B503, WORKDAY(DATE(YEAR($BB503), MONTH(BH503)+1, DAY(BH503)-1), 1, Settings!$AY$23:$AY$38), BH503))</f>
        <v/>
      </c>
      <c r="BY503" s="119" t="str">
        <f>IF(BI503="", "", IF(BI503&lt;=$B503, WORKDAY(DATE(YEAR($BB503), MONTH(BI503)+1, DAY(BI503)-1), 1, Settings!$AY$23:$AY$38), BI503))</f>
        <v/>
      </c>
      <c r="BZ503" s="119" t="str">
        <f>IF(BJ503="", "", IF(BJ503&lt;=$B503, WORKDAY(DATE(YEAR($BB503), MONTH(BJ503)+1, DAY(BJ503)-1), 1, Settings!$AY$23:$AY$38), BJ503))</f>
        <v/>
      </c>
      <c r="CA503" s="119" t="str">
        <f>IF(BK503="", "", IF(BK503&lt;=$B503, WORKDAY(DATE(YEAR($BB503), MONTH(BK503)+1, DAY(BK503)-1), 1, Settings!$AY$23:$AY$38), BK503))</f>
        <v/>
      </c>
      <c r="CB503" s="119" t="str">
        <f>IF(BL503="", "", IF(BL503&lt;=$B503, WORKDAY(DATE(YEAR($BB503), MONTH(BL503)+1, DAY(BL503)-1), 1, Settings!$AY$23:$AY$38), BL503))</f>
        <v/>
      </c>
      <c r="CC503" s="119" t="str">
        <f>IF(BM503="", "", IF(BM503&lt;=$B503, WORKDAY(DATE(YEAR($BB503), MONTH(BM503)+1, DAY(BM503)-1), 1, Settings!$AY$23:$AY$38), BM503))</f>
        <v/>
      </c>
      <c r="CD503" s="119" t="str">
        <f>IF(BN503="", "", IF(BN503&lt;=$B503, WORKDAY(DATE(YEAR($BB503), MONTH(BN503)+1, DAY(BN503)-1), 1, Settings!$AY$23:$AY$38), BN503))</f>
        <v/>
      </c>
      <c r="CE503" s="119" t="str">
        <f>IF(BO503="", "", IF(BO503&lt;=$B503, WORKDAY(DATE(YEAR($BB503), MONTH(BO503)+1, DAY(BO503)-1), 1, Settings!$AY$23:$AY$38), BO503))</f>
        <v/>
      </c>
      <c r="CF503" s="120" t="str">
        <f>IF(BP503="", "", IF(BP503&lt;=$B503, WORKDAY(DATE(YEAR($BB503), MONTH(BP503)+1, DAY(BP503)-1), 1, Settings!$AY$23:$AY$38), BP503))</f>
        <v/>
      </c>
      <c r="CH503" s="48" t="str">
        <f t="shared" si="221"/>
        <v/>
      </c>
      <c r="CI503" s="49" t="str">
        <f t="shared" si="222"/>
        <v/>
      </c>
      <c r="CJ503" s="49" t="str">
        <f t="shared" si="223"/>
        <v/>
      </c>
      <c r="CK503" s="49" t="str">
        <f t="shared" si="224"/>
        <v/>
      </c>
      <c r="CL503" s="49" t="str">
        <f t="shared" si="225"/>
        <v/>
      </c>
      <c r="CM503" s="49" t="str">
        <f t="shared" si="226"/>
        <v/>
      </c>
      <c r="CN503" s="49" t="str">
        <f t="shared" si="227"/>
        <v/>
      </c>
      <c r="CO503" s="49" t="str">
        <f t="shared" si="228"/>
        <v/>
      </c>
      <c r="CP503" s="49" t="str">
        <f t="shared" si="229"/>
        <v/>
      </c>
      <c r="CQ503" s="49" t="str">
        <f t="shared" si="230"/>
        <v/>
      </c>
      <c r="CR503" s="49" t="str">
        <f t="shared" si="231"/>
        <v/>
      </c>
      <c r="CS503" s="49" t="str">
        <f t="shared" si="232"/>
        <v/>
      </c>
      <c r="CT503" s="49" t="str">
        <f t="shared" si="233"/>
        <v/>
      </c>
      <c r="CU503" s="49" t="str">
        <f t="shared" si="234"/>
        <v/>
      </c>
      <c r="CV503" s="16" t="str">
        <f t="shared" si="235"/>
        <v/>
      </c>
      <c r="CX503" s="48" t="str">
        <f t="shared" si="236"/>
        <v/>
      </c>
      <c r="CY503" s="49" t="str">
        <f t="shared" si="237"/>
        <v/>
      </c>
      <c r="CZ503" s="49" t="str">
        <f t="shared" si="238"/>
        <v/>
      </c>
      <c r="DA503" s="49" t="str">
        <f t="shared" si="239"/>
        <v/>
      </c>
      <c r="DB503" s="49" t="str">
        <f t="shared" si="240"/>
        <v/>
      </c>
      <c r="DC503" s="49" t="str">
        <f t="shared" si="241"/>
        <v/>
      </c>
      <c r="DD503" s="49" t="str">
        <f t="shared" si="242"/>
        <v/>
      </c>
      <c r="DE503" s="49" t="str">
        <f t="shared" si="243"/>
        <v/>
      </c>
      <c r="DF503" s="49" t="str">
        <f t="shared" si="244"/>
        <v/>
      </c>
      <c r="DG503" s="49" t="str">
        <f t="shared" si="245"/>
        <v/>
      </c>
      <c r="DH503" s="49" t="str">
        <f t="shared" si="246"/>
        <v/>
      </c>
      <c r="DI503" s="49" t="str">
        <f t="shared" si="247"/>
        <v/>
      </c>
      <c r="DJ503" s="49" t="str">
        <f t="shared" si="248"/>
        <v/>
      </c>
      <c r="DK503" s="49" t="str">
        <f t="shared" si="249"/>
        <v/>
      </c>
      <c r="DL503" s="16" t="str">
        <f t="shared" si="250"/>
        <v/>
      </c>
      <c r="DN503" s="17" t="str">
        <f t="shared" si="251"/>
        <v>Nov 2020</v>
      </c>
    </row>
    <row r="504" spans="1:118" x14ac:dyDescent="0.25">
      <c r="A504" s="30"/>
      <c r="B504" s="102">
        <f>IF(B503="", "", IFERROR(IF(B503+1&gt;Settings!$G$25, "", B503+1), ""))</f>
        <v>44140</v>
      </c>
      <c r="C504" s="294"/>
      <c r="D504" s="295"/>
      <c r="E504" s="295"/>
      <c r="F504" s="295"/>
      <c r="G504" s="295"/>
      <c r="H504" s="295"/>
      <c r="I504" s="295"/>
      <c r="J504" s="295"/>
      <c r="K504" s="295"/>
      <c r="L504" s="295"/>
      <c r="M504" s="295"/>
      <c r="N504" s="295"/>
      <c r="O504" s="295"/>
      <c r="P504" s="295"/>
      <c r="Q504" s="296"/>
      <c r="R504" s="30"/>
      <c r="T504" s="17" t="str">
        <f>IF($B504="", "", IF($B504&lt;Settings!$G$23, "Old", "New"))</f>
        <v>New</v>
      </c>
      <c r="AL504" s="118" t="str">
        <f>IF(OR($B504="", C504="", C$10="", AL$9), "", IFERROR($B504+INDEX(Settings!$AF$19:$AF$33, MATCH(C$10, Settings!$Y$19:$Y$33, 0))+IF(INDEX(Settings!$AI$19:$AI$33, MATCH(C$10, Settings!$Y$19:$Y$33, 0))="", 0, INDEX($AO$2:$AU$8, MATCH(TEXT($B504, "ddd"), $AN$2:$AN$8, 0), MATCH(INDEX(Settings!$AI$19:$AI$33, MATCH(C$10, Settings!$Y$19:$Y$33, 0)), $AO$1:$AU$1, 0))), 0))</f>
        <v/>
      </c>
      <c r="AM504" s="119" t="str">
        <f>IF(OR($B504="", D504="", D$10="", AM$9), "", IFERROR($B504+INDEX(Settings!$AF$19:$AF$33, MATCH(D$10, Settings!$Y$19:$Y$33, 0))+IF(INDEX(Settings!$AI$19:$AI$33, MATCH(D$10, Settings!$Y$19:$Y$33, 0))="", 0, INDEX($AO$2:$AU$8, MATCH(TEXT($B504, "ddd"), $AN$2:$AN$8, 0), MATCH(INDEX(Settings!$AI$19:$AI$33, MATCH(D$10, Settings!$Y$19:$Y$33, 0)), $AO$1:$AU$1, 0))), 0))</f>
        <v/>
      </c>
      <c r="AN504" s="119" t="str">
        <f>IF(OR($B504="", E504="", E$10="", AN$9), "", IFERROR($B504+INDEX(Settings!$AF$19:$AF$33, MATCH(E$10, Settings!$Y$19:$Y$33, 0))+IF(INDEX(Settings!$AI$19:$AI$33, MATCH(E$10, Settings!$Y$19:$Y$33, 0))="", 0, INDEX($AO$2:$AU$8, MATCH(TEXT($B504, "ddd"), $AN$2:$AN$8, 0), MATCH(INDEX(Settings!$AI$19:$AI$33, MATCH(E$10, Settings!$Y$19:$Y$33, 0)), $AO$1:$AU$1, 0))), 0))</f>
        <v/>
      </c>
      <c r="AO504" s="119" t="str">
        <f>IF(OR($B504="", F504="", F$10="", AO$9), "", IFERROR($B504+INDEX(Settings!$AF$19:$AF$33, MATCH(F$10, Settings!$Y$19:$Y$33, 0))+IF(INDEX(Settings!$AI$19:$AI$33, MATCH(F$10, Settings!$Y$19:$Y$33, 0))="", 0, INDEX($AO$2:$AU$8, MATCH(TEXT($B504, "ddd"), $AN$2:$AN$8, 0), MATCH(INDEX(Settings!$AI$19:$AI$33, MATCH(F$10, Settings!$Y$19:$Y$33, 0)), $AO$1:$AU$1, 0))), 0))</f>
        <v/>
      </c>
      <c r="AP504" s="119" t="str">
        <f>IF(OR($B504="", G504="", G$10="", AP$9), "", IFERROR($B504+INDEX(Settings!$AF$19:$AF$33, MATCH(G$10, Settings!$Y$19:$Y$33, 0))+IF(INDEX(Settings!$AI$19:$AI$33, MATCH(G$10, Settings!$Y$19:$Y$33, 0))="", 0, INDEX($AO$2:$AU$8, MATCH(TEXT($B504, "ddd"), $AN$2:$AN$8, 0), MATCH(INDEX(Settings!$AI$19:$AI$33, MATCH(G$10, Settings!$Y$19:$Y$33, 0)), $AO$1:$AU$1, 0))), 0))</f>
        <v/>
      </c>
      <c r="AQ504" s="119" t="str">
        <f>IF(OR($B504="", H504="", H$10="", AQ$9), "", IFERROR($B504+INDEX(Settings!$AF$19:$AF$33, MATCH(H$10, Settings!$Y$19:$Y$33, 0))+IF(INDEX(Settings!$AI$19:$AI$33, MATCH(H$10, Settings!$Y$19:$Y$33, 0))="", 0, INDEX($AO$2:$AU$8, MATCH(TEXT($B504, "ddd"), $AN$2:$AN$8, 0), MATCH(INDEX(Settings!$AI$19:$AI$33, MATCH(H$10, Settings!$Y$19:$Y$33, 0)), $AO$1:$AU$1, 0))), 0))</f>
        <v/>
      </c>
      <c r="AR504" s="119" t="str">
        <f>IF(OR($B504="", I504="", I$10="", AR$9), "", IFERROR($B504+INDEX(Settings!$AF$19:$AF$33, MATCH(I$10, Settings!$Y$19:$Y$33, 0))+IF(INDEX(Settings!$AI$19:$AI$33, MATCH(I$10, Settings!$Y$19:$Y$33, 0))="", 0, INDEX($AO$2:$AU$8, MATCH(TEXT($B504, "ddd"), $AN$2:$AN$8, 0), MATCH(INDEX(Settings!$AI$19:$AI$33, MATCH(I$10, Settings!$Y$19:$Y$33, 0)), $AO$1:$AU$1, 0))), 0))</f>
        <v/>
      </c>
      <c r="AS504" s="119" t="str">
        <f>IF(OR($B504="", J504="", J$10="", AS$9), "", IFERROR($B504+INDEX(Settings!$AF$19:$AF$33, MATCH(J$10, Settings!$Y$19:$Y$33, 0))+IF(INDEX(Settings!$AI$19:$AI$33, MATCH(J$10, Settings!$Y$19:$Y$33, 0))="", 0, INDEX($AO$2:$AU$8, MATCH(TEXT($B504, "ddd"), $AN$2:$AN$8, 0), MATCH(INDEX(Settings!$AI$19:$AI$33, MATCH(J$10, Settings!$Y$19:$Y$33, 0)), $AO$1:$AU$1, 0))), 0))</f>
        <v/>
      </c>
      <c r="AT504" s="119" t="str">
        <f>IF(OR($B504="", K504="", K$10="", AT$9), "", IFERROR($B504+INDEX(Settings!$AF$19:$AF$33, MATCH(K$10, Settings!$Y$19:$Y$33, 0))+IF(INDEX(Settings!$AI$19:$AI$33, MATCH(K$10, Settings!$Y$19:$Y$33, 0))="", 0, INDEX($AO$2:$AU$8, MATCH(TEXT($B504, "ddd"), $AN$2:$AN$8, 0), MATCH(INDEX(Settings!$AI$19:$AI$33, MATCH(K$10, Settings!$Y$19:$Y$33, 0)), $AO$1:$AU$1, 0))), 0))</f>
        <v/>
      </c>
      <c r="AU504" s="119" t="str">
        <f>IF(OR($B504="", L504="", L$10="", AU$9), "", IFERROR($B504+INDEX(Settings!$AF$19:$AF$33, MATCH(L$10, Settings!$Y$19:$Y$33, 0))+IF(INDEX(Settings!$AI$19:$AI$33, MATCH(L$10, Settings!$Y$19:$Y$33, 0))="", 0, INDEX($AO$2:$AU$8, MATCH(TEXT($B504, "ddd"), $AN$2:$AN$8, 0), MATCH(INDEX(Settings!$AI$19:$AI$33, MATCH(L$10, Settings!$Y$19:$Y$33, 0)), $AO$1:$AU$1, 0))), 0))</f>
        <v/>
      </c>
      <c r="AV504" s="119" t="str">
        <f>IF(OR($B504="", M504="", M$10="", AV$9), "", IFERROR($B504+INDEX(Settings!$AF$19:$AF$33, MATCH(M$10, Settings!$Y$19:$Y$33, 0))+IF(INDEX(Settings!$AI$19:$AI$33, MATCH(M$10, Settings!$Y$19:$Y$33, 0))="", 0, INDEX($AO$2:$AU$8, MATCH(TEXT($B504, "ddd"), $AN$2:$AN$8, 0), MATCH(INDEX(Settings!$AI$19:$AI$33, MATCH(M$10, Settings!$Y$19:$Y$33, 0)), $AO$1:$AU$1, 0))), 0))</f>
        <v/>
      </c>
      <c r="AW504" s="119" t="str">
        <f>IF(OR($B504="", N504="", N$10="", AW$9), "", IFERROR($B504+INDEX(Settings!$AF$19:$AF$33, MATCH(N$10, Settings!$Y$19:$Y$33, 0))+IF(INDEX(Settings!$AI$19:$AI$33, MATCH(N$10, Settings!$Y$19:$Y$33, 0))="", 0, INDEX($AO$2:$AU$8, MATCH(TEXT($B504, "ddd"), $AN$2:$AN$8, 0), MATCH(INDEX(Settings!$AI$19:$AI$33, MATCH(N$10, Settings!$Y$19:$Y$33, 0)), $AO$1:$AU$1, 0))), 0))</f>
        <v/>
      </c>
      <c r="AX504" s="119" t="str">
        <f>IF(OR($B504="", O504="", O$10="", AX$9), "", IFERROR($B504+INDEX(Settings!$AF$19:$AF$33, MATCH(O$10, Settings!$Y$19:$Y$33, 0))+IF(INDEX(Settings!$AI$19:$AI$33, MATCH(O$10, Settings!$Y$19:$Y$33, 0))="", 0, INDEX($AO$2:$AU$8, MATCH(TEXT($B504, "ddd"), $AN$2:$AN$8, 0), MATCH(INDEX(Settings!$AI$19:$AI$33, MATCH(O$10, Settings!$Y$19:$Y$33, 0)), $AO$1:$AU$1, 0))), 0))</f>
        <v/>
      </c>
      <c r="AY504" s="119" t="str">
        <f>IF(OR($B504="", P504="", P$10="", AY$9), "", IFERROR($B504+INDEX(Settings!$AF$19:$AF$33, MATCH(P$10, Settings!$Y$19:$Y$33, 0))+IF(INDEX(Settings!$AI$19:$AI$33, MATCH(P$10, Settings!$Y$19:$Y$33, 0))="", 0, INDEX($AO$2:$AU$8, MATCH(TEXT($B504, "ddd"), $AN$2:$AN$8, 0), MATCH(INDEX(Settings!$AI$19:$AI$33, MATCH(P$10, Settings!$Y$19:$Y$33, 0)), $AO$1:$AU$1, 0))), 0))</f>
        <v/>
      </c>
      <c r="AZ504" s="120" t="str">
        <f>IF(OR($B504="", Q504="", Q$10="", AZ$9), "", IFERROR($B504+INDEX(Settings!$AF$19:$AF$33, MATCH(Q$10, Settings!$Y$19:$Y$33, 0))+IF(INDEX(Settings!$AI$19:$AI$33, MATCH(Q$10, Settings!$Y$19:$Y$33, 0))="", 0, INDEX($AO$2:$AU$8, MATCH(TEXT($B504, "ddd"), $AN$2:$AN$8, 0), MATCH(INDEX(Settings!$AI$19:$AI$33, MATCH(Q$10, Settings!$Y$19:$Y$33, 0)), $AO$1:$AU$1, 0))), 0))</f>
        <v/>
      </c>
      <c r="BB504" s="118" t="str">
        <f>IF(OR(C$10="", $B504="", C504="", BB$9=""), "", IFERROR(WORKDAY((DATE(YEAR($B504), MONTH($B504)+INDEX(Settings!$AM$19:$AM$33, MATCH(C$10, Settings!$Y$19:$Y$33, 0)), IF(INDEX(Settings!$AQ$19:$AQ$33, MATCH(C$10, Settings!$Y$19:$Y$33, 0))=0, DAY($B504), INDEX(Settings!$AQ$19:$AQ$33, MATCH(C$10, Settings!$Y$19:$Y$33, 0))))-1), 1, Settings!$AY$23:$AY$38), ""))</f>
        <v/>
      </c>
      <c r="BC504" s="119" t="str">
        <f>IF(OR(D$10="", $B504="", D504="", BC$9=""), "", IFERROR(WORKDAY((DATE(YEAR($B504), MONTH($B504)+INDEX(Settings!$AM$19:$AM$33, MATCH(D$10, Settings!$Y$19:$Y$33, 0)), IF(INDEX(Settings!$AQ$19:$AQ$33, MATCH(D$10, Settings!$Y$19:$Y$33, 0))=0, DAY($B504), INDEX(Settings!$AQ$19:$AQ$33, MATCH(D$10, Settings!$Y$19:$Y$33, 0))))-1), 1, Settings!$AY$23:$AY$38), ""))</f>
        <v/>
      </c>
      <c r="BD504" s="119" t="str">
        <f>IF(OR(E$10="", $B504="", E504="", BD$9=""), "", IFERROR(WORKDAY((DATE(YEAR($B504), MONTH($B504)+INDEX(Settings!$AM$19:$AM$33, MATCH(E$10, Settings!$Y$19:$Y$33, 0)), IF(INDEX(Settings!$AQ$19:$AQ$33, MATCH(E$10, Settings!$Y$19:$Y$33, 0))=0, DAY($B504), INDEX(Settings!$AQ$19:$AQ$33, MATCH(E$10, Settings!$Y$19:$Y$33, 0))))-1), 1, Settings!$AY$23:$AY$38), ""))</f>
        <v/>
      </c>
      <c r="BE504" s="119" t="str">
        <f>IF(OR(F$10="", $B504="", F504="", BE$9=""), "", IFERROR(WORKDAY((DATE(YEAR($B504), MONTH($B504)+INDEX(Settings!$AM$19:$AM$33, MATCH(F$10, Settings!$Y$19:$Y$33, 0)), IF(INDEX(Settings!$AQ$19:$AQ$33, MATCH(F$10, Settings!$Y$19:$Y$33, 0))=0, DAY($B504), INDEX(Settings!$AQ$19:$AQ$33, MATCH(F$10, Settings!$Y$19:$Y$33, 0))))-1), 1, Settings!$AY$23:$AY$38), ""))</f>
        <v/>
      </c>
      <c r="BF504" s="119" t="str">
        <f>IF(OR(G$10="", $B504="", G504="", BF$9=""), "", IFERROR(WORKDAY((DATE(YEAR($B504), MONTH($B504)+INDEX(Settings!$AM$19:$AM$33, MATCH(G$10, Settings!$Y$19:$Y$33, 0)), IF(INDEX(Settings!$AQ$19:$AQ$33, MATCH(G$10, Settings!$Y$19:$Y$33, 0))=0, DAY($B504), INDEX(Settings!$AQ$19:$AQ$33, MATCH(G$10, Settings!$Y$19:$Y$33, 0))))-1), 1, Settings!$AY$23:$AY$38), ""))</f>
        <v/>
      </c>
      <c r="BG504" s="119" t="str">
        <f>IF(OR(H$10="", $B504="", H504="", BG$9=""), "", IFERROR(WORKDAY((DATE(YEAR($B504), MONTH($B504)+INDEX(Settings!$AM$19:$AM$33, MATCH(H$10, Settings!$Y$19:$Y$33, 0)), IF(INDEX(Settings!$AQ$19:$AQ$33, MATCH(H$10, Settings!$Y$19:$Y$33, 0))=0, DAY($B504), INDEX(Settings!$AQ$19:$AQ$33, MATCH(H$10, Settings!$Y$19:$Y$33, 0))))-1), 1, Settings!$AY$23:$AY$38), ""))</f>
        <v/>
      </c>
      <c r="BH504" s="119" t="str">
        <f>IF(OR(I$10="", $B504="", I504="", BH$9=""), "", IFERROR(WORKDAY((DATE(YEAR($B504), MONTH($B504)+INDEX(Settings!$AM$19:$AM$33, MATCH(I$10, Settings!$Y$19:$Y$33, 0)), IF(INDEX(Settings!$AQ$19:$AQ$33, MATCH(I$10, Settings!$Y$19:$Y$33, 0))=0, DAY($B504), INDEX(Settings!$AQ$19:$AQ$33, MATCH(I$10, Settings!$Y$19:$Y$33, 0))))-1), 1, Settings!$AY$23:$AY$38), ""))</f>
        <v/>
      </c>
      <c r="BI504" s="119" t="str">
        <f>IF(OR(J$10="", $B504="", J504="", BI$9=""), "", IFERROR(WORKDAY((DATE(YEAR($B504), MONTH($B504)+INDEX(Settings!$AM$19:$AM$33, MATCH(J$10, Settings!$Y$19:$Y$33, 0)), IF(INDEX(Settings!$AQ$19:$AQ$33, MATCH(J$10, Settings!$Y$19:$Y$33, 0))=0, DAY($B504), INDEX(Settings!$AQ$19:$AQ$33, MATCH(J$10, Settings!$Y$19:$Y$33, 0))))-1), 1, Settings!$AY$23:$AY$38), ""))</f>
        <v/>
      </c>
      <c r="BJ504" s="119" t="str">
        <f>IF(OR(K$10="", $B504="", K504="", BJ$9=""), "", IFERROR(WORKDAY((DATE(YEAR($B504), MONTH($B504)+INDEX(Settings!$AM$19:$AM$33, MATCH(K$10, Settings!$Y$19:$Y$33, 0)), IF(INDEX(Settings!$AQ$19:$AQ$33, MATCH(K$10, Settings!$Y$19:$Y$33, 0))=0, DAY($B504), INDEX(Settings!$AQ$19:$AQ$33, MATCH(K$10, Settings!$Y$19:$Y$33, 0))))-1), 1, Settings!$AY$23:$AY$38), ""))</f>
        <v/>
      </c>
      <c r="BK504" s="119" t="str">
        <f>IF(OR(L$10="", $B504="", L504="", BK$9=""), "", IFERROR(WORKDAY((DATE(YEAR($B504), MONTH($B504)+INDEX(Settings!$AM$19:$AM$33, MATCH(L$10, Settings!$Y$19:$Y$33, 0)), IF(INDEX(Settings!$AQ$19:$AQ$33, MATCH(L$10, Settings!$Y$19:$Y$33, 0))=0, DAY($B504), INDEX(Settings!$AQ$19:$AQ$33, MATCH(L$10, Settings!$Y$19:$Y$33, 0))))-1), 1, Settings!$AY$23:$AY$38), ""))</f>
        <v/>
      </c>
      <c r="BL504" s="119" t="str">
        <f>IF(OR(M$10="", $B504="", M504="", BL$9=""), "", IFERROR(WORKDAY((DATE(YEAR($B504), MONTH($B504)+INDEX(Settings!$AM$19:$AM$33, MATCH(M$10, Settings!$Y$19:$Y$33, 0)), IF(INDEX(Settings!$AQ$19:$AQ$33, MATCH(M$10, Settings!$Y$19:$Y$33, 0))=0, DAY($B504), INDEX(Settings!$AQ$19:$AQ$33, MATCH(M$10, Settings!$Y$19:$Y$33, 0))))-1), 1, Settings!$AY$23:$AY$38), ""))</f>
        <v/>
      </c>
      <c r="BM504" s="119" t="str">
        <f>IF(OR(N$10="", $B504="", N504="", BM$9=""), "", IFERROR(WORKDAY((DATE(YEAR($B504), MONTH($B504)+INDEX(Settings!$AM$19:$AM$33, MATCH(N$10, Settings!$Y$19:$Y$33, 0)), IF(INDEX(Settings!$AQ$19:$AQ$33, MATCH(N$10, Settings!$Y$19:$Y$33, 0))=0, DAY($B504), INDEX(Settings!$AQ$19:$AQ$33, MATCH(N$10, Settings!$Y$19:$Y$33, 0))))-1), 1, Settings!$AY$23:$AY$38), ""))</f>
        <v/>
      </c>
      <c r="BN504" s="119" t="str">
        <f>IF(OR(O$10="", $B504="", O504="", BN$9=""), "", IFERROR(WORKDAY((DATE(YEAR($B504), MONTH($B504)+INDEX(Settings!$AM$19:$AM$33, MATCH(O$10, Settings!$Y$19:$Y$33, 0)), IF(INDEX(Settings!$AQ$19:$AQ$33, MATCH(O$10, Settings!$Y$19:$Y$33, 0))=0, DAY($B504), INDEX(Settings!$AQ$19:$AQ$33, MATCH(O$10, Settings!$Y$19:$Y$33, 0))))-1), 1, Settings!$AY$23:$AY$38), ""))</f>
        <v/>
      </c>
      <c r="BO504" s="119" t="str">
        <f>IF(OR(P$10="", $B504="", P504="", BO$9=""), "", IFERROR(WORKDAY((DATE(YEAR($B504), MONTH($B504)+INDEX(Settings!$AM$19:$AM$33, MATCH(P$10, Settings!$Y$19:$Y$33, 0)), IF(INDEX(Settings!$AQ$19:$AQ$33, MATCH(P$10, Settings!$Y$19:$Y$33, 0))=0, DAY($B504), INDEX(Settings!$AQ$19:$AQ$33, MATCH(P$10, Settings!$Y$19:$Y$33, 0))))-1), 1, Settings!$AY$23:$AY$38), ""))</f>
        <v/>
      </c>
      <c r="BP504" s="120" t="str">
        <f>IF(OR(Q$10="", $B504="", Q504="", BP$9=""), "", IFERROR(WORKDAY((DATE(YEAR($B504), MONTH($B504)+INDEX(Settings!$AM$19:$AM$33, MATCH(Q$10, Settings!$Y$19:$Y$33, 0)), IF(INDEX(Settings!$AQ$19:$AQ$33, MATCH(Q$10, Settings!$Y$19:$Y$33, 0))=0, DAY($B504), INDEX(Settings!$AQ$19:$AQ$33, MATCH(Q$10, Settings!$Y$19:$Y$33, 0))))-1), 1, Settings!$AY$23:$AY$38), ""))</f>
        <v/>
      </c>
      <c r="BR504" s="118" t="str">
        <f>IF(BB504="", "", IF(BB504&lt;=$B504, WORKDAY(DATE(YEAR($BB504), MONTH(BB504)+1, DAY(BB504)-1), 1, Settings!$AY$23:$AY$38), BB504))</f>
        <v/>
      </c>
      <c r="BS504" s="119" t="str">
        <f>IF(BC504="", "", IF(BC504&lt;=$B504, WORKDAY(DATE(YEAR($BB504), MONTH(BC504)+1, DAY(BC504)-1), 1, Settings!$AY$23:$AY$38), BC504))</f>
        <v/>
      </c>
      <c r="BT504" s="119" t="str">
        <f>IF(BD504="", "", IF(BD504&lt;=$B504, WORKDAY(DATE(YEAR($BB504), MONTH(BD504)+1, DAY(BD504)-1), 1, Settings!$AY$23:$AY$38), BD504))</f>
        <v/>
      </c>
      <c r="BU504" s="119" t="str">
        <f>IF(BE504="", "", IF(BE504&lt;=$B504, WORKDAY(DATE(YEAR($BB504), MONTH(BE504)+1, DAY(BE504)-1), 1, Settings!$AY$23:$AY$38), BE504))</f>
        <v/>
      </c>
      <c r="BV504" s="119" t="str">
        <f>IF(BF504="", "", IF(BF504&lt;=$B504, WORKDAY(DATE(YEAR($BB504), MONTH(BF504)+1, DAY(BF504)-1), 1, Settings!$AY$23:$AY$38), BF504))</f>
        <v/>
      </c>
      <c r="BW504" s="119" t="str">
        <f>IF(BG504="", "", IF(BG504&lt;=$B504, WORKDAY(DATE(YEAR($BB504), MONTH(BG504)+1, DAY(BG504)-1), 1, Settings!$AY$23:$AY$38), BG504))</f>
        <v/>
      </c>
      <c r="BX504" s="119" t="str">
        <f>IF(BH504="", "", IF(BH504&lt;=$B504, WORKDAY(DATE(YEAR($BB504), MONTH(BH504)+1, DAY(BH504)-1), 1, Settings!$AY$23:$AY$38), BH504))</f>
        <v/>
      </c>
      <c r="BY504" s="119" t="str">
        <f>IF(BI504="", "", IF(BI504&lt;=$B504, WORKDAY(DATE(YEAR($BB504), MONTH(BI504)+1, DAY(BI504)-1), 1, Settings!$AY$23:$AY$38), BI504))</f>
        <v/>
      </c>
      <c r="BZ504" s="119" t="str">
        <f>IF(BJ504="", "", IF(BJ504&lt;=$B504, WORKDAY(DATE(YEAR($BB504), MONTH(BJ504)+1, DAY(BJ504)-1), 1, Settings!$AY$23:$AY$38), BJ504))</f>
        <v/>
      </c>
      <c r="CA504" s="119" t="str">
        <f>IF(BK504="", "", IF(BK504&lt;=$B504, WORKDAY(DATE(YEAR($BB504), MONTH(BK504)+1, DAY(BK504)-1), 1, Settings!$AY$23:$AY$38), BK504))</f>
        <v/>
      </c>
      <c r="CB504" s="119" t="str">
        <f>IF(BL504="", "", IF(BL504&lt;=$B504, WORKDAY(DATE(YEAR($BB504), MONTH(BL504)+1, DAY(BL504)-1), 1, Settings!$AY$23:$AY$38), BL504))</f>
        <v/>
      </c>
      <c r="CC504" s="119" t="str">
        <f>IF(BM504="", "", IF(BM504&lt;=$B504, WORKDAY(DATE(YEAR($BB504), MONTH(BM504)+1, DAY(BM504)-1), 1, Settings!$AY$23:$AY$38), BM504))</f>
        <v/>
      </c>
      <c r="CD504" s="119" t="str">
        <f>IF(BN504="", "", IF(BN504&lt;=$B504, WORKDAY(DATE(YEAR($BB504), MONTH(BN504)+1, DAY(BN504)-1), 1, Settings!$AY$23:$AY$38), BN504))</f>
        <v/>
      </c>
      <c r="CE504" s="119" t="str">
        <f>IF(BO504="", "", IF(BO504&lt;=$B504, WORKDAY(DATE(YEAR($BB504), MONTH(BO504)+1, DAY(BO504)-1), 1, Settings!$AY$23:$AY$38), BO504))</f>
        <v/>
      </c>
      <c r="CF504" s="120" t="str">
        <f>IF(BP504="", "", IF(BP504&lt;=$B504, WORKDAY(DATE(YEAR($BB504), MONTH(BP504)+1, DAY(BP504)-1), 1, Settings!$AY$23:$AY$38), BP504))</f>
        <v/>
      </c>
      <c r="CH504" s="48" t="str">
        <f t="shared" si="221"/>
        <v/>
      </c>
      <c r="CI504" s="49" t="str">
        <f t="shared" si="222"/>
        <v/>
      </c>
      <c r="CJ504" s="49" t="str">
        <f t="shared" si="223"/>
        <v/>
      </c>
      <c r="CK504" s="49" t="str">
        <f t="shared" si="224"/>
        <v/>
      </c>
      <c r="CL504" s="49" t="str">
        <f t="shared" si="225"/>
        <v/>
      </c>
      <c r="CM504" s="49" t="str">
        <f t="shared" si="226"/>
        <v/>
      </c>
      <c r="CN504" s="49" t="str">
        <f t="shared" si="227"/>
        <v/>
      </c>
      <c r="CO504" s="49" t="str">
        <f t="shared" si="228"/>
        <v/>
      </c>
      <c r="CP504" s="49" t="str">
        <f t="shared" si="229"/>
        <v/>
      </c>
      <c r="CQ504" s="49" t="str">
        <f t="shared" si="230"/>
        <v/>
      </c>
      <c r="CR504" s="49" t="str">
        <f t="shared" si="231"/>
        <v/>
      </c>
      <c r="CS504" s="49" t="str">
        <f t="shared" si="232"/>
        <v/>
      </c>
      <c r="CT504" s="49" t="str">
        <f t="shared" si="233"/>
        <v/>
      </c>
      <c r="CU504" s="49" t="str">
        <f t="shared" si="234"/>
        <v/>
      </c>
      <c r="CV504" s="16" t="str">
        <f t="shared" si="235"/>
        <v/>
      </c>
      <c r="CX504" s="48" t="str">
        <f t="shared" si="236"/>
        <v/>
      </c>
      <c r="CY504" s="49" t="str">
        <f t="shared" si="237"/>
        <v/>
      </c>
      <c r="CZ504" s="49" t="str">
        <f t="shared" si="238"/>
        <v/>
      </c>
      <c r="DA504" s="49" t="str">
        <f t="shared" si="239"/>
        <v/>
      </c>
      <c r="DB504" s="49" t="str">
        <f t="shared" si="240"/>
        <v/>
      </c>
      <c r="DC504" s="49" t="str">
        <f t="shared" si="241"/>
        <v/>
      </c>
      <c r="DD504" s="49" t="str">
        <f t="shared" si="242"/>
        <v/>
      </c>
      <c r="DE504" s="49" t="str">
        <f t="shared" si="243"/>
        <v/>
      </c>
      <c r="DF504" s="49" t="str">
        <f t="shared" si="244"/>
        <v/>
      </c>
      <c r="DG504" s="49" t="str">
        <f t="shared" si="245"/>
        <v/>
      </c>
      <c r="DH504" s="49" t="str">
        <f t="shared" si="246"/>
        <v/>
      </c>
      <c r="DI504" s="49" t="str">
        <f t="shared" si="247"/>
        <v/>
      </c>
      <c r="DJ504" s="49" t="str">
        <f t="shared" si="248"/>
        <v/>
      </c>
      <c r="DK504" s="49" t="str">
        <f t="shared" si="249"/>
        <v/>
      </c>
      <c r="DL504" s="16" t="str">
        <f t="shared" si="250"/>
        <v/>
      </c>
      <c r="DN504" s="17" t="str">
        <f t="shared" si="251"/>
        <v>Nov 2020</v>
      </c>
    </row>
    <row r="505" spans="1:118" x14ac:dyDescent="0.25">
      <c r="A505" s="30"/>
      <c r="B505" s="102">
        <f>IF(B504="", "", IFERROR(IF(B504+1&gt;Settings!$G$25, "", B504+1), ""))</f>
        <v>44141</v>
      </c>
      <c r="C505" s="294"/>
      <c r="D505" s="295"/>
      <c r="E505" s="295"/>
      <c r="F505" s="295"/>
      <c r="G505" s="295"/>
      <c r="H505" s="295"/>
      <c r="I505" s="295"/>
      <c r="J505" s="295"/>
      <c r="K505" s="295"/>
      <c r="L505" s="295"/>
      <c r="M505" s="295"/>
      <c r="N505" s="295"/>
      <c r="O505" s="295"/>
      <c r="P505" s="295"/>
      <c r="Q505" s="296"/>
      <c r="R505" s="30"/>
      <c r="T505" s="17" t="str">
        <f>IF($B505="", "", IF($B505&lt;Settings!$G$23, "Old", "New"))</f>
        <v>New</v>
      </c>
      <c r="AL505" s="118" t="str">
        <f>IF(OR($B505="", C505="", C$10="", AL$9), "", IFERROR($B505+INDEX(Settings!$AF$19:$AF$33, MATCH(C$10, Settings!$Y$19:$Y$33, 0))+IF(INDEX(Settings!$AI$19:$AI$33, MATCH(C$10, Settings!$Y$19:$Y$33, 0))="", 0, INDEX($AO$2:$AU$8, MATCH(TEXT($B505, "ddd"), $AN$2:$AN$8, 0), MATCH(INDEX(Settings!$AI$19:$AI$33, MATCH(C$10, Settings!$Y$19:$Y$33, 0)), $AO$1:$AU$1, 0))), 0))</f>
        <v/>
      </c>
      <c r="AM505" s="119" t="str">
        <f>IF(OR($B505="", D505="", D$10="", AM$9), "", IFERROR($B505+INDEX(Settings!$AF$19:$AF$33, MATCH(D$10, Settings!$Y$19:$Y$33, 0))+IF(INDEX(Settings!$AI$19:$AI$33, MATCH(D$10, Settings!$Y$19:$Y$33, 0))="", 0, INDEX($AO$2:$AU$8, MATCH(TEXT($B505, "ddd"), $AN$2:$AN$8, 0), MATCH(INDEX(Settings!$AI$19:$AI$33, MATCH(D$10, Settings!$Y$19:$Y$33, 0)), $AO$1:$AU$1, 0))), 0))</f>
        <v/>
      </c>
      <c r="AN505" s="119" t="str">
        <f>IF(OR($B505="", E505="", E$10="", AN$9), "", IFERROR($B505+INDEX(Settings!$AF$19:$AF$33, MATCH(E$10, Settings!$Y$19:$Y$33, 0))+IF(INDEX(Settings!$AI$19:$AI$33, MATCH(E$10, Settings!$Y$19:$Y$33, 0))="", 0, INDEX($AO$2:$AU$8, MATCH(TEXT($B505, "ddd"), $AN$2:$AN$8, 0), MATCH(INDEX(Settings!$AI$19:$AI$33, MATCH(E$10, Settings!$Y$19:$Y$33, 0)), $AO$1:$AU$1, 0))), 0))</f>
        <v/>
      </c>
      <c r="AO505" s="119" t="str">
        <f>IF(OR($B505="", F505="", F$10="", AO$9), "", IFERROR($B505+INDEX(Settings!$AF$19:$AF$33, MATCH(F$10, Settings!$Y$19:$Y$33, 0))+IF(INDEX(Settings!$AI$19:$AI$33, MATCH(F$10, Settings!$Y$19:$Y$33, 0))="", 0, INDEX($AO$2:$AU$8, MATCH(TEXT($B505, "ddd"), $AN$2:$AN$8, 0), MATCH(INDEX(Settings!$AI$19:$AI$33, MATCH(F$10, Settings!$Y$19:$Y$33, 0)), $AO$1:$AU$1, 0))), 0))</f>
        <v/>
      </c>
      <c r="AP505" s="119" t="str">
        <f>IF(OR($B505="", G505="", G$10="", AP$9), "", IFERROR($B505+INDEX(Settings!$AF$19:$AF$33, MATCH(G$10, Settings!$Y$19:$Y$33, 0))+IF(INDEX(Settings!$AI$19:$AI$33, MATCH(G$10, Settings!$Y$19:$Y$33, 0))="", 0, INDEX($AO$2:$AU$8, MATCH(TEXT($B505, "ddd"), $AN$2:$AN$8, 0), MATCH(INDEX(Settings!$AI$19:$AI$33, MATCH(G$10, Settings!$Y$19:$Y$33, 0)), $AO$1:$AU$1, 0))), 0))</f>
        <v/>
      </c>
      <c r="AQ505" s="119" t="str">
        <f>IF(OR($B505="", H505="", H$10="", AQ$9), "", IFERROR($B505+INDEX(Settings!$AF$19:$AF$33, MATCH(H$10, Settings!$Y$19:$Y$33, 0))+IF(INDEX(Settings!$AI$19:$AI$33, MATCH(H$10, Settings!$Y$19:$Y$33, 0))="", 0, INDEX($AO$2:$AU$8, MATCH(TEXT($B505, "ddd"), $AN$2:$AN$8, 0), MATCH(INDEX(Settings!$AI$19:$AI$33, MATCH(H$10, Settings!$Y$19:$Y$33, 0)), $AO$1:$AU$1, 0))), 0))</f>
        <v/>
      </c>
      <c r="AR505" s="119" t="str">
        <f>IF(OR($B505="", I505="", I$10="", AR$9), "", IFERROR($B505+INDEX(Settings!$AF$19:$AF$33, MATCH(I$10, Settings!$Y$19:$Y$33, 0))+IF(INDEX(Settings!$AI$19:$AI$33, MATCH(I$10, Settings!$Y$19:$Y$33, 0))="", 0, INDEX($AO$2:$AU$8, MATCH(TEXT($B505, "ddd"), $AN$2:$AN$8, 0), MATCH(INDEX(Settings!$AI$19:$AI$33, MATCH(I$10, Settings!$Y$19:$Y$33, 0)), $AO$1:$AU$1, 0))), 0))</f>
        <v/>
      </c>
      <c r="AS505" s="119" t="str">
        <f>IF(OR($B505="", J505="", J$10="", AS$9), "", IFERROR($B505+INDEX(Settings!$AF$19:$AF$33, MATCH(J$10, Settings!$Y$19:$Y$33, 0))+IF(INDEX(Settings!$AI$19:$AI$33, MATCH(J$10, Settings!$Y$19:$Y$33, 0))="", 0, INDEX($AO$2:$AU$8, MATCH(TEXT($B505, "ddd"), $AN$2:$AN$8, 0), MATCH(INDEX(Settings!$AI$19:$AI$33, MATCH(J$10, Settings!$Y$19:$Y$33, 0)), $AO$1:$AU$1, 0))), 0))</f>
        <v/>
      </c>
      <c r="AT505" s="119" t="str">
        <f>IF(OR($B505="", K505="", K$10="", AT$9), "", IFERROR($B505+INDEX(Settings!$AF$19:$AF$33, MATCH(K$10, Settings!$Y$19:$Y$33, 0))+IF(INDEX(Settings!$AI$19:$AI$33, MATCH(K$10, Settings!$Y$19:$Y$33, 0))="", 0, INDEX($AO$2:$AU$8, MATCH(TEXT($B505, "ddd"), $AN$2:$AN$8, 0), MATCH(INDEX(Settings!$AI$19:$AI$33, MATCH(K$10, Settings!$Y$19:$Y$33, 0)), $AO$1:$AU$1, 0))), 0))</f>
        <v/>
      </c>
      <c r="AU505" s="119" t="str">
        <f>IF(OR($B505="", L505="", L$10="", AU$9), "", IFERROR($B505+INDEX(Settings!$AF$19:$AF$33, MATCH(L$10, Settings!$Y$19:$Y$33, 0))+IF(INDEX(Settings!$AI$19:$AI$33, MATCH(L$10, Settings!$Y$19:$Y$33, 0))="", 0, INDEX($AO$2:$AU$8, MATCH(TEXT($B505, "ddd"), $AN$2:$AN$8, 0), MATCH(INDEX(Settings!$AI$19:$AI$33, MATCH(L$10, Settings!$Y$19:$Y$33, 0)), $AO$1:$AU$1, 0))), 0))</f>
        <v/>
      </c>
      <c r="AV505" s="119" t="str">
        <f>IF(OR($B505="", M505="", M$10="", AV$9), "", IFERROR($B505+INDEX(Settings!$AF$19:$AF$33, MATCH(M$10, Settings!$Y$19:$Y$33, 0))+IF(INDEX(Settings!$AI$19:$AI$33, MATCH(M$10, Settings!$Y$19:$Y$33, 0))="", 0, INDEX($AO$2:$AU$8, MATCH(TEXT($B505, "ddd"), $AN$2:$AN$8, 0), MATCH(INDEX(Settings!$AI$19:$AI$33, MATCH(M$10, Settings!$Y$19:$Y$33, 0)), $AO$1:$AU$1, 0))), 0))</f>
        <v/>
      </c>
      <c r="AW505" s="119" t="str">
        <f>IF(OR($B505="", N505="", N$10="", AW$9), "", IFERROR($B505+INDEX(Settings!$AF$19:$AF$33, MATCH(N$10, Settings!$Y$19:$Y$33, 0))+IF(INDEX(Settings!$AI$19:$AI$33, MATCH(N$10, Settings!$Y$19:$Y$33, 0))="", 0, INDEX($AO$2:$AU$8, MATCH(TEXT($B505, "ddd"), $AN$2:$AN$8, 0), MATCH(INDEX(Settings!$AI$19:$AI$33, MATCH(N$10, Settings!$Y$19:$Y$33, 0)), $AO$1:$AU$1, 0))), 0))</f>
        <v/>
      </c>
      <c r="AX505" s="119" t="str">
        <f>IF(OR($B505="", O505="", O$10="", AX$9), "", IFERROR($B505+INDEX(Settings!$AF$19:$AF$33, MATCH(O$10, Settings!$Y$19:$Y$33, 0))+IF(INDEX(Settings!$AI$19:$AI$33, MATCH(O$10, Settings!$Y$19:$Y$33, 0))="", 0, INDEX($AO$2:$AU$8, MATCH(TEXT($B505, "ddd"), $AN$2:$AN$8, 0), MATCH(INDEX(Settings!$AI$19:$AI$33, MATCH(O$10, Settings!$Y$19:$Y$33, 0)), $AO$1:$AU$1, 0))), 0))</f>
        <v/>
      </c>
      <c r="AY505" s="119" t="str">
        <f>IF(OR($B505="", P505="", P$10="", AY$9), "", IFERROR($B505+INDEX(Settings!$AF$19:$AF$33, MATCH(P$10, Settings!$Y$19:$Y$33, 0))+IF(INDEX(Settings!$AI$19:$AI$33, MATCH(P$10, Settings!$Y$19:$Y$33, 0))="", 0, INDEX($AO$2:$AU$8, MATCH(TEXT($B505, "ddd"), $AN$2:$AN$8, 0), MATCH(INDEX(Settings!$AI$19:$AI$33, MATCH(P$10, Settings!$Y$19:$Y$33, 0)), $AO$1:$AU$1, 0))), 0))</f>
        <v/>
      </c>
      <c r="AZ505" s="120" t="str">
        <f>IF(OR($B505="", Q505="", Q$10="", AZ$9), "", IFERROR($B505+INDEX(Settings!$AF$19:$AF$33, MATCH(Q$10, Settings!$Y$19:$Y$33, 0))+IF(INDEX(Settings!$AI$19:$AI$33, MATCH(Q$10, Settings!$Y$19:$Y$33, 0))="", 0, INDEX($AO$2:$AU$8, MATCH(TEXT($B505, "ddd"), $AN$2:$AN$8, 0), MATCH(INDEX(Settings!$AI$19:$AI$33, MATCH(Q$10, Settings!$Y$19:$Y$33, 0)), $AO$1:$AU$1, 0))), 0))</f>
        <v/>
      </c>
      <c r="BB505" s="118" t="str">
        <f>IF(OR(C$10="", $B505="", C505="", BB$9=""), "", IFERROR(WORKDAY((DATE(YEAR($B505), MONTH($B505)+INDEX(Settings!$AM$19:$AM$33, MATCH(C$10, Settings!$Y$19:$Y$33, 0)), IF(INDEX(Settings!$AQ$19:$AQ$33, MATCH(C$10, Settings!$Y$19:$Y$33, 0))=0, DAY($B505), INDEX(Settings!$AQ$19:$AQ$33, MATCH(C$10, Settings!$Y$19:$Y$33, 0))))-1), 1, Settings!$AY$23:$AY$38), ""))</f>
        <v/>
      </c>
      <c r="BC505" s="119" t="str">
        <f>IF(OR(D$10="", $B505="", D505="", BC$9=""), "", IFERROR(WORKDAY((DATE(YEAR($B505), MONTH($B505)+INDEX(Settings!$AM$19:$AM$33, MATCH(D$10, Settings!$Y$19:$Y$33, 0)), IF(INDEX(Settings!$AQ$19:$AQ$33, MATCH(D$10, Settings!$Y$19:$Y$33, 0))=0, DAY($B505), INDEX(Settings!$AQ$19:$AQ$33, MATCH(D$10, Settings!$Y$19:$Y$33, 0))))-1), 1, Settings!$AY$23:$AY$38), ""))</f>
        <v/>
      </c>
      <c r="BD505" s="119" t="str">
        <f>IF(OR(E$10="", $B505="", E505="", BD$9=""), "", IFERROR(WORKDAY((DATE(YEAR($B505), MONTH($B505)+INDEX(Settings!$AM$19:$AM$33, MATCH(E$10, Settings!$Y$19:$Y$33, 0)), IF(INDEX(Settings!$AQ$19:$AQ$33, MATCH(E$10, Settings!$Y$19:$Y$33, 0))=0, DAY($B505), INDEX(Settings!$AQ$19:$AQ$33, MATCH(E$10, Settings!$Y$19:$Y$33, 0))))-1), 1, Settings!$AY$23:$AY$38), ""))</f>
        <v/>
      </c>
      <c r="BE505" s="119" t="str">
        <f>IF(OR(F$10="", $B505="", F505="", BE$9=""), "", IFERROR(WORKDAY((DATE(YEAR($B505), MONTH($B505)+INDEX(Settings!$AM$19:$AM$33, MATCH(F$10, Settings!$Y$19:$Y$33, 0)), IF(INDEX(Settings!$AQ$19:$AQ$33, MATCH(F$10, Settings!$Y$19:$Y$33, 0))=0, DAY($B505), INDEX(Settings!$AQ$19:$AQ$33, MATCH(F$10, Settings!$Y$19:$Y$33, 0))))-1), 1, Settings!$AY$23:$AY$38), ""))</f>
        <v/>
      </c>
      <c r="BF505" s="119" t="str">
        <f>IF(OR(G$10="", $B505="", G505="", BF$9=""), "", IFERROR(WORKDAY((DATE(YEAR($B505), MONTH($B505)+INDEX(Settings!$AM$19:$AM$33, MATCH(G$10, Settings!$Y$19:$Y$33, 0)), IF(INDEX(Settings!$AQ$19:$AQ$33, MATCH(G$10, Settings!$Y$19:$Y$33, 0))=0, DAY($B505), INDEX(Settings!$AQ$19:$AQ$33, MATCH(G$10, Settings!$Y$19:$Y$33, 0))))-1), 1, Settings!$AY$23:$AY$38), ""))</f>
        <v/>
      </c>
      <c r="BG505" s="119" t="str">
        <f>IF(OR(H$10="", $B505="", H505="", BG$9=""), "", IFERROR(WORKDAY((DATE(YEAR($B505), MONTH($B505)+INDEX(Settings!$AM$19:$AM$33, MATCH(H$10, Settings!$Y$19:$Y$33, 0)), IF(INDEX(Settings!$AQ$19:$AQ$33, MATCH(H$10, Settings!$Y$19:$Y$33, 0))=0, DAY($B505), INDEX(Settings!$AQ$19:$AQ$33, MATCH(H$10, Settings!$Y$19:$Y$33, 0))))-1), 1, Settings!$AY$23:$AY$38), ""))</f>
        <v/>
      </c>
      <c r="BH505" s="119" t="str">
        <f>IF(OR(I$10="", $B505="", I505="", BH$9=""), "", IFERROR(WORKDAY((DATE(YEAR($B505), MONTH($B505)+INDEX(Settings!$AM$19:$AM$33, MATCH(I$10, Settings!$Y$19:$Y$33, 0)), IF(INDEX(Settings!$AQ$19:$AQ$33, MATCH(I$10, Settings!$Y$19:$Y$33, 0))=0, DAY($B505), INDEX(Settings!$AQ$19:$AQ$33, MATCH(I$10, Settings!$Y$19:$Y$33, 0))))-1), 1, Settings!$AY$23:$AY$38), ""))</f>
        <v/>
      </c>
      <c r="BI505" s="119" t="str">
        <f>IF(OR(J$10="", $B505="", J505="", BI$9=""), "", IFERROR(WORKDAY((DATE(YEAR($B505), MONTH($B505)+INDEX(Settings!$AM$19:$AM$33, MATCH(J$10, Settings!$Y$19:$Y$33, 0)), IF(INDEX(Settings!$AQ$19:$AQ$33, MATCH(J$10, Settings!$Y$19:$Y$33, 0))=0, DAY($B505), INDEX(Settings!$AQ$19:$AQ$33, MATCH(J$10, Settings!$Y$19:$Y$33, 0))))-1), 1, Settings!$AY$23:$AY$38), ""))</f>
        <v/>
      </c>
      <c r="BJ505" s="119" t="str">
        <f>IF(OR(K$10="", $B505="", K505="", BJ$9=""), "", IFERROR(WORKDAY((DATE(YEAR($B505), MONTH($B505)+INDEX(Settings!$AM$19:$AM$33, MATCH(K$10, Settings!$Y$19:$Y$33, 0)), IF(INDEX(Settings!$AQ$19:$AQ$33, MATCH(K$10, Settings!$Y$19:$Y$33, 0))=0, DAY($B505), INDEX(Settings!$AQ$19:$AQ$33, MATCH(K$10, Settings!$Y$19:$Y$33, 0))))-1), 1, Settings!$AY$23:$AY$38), ""))</f>
        <v/>
      </c>
      <c r="BK505" s="119" t="str">
        <f>IF(OR(L$10="", $B505="", L505="", BK$9=""), "", IFERROR(WORKDAY((DATE(YEAR($B505), MONTH($B505)+INDEX(Settings!$AM$19:$AM$33, MATCH(L$10, Settings!$Y$19:$Y$33, 0)), IF(INDEX(Settings!$AQ$19:$AQ$33, MATCH(L$10, Settings!$Y$19:$Y$33, 0))=0, DAY($B505), INDEX(Settings!$AQ$19:$AQ$33, MATCH(L$10, Settings!$Y$19:$Y$33, 0))))-1), 1, Settings!$AY$23:$AY$38), ""))</f>
        <v/>
      </c>
      <c r="BL505" s="119" t="str">
        <f>IF(OR(M$10="", $B505="", M505="", BL$9=""), "", IFERROR(WORKDAY((DATE(YEAR($B505), MONTH($B505)+INDEX(Settings!$AM$19:$AM$33, MATCH(M$10, Settings!$Y$19:$Y$33, 0)), IF(INDEX(Settings!$AQ$19:$AQ$33, MATCH(M$10, Settings!$Y$19:$Y$33, 0))=0, DAY($B505), INDEX(Settings!$AQ$19:$AQ$33, MATCH(M$10, Settings!$Y$19:$Y$33, 0))))-1), 1, Settings!$AY$23:$AY$38), ""))</f>
        <v/>
      </c>
      <c r="BM505" s="119" t="str">
        <f>IF(OR(N$10="", $B505="", N505="", BM$9=""), "", IFERROR(WORKDAY((DATE(YEAR($B505), MONTH($B505)+INDEX(Settings!$AM$19:$AM$33, MATCH(N$10, Settings!$Y$19:$Y$33, 0)), IF(INDEX(Settings!$AQ$19:$AQ$33, MATCH(N$10, Settings!$Y$19:$Y$33, 0))=0, DAY($B505), INDEX(Settings!$AQ$19:$AQ$33, MATCH(N$10, Settings!$Y$19:$Y$33, 0))))-1), 1, Settings!$AY$23:$AY$38), ""))</f>
        <v/>
      </c>
      <c r="BN505" s="119" t="str">
        <f>IF(OR(O$10="", $B505="", O505="", BN$9=""), "", IFERROR(WORKDAY((DATE(YEAR($B505), MONTH($B505)+INDEX(Settings!$AM$19:$AM$33, MATCH(O$10, Settings!$Y$19:$Y$33, 0)), IF(INDEX(Settings!$AQ$19:$AQ$33, MATCH(O$10, Settings!$Y$19:$Y$33, 0))=0, DAY($B505), INDEX(Settings!$AQ$19:$AQ$33, MATCH(O$10, Settings!$Y$19:$Y$33, 0))))-1), 1, Settings!$AY$23:$AY$38), ""))</f>
        <v/>
      </c>
      <c r="BO505" s="119" t="str">
        <f>IF(OR(P$10="", $B505="", P505="", BO$9=""), "", IFERROR(WORKDAY((DATE(YEAR($B505), MONTH($B505)+INDEX(Settings!$AM$19:$AM$33, MATCH(P$10, Settings!$Y$19:$Y$33, 0)), IF(INDEX(Settings!$AQ$19:$AQ$33, MATCH(P$10, Settings!$Y$19:$Y$33, 0))=0, DAY($B505), INDEX(Settings!$AQ$19:$AQ$33, MATCH(P$10, Settings!$Y$19:$Y$33, 0))))-1), 1, Settings!$AY$23:$AY$38), ""))</f>
        <v/>
      </c>
      <c r="BP505" s="120" t="str">
        <f>IF(OR(Q$10="", $B505="", Q505="", BP$9=""), "", IFERROR(WORKDAY((DATE(YEAR($B505), MONTH($B505)+INDEX(Settings!$AM$19:$AM$33, MATCH(Q$10, Settings!$Y$19:$Y$33, 0)), IF(INDEX(Settings!$AQ$19:$AQ$33, MATCH(Q$10, Settings!$Y$19:$Y$33, 0))=0, DAY($B505), INDEX(Settings!$AQ$19:$AQ$33, MATCH(Q$10, Settings!$Y$19:$Y$33, 0))))-1), 1, Settings!$AY$23:$AY$38), ""))</f>
        <v/>
      </c>
      <c r="BR505" s="118" t="str">
        <f>IF(BB505="", "", IF(BB505&lt;=$B505, WORKDAY(DATE(YEAR($BB505), MONTH(BB505)+1, DAY(BB505)-1), 1, Settings!$AY$23:$AY$38), BB505))</f>
        <v/>
      </c>
      <c r="BS505" s="119" t="str">
        <f>IF(BC505="", "", IF(BC505&lt;=$B505, WORKDAY(DATE(YEAR($BB505), MONTH(BC505)+1, DAY(BC505)-1), 1, Settings!$AY$23:$AY$38), BC505))</f>
        <v/>
      </c>
      <c r="BT505" s="119" t="str">
        <f>IF(BD505="", "", IF(BD505&lt;=$B505, WORKDAY(DATE(YEAR($BB505), MONTH(BD505)+1, DAY(BD505)-1), 1, Settings!$AY$23:$AY$38), BD505))</f>
        <v/>
      </c>
      <c r="BU505" s="119" t="str">
        <f>IF(BE505="", "", IF(BE505&lt;=$B505, WORKDAY(DATE(YEAR($BB505), MONTH(BE505)+1, DAY(BE505)-1), 1, Settings!$AY$23:$AY$38), BE505))</f>
        <v/>
      </c>
      <c r="BV505" s="119" t="str">
        <f>IF(BF505="", "", IF(BF505&lt;=$B505, WORKDAY(DATE(YEAR($BB505), MONTH(BF505)+1, DAY(BF505)-1), 1, Settings!$AY$23:$AY$38), BF505))</f>
        <v/>
      </c>
      <c r="BW505" s="119" t="str">
        <f>IF(BG505="", "", IF(BG505&lt;=$B505, WORKDAY(DATE(YEAR($BB505), MONTH(BG505)+1, DAY(BG505)-1), 1, Settings!$AY$23:$AY$38), BG505))</f>
        <v/>
      </c>
      <c r="BX505" s="119" t="str">
        <f>IF(BH505="", "", IF(BH505&lt;=$B505, WORKDAY(DATE(YEAR($BB505), MONTH(BH505)+1, DAY(BH505)-1), 1, Settings!$AY$23:$AY$38), BH505))</f>
        <v/>
      </c>
      <c r="BY505" s="119" t="str">
        <f>IF(BI505="", "", IF(BI505&lt;=$B505, WORKDAY(DATE(YEAR($BB505), MONTH(BI505)+1, DAY(BI505)-1), 1, Settings!$AY$23:$AY$38), BI505))</f>
        <v/>
      </c>
      <c r="BZ505" s="119" t="str">
        <f>IF(BJ505="", "", IF(BJ505&lt;=$B505, WORKDAY(DATE(YEAR($BB505), MONTH(BJ505)+1, DAY(BJ505)-1), 1, Settings!$AY$23:$AY$38), BJ505))</f>
        <v/>
      </c>
      <c r="CA505" s="119" t="str">
        <f>IF(BK505="", "", IF(BK505&lt;=$B505, WORKDAY(DATE(YEAR($BB505), MONTH(BK505)+1, DAY(BK505)-1), 1, Settings!$AY$23:$AY$38), BK505))</f>
        <v/>
      </c>
      <c r="CB505" s="119" t="str">
        <f>IF(BL505="", "", IF(BL505&lt;=$B505, WORKDAY(DATE(YEAR($BB505), MONTH(BL505)+1, DAY(BL505)-1), 1, Settings!$AY$23:$AY$38), BL505))</f>
        <v/>
      </c>
      <c r="CC505" s="119" t="str">
        <f>IF(BM505="", "", IF(BM505&lt;=$B505, WORKDAY(DATE(YEAR($BB505), MONTH(BM505)+1, DAY(BM505)-1), 1, Settings!$AY$23:$AY$38), BM505))</f>
        <v/>
      </c>
      <c r="CD505" s="119" t="str">
        <f>IF(BN505="", "", IF(BN505&lt;=$B505, WORKDAY(DATE(YEAR($BB505), MONTH(BN505)+1, DAY(BN505)-1), 1, Settings!$AY$23:$AY$38), BN505))</f>
        <v/>
      </c>
      <c r="CE505" s="119" t="str">
        <f>IF(BO505="", "", IF(BO505&lt;=$B505, WORKDAY(DATE(YEAR($BB505), MONTH(BO505)+1, DAY(BO505)-1), 1, Settings!$AY$23:$AY$38), BO505))</f>
        <v/>
      </c>
      <c r="CF505" s="120" t="str">
        <f>IF(BP505="", "", IF(BP505&lt;=$B505, WORKDAY(DATE(YEAR($BB505), MONTH(BP505)+1, DAY(BP505)-1), 1, Settings!$AY$23:$AY$38), BP505))</f>
        <v/>
      </c>
      <c r="CH505" s="48" t="str">
        <f t="shared" si="221"/>
        <v/>
      </c>
      <c r="CI505" s="49" t="str">
        <f t="shared" si="222"/>
        <v/>
      </c>
      <c r="CJ505" s="49" t="str">
        <f t="shared" si="223"/>
        <v/>
      </c>
      <c r="CK505" s="49" t="str">
        <f t="shared" si="224"/>
        <v/>
      </c>
      <c r="CL505" s="49" t="str">
        <f t="shared" si="225"/>
        <v/>
      </c>
      <c r="CM505" s="49" t="str">
        <f t="shared" si="226"/>
        <v/>
      </c>
      <c r="CN505" s="49" t="str">
        <f t="shared" si="227"/>
        <v/>
      </c>
      <c r="CO505" s="49" t="str">
        <f t="shared" si="228"/>
        <v/>
      </c>
      <c r="CP505" s="49" t="str">
        <f t="shared" si="229"/>
        <v/>
      </c>
      <c r="CQ505" s="49" t="str">
        <f t="shared" si="230"/>
        <v/>
      </c>
      <c r="CR505" s="49" t="str">
        <f t="shared" si="231"/>
        <v/>
      </c>
      <c r="CS505" s="49" t="str">
        <f t="shared" si="232"/>
        <v/>
      </c>
      <c r="CT505" s="49" t="str">
        <f t="shared" si="233"/>
        <v/>
      </c>
      <c r="CU505" s="49" t="str">
        <f t="shared" si="234"/>
        <v/>
      </c>
      <c r="CV505" s="16" t="str">
        <f t="shared" si="235"/>
        <v/>
      </c>
      <c r="CX505" s="48" t="str">
        <f t="shared" si="236"/>
        <v/>
      </c>
      <c r="CY505" s="49" t="str">
        <f t="shared" si="237"/>
        <v/>
      </c>
      <c r="CZ505" s="49" t="str">
        <f t="shared" si="238"/>
        <v/>
      </c>
      <c r="DA505" s="49" t="str">
        <f t="shared" si="239"/>
        <v/>
      </c>
      <c r="DB505" s="49" t="str">
        <f t="shared" si="240"/>
        <v/>
      </c>
      <c r="DC505" s="49" t="str">
        <f t="shared" si="241"/>
        <v/>
      </c>
      <c r="DD505" s="49" t="str">
        <f t="shared" si="242"/>
        <v/>
      </c>
      <c r="DE505" s="49" t="str">
        <f t="shared" si="243"/>
        <v/>
      </c>
      <c r="DF505" s="49" t="str">
        <f t="shared" si="244"/>
        <v/>
      </c>
      <c r="DG505" s="49" t="str">
        <f t="shared" si="245"/>
        <v/>
      </c>
      <c r="DH505" s="49" t="str">
        <f t="shared" si="246"/>
        <v/>
      </c>
      <c r="DI505" s="49" t="str">
        <f t="shared" si="247"/>
        <v/>
      </c>
      <c r="DJ505" s="49" t="str">
        <f t="shared" si="248"/>
        <v/>
      </c>
      <c r="DK505" s="49" t="str">
        <f t="shared" si="249"/>
        <v/>
      </c>
      <c r="DL505" s="16" t="str">
        <f t="shared" si="250"/>
        <v/>
      </c>
      <c r="DN505" s="17" t="str">
        <f t="shared" si="251"/>
        <v>Nov 2020</v>
      </c>
    </row>
    <row r="506" spans="1:118" x14ac:dyDescent="0.25">
      <c r="A506" s="30"/>
      <c r="B506" s="102">
        <f>IF(B505="", "", IFERROR(IF(B505+1&gt;Settings!$G$25, "", B505+1), ""))</f>
        <v>44142</v>
      </c>
      <c r="C506" s="294"/>
      <c r="D506" s="295"/>
      <c r="E506" s="295"/>
      <c r="F506" s="295"/>
      <c r="G506" s="295"/>
      <c r="H506" s="295"/>
      <c r="I506" s="295"/>
      <c r="J506" s="295"/>
      <c r="K506" s="295"/>
      <c r="L506" s="295"/>
      <c r="M506" s="295"/>
      <c r="N506" s="295"/>
      <c r="O506" s="295"/>
      <c r="P506" s="295"/>
      <c r="Q506" s="296"/>
      <c r="R506" s="30"/>
      <c r="T506" s="17" t="str">
        <f>IF($B506="", "", IF($B506&lt;Settings!$G$23, "Old", "New"))</f>
        <v>New</v>
      </c>
      <c r="AL506" s="118" t="str">
        <f>IF(OR($B506="", C506="", C$10="", AL$9), "", IFERROR($B506+INDEX(Settings!$AF$19:$AF$33, MATCH(C$10, Settings!$Y$19:$Y$33, 0))+IF(INDEX(Settings!$AI$19:$AI$33, MATCH(C$10, Settings!$Y$19:$Y$33, 0))="", 0, INDEX($AO$2:$AU$8, MATCH(TEXT($B506, "ddd"), $AN$2:$AN$8, 0), MATCH(INDEX(Settings!$AI$19:$AI$33, MATCH(C$10, Settings!$Y$19:$Y$33, 0)), $AO$1:$AU$1, 0))), 0))</f>
        <v/>
      </c>
      <c r="AM506" s="119" t="str">
        <f>IF(OR($B506="", D506="", D$10="", AM$9), "", IFERROR($B506+INDEX(Settings!$AF$19:$AF$33, MATCH(D$10, Settings!$Y$19:$Y$33, 0))+IF(INDEX(Settings!$AI$19:$AI$33, MATCH(D$10, Settings!$Y$19:$Y$33, 0))="", 0, INDEX($AO$2:$AU$8, MATCH(TEXT($B506, "ddd"), $AN$2:$AN$8, 0), MATCH(INDEX(Settings!$AI$19:$AI$33, MATCH(D$10, Settings!$Y$19:$Y$33, 0)), $AO$1:$AU$1, 0))), 0))</f>
        <v/>
      </c>
      <c r="AN506" s="119" t="str">
        <f>IF(OR($B506="", E506="", E$10="", AN$9), "", IFERROR($B506+INDEX(Settings!$AF$19:$AF$33, MATCH(E$10, Settings!$Y$19:$Y$33, 0))+IF(INDEX(Settings!$AI$19:$AI$33, MATCH(E$10, Settings!$Y$19:$Y$33, 0))="", 0, INDEX($AO$2:$AU$8, MATCH(TEXT($B506, "ddd"), $AN$2:$AN$8, 0), MATCH(INDEX(Settings!$AI$19:$AI$33, MATCH(E$10, Settings!$Y$19:$Y$33, 0)), $AO$1:$AU$1, 0))), 0))</f>
        <v/>
      </c>
      <c r="AO506" s="119" t="str">
        <f>IF(OR($B506="", F506="", F$10="", AO$9), "", IFERROR($B506+INDEX(Settings!$AF$19:$AF$33, MATCH(F$10, Settings!$Y$19:$Y$33, 0))+IF(INDEX(Settings!$AI$19:$AI$33, MATCH(F$10, Settings!$Y$19:$Y$33, 0))="", 0, INDEX($AO$2:$AU$8, MATCH(TEXT($B506, "ddd"), $AN$2:$AN$8, 0), MATCH(INDEX(Settings!$AI$19:$AI$33, MATCH(F$10, Settings!$Y$19:$Y$33, 0)), $AO$1:$AU$1, 0))), 0))</f>
        <v/>
      </c>
      <c r="AP506" s="119" t="str">
        <f>IF(OR($B506="", G506="", G$10="", AP$9), "", IFERROR($B506+INDEX(Settings!$AF$19:$AF$33, MATCH(G$10, Settings!$Y$19:$Y$33, 0))+IF(INDEX(Settings!$AI$19:$AI$33, MATCH(G$10, Settings!$Y$19:$Y$33, 0))="", 0, INDEX($AO$2:$AU$8, MATCH(TEXT($B506, "ddd"), $AN$2:$AN$8, 0), MATCH(INDEX(Settings!$AI$19:$AI$33, MATCH(G$10, Settings!$Y$19:$Y$33, 0)), $AO$1:$AU$1, 0))), 0))</f>
        <v/>
      </c>
      <c r="AQ506" s="119" t="str">
        <f>IF(OR($B506="", H506="", H$10="", AQ$9), "", IFERROR($B506+INDEX(Settings!$AF$19:$AF$33, MATCH(H$10, Settings!$Y$19:$Y$33, 0))+IF(INDEX(Settings!$AI$19:$AI$33, MATCH(H$10, Settings!$Y$19:$Y$33, 0))="", 0, INDEX($AO$2:$AU$8, MATCH(TEXT($B506, "ddd"), $AN$2:$AN$8, 0), MATCH(INDEX(Settings!$AI$19:$AI$33, MATCH(H$10, Settings!$Y$19:$Y$33, 0)), $AO$1:$AU$1, 0))), 0))</f>
        <v/>
      </c>
      <c r="AR506" s="119" t="str">
        <f>IF(OR($B506="", I506="", I$10="", AR$9), "", IFERROR($B506+INDEX(Settings!$AF$19:$AF$33, MATCH(I$10, Settings!$Y$19:$Y$33, 0))+IF(INDEX(Settings!$AI$19:$AI$33, MATCH(I$10, Settings!$Y$19:$Y$33, 0))="", 0, INDEX($AO$2:$AU$8, MATCH(TEXT($B506, "ddd"), $AN$2:$AN$8, 0), MATCH(INDEX(Settings!$AI$19:$AI$33, MATCH(I$10, Settings!$Y$19:$Y$33, 0)), $AO$1:$AU$1, 0))), 0))</f>
        <v/>
      </c>
      <c r="AS506" s="119" t="str">
        <f>IF(OR($B506="", J506="", J$10="", AS$9), "", IFERROR($B506+INDEX(Settings!$AF$19:$AF$33, MATCH(J$10, Settings!$Y$19:$Y$33, 0))+IF(INDEX(Settings!$AI$19:$AI$33, MATCH(J$10, Settings!$Y$19:$Y$33, 0))="", 0, INDEX($AO$2:$AU$8, MATCH(TEXT($B506, "ddd"), $AN$2:$AN$8, 0), MATCH(INDEX(Settings!$AI$19:$AI$33, MATCH(J$10, Settings!$Y$19:$Y$33, 0)), $AO$1:$AU$1, 0))), 0))</f>
        <v/>
      </c>
      <c r="AT506" s="119" t="str">
        <f>IF(OR($B506="", K506="", K$10="", AT$9), "", IFERROR($B506+INDEX(Settings!$AF$19:$AF$33, MATCH(K$10, Settings!$Y$19:$Y$33, 0))+IF(INDEX(Settings!$AI$19:$AI$33, MATCH(K$10, Settings!$Y$19:$Y$33, 0))="", 0, INDEX($AO$2:$AU$8, MATCH(TEXT($B506, "ddd"), $AN$2:$AN$8, 0), MATCH(INDEX(Settings!$AI$19:$AI$33, MATCH(K$10, Settings!$Y$19:$Y$33, 0)), $AO$1:$AU$1, 0))), 0))</f>
        <v/>
      </c>
      <c r="AU506" s="119" t="str">
        <f>IF(OR($B506="", L506="", L$10="", AU$9), "", IFERROR($B506+INDEX(Settings!$AF$19:$AF$33, MATCH(L$10, Settings!$Y$19:$Y$33, 0))+IF(INDEX(Settings!$AI$19:$AI$33, MATCH(L$10, Settings!$Y$19:$Y$33, 0))="", 0, INDEX($AO$2:$AU$8, MATCH(TEXT($B506, "ddd"), $AN$2:$AN$8, 0), MATCH(INDEX(Settings!$AI$19:$AI$33, MATCH(L$10, Settings!$Y$19:$Y$33, 0)), $AO$1:$AU$1, 0))), 0))</f>
        <v/>
      </c>
      <c r="AV506" s="119" t="str">
        <f>IF(OR($B506="", M506="", M$10="", AV$9), "", IFERROR($B506+INDEX(Settings!$AF$19:$AF$33, MATCH(M$10, Settings!$Y$19:$Y$33, 0))+IF(INDEX(Settings!$AI$19:$AI$33, MATCH(M$10, Settings!$Y$19:$Y$33, 0))="", 0, INDEX($AO$2:$AU$8, MATCH(TEXT($B506, "ddd"), $AN$2:$AN$8, 0), MATCH(INDEX(Settings!$AI$19:$AI$33, MATCH(M$10, Settings!$Y$19:$Y$33, 0)), $AO$1:$AU$1, 0))), 0))</f>
        <v/>
      </c>
      <c r="AW506" s="119" t="str">
        <f>IF(OR($B506="", N506="", N$10="", AW$9), "", IFERROR($B506+INDEX(Settings!$AF$19:$AF$33, MATCH(N$10, Settings!$Y$19:$Y$33, 0))+IF(INDEX(Settings!$AI$19:$AI$33, MATCH(N$10, Settings!$Y$19:$Y$33, 0))="", 0, INDEX($AO$2:$AU$8, MATCH(TEXT($B506, "ddd"), $AN$2:$AN$8, 0), MATCH(INDEX(Settings!$AI$19:$AI$33, MATCH(N$10, Settings!$Y$19:$Y$33, 0)), $AO$1:$AU$1, 0))), 0))</f>
        <v/>
      </c>
      <c r="AX506" s="119" t="str">
        <f>IF(OR($B506="", O506="", O$10="", AX$9), "", IFERROR($B506+INDEX(Settings!$AF$19:$AF$33, MATCH(O$10, Settings!$Y$19:$Y$33, 0))+IF(INDEX(Settings!$AI$19:$AI$33, MATCH(O$10, Settings!$Y$19:$Y$33, 0))="", 0, INDEX($AO$2:$AU$8, MATCH(TEXT($B506, "ddd"), $AN$2:$AN$8, 0), MATCH(INDEX(Settings!$AI$19:$AI$33, MATCH(O$10, Settings!$Y$19:$Y$33, 0)), $AO$1:$AU$1, 0))), 0))</f>
        <v/>
      </c>
      <c r="AY506" s="119" t="str">
        <f>IF(OR($B506="", P506="", P$10="", AY$9), "", IFERROR($B506+INDEX(Settings!$AF$19:$AF$33, MATCH(P$10, Settings!$Y$19:$Y$33, 0))+IF(INDEX(Settings!$AI$19:$AI$33, MATCH(P$10, Settings!$Y$19:$Y$33, 0))="", 0, INDEX($AO$2:$AU$8, MATCH(TEXT($B506, "ddd"), $AN$2:$AN$8, 0), MATCH(INDEX(Settings!$AI$19:$AI$33, MATCH(P$10, Settings!$Y$19:$Y$33, 0)), $AO$1:$AU$1, 0))), 0))</f>
        <v/>
      </c>
      <c r="AZ506" s="120" t="str">
        <f>IF(OR($B506="", Q506="", Q$10="", AZ$9), "", IFERROR($B506+INDEX(Settings!$AF$19:$AF$33, MATCH(Q$10, Settings!$Y$19:$Y$33, 0))+IF(INDEX(Settings!$AI$19:$AI$33, MATCH(Q$10, Settings!$Y$19:$Y$33, 0))="", 0, INDEX($AO$2:$AU$8, MATCH(TEXT($B506, "ddd"), $AN$2:$AN$8, 0), MATCH(INDEX(Settings!$AI$19:$AI$33, MATCH(Q$10, Settings!$Y$19:$Y$33, 0)), $AO$1:$AU$1, 0))), 0))</f>
        <v/>
      </c>
      <c r="BB506" s="118" t="str">
        <f>IF(OR(C$10="", $B506="", C506="", BB$9=""), "", IFERROR(WORKDAY((DATE(YEAR($B506), MONTH($B506)+INDEX(Settings!$AM$19:$AM$33, MATCH(C$10, Settings!$Y$19:$Y$33, 0)), IF(INDEX(Settings!$AQ$19:$AQ$33, MATCH(C$10, Settings!$Y$19:$Y$33, 0))=0, DAY($B506), INDEX(Settings!$AQ$19:$AQ$33, MATCH(C$10, Settings!$Y$19:$Y$33, 0))))-1), 1, Settings!$AY$23:$AY$38), ""))</f>
        <v/>
      </c>
      <c r="BC506" s="119" t="str">
        <f>IF(OR(D$10="", $B506="", D506="", BC$9=""), "", IFERROR(WORKDAY((DATE(YEAR($B506), MONTH($B506)+INDEX(Settings!$AM$19:$AM$33, MATCH(D$10, Settings!$Y$19:$Y$33, 0)), IF(INDEX(Settings!$AQ$19:$AQ$33, MATCH(D$10, Settings!$Y$19:$Y$33, 0))=0, DAY($B506), INDEX(Settings!$AQ$19:$AQ$33, MATCH(D$10, Settings!$Y$19:$Y$33, 0))))-1), 1, Settings!$AY$23:$AY$38), ""))</f>
        <v/>
      </c>
      <c r="BD506" s="119" t="str">
        <f>IF(OR(E$10="", $B506="", E506="", BD$9=""), "", IFERROR(WORKDAY((DATE(YEAR($B506), MONTH($B506)+INDEX(Settings!$AM$19:$AM$33, MATCH(E$10, Settings!$Y$19:$Y$33, 0)), IF(INDEX(Settings!$AQ$19:$AQ$33, MATCH(E$10, Settings!$Y$19:$Y$33, 0))=0, DAY($B506), INDEX(Settings!$AQ$19:$AQ$33, MATCH(E$10, Settings!$Y$19:$Y$33, 0))))-1), 1, Settings!$AY$23:$AY$38), ""))</f>
        <v/>
      </c>
      <c r="BE506" s="119" t="str">
        <f>IF(OR(F$10="", $B506="", F506="", BE$9=""), "", IFERROR(WORKDAY((DATE(YEAR($B506), MONTH($B506)+INDEX(Settings!$AM$19:$AM$33, MATCH(F$10, Settings!$Y$19:$Y$33, 0)), IF(INDEX(Settings!$AQ$19:$AQ$33, MATCH(F$10, Settings!$Y$19:$Y$33, 0))=0, DAY($B506), INDEX(Settings!$AQ$19:$AQ$33, MATCH(F$10, Settings!$Y$19:$Y$33, 0))))-1), 1, Settings!$AY$23:$AY$38), ""))</f>
        <v/>
      </c>
      <c r="BF506" s="119" t="str">
        <f>IF(OR(G$10="", $B506="", G506="", BF$9=""), "", IFERROR(WORKDAY((DATE(YEAR($B506), MONTH($B506)+INDEX(Settings!$AM$19:$AM$33, MATCH(G$10, Settings!$Y$19:$Y$33, 0)), IF(INDEX(Settings!$AQ$19:$AQ$33, MATCH(G$10, Settings!$Y$19:$Y$33, 0))=0, DAY($B506), INDEX(Settings!$AQ$19:$AQ$33, MATCH(G$10, Settings!$Y$19:$Y$33, 0))))-1), 1, Settings!$AY$23:$AY$38), ""))</f>
        <v/>
      </c>
      <c r="BG506" s="119" t="str">
        <f>IF(OR(H$10="", $B506="", H506="", BG$9=""), "", IFERROR(WORKDAY((DATE(YEAR($B506), MONTH($B506)+INDEX(Settings!$AM$19:$AM$33, MATCH(H$10, Settings!$Y$19:$Y$33, 0)), IF(INDEX(Settings!$AQ$19:$AQ$33, MATCH(H$10, Settings!$Y$19:$Y$33, 0))=0, DAY($B506), INDEX(Settings!$AQ$19:$AQ$33, MATCH(H$10, Settings!$Y$19:$Y$33, 0))))-1), 1, Settings!$AY$23:$AY$38), ""))</f>
        <v/>
      </c>
      <c r="BH506" s="119" t="str">
        <f>IF(OR(I$10="", $B506="", I506="", BH$9=""), "", IFERROR(WORKDAY((DATE(YEAR($B506), MONTH($B506)+INDEX(Settings!$AM$19:$AM$33, MATCH(I$10, Settings!$Y$19:$Y$33, 0)), IF(INDEX(Settings!$AQ$19:$AQ$33, MATCH(I$10, Settings!$Y$19:$Y$33, 0))=0, DAY($B506), INDEX(Settings!$AQ$19:$AQ$33, MATCH(I$10, Settings!$Y$19:$Y$33, 0))))-1), 1, Settings!$AY$23:$AY$38), ""))</f>
        <v/>
      </c>
      <c r="BI506" s="119" t="str">
        <f>IF(OR(J$10="", $B506="", J506="", BI$9=""), "", IFERROR(WORKDAY((DATE(YEAR($B506), MONTH($B506)+INDEX(Settings!$AM$19:$AM$33, MATCH(J$10, Settings!$Y$19:$Y$33, 0)), IF(INDEX(Settings!$AQ$19:$AQ$33, MATCH(J$10, Settings!$Y$19:$Y$33, 0))=0, DAY($B506), INDEX(Settings!$AQ$19:$AQ$33, MATCH(J$10, Settings!$Y$19:$Y$33, 0))))-1), 1, Settings!$AY$23:$AY$38), ""))</f>
        <v/>
      </c>
      <c r="BJ506" s="119" t="str">
        <f>IF(OR(K$10="", $B506="", K506="", BJ$9=""), "", IFERROR(WORKDAY((DATE(YEAR($B506), MONTH($B506)+INDEX(Settings!$AM$19:$AM$33, MATCH(K$10, Settings!$Y$19:$Y$33, 0)), IF(INDEX(Settings!$AQ$19:$AQ$33, MATCH(K$10, Settings!$Y$19:$Y$33, 0))=0, DAY($B506), INDEX(Settings!$AQ$19:$AQ$33, MATCH(K$10, Settings!$Y$19:$Y$33, 0))))-1), 1, Settings!$AY$23:$AY$38), ""))</f>
        <v/>
      </c>
      <c r="BK506" s="119" t="str">
        <f>IF(OR(L$10="", $B506="", L506="", BK$9=""), "", IFERROR(WORKDAY((DATE(YEAR($B506), MONTH($B506)+INDEX(Settings!$AM$19:$AM$33, MATCH(L$10, Settings!$Y$19:$Y$33, 0)), IF(INDEX(Settings!$AQ$19:$AQ$33, MATCH(L$10, Settings!$Y$19:$Y$33, 0))=0, DAY($B506), INDEX(Settings!$AQ$19:$AQ$33, MATCH(L$10, Settings!$Y$19:$Y$33, 0))))-1), 1, Settings!$AY$23:$AY$38), ""))</f>
        <v/>
      </c>
      <c r="BL506" s="119" t="str">
        <f>IF(OR(M$10="", $B506="", M506="", BL$9=""), "", IFERROR(WORKDAY((DATE(YEAR($B506), MONTH($B506)+INDEX(Settings!$AM$19:$AM$33, MATCH(M$10, Settings!$Y$19:$Y$33, 0)), IF(INDEX(Settings!$AQ$19:$AQ$33, MATCH(M$10, Settings!$Y$19:$Y$33, 0))=0, DAY($B506), INDEX(Settings!$AQ$19:$AQ$33, MATCH(M$10, Settings!$Y$19:$Y$33, 0))))-1), 1, Settings!$AY$23:$AY$38), ""))</f>
        <v/>
      </c>
      <c r="BM506" s="119" t="str">
        <f>IF(OR(N$10="", $B506="", N506="", BM$9=""), "", IFERROR(WORKDAY((DATE(YEAR($B506), MONTH($B506)+INDEX(Settings!$AM$19:$AM$33, MATCH(N$10, Settings!$Y$19:$Y$33, 0)), IF(INDEX(Settings!$AQ$19:$AQ$33, MATCH(N$10, Settings!$Y$19:$Y$33, 0))=0, DAY($B506), INDEX(Settings!$AQ$19:$AQ$33, MATCH(N$10, Settings!$Y$19:$Y$33, 0))))-1), 1, Settings!$AY$23:$AY$38), ""))</f>
        <v/>
      </c>
      <c r="BN506" s="119" t="str">
        <f>IF(OR(O$10="", $B506="", O506="", BN$9=""), "", IFERROR(WORKDAY((DATE(YEAR($B506), MONTH($B506)+INDEX(Settings!$AM$19:$AM$33, MATCH(O$10, Settings!$Y$19:$Y$33, 0)), IF(INDEX(Settings!$AQ$19:$AQ$33, MATCH(O$10, Settings!$Y$19:$Y$33, 0))=0, DAY($B506), INDEX(Settings!$AQ$19:$AQ$33, MATCH(O$10, Settings!$Y$19:$Y$33, 0))))-1), 1, Settings!$AY$23:$AY$38), ""))</f>
        <v/>
      </c>
      <c r="BO506" s="119" t="str">
        <f>IF(OR(P$10="", $B506="", P506="", BO$9=""), "", IFERROR(WORKDAY((DATE(YEAR($B506), MONTH($B506)+INDEX(Settings!$AM$19:$AM$33, MATCH(P$10, Settings!$Y$19:$Y$33, 0)), IF(INDEX(Settings!$AQ$19:$AQ$33, MATCH(P$10, Settings!$Y$19:$Y$33, 0))=0, DAY($B506), INDEX(Settings!$AQ$19:$AQ$33, MATCH(P$10, Settings!$Y$19:$Y$33, 0))))-1), 1, Settings!$AY$23:$AY$38), ""))</f>
        <v/>
      </c>
      <c r="BP506" s="120" t="str">
        <f>IF(OR(Q$10="", $B506="", Q506="", BP$9=""), "", IFERROR(WORKDAY((DATE(YEAR($B506), MONTH($B506)+INDEX(Settings!$AM$19:$AM$33, MATCH(Q$10, Settings!$Y$19:$Y$33, 0)), IF(INDEX(Settings!$AQ$19:$AQ$33, MATCH(Q$10, Settings!$Y$19:$Y$33, 0))=0, DAY($B506), INDEX(Settings!$AQ$19:$AQ$33, MATCH(Q$10, Settings!$Y$19:$Y$33, 0))))-1), 1, Settings!$AY$23:$AY$38), ""))</f>
        <v/>
      </c>
      <c r="BR506" s="118" t="str">
        <f>IF(BB506="", "", IF(BB506&lt;=$B506, WORKDAY(DATE(YEAR($BB506), MONTH(BB506)+1, DAY(BB506)-1), 1, Settings!$AY$23:$AY$38), BB506))</f>
        <v/>
      </c>
      <c r="BS506" s="119" t="str">
        <f>IF(BC506="", "", IF(BC506&lt;=$B506, WORKDAY(DATE(YEAR($BB506), MONTH(BC506)+1, DAY(BC506)-1), 1, Settings!$AY$23:$AY$38), BC506))</f>
        <v/>
      </c>
      <c r="BT506" s="119" t="str">
        <f>IF(BD506="", "", IF(BD506&lt;=$B506, WORKDAY(DATE(YEAR($BB506), MONTH(BD506)+1, DAY(BD506)-1), 1, Settings!$AY$23:$AY$38), BD506))</f>
        <v/>
      </c>
      <c r="BU506" s="119" t="str">
        <f>IF(BE506="", "", IF(BE506&lt;=$B506, WORKDAY(DATE(YEAR($BB506), MONTH(BE506)+1, DAY(BE506)-1), 1, Settings!$AY$23:$AY$38), BE506))</f>
        <v/>
      </c>
      <c r="BV506" s="119" t="str">
        <f>IF(BF506="", "", IF(BF506&lt;=$B506, WORKDAY(DATE(YEAR($BB506), MONTH(BF506)+1, DAY(BF506)-1), 1, Settings!$AY$23:$AY$38), BF506))</f>
        <v/>
      </c>
      <c r="BW506" s="119" t="str">
        <f>IF(BG506="", "", IF(BG506&lt;=$B506, WORKDAY(DATE(YEAR($BB506), MONTH(BG506)+1, DAY(BG506)-1), 1, Settings!$AY$23:$AY$38), BG506))</f>
        <v/>
      </c>
      <c r="BX506" s="119" t="str">
        <f>IF(BH506="", "", IF(BH506&lt;=$B506, WORKDAY(DATE(YEAR($BB506), MONTH(BH506)+1, DAY(BH506)-1), 1, Settings!$AY$23:$AY$38), BH506))</f>
        <v/>
      </c>
      <c r="BY506" s="119" t="str">
        <f>IF(BI506="", "", IF(BI506&lt;=$B506, WORKDAY(DATE(YEAR($BB506), MONTH(BI506)+1, DAY(BI506)-1), 1, Settings!$AY$23:$AY$38), BI506))</f>
        <v/>
      </c>
      <c r="BZ506" s="119" t="str">
        <f>IF(BJ506="", "", IF(BJ506&lt;=$B506, WORKDAY(DATE(YEAR($BB506), MONTH(BJ506)+1, DAY(BJ506)-1), 1, Settings!$AY$23:$AY$38), BJ506))</f>
        <v/>
      </c>
      <c r="CA506" s="119" t="str">
        <f>IF(BK506="", "", IF(BK506&lt;=$B506, WORKDAY(DATE(YEAR($BB506), MONTH(BK506)+1, DAY(BK506)-1), 1, Settings!$AY$23:$AY$38), BK506))</f>
        <v/>
      </c>
      <c r="CB506" s="119" t="str">
        <f>IF(BL506="", "", IF(BL506&lt;=$B506, WORKDAY(DATE(YEAR($BB506), MONTH(BL506)+1, DAY(BL506)-1), 1, Settings!$AY$23:$AY$38), BL506))</f>
        <v/>
      </c>
      <c r="CC506" s="119" t="str">
        <f>IF(BM506="", "", IF(BM506&lt;=$B506, WORKDAY(DATE(YEAR($BB506), MONTH(BM506)+1, DAY(BM506)-1), 1, Settings!$AY$23:$AY$38), BM506))</f>
        <v/>
      </c>
      <c r="CD506" s="119" t="str">
        <f>IF(BN506="", "", IF(BN506&lt;=$B506, WORKDAY(DATE(YEAR($BB506), MONTH(BN506)+1, DAY(BN506)-1), 1, Settings!$AY$23:$AY$38), BN506))</f>
        <v/>
      </c>
      <c r="CE506" s="119" t="str">
        <f>IF(BO506="", "", IF(BO506&lt;=$B506, WORKDAY(DATE(YEAR($BB506), MONTH(BO506)+1, DAY(BO506)-1), 1, Settings!$AY$23:$AY$38), BO506))</f>
        <v/>
      </c>
      <c r="CF506" s="120" t="str">
        <f>IF(BP506="", "", IF(BP506&lt;=$B506, WORKDAY(DATE(YEAR($BB506), MONTH(BP506)+1, DAY(BP506)-1), 1, Settings!$AY$23:$AY$38), BP506))</f>
        <v/>
      </c>
      <c r="CH506" s="48" t="str">
        <f t="shared" si="221"/>
        <v/>
      </c>
      <c r="CI506" s="49" t="str">
        <f t="shared" si="222"/>
        <v/>
      </c>
      <c r="CJ506" s="49" t="str">
        <f t="shared" si="223"/>
        <v/>
      </c>
      <c r="CK506" s="49" t="str">
        <f t="shared" si="224"/>
        <v/>
      </c>
      <c r="CL506" s="49" t="str">
        <f t="shared" si="225"/>
        <v/>
      </c>
      <c r="CM506" s="49" t="str">
        <f t="shared" si="226"/>
        <v/>
      </c>
      <c r="CN506" s="49" t="str">
        <f t="shared" si="227"/>
        <v/>
      </c>
      <c r="CO506" s="49" t="str">
        <f t="shared" si="228"/>
        <v/>
      </c>
      <c r="CP506" s="49" t="str">
        <f t="shared" si="229"/>
        <v/>
      </c>
      <c r="CQ506" s="49" t="str">
        <f t="shared" si="230"/>
        <v/>
      </c>
      <c r="CR506" s="49" t="str">
        <f t="shared" si="231"/>
        <v/>
      </c>
      <c r="CS506" s="49" t="str">
        <f t="shared" si="232"/>
        <v/>
      </c>
      <c r="CT506" s="49" t="str">
        <f t="shared" si="233"/>
        <v/>
      </c>
      <c r="CU506" s="49" t="str">
        <f t="shared" si="234"/>
        <v/>
      </c>
      <c r="CV506" s="16" t="str">
        <f t="shared" si="235"/>
        <v/>
      </c>
      <c r="CX506" s="48" t="str">
        <f t="shared" si="236"/>
        <v/>
      </c>
      <c r="CY506" s="49" t="str">
        <f t="shared" si="237"/>
        <v/>
      </c>
      <c r="CZ506" s="49" t="str">
        <f t="shared" si="238"/>
        <v/>
      </c>
      <c r="DA506" s="49" t="str">
        <f t="shared" si="239"/>
        <v/>
      </c>
      <c r="DB506" s="49" t="str">
        <f t="shared" si="240"/>
        <v/>
      </c>
      <c r="DC506" s="49" t="str">
        <f t="shared" si="241"/>
        <v/>
      </c>
      <c r="DD506" s="49" t="str">
        <f t="shared" si="242"/>
        <v/>
      </c>
      <c r="DE506" s="49" t="str">
        <f t="shared" si="243"/>
        <v/>
      </c>
      <c r="DF506" s="49" t="str">
        <f t="shared" si="244"/>
        <v/>
      </c>
      <c r="DG506" s="49" t="str">
        <f t="shared" si="245"/>
        <v/>
      </c>
      <c r="DH506" s="49" t="str">
        <f t="shared" si="246"/>
        <v/>
      </c>
      <c r="DI506" s="49" t="str">
        <f t="shared" si="247"/>
        <v/>
      </c>
      <c r="DJ506" s="49" t="str">
        <f t="shared" si="248"/>
        <v/>
      </c>
      <c r="DK506" s="49" t="str">
        <f t="shared" si="249"/>
        <v/>
      </c>
      <c r="DL506" s="16" t="str">
        <f t="shared" si="250"/>
        <v/>
      </c>
      <c r="DN506" s="17" t="str">
        <f t="shared" si="251"/>
        <v>Nov 2020</v>
      </c>
    </row>
    <row r="507" spans="1:118" x14ac:dyDescent="0.25">
      <c r="A507" s="30"/>
      <c r="B507" s="102">
        <f>IF(B506="", "", IFERROR(IF(B506+1&gt;Settings!$G$25, "", B506+1), ""))</f>
        <v>44143</v>
      </c>
      <c r="C507" s="294"/>
      <c r="D507" s="295"/>
      <c r="E507" s="295"/>
      <c r="F507" s="295"/>
      <c r="G507" s="295"/>
      <c r="H507" s="295"/>
      <c r="I507" s="295"/>
      <c r="J507" s="295"/>
      <c r="K507" s="295"/>
      <c r="L507" s="295"/>
      <c r="M507" s="295"/>
      <c r="N507" s="295"/>
      <c r="O507" s="295"/>
      <c r="P507" s="295"/>
      <c r="Q507" s="296"/>
      <c r="R507" s="30"/>
      <c r="T507" s="17" t="str">
        <f>IF($B507="", "", IF($B507&lt;Settings!$G$23, "Old", "New"))</f>
        <v>New</v>
      </c>
      <c r="AL507" s="118" t="str">
        <f>IF(OR($B507="", C507="", C$10="", AL$9), "", IFERROR($B507+INDEX(Settings!$AF$19:$AF$33, MATCH(C$10, Settings!$Y$19:$Y$33, 0))+IF(INDEX(Settings!$AI$19:$AI$33, MATCH(C$10, Settings!$Y$19:$Y$33, 0))="", 0, INDEX($AO$2:$AU$8, MATCH(TEXT($B507, "ddd"), $AN$2:$AN$8, 0), MATCH(INDEX(Settings!$AI$19:$AI$33, MATCH(C$10, Settings!$Y$19:$Y$33, 0)), $AO$1:$AU$1, 0))), 0))</f>
        <v/>
      </c>
      <c r="AM507" s="119" t="str">
        <f>IF(OR($B507="", D507="", D$10="", AM$9), "", IFERROR($B507+INDEX(Settings!$AF$19:$AF$33, MATCH(D$10, Settings!$Y$19:$Y$33, 0))+IF(INDEX(Settings!$AI$19:$AI$33, MATCH(D$10, Settings!$Y$19:$Y$33, 0))="", 0, INDEX($AO$2:$AU$8, MATCH(TEXT($B507, "ddd"), $AN$2:$AN$8, 0), MATCH(INDEX(Settings!$AI$19:$AI$33, MATCH(D$10, Settings!$Y$19:$Y$33, 0)), $AO$1:$AU$1, 0))), 0))</f>
        <v/>
      </c>
      <c r="AN507" s="119" t="str">
        <f>IF(OR($B507="", E507="", E$10="", AN$9), "", IFERROR($B507+INDEX(Settings!$AF$19:$AF$33, MATCH(E$10, Settings!$Y$19:$Y$33, 0))+IF(INDEX(Settings!$AI$19:$AI$33, MATCH(E$10, Settings!$Y$19:$Y$33, 0))="", 0, INDEX($AO$2:$AU$8, MATCH(TEXT($B507, "ddd"), $AN$2:$AN$8, 0), MATCH(INDEX(Settings!$AI$19:$AI$33, MATCH(E$10, Settings!$Y$19:$Y$33, 0)), $AO$1:$AU$1, 0))), 0))</f>
        <v/>
      </c>
      <c r="AO507" s="119" t="str">
        <f>IF(OR($B507="", F507="", F$10="", AO$9), "", IFERROR($B507+INDEX(Settings!$AF$19:$AF$33, MATCH(F$10, Settings!$Y$19:$Y$33, 0))+IF(INDEX(Settings!$AI$19:$AI$33, MATCH(F$10, Settings!$Y$19:$Y$33, 0))="", 0, INDEX($AO$2:$AU$8, MATCH(TEXT($B507, "ddd"), $AN$2:$AN$8, 0), MATCH(INDEX(Settings!$AI$19:$AI$33, MATCH(F$10, Settings!$Y$19:$Y$33, 0)), $AO$1:$AU$1, 0))), 0))</f>
        <v/>
      </c>
      <c r="AP507" s="119" t="str">
        <f>IF(OR($B507="", G507="", G$10="", AP$9), "", IFERROR($B507+INDEX(Settings!$AF$19:$AF$33, MATCH(G$10, Settings!$Y$19:$Y$33, 0))+IF(INDEX(Settings!$AI$19:$AI$33, MATCH(G$10, Settings!$Y$19:$Y$33, 0))="", 0, INDEX($AO$2:$AU$8, MATCH(TEXT($B507, "ddd"), $AN$2:$AN$8, 0), MATCH(INDEX(Settings!$AI$19:$AI$33, MATCH(G$10, Settings!$Y$19:$Y$33, 0)), $AO$1:$AU$1, 0))), 0))</f>
        <v/>
      </c>
      <c r="AQ507" s="119" t="str">
        <f>IF(OR($B507="", H507="", H$10="", AQ$9), "", IFERROR($B507+INDEX(Settings!$AF$19:$AF$33, MATCH(H$10, Settings!$Y$19:$Y$33, 0))+IF(INDEX(Settings!$AI$19:$AI$33, MATCH(H$10, Settings!$Y$19:$Y$33, 0))="", 0, INDEX($AO$2:$AU$8, MATCH(TEXT($B507, "ddd"), $AN$2:$AN$8, 0), MATCH(INDEX(Settings!$AI$19:$AI$33, MATCH(H$10, Settings!$Y$19:$Y$33, 0)), $AO$1:$AU$1, 0))), 0))</f>
        <v/>
      </c>
      <c r="AR507" s="119" t="str">
        <f>IF(OR($B507="", I507="", I$10="", AR$9), "", IFERROR($B507+INDEX(Settings!$AF$19:$AF$33, MATCH(I$10, Settings!$Y$19:$Y$33, 0))+IF(INDEX(Settings!$AI$19:$AI$33, MATCH(I$10, Settings!$Y$19:$Y$33, 0))="", 0, INDEX($AO$2:$AU$8, MATCH(TEXT($B507, "ddd"), $AN$2:$AN$8, 0), MATCH(INDEX(Settings!$AI$19:$AI$33, MATCH(I$10, Settings!$Y$19:$Y$33, 0)), $AO$1:$AU$1, 0))), 0))</f>
        <v/>
      </c>
      <c r="AS507" s="119" t="str">
        <f>IF(OR($B507="", J507="", J$10="", AS$9), "", IFERROR($B507+INDEX(Settings!$AF$19:$AF$33, MATCH(J$10, Settings!$Y$19:$Y$33, 0))+IF(INDEX(Settings!$AI$19:$AI$33, MATCH(J$10, Settings!$Y$19:$Y$33, 0))="", 0, INDEX($AO$2:$AU$8, MATCH(TEXT($B507, "ddd"), $AN$2:$AN$8, 0), MATCH(INDEX(Settings!$AI$19:$AI$33, MATCH(J$10, Settings!$Y$19:$Y$33, 0)), $AO$1:$AU$1, 0))), 0))</f>
        <v/>
      </c>
      <c r="AT507" s="119" t="str">
        <f>IF(OR($B507="", K507="", K$10="", AT$9), "", IFERROR($B507+INDEX(Settings!$AF$19:$AF$33, MATCH(K$10, Settings!$Y$19:$Y$33, 0))+IF(INDEX(Settings!$AI$19:$AI$33, MATCH(K$10, Settings!$Y$19:$Y$33, 0))="", 0, INDEX($AO$2:$AU$8, MATCH(TEXT($B507, "ddd"), $AN$2:$AN$8, 0), MATCH(INDEX(Settings!$AI$19:$AI$33, MATCH(K$10, Settings!$Y$19:$Y$33, 0)), $AO$1:$AU$1, 0))), 0))</f>
        <v/>
      </c>
      <c r="AU507" s="119" t="str">
        <f>IF(OR($B507="", L507="", L$10="", AU$9), "", IFERROR($B507+INDEX(Settings!$AF$19:$AF$33, MATCH(L$10, Settings!$Y$19:$Y$33, 0))+IF(INDEX(Settings!$AI$19:$AI$33, MATCH(L$10, Settings!$Y$19:$Y$33, 0))="", 0, INDEX($AO$2:$AU$8, MATCH(TEXT($B507, "ddd"), $AN$2:$AN$8, 0), MATCH(INDEX(Settings!$AI$19:$AI$33, MATCH(L$10, Settings!$Y$19:$Y$33, 0)), $AO$1:$AU$1, 0))), 0))</f>
        <v/>
      </c>
      <c r="AV507" s="119" t="str">
        <f>IF(OR($B507="", M507="", M$10="", AV$9), "", IFERROR($B507+INDEX(Settings!$AF$19:$AF$33, MATCH(M$10, Settings!$Y$19:$Y$33, 0))+IF(INDEX(Settings!$AI$19:$AI$33, MATCH(M$10, Settings!$Y$19:$Y$33, 0))="", 0, INDEX($AO$2:$AU$8, MATCH(TEXT($B507, "ddd"), $AN$2:$AN$8, 0), MATCH(INDEX(Settings!$AI$19:$AI$33, MATCH(M$10, Settings!$Y$19:$Y$33, 0)), $AO$1:$AU$1, 0))), 0))</f>
        <v/>
      </c>
      <c r="AW507" s="119" t="str">
        <f>IF(OR($B507="", N507="", N$10="", AW$9), "", IFERROR($B507+INDEX(Settings!$AF$19:$AF$33, MATCH(N$10, Settings!$Y$19:$Y$33, 0))+IF(INDEX(Settings!$AI$19:$AI$33, MATCH(N$10, Settings!$Y$19:$Y$33, 0))="", 0, INDEX($AO$2:$AU$8, MATCH(TEXT($B507, "ddd"), $AN$2:$AN$8, 0), MATCH(INDEX(Settings!$AI$19:$AI$33, MATCH(N$10, Settings!$Y$19:$Y$33, 0)), $AO$1:$AU$1, 0))), 0))</f>
        <v/>
      </c>
      <c r="AX507" s="119" t="str">
        <f>IF(OR($B507="", O507="", O$10="", AX$9), "", IFERROR($B507+INDEX(Settings!$AF$19:$AF$33, MATCH(O$10, Settings!$Y$19:$Y$33, 0))+IF(INDEX(Settings!$AI$19:$AI$33, MATCH(O$10, Settings!$Y$19:$Y$33, 0))="", 0, INDEX($AO$2:$AU$8, MATCH(TEXT($B507, "ddd"), $AN$2:$AN$8, 0), MATCH(INDEX(Settings!$AI$19:$AI$33, MATCH(O$10, Settings!$Y$19:$Y$33, 0)), $AO$1:$AU$1, 0))), 0))</f>
        <v/>
      </c>
      <c r="AY507" s="119" t="str">
        <f>IF(OR($B507="", P507="", P$10="", AY$9), "", IFERROR($B507+INDEX(Settings!$AF$19:$AF$33, MATCH(P$10, Settings!$Y$19:$Y$33, 0))+IF(INDEX(Settings!$AI$19:$AI$33, MATCH(P$10, Settings!$Y$19:$Y$33, 0))="", 0, INDEX($AO$2:$AU$8, MATCH(TEXT($B507, "ddd"), $AN$2:$AN$8, 0), MATCH(INDEX(Settings!$AI$19:$AI$33, MATCH(P$10, Settings!$Y$19:$Y$33, 0)), $AO$1:$AU$1, 0))), 0))</f>
        <v/>
      </c>
      <c r="AZ507" s="120" t="str">
        <f>IF(OR($B507="", Q507="", Q$10="", AZ$9), "", IFERROR($B507+INDEX(Settings!$AF$19:$AF$33, MATCH(Q$10, Settings!$Y$19:$Y$33, 0))+IF(INDEX(Settings!$AI$19:$AI$33, MATCH(Q$10, Settings!$Y$19:$Y$33, 0))="", 0, INDEX($AO$2:$AU$8, MATCH(TEXT($B507, "ddd"), $AN$2:$AN$8, 0), MATCH(INDEX(Settings!$AI$19:$AI$33, MATCH(Q$10, Settings!$Y$19:$Y$33, 0)), $AO$1:$AU$1, 0))), 0))</f>
        <v/>
      </c>
      <c r="BB507" s="118" t="str">
        <f>IF(OR(C$10="", $B507="", C507="", BB$9=""), "", IFERROR(WORKDAY((DATE(YEAR($B507), MONTH($B507)+INDEX(Settings!$AM$19:$AM$33, MATCH(C$10, Settings!$Y$19:$Y$33, 0)), IF(INDEX(Settings!$AQ$19:$AQ$33, MATCH(C$10, Settings!$Y$19:$Y$33, 0))=0, DAY($B507), INDEX(Settings!$AQ$19:$AQ$33, MATCH(C$10, Settings!$Y$19:$Y$33, 0))))-1), 1, Settings!$AY$23:$AY$38), ""))</f>
        <v/>
      </c>
      <c r="BC507" s="119" t="str">
        <f>IF(OR(D$10="", $B507="", D507="", BC$9=""), "", IFERROR(WORKDAY((DATE(YEAR($B507), MONTH($B507)+INDEX(Settings!$AM$19:$AM$33, MATCH(D$10, Settings!$Y$19:$Y$33, 0)), IF(INDEX(Settings!$AQ$19:$AQ$33, MATCH(D$10, Settings!$Y$19:$Y$33, 0))=0, DAY($B507), INDEX(Settings!$AQ$19:$AQ$33, MATCH(D$10, Settings!$Y$19:$Y$33, 0))))-1), 1, Settings!$AY$23:$AY$38), ""))</f>
        <v/>
      </c>
      <c r="BD507" s="119" t="str">
        <f>IF(OR(E$10="", $B507="", E507="", BD$9=""), "", IFERROR(WORKDAY((DATE(YEAR($B507), MONTH($B507)+INDEX(Settings!$AM$19:$AM$33, MATCH(E$10, Settings!$Y$19:$Y$33, 0)), IF(INDEX(Settings!$AQ$19:$AQ$33, MATCH(E$10, Settings!$Y$19:$Y$33, 0))=0, DAY($B507), INDEX(Settings!$AQ$19:$AQ$33, MATCH(E$10, Settings!$Y$19:$Y$33, 0))))-1), 1, Settings!$AY$23:$AY$38), ""))</f>
        <v/>
      </c>
      <c r="BE507" s="119" t="str">
        <f>IF(OR(F$10="", $B507="", F507="", BE$9=""), "", IFERROR(WORKDAY((DATE(YEAR($B507), MONTH($B507)+INDEX(Settings!$AM$19:$AM$33, MATCH(F$10, Settings!$Y$19:$Y$33, 0)), IF(INDEX(Settings!$AQ$19:$AQ$33, MATCH(F$10, Settings!$Y$19:$Y$33, 0))=0, DAY($B507), INDEX(Settings!$AQ$19:$AQ$33, MATCH(F$10, Settings!$Y$19:$Y$33, 0))))-1), 1, Settings!$AY$23:$AY$38), ""))</f>
        <v/>
      </c>
      <c r="BF507" s="119" t="str">
        <f>IF(OR(G$10="", $B507="", G507="", BF$9=""), "", IFERROR(WORKDAY((DATE(YEAR($B507), MONTH($B507)+INDEX(Settings!$AM$19:$AM$33, MATCH(G$10, Settings!$Y$19:$Y$33, 0)), IF(INDEX(Settings!$AQ$19:$AQ$33, MATCH(G$10, Settings!$Y$19:$Y$33, 0))=0, DAY($B507), INDEX(Settings!$AQ$19:$AQ$33, MATCH(G$10, Settings!$Y$19:$Y$33, 0))))-1), 1, Settings!$AY$23:$AY$38), ""))</f>
        <v/>
      </c>
      <c r="BG507" s="119" t="str">
        <f>IF(OR(H$10="", $B507="", H507="", BG$9=""), "", IFERROR(WORKDAY((DATE(YEAR($B507), MONTH($B507)+INDEX(Settings!$AM$19:$AM$33, MATCH(H$10, Settings!$Y$19:$Y$33, 0)), IF(INDEX(Settings!$AQ$19:$AQ$33, MATCH(H$10, Settings!$Y$19:$Y$33, 0))=0, DAY($B507), INDEX(Settings!$AQ$19:$AQ$33, MATCH(H$10, Settings!$Y$19:$Y$33, 0))))-1), 1, Settings!$AY$23:$AY$38), ""))</f>
        <v/>
      </c>
      <c r="BH507" s="119" t="str">
        <f>IF(OR(I$10="", $B507="", I507="", BH$9=""), "", IFERROR(WORKDAY((DATE(YEAR($B507), MONTH($B507)+INDEX(Settings!$AM$19:$AM$33, MATCH(I$10, Settings!$Y$19:$Y$33, 0)), IF(INDEX(Settings!$AQ$19:$AQ$33, MATCH(I$10, Settings!$Y$19:$Y$33, 0))=0, DAY($B507), INDEX(Settings!$AQ$19:$AQ$33, MATCH(I$10, Settings!$Y$19:$Y$33, 0))))-1), 1, Settings!$AY$23:$AY$38), ""))</f>
        <v/>
      </c>
      <c r="BI507" s="119" t="str">
        <f>IF(OR(J$10="", $B507="", J507="", BI$9=""), "", IFERROR(WORKDAY((DATE(YEAR($B507), MONTH($B507)+INDEX(Settings!$AM$19:$AM$33, MATCH(J$10, Settings!$Y$19:$Y$33, 0)), IF(INDEX(Settings!$AQ$19:$AQ$33, MATCH(J$10, Settings!$Y$19:$Y$33, 0))=0, DAY($B507), INDEX(Settings!$AQ$19:$AQ$33, MATCH(J$10, Settings!$Y$19:$Y$33, 0))))-1), 1, Settings!$AY$23:$AY$38), ""))</f>
        <v/>
      </c>
      <c r="BJ507" s="119" t="str">
        <f>IF(OR(K$10="", $B507="", K507="", BJ$9=""), "", IFERROR(WORKDAY((DATE(YEAR($B507), MONTH($B507)+INDEX(Settings!$AM$19:$AM$33, MATCH(K$10, Settings!$Y$19:$Y$33, 0)), IF(INDEX(Settings!$AQ$19:$AQ$33, MATCH(K$10, Settings!$Y$19:$Y$33, 0))=0, DAY($B507), INDEX(Settings!$AQ$19:$AQ$33, MATCH(K$10, Settings!$Y$19:$Y$33, 0))))-1), 1, Settings!$AY$23:$AY$38), ""))</f>
        <v/>
      </c>
      <c r="BK507" s="119" t="str">
        <f>IF(OR(L$10="", $B507="", L507="", BK$9=""), "", IFERROR(WORKDAY((DATE(YEAR($B507), MONTH($B507)+INDEX(Settings!$AM$19:$AM$33, MATCH(L$10, Settings!$Y$19:$Y$33, 0)), IF(INDEX(Settings!$AQ$19:$AQ$33, MATCH(L$10, Settings!$Y$19:$Y$33, 0))=0, DAY($B507), INDEX(Settings!$AQ$19:$AQ$33, MATCH(L$10, Settings!$Y$19:$Y$33, 0))))-1), 1, Settings!$AY$23:$AY$38), ""))</f>
        <v/>
      </c>
      <c r="BL507" s="119" t="str">
        <f>IF(OR(M$10="", $B507="", M507="", BL$9=""), "", IFERROR(WORKDAY((DATE(YEAR($B507), MONTH($B507)+INDEX(Settings!$AM$19:$AM$33, MATCH(M$10, Settings!$Y$19:$Y$33, 0)), IF(INDEX(Settings!$AQ$19:$AQ$33, MATCH(M$10, Settings!$Y$19:$Y$33, 0))=0, DAY($B507), INDEX(Settings!$AQ$19:$AQ$33, MATCH(M$10, Settings!$Y$19:$Y$33, 0))))-1), 1, Settings!$AY$23:$AY$38), ""))</f>
        <v/>
      </c>
      <c r="BM507" s="119" t="str">
        <f>IF(OR(N$10="", $B507="", N507="", BM$9=""), "", IFERROR(WORKDAY((DATE(YEAR($B507), MONTH($B507)+INDEX(Settings!$AM$19:$AM$33, MATCH(N$10, Settings!$Y$19:$Y$33, 0)), IF(INDEX(Settings!$AQ$19:$AQ$33, MATCH(N$10, Settings!$Y$19:$Y$33, 0))=0, DAY($B507), INDEX(Settings!$AQ$19:$AQ$33, MATCH(N$10, Settings!$Y$19:$Y$33, 0))))-1), 1, Settings!$AY$23:$AY$38), ""))</f>
        <v/>
      </c>
      <c r="BN507" s="119" t="str">
        <f>IF(OR(O$10="", $B507="", O507="", BN$9=""), "", IFERROR(WORKDAY((DATE(YEAR($B507), MONTH($B507)+INDEX(Settings!$AM$19:$AM$33, MATCH(O$10, Settings!$Y$19:$Y$33, 0)), IF(INDEX(Settings!$AQ$19:$AQ$33, MATCH(O$10, Settings!$Y$19:$Y$33, 0))=0, DAY($B507), INDEX(Settings!$AQ$19:$AQ$33, MATCH(O$10, Settings!$Y$19:$Y$33, 0))))-1), 1, Settings!$AY$23:$AY$38), ""))</f>
        <v/>
      </c>
      <c r="BO507" s="119" t="str">
        <f>IF(OR(P$10="", $B507="", P507="", BO$9=""), "", IFERROR(WORKDAY((DATE(YEAR($B507), MONTH($B507)+INDEX(Settings!$AM$19:$AM$33, MATCH(P$10, Settings!$Y$19:$Y$33, 0)), IF(INDEX(Settings!$AQ$19:$AQ$33, MATCH(P$10, Settings!$Y$19:$Y$33, 0))=0, DAY($B507), INDEX(Settings!$AQ$19:$AQ$33, MATCH(P$10, Settings!$Y$19:$Y$33, 0))))-1), 1, Settings!$AY$23:$AY$38), ""))</f>
        <v/>
      </c>
      <c r="BP507" s="120" t="str">
        <f>IF(OR(Q$10="", $B507="", Q507="", BP$9=""), "", IFERROR(WORKDAY((DATE(YEAR($B507), MONTH($B507)+INDEX(Settings!$AM$19:$AM$33, MATCH(Q$10, Settings!$Y$19:$Y$33, 0)), IF(INDEX(Settings!$AQ$19:$AQ$33, MATCH(Q$10, Settings!$Y$19:$Y$33, 0))=0, DAY($B507), INDEX(Settings!$AQ$19:$AQ$33, MATCH(Q$10, Settings!$Y$19:$Y$33, 0))))-1), 1, Settings!$AY$23:$AY$38), ""))</f>
        <v/>
      </c>
      <c r="BR507" s="118" t="str">
        <f>IF(BB507="", "", IF(BB507&lt;=$B507, WORKDAY(DATE(YEAR($BB507), MONTH(BB507)+1, DAY(BB507)-1), 1, Settings!$AY$23:$AY$38), BB507))</f>
        <v/>
      </c>
      <c r="BS507" s="119" t="str">
        <f>IF(BC507="", "", IF(BC507&lt;=$B507, WORKDAY(DATE(YEAR($BB507), MONTH(BC507)+1, DAY(BC507)-1), 1, Settings!$AY$23:$AY$38), BC507))</f>
        <v/>
      </c>
      <c r="BT507" s="119" t="str">
        <f>IF(BD507="", "", IF(BD507&lt;=$B507, WORKDAY(DATE(YEAR($BB507), MONTH(BD507)+1, DAY(BD507)-1), 1, Settings!$AY$23:$AY$38), BD507))</f>
        <v/>
      </c>
      <c r="BU507" s="119" t="str">
        <f>IF(BE507="", "", IF(BE507&lt;=$B507, WORKDAY(DATE(YEAR($BB507), MONTH(BE507)+1, DAY(BE507)-1), 1, Settings!$AY$23:$AY$38), BE507))</f>
        <v/>
      </c>
      <c r="BV507" s="119" t="str">
        <f>IF(BF507="", "", IF(BF507&lt;=$B507, WORKDAY(DATE(YEAR($BB507), MONTH(BF507)+1, DAY(BF507)-1), 1, Settings!$AY$23:$AY$38), BF507))</f>
        <v/>
      </c>
      <c r="BW507" s="119" t="str">
        <f>IF(BG507="", "", IF(BG507&lt;=$B507, WORKDAY(DATE(YEAR($BB507), MONTH(BG507)+1, DAY(BG507)-1), 1, Settings!$AY$23:$AY$38), BG507))</f>
        <v/>
      </c>
      <c r="BX507" s="119" t="str">
        <f>IF(BH507="", "", IF(BH507&lt;=$B507, WORKDAY(DATE(YEAR($BB507), MONTH(BH507)+1, DAY(BH507)-1), 1, Settings!$AY$23:$AY$38), BH507))</f>
        <v/>
      </c>
      <c r="BY507" s="119" t="str">
        <f>IF(BI507="", "", IF(BI507&lt;=$B507, WORKDAY(DATE(YEAR($BB507), MONTH(BI507)+1, DAY(BI507)-1), 1, Settings!$AY$23:$AY$38), BI507))</f>
        <v/>
      </c>
      <c r="BZ507" s="119" t="str">
        <f>IF(BJ507="", "", IF(BJ507&lt;=$B507, WORKDAY(DATE(YEAR($BB507), MONTH(BJ507)+1, DAY(BJ507)-1), 1, Settings!$AY$23:$AY$38), BJ507))</f>
        <v/>
      </c>
      <c r="CA507" s="119" t="str">
        <f>IF(BK507="", "", IF(BK507&lt;=$B507, WORKDAY(DATE(YEAR($BB507), MONTH(BK507)+1, DAY(BK507)-1), 1, Settings!$AY$23:$AY$38), BK507))</f>
        <v/>
      </c>
      <c r="CB507" s="119" t="str">
        <f>IF(BL507="", "", IF(BL507&lt;=$B507, WORKDAY(DATE(YEAR($BB507), MONTH(BL507)+1, DAY(BL507)-1), 1, Settings!$AY$23:$AY$38), BL507))</f>
        <v/>
      </c>
      <c r="CC507" s="119" t="str">
        <f>IF(BM507="", "", IF(BM507&lt;=$B507, WORKDAY(DATE(YEAR($BB507), MONTH(BM507)+1, DAY(BM507)-1), 1, Settings!$AY$23:$AY$38), BM507))</f>
        <v/>
      </c>
      <c r="CD507" s="119" t="str">
        <f>IF(BN507="", "", IF(BN507&lt;=$B507, WORKDAY(DATE(YEAR($BB507), MONTH(BN507)+1, DAY(BN507)-1), 1, Settings!$AY$23:$AY$38), BN507))</f>
        <v/>
      </c>
      <c r="CE507" s="119" t="str">
        <f>IF(BO507="", "", IF(BO507&lt;=$B507, WORKDAY(DATE(YEAR($BB507), MONTH(BO507)+1, DAY(BO507)-1), 1, Settings!$AY$23:$AY$38), BO507))</f>
        <v/>
      </c>
      <c r="CF507" s="120" t="str">
        <f>IF(BP507="", "", IF(BP507&lt;=$B507, WORKDAY(DATE(YEAR($BB507), MONTH(BP507)+1, DAY(BP507)-1), 1, Settings!$AY$23:$AY$38), BP507))</f>
        <v/>
      </c>
      <c r="CH507" s="48" t="str">
        <f t="shared" si="221"/>
        <v/>
      </c>
      <c r="CI507" s="49" t="str">
        <f t="shared" si="222"/>
        <v/>
      </c>
      <c r="CJ507" s="49" t="str">
        <f t="shared" si="223"/>
        <v/>
      </c>
      <c r="CK507" s="49" t="str">
        <f t="shared" si="224"/>
        <v/>
      </c>
      <c r="CL507" s="49" t="str">
        <f t="shared" si="225"/>
        <v/>
      </c>
      <c r="CM507" s="49" t="str">
        <f t="shared" si="226"/>
        <v/>
      </c>
      <c r="CN507" s="49" t="str">
        <f t="shared" si="227"/>
        <v/>
      </c>
      <c r="CO507" s="49" t="str">
        <f t="shared" si="228"/>
        <v/>
      </c>
      <c r="CP507" s="49" t="str">
        <f t="shared" si="229"/>
        <v/>
      </c>
      <c r="CQ507" s="49" t="str">
        <f t="shared" si="230"/>
        <v/>
      </c>
      <c r="CR507" s="49" t="str">
        <f t="shared" si="231"/>
        <v/>
      </c>
      <c r="CS507" s="49" t="str">
        <f t="shared" si="232"/>
        <v/>
      </c>
      <c r="CT507" s="49" t="str">
        <f t="shared" si="233"/>
        <v/>
      </c>
      <c r="CU507" s="49" t="str">
        <f t="shared" si="234"/>
        <v/>
      </c>
      <c r="CV507" s="16" t="str">
        <f t="shared" si="235"/>
        <v/>
      </c>
      <c r="CX507" s="48" t="str">
        <f t="shared" si="236"/>
        <v/>
      </c>
      <c r="CY507" s="49" t="str">
        <f t="shared" si="237"/>
        <v/>
      </c>
      <c r="CZ507" s="49" t="str">
        <f t="shared" si="238"/>
        <v/>
      </c>
      <c r="DA507" s="49" t="str">
        <f t="shared" si="239"/>
        <v/>
      </c>
      <c r="DB507" s="49" t="str">
        <f t="shared" si="240"/>
        <v/>
      </c>
      <c r="DC507" s="49" t="str">
        <f t="shared" si="241"/>
        <v/>
      </c>
      <c r="DD507" s="49" t="str">
        <f t="shared" si="242"/>
        <v/>
      </c>
      <c r="DE507" s="49" t="str">
        <f t="shared" si="243"/>
        <v/>
      </c>
      <c r="DF507" s="49" t="str">
        <f t="shared" si="244"/>
        <v/>
      </c>
      <c r="DG507" s="49" t="str">
        <f t="shared" si="245"/>
        <v/>
      </c>
      <c r="DH507" s="49" t="str">
        <f t="shared" si="246"/>
        <v/>
      </c>
      <c r="DI507" s="49" t="str">
        <f t="shared" si="247"/>
        <v/>
      </c>
      <c r="DJ507" s="49" t="str">
        <f t="shared" si="248"/>
        <v/>
      </c>
      <c r="DK507" s="49" t="str">
        <f t="shared" si="249"/>
        <v/>
      </c>
      <c r="DL507" s="16" t="str">
        <f t="shared" si="250"/>
        <v/>
      </c>
      <c r="DN507" s="17" t="str">
        <f t="shared" si="251"/>
        <v>Nov 2020</v>
      </c>
    </row>
    <row r="508" spans="1:118" x14ac:dyDescent="0.25">
      <c r="A508" s="30"/>
      <c r="B508" s="102">
        <f>IF(B507="", "", IFERROR(IF(B507+1&gt;Settings!$G$25, "", B507+1), ""))</f>
        <v>44144</v>
      </c>
      <c r="C508" s="294"/>
      <c r="D508" s="295"/>
      <c r="E508" s="295"/>
      <c r="F508" s="295"/>
      <c r="G508" s="295"/>
      <c r="H508" s="295"/>
      <c r="I508" s="295"/>
      <c r="J508" s="295"/>
      <c r="K508" s="295"/>
      <c r="L508" s="295"/>
      <c r="M508" s="295"/>
      <c r="N508" s="295"/>
      <c r="O508" s="295"/>
      <c r="P508" s="295"/>
      <c r="Q508" s="296"/>
      <c r="R508" s="30"/>
      <c r="T508" s="17" t="str">
        <f>IF($B508="", "", IF($B508&lt;Settings!$G$23, "Old", "New"))</f>
        <v>New</v>
      </c>
      <c r="AL508" s="118" t="str">
        <f>IF(OR($B508="", C508="", C$10="", AL$9), "", IFERROR($B508+INDEX(Settings!$AF$19:$AF$33, MATCH(C$10, Settings!$Y$19:$Y$33, 0))+IF(INDEX(Settings!$AI$19:$AI$33, MATCH(C$10, Settings!$Y$19:$Y$33, 0))="", 0, INDEX($AO$2:$AU$8, MATCH(TEXT($B508, "ddd"), $AN$2:$AN$8, 0), MATCH(INDEX(Settings!$AI$19:$AI$33, MATCH(C$10, Settings!$Y$19:$Y$33, 0)), $AO$1:$AU$1, 0))), 0))</f>
        <v/>
      </c>
      <c r="AM508" s="119" t="str">
        <f>IF(OR($B508="", D508="", D$10="", AM$9), "", IFERROR($B508+INDEX(Settings!$AF$19:$AF$33, MATCH(D$10, Settings!$Y$19:$Y$33, 0))+IF(INDEX(Settings!$AI$19:$AI$33, MATCH(D$10, Settings!$Y$19:$Y$33, 0))="", 0, INDEX($AO$2:$AU$8, MATCH(TEXT($B508, "ddd"), $AN$2:$AN$8, 0), MATCH(INDEX(Settings!$AI$19:$AI$33, MATCH(D$10, Settings!$Y$19:$Y$33, 0)), $AO$1:$AU$1, 0))), 0))</f>
        <v/>
      </c>
      <c r="AN508" s="119" t="str">
        <f>IF(OR($B508="", E508="", E$10="", AN$9), "", IFERROR($B508+INDEX(Settings!$AF$19:$AF$33, MATCH(E$10, Settings!$Y$19:$Y$33, 0))+IF(INDEX(Settings!$AI$19:$AI$33, MATCH(E$10, Settings!$Y$19:$Y$33, 0))="", 0, INDEX($AO$2:$AU$8, MATCH(TEXT($B508, "ddd"), $AN$2:$AN$8, 0), MATCH(INDEX(Settings!$AI$19:$AI$33, MATCH(E$10, Settings!$Y$19:$Y$33, 0)), $AO$1:$AU$1, 0))), 0))</f>
        <v/>
      </c>
      <c r="AO508" s="119" t="str">
        <f>IF(OR($B508="", F508="", F$10="", AO$9), "", IFERROR($B508+INDEX(Settings!$AF$19:$AF$33, MATCH(F$10, Settings!$Y$19:$Y$33, 0))+IF(INDEX(Settings!$AI$19:$AI$33, MATCH(F$10, Settings!$Y$19:$Y$33, 0))="", 0, INDEX($AO$2:$AU$8, MATCH(TEXT($B508, "ddd"), $AN$2:$AN$8, 0), MATCH(INDEX(Settings!$AI$19:$AI$33, MATCH(F$10, Settings!$Y$19:$Y$33, 0)), $AO$1:$AU$1, 0))), 0))</f>
        <v/>
      </c>
      <c r="AP508" s="119" t="str">
        <f>IF(OR($B508="", G508="", G$10="", AP$9), "", IFERROR($B508+INDEX(Settings!$AF$19:$AF$33, MATCH(G$10, Settings!$Y$19:$Y$33, 0))+IF(INDEX(Settings!$AI$19:$AI$33, MATCH(G$10, Settings!$Y$19:$Y$33, 0))="", 0, INDEX($AO$2:$AU$8, MATCH(TEXT($B508, "ddd"), $AN$2:$AN$8, 0), MATCH(INDEX(Settings!$AI$19:$AI$33, MATCH(G$10, Settings!$Y$19:$Y$33, 0)), $AO$1:$AU$1, 0))), 0))</f>
        <v/>
      </c>
      <c r="AQ508" s="119" t="str">
        <f>IF(OR($B508="", H508="", H$10="", AQ$9), "", IFERROR($B508+INDEX(Settings!$AF$19:$AF$33, MATCH(H$10, Settings!$Y$19:$Y$33, 0))+IF(INDEX(Settings!$AI$19:$AI$33, MATCH(H$10, Settings!$Y$19:$Y$33, 0))="", 0, INDEX($AO$2:$AU$8, MATCH(TEXT($B508, "ddd"), $AN$2:$AN$8, 0), MATCH(INDEX(Settings!$AI$19:$AI$33, MATCH(H$10, Settings!$Y$19:$Y$33, 0)), $AO$1:$AU$1, 0))), 0))</f>
        <v/>
      </c>
      <c r="AR508" s="119" t="str">
        <f>IF(OR($B508="", I508="", I$10="", AR$9), "", IFERROR($B508+INDEX(Settings!$AF$19:$AF$33, MATCH(I$10, Settings!$Y$19:$Y$33, 0))+IF(INDEX(Settings!$AI$19:$AI$33, MATCH(I$10, Settings!$Y$19:$Y$33, 0))="", 0, INDEX($AO$2:$AU$8, MATCH(TEXT($B508, "ddd"), $AN$2:$AN$8, 0), MATCH(INDEX(Settings!$AI$19:$AI$33, MATCH(I$10, Settings!$Y$19:$Y$33, 0)), $AO$1:$AU$1, 0))), 0))</f>
        <v/>
      </c>
      <c r="AS508" s="119" t="str">
        <f>IF(OR($B508="", J508="", J$10="", AS$9), "", IFERROR($B508+INDEX(Settings!$AF$19:$AF$33, MATCH(J$10, Settings!$Y$19:$Y$33, 0))+IF(INDEX(Settings!$AI$19:$AI$33, MATCH(J$10, Settings!$Y$19:$Y$33, 0))="", 0, INDEX($AO$2:$AU$8, MATCH(TEXT($B508, "ddd"), $AN$2:$AN$8, 0), MATCH(INDEX(Settings!$AI$19:$AI$33, MATCH(J$10, Settings!$Y$19:$Y$33, 0)), $AO$1:$AU$1, 0))), 0))</f>
        <v/>
      </c>
      <c r="AT508" s="119" t="str">
        <f>IF(OR($B508="", K508="", K$10="", AT$9), "", IFERROR($B508+INDEX(Settings!$AF$19:$AF$33, MATCH(K$10, Settings!$Y$19:$Y$33, 0))+IF(INDEX(Settings!$AI$19:$AI$33, MATCH(K$10, Settings!$Y$19:$Y$33, 0))="", 0, INDEX($AO$2:$AU$8, MATCH(TEXT($B508, "ddd"), $AN$2:$AN$8, 0), MATCH(INDEX(Settings!$AI$19:$AI$33, MATCH(K$10, Settings!$Y$19:$Y$33, 0)), $AO$1:$AU$1, 0))), 0))</f>
        <v/>
      </c>
      <c r="AU508" s="119" t="str">
        <f>IF(OR($B508="", L508="", L$10="", AU$9), "", IFERROR($B508+INDEX(Settings!$AF$19:$AF$33, MATCH(L$10, Settings!$Y$19:$Y$33, 0))+IF(INDEX(Settings!$AI$19:$AI$33, MATCH(L$10, Settings!$Y$19:$Y$33, 0))="", 0, INDEX($AO$2:$AU$8, MATCH(TEXT($B508, "ddd"), $AN$2:$AN$8, 0), MATCH(INDEX(Settings!$AI$19:$AI$33, MATCH(L$10, Settings!$Y$19:$Y$33, 0)), $AO$1:$AU$1, 0))), 0))</f>
        <v/>
      </c>
      <c r="AV508" s="119" t="str">
        <f>IF(OR($B508="", M508="", M$10="", AV$9), "", IFERROR($B508+INDEX(Settings!$AF$19:$AF$33, MATCH(M$10, Settings!$Y$19:$Y$33, 0))+IF(INDEX(Settings!$AI$19:$AI$33, MATCH(M$10, Settings!$Y$19:$Y$33, 0))="", 0, INDEX($AO$2:$AU$8, MATCH(TEXT($B508, "ddd"), $AN$2:$AN$8, 0), MATCH(INDEX(Settings!$AI$19:$AI$33, MATCH(M$10, Settings!$Y$19:$Y$33, 0)), $AO$1:$AU$1, 0))), 0))</f>
        <v/>
      </c>
      <c r="AW508" s="119" t="str">
        <f>IF(OR($B508="", N508="", N$10="", AW$9), "", IFERROR($B508+INDEX(Settings!$AF$19:$AF$33, MATCH(N$10, Settings!$Y$19:$Y$33, 0))+IF(INDEX(Settings!$AI$19:$AI$33, MATCH(N$10, Settings!$Y$19:$Y$33, 0))="", 0, INDEX($AO$2:$AU$8, MATCH(TEXT($B508, "ddd"), $AN$2:$AN$8, 0), MATCH(INDEX(Settings!$AI$19:$AI$33, MATCH(N$10, Settings!$Y$19:$Y$33, 0)), $AO$1:$AU$1, 0))), 0))</f>
        <v/>
      </c>
      <c r="AX508" s="119" t="str">
        <f>IF(OR($B508="", O508="", O$10="", AX$9), "", IFERROR($B508+INDEX(Settings!$AF$19:$AF$33, MATCH(O$10, Settings!$Y$19:$Y$33, 0))+IF(INDEX(Settings!$AI$19:$AI$33, MATCH(O$10, Settings!$Y$19:$Y$33, 0))="", 0, INDEX($AO$2:$AU$8, MATCH(TEXT($B508, "ddd"), $AN$2:$AN$8, 0), MATCH(INDEX(Settings!$AI$19:$AI$33, MATCH(O$10, Settings!$Y$19:$Y$33, 0)), $AO$1:$AU$1, 0))), 0))</f>
        <v/>
      </c>
      <c r="AY508" s="119" t="str">
        <f>IF(OR($B508="", P508="", P$10="", AY$9), "", IFERROR($B508+INDEX(Settings!$AF$19:$AF$33, MATCH(P$10, Settings!$Y$19:$Y$33, 0))+IF(INDEX(Settings!$AI$19:$AI$33, MATCH(P$10, Settings!$Y$19:$Y$33, 0))="", 0, INDEX($AO$2:$AU$8, MATCH(TEXT($B508, "ddd"), $AN$2:$AN$8, 0), MATCH(INDEX(Settings!$AI$19:$AI$33, MATCH(P$10, Settings!$Y$19:$Y$33, 0)), $AO$1:$AU$1, 0))), 0))</f>
        <v/>
      </c>
      <c r="AZ508" s="120" t="str">
        <f>IF(OR($B508="", Q508="", Q$10="", AZ$9), "", IFERROR($B508+INDEX(Settings!$AF$19:$AF$33, MATCH(Q$10, Settings!$Y$19:$Y$33, 0))+IF(INDEX(Settings!$AI$19:$AI$33, MATCH(Q$10, Settings!$Y$19:$Y$33, 0))="", 0, INDEX($AO$2:$AU$8, MATCH(TEXT($B508, "ddd"), $AN$2:$AN$8, 0), MATCH(INDEX(Settings!$AI$19:$AI$33, MATCH(Q$10, Settings!$Y$19:$Y$33, 0)), $AO$1:$AU$1, 0))), 0))</f>
        <v/>
      </c>
      <c r="BB508" s="118" t="str">
        <f>IF(OR(C$10="", $B508="", C508="", BB$9=""), "", IFERROR(WORKDAY((DATE(YEAR($B508), MONTH($B508)+INDEX(Settings!$AM$19:$AM$33, MATCH(C$10, Settings!$Y$19:$Y$33, 0)), IF(INDEX(Settings!$AQ$19:$AQ$33, MATCH(C$10, Settings!$Y$19:$Y$33, 0))=0, DAY($B508), INDEX(Settings!$AQ$19:$AQ$33, MATCH(C$10, Settings!$Y$19:$Y$33, 0))))-1), 1, Settings!$AY$23:$AY$38), ""))</f>
        <v/>
      </c>
      <c r="BC508" s="119" t="str">
        <f>IF(OR(D$10="", $B508="", D508="", BC$9=""), "", IFERROR(WORKDAY((DATE(YEAR($B508), MONTH($B508)+INDEX(Settings!$AM$19:$AM$33, MATCH(D$10, Settings!$Y$19:$Y$33, 0)), IF(INDEX(Settings!$AQ$19:$AQ$33, MATCH(D$10, Settings!$Y$19:$Y$33, 0))=0, DAY($B508), INDEX(Settings!$AQ$19:$AQ$33, MATCH(D$10, Settings!$Y$19:$Y$33, 0))))-1), 1, Settings!$AY$23:$AY$38), ""))</f>
        <v/>
      </c>
      <c r="BD508" s="119" t="str">
        <f>IF(OR(E$10="", $B508="", E508="", BD$9=""), "", IFERROR(WORKDAY((DATE(YEAR($B508), MONTH($B508)+INDEX(Settings!$AM$19:$AM$33, MATCH(E$10, Settings!$Y$19:$Y$33, 0)), IF(INDEX(Settings!$AQ$19:$AQ$33, MATCH(E$10, Settings!$Y$19:$Y$33, 0))=0, DAY($B508), INDEX(Settings!$AQ$19:$AQ$33, MATCH(E$10, Settings!$Y$19:$Y$33, 0))))-1), 1, Settings!$AY$23:$AY$38), ""))</f>
        <v/>
      </c>
      <c r="BE508" s="119" t="str">
        <f>IF(OR(F$10="", $B508="", F508="", BE$9=""), "", IFERROR(WORKDAY((DATE(YEAR($B508), MONTH($B508)+INDEX(Settings!$AM$19:$AM$33, MATCH(F$10, Settings!$Y$19:$Y$33, 0)), IF(INDEX(Settings!$AQ$19:$AQ$33, MATCH(F$10, Settings!$Y$19:$Y$33, 0))=0, DAY($B508), INDEX(Settings!$AQ$19:$AQ$33, MATCH(F$10, Settings!$Y$19:$Y$33, 0))))-1), 1, Settings!$AY$23:$AY$38), ""))</f>
        <v/>
      </c>
      <c r="BF508" s="119" t="str">
        <f>IF(OR(G$10="", $B508="", G508="", BF$9=""), "", IFERROR(WORKDAY((DATE(YEAR($B508), MONTH($B508)+INDEX(Settings!$AM$19:$AM$33, MATCH(G$10, Settings!$Y$19:$Y$33, 0)), IF(INDEX(Settings!$AQ$19:$AQ$33, MATCH(G$10, Settings!$Y$19:$Y$33, 0))=0, DAY($B508), INDEX(Settings!$AQ$19:$AQ$33, MATCH(G$10, Settings!$Y$19:$Y$33, 0))))-1), 1, Settings!$AY$23:$AY$38), ""))</f>
        <v/>
      </c>
      <c r="BG508" s="119" t="str">
        <f>IF(OR(H$10="", $B508="", H508="", BG$9=""), "", IFERROR(WORKDAY((DATE(YEAR($B508), MONTH($B508)+INDEX(Settings!$AM$19:$AM$33, MATCH(H$10, Settings!$Y$19:$Y$33, 0)), IF(INDEX(Settings!$AQ$19:$AQ$33, MATCH(H$10, Settings!$Y$19:$Y$33, 0))=0, DAY($B508), INDEX(Settings!$AQ$19:$AQ$33, MATCH(H$10, Settings!$Y$19:$Y$33, 0))))-1), 1, Settings!$AY$23:$AY$38), ""))</f>
        <v/>
      </c>
      <c r="BH508" s="119" t="str">
        <f>IF(OR(I$10="", $B508="", I508="", BH$9=""), "", IFERROR(WORKDAY((DATE(YEAR($B508), MONTH($B508)+INDEX(Settings!$AM$19:$AM$33, MATCH(I$10, Settings!$Y$19:$Y$33, 0)), IF(INDEX(Settings!$AQ$19:$AQ$33, MATCH(I$10, Settings!$Y$19:$Y$33, 0))=0, DAY($B508), INDEX(Settings!$AQ$19:$AQ$33, MATCH(I$10, Settings!$Y$19:$Y$33, 0))))-1), 1, Settings!$AY$23:$AY$38), ""))</f>
        <v/>
      </c>
      <c r="BI508" s="119" t="str">
        <f>IF(OR(J$10="", $B508="", J508="", BI$9=""), "", IFERROR(WORKDAY((DATE(YEAR($B508), MONTH($B508)+INDEX(Settings!$AM$19:$AM$33, MATCH(J$10, Settings!$Y$19:$Y$33, 0)), IF(INDEX(Settings!$AQ$19:$AQ$33, MATCH(J$10, Settings!$Y$19:$Y$33, 0))=0, DAY($B508), INDEX(Settings!$AQ$19:$AQ$33, MATCH(J$10, Settings!$Y$19:$Y$33, 0))))-1), 1, Settings!$AY$23:$AY$38), ""))</f>
        <v/>
      </c>
      <c r="BJ508" s="119" t="str">
        <f>IF(OR(K$10="", $B508="", K508="", BJ$9=""), "", IFERROR(WORKDAY((DATE(YEAR($B508), MONTH($B508)+INDEX(Settings!$AM$19:$AM$33, MATCH(K$10, Settings!$Y$19:$Y$33, 0)), IF(INDEX(Settings!$AQ$19:$AQ$33, MATCH(K$10, Settings!$Y$19:$Y$33, 0))=0, DAY($B508), INDEX(Settings!$AQ$19:$AQ$33, MATCH(K$10, Settings!$Y$19:$Y$33, 0))))-1), 1, Settings!$AY$23:$AY$38), ""))</f>
        <v/>
      </c>
      <c r="BK508" s="119" t="str">
        <f>IF(OR(L$10="", $B508="", L508="", BK$9=""), "", IFERROR(WORKDAY((DATE(YEAR($B508), MONTH($B508)+INDEX(Settings!$AM$19:$AM$33, MATCH(L$10, Settings!$Y$19:$Y$33, 0)), IF(INDEX(Settings!$AQ$19:$AQ$33, MATCH(L$10, Settings!$Y$19:$Y$33, 0))=0, DAY($B508), INDEX(Settings!$AQ$19:$AQ$33, MATCH(L$10, Settings!$Y$19:$Y$33, 0))))-1), 1, Settings!$AY$23:$AY$38), ""))</f>
        <v/>
      </c>
      <c r="BL508" s="119" t="str">
        <f>IF(OR(M$10="", $B508="", M508="", BL$9=""), "", IFERROR(WORKDAY((DATE(YEAR($B508), MONTH($B508)+INDEX(Settings!$AM$19:$AM$33, MATCH(M$10, Settings!$Y$19:$Y$33, 0)), IF(INDEX(Settings!$AQ$19:$AQ$33, MATCH(M$10, Settings!$Y$19:$Y$33, 0))=0, DAY($B508), INDEX(Settings!$AQ$19:$AQ$33, MATCH(M$10, Settings!$Y$19:$Y$33, 0))))-1), 1, Settings!$AY$23:$AY$38), ""))</f>
        <v/>
      </c>
      <c r="BM508" s="119" t="str">
        <f>IF(OR(N$10="", $B508="", N508="", BM$9=""), "", IFERROR(WORKDAY((DATE(YEAR($B508), MONTH($B508)+INDEX(Settings!$AM$19:$AM$33, MATCH(N$10, Settings!$Y$19:$Y$33, 0)), IF(INDEX(Settings!$AQ$19:$AQ$33, MATCH(N$10, Settings!$Y$19:$Y$33, 0))=0, DAY($B508), INDEX(Settings!$AQ$19:$AQ$33, MATCH(N$10, Settings!$Y$19:$Y$33, 0))))-1), 1, Settings!$AY$23:$AY$38), ""))</f>
        <v/>
      </c>
      <c r="BN508" s="119" t="str">
        <f>IF(OR(O$10="", $B508="", O508="", BN$9=""), "", IFERROR(WORKDAY((DATE(YEAR($B508), MONTH($B508)+INDEX(Settings!$AM$19:$AM$33, MATCH(O$10, Settings!$Y$19:$Y$33, 0)), IF(INDEX(Settings!$AQ$19:$AQ$33, MATCH(O$10, Settings!$Y$19:$Y$33, 0))=0, DAY($B508), INDEX(Settings!$AQ$19:$AQ$33, MATCH(O$10, Settings!$Y$19:$Y$33, 0))))-1), 1, Settings!$AY$23:$AY$38), ""))</f>
        <v/>
      </c>
      <c r="BO508" s="119" t="str">
        <f>IF(OR(P$10="", $B508="", P508="", BO$9=""), "", IFERROR(WORKDAY((DATE(YEAR($B508), MONTH($B508)+INDEX(Settings!$AM$19:$AM$33, MATCH(P$10, Settings!$Y$19:$Y$33, 0)), IF(INDEX(Settings!$AQ$19:$AQ$33, MATCH(P$10, Settings!$Y$19:$Y$33, 0))=0, DAY($B508), INDEX(Settings!$AQ$19:$AQ$33, MATCH(P$10, Settings!$Y$19:$Y$33, 0))))-1), 1, Settings!$AY$23:$AY$38), ""))</f>
        <v/>
      </c>
      <c r="BP508" s="120" t="str">
        <f>IF(OR(Q$10="", $B508="", Q508="", BP$9=""), "", IFERROR(WORKDAY((DATE(YEAR($B508), MONTH($B508)+INDEX(Settings!$AM$19:$AM$33, MATCH(Q$10, Settings!$Y$19:$Y$33, 0)), IF(INDEX(Settings!$AQ$19:$AQ$33, MATCH(Q$10, Settings!$Y$19:$Y$33, 0))=0, DAY($B508), INDEX(Settings!$AQ$19:$AQ$33, MATCH(Q$10, Settings!$Y$19:$Y$33, 0))))-1), 1, Settings!$AY$23:$AY$38), ""))</f>
        <v/>
      </c>
      <c r="BR508" s="118" t="str">
        <f>IF(BB508="", "", IF(BB508&lt;=$B508, WORKDAY(DATE(YEAR($BB508), MONTH(BB508)+1, DAY(BB508)-1), 1, Settings!$AY$23:$AY$38), BB508))</f>
        <v/>
      </c>
      <c r="BS508" s="119" t="str">
        <f>IF(BC508="", "", IF(BC508&lt;=$B508, WORKDAY(DATE(YEAR($BB508), MONTH(BC508)+1, DAY(BC508)-1), 1, Settings!$AY$23:$AY$38), BC508))</f>
        <v/>
      </c>
      <c r="BT508" s="119" t="str">
        <f>IF(BD508="", "", IF(BD508&lt;=$B508, WORKDAY(DATE(YEAR($BB508), MONTH(BD508)+1, DAY(BD508)-1), 1, Settings!$AY$23:$AY$38), BD508))</f>
        <v/>
      </c>
      <c r="BU508" s="119" t="str">
        <f>IF(BE508="", "", IF(BE508&lt;=$B508, WORKDAY(DATE(YEAR($BB508), MONTH(BE508)+1, DAY(BE508)-1), 1, Settings!$AY$23:$AY$38), BE508))</f>
        <v/>
      </c>
      <c r="BV508" s="119" t="str">
        <f>IF(BF508="", "", IF(BF508&lt;=$B508, WORKDAY(DATE(YEAR($BB508), MONTH(BF508)+1, DAY(BF508)-1), 1, Settings!$AY$23:$AY$38), BF508))</f>
        <v/>
      </c>
      <c r="BW508" s="119" t="str">
        <f>IF(BG508="", "", IF(BG508&lt;=$B508, WORKDAY(DATE(YEAR($BB508), MONTH(BG508)+1, DAY(BG508)-1), 1, Settings!$AY$23:$AY$38), BG508))</f>
        <v/>
      </c>
      <c r="BX508" s="119" t="str">
        <f>IF(BH508="", "", IF(BH508&lt;=$B508, WORKDAY(DATE(YEAR($BB508), MONTH(BH508)+1, DAY(BH508)-1), 1, Settings!$AY$23:$AY$38), BH508))</f>
        <v/>
      </c>
      <c r="BY508" s="119" t="str">
        <f>IF(BI508="", "", IF(BI508&lt;=$B508, WORKDAY(DATE(YEAR($BB508), MONTH(BI508)+1, DAY(BI508)-1), 1, Settings!$AY$23:$AY$38), BI508))</f>
        <v/>
      </c>
      <c r="BZ508" s="119" t="str">
        <f>IF(BJ508="", "", IF(BJ508&lt;=$B508, WORKDAY(DATE(YEAR($BB508), MONTH(BJ508)+1, DAY(BJ508)-1), 1, Settings!$AY$23:$AY$38), BJ508))</f>
        <v/>
      </c>
      <c r="CA508" s="119" t="str">
        <f>IF(BK508="", "", IF(BK508&lt;=$B508, WORKDAY(DATE(YEAR($BB508), MONTH(BK508)+1, DAY(BK508)-1), 1, Settings!$AY$23:$AY$38), BK508))</f>
        <v/>
      </c>
      <c r="CB508" s="119" t="str">
        <f>IF(BL508="", "", IF(BL508&lt;=$B508, WORKDAY(DATE(YEAR($BB508), MONTH(BL508)+1, DAY(BL508)-1), 1, Settings!$AY$23:$AY$38), BL508))</f>
        <v/>
      </c>
      <c r="CC508" s="119" t="str">
        <f>IF(BM508="", "", IF(BM508&lt;=$B508, WORKDAY(DATE(YEAR($BB508), MONTH(BM508)+1, DAY(BM508)-1), 1, Settings!$AY$23:$AY$38), BM508))</f>
        <v/>
      </c>
      <c r="CD508" s="119" t="str">
        <f>IF(BN508="", "", IF(BN508&lt;=$B508, WORKDAY(DATE(YEAR($BB508), MONTH(BN508)+1, DAY(BN508)-1), 1, Settings!$AY$23:$AY$38), BN508))</f>
        <v/>
      </c>
      <c r="CE508" s="119" t="str">
        <f>IF(BO508="", "", IF(BO508&lt;=$B508, WORKDAY(DATE(YEAR($BB508), MONTH(BO508)+1, DAY(BO508)-1), 1, Settings!$AY$23:$AY$38), BO508))</f>
        <v/>
      </c>
      <c r="CF508" s="120" t="str">
        <f>IF(BP508="", "", IF(BP508&lt;=$B508, WORKDAY(DATE(YEAR($BB508), MONTH(BP508)+1, DAY(BP508)-1), 1, Settings!$AY$23:$AY$38), BP508))</f>
        <v/>
      </c>
      <c r="CH508" s="48" t="str">
        <f t="shared" si="221"/>
        <v/>
      </c>
      <c r="CI508" s="49" t="str">
        <f t="shared" si="222"/>
        <v/>
      </c>
      <c r="CJ508" s="49" t="str">
        <f t="shared" si="223"/>
        <v/>
      </c>
      <c r="CK508" s="49" t="str">
        <f t="shared" si="224"/>
        <v/>
      </c>
      <c r="CL508" s="49" t="str">
        <f t="shared" si="225"/>
        <v/>
      </c>
      <c r="CM508" s="49" t="str">
        <f t="shared" si="226"/>
        <v/>
      </c>
      <c r="CN508" s="49" t="str">
        <f t="shared" si="227"/>
        <v/>
      </c>
      <c r="CO508" s="49" t="str">
        <f t="shared" si="228"/>
        <v/>
      </c>
      <c r="CP508" s="49" t="str">
        <f t="shared" si="229"/>
        <v/>
      </c>
      <c r="CQ508" s="49" t="str">
        <f t="shared" si="230"/>
        <v/>
      </c>
      <c r="CR508" s="49" t="str">
        <f t="shared" si="231"/>
        <v/>
      </c>
      <c r="CS508" s="49" t="str">
        <f t="shared" si="232"/>
        <v/>
      </c>
      <c r="CT508" s="49" t="str">
        <f t="shared" si="233"/>
        <v/>
      </c>
      <c r="CU508" s="49" t="str">
        <f t="shared" si="234"/>
        <v/>
      </c>
      <c r="CV508" s="16" t="str">
        <f t="shared" si="235"/>
        <v/>
      </c>
      <c r="CX508" s="48" t="str">
        <f t="shared" si="236"/>
        <v/>
      </c>
      <c r="CY508" s="49" t="str">
        <f t="shared" si="237"/>
        <v/>
      </c>
      <c r="CZ508" s="49" t="str">
        <f t="shared" si="238"/>
        <v/>
      </c>
      <c r="DA508" s="49" t="str">
        <f t="shared" si="239"/>
        <v/>
      </c>
      <c r="DB508" s="49" t="str">
        <f t="shared" si="240"/>
        <v/>
      </c>
      <c r="DC508" s="49" t="str">
        <f t="shared" si="241"/>
        <v/>
      </c>
      <c r="DD508" s="49" t="str">
        <f t="shared" si="242"/>
        <v/>
      </c>
      <c r="DE508" s="49" t="str">
        <f t="shared" si="243"/>
        <v/>
      </c>
      <c r="DF508" s="49" t="str">
        <f t="shared" si="244"/>
        <v/>
      </c>
      <c r="DG508" s="49" t="str">
        <f t="shared" si="245"/>
        <v/>
      </c>
      <c r="DH508" s="49" t="str">
        <f t="shared" si="246"/>
        <v/>
      </c>
      <c r="DI508" s="49" t="str">
        <f t="shared" si="247"/>
        <v/>
      </c>
      <c r="DJ508" s="49" t="str">
        <f t="shared" si="248"/>
        <v/>
      </c>
      <c r="DK508" s="49" t="str">
        <f t="shared" si="249"/>
        <v/>
      </c>
      <c r="DL508" s="16" t="str">
        <f t="shared" si="250"/>
        <v/>
      </c>
      <c r="DN508" s="17" t="str">
        <f t="shared" si="251"/>
        <v>Nov 2020</v>
      </c>
    </row>
    <row r="509" spans="1:118" x14ac:dyDescent="0.25">
      <c r="A509" s="30"/>
      <c r="B509" s="102">
        <f>IF(B508="", "", IFERROR(IF(B508+1&gt;Settings!$G$25, "", B508+1), ""))</f>
        <v>44145</v>
      </c>
      <c r="C509" s="294"/>
      <c r="D509" s="295"/>
      <c r="E509" s="295"/>
      <c r="F509" s="295"/>
      <c r="G509" s="295"/>
      <c r="H509" s="295"/>
      <c r="I509" s="295"/>
      <c r="J509" s="295"/>
      <c r="K509" s="295"/>
      <c r="L509" s="295"/>
      <c r="M509" s="295"/>
      <c r="N509" s="295"/>
      <c r="O509" s="295"/>
      <c r="P509" s="295"/>
      <c r="Q509" s="296"/>
      <c r="R509" s="30"/>
      <c r="T509" s="17" t="str">
        <f>IF($B509="", "", IF($B509&lt;Settings!$G$23, "Old", "New"))</f>
        <v>New</v>
      </c>
      <c r="AL509" s="118" t="str">
        <f>IF(OR($B509="", C509="", C$10="", AL$9), "", IFERROR($B509+INDEX(Settings!$AF$19:$AF$33, MATCH(C$10, Settings!$Y$19:$Y$33, 0))+IF(INDEX(Settings!$AI$19:$AI$33, MATCH(C$10, Settings!$Y$19:$Y$33, 0))="", 0, INDEX($AO$2:$AU$8, MATCH(TEXT($B509, "ddd"), $AN$2:$AN$8, 0), MATCH(INDEX(Settings!$AI$19:$AI$33, MATCH(C$10, Settings!$Y$19:$Y$33, 0)), $AO$1:$AU$1, 0))), 0))</f>
        <v/>
      </c>
      <c r="AM509" s="119" t="str">
        <f>IF(OR($B509="", D509="", D$10="", AM$9), "", IFERROR($B509+INDEX(Settings!$AF$19:$AF$33, MATCH(D$10, Settings!$Y$19:$Y$33, 0))+IF(INDEX(Settings!$AI$19:$AI$33, MATCH(D$10, Settings!$Y$19:$Y$33, 0))="", 0, INDEX($AO$2:$AU$8, MATCH(TEXT($B509, "ddd"), $AN$2:$AN$8, 0), MATCH(INDEX(Settings!$AI$19:$AI$33, MATCH(D$10, Settings!$Y$19:$Y$33, 0)), $AO$1:$AU$1, 0))), 0))</f>
        <v/>
      </c>
      <c r="AN509" s="119" t="str">
        <f>IF(OR($B509="", E509="", E$10="", AN$9), "", IFERROR($B509+INDEX(Settings!$AF$19:$AF$33, MATCH(E$10, Settings!$Y$19:$Y$33, 0))+IF(INDEX(Settings!$AI$19:$AI$33, MATCH(E$10, Settings!$Y$19:$Y$33, 0))="", 0, INDEX($AO$2:$AU$8, MATCH(TEXT($B509, "ddd"), $AN$2:$AN$8, 0), MATCH(INDEX(Settings!$AI$19:$AI$33, MATCH(E$10, Settings!$Y$19:$Y$33, 0)), $AO$1:$AU$1, 0))), 0))</f>
        <v/>
      </c>
      <c r="AO509" s="119" t="str">
        <f>IF(OR($B509="", F509="", F$10="", AO$9), "", IFERROR($B509+INDEX(Settings!$AF$19:$AF$33, MATCH(F$10, Settings!$Y$19:$Y$33, 0))+IF(INDEX(Settings!$AI$19:$AI$33, MATCH(F$10, Settings!$Y$19:$Y$33, 0))="", 0, INDEX($AO$2:$AU$8, MATCH(TEXT($B509, "ddd"), $AN$2:$AN$8, 0), MATCH(INDEX(Settings!$AI$19:$AI$33, MATCH(F$10, Settings!$Y$19:$Y$33, 0)), $AO$1:$AU$1, 0))), 0))</f>
        <v/>
      </c>
      <c r="AP509" s="119" t="str">
        <f>IF(OR($B509="", G509="", G$10="", AP$9), "", IFERROR($B509+INDEX(Settings!$AF$19:$AF$33, MATCH(G$10, Settings!$Y$19:$Y$33, 0))+IF(INDEX(Settings!$AI$19:$AI$33, MATCH(G$10, Settings!$Y$19:$Y$33, 0))="", 0, INDEX($AO$2:$AU$8, MATCH(TEXT($B509, "ddd"), $AN$2:$AN$8, 0), MATCH(INDEX(Settings!$AI$19:$AI$33, MATCH(G$10, Settings!$Y$19:$Y$33, 0)), $AO$1:$AU$1, 0))), 0))</f>
        <v/>
      </c>
      <c r="AQ509" s="119" t="str">
        <f>IF(OR($B509="", H509="", H$10="", AQ$9), "", IFERROR($B509+INDEX(Settings!$AF$19:$AF$33, MATCH(H$10, Settings!$Y$19:$Y$33, 0))+IF(INDEX(Settings!$AI$19:$AI$33, MATCH(H$10, Settings!$Y$19:$Y$33, 0))="", 0, INDEX($AO$2:$AU$8, MATCH(TEXT($B509, "ddd"), $AN$2:$AN$8, 0), MATCH(INDEX(Settings!$AI$19:$AI$33, MATCH(H$10, Settings!$Y$19:$Y$33, 0)), $AO$1:$AU$1, 0))), 0))</f>
        <v/>
      </c>
      <c r="AR509" s="119" t="str">
        <f>IF(OR($B509="", I509="", I$10="", AR$9), "", IFERROR($B509+INDEX(Settings!$AF$19:$AF$33, MATCH(I$10, Settings!$Y$19:$Y$33, 0))+IF(INDEX(Settings!$AI$19:$AI$33, MATCH(I$10, Settings!$Y$19:$Y$33, 0))="", 0, INDEX($AO$2:$AU$8, MATCH(TEXT($B509, "ddd"), $AN$2:$AN$8, 0), MATCH(INDEX(Settings!$AI$19:$AI$33, MATCH(I$10, Settings!$Y$19:$Y$33, 0)), $AO$1:$AU$1, 0))), 0))</f>
        <v/>
      </c>
      <c r="AS509" s="119" t="str">
        <f>IF(OR($B509="", J509="", J$10="", AS$9), "", IFERROR($B509+INDEX(Settings!$AF$19:$AF$33, MATCH(J$10, Settings!$Y$19:$Y$33, 0))+IF(INDEX(Settings!$AI$19:$AI$33, MATCH(J$10, Settings!$Y$19:$Y$33, 0))="", 0, INDEX($AO$2:$AU$8, MATCH(TEXT($B509, "ddd"), $AN$2:$AN$8, 0), MATCH(INDEX(Settings!$AI$19:$AI$33, MATCH(J$10, Settings!$Y$19:$Y$33, 0)), $AO$1:$AU$1, 0))), 0))</f>
        <v/>
      </c>
      <c r="AT509" s="119" t="str">
        <f>IF(OR($B509="", K509="", K$10="", AT$9), "", IFERROR($B509+INDEX(Settings!$AF$19:$AF$33, MATCH(K$10, Settings!$Y$19:$Y$33, 0))+IF(INDEX(Settings!$AI$19:$AI$33, MATCH(K$10, Settings!$Y$19:$Y$33, 0))="", 0, INDEX($AO$2:$AU$8, MATCH(TEXT($B509, "ddd"), $AN$2:$AN$8, 0), MATCH(INDEX(Settings!$AI$19:$AI$33, MATCH(K$10, Settings!$Y$19:$Y$33, 0)), $AO$1:$AU$1, 0))), 0))</f>
        <v/>
      </c>
      <c r="AU509" s="119" t="str">
        <f>IF(OR($B509="", L509="", L$10="", AU$9), "", IFERROR($B509+INDEX(Settings!$AF$19:$AF$33, MATCH(L$10, Settings!$Y$19:$Y$33, 0))+IF(INDEX(Settings!$AI$19:$AI$33, MATCH(L$10, Settings!$Y$19:$Y$33, 0))="", 0, INDEX($AO$2:$AU$8, MATCH(TEXT($B509, "ddd"), $AN$2:$AN$8, 0), MATCH(INDEX(Settings!$AI$19:$AI$33, MATCH(L$10, Settings!$Y$19:$Y$33, 0)), $AO$1:$AU$1, 0))), 0))</f>
        <v/>
      </c>
      <c r="AV509" s="119" t="str">
        <f>IF(OR($B509="", M509="", M$10="", AV$9), "", IFERROR($B509+INDEX(Settings!$AF$19:$AF$33, MATCH(M$10, Settings!$Y$19:$Y$33, 0))+IF(INDEX(Settings!$AI$19:$AI$33, MATCH(M$10, Settings!$Y$19:$Y$33, 0))="", 0, INDEX($AO$2:$AU$8, MATCH(TEXT($B509, "ddd"), $AN$2:$AN$8, 0), MATCH(INDEX(Settings!$AI$19:$AI$33, MATCH(M$10, Settings!$Y$19:$Y$33, 0)), $AO$1:$AU$1, 0))), 0))</f>
        <v/>
      </c>
      <c r="AW509" s="119" t="str">
        <f>IF(OR($B509="", N509="", N$10="", AW$9), "", IFERROR($B509+INDEX(Settings!$AF$19:$AF$33, MATCH(N$10, Settings!$Y$19:$Y$33, 0))+IF(INDEX(Settings!$AI$19:$AI$33, MATCH(N$10, Settings!$Y$19:$Y$33, 0))="", 0, INDEX($AO$2:$AU$8, MATCH(TEXT($B509, "ddd"), $AN$2:$AN$8, 0), MATCH(INDEX(Settings!$AI$19:$AI$33, MATCH(N$10, Settings!$Y$19:$Y$33, 0)), $AO$1:$AU$1, 0))), 0))</f>
        <v/>
      </c>
      <c r="AX509" s="119" t="str">
        <f>IF(OR($B509="", O509="", O$10="", AX$9), "", IFERROR($B509+INDEX(Settings!$AF$19:$AF$33, MATCH(O$10, Settings!$Y$19:$Y$33, 0))+IF(INDEX(Settings!$AI$19:$AI$33, MATCH(O$10, Settings!$Y$19:$Y$33, 0))="", 0, INDEX($AO$2:$AU$8, MATCH(TEXT($B509, "ddd"), $AN$2:$AN$8, 0), MATCH(INDEX(Settings!$AI$19:$AI$33, MATCH(O$10, Settings!$Y$19:$Y$33, 0)), $AO$1:$AU$1, 0))), 0))</f>
        <v/>
      </c>
      <c r="AY509" s="119" t="str">
        <f>IF(OR($B509="", P509="", P$10="", AY$9), "", IFERROR($B509+INDEX(Settings!$AF$19:$AF$33, MATCH(P$10, Settings!$Y$19:$Y$33, 0))+IF(INDEX(Settings!$AI$19:$AI$33, MATCH(P$10, Settings!$Y$19:$Y$33, 0))="", 0, INDEX($AO$2:$AU$8, MATCH(TEXT($B509, "ddd"), $AN$2:$AN$8, 0), MATCH(INDEX(Settings!$AI$19:$AI$33, MATCH(P$10, Settings!$Y$19:$Y$33, 0)), $AO$1:$AU$1, 0))), 0))</f>
        <v/>
      </c>
      <c r="AZ509" s="120" t="str">
        <f>IF(OR($B509="", Q509="", Q$10="", AZ$9), "", IFERROR($B509+INDEX(Settings!$AF$19:$AF$33, MATCH(Q$10, Settings!$Y$19:$Y$33, 0))+IF(INDEX(Settings!$AI$19:$AI$33, MATCH(Q$10, Settings!$Y$19:$Y$33, 0))="", 0, INDEX($AO$2:$AU$8, MATCH(TEXT($B509, "ddd"), $AN$2:$AN$8, 0), MATCH(INDEX(Settings!$AI$19:$AI$33, MATCH(Q$10, Settings!$Y$19:$Y$33, 0)), $AO$1:$AU$1, 0))), 0))</f>
        <v/>
      </c>
      <c r="BB509" s="118" t="str">
        <f>IF(OR(C$10="", $B509="", C509="", BB$9=""), "", IFERROR(WORKDAY((DATE(YEAR($B509), MONTH($B509)+INDEX(Settings!$AM$19:$AM$33, MATCH(C$10, Settings!$Y$19:$Y$33, 0)), IF(INDEX(Settings!$AQ$19:$AQ$33, MATCH(C$10, Settings!$Y$19:$Y$33, 0))=0, DAY($B509), INDEX(Settings!$AQ$19:$AQ$33, MATCH(C$10, Settings!$Y$19:$Y$33, 0))))-1), 1, Settings!$AY$23:$AY$38), ""))</f>
        <v/>
      </c>
      <c r="BC509" s="119" t="str">
        <f>IF(OR(D$10="", $B509="", D509="", BC$9=""), "", IFERROR(WORKDAY((DATE(YEAR($B509), MONTH($B509)+INDEX(Settings!$AM$19:$AM$33, MATCH(D$10, Settings!$Y$19:$Y$33, 0)), IF(INDEX(Settings!$AQ$19:$AQ$33, MATCH(D$10, Settings!$Y$19:$Y$33, 0))=0, DAY($B509), INDEX(Settings!$AQ$19:$AQ$33, MATCH(D$10, Settings!$Y$19:$Y$33, 0))))-1), 1, Settings!$AY$23:$AY$38), ""))</f>
        <v/>
      </c>
      <c r="BD509" s="119" t="str">
        <f>IF(OR(E$10="", $B509="", E509="", BD$9=""), "", IFERROR(WORKDAY((DATE(YEAR($B509), MONTH($B509)+INDEX(Settings!$AM$19:$AM$33, MATCH(E$10, Settings!$Y$19:$Y$33, 0)), IF(INDEX(Settings!$AQ$19:$AQ$33, MATCH(E$10, Settings!$Y$19:$Y$33, 0))=0, DAY($B509), INDEX(Settings!$AQ$19:$AQ$33, MATCH(E$10, Settings!$Y$19:$Y$33, 0))))-1), 1, Settings!$AY$23:$AY$38), ""))</f>
        <v/>
      </c>
      <c r="BE509" s="119" t="str">
        <f>IF(OR(F$10="", $B509="", F509="", BE$9=""), "", IFERROR(WORKDAY((DATE(YEAR($B509), MONTH($B509)+INDEX(Settings!$AM$19:$AM$33, MATCH(F$10, Settings!$Y$19:$Y$33, 0)), IF(INDEX(Settings!$AQ$19:$AQ$33, MATCH(F$10, Settings!$Y$19:$Y$33, 0))=0, DAY($B509), INDEX(Settings!$AQ$19:$AQ$33, MATCH(F$10, Settings!$Y$19:$Y$33, 0))))-1), 1, Settings!$AY$23:$AY$38), ""))</f>
        <v/>
      </c>
      <c r="BF509" s="119" t="str">
        <f>IF(OR(G$10="", $B509="", G509="", BF$9=""), "", IFERROR(WORKDAY((DATE(YEAR($B509), MONTH($B509)+INDEX(Settings!$AM$19:$AM$33, MATCH(G$10, Settings!$Y$19:$Y$33, 0)), IF(INDEX(Settings!$AQ$19:$AQ$33, MATCH(G$10, Settings!$Y$19:$Y$33, 0))=0, DAY($B509), INDEX(Settings!$AQ$19:$AQ$33, MATCH(G$10, Settings!$Y$19:$Y$33, 0))))-1), 1, Settings!$AY$23:$AY$38), ""))</f>
        <v/>
      </c>
      <c r="BG509" s="119" t="str">
        <f>IF(OR(H$10="", $B509="", H509="", BG$9=""), "", IFERROR(WORKDAY((DATE(YEAR($B509), MONTH($B509)+INDEX(Settings!$AM$19:$AM$33, MATCH(H$10, Settings!$Y$19:$Y$33, 0)), IF(INDEX(Settings!$AQ$19:$AQ$33, MATCH(H$10, Settings!$Y$19:$Y$33, 0))=0, DAY($B509), INDEX(Settings!$AQ$19:$AQ$33, MATCH(H$10, Settings!$Y$19:$Y$33, 0))))-1), 1, Settings!$AY$23:$AY$38), ""))</f>
        <v/>
      </c>
      <c r="BH509" s="119" t="str">
        <f>IF(OR(I$10="", $B509="", I509="", BH$9=""), "", IFERROR(WORKDAY((DATE(YEAR($B509), MONTH($B509)+INDEX(Settings!$AM$19:$AM$33, MATCH(I$10, Settings!$Y$19:$Y$33, 0)), IF(INDEX(Settings!$AQ$19:$AQ$33, MATCH(I$10, Settings!$Y$19:$Y$33, 0))=0, DAY($B509), INDEX(Settings!$AQ$19:$AQ$33, MATCH(I$10, Settings!$Y$19:$Y$33, 0))))-1), 1, Settings!$AY$23:$AY$38), ""))</f>
        <v/>
      </c>
      <c r="BI509" s="119" t="str">
        <f>IF(OR(J$10="", $B509="", J509="", BI$9=""), "", IFERROR(WORKDAY((DATE(YEAR($B509), MONTH($B509)+INDEX(Settings!$AM$19:$AM$33, MATCH(J$10, Settings!$Y$19:$Y$33, 0)), IF(INDEX(Settings!$AQ$19:$AQ$33, MATCH(J$10, Settings!$Y$19:$Y$33, 0))=0, DAY($B509), INDEX(Settings!$AQ$19:$AQ$33, MATCH(J$10, Settings!$Y$19:$Y$33, 0))))-1), 1, Settings!$AY$23:$AY$38), ""))</f>
        <v/>
      </c>
      <c r="BJ509" s="119" t="str">
        <f>IF(OR(K$10="", $B509="", K509="", BJ$9=""), "", IFERROR(WORKDAY((DATE(YEAR($B509), MONTH($B509)+INDEX(Settings!$AM$19:$AM$33, MATCH(K$10, Settings!$Y$19:$Y$33, 0)), IF(INDEX(Settings!$AQ$19:$AQ$33, MATCH(K$10, Settings!$Y$19:$Y$33, 0))=0, DAY($B509), INDEX(Settings!$AQ$19:$AQ$33, MATCH(K$10, Settings!$Y$19:$Y$33, 0))))-1), 1, Settings!$AY$23:$AY$38), ""))</f>
        <v/>
      </c>
      <c r="BK509" s="119" t="str">
        <f>IF(OR(L$10="", $B509="", L509="", BK$9=""), "", IFERROR(WORKDAY((DATE(YEAR($B509), MONTH($B509)+INDEX(Settings!$AM$19:$AM$33, MATCH(L$10, Settings!$Y$19:$Y$33, 0)), IF(INDEX(Settings!$AQ$19:$AQ$33, MATCH(L$10, Settings!$Y$19:$Y$33, 0))=0, DAY($B509), INDEX(Settings!$AQ$19:$AQ$33, MATCH(L$10, Settings!$Y$19:$Y$33, 0))))-1), 1, Settings!$AY$23:$AY$38), ""))</f>
        <v/>
      </c>
      <c r="BL509" s="119" t="str">
        <f>IF(OR(M$10="", $B509="", M509="", BL$9=""), "", IFERROR(WORKDAY((DATE(YEAR($B509), MONTH($B509)+INDEX(Settings!$AM$19:$AM$33, MATCH(M$10, Settings!$Y$19:$Y$33, 0)), IF(INDEX(Settings!$AQ$19:$AQ$33, MATCH(M$10, Settings!$Y$19:$Y$33, 0))=0, DAY($B509), INDEX(Settings!$AQ$19:$AQ$33, MATCH(M$10, Settings!$Y$19:$Y$33, 0))))-1), 1, Settings!$AY$23:$AY$38), ""))</f>
        <v/>
      </c>
      <c r="BM509" s="119" t="str">
        <f>IF(OR(N$10="", $B509="", N509="", BM$9=""), "", IFERROR(WORKDAY((DATE(YEAR($B509), MONTH($B509)+INDEX(Settings!$AM$19:$AM$33, MATCH(N$10, Settings!$Y$19:$Y$33, 0)), IF(INDEX(Settings!$AQ$19:$AQ$33, MATCH(N$10, Settings!$Y$19:$Y$33, 0))=0, DAY($B509), INDEX(Settings!$AQ$19:$AQ$33, MATCH(N$10, Settings!$Y$19:$Y$33, 0))))-1), 1, Settings!$AY$23:$AY$38), ""))</f>
        <v/>
      </c>
      <c r="BN509" s="119" t="str">
        <f>IF(OR(O$10="", $B509="", O509="", BN$9=""), "", IFERROR(WORKDAY((DATE(YEAR($B509), MONTH($B509)+INDEX(Settings!$AM$19:$AM$33, MATCH(O$10, Settings!$Y$19:$Y$33, 0)), IF(INDEX(Settings!$AQ$19:$AQ$33, MATCH(O$10, Settings!$Y$19:$Y$33, 0))=0, DAY($B509), INDEX(Settings!$AQ$19:$AQ$33, MATCH(O$10, Settings!$Y$19:$Y$33, 0))))-1), 1, Settings!$AY$23:$AY$38), ""))</f>
        <v/>
      </c>
      <c r="BO509" s="119" t="str">
        <f>IF(OR(P$10="", $B509="", P509="", BO$9=""), "", IFERROR(WORKDAY((DATE(YEAR($B509), MONTH($B509)+INDEX(Settings!$AM$19:$AM$33, MATCH(P$10, Settings!$Y$19:$Y$33, 0)), IF(INDEX(Settings!$AQ$19:$AQ$33, MATCH(P$10, Settings!$Y$19:$Y$33, 0))=0, DAY($B509), INDEX(Settings!$AQ$19:$AQ$33, MATCH(P$10, Settings!$Y$19:$Y$33, 0))))-1), 1, Settings!$AY$23:$AY$38), ""))</f>
        <v/>
      </c>
      <c r="BP509" s="120" t="str">
        <f>IF(OR(Q$10="", $B509="", Q509="", BP$9=""), "", IFERROR(WORKDAY((DATE(YEAR($B509), MONTH($B509)+INDEX(Settings!$AM$19:$AM$33, MATCH(Q$10, Settings!$Y$19:$Y$33, 0)), IF(INDEX(Settings!$AQ$19:$AQ$33, MATCH(Q$10, Settings!$Y$19:$Y$33, 0))=0, DAY($B509), INDEX(Settings!$AQ$19:$AQ$33, MATCH(Q$10, Settings!$Y$19:$Y$33, 0))))-1), 1, Settings!$AY$23:$AY$38), ""))</f>
        <v/>
      </c>
      <c r="BR509" s="118" t="str">
        <f>IF(BB509="", "", IF(BB509&lt;=$B509, WORKDAY(DATE(YEAR($BB509), MONTH(BB509)+1, DAY(BB509)-1), 1, Settings!$AY$23:$AY$38), BB509))</f>
        <v/>
      </c>
      <c r="BS509" s="119" t="str">
        <f>IF(BC509="", "", IF(BC509&lt;=$B509, WORKDAY(DATE(YEAR($BB509), MONTH(BC509)+1, DAY(BC509)-1), 1, Settings!$AY$23:$AY$38), BC509))</f>
        <v/>
      </c>
      <c r="BT509" s="119" t="str">
        <f>IF(BD509="", "", IF(BD509&lt;=$B509, WORKDAY(DATE(YEAR($BB509), MONTH(BD509)+1, DAY(BD509)-1), 1, Settings!$AY$23:$AY$38), BD509))</f>
        <v/>
      </c>
      <c r="BU509" s="119" t="str">
        <f>IF(BE509="", "", IF(BE509&lt;=$B509, WORKDAY(DATE(YEAR($BB509), MONTH(BE509)+1, DAY(BE509)-1), 1, Settings!$AY$23:$AY$38), BE509))</f>
        <v/>
      </c>
      <c r="BV509" s="119" t="str">
        <f>IF(BF509="", "", IF(BF509&lt;=$B509, WORKDAY(DATE(YEAR($BB509), MONTH(BF509)+1, DAY(BF509)-1), 1, Settings!$AY$23:$AY$38), BF509))</f>
        <v/>
      </c>
      <c r="BW509" s="119" t="str">
        <f>IF(BG509="", "", IF(BG509&lt;=$B509, WORKDAY(DATE(YEAR($BB509), MONTH(BG509)+1, DAY(BG509)-1), 1, Settings!$AY$23:$AY$38), BG509))</f>
        <v/>
      </c>
      <c r="BX509" s="119" t="str">
        <f>IF(BH509="", "", IF(BH509&lt;=$B509, WORKDAY(DATE(YEAR($BB509), MONTH(BH509)+1, DAY(BH509)-1), 1, Settings!$AY$23:$AY$38), BH509))</f>
        <v/>
      </c>
      <c r="BY509" s="119" t="str">
        <f>IF(BI509="", "", IF(BI509&lt;=$B509, WORKDAY(DATE(YEAR($BB509), MONTH(BI509)+1, DAY(BI509)-1), 1, Settings!$AY$23:$AY$38), BI509))</f>
        <v/>
      </c>
      <c r="BZ509" s="119" t="str">
        <f>IF(BJ509="", "", IF(BJ509&lt;=$B509, WORKDAY(DATE(YEAR($BB509), MONTH(BJ509)+1, DAY(BJ509)-1), 1, Settings!$AY$23:$AY$38), BJ509))</f>
        <v/>
      </c>
      <c r="CA509" s="119" t="str">
        <f>IF(BK509="", "", IF(BK509&lt;=$B509, WORKDAY(DATE(YEAR($BB509), MONTH(BK509)+1, DAY(BK509)-1), 1, Settings!$AY$23:$AY$38), BK509))</f>
        <v/>
      </c>
      <c r="CB509" s="119" t="str">
        <f>IF(BL509="", "", IF(BL509&lt;=$B509, WORKDAY(DATE(YEAR($BB509), MONTH(BL509)+1, DAY(BL509)-1), 1, Settings!$AY$23:$AY$38), BL509))</f>
        <v/>
      </c>
      <c r="CC509" s="119" t="str">
        <f>IF(BM509="", "", IF(BM509&lt;=$B509, WORKDAY(DATE(YEAR($BB509), MONTH(BM509)+1, DAY(BM509)-1), 1, Settings!$AY$23:$AY$38), BM509))</f>
        <v/>
      </c>
      <c r="CD509" s="119" t="str">
        <f>IF(BN509="", "", IF(BN509&lt;=$B509, WORKDAY(DATE(YEAR($BB509), MONTH(BN509)+1, DAY(BN509)-1), 1, Settings!$AY$23:$AY$38), BN509))</f>
        <v/>
      </c>
      <c r="CE509" s="119" t="str">
        <f>IF(BO509="", "", IF(BO509&lt;=$B509, WORKDAY(DATE(YEAR($BB509), MONTH(BO509)+1, DAY(BO509)-1), 1, Settings!$AY$23:$AY$38), BO509))</f>
        <v/>
      </c>
      <c r="CF509" s="120" t="str">
        <f>IF(BP509="", "", IF(BP509&lt;=$B509, WORKDAY(DATE(YEAR($BB509), MONTH(BP509)+1, DAY(BP509)-1), 1, Settings!$AY$23:$AY$38), BP509))</f>
        <v/>
      </c>
      <c r="CH509" s="48" t="str">
        <f t="shared" si="221"/>
        <v/>
      </c>
      <c r="CI509" s="49" t="str">
        <f t="shared" si="222"/>
        <v/>
      </c>
      <c r="CJ509" s="49" t="str">
        <f t="shared" si="223"/>
        <v/>
      </c>
      <c r="CK509" s="49" t="str">
        <f t="shared" si="224"/>
        <v/>
      </c>
      <c r="CL509" s="49" t="str">
        <f t="shared" si="225"/>
        <v/>
      </c>
      <c r="CM509" s="49" t="str">
        <f t="shared" si="226"/>
        <v/>
      </c>
      <c r="CN509" s="49" t="str">
        <f t="shared" si="227"/>
        <v/>
      </c>
      <c r="CO509" s="49" t="str">
        <f t="shared" si="228"/>
        <v/>
      </c>
      <c r="CP509" s="49" t="str">
        <f t="shared" si="229"/>
        <v/>
      </c>
      <c r="CQ509" s="49" t="str">
        <f t="shared" si="230"/>
        <v/>
      </c>
      <c r="CR509" s="49" t="str">
        <f t="shared" si="231"/>
        <v/>
      </c>
      <c r="CS509" s="49" t="str">
        <f t="shared" si="232"/>
        <v/>
      </c>
      <c r="CT509" s="49" t="str">
        <f t="shared" si="233"/>
        <v/>
      </c>
      <c r="CU509" s="49" t="str">
        <f t="shared" si="234"/>
        <v/>
      </c>
      <c r="CV509" s="16" t="str">
        <f t="shared" si="235"/>
        <v/>
      </c>
      <c r="CX509" s="48" t="str">
        <f t="shared" si="236"/>
        <v/>
      </c>
      <c r="CY509" s="49" t="str">
        <f t="shared" si="237"/>
        <v/>
      </c>
      <c r="CZ509" s="49" t="str">
        <f t="shared" si="238"/>
        <v/>
      </c>
      <c r="DA509" s="49" t="str">
        <f t="shared" si="239"/>
        <v/>
      </c>
      <c r="DB509" s="49" t="str">
        <f t="shared" si="240"/>
        <v/>
      </c>
      <c r="DC509" s="49" t="str">
        <f t="shared" si="241"/>
        <v/>
      </c>
      <c r="DD509" s="49" t="str">
        <f t="shared" si="242"/>
        <v/>
      </c>
      <c r="DE509" s="49" t="str">
        <f t="shared" si="243"/>
        <v/>
      </c>
      <c r="DF509" s="49" t="str">
        <f t="shared" si="244"/>
        <v/>
      </c>
      <c r="DG509" s="49" t="str">
        <f t="shared" si="245"/>
        <v/>
      </c>
      <c r="DH509" s="49" t="str">
        <f t="shared" si="246"/>
        <v/>
      </c>
      <c r="DI509" s="49" t="str">
        <f t="shared" si="247"/>
        <v/>
      </c>
      <c r="DJ509" s="49" t="str">
        <f t="shared" si="248"/>
        <v/>
      </c>
      <c r="DK509" s="49" t="str">
        <f t="shared" si="249"/>
        <v/>
      </c>
      <c r="DL509" s="16" t="str">
        <f t="shared" si="250"/>
        <v/>
      </c>
      <c r="DN509" s="17" t="str">
        <f t="shared" si="251"/>
        <v>Nov 2020</v>
      </c>
    </row>
    <row r="510" spans="1:118" x14ac:dyDescent="0.25">
      <c r="A510" s="30"/>
      <c r="B510" s="102">
        <f>IF(B509="", "", IFERROR(IF(B509+1&gt;Settings!$G$25, "", B509+1), ""))</f>
        <v>44146</v>
      </c>
      <c r="C510" s="294"/>
      <c r="D510" s="295"/>
      <c r="E510" s="295"/>
      <c r="F510" s="295"/>
      <c r="G510" s="295"/>
      <c r="H510" s="295"/>
      <c r="I510" s="295"/>
      <c r="J510" s="295"/>
      <c r="K510" s="295"/>
      <c r="L510" s="295"/>
      <c r="M510" s="295"/>
      <c r="N510" s="295"/>
      <c r="O510" s="295"/>
      <c r="P510" s="295"/>
      <c r="Q510" s="296"/>
      <c r="R510" s="30"/>
      <c r="T510" s="17" t="str">
        <f>IF($B510="", "", IF($B510&lt;Settings!$G$23, "Old", "New"))</f>
        <v>New</v>
      </c>
      <c r="AL510" s="118" t="str">
        <f>IF(OR($B510="", C510="", C$10="", AL$9), "", IFERROR($B510+INDEX(Settings!$AF$19:$AF$33, MATCH(C$10, Settings!$Y$19:$Y$33, 0))+IF(INDEX(Settings!$AI$19:$AI$33, MATCH(C$10, Settings!$Y$19:$Y$33, 0))="", 0, INDEX($AO$2:$AU$8, MATCH(TEXT($B510, "ddd"), $AN$2:$AN$8, 0), MATCH(INDEX(Settings!$AI$19:$AI$33, MATCH(C$10, Settings!$Y$19:$Y$33, 0)), $AO$1:$AU$1, 0))), 0))</f>
        <v/>
      </c>
      <c r="AM510" s="119" t="str">
        <f>IF(OR($B510="", D510="", D$10="", AM$9), "", IFERROR($B510+INDEX(Settings!$AF$19:$AF$33, MATCH(D$10, Settings!$Y$19:$Y$33, 0))+IF(INDEX(Settings!$AI$19:$AI$33, MATCH(D$10, Settings!$Y$19:$Y$33, 0))="", 0, INDEX($AO$2:$AU$8, MATCH(TEXT($B510, "ddd"), $AN$2:$AN$8, 0), MATCH(INDEX(Settings!$AI$19:$AI$33, MATCH(D$10, Settings!$Y$19:$Y$33, 0)), $AO$1:$AU$1, 0))), 0))</f>
        <v/>
      </c>
      <c r="AN510" s="119" t="str">
        <f>IF(OR($B510="", E510="", E$10="", AN$9), "", IFERROR($B510+INDEX(Settings!$AF$19:$AF$33, MATCH(E$10, Settings!$Y$19:$Y$33, 0))+IF(INDEX(Settings!$AI$19:$AI$33, MATCH(E$10, Settings!$Y$19:$Y$33, 0))="", 0, INDEX($AO$2:$AU$8, MATCH(TEXT($B510, "ddd"), $AN$2:$AN$8, 0), MATCH(INDEX(Settings!$AI$19:$AI$33, MATCH(E$10, Settings!$Y$19:$Y$33, 0)), $AO$1:$AU$1, 0))), 0))</f>
        <v/>
      </c>
      <c r="AO510" s="119" t="str">
        <f>IF(OR($B510="", F510="", F$10="", AO$9), "", IFERROR($B510+INDEX(Settings!$AF$19:$AF$33, MATCH(F$10, Settings!$Y$19:$Y$33, 0))+IF(INDEX(Settings!$AI$19:$AI$33, MATCH(F$10, Settings!$Y$19:$Y$33, 0))="", 0, INDEX($AO$2:$AU$8, MATCH(TEXT($B510, "ddd"), $AN$2:$AN$8, 0), MATCH(INDEX(Settings!$AI$19:$AI$33, MATCH(F$10, Settings!$Y$19:$Y$33, 0)), $AO$1:$AU$1, 0))), 0))</f>
        <v/>
      </c>
      <c r="AP510" s="119" t="str">
        <f>IF(OR($B510="", G510="", G$10="", AP$9), "", IFERROR($B510+INDEX(Settings!$AF$19:$AF$33, MATCH(G$10, Settings!$Y$19:$Y$33, 0))+IF(INDEX(Settings!$AI$19:$AI$33, MATCH(G$10, Settings!$Y$19:$Y$33, 0))="", 0, INDEX($AO$2:$AU$8, MATCH(TEXT($B510, "ddd"), $AN$2:$AN$8, 0), MATCH(INDEX(Settings!$AI$19:$AI$33, MATCH(G$10, Settings!$Y$19:$Y$33, 0)), $AO$1:$AU$1, 0))), 0))</f>
        <v/>
      </c>
      <c r="AQ510" s="119" t="str">
        <f>IF(OR($B510="", H510="", H$10="", AQ$9), "", IFERROR($B510+INDEX(Settings!$AF$19:$AF$33, MATCH(H$10, Settings!$Y$19:$Y$33, 0))+IF(INDEX(Settings!$AI$19:$AI$33, MATCH(H$10, Settings!$Y$19:$Y$33, 0))="", 0, INDEX($AO$2:$AU$8, MATCH(TEXT($B510, "ddd"), $AN$2:$AN$8, 0), MATCH(INDEX(Settings!$AI$19:$AI$33, MATCH(H$10, Settings!$Y$19:$Y$33, 0)), $AO$1:$AU$1, 0))), 0))</f>
        <v/>
      </c>
      <c r="AR510" s="119" t="str">
        <f>IF(OR($B510="", I510="", I$10="", AR$9), "", IFERROR($B510+INDEX(Settings!$AF$19:$AF$33, MATCH(I$10, Settings!$Y$19:$Y$33, 0))+IF(INDEX(Settings!$AI$19:$AI$33, MATCH(I$10, Settings!$Y$19:$Y$33, 0))="", 0, INDEX($AO$2:$AU$8, MATCH(TEXT($B510, "ddd"), $AN$2:$AN$8, 0), MATCH(INDEX(Settings!$AI$19:$AI$33, MATCH(I$10, Settings!$Y$19:$Y$33, 0)), $AO$1:$AU$1, 0))), 0))</f>
        <v/>
      </c>
      <c r="AS510" s="119" t="str">
        <f>IF(OR($B510="", J510="", J$10="", AS$9), "", IFERROR($B510+INDEX(Settings!$AF$19:$AF$33, MATCH(J$10, Settings!$Y$19:$Y$33, 0))+IF(INDEX(Settings!$AI$19:$AI$33, MATCH(J$10, Settings!$Y$19:$Y$33, 0))="", 0, INDEX($AO$2:$AU$8, MATCH(TEXT($B510, "ddd"), $AN$2:$AN$8, 0), MATCH(INDEX(Settings!$AI$19:$AI$33, MATCH(J$10, Settings!$Y$19:$Y$33, 0)), $AO$1:$AU$1, 0))), 0))</f>
        <v/>
      </c>
      <c r="AT510" s="119" t="str">
        <f>IF(OR($B510="", K510="", K$10="", AT$9), "", IFERROR($B510+INDEX(Settings!$AF$19:$AF$33, MATCH(K$10, Settings!$Y$19:$Y$33, 0))+IF(INDEX(Settings!$AI$19:$AI$33, MATCH(K$10, Settings!$Y$19:$Y$33, 0))="", 0, INDEX($AO$2:$AU$8, MATCH(TEXT($B510, "ddd"), $AN$2:$AN$8, 0), MATCH(INDEX(Settings!$AI$19:$AI$33, MATCH(K$10, Settings!$Y$19:$Y$33, 0)), $AO$1:$AU$1, 0))), 0))</f>
        <v/>
      </c>
      <c r="AU510" s="119" t="str">
        <f>IF(OR($B510="", L510="", L$10="", AU$9), "", IFERROR($B510+INDEX(Settings!$AF$19:$AF$33, MATCH(L$10, Settings!$Y$19:$Y$33, 0))+IF(INDEX(Settings!$AI$19:$AI$33, MATCH(L$10, Settings!$Y$19:$Y$33, 0))="", 0, INDEX($AO$2:$AU$8, MATCH(TEXT($B510, "ddd"), $AN$2:$AN$8, 0), MATCH(INDEX(Settings!$AI$19:$AI$33, MATCH(L$10, Settings!$Y$19:$Y$33, 0)), $AO$1:$AU$1, 0))), 0))</f>
        <v/>
      </c>
      <c r="AV510" s="119" t="str">
        <f>IF(OR($B510="", M510="", M$10="", AV$9), "", IFERROR($B510+INDEX(Settings!$AF$19:$AF$33, MATCH(M$10, Settings!$Y$19:$Y$33, 0))+IF(INDEX(Settings!$AI$19:$AI$33, MATCH(M$10, Settings!$Y$19:$Y$33, 0))="", 0, INDEX($AO$2:$AU$8, MATCH(TEXT($B510, "ddd"), $AN$2:$AN$8, 0), MATCH(INDEX(Settings!$AI$19:$AI$33, MATCH(M$10, Settings!$Y$19:$Y$33, 0)), $AO$1:$AU$1, 0))), 0))</f>
        <v/>
      </c>
      <c r="AW510" s="119" t="str">
        <f>IF(OR($B510="", N510="", N$10="", AW$9), "", IFERROR($B510+INDEX(Settings!$AF$19:$AF$33, MATCH(N$10, Settings!$Y$19:$Y$33, 0))+IF(INDEX(Settings!$AI$19:$AI$33, MATCH(N$10, Settings!$Y$19:$Y$33, 0))="", 0, INDEX($AO$2:$AU$8, MATCH(TEXT($B510, "ddd"), $AN$2:$AN$8, 0), MATCH(INDEX(Settings!$AI$19:$AI$33, MATCH(N$10, Settings!$Y$19:$Y$33, 0)), $AO$1:$AU$1, 0))), 0))</f>
        <v/>
      </c>
      <c r="AX510" s="119" t="str">
        <f>IF(OR($B510="", O510="", O$10="", AX$9), "", IFERROR($B510+INDEX(Settings!$AF$19:$AF$33, MATCH(O$10, Settings!$Y$19:$Y$33, 0))+IF(INDEX(Settings!$AI$19:$AI$33, MATCH(O$10, Settings!$Y$19:$Y$33, 0))="", 0, INDEX($AO$2:$AU$8, MATCH(TEXT($B510, "ddd"), $AN$2:$AN$8, 0), MATCH(INDEX(Settings!$AI$19:$AI$33, MATCH(O$10, Settings!$Y$19:$Y$33, 0)), $AO$1:$AU$1, 0))), 0))</f>
        <v/>
      </c>
      <c r="AY510" s="119" t="str">
        <f>IF(OR($B510="", P510="", P$10="", AY$9), "", IFERROR($B510+INDEX(Settings!$AF$19:$AF$33, MATCH(P$10, Settings!$Y$19:$Y$33, 0))+IF(INDEX(Settings!$AI$19:$AI$33, MATCH(P$10, Settings!$Y$19:$Y$33, 0))="", 0, INDEX($AO$2:$AU$8, MATCH(TEXT($B510, "ddd"), $AN$2:$AN$8, 0), MATCH(INDEX(Settings!$AI$19:$AI$33, MATCH(P$10, Settings!$Y$19:$Y$33, 0)), $AO$1:$AU$1, 0))), 0))</f>
        <v/>
      </c>
      <c r="AZ510" s="120" t="str">
        <f>IF(OR($B510="", Q510="", Q$10="", AZ$9), "", IFERROR($B510+INDEX(Settings!$AF$19:$AF$33, MATCH(Q$10, Settings!$Y$19:$Y$33, 0))+IF(INDEX(Settings!$AI$19:$AI$33, MATCH(Q$10, Settings!$Y$19:$Y$33, 0))="", 0, INDEX($AO$2:$AU$8, MATCH(TEXT($B510, "ddd"), $AN$2:$AN$8, 0), MATCH(INDEX(Settings!$AI$19:$AI$33, MATCH(Q$10, Settings!$Y$19:$Y$33, 0)), $AO$1:$AU$1, 0))), 0))</f>
        <v/>
      </c>
      <c r="BB510" s="118" t="str">
        <f>IF(OR(C$10="", $B510="", C510="", BB$9=""), "", IFERROR(WORKDAY((DATE(YEAR($B510), MONTH($B510)+INDEX(Settings!$AM$19:$AM$33, MATCH(C$10, Settings!$Y$19:$Y$33, 0)), IF(INDEX(Settings!$AQ$19:$AQ$33, MATCH(C$10, Settings!$Y$19:$Y$33, 0))=0, DAY($B510), INDEX(Settings!$AQ$19:$AQ$33, MATCH(C$10, Settings!$Y$19:$Y$33, 0))))-1), 1, Settings!$AY$23:$AY$38), ""))</f>
        <v/>
      </c>
      <c r="BC510" s="119" t="str">
        <f>IF(OR(D$10="", $B510="", D510="", BC$9=""), "", IFERROR(WORKDAY((DATE(YEAR($B510), MONTH($B510)+INDEX(Settings!$AM$19:$AM$33, MATCH(D$10, Settings!$Y$19:$Y$33, 0)), IF(INDEX(Settings!$AQ$19:$AQ$33, MATCH(D$10, Settings!$Y$19:$Y$33, 0))=0, DAY($B510), INDEX(Settings!$AQ$19:$AQ$33, MATCH(D$10, Settings!$Y$19:$Y$33, 0))))-1), 1, Settings!$AY$23:$AY$38), ""))</f>
        <v/>
      </c>
      <c r="BD510" s="119" t="str">
        <f>IF(OR(E$10="", $B510="", E510="", BD$9=""), "", IFERROR(WORKDAY((DATE(YEAR($B510), MONTH($B510)+INDEX(Settings!$AM$19:$AM$33, MATCH(E$10, Settings!$Y$19:$Y$33, 0)), IF(INDEX(Settings!$AQ$19:$AQ$33, MATCH(E$10, Settings!$Y$19:$Y$33, 0))=0, DAY($B510), INDEX(Settings!$AQ$19:$AQ$33, MATCH(E$10, Settings!$Y$19:$Y$33, 0))))-1), 1, Settings!$AY$23:$AY$38), ""))</f>
        <v/>
      </c>
      <c r="BE510" s="119" t="str">
        <f>IF(OR(F$10="", $B510="", F510="", BE$9=""), "", IFERROR(WORKDAY((DATE(YEAR($B510), MONTH($B510)+INDEX(Settings!$AM$19:$AM$33, MATCH(F$10, Settings!$Y$19:$Y$33, 0)), IF(INDEX(Settings!$AQ$19:$AQ$33, MATCH(F$10, Settings!$Y$19:$Y$33, 0))=0, DAY($B510), INDEX(Settings!$AQ$19:$AQ$33, MATCH(F$10, Settings!$Y$19:$Y$33, 0))))-1), 1, Settings!$AY$23:$AY$38), ""))</f>
        <v/>
      </c>
      <c r="BF510" s="119" t="str">
        <f>IF(OR(G$10="", $B510="", G510="", BF$9=""), "", IFERROR(WORKDAY((DATE(YEAR($B510), MONTH($B510)+INDEX(Settings!$AM$19:$AM$33, MATCH(G$10, Settings!$Y$19:$Y$33, 0)), IF(INDEX(Settings!$AQ$19:$AQ$33, MATCH(G$10, Settings!$Y$19:$Y$33, 0))=0, DAY($B510), INDEX(Settings!$AQ$19:$AQ$33, MATCH(G$10, Settings!$Y$19:$Y$33, 0))))-1), 1, Settings!$AY$23:$AY$38), ""))</f>
        <v/>
      </c>
      <c r="BG510" s="119" t="str">
        <f>IF(OR(H$10="", $B510="", H510="", BG$9=""), "", IFERROR(WORKDAY((DATE(YEAR($B510), MONTH($B510)+INDEX(Settings!$AM$19:$AM$33, MATCH(H$10, Settings!$Y$19:$Y$33, 0)), IF(INDEX(Settings!$AQ$19:$AQ$33, MATCH(H$10, Settings!$Y$19:$Y$33, 0))=0, DAY($B510), INDEX(Settings!$AQ$19:$AQ$33, MATCH(H$10, Settings!$Y$19:$Y$33, 0))))-1), 1, Settings!$AY$23:$AY$38), ""))</f>
        <v/>
      </c>
      <c r="BH510" s="119" t="str">
        <f>IF(OR(I$10="", $B510="", I510="", BH$9=""), "", IFERROR(WORKDAY((DATE(YEAR($B510), MONTH($B510)+INDEX(Settings!$AM$19:$AM$33, MATCH(I$10, Settings!$Y$19:$Y$33, 0)), IF(INDEX(Settings!$AQ$19:$AQ$33, MATCH(I$10, Settings!$Y$19:$Y$33, 0))=0, DAY($B510), INDEX(Settings!$AQ$19:$AQ$33, MATCH(I$10, Settings!$Y$19:$Y$33, 0))))-1), 1, Settings!$AY$23:$AY$38), ""))</f>
        <v/>
      </c>
      <c r="BI510" s="119" t="str">
        <f>IF(OR(J$10="", $B510="", J510="", BI$9=""), "", IFERROR(WORKDAY((DATE(YEAR($B510), MONTH($B510)+INDEX(Settings!$AM$19:$AM$33, MATCH(J$10, Settings!$Y$19:$Y$33, 0)), IF(INDEX(Settings!$AQ$19:$AQ$33, MATCH(J$10, Settings!$Y$19:$Y$33, 0))=0, DAY($B510), INDEX(Settings!$AQ$19:$AQ$33, MATCH(J$10, Settings!$Y$19:$Y$33, 0))))-1), 1, Settings!$AY$23:$AY$38), ""))</f>
        <v/>
      </c>
      <c r="BJ510" s="119" t="str">
        <f>IF(OR(K$10="", $B510="", K510="", BJ$9=""), "", IFERROR(WORKDAY((DATE(YEAR($B510), MONTH($B510)+INDEX(Settings!$AM$19:$AM$33, MATCH(K$10, Settings!$Y$19:$Y$33, 0)), IF(INDEX(Settings!$AQ$19:$AQ$33, MATCH(K$10, Settings!$Y$19:$Y$33, 0))=0, DAY($B510), INDEX(Settings!$AQ$19:$AQ$33, MATCH(K$10, Settings!$Y$19:$Y$33, 0))))-1), 1, Settings!$AY$23:$AY$38), ""))</f>
        <v/>
      </c>
      <c r="BK510" s="119" t="str">
        <f>IF(OR(L$10="", $B510="", L510="", BK$9=""), "", IFERROR(WORKDAY((DATE(YEAR($B510), MONTH($B510)+INDEX(Settings!$AM$19:$AM$33, MATCH(L$10, Settings!$Y$19:$Y$33, 0)), IF(INDEX(Settings!$AQ$19:$AQ$33, MATCH(L$10, Settings!$Y$19:$Y$33, 0))=0, DAY($B510), INDEX(Settings!$AQ$19:$AQ$33, MATCH(L$10, Settings!$Y$19:$Y$33, 0))))-1), 1, Settings!$AY$23:$AY$38), ""))</f>
        <v/>
      </c>
      <c r="BL510" s="119" t="str">
        <f>IF(OR(M$10="", $B510="", M510="", BL$9=""), "", IFERROR(WORKDAY((DATE(YEAR($B510), MONTH($B510)+INDEX(Settings!$AM$19:$AM$33, MATCH(M$10, Settings!$Y$19:$Y$33, 0)), IF(INDEX(Settings!$AQ$19:$AQ$33, MATCH(M$10, Settings!$Y$19:$Y$33, 0))=0, DAY($B510), INDEX(Settings!$AQ$19:$AQ$33, MATCH(M$10, Settings!$Y$19:$Y$33, 0))))-1), 1, Settings!$AY$23:$AY$38), ""))</f>
        <v/>
      </c>
      <c r="BM510" s="119" t="str">
        <f>IF(OR(N$10="", $B510="", N510="", BM$9=""), "", IFERROR(WORKDAY((DATE(YEAR($B510), MONTH($B510)+INDEX(Settings!$AM$19:$AM$33, MATCH(N$10, Settings!$Y$19:$Y$33, 0)), IF(INDEX(Settings!$AQ$19:$AQ$33, MATCH(N$10, Settings!$Y$19:$Y$33, 0))=0, DAY($B510), INDEX(Settings!$AQ$19:$AQ$33, MATCH(N$10, Settings!$Y$19:$Y$33, 0))))-1), 1, Settings!$AY$23:$AY$38), ""))</f>
        <v/>
      </c>
      <c r="BN510" s="119" t="str">
        <f>IF(OR(O$10="", $B510="", O510="", BN$9=""), "", IFERROR(WORKDAY((DATE(YEAR($B510), MONTH($B510)+INDEX(Settings!$AM$19:$AM$33, MATCH(O$10, Settings!$Y$19:$Y$33, 0)), IF(INDEX(Settings!$AQ$19:$AQ$33, MATCH(O$10, Settings!$Y$19:$Y$33, 0))=0, DAY($B510), INDEX(Settings!$AQ$19:$AQ$33, MATCH(O$10, Settings!$Y$19:$Y$33, 0))))-1), 1, Settings!$AY$23:$AY$38), ""))</f>
        <v/>
      </c>
      <c r="BO510" s="119" t="str">
        <f>IF(OR(P$10="", $B510="", P510="", BO$9=""), "", IFERROR(WORKDAY((DATE(YEAR($B510), MONTH($B510)+INDEX(Settings!$AM$19:$AM$33, MATCH(P$10, Settings!$Y$19:$Y$33, 0)), IF(INDEX(Settings!$AQ$19:$AQ$33, MATCH(P$10, Settings!$Y$19:$Y$33, 0))=0, DAY($B510), INDEX(Settings!$AQ$19:$AQ$33, MATCH(P$10, Settings!$Y$19:$Y$33, 0))))-1), 1, Settings!$AY$23:$AY$38), ""))</f>
        <v/>
      </c>
      <c r="BP510" s="120" t="str">
        <f>IF(OR(Q$10="", $B510="", Q510="", BP$9=""), "", IFERROR(WORKDAY((DATE(YEAR($B510), MONTH($B510)+INDEX(Settings!$AM$19:$AM$33, MATCH(Q$10, Settings!$Y$19:$Y$33, 0)), IF(INDEX(Settings!$AQ$19:$AQ$33, MATCH(Q$10, Settings!$Y$19:$Y$33, 0))=0, DAY($B510), INDEX(Settings!$AQ$19:$AQ$33, MATCH(Q$10, Settings!$Y$19:$Y$33, 0))))-1), 1, Settings!$AY$23:$AY$38), ""))</f>
        <v/>
      </c>
      <c r="BR510" s="118" t="str">
        <f>IF(BB510="", "", IF(BB510&lt;=$B510, WORKDAY(DATE(YEAR($BB510), MONTH(BB510)+1, DAY(BB510)-1), 1, Settings!$AY$23:$AY$38), BB510))</f>
        <v/>
      </c>
      <c r="BS510" s="119" t="str">
        <f>IF(BC510="", "", IF(BC510&lt;=$B510, WORKDAY(DATE(YEAR($BB510), MONTH(BC510)+1, DAY(BC510)-1), 1, Settings!$AY$23:$AY$38), BC510))</f>
        <v/>
      </c>
      <c r="BT510" s="119" t="str">
        <f>IF(BD510="", "", IF(BD510&lt;=$B510, WORKDAY(DATE(YEAR($BB510), MONTH(BD510)+1, DAY(BD510)-1), 1, Settings!$AY$23:$AY$38), BD510))</f>
        <v/>
      </c>
      <c r="BU510" s="119" t="str">
        <f>IF(BE510="", "", IF(BE510&lt;=$B510, WORKDAY(DATE(YEAR($BB510), MONTH(BE510)+1, DAY(BE510)-1), 1, Settings!$AY$23:$AY$38), BE510))</f>
        <v/>
      </c>
      <c r="BV510" s="119" t="str">
        <f>IF(BF510="", "", IF(BF510&lt;=$B510, WORKDAY(DATE(YEAR($BB510), MONTH(BF510)+1, DAY(BF510)-1), 1, Settings!$AY$23:$AY$38), BF510))</f>
        <v/>
      </c>
      <c r="BW510" s="119" t="str">
        <f>IF(BG510="", "", IF(BG510&lt;=$B510, WORKDAY(DATE(YEAR($BB510), MONTH(BG510)+1, DAY(BG510)-1), 1, Settings!$AY$23:$AY$38), BG510))</f>
        <v/>
      </c>
      <c r="BX510" s="119" t="str">
        <f>IF(BH510="", "", IF(BH510&lt;=$B510, WORKDAY(DATE(YEAR($BB510), MONTH(BH510)+1, DAY(BH510)-1), 1, Settings!$AY$23:$AY$38), BH510))</f>
        <v/>
      </c>
      <c r="BY510" s="119" t="str">
        <f>IF(BI510="", "", IF(BI510&lt;=$B510, WORKDAY(DATE(YEAR($BB510), MONTH(BI510)+1, DAY(BI510)-1), 1, Settings!$AY$23:$AY$38), BI510))</f>
        <v/>
      </c>
      <c r="BZ510" s="119" t="str">
        <f>IF(BJ510="", "", IF(BJ510&lt;=$B510, WORKDAY(DATE(YEAR($BB510), MONTH(BJ510)+1, DAY(BJ510)-1), 1, Settings!$AY$23:$AY$38), BJ510))</f>
        <v/>
      </c>
      <c r="CA510" s="119" t="str">
        <f>IF(BK510="", "", IF(BK510&lt;=$B510, WORKDAY(DATE(YEAR($BB510), MONTH(BK510)+1, DAY(BK510)-1), 1, Settings!$AY$23:$AY$38), BK510))</f>
        <v/>
      </c>
      <c r="CB510" s="119" t="str">
        <f>IF(BL510="", "", IF(BL510&lt;=$B510, WORKDAY(DATE(YEAR($BB510), MONTH(BL510)+1, DAY(BL510)-1), 1, Settings!$AY$23:$AY$38), BL510))</f>
        <v/>
      </c>
      <c r="CC510" s="119" t="str">
        <f>IF(BM510="", "", IF(BM510&lt;=$B510, WORKDAY(DATE(YEAR($BB510), MONTH(BM510)+1, DAY(BM510)-1), 1, Settings!$AY$23:$AY$38), BM510))</f>
        <v/>
      </c>
      <c r="CD510" s="119" t="str">
        <f>IF(BN510="", "", IF(BN510&lt;=$B510, WORKDAY(DATE(YEAR($BB510), MONTH(BN510)+1, DAY(BN510)-1), 1, Settings!$AY$23:$AY$38), BN510))</f>
        <v/>
      </c>
      <c r="CE510" s="119" t="str">
        <f>IF(BO510="", "", IF(BO510&lt;=$B510, WORKDAY(DATE(YEAR($BB510), MONTH(BO510)+1, DAY(BO510)-1), 1, Settings!$AY$23:$AY$38), BO510))</f>
        <v/>
      </c>
      <c r="CF510" s="120" t="str">
        <f>IF(BP510="", "", IF(BP510&lt;=$B510, WORKDAY(DATE(YEAR($BB510), MONTH(BP510)+1, DAY(BP510)-1), 1, Settings!$AY$23:$AY$38), BP510))</f>
        <v/>
      </c>
      <c r="CH510" s="48" t="str">
        <f t="shared" si="221"/>
        <v/>
      </c>
      <c r="CI510" s="49" t="str">
        <f t="shared" si="222"/>
        <v/>
      </c>
      <c r="CJ510" s="49" t="str">
        <f t="shared" si="223"/>
        <v/>
      </c>
      <c r="CK510" s="49" t="str">
        <f t="shared" si="224"/>
        <v/>
      </c>
      <c r="CL510" s="49" t="str">
        <f t="shared" si="225"/>
        <v/>
      </c>
      <c r="CM510" s="49" t="str">
        <f t="shared" si="226"/>
        <v/>
      </c>
      <c r="CN510" s="49" t="str">
        <f t="shared" si="227"/>
        <v/>
      </c>
      <c r="CO510" s="49" t="str">
        <f t="shared" si="228"/>
        <v/>
      </c>
      <c r="CP510" s="49" t="str">
        <f t="shared" si="229"/>
        <v/>
      </c>
      <c r="CQ510" s="49" t="str">
        <f t="shared" si="230"/>
        <v/>
      </c>
      <c r="CR510" s="49" t="str">
        <f t="shared" si="231"/>
        <v/>
      </c>
      <c r="CS510" s="49" t="str">
        <f t="shared" si="232"/>
        <v/>
      </c>
      <c r="CT510" s="49" t="str">
        <f t="shared" si="233"/>
        <v/>
      </c>
      <c r="CU510" s="49" t="str">
        <f t="shared" si="234"/>
        <v/>
      </c>
      <c r="CV510" s="16" t="str">
        <f t="shared" si="235"/>
        <v/>
      </c>
      <c r="CX510" s="48" t="str">
        <f t="shared" si="236"/>
        <v/>
      </c>
      <c r="CY510" s="49" t="str">
        <f t="shared" si="237"/>
        <v/>
      </c>
      <c r="CZ510" s="49" t="str">
        <f t="shared" si="238"/>
        <v/>
      </c>
      <c r="DA510" s="49" t="str">
        <f t="shared" si="239"/>
        <v/>
      </c>
      <c r="DB510" s="49" t="str">
        <f t="shared" si="240"/>
        <v/>
      </c>
      <c r="DC510" s="49" t="str">
        <f t="shared" si="241"/>
        <v/>
      </c>
      <c r="DD510" s="49" t="str">
        <f t="shared" si="242"/>
        <v/>
      </c>
      <c r="DE510" s="49" t="str">
        <f t="shared" si="243"/>
        <v/>
      </c>
      <c r="DF510" s="49" t="str">
        <f t="shared" si="244"/>
        <v/>
      </c>
      <c r="DG510" s="49" t="str">
        <f t="shared" si="245"/>
        <v/>
      </c>
      <c r="DH510" s="49" t="str">
        <f t="shared" si="246"/>
        <v/>
      </c>
      <c r="DI510" s="49" t="str">
        <f t="shared" si="247"/>
        <v/>
      </c>
      <c r="DJ510" s="49" t="str">
        <f t="shared" si="248"/>
        <v/>
      </c>
      <c r="DK510" s="49" t="str">
        <f t="shared" si="249"/>
        <v/>
      </c>
      <c r="DL510" s="16" t="str">
        <f t="shared" si="250"/>
        <v/>
      </c>
      <c r="DN510" s="17" t="str">
        <f t="shared" si="251"/>
        <v>Nov 2020</v>
      </c>
    </row>
    <row r="511" spans="1:118" x14ac:dyDescent="0.25">
      <c r="A511" s="30"/>
      <c r="B511" s="102">
        <f>IF(B510="", "", IFERROR(IF(B510+1&gt;Settings!$G$25, "", B510+1), ""))</f>
        <v>44147</v>
      </c>
      <c r="C511" s="294"/>
      <c r="D511" s="295"/>
      <c r="E511" s="295"/>
      <c r="F511" s="295"/>
      <c r="G511" s="295"/>
      <c r="H511" s="295"/>
      <c r="I511" s="295"/>
      <c r="J511" s="295"/>
      <c r="K511" s="295"/>
      <c r="L511" s="295"/>
      <c r="M511" s="295"/>
      <c r="N511" s="295"/>
      <c r="O511" s="295"/>
      <c r="P511" s="295"/>
      <c r="Q511" s="296"/>
      <c r="R511" s="30"/>
      <c r="T511" s="17" t="str">
        <f>IF($B511="", "", IF($B511&lt;Settings!$G$23, "Old", "New"))</f>
        <v>New</v>
      </c>
      <c r="AL511" s="118" t="str">
        <f>IF(OR($B511="", C511="", C$10="", AL$9), "", IFERROR($B511+INDEX(Settings!$AF$19:$AF$33, MATCH(C$10, Settings!$Y$19:$Y$33, 0))+IF(INDEX(Settings!$AI$19:$AI$33, MATCH(C$10, Settings!$Y$19:$Y$33, 0))="", 0, INDEX($AO$2:$AU$8, MATCH(TEXT($B511, "ddd"), $AN$2:$AN$8, 0), MATCH(INDEX(Settings!$AI$19:$AI$33, MATCH(C$10, Settings!$Y$19:$Y$33, 0)), $AO$1:$AU$1, 0))), 0))</f>
        <v/>
      </c>
      <c r="AM511" s="119" t="str">
        <f>IF(OR($B511="", D511="", D$10="", AM$9), "", IFERROR($B511+INDEX(Settings!$AF$19:$AF$33, MATCH(D$10, Settings!$Y$19:$Y$33, 0))+IF(INDEX(Settings!$AI$19:$AI$33, MATCH(D$10, Settings!$Y$19:$Y$33, 0))="", 0, INDEX($AO$2:$AU$8, MATCH(TEXT($B511, "ddd"), $AN$2:$AN$8, 0), MATCH(INDEX(Settings!$AI$19:$AI$33, MATCH(D$10, Settings!$Y$19:$Y$33, 0)), $AO$1:$AU$1, 0))), 0))</f>
        <v/>
      </c>
      <c r="AN511" s="119" t="str">
        <f>IF(OR($B511="", E511="", E$10="", AN$9), "", IFERROR($B511+INDEX(Settings!$AF$19:$AF$33, MATCH(E$10, Settings!$Y$19:$Y$33, 0))+IF(INDEX(Settings!$AI$19:$AI$33, MATCH(E$10, Settings!$Y$19:$Y$33, 0))="", 0, INDEX($AO$2:$AU$8, MATCH(TEXT($B511, "ddd"), $AN$2:$AN$8, 0), MATCH(INDEX(Settings!$AI$19:$AI$33, MATCH(E$10, Settings!$Y$19:$Y$33, 0)), $AO$1:$AU$1, 0))), 0))</f>
        <v/>
      </c>
      <c r="AO511" s="119" t="str">
        <f>IF(OR($B511="", F511="", F$10="", AO$9), "", IFERROR($B511+INDEX(Settings!$AF$19:$AF$33, MATCH(F$10, Settings!$Y$19:$Y$33, 0))+IF(INDEX(Settings!$AI$19:$AI$33, MATCH(F$10, Settings!$Y$19:$Y$33, 0))="", 0, INDEX($AO$2:$AU$8, MATCH(TEXT($B511, "ddd"), $AN$2:$AN$8, 0), MATCH(INDEX(Settings!$AI$19:$AI$33, MATCH(F$10, Settings!$Y$19:$Y$33, 0)), $AO$1:$AU$1, 0))), 0))</f>
        <v/>
      </c>
      <c r="AP511" s="119" t="str">
        <f>IF(OR($B511="", G511="", G$10="", AP$9), "", IFERROR($B511+INDEX(Settings!$AF$19:$AF$33, MATCH(G$10, Settings!$Y$19:$Y$33, 0))+IF(INDEX(Settings!$AI$19:$AI$33, MATCH(G$10, Settings!$Y$19:$Y$33, 0))="", 0, INDEX($AO$2:$AU$8, MATCH(TEXT($B511, "ddd"), $AN$2:$AN$8, 0), MATCH(INDEX(Settings!$AI$19:$AI$33, MATCH(G$10, Settings!$Y$19:$Y$33, 0)), $AO$1:$AU$1, 0))), 0))</f>
        <v/>
      </c>
      <c r="AQ511" s="119" t="str">
        <f>IF(OR($B511="", H511="", H$10="", AQ$9), "", IFERROR($B511+INDEX(Settings!$AF$19:$AF$33, MATCH(H$10, Settings!$Y$19:$Y$33, 0))+IF(INDEX(Settings!$AI$19:$AI$33, MATCH(H$10, Settings!$Y$19:$Y$33, 0))="", 0, INDEX($AO$2:$AU$8, MATCH(TEXT($B511, "ddd"), $AN$2:$AN$8, 0), MATCH(INDEX(Settings!$AI$19:$AI$33, MATCH(H$10, Settings!$Y$19:$Y$33, 0)), $AO$1:$AU$1, 0))), 0))</f>
        <v/>
      </c>
      <c r="AR511" s="119" t="str">
        <f>IF(OR($B511="", I511="", I$10="", AR$9), "", IFERROR($B511+INDEX(Settings!$AF$19:$AF$33, MATCH(I$10, Settings!$Y$19:$Y$33, 0))+IF(INDEX(Settings!$AI$19:$AI$33, MATCH(I$10, Settings!$Y$19:$Y$33, 0))="", 0, INDEX($AO$2:$AU$8, MATCH(TEXT($B511, "ddd"), $AN$2:$AN$8, 0), MATCH(INDEX(Settings!$AI$19:$AI$33, MATCH(I$10, Settings!$Y$19:$Y$33, 0)), $AO$1:$AU$1, 0))), 0))</f>
        <v/>
      </c>
      <c r="AS511" s="119" t="str">
        <f>IF(OR($B511="", J511="", J$10="", AS$9), "", IFERROR($B511+INDEX(Settings!$AF$19:$AF$33, MATCH(J$10, Settings!$Y$19:$Y$33, 0))+IF(INDEX(Settings!$AI$19:$AI$33, MATCH(J$10, Settings!$Y$19:$Y$33, 0))="", 0, INDEX($AO$2:$AU$8, MATCH(TEXT($B511, "ddd"), $AN$2:$AN$8, 0), MATCH(INDEX(Settings!$AI$19:$AI$33, MATCH(J$10, Settings!$Y$19:$Y$33, 0)), $AO$1:$AU$1, 0))), 0))</f>
        <v/>
      </c>
      <c r="AT511" s="119" t="str">
        <f>IF(OR($B511="", K511="", K$10="", AT$9), "", IFERROR($B511+INDEX(Settings!$AF$19:$AF$33, MATCH(K$10, Settings!$Y$19:$Y$33, 0))+IF(INDEX(Settings!$AI$19:$AI$33, MATCH(K$10, Settings!$Y$19:$Y$33, 0))="", 0, INDEX($AO$2:$AU$8, MATCH(TEXT($B511, "ddd"), $AN$2:$AN$8, 0), MATCH(INDEX(Settings!$AI$19:$AI$33, MATCH(K$10, Settings!$Y$19:$Y$33, 0)), $AO$1:$AU$1, 0))), 0))</f>
        <v/>
      </c>
      <c r="AU511" s="119" t="str">
        <f>IF(OR($B511="", L511="", L$10="", AU$9), "", IFERROR($B511+INDEX(Settings!$AF$19:$AF$33, MATCH(L$10, Settings!$Y$19:$Y$33, 0))+IF(INDEX(Settings!$AI$19:$AI$33, MATCH(L$10, Settings!$Y$19:$Y$33, 0))="", 0, INDEX($AO$2:$AU$8, MATCH(TEXT($B511, "ddd"), $AN$2:$AN$8, 0), MATCH(INDEX(Settings!$AI$19:$AI$33, MATCH(L$10, Settings!$Y$19:$Y$33, 0)), $AO$1:$AU$1, 0))), 0))</f>
        <v/>
      </c>
      <c r="AV511" s="119" t="str">
        <f>IF(OR($B511="", M511="", M$10="", AV$9), "", IFERROR($B511+INDEX(Settings!$AF$19:$AF$33, MATCH(M$10, Settings!$Y$19:$Y$33, 0))+IF(INDEX(Settings!$AI$19:$AI$33, MATCH(M$10, Settings!$Y$19:$Y$33, 0))="", 0, INDEX($AO$2:$AU$8, MATCH(TEXT($B511, "ddd"), $AN$2:$AN$8, 0), MATCH(INDEX(Settings!$AI$19:$AI$33, MATCH(M$10, Settings!$Y$19:$Y$33, 0)), $AO$1:$AU$1, 0))), 0))</f>
        <v/>
      </c>
      <c r="AW511" s="119" t="str">
        <f>IF(OR($B511="", N511="", N$10="", AW$9), "", IFERROR($B511+INDEX(Settings!$AF$19:$AF$33, MATCH(N$10, Settings!$Y$19:$Y$33, 0))+IF(INDEX(Settings!$AI$19:$AI$33, MATCH(N$10, Settings!$Y$19:$Y$33, 0))="", 0, INDEX($AO$2:$AU$8, MATCH(TEXT($B511, "ddd"), $AN$2:$AN$8, 0), MATCH(INDEX(Settings!$AI$19:$AI$33, MATCH(N$10, Settings!$Y$19:$Y$33, 0)), $AO$1:$AU$1, 0))), 0))</f>
        <v/>
      </c>
      <c r="AX511" s="119" t="str">
        <f>IF(OR($B511="", O511="", O$10="", AX$9), "", IFERROR($B511+INDEX(Settings!$AF$19:$AF$33, MATCH(O$10, Settings!$Y$19:$Y$33, 0))+IF(INDEX(Settings!$AI$19:$AI$33, MATCH(O$10, Settings!$Y$19:$Y$33, 0))="", 0, INDEX($AO$2:$AU$8, MATCH(TEXT($B511, "ddd"), $AN$2:$AN$8, 0), MATCH(INDEX(Settings!$AI$19:$AI$33, MATCH(O$10, Settings!$Y$19:$Y$33, 0)), $AO$1:$AU$1, 0))), 0))</f>
        <v/>
      </c>
      <c r="AY511" s="119" t="str">
        <f>IF(OR($B511="", P511="", P$10="", AY$9), "", IFERROR($B511+INDEX(Settings!$AF$19:$AF$33, MATCH(P$10, Settings!$Y$19:$Y$33, 0))+IF(INDEX(Settings!$AI$19:$AI$33, MATCH(P$10, Settings!$Y$19:$Y$33, 0))="", 0, INDEX($AO$2:$AU$8, MATCH(TEXT($B511, "ddd"), $AN$2:$AN$8, 0), MATCH(INDEX(Settings!$AI$19:$AI$33, MATCH(P$10, Settings!$Y$19:$Y$33, 0)), $AO$1:$AU$1, 0))), 0))</f>
        <v/>
      </c>
      <c r="AZ511" s="120" t="str">
        <f>IF(OR($B511="", Q511="", Q$10="", AZ$9), "", IFERROR($B511+INDEX(Settings!$AF$19:$AF$33, MATCH(Q$10, Settings!$Y$19:$Y$33, 0))+IF(INDEX(Settings!$AI$19:$AI$33, MATCH(Q$10, Settings!$Y$19:$Y$33, 0))="", 0, INDEX($AO$2:$AU$8, MATCH(TEXT($B511, "ddd"), $AN$2:$AN$8, 0), MATCH(INDEX(Settings!$AI$19:$AI$33, MATCH(Q$10, Settings!$Y$19:$Y$33, 0)), $AO$1:$AU$1, 0))), 0))</f>
        <v/>
      </c>
      <c r="BB511" s="118" t="str">
        <f>IF(OR(C$10="", $B511="", C511="", BB$9=""), "", IFERROR(WORKDAY((DATE(YEAR($B511), MONTH($B511)+INDEX(Settings!$AM$19:$AM$33, MATCH(C$10, Settings!$Y$19:$Y$33, 0)), IF(INDEX(Settings!$AQ$19:$AQ$33, MATCH(C$10, Settings!$Y$19:$Y$33, 0))=0, DAY($B511), INDEX(Settings!$AQ$19:$AQ$33, MATCH(C$10, Settings!$Y$19:$Y$33, 0))))-1), 1, Settings!$AY$23:$AY$38), ""))</f>
        <v/>
      </c>
      <c r="BC511" s="119" t="str">
        <f>IF(OR(D$10="", $B511="", D511="", BC$9=""), "", IFERROR(WORKDAY((DATE(YEAR($B511), MONTH($B511)+INDEX(Settings!$AM$19:$AM$33, MATCH(D$10, Settings!$Y$19:$Y$33, 0)), IF(INDEX(Settings!$AQ$19:$AQ$33, MATCH(D$10, Settings!$Y$19:$Y$33, 0))=0, DAY($B511), INDEX(Settings!$AQ$19:$AQ$33, MATCH(D$10, Settings!$Y$19:$Y$33, 0))))-1), 1, Settings!$AY$23:$AY$38), ""))</f>
        <v/>
      </c>
      <c r="BD511" s="119" t="str">
        <f>IF(OR(E$10="", $B511="", E511="", BD$9=""), "", IFERROR(WORKDAY((DATE(YEAR($B511), MONTH($B511)+INDEX(Settings!$AM$19:$AM$33, MATCH(E$10, Settings!$Y$19:$Y$33, 0)), IF(INDEX(Settings!$AQ$19:$AQ$33, MATCH(E$10, Settings!$Y$19:$Y$33, 0))=0, DAY($B511), INDEX(Settings!$AQ$19:$AQ$33, MATCH(E$10, Settings!$Y$19:$Y$33, 0))))-1), 1, Settings!$AY$23:$AY$38), ""))</f>
        <v/>
      </c>
      <c r="BE511" s="119" t="str">
        <f>IF(OR(F$10="", $B511="", F511="", BE$9=""), "", IFERROR(WORKDAY((DATE(YEAR($B511), MONTH($B511)+INDEX(Settings!$AM$19:$AM$33, MATCH(F$10, Settings!$Y$19:$Y$33, 0)), IF(INDEX(Settings!$AQ$19:$AQ$33, MATCH(F$10, Settings!$Y$19:$Y$33, 0))=0, DAY($B511), INDEX(Settings!$AQ$19:$AQ$33, MATCH(F$10, Settings!$Y$19:$Y$33, 0))))-1), 1, Settings!$AY$23:$AY$38), ""))</f>
        <v/>
      </c>
      <c r="BF511" s="119" t="str">
        <f>IF(OR(G$10="", $B511="", G511="", BF$9=""), "", IFERROR(WORKDAY((DATE(YEAR($B511), MONTH($B511)+INDEX(Settings!$AM$19:$AM$33, MATCH(G$10, Settings!$Y$19:$Y$33, 0)), IF(INDEX(Settings!$AQ$19:$AQ$33, MATCH(G$10, Settings!$Y$19:$Y$33, 0))=0, DAY($B511), INDEX(Settings!$AQ$19:$AQ$33, MATCH(G$10, Settings!$Y$19:$Y$33, 0))))-1), 1, Settings!$AY$23:$AY$38), ""))</f>
        <v/>
      </c>
      <c r="BG511" s="119" t="str">
        <f>IF(OR(H$10="", $B511="", H511="", BG$9=""), "", IFERROR(WORKDAY((DATE(YEAR($B511), MONTH($B511)+INDEX(Settings!$AM$19:$AM$33, MATCH(H$10, Settings!$Y$19:$Y$33, 0)), IF(INDEX(Settings!$AQ$19:$AQ$33, MATCH(H$10, Settings!$Y$19:$Y$33, 0))=0, DAY($B511), INDEX(Settings!$AQ$19:$AQ$33, MATCH(H$10, Settings!$Y$19:$Y$33, 0))))-1), 1, Settings!$AY$23:$AY$38), ""))</f>
        <v/>
      </c>
      <c r="BH511" s="119" t="str">
        <f>IF(OR(I$10="", $B511="", I511="", BH$9=""), "", IFERROR(WORKDAY((DATE(YEAR($B511), MONTH($B511)+INDEX(Settings!$AM$19:$AM$33, MATCH(I$10, Settings!$Y$19:$Y$33, 0)), IF(INDEX(Settings!$AQ$19:$AQ$33, MATCH(I$10, Settings!$Y$19:$Y$33, 0))=0, DAY($B511), INDEX(Settings!$AQ$19:$AQ$33, MATCH(I$10, Settings!$Y$19:$Y$33, 0))))-1), 1, Settings!$AY$23:$AY$38), ""))</f>
        <v/>
      </c>
      <c r="BI511" s="119" t="str">
        <f>IF(OR(J$10="", $B511="", J511="", BI$9=""), "", IFERROR(WORKDAY((DATE(YEAR($B511), MONTH($B511)+INDEX(Settings!$AM$19:$AM$33, MATCH(J$10, Settings!$Y$19:$Y$33, 0)), IF(INDEX(Settings!$AQ$19:$AQ$33, MATCH(J$10, Settings!$Y$19:$Y$33, 0))=0, DAY($B511), INDEX(Settings!$AQ$19:$AQ$33, MATCH(J$10, Settings!$Y$19:$Y$33, 0))))-1), 1, Settings!$AY$23:$AY$38), ""))</f>
        <v/>
      </c>
      <c r="BJ511" s="119" t="str">
        <f>IF(OR(K$10="", $B511="", K511="", BJ$9=""), "", IFERROR(WORKDAY((DATE(YEAR($B511), MONTH($B511)+INDEX(Settings!$AM$19:$AM$33, MATCH(K$10, Settings!$Y$19:$Y$33, 0)), IF(INDEX(Settings!$AQ$19:$AQ$33, MATCH(K$10, Settings!$Y$19:$Y$33, 0))=0, DAY($B511), INDEX(Settings!$AQ$19:$AQ$33, MATCH(K$10, Settings!$Y$19:$Y$33, 0))))-1), 1, Settings!$AY$23:$AY$38), ""))</f>
        <v/>
      </c>
      <c r="BK511" s="119" t="str">
        <f>IF(OR(L$10="", $B511="", L511="", BK$9=""), "", IFERROR(WORKDAY((DATE(YEAR($B511), MONTH($B511)+INDEX(Settings!$AM$19:$AM$33, MATCH(L$10, Settings!$Y$19:$Y$33, 0)), IF(INDEX(Settings!$AQ$19:$AQ$33, MATCH(L$10, Settings!$Y$19:$Y$33, 0))=0, DAY($B511), INDEX(Settings!$AQ$19:$AQ$33, MATCH(L$10, Settings!$Y$19:$Y$33, 0))))-1), 1, Settings!$AY$23:$AY$38), ""))</f>
        <v/>
      </c>
      <c r="BL511" s="119" t="str">
        <f>IF(OR(M$10="", $B511="", M511="", BL$9=""), "", IFERROR(WORKDAY((DATE(YEAR($B511), MONTH($B511)+INDEX(Settings!$AM$19:$AM$33, MATCH(M$10, Settings!$Y$19:$Y$33, 0)), IF(INDEX(Settings!$AQ$19:$AQ$33, MATCH(M$10, Settings!$Y$19:$Y$33, 0))=0, DAY($B511), INDEX(Settings!$AQ$19:$AQ$33, MATCH(M$10, Settings!$Y$19:$Y$33, 0))))-1), 1, Settings!$AY$23:$AY$38), ""))</f>
        <v/>
      </c>
      <c r="BM511" s="119" t="str">
        <f>IF(OR(N$10="", $B511="", N511="", BM$9=""), "", IFERROR(WORKDAY((DATE(YEAR($B511), MONTH($B511)+INDEX(Settings!$AM$19:$AM$33, MATCH(N$10, Settings!$Y$19:$Y$33, 0)), IF(INDEX(Settings!$AQ$19:$AQ$33, MATCH(N$10, Settings!$Y$19:$Y$33, 0))=0, DAY($B511), INDEX(Settings!$AQ$19:$AQ$33, MATCH(N$10, Settings!$Y$19:$Y$33, 0))))-1), 1, Settings!$AY$23:$AY$38), ""))</f>
        <v/>
      </c>
      <c r="BN511" s="119" t="str">
        <f>IF(OR(O$10="", $B511="", O511="", BN$9=""), "", IFERROR(WORKDAY((DATE(YEAR($B511), MONTH($B511)+INDEX(Settings!$AM$19:$AM$33, MATCH(O$10, Settings!$Y$19:$Y$33, 0)), IF(INDEX(Settings!$AQ$19:$AQ$33, MATCH(O$10, Settings!$Y$19:$Y$33, 0))=0, DAY($B511), INDEX(Settings!$AQ$19:$AQ$33, MATCH(O$10, Settings!$Y$19:$Y$33, 0))))-1), 1, Settings!$AY$23:$AY$38), ""))</f>
        <v/>
      </c>
      <c r="BO511" s="119" t="str">
        <f>IF(OR(P$10="", $B511="", P511="", BO$9=""), "", IFERROR(WORKDAY((DATE(YEAR($B511), MONTH($B511)+INDEX(Settings!$AM$19:$AM$33, MATCH(P$10, Settings!$Y$19:$Y$33, 0)), IF(INDEX(Settings!$AQ$19:$AQ$33, MATCH(P$10, Settings!$Y$19:$Y$33, 0))=0, DAY($B511), INDEX(Settings!$AQ$19:$AQ$33, MATCH(P$10, Settings!$Y$19:$Y$33, 0))))-1), 1, Settings!$AY$23:$AY$38), ""))</f>
        <v/>
      </c>
      <c r="BP511" s="120" t="str">
        <f>IF(OR(Q$10="", $B511="", Q511="", BP$9=""), "", IFERROR(WORKDAY((DATE(YEAR($B511), MONTH($B511)+INDEX(Settings!$AM$19:$AM$33, MATCH(Q$10, Settings!$Y$19:$Y$33, 0)), IF(INDEX(Settings!$AQ$19:$AQ$33, MATCH(Q$10, Settings!$Y$19:$Y$33, 0))=0, DAY($B511), INDEX(Settings!$AQ$19:$AQ$33, MATCH(Q$10, Settings!$Y$19:$Y$33, 0))))-1), 1, Settings!$AY$23:$AY$38), ""))</f>
        <v/>
      </c>
      <c r="BR511" s="118" t="str">
        <f>IF(BB511="", "", IF(BB511&lt;=$B511, WORKDAY(DATE(YEAR($BB511), MONTH(BB511)+1, DAY(BB511)-1), 1, Settings!$AY$23:$AY$38), BB511))</f>
        <v/>
      </c>
      <c r="BS511" s="119" t="str">
        <f>IF(BC511="", "", IF(BC511&lt;=$B511, WORKDAY(DATE(YEAR($BB511), MONTH(BC511)+1, DAY(BC511)-1), 1, Settings!$AY$23:$AY$38), BC511))</f>
        <v/>
      </c>
      <c r="BT511" s="119" t="str">
        <f>IF(BD511="", "", IF(BD511&lt;=$B511, WORKDAY(DATE(YEAR($BB511), MONTH(BD511)+1, DAY(BD511)-1), 1, Settings!$AY$23:$AY$38), BD511))</f>
        <v/>
      </c>
      <c r="BU511" s="119" t="str">
        <f>IF(BE511="", "", IF(BE511&lt;=$B511, WORKDAY(DATE(YEAR($BB511), MONTH(BE511)+1, DAY(BE511)-1), 1, Settings!$AY$23:$AY$38), BE511))</f>
        <v/>
      </c>
      <c r="BV511" s="119" t="str">
        <f>IF(BF511="", "", IF(BF511&lt;=$B511, WORKDAY(DATE(YEAR($BB511), MONTH(BF511)+1, DAY(BF511)-1), 1, Settings!$AY$23:$AY$38), BF511))</f>
        <v/>
      </c>
      <c r="BW511" s="119" t="str">
        <f>IF(BG511="", "", IF(BG511&lt;=$B511, WORKDAY(DATE(YEAR($BB511), MONTH(BG511)+1, DAY(BG511)-1), 1, Settings!$AY$23:$AY$38), BG511))</f>
        <v/>
      </c>
      <c r="BX511" s="119" t="str">
        <f>IF(BH511="", "", IF(BH511&lt;=$B511, WORKDAY(DATE(YEAR($BB511), MONTH(BH511)+1, DAY(BH511)-1), 1, Settings!$AY$23:$AY$38), BH511))</f>
        <v/>
      </c>
      <c r="BY511" s="119" t="str">
        <f>IF(BI511="", "", IF(BI511&lt;=$B511, WORKDAY(DATE(YEAR($BB511), MONTH(BI511)+1, DAY(BI511)-1), 1, Settings!$AY$23:$AY$38), BI511))</f>
        <v/>
      </c>
      <c r="BZ511" s="119" t="str">
        <f>IF(BJ511="", "", IF(BJ511&lt;=$B511, WORKDAY(DATE(YEAR($BB511), MONTH(BJ511)+1, DAY(BJ511)-1), 1, Settings!$AY$23:$AY$38), BJ511))</f>
        <v/>
      </c>
      <c r="CA511" s="119" t="str">
        <f>IF(BK511="", "", IF(BK511&lt;=$B511, WORKDAY(DATE(YEAR($BB511), MONTH(BK511)+1, DAY(BK511)-1), 1, Settings!$AY$23:$AY$38), BK511))</f>
        <v/>
      </c>
      <c r="CB511" s="119" t="str">
        <f>IF(BL511="", "", IF(BL511&lt;=$B511, WORKDAY(DATE(YEAR($BB511), MONTH(BL511)+1, DAY(BL511)-1), 1, Settings!$AY$23:$AY$38), BL511))</f>
        <v/>
      </c>
      <c r="CC511" s="119" t="str">
        <f>IF(BM511="", "", IF(BM511&lt;=$B511, WORKDAY(DATE(YEAR($BB511), MONTH(BM511)+1, DAY(BM511)-1), 1, Settings!$AY$23:$AY$38), BM511))</f>
        <v/>
      </c>
      <c r="CD511" s="119" t="str">
        <f>IF(BN511="", "", IF(BN511&lt;=$B511, WORKDAY(DATE(YEAR($BB511), MONTH(BN511)+1, DAY(BN511)-1), 1, Settings!$AY$23:$AY$38), BN511))</f>
        <v/>
      </c>
      <c r="CE511" s="119" t="str">
        <f>IF(BO511="", "", IF(BO511&lt;=$B511, WORKDAY(DATE(YEAR($BB511), MONTH(BO511)+1, DAY(BO511)-1), 1, Settings!$AY$23:$AY$38), BO511))</f>
        <v/>
      </c>
      <c r="CF511" s="120" t="str">
        <f>IF(BP511="", "", IF(BP511&lt;=$B511, WORKDAY(DATE(YEAR($BB511), MONTH(BP511)+1, DAY(BP511)-1), 1, Settings!$AY$23:$AY$38), BP511))</f>
        <v/>
      </c>
      <c r="CH511" s="48" t="str">
        <f t="shared" si="221"/>
        <v/>
      </c>
      <c r="CI511" s="49" t="str">
        <f t="shared" si="222"/>
        <v/>
      </c>
      <c r="CJ511" s="49" t="str">
        <f t="shared" si="223"/>
        <v/>
      </c>
      <c r="CK511" s="49" t="str">
        <f t="shared" si="224"/>
        <v/>
      </c>
      <c r="CL511" s="49" t="str">
        <f t="shared" si="225"/>
        <v/>
      </c>
      <c r="CM511" s="49" t="str">
        <f t="shared" si="226"/>
        <v/>
      </c>
      <c r="CN511" s="49" t="str">
        <f t="shared" si="227"/>
        <v/>
      </c>
      <c r="CO511" s="49" t="str">
        <f t="shared" si="228"/>
        <v/>
      </c>
      <c r="CP511" s="49" t="str">
        <f t="shared" si="229"/>
        <v/>
      </c>
      <c r="CQ511" s="49" t="str">
        <f t="shared" si="230"/>
        <v/>
      </c>
      <c r="CR511" s="49" t="str">
        <f t="shared" si="231"/>
        <v/>
      </c>
      <c r="CS511" s="49" t="str">
        <f t="shared" si="232"/>
        <v/>
      </c>
      <c r="CT511" s="49" t="str">
        <f t="shared" si="233"/>
        <v/>
      </c>
      <c r="CU511" s="49" t="str">
        <f t="shared" si="234"/>
        <v/>
      </c>
      <c r="CV511" s="16" t="str">
        <f t="shared" si="235"/>
        <v/>
      </c>
      <c r="CX511" s="48" t="str">
        <f t="shared" si="236"/>
        <v/>
      </c>
      <c r="CY511" s="49" t="str">
        <f t="shared" si="237"/>
        <v/>
      </c>
      <c r="CZ511" s="49" t="str">
        <f t="shared" si="238"/>
        <v/>
      </c>
      <c r="DA511" s="49" t="str">
        <f t="shared" si="239"/>
        <v/>
      </c>
      <c r="DB511" s="49" t="str">
        <f t="shared" si="240"/>
        <v/>
      </c>
      <c r="DC511" s="49" t="str">
        <f t="shared" si="241"/>
        <v/>
      </c>
      <c r="DD511" s="49" t="str">
        <f t="shared" si="242"/>
        <v/>
      </c>
      <c r="DE511" s="49" t="str">
        <f t="shared" si="243"/>
        <v/>
      </c>
      <c r="DF511" s="49" t="str">
        <f t="shared" si="244"/>
        <v/>
      </c>
      <c r="DG511" s="49" t="str">
        <f t="shared" si="245"/>
        <v/>
      </c>
      <c r="DH511" s="49" t="str">
        <f t="shared" si="246"/>
        <v/>
      </c>
      <c r="DI511" s="49" t="str">
        <f t="shared" si="247"/>
        <v/>
      </c>
      <c r="DJ511" s="49" t="str">
        <f t="shared" si="248"/>
        <v/>
      </c>
      <c r="DK511" s="49" t="str">
        <f t="shared" si="249"/>
        <v/>
      </c>
      <c r="DL511" s="16" t="str">
        <f t="shared" si="250"/>
        <v/>
      </c>
      <c r="DN511" s="17" t="str">
        <f t="shared" si="251"/>
        <v>Nov 2020</v>
      </c>
    </row>
    <row r="512" spans="1:118" x14ac:dyDescent="0.25">
      <c r="A512" s="30"/>
      <c r="B512" s="102">
        <f>IF(B511="", "", IFERROR(IF(B511+1&gt;Settings!$G$25, "", B511+1), ""))</f>
        <v>44148</v>
      </c>
      <c r="C512" s="294"/>
      <c r="D512" s="295"/>
      <c r="E512" s="295"/>
      <c r="F512" s="295"/>
      <c r="G512" s="295"/>
      <c r="H512" s="295"/>
      <c r="I512" s="295"/>
      <c r="J512" s="295"/>
      <c r="K512" s="295"/>
      <c r="L512" s="295"/>
      <c r="M512" s="295"/>
      <c r="N512" s="295"/>
      <c r="O512" s="295"/>
      <c r="P512" s="295"/>
      <c r="Q512" s="296"/>
      <c r="R512" s="30"/>
      <c r="T512" s="17" t="str">
        <f>IF($B512="", "", IF($B512&lt;Settings!$G$23, "Old", "New"))</f>
        <v>New</v>
      </c>
      <c r="AL512" s="118" t="str">
        <f>IF(OR($B512="", C512="", C$10="", AL$9), "", IFERROR($B512+INDEX(Settings!$AF$19:$AF$33, MATCH(C$10, Settings!$Y$19:$Y$33, 0))+IF(INDEX(Settings!$AI$19:$AI$33, MATCH(C$10, Settings!$Y$19:$Y$33, 0))="", 0, INDEX($AO$2:$AU$8, MATCH(TEXT($B512, "ddd"), $AN$2:$AN$8, 0), MATCH(INDEX(Settings!$AI$19:$AI$33, MATCH(C$10, Settings!$Y$19:$Y$33, 0)), $AO$1:$AU$1, 0))), 0))</f>
        <v/>
      </c>
      <c r="AM512" s="119" t="str">
        <f>IF(OR($B512="", D512="", D$10="", AM$9), "", IFERROR($B512+INDEX(Settings!$AF$19:$AF$33, MATCH(D$10, Settings!$Y$19:$Y$33, 0))+IF(INDEX(Settings!$AI$19:$AI$33, MATCH(D$10, Settings!$Y$19:$Y$33, 0))="", 0, INDEX($AO$2:$AU$8, MATCH(TEXT($B512, "ddd"), $AN$2:$AN$8, 0), MATCH(INDEX(Settings!$AI$19:$AI$33, MATCH(D$10, Settings!$Y$19:$Y$33, 0)), $AO$1:$AU$1, 0))), 0))</f>
        <v/>
      </c>
      <c r="AN512" s="119" t="str">
        <f>IF(OR($B512="", E512="", E$10="", AN$9), "", IFERROR($B512+INDEX(Settings!$AF$19:$AF$33, MATCH(E$10, Settings!$Y$19:$Y$33, 0))+IF(INDEX(Settings!$AI$19:$AI$33, MATCH(E$10, Settings!$Y$19:$Y$33, 0))="", 0, INDEX($AO$2:$AU$8, MATCH(TEXT($B512, "ddd"), $AN$2:$AN$8, 0), MATCH(INDEX(Settings!$AI$19:$AI$33, MATCH(E$10, Settings!$Y$19:$Y$33, 0)), $AO$1:$AU$1, 0))), 0))</f>
        <v/>
      </c>
      <c r="AO512" s="119" t="str">
        <f>IF(OR($B512="", F512="", F$10="", AO$9), "", IFERROR($B512+INDEX(Settings!$AF$19:$AF$33, MATCH(F$10, Settings!$Y$19:$Y$33, 0))+IF(INDEX(Settings!$AI$19:$AI$33, MATCH(F$10, Settings!$Y$19:$Y$33, 0))="", 0, INDEX($AO$2:$AU$8, MATCH(TEXT($B512, "ddd"), $AN$2:$AN$8, 0), MATCH(INDEX(Settings!$AI$19:$AI$33, MATCH(F$10, Settings!$Y$19:$Y$33, 0)), $AO$1:$AU$1, 0))), 0))</f>
        <v/>
      </c>
      <c r="AP512" s="119" t="str">
        <f>IF(OR($B512="", G512="", G$10="", AP$9), "", IFERROR($B512+INDEX(Settings!$AF$19:$AF$33, MATCH(G$10, Settings!$Y$19:$Y$33, 0))+IF(INDEX(Settings!$AI$19:$AI$33, MATCH(G$10, Settings!$Y$19:$Y$33, 0))="", 0, INDEX($AO$2:$AU$8, MATCH(TEXT($B512, "ddd"), $AN$2:$AN$8, 0), MATCH(INDEX(Settings!$AI$19:$AI$33, MATCH(G$10, Settings!$Y$19:$Y$33, 0)), $AO$1:$AU$1, 0))), 0))</f>
        <v/>
      </c>
      <c r="AQ512" s="119" t="str">
        <f>IF(OR($B512="", H512="", H$10="", AQ$9), "", IFERROR($B512+INDEX(Settings!$AF$19:$AF$33, MATCH(H$10, Settings!$Y$19:$Y$33, 0))+IF(INDEX(Settings!$AI$19:$AI$33, MATCH(H$10, Settings!$Y$19:$Y$33, 0))="", 0, INDEX($AO$2:$AU$8, MATCH(TEXT($B512, "ddd"), $AN$2:$AN$8, 0), MATCH(INDEX(Settings!$AI$19:$AI$33, MATCH(H$10, Settings!$Y$19:$Y$33, 0)), $AO$1:$AU$1, 0))), 0))</f>
        <v/>
      </c>
      <c r="AR512" s="119" t="str">
        <f>IF(OR($B512="", I512="", I$10="", AR$9), "", IFERROR($B512+INDEX(Settings!$AF$19:$AF$33, MATCH(I$10, Settings!$Y$19:$Y$33, 0))+IF(INDEX(Settings!$AI$19:$AI$33, MATCH(I$10, Settings!$Y$19:$Y$33, 0))="", 0, INDEX($AO$2:$AU$8, MATCH(TEXT($B512, "ddd"), $AN$2:$AN$8, 0), MATCH(INDEX(Settings!$AI$19:$AI$33, MATCH(I$10, Settings!$Y$19:$Y$33, 0)), $AO$1:$AU$1, 0))), 0))</f>
        <v/>
      </c>
      <c r="AS512" s="119" t="str">
        <f>IF(OR($B512="", J512="", J$10="", AS$9), "", IFERROR($B512+INDEX(Settings!$AF$19:$AF$33, MATCH(J$10, Settings!$Y$19:$Y$33, 0))+IF(INDEX(Settings!$AI$19:$AI$33, MATCH(J$10, Settings!$Y$19:$Y$33, 0))="", 0, INDEX($AO$2:$AU$8, MATCH(TEXT($B512, "ddd"), $AN$2:$AN$8, 0), MATCH(INDEX(Settings!$AI$19:$AI$33, MATCH(J$10, Settings!$Y$19:$Y$33, 0)), $AO$1:$AU$1, 0))), 0))</f>
        <v/>
      </c>
      <c r="AT512" s="119" t="str">
        <f>IF(OR($B512="", K512="", K$10="", AT$9), "", IFERROR($B512+INDEX(Settings!$AF$19:$AF$33, MATCH(K$10, Settings!$Y$19:$Y$33, 0))+IF(INDEX(Settings!$AI$19:$AI$33, MATCH(K$10, Settings!$Y$19:$Y$33, 0))="", 0, INDEX($AO$2:$AU$8, MATCH(TEXT($B512, "ddd"), $AN$2:$AN$8, 0), MATCH(INDEX(Settings!$AI$19:$AI$33, MATCH(K$10, Settings!$Y$19:$Y$33, 0)), $AO$1:$AU$1, 0))), 0))</f>
        <v/>
      </c>
      <c r="AU512" s="119" t="str">
        <f>IF(OR($B512="", L512="", L$10="", AU$9), "", IFERROR($B512+INDEX(Settings!$AF$19:$AF$33, MATCH(L$10, Settings!$Y$19:$Y$33, 0))+IF(INDEX(Settings!$AI$19:$AI$33, MATCH(L$10, Settings!$Y$19:$Y$33, 0))="", 0, INDEX($AO$2:$AU$8, MATCH(TEXT($B512, "ddd"), $AN$2:$AN$8, 0), MATCH(INDEX(Settings!$AI$19:$AI$33, MATCH(L$10, Settings!$Y$19:$Y$33, 0)), $AO$1:$AU$1, 0))), 0))</f>
        <v/>
      </c>
      <c r="AV512" s="119" t="str">
        <f>IF(OR($B512="", M512="", M$10="", AV$9), "", IFERROR($B512+INDEX(Settings!$AF$19:$AF$33, MATCH(M$10, Settings!$Y$19:$Y$33, 0))+IF(INDEX(Settings!$AI$19:$AI$33, MATCH(M$10, Settings!$Y$19:$Y$33, 0))="", 0, INDEX($AO$2:$AU$8, MATCH(TEXT($B512, "ddd"), $AN$2:$AN$8, 0), MATCH(INDEX(Settings!$AI$19:$AI$33, MATCH(M$10, Settings!$Y$19:$Y$33, 0)), $AO$1:$AU$1, 0))), 0))</f>
        <v/>
      </c>
      <c r="AW512" s="119" t="str">
        <f>IF(OR($B512="", N512="", N$10="", AW$9), "", IFERROR($B512+INDEX(Settings!$AF$19:$AF$33, MATCH(N$10, Settings!$Y$19:$Y$33, 0))+IF(INDEX(Settings!$AI$19:$AI$33, MATCH(N$10, Settings!$Y$19:$Y$33, 0))="", 0, INDEX($AO$2:$AU$8, MATCH(TEXT($B512, "ddd"), $AN$2:$AN$8, 0), MATCH(INDEX(Settings!$AI$19:$AI$33, MATCH(N$10, Settings!$Y$19:$Y$33, 0)), $AO$1:$AU$1, 0))), 0))</f>
        <v/>
      </c>
      <c r="AX512" s="119" t="str">
        <f>IF(OR($B512="", O512="", O$10="", AX$9), "", IFERROR($B512+INDEX(Settings!$AF$19:$AF$33, MATCH(O$10, Settings!$Y$19:$Y$33, 0))+IF(INDEX(Settings!$AI$19:$AI$33, MATCH(O$10, Settings!$Y$19:$Y$33, 0))="", 0, INDEX($AO$2:$AU$8, MATCH(TEXT($B512, "ddd"), $AN$2:$AN$8, 0), MATCH(INDEX(Settings!$AI$19:$AI$33, MATCH(O$10, Settings!$Y$19:$Y$33, 0)), $AO$1:$AU$1, 0))), 0))</f>
        <v/>
      </c>
      <c r="AY512" s="119" t="str">
        <f>IF(OR($B512="", P512="", P$10="", AY$9), "", IFERROR($B512+INDEX(Settings!$AF$19:$AF$33, MATCH(P$10, Settings!$Y$19:$Y$33, 0))+IF(INDEX(Settings!$AI$19:$AI$33, MATCH(P$10, Settings!$Y$19:$Y$33, 0))="", 0, INDEX($AO$2:$AU$8, MATCH(TEXT($B512, "ddd"), $AN$2:$AN$8, 0), MATCH(INDEX(Settings!$AI$19:$AI$33, MATCH(P$10, Settings!$Y$19:$Y$33, 0)), $AO$1:$AU$1, 0))), 0))</f>
        <v/>
      </c>
      <c r="AZ512" s="120" t="str">
        <f>IF(OR($B512="", Q512="", Q$10="", AZ$9), "", IFERROR($B512+INDEX(Settings!$AF$19:$AF$33, MATCH(Q$10, Settings!$Y$19:$Y$33, 0))+IF(INDEX(Settings!$AI$19:$AI$33, MATCH(Q$10, Settings!$Y$19:$Y$33, 0))="", 0, INDEX($AO$2:$AU$8, MATCH(TEXT($B512, "ddd"), $AN$2:$AN$8, 0), MATCH(INDEX(Settings!$AI$19:$AI$33, MATCH(Q$10, Settings!$Y$19:$Y$33, 0)), $AO$1:$AU$1, 0))), 0))</f>
        <v/>
      </c>
      <c r="BB512" s="118" t="str">
        <f>IF(OR(C$10="", $B512="", C512="", BB$9=""), "", IFERROR(WORKDAY((DATE(YEAR($B512), MONTH($B512)+INDEX(Settings!$AM$19:$AM$33, MATCH(C$10, Settings!$Y$19:$Y$33, 0)), IF(INDEX(Settings!$AQ$19:$AQ$33, MATCH(C$10, Settings!$Y$19:$Y$33, 0))=0, DAY($B512), INDEX(Settings!$AQ$19:$AQ$33, MATCH(C$10, Settings!$Y$19:$Y$33, 0))))-1), 1, Settings!$AY$23:$AY$38), ""))</f>
        <v/>
      </c>
      <c r="BC512" s="119" t="str">
        <f>IF(OR(D$10="", $B512="", D512="", BC$9=""), "", IFERROR(WORKDAY((DATE(YEAR($B512), MONTH($B512)+INDEX(Settings!$AM$19:$AM$33, MATCH(D$10, Settings!$Y$19:$Y$33, 0)), IF(INDEX(Settings!$AQ$19:$AQ$33, MATCH(D$10, Settings!$Y$19:$Y$33, 0))=0, DAY($B512), INDEX(Settings!$AQ$19:$AQ$33, MATCH(D$10, Settings!$Y$19:$Y$33, 0))))-1), 1, Settings!$AY$23:$AY$38), ""))</f>
        <v/>
      </c>
      <c r="BD512" s="119" t="str">
        <f>IF(OR(E$10="", $B512="", E512="", BD$9=""), "", IFERROR(WORKDAY((DATE(YEAR($B512), MONTH($B512)+INDEX(Settings!$AM$19:$AM$33, MATCH(E$10, Settings!$Y$19:$Y$33, 0)), IF(INDEX(Settings!$AQ$19:$AQ$33, MATCH(E$10, Settings!$Y$19:$Y$33, 0))=0, DAY($B512), INDEX(Settings!$AQ$19:$AQ$33, MATCH(E$10, Settings!$Y$19:$Y$33, 0))))-1), 1, Settings!$AY$23:$AY$38), ""))</f>
        <v/>
      </c>
      <c r="BE512" s="119" t="str">
        <f>IF(OR(F$10="", $B512="", F512="", BE$9=""), "", IFERROR(WORKDAY((DATE(YEAR($B512), MONTH($B512)+INDEX(Settings!$AM$19:$AM$33, MATCH(F$10, Settings!$Y$19:$Y$33, 0)), IF(INDEX(Settings!$AQ$19:$AQ$33, MATCH(F$10, Settings!$Y$19:$Y$33, 0))=0, DAY($B512), INDEX(Settings!$AQ$19:$AQ$33, MATCH(F$10, Settings!$Y$19:$Y$33, 0))))-1), 1, Settings!$AY$23:$AY$38), ""))</f>
        <v/>
      </c>
      <c r="BF512" s="119" t="str">
        <f>IF(OR(G$10="", $B512="", G512="", BF$9=""), "", IFERROR(WORKDAY((DATE(YEAR($B512), MONTH($B512)+INDEX(Settings!$AM$19:$AM$33, MATCH(G$10, Settings!$Y$19:$Y$33, 0)), IF(INDEX(Settings!$AQ$19:$AQ$33, MATCH(G$10, Settings!$Y$19:$Y$33, 0))=0, DAY($B512), INDEX(Settings!$AQ$19:$AQ$33, MATCH(G$10, Settings!$Y$19:$Y$33, 0))))-1), 1, Settings!$AY$23:$AY$38), ""))</f>
        <v/>
      </c>
      <c r="BG512" s="119" t="str">
        <f>IF(OR(H$10="", $B512="", H512="", BG$9=""), "", IFERROR(WORKDAY((DATE(YEAR($B512), MONTH($B512)+INDEX(Settings!$AM$19:$AM$33, MATCH(H$10, Settings!$Y$19:$Y$33, 0)), IF(INDEX(Settings!$AQ$19:$AQ$33, MATCH(H$10, Settings!$Y$19:$Y$33, 0))=0, DAY($B512), INDEX(Settings!$AQ$19:$AQ$33, MATCH(H$10, Settings!$Y$19:$Y$33, 0))))-1), 1, Settings!$AY$23:$AY$38), ""))</f>
        <v/>
      </c>
      <c r="BH512" s="119" t="str">
        <f>IF(OR(I$10="", $B512="", I512="", BH$9=""), "", IFERROR(WORKDAY((DATE(YEAR($B512), MONTH($B512)+INDEX(Settings!$AM$19:$AM$33, MATCH(I$10, Settings!$Y$19:$Y$33, 0)), IF(INDEX(Settings!$AQ$19:$AQ$33, MATCH(I$10, Settings!$Y$19:$Y$33, 0))=0, DAY($B512), INDEX(Settings!$AQ$19:$AQ$33, MATCH(I$10, Settings!$Y$19:$Y$33, 0))))-1), 1, Settings!$AY$23:$AY$38), ""))</f>
        <v/>
      </c>
      <c r="BI512" s="119" t="str">
        <f>IF(OR(J$10="", $B512="", J512="", BI$9=""), "", IFERROR(WORKDAY((DATE(YEAR($B512), MONTH($B512)+INDEX(Settings!$AM$19:$AM$33, MATCH(J$10, Settings!$Y$19:$Y$33, 0)), IF(INDEX(Settings!$AQ$19:$AQ$33, MATCH(J$10, Settings!$Y$19:$Y$33, 0))=0, DAY($B512), INDEX(Settings!$AQ$19:$AQ$33, MATCH(J$10, Settings!$Y$19:$Y$33, 0))))-1), 1, Settings!$AY$23:$AY$38), ""))</f>
        <v/>
      </c>
      <c r="BJ512" s="119" t="str">
        <f>IF(OR(K$10="", $B512="", K512="", BJ$9=""), "", IFERROR(WORKDAY((DATE(YEAR($B512), MONTH($B512)+INDEX(Settings!$AM$19:$AM$33, MATCH(K$10, Settings!$Y$19:$Y$33, 0)), IF(INDEX(Settings!$AQ$19:$AQ$33, MATCH(K$10, Settings!$Y$19:$Y$33, 0))=0, DAY($B512), INDEX(Settings!$AQ$19:$AQ$33, MATCH(K$10, Settings!$Y$19:$Y$33, 0))))-1), 1, Settings!$AY$23:$AY$38), ""))</f>
        <v/>
      </c>
      <c r="BK512" s="119" t="str">
        <f>IF(OR(L$10="", $B512="", L512="", BK$9=""), "", IFERROR(WORKDAY((DATE(YEAR($B512), MONTH($B512)+INDEX(Settings!$AM$19:$AM$33, MATCH(L$10, Settings!$Y$19:$Y$33, 0)), IF(INDEX(Settings!$AQ$19:$AQ$33, MATCH(L$10, Settings!$Y$19:$Y$33, 0))=0, DAY($B512), INDEX(Settings!$AQ$19:$AQ$33, MATCH(L$10, Settings!$Y$19:$Y$33, 0))))-1), 1, Settings!$AY$23:$AY$38), ""))</f>
        <v/>
      </c>
      <c r="BL512" s="119" t="str">
        <f>IF(OR(M$10="", $B512="", M512="", BL$9=""), "", IFERROR(WORKDAY((DATE(YEAR($B512), MONTH($B512)+INDEX(Settings!$AM$19:$AM$33, MATCH(M$10, Settings!$Y$19:$Y$33, 0)), IF(INDEX(Settings!$AQ$19:$AQ$33, MATCH(M$10, Settings!$Y$19:$Y$33, 0))=0, DAY($B512), INDEX(Settings!$AQ$19:$AQ$33, MATCH(M$10, Settings!$Y$19:$Y$33, 0))))-1), 1, Settings!$AY$23:$AY$38), ""))</f>
        <v/>
      </c>
      <c r="BM512" s="119" t="str">
        <f>IF(OR(N$10="", $B512="", N512="", BM$9=""), "", IFERROR(WORKDAY((DATE(YEAR($B512), MONTH($B512)+INDEX(Settings!$AM$19:$AM$33, MATCH(N$10, Settings!$Y$19:$Y$33, 0)), IF(INDEX(Settings!$AQ$19:$AQ$33, MATCH(N$10, Settings!$Y$19:$Y$33, 0))=0, DAY($B512), INDEX(Settings!$AQ$19:$AQ$33, MATCH(N$10, Settings!$Y$19:$Y$33, 0))))-1), 1, Settings!$AY$23:$AY$38), ""))</f>
        <v/>
      </c>
      <c r="BN512" s="119" t="str">
        <f>IF(OR(O$10="", $B512="", O512="", BN$9=""), "", IFERROR(WORKDAY((DATE(YEAR($B512), MONTH($B512)+INDEX(Settings!$AM$19:$AM$33, MATCH(O$10, Settings!$Y$19:$Y$33, 0)), IF(INDEX(Settings!$AQ$19:$AQ$33, MATCH(O$10, Settings!$Y$19:$Y$33, 0))=0, DAY($B512), INDEX(Settings!$AQ$19:$AQ$33, MATCH(O$10, Settings!$Y$19:$Y$33, 0))))-1), 1, Settings!$AY$23:$AY$38), ""))</f>
        <v/>
      </c>
      <c r="BO512" s="119" t="str">
        <f>IF(OR(P$10="", $B512="", P512="", BO$9=""), "", IFERROR(WORKDAY((DATE(YEAR($B512), MONTH($B512)+INDEX(Settings!$AM$19:$AM$33, MATCH(P$10, Settings!$Y$19:$Y$33, 0)), IF(INDEX(Settings!$AQ$19:$AQ$33, MATCH(P$10, Settings!$Y$19:$Y$33, 0))=0, DAY($B512), INDEX(Settings!$AQ$19:$AQ$33, MATCH(P$10, Settings!$Y$19:$Y$33, 0))))-1), 1, Settings!$AY$23:$AY$38), ""))</f>
        <v/>
      </c>
      <c r="BP512" s="120" t="str">
        <f>IF(OR(Q$10="", $B512="", Q512="", BP$9=""), "", IFERROR(WORKDAY((DATE(YEAR($B512), MONTH($B512)+INDEX(Settings!$AM$19:$AM$33, MATCH(Q$10, Settings!$Y$19:$Y$33, 0)), IF(INDEX(Settings!$AQ$19:$AQ$33, MATCH(Q$10, Settings!$Y$19:$Y$33, 0))=0, DAY($B512), INDEX(Settings!$AQ$19:$AQ$33, MATCH(Q$10, Settings!$Y$19:$Y$33, 0))))-1), 1, Settings!$AY$23:$AY$38), ""))</f>
        <v/>
      </c>
      <c r="BR512" s="118" t="str">
        <f>IF(BB512="", "", IF(BB512&lt;=$B512, WORKDAY(DATE(YEAR($BB512), MONTH(BB512)+1, DAY(BB512)-1), 1, Settings!$AY$23:$AY$38), BB512))</f>
        <v/>
      </c>
      <c r="BS512" s="119" t="str">
        <f>IF(BC512="", "", IF(BC512&lt;=$B512, WORKDAY(DATE(YEAR($BB512), MONTH(BC512)+1, DAY(BC512)-1), 1, Settings!$AY$23:$AY$38), BC512))</f>
        <v/>
      </c>
      <c r="BT512" s="119" t="str">
        <f>IF(BD512="", "", IF(BD512&lt;=$B512, WORKDAY(DATE(YEAR($BB512), MONTH(BD512)+1, DAY(BD512)-1), 1, Settings!$AY$23:$AY$38), BD512))</f>
        <v/>
      </c>
      <c r="BU512" s="119" t="str">
        <f>IF(BE512="", "", IF(BE512&lt;=$B512, WORKDAY(DATE(YEAR($BB512), MONTH(BE512)+1, DAY(BE512)-1), 1, Settings!$AY$23:$AY$38), BE512))</f>
        <v/>
      </c>
      <c r="BV512" s="119" t="str">
        <f>IF(BF512="", "", IF(BF512&lt;=$B512, WORKDAY(DATE(YEAR($BB512), MONTH(BF512)+1, DAY(BF512)-1), 1, Settings!$AY$23:$AY$38), BF512))</f>
        <v/>
      </c>
      <c r="BW512" s="119" t="str">
        <f>IF(BG512="", "", IF(BG512&lt;=$B512, WORKDAY(DATE(YEAR($BB512), MONTH(BG512)+1, DAY(BG512)-1), 1, Settings!$AY$23:$AY$38), BG512))</f>
        <v/>
      </c>
      <c r="BX512" s="119" t="str">
        <f>IF(BH512="", "", IF(BH512&lt;=$B512, WORKDAY(DATE(YEAR($BB512), MONTH(BH512)+1, DAY(BH512)-1), 1, Settings!$AY$23:$AY$38), BH512))</f>
        <v/>
      </c>
      <c r="BY512" s="119" t="str">
        <f>IF(BI512="", "", IF(BI512&lt;=$B512, WORKDAY(DATE(YEAR($BB512), MONTH(BI512)+1, DAY(BI512)-1), 1, Settings!$AY$23:$AY$38), BI512))</f>
        <v/>
      </c>
      <c r="BZ512" s="119" t="str">
        <f>IF(BJ512="", "", IF(BJ512&lt;=$B512, WORKDAY(DATE(YEAR($BB512), MONTH(BJ512)+1, DAY(BJ512)-1), 1, Settings!$AY$23:$AY$38), BJ512))</f>
        <v/>
      </c>
      <c r="CA512" s="119" t="str">
        <f>IF(BK512="", "", IF(BK512&lt;=$B512, WORKDAY(DATE(YEAR($BB512), MONTH(BK512)+1, DAY(BK512)-1), 1, Settings!$AY$23:$AY$38), BK512))</f>
        <v/>
      </c>
      <c r="CB512" s="119" t="str">
        <f>IF(BL512="", "", IF(BL512&lt;=$B512, WORKDAY(DATE(YEAR($BB512), MONTH(BL512)+1, DAY(BL512)-1), 1, Settings!$AY$23:$AY$38), BL512))</f>
        <v/>
      </c>
      <c r="CC512" s="119" t="str">
        <f>IF(BM512="", "", IF(BM512&lt;=$B512, WORKDAY(DATE(YEAR($BB512), MONTH(BM512)+1, DAY(BM512)-1), 1, Settings!$AY$23:$AY$38), BM512))</f>
        <v/>
      </c>
      <c r="CD512" s="119" t="str">
        <f>IF(BN512="", "", IF(BN512&lt;=$B512, WORKDAY(DATE(YEAR($BB512), MONTH(BN512)+1, DAY(BN512)-1), 1, Settings!$AY$23:$AY$38), BN512))</f>
        <v/>
      </c>
      <c r="CE512" s="119" t="str">
        <f>IF(BO512="", "", IF(BO512&lt;=$B512, WORKDAY(DATE(YEAR($BB512), MONTH(BO512)+1, DAY(BO512)-1), 1, Settings!$AY$23:$AY$38), BO512))</f>
        <v/>
      </c>
      <c r="CF512" s="120" t="str">
        <f>IF(BP512="", "", IF(BP512&lt;=$B512, WORKDAY(DATE(YEAR($BB512), MONTH(BP512)+1, DAY(BP512)-1), 1, Settings!$AY$23:$AY$38), BP512))</f>
        <v/>
      </c>
      <c r="CH512" s="48" t="str">
        <f t="shared" si="221"/>
        <v/>
      </c>
      <c r="CI512" s="49" t="str">
        <f t="shared" si="222"/>
        <v/>
      </c>
      <c r="CJ512" s="49" t="str">
        <f t="shared" si="223"/>
        <v/>
      </c>
      <c r="CK512" s="49" t="str">
        <f t="shared" si="224"/>
        <v/>
      </c>
      <c r="CL512" s="49" t="str">
        <f t="shared" si="225"/>
        <v/>
      </c>
      <c r="CM512" s="49" t="str">
        <f t="shared" si="226"/>
        <v/>
      </c>
      <c r="CN512" s="49" t="str">
        <f t="shared" si="227"/>
        <v/>
      </c>
      <c r="CO512" s="49" t="str">
        <f t="shared" si="228"/>
        <v/>
      </c>
      <c r="CP512" s="49" t="str">
        <f t="shared" si="229"/>
        <v/>
      </c>
      <c r="CQ512" s="49" t="str">
        <f t="shared" si="230"/>
        <v/>
      </c>
      <c r="CR512" s="49" t="str">
        <f t="shared" si="231"/>
        <v/>
      </c>
      <c r="CS512" s="49" t="str">
        <f t="shared" si="232"/>
        <v/>
      </c>
      <c r="CT512" s="49" t="str">
        <f t="shared" si="233"/>
        <v/>
      </c>
      <c r="CU512" s="49" t="str">
        <f t="shared" si="234"/>
        <v/>
      </c>
      <c r="CV512" s="16" t="str">
        <f t="shared" si="235"/>
        <v/>
      </c>
      <c r="CX512" s="48" t="str">
        <f t="shared" si="236"/>
        <v/>
      </c>
      <c r="CY512" s="49" t="str">
        <f t="shared" si="237"/>
        <v/>
      </c>
      <c r="CZ512" s="49" t="str">
        <f t="shared" si="238"/>
        <v/>
      </c>
      <c r="DA512" s="49" t="str">
        <f t="shared" si="239"/>
        <v/>
      </c>
      <c r="DB512" s="49" t="str">
        <f t="shared" si="240"/>
        <v/>
      </c>
      <c r="DC512" s="49" t="str">
        <f t="shared" si="241"/>
        <v/>
      </c>
      <c r="DD512" s="49" t="str">
        <f t="shared" si="242"/>
        <v/>
      </c>
      <c r="DE512" s="49" t="str">
        <f t="shared" si="243"/>
        <v/>
      </c>
      <c r="DF512" s="49" t="str">
        <f t="shared" si="244"/>
        <v/>
      </c>
      <c r="DG512" s="49" t="str">
        <f t="shared" si="245"/>
        <v/>
      </c>
      <c r="DH512" s="49" t="str">
        <f t="shared" si="246"/>
        <v/>
      </c>
      <c r="DI512" s="49" t="str">
        <f t="shared" si="247"/>
        <v/>
      </c>
      <c r="DJ512" s="49" t="str">
        <f t="shared" si="248"/>
        <v/>
      </c>
      <c r="DK512" s="49" t="str">
        <f t="shared" si="249"/>
        <v/>
      </c>
      <c r="DL512" s="16" t="str">
        <f t="shared" si="250"/>
        <v/>
      </c>
      <c r="DN512" s="17" t="str">
        <f t="shared" si="251"/>
        <v>Nov 2020</v>
      </c>
    </row>
    <row r="513" spans="1:118" x14ac:dyDescent="0.25">
      <c r="A513" s="30"/>
      <c r="B513" s="102">
        <f>IF(B512="", "", IFERROR(IF(B512+1&gt;Settings!$G$25, "", B512+1), ""))</f>
        <v>44149</v>
      </c>
      <c r="C513" s="294"/>
      <c r="D513" s="295"/>
      <c r="E513" s="295"/>
      <c r="F513" s="295"/>
      <c r="G513" s="295"/>
      <c r="H513" s="295"/>
      <c r="I513" s="295"/>
      <c r="J513" s="295"/>
      <c r="K513" s="295"/>
      <c r="L513" s="295"/>
      <c r="M513" s="295"/>
      <c r="N513" s="295"/>
      <c r="O513" s="295"/>
      <c r="P513" s="295"/>
      <c r="Q513" s="296"/>
      <c r="R513" s="30"/>
      <c r="T513" s="17" t="str">
        <f>IF($B513="", "", IF($B513&lt;Settings!$G$23, "Old", "New"))</f>
        <v>New</v>
      </c>
      <c r="AL513" s="118" t="str">
        <f>IF(OR($B513="", C513="", C$10="", AL$9), "", IFERROR($B513+INDEX(Settings!$AF$19:$AF$33, MATCH(C$10, Settings!$Y$19:$Y$33, 0))+IF(INDEX(Settings!$AI$19:$AI$33, MATCH(C$10, Settings!$Y$19:$Y$33, 0))="", 0, INDEX($AO$2:$AU$8, MATCH(TEXT($B513, "ddd"), $AN$2:$AN$8, 0), MATCH(INDEX(Settings!$AI$19:$AI$33, MATCH(C$10, Settings!$Y$19:$Y$33, 0)), $AO$1:$AU$1, 0))), 0))</f>
        <v/>
      </c>
      <c r="AM513" s="119" t="str">
        <f>IF(OR($B513="", D513="", D$10="", AM$9), "", IFERROR($B513+INDEX(Settings!$AF$19:$AF$33, MATCH(D$10, Settings!$Y$19:$Y$33, 0))+IF(INDEX(Settings!$AI$19:$AI$33, MATCH(D$10, Settings!$Y$19:$Y$33, 0))="", 0, INDEX($AO$2:$AU$8, MATCH(TEXT($B513, "ddd"), $AN$2:$AN$8, 0), MATCH(INDEX(Settings!$AI$19:$AI$33, MATCH(D$10, Settings!$Y$19:$Y$33, 0)), $AO$1:$AU$1, 0))), 0))</f>
        <v/>
      </c>
      <c r="AN513" s="119" t="str">
        <f>IF(OR($B513="", E513="", E$10="", AN$9), "", IFERROR($B513+INDEX(Settings!$AF$19:$AF$33, MATCH(E$10, Settings!$Y$19:$Y$33, 0))+IF(INDEX(Settings!$AI$19:$AI$33, MATCH(E$10, Settings!$Y$19:$Y$33, 0))="", 0, INDEX($AO$2:$AU$8, MATCH(TEXT($B513, "ddd"), $AN$2:$AN$8, 0), MATCH(INDEX(Settings!$AI$19:$AI$33, MATCH(E$10, Settings!$Y$19:$Y$33, 0)), $AO$1:$AU$1, 0))), 0))</f>
        <v/>
      </c>
      <c r="AO513" s="119" t="str">
        <f>IF(OR($B513="", F513="", F$10="", AO$9), "", IFERROR($B513+INDEX(Settings!$AF$19:$AF$33, MATCH(F$10, Settings!$Y$19:$Y$33, 0))+IF(INDEX(Settings!$AI$19:$AI$33, MATCH(F$10, Settings!$Y$19:$Y$33, 0))="", 0, INDEX($AO$2:$AU$8, MATCH(TEXT($B513, "ddd"), $AN$2:$AN$8, 0), MATCH(INDEX(Settings!$AI$19:$AI$33, MATCH(F$10, Settings!$Y$19:$Y$33, 0)), $AO$1:$AU$1, 0))), 0))</f>
        <v/>
      </c>
      <c r="AP513" s="119" t="str">
        <f>IF(OR($B513="", G513="", G$10="", AP$9), "", IFERROR($B513+INDEX(Settings!$AF$19:$AF$33, MATCH(G$10, Settings!$Y$19:$Y$33, 0))+IF(INDEX(Settings!$AI$19:$AI$33, MATCH(G$10, Settings!$Y$19:$Y$33, 0))="", 0, INDEX($AO$2:$AU$8, MATCH(TEXT($B513, "ddd"), $AN$2:$AN$8, 0), MATCH(INDEX(Settings!$AI$19:$AI$33, MATCH(G$10, Settings!$Y$19:$Y$33, 0)), $AO$1:$AU$1, 0))), 0))</f>
        <v/>
      </c>
      <c r="AQ513" s="119" t="str">
        <f>IF(OR($B513="", H513="", H$10="", AQ$9), "", IFERROR($B513+INDEX(Settings!$AF$19:$AF$33, MATCH(H$10, Settings!$Y$19:$Y$33, 0))+IF(INDEX(Settings!$AI$19:$AI$33, MATCH(H$10, Settings!$Y$19:$Y$33, 0))="", 0, INDEX($AO$2:$AU$8, MATCH(TEXT($B513, "ddd"), $AN$2:$AN$8, 0), MATCH(INDEX(Settings!$AI$19:$AI$33, MATCH(H$10, Settings!$Y$19:$Y$33, 0)), $AO$1:$AU$1, 0))), 0))</f>
        <v/>
      </c>
      <c r="AR513" s="119" t="str">
        <f>IF(OR($B513="", I513="", I$10="", AR$9), "", IFERROR($B513+INDEX(Settings!$AF$19:$AF$33, MATCH(I$10, Settings!$Y$19:$Y$33, 0))+IF(INDEX(Settings!$AI$19:$AI$33, MATCH(I$10, Settings!$Y$19:$Y$33, 0))="", 0, INDEX($AO$2:$AU$8, MATCH(TEXT($B513, "ddd"), $AN$2:$AN$8, 0), MATCH(INDEX(Settings!$AI$19:$AI$33, MATCH(I$10, Settings!$Y$19:$Y$33, 0)), $AO$1:$AU$1, 0))), 0))</f>
        <v/>
      </c>
      <c r="AS513" s="119" t="str">
        <f>IF(OR($B513="", J513="", J$10="", AS$9), "", IFERROR($B513+INDEX(Settings!$AF$19:$AF$33, MATCH(J$10, Settings!$Y$19:$Y$33, 0))+IF(INDEX(Settings!$AI$19:$AI$33, MATCH(J$10, Settings!$Y$19:$Y$33, 0))="", 0, INDEX($AO$2:$AU$8, MATCH(TEXT($B513, "ddd"), $AN$2:$AN$8, 0), MATCH(INDEX(Settings!$AI$19:$AI$33, MATCH(J$10, Settings!$Y$19:$Y$33, 0)), $AO$1:$AU$1, 0))), 0))</f>
        <v/>
      </c>
      <c r="AT513" s="119" t="str">
        <f>IF(OR($B513="", K513="", K$10="", AT$9), "", IFERROR($B513+INDEX(Settings!$AF$19:$AF$33, MATCH(K$10, Settings!$Y$19:$Y$33, 0))+IF(INDEX(Settings!$AI$19:$AI$33, MATCH(K$10, Settings!$Y$19:$Y$33, 0))="", 0, INDEX($AO$2:$AU$8, MATCH(TEXT($B513, "ddd"), $AN$2:$AN$8, 0), MATCH(INDEX(Settings!$AI$19:$AI$33, MATCH(K$10, Settings!$Y$19:$Y$33, 0)), $AO$1:$AU$1, 0))), 0))</f>
        <v/>
      </c>
      <c r="AU513" s="119" t="str">
        <f>IF(OR($B513="", L513="", L$10="", AU$9), "", IFERROR($B513+INDEX(Settings!$AF$19:$AF$33, MATCH(L$10, Settings!$Y$19:$Y$33, 0))+IF(INDEX(Settings!$AI$19:$AI$33, MATCH(L$10, Settings!$Y$19:$Y$33, 0))="", 0, INDEX($AO$2:$AU$8, MATCH(TEXT($B513, "ddd"), $AN$2:$AN$8, 0), MATCH(INDEX(Settings!$AI$19:$AI$33, MATCH(L$10, Settings!$Y$19:$Y$33, 0)), $AO$1:$AU$1, 0))), 0))</f>
        <v/>
      </c>
      <c r="AV513" s="119" t="str">
        <f>IF(OR($B513="", M513="", M$10="", AV$9), "", IFERROR($B513+INDEX(Settings!$AF$19:$AF$33, MATCH(M$10, Settings!$Y$19:$Y$33, 0))+IF(INDEX(Settings!$AI$19:$AI$33, MATCH(M$10, Settings!$Y$19:$Y$33, 0))="", 0, INDEX($AO$2:$AU$8, MATCH(TEXT($B513, "ddd"), $AN$2:$AN$8, 0), MATCH(INDEX(Settings!$AI$19:$AI$33, MATCH(M$10, Settings!$Y$19:$Y$33, 0)), $AO$1:$AU$1, 0))), 0))</f>
        <v/>
      </c>
      <c r="AW513" s="119" t="str">
        <f>IF(OR($B513="", N513="", N$10="", AW$9), "", IFERROR($B513+INDEX(Settings!$AF$19:$AF$33, MATCH(N$10, Settings!$Y$19:$Y$33, 0))+IF(INDEX(Settings!$AI$19:$AI$33, MATCH(N$10, Settings!$Y$19:$Y$33, 0))="", 0, INDEX($AO$2:$AU$8, MATCH(TEXT($B513, "ddd"), $AN$2:$AN$8, 0), MATCH(INDEX(Settings!$AI$19:$AI$33, MATCH(N$10, Settings!$Y$19:$Y$33, 0)), $AO$1:$AU$1, 0))), 0))</f>
        <v/>
      </c>
      <c r="AX513" s="119" t="str">
        <f>IF(OR($B513="", O513="", O$10="", AX$9), "", IFERROR($B513+INDEX(Settings!$AF$19:$AF$33, MATCH(O$10, Settings!$Y$19:$Y$33, 0))+IF(INDEX(Settings!$AI$19:$AI$33, MATCH(O$10, Settings!$Y$19:$Y$33, 0))="", 0, INDEX($AO$2:$AU$8, MATCH(TEXT($B513, "ddd"), $AN$2:$AN$8, 0), MATCH(INDEX(Settings!$AI$19:$AI$33, MATCH(O$10, Settings!$Y$19:$Y$33, 0)), $AO$1:$AU$1, 0))), 0))</f>
        <v/>
      </c>
      <c r="AY513" s="119" t="str">
        <f>IF(OR($B513="", P513="", P$10="", AY$9), "", IFERROR($B513+INDEX(Settings!$AF$19:$AF$33, MATCH(P$10, Settings!$Y$19:$Y$33, 0))+IF(INDEX(Settings!$AI$19:$AI$33, MATCH(P$10, Settings!$Y$19:$Y$33, 0))="", 0, INDEX($AO$2:$AU$8, MATCH(TEXT($B513, "ddd"), $AN$2:$AN$8, 0), MATCH(INDEX(Settings!$AI$19:$AI$33, MATCH(P$10, Settings!$Y$19:$Y$33, 0)), $AO$1:$AU$1, 0))), 0))</f>
        <v/>
      </c>
      <c r="AZ513" s="120" t="str">
        <f>IF(OR($B513="", Q513="", Q$10="", AZ$9), "", IFERROR($B513+INDEX(Settings!$AF$19:$AF$33, MATCH(Q$10, Settings!$Y$19:$Y$33, 0))+IF(INDEX(Settings!$AI$19:$AI$33, MATCH(Q$10, Settings!$Y$19:$Y$33, 0))="", 0, INDEX($AO$2:$AU$8, MATCH(TEXT($B513, "ddd"), $AN$2:$AN$8, 0), MATCH(INDEX(Settings!$AI$19:$AI$33, MATCH(Q$10, Settings!$Y$19:$Y$33, 0)), $AO$1:$AU$1, 0))), 0))</f>
        <v/>
      </c>
      <c r="BB513" s="118" t="str">
        <f>IF(OR(C$10="", $B513="", C513="", BB$9=""), "", IFERROR(WORKDAY((DATE(YEAR($B513), MONTH($B513)+INDEX(Settings!$AM$19:$AM$33, MATCH(C$10, Settings!$Y$19:$Y$33, 0)), IF(INDEX(Settings!$AQ$19:$AQ$33, MATCH(C$10, Settings!$Y$19:$Y$33, 0))=0, DAY($B513), INDEX(Settings!$AQ$19:$AQ$33, MATCH(C$10, Settings!$Y$19:$Y$33, 0))))-1), 1, Settings!$AY$23:$AY$38), ""))</f>
        <v/>
      </c>
      <c r="BC513" s="119" t="str">
        <f>IF(OR(D$10="", $B513="", D513="", BC$9=""), "", IFERROR(WORKDAY((DATE(YEAR($B513), MONTH($B513)+INDEX(Settings!$AM$19:$AM$33, MATCH(D$10, Settings!$Y$19:$Y$33, 0)), IF(INDEX(Settings!$AQ$19:$AQ$33, MATCH(D$10, Settings!$Y$19:$Y$33, 0))=0, DAY($B513), INDEX(Settings!$AQ$19:$AQ$33, MATCH(D$10, Settings!$Y$19:$Y$33, 0))))-1), 1, Settings!$AY$23:$AY$38), ""))</f>
        <v/>
      </c>
      <c r="BD513" s="119" t="str">
        <f>IF(OR(E$10="", $B513="", E513="", BD$9=""), "", IFERROR(WORKDAY((DATE(YEAR($B513), MONTH($B513)+INDEX(Settings!$AM$19:$AM$33, MATCH(E$10, Settings!$Y$19:$Y$33, 0)), IF(INDEX(Settings!$AQ$19:$AQ$33, MATCH(E$10, Settings!$Y$19:$Y$33, 0))=0, DAY($B513), INDEX(Settings!$AQ$19:$AQ$33, MATCH(E$10, Settings!$Y$19:$Y$33, 0))))-1), 1, Settings!$AY$23:$AY$38), ""))</f>
        <v/>
      </c>
      <c r="BE513" s="119" t="str">
        <f>IF(OR(F$10="", $B513="", F513="", BE$9=""), "", IFERROR(WORKDAY((DATE(YEAR($B513), MONTH($B513)+INDEX(Settings!$AM$19:$AM$33, MATCH(F$10, Settings!$Y$19:$Y$33, 0)), IF(INDEX(Settings!$AQ$19:$AQ$33, MATCH(F$10, Settings!$Y$19:$Y$33, 0))=0, DAY($B513), INDEX(Settings!$AQ$19:$AQ$33, MATCH(F$10, Settings!$Y$19:$Y$33, 0))))-1), 1, Settings!$AY$23:$AY$38), ""))</f>
        <v/>
      </c>
      <c r="BF513" s="119" t="str">
        <f>IF(OR(G$10="", $B513="", G513="", BF$9=""), "", IFERROR(WORKDAY((DATE(YEAR($B513), MONTH($B513)+INDEX(Settings!$AM$19:$AM$33, MATCH(G$10, Settings!$Y$19:$Y$33, 0)), IF(INDEX(Settings!$AQ$19:$AQ$33, MATCH(G$10, Settings!$Y$19:$Y$33, 0))=0, DAY($B513), INDEX(Settings!$AQ$19:$AQ$33, MATCH(G$10, Settings!$Y$19:$Y$33, 0))))-1), 1, Settings!$AY$23:$AY$38), ""))</f>
        <v/>
      </c>
      <c r="BG513" s="119" t="str">
        <f>IF(OR(H$10="", $B513="", H513="", BG$9=""), "", IFERROR(WORKDAY((DATE(YEAR($B513), MONTH($B513)+INDEX(Settings!$AM$19:$AM$33, MATCH(H$10, Settings!$Y$19:$Y$33, 0)), IF(INDEX(Settings!$AQ$19:$AQ$33, MATCH(H$10, Settings!$Y$19:$Y$33, 0))=0, DAY($B513), INDEX(Settings!$AQ$19:$AQ$33, MATCH(H$10, Settings!$Y$19:$Y$33, 0))))-1), 1, Settings!$AY$23:$AY$38), ""))</f>
        <v/>
      </c>
      <c r="BH513" s="119" t="str">
        <f>IF(OR(I$10="", $B513="", I513="", BH$9=""), "", IFERROR(WORKDAY((DATE(YEAR($B513), MONTH($B513)+INDEX(Settings!$AM$19:$AM$33, MATCH(I$10, Settings!$Y$19:$Y$33, 0)), IF(INDEX(Settings!$AQ$19:$AQ$33, MATCH(I$10, Settings!$Y$19:$Y$33, 0))=0, DAY($B513), INDEX(Settings!$AQ$19:$AQ$33, MATCH(I$10, Settings!$Y$19:$Y$33, 0))))-1), 1, Settings!$AY$23:$AY$38), ""))</f>
        <v/>
      </c>
      <c r="BI513" s="119" t="str">
        <f>IF(OR(J$10="", $B513="", J513="", BI$9=""), "", IFERROR(WORKDAY((DATE(YEAR($B513), MONTH($B513)+INDEX(Settings!$AM$19:$AM$33, MATCH(J$10, Settings!$Y$19:$Y$33, 0)), IF(INDEX(Settings!$AQ$19:$AQ$33, MATCH(J$10, Settings!$Y$19:$Y$33, 0))=0, DAY($B513), INDEX(Settings!$AQ$19:$AQ$33, MATCH(J$10, Settings!$Y$19:$Y$33, 0))))-1), 1, Settings!$AY$23:$AY$38), ""))</f>
        <v/>
      </c>
      <c r="BJ513" s="119" t="str">
        <f>IF(OR(K$10="", $B513="", K513="", BJ$9=""), "", IFERROR(WORKDAY((DATE(YEAR($B513), MONTH($B513)+INDEX(Settings!$AM$19:$AM$33, MATCH(K$10, Settings!$Y$19:$Y$33, 0)), IF(INDEX(Settings!$AQ$19:$AQ$33, MATCH(K$10, Settings!$Y$19:$Y$33, 0))=0, DAY($B513), INDEX(Settings!$AQ$19:$AQ$33, MATCH(K$10, Settings!$Y$19:$Y$33, 0))))-1), 1, Settings!$AY$23:$AY$38), ""))</f>
        <v/>
      </c>
      <c r="BK513" s="119" t="str">
        <f>IF(OR(L$10="", $B513="", L513="", BK$9=""), "", IFERROR(WORKDAY((DATE(YEAR($B513), MONTH($B513)+INDEX(Settings!$AM$19:$AM$33, MATCH(L$10, Settings!$Y$19:$Y$33, 0)), IF(INDEX(Settings!$AQ$19:$AQ$33, MATCH(L$10, Settings!$Y$19:$Y$33, 0))=0, DAY($B513), INDEX(Settings!$AQ$19:$AQ$33, MATCH(L$10, Settings!$Y$19:$Y$33, 0))))-1), 1, Settings!$AY$23:$AY$38), ""))</f>
        <v/>
      </c>
      <c r="BL513" s="119" t="str">
        <f>IF(OR(M$10="", $B513="", M513="", BL$9=""), "", IFERROR(WORKDAY((DATE(YEAR($B513), MONTH($B513)+INDEX(Settings!$AM$19:$AM$33, MATCH(M$10, Settings!$Y$19:$Y$33, 0)), IF(INDEX(Settings!$AQ$19:$AQ$33, MATCH(M$10, Settings!$Y$19:$Y$33, 0))=0, DAY($B513), INDEX(Settings!$AQ$19:$AQ$33, MATCH(M$10, Settings!$Y$19:$Y$33, 0))))-1), 1, Settings!$AY$23:$AY$38), ""))</f>
        <v/>
      </c>
      <c r="BM513" s="119" t="str">
        <f>IF(OR(N$10="", $B513="", N513="", BM$9=""), "", IFERROR(WORKDAY((DATE(YEAR($B513), MONTH($B513)+INDEX(Settings!$AM$19:$AM$33, MATCH(N$10, Settings!$Y$19:$Y$33, 0)), IF(INDEX(Settings!$AQ$19:$AQ$33, MATCH(N$10, Settings!$Y$19:$Y$33, 0))=0, DAY($B513), INDEX(Settings!$AQ$19:$AQ$33, MATCH(N$10, Settings!$Y$19:$Y$33, 0))))-1), 1, Settings!$AY$23:$AY$38), ""))</f>
        <v/>
      </c>
      <c r="BN513" s="119" t="str">
        <f>IF(OR(O$10="", $B513="", O513="", BN$9=""), "", IFERROR(WORKDAY((DATE(YEAR($B513), MONTH($B513)+INDEX(Settings!$AM$19:$AM$33, MATCH(O$10, Settings!$Y$19:$Y$33, 0)), IF(INDEX(Settings!$AQ$19:$AQ$33, MATCH(O$10, Settings!$Y$19:$Y$33, 0))=0, DAY($B513), INDEX(Settings!$AQ$19:$AQ$33, MATCH(O$10, Settings!$Y$19:$Y$33, 0))))-1), 1, Settings!$AY$23:$AY$38), ""))</f>
        <v/>
      </c>
      <c r="BO513" s="119" t="str">
        <f>IF(OR(P$10="", $B513="", P513="", BO$9=""), "", IFERROR(WORKDAY((DATE(YEAR($B513), MONTH($B513)+INDEX(Settings!$AM$19:$AM$33, MATCH(P$10, Settings!$Y$19:$Y$33, 0)), IF(INDEX(Settings!$AQ$19:$AQ$33, MATCH(P$10, Settings!$Y$19:$Y$33, 0))=0, DAY($B513), INDEX(Settings!$AQ$19:$AQ$33, MATCH(P$10, Settings!$Y$19:$Y$33, 0))))-1), 1, Settings!$AY$23:$AY$38), ""))</f>
        <v/>
      </c>
      <c r="BP513" s="120" t="str">
        <f>IF(OR(Q$10="", $B513="", Q513="", BP$9=""), "", IFERROR(WORKDAY((DATE(YEAR($B513), MONTH($B513)+INDEX(Settings!$AM$19:$AM$33, MATCH(Q$10, Settings!$Y$19:$Y$33, 0)), IF(INDEX(Settings!$AQ$19:$AQ$33, MATCH(Q$10, Settings!$Y$19:$Y$33, 0))=0, DAY($B513), INDEX(Settings!$AQ$19:$AQ$33, MATCH(Q$10, Settings!$Y$19:$Y$33, 0))))-1), 1, Settings!$AY$23:$AY$38), ""))</f>
        <v/>
      </c>
      <c r="BR513" s="118" t="str">
        <f>IF(BB513="", "", IF(BB513&lt;=$B513, WORKDAY(DATE(YEAR($BB513), MONTH(BB513)+1, DAY(BB513)-1), 1, Settings!$AY$23:$AY$38), BB513))</f>
        <v/>
      </c>
      <c r="BS513" s="119" t="str">
        <f>IF(BC513="", "", IF(BC513&lt;=$B513, WORKDAY(DATE(YEAR($BB513), MONTH(BC513)+1, DAY(BC513)-1), 1, Settings!$AY$23:$AY$38), BC513))</f>
        <v/>
      </c>
      <c r="BT513" s="119" t="str">
        <f>IF(BD513="", "", IF(BD513&lt;=$B513, WORKDAY(DATE(YEAR($BB513), MONTH(BD513)+1, DAY(BD513)-1), 1, Settings!$AY$23:$AY$38), BD513))</f>
        <v/>
      </c>
      <c r="BU513" s="119" t="str">
        <f>IF(BE513="", "", IF(BE513&lt;=$B513, WORKDAY(DATE(YEAR($BB513), MONTH(BE513)+1, DAY(BE513)-1), 1, Settings!$AY$23:$AY$38), BE513))</f>
        <v/>
      </c>
      <c r="BV513" s="119" t="str">
        <f>IF(BF513="", "", IF(BF513&lt;=$B513, WORKDAY(DATE(YEAR($BB513), MONTH(BF513)+1, DAY(BF513)-1), 1, Settings!$AY$23:$AY$38), BF513))</f>
        <v/>
      </c>
      <c r="BW513" s="119" t="str">
        <f>IF(BG513="", "", IF(BG513&lt;=$B513, WORKDAY(DATE(YEAR($BB513), MONTH(BG513)+1, DAY(BG513)-1), 1, Settings!$AY$23:$AY$38), BG513))</f>
        <v/>
      </c>
      <c r="BX513" s="119" t="str">
        <f>IF(BH513="", "", IF(BH513&lt;=$B513, WORKDAY(DATE(YEAR($BB513), MONTH(BH513)+1, DAY(BH513)-1), 1, Settings!$AY$23:$AY$38), BH513))</f>
        <v/>
      </c>
      <c r="BY513" s="119" t="str">
        <f>IF(BI513="", "", IF(BI513&lt;=$B513, WORKDAY(DATE(YEAR($BB513), MONTH(BI513)+1, DAY(BI513)-1), 1, Settings!$AY$23:$AY$38), BI513))</f>
        <v/>
      </c>
      <c r="BZ513" s="119" t="str">
        <f>IF(BJ513="", "", IF(BJ513&lt;=$B513, WORKDAY(DATE(YEAR($BB513), MONTH(BJ513)+1, DAY(BJ513)-1), 1, Settings!$AY$23:$AY$38), BJ513))</f>
        <v/>
      </c>
      <c r="CA513" s="119" t="str">
        <f>IF(BK513="", "", IF(BK513&lt;=$B513, WORKDAY(DATE(YEAR($BB513), MONTH(BK513)+1, DAY(BK513)-1), 1, Settings!$AY$23:$AY$38), BK513))</f>
        <v/>
      </c>
      <c r="CB513" s="119" t="str">
        <f>IF(BL513="", "", IF(BL513&lt;=$B513, WORKDAY(DATE(YEAR($BB513), MONTH(BL513)+1, DAY(BL513)-1), 1, Settings!$AY$23:$AY$38), BL513))</f>
        <v/>
      </c>
      <c r="CC513" s="119" t="str">
        <f>IF(BM513="", "", IF(BM513&lt;=$B513, WORKDAY(DATE(YEAR($BB513), MONTH(BM513)+1, DAY(BM513)-1), 1, Settings!$AY$23:$AY$38), BM513))</f>
        <v/>
      </c>
      <c r="CD513" s="119" t="str">
        <f>IF(BN513="", "", IF(BN513&lt;=$B513, WORKDAY(DATE(YEAR($BB513), MONTH(BN513)+1, DAY(BN513)-1), 1, Settings!$AY$23:$AY$38), BN513))</f>
        <v/>
      </c>
      <c r="CE513" s="119" t="str">
        <f>IF(BO513="", "", IF(BO513&lt;=$B513, WORKDAY(DATE(YEAR($BB513), MONTH(BO513)+1, DAY(BO513)-1), 1, Settings!$AY$23:$AY$38), BO513))</f>
        <v/>
      </c>
      <c r="CF513" s="120" t="str">
        <f>IF(BP513="", "", IF(BP513&lt;=$B513, WORKDAY(DATE(YEAR($BB513), MONTH(BP513)+1, DAY(BP513)-1), 1, Settings!$AY$23:$AY$38), BP513))</f>
        <v/>
      </c>
      <c r="CH513" s="48" t="str">
        <f t="shared" si="221"/>
        <v/>
      </c>
      <c r="CI513" s="49" t="str">
        <f t="shared" si="222"/>
        <v/>
      </c>
      <c r="CJ513" s="49" t="str">
        <f t="shared" si="223"/>
        <v/>
      </c>
      <c r="CK513" s="49" t="str">
        <f t="shared" si="224"/>
        <v/>
      </c>
      <c r="CL513" s="49" t="str">
        <f t="shared" si="225"/>
        <v/>
      </c>
      <c r="CM513" s="49" t="str">
        <f t="shared" si="226"/>
        <v/>
      </c>
      <c r="CN513" s="49" t="str">
        <f t="shared" si="227"/>
        <v/>
      </c>
      <c r="CO513" s="49" t="str">
        <f t="shared" si="228"/>
        <v/>
      </c>
      <c r="CP513" s="49" t="str">
        <f t="shared" si="229"/>
        <v/>
      </c>
      <c r="CQ513" s="49" t="str">
        <f t="shared" si="230"/>
        <v/>
      </c>
      <c r="CR513" s="49" t="str">
        <f t="shared" si="231"/>
        <v/>
      </c>
      <c r="CS513" s="49" t="str">
        <f t="shared" si="232"/>
        <v/>
      </c>
      <c r="CT513" s="49" t="str">
        <f t="shared" si="233"/>
        <v/>
      </c>
      <c r="CU513" s="49" t="str">
        <f t="shared" si="234"/>
        <v/>
      </c>
      <c r="CV513" s="16" t="str">
        <f t="shared" si="235"/>
        <v/>
      </c>
      <c r="CX513" s="48" t="str">
        <f t="shared" si="236"/>
        <v/>
      </c>
      <c r="CY513" s="49" t="str">
        <f t="shared" si="237"/>
        <v/>
      </c>
      <c r="CZ513" s="49" t="str">
        <f t="shared" si="238"/>
        <v/>
      </c>
      <c r="DA513" s="49" t="str">
        <f t="shared" si="239"/>
        <v/>
      </c>
      <c r="DB513" s="49" t="str">
        <f t="shared" si="240"/>
        <v/>
      </c>
      <c r="DC513" s="49" t="str">
        <f t="shared" si="241"/>
        <v/>
      </c>
      <c r="DD513" s="49" t="str">
        <f t="shared" si="242"/>
        <v/>
      </c>
      <c r="DE513" s="49" t="str">
        <f t="shared" si="243"/>
        <v/>
      </c>
      <c r="DF513" s="49" t="str">
        <f t="shared" si="244"/>
        <v/>
      </c>
      <c r="DG513" s="49" t="str">
        <f t="shared" si="245"/>
        <v/>
      </c>
      <c r="DH513" s="49" t="str">
        <f t="shared" si="246"/>
        <v/>
      </c>
      <c r="DI513" s="49" t="str">
        <f t="shared" si="247"/>
        <v/>
      </c>
      <c r="DJ513" s="49" t="str">
        <f t="shared" si="248"/>
        <v/>
      </c>
      <c r="DK513" s="49" t="str">
        <f t="shared" si="249"/>
        <v/>
      </c>
      <c r="DL513" s="16" t="str">
        <f t="shared" si="250"/>
        <v/>
      </c>
      <c r="DN513" s="17" t="str">
        <f t="shared" si="251"/>
        <v>Nov 2020</v>
      </c>
    </row>
    <row r="514" spans="1:118" x14ac:dyDescent="0.25">
      <c r="A514" s="30"/>
      <c r="B514" s="102">
        <f>IF(B513="", "", IFERROR(IF(B513+1&gt;Settings!$G$25, "", B513+1), ""))</f>
        <v>44150</v>
      </c>
      <c r="C514" s="294"/>
      <c r="D514" s="295"/>
      <c r="E514" s="295"/>
      <c r="F514" s="295"/>
      <c r="G514" s="295"/>
      <c r="H514" s="295"/>
      <c r="I514" s="295"/>
      <c r="J514" s="295"/>
      <c r="K514" s="295"/>
      <c r="L514" s="295"/>
      <c r="M514" s="295"/>
      <c r="N514" s="295"/>
      <c r="O514" s="295"/>
      <c r="P514" s="295"/>
      <c r="Q514" s="296"/>
      <c r="R514" s="30"/>
      <c r="T514" s="17" t="str">
        <f>IF($B514="", "", IF($B514&lt;Settings!$G$23, "Old", "New"))</f>
        <v>New</v>
      </c>
      <c r="AL514" s="118" t="str">
        <f>IF(OR($B514="", C514="", C$10="", AL$9), "", IFERROR($B514+INDEX(Settings!$AF$19:$AF$33, MATCH(C$10, Settings!$Y$19:$Y$33, 0))+IF(INDEX(Settings!$AI$19:$AI$33, MATCH(C$10, Settings!$Y$19:$Y$33, 0))="", 0, INDEX($AO$2:$AU$8, MATCH(TEXT($B514, "ddd"), $AN$2:$AN$8, 0), MATCH(INDEX(Settings!$AI$19:$AI$33, MATCH(C$10, Settings!$Y$19:$Y$33, 0)), $AO$1:$AU$1, 0))), 0))</f>
        <v/>
      </c>
      <c r="AM514" s="119" t="str">
        <f>IF(OR($B514="", D514="", D$10="", AM$9), "", IFERROR($B514+INDEX(Settings!$AF$19:$AF$33, MATCH(D$10, Settings!$Y$19:$Y$33, 0))+IF(INDEX(Settings!$AI$19:$AI$33, MATCH(D$10, Settings!$Y$19:$Y$33, 0))="", 0, INDEX($AO$2:$AU$8, MATCH(TEXT($B514, "ddd"), $AN$2:$AN$8, 0), MATCH(INDEX(Settings!$AI$19:$AI$33, MATCH(D$10, Settings!$Y$19:$Y$33, 0)), $AO$1:$AU$1, 0))), 0))</f>
        <v/>
      </c>
      <c r="AN514" s="119" t="str">
        <f>IF(OR($B514="", E514="", E$10="", AN$9), "", IFERROR($B514+INDEX(Settings!$AF$19:$AF$33, MATCH(E$10, Settings!$Y$19:$Y$33, 0))+IF(INDEX(Settings!$AI$19:$AI$33, MATCH(E$10, Settings!$Y$19:$Y$33, 0))="", 0, INDEX($AO$2:$AU$8, MATCH(TEXT($B514, "ddd"), $AN$2:$AN$8, 0), MATCH(INDEX(Settings!$AI$19:$AI$33, MATCH(E$10, Settings!$Y$19:$Y$33, 0)), $AO$1:$AU$1, 0))), 0))</f>
        <v/>
      </c>
      <c r="AO514" s="119" t="str">
        <f>IF(OR($B514="", F514="", F$10="", AO$9), "", IFERROR($B514+INDEX(Settings!$AF$19:$AF$33, MATCH(F$10, Settings!$Y$19:$Y$33, 0))+IF(INDEX(Settings!$AI$19:$AI$33, MATCH(F$10, Settings!$Y$19:$Y$33, 0))="", 0, INDEX($AO$2:$AU$8, MATCH(TEXT($B514, "ddd"), $AN$2:$AN$8, 0), MATCH(INDEX(Settings!$AI$19:$AI$33, MATCH(F$10, Settings!$Y$19:$Y$33, 0)), $AO$1:$AU$1, 0))), 0))</f>
        <v/>
      </c>
      <c r="AP514" s="119" t="str">
        <f>IF(OR($B514="", G514="", G$10="", AP$9), "", IFERROR($B514+INDEX(Settings!$AF$19:$AF$33, MATCH(G$10, Settings!$Y$19:$Y$33, 0))+IF(INDEX(Settings!$AI$19:$AI$33, MATCH(G$10, Settings!$Y$19:$Y$33, 0))="", 0, INDEX($AO$2:$AU$8, MATCH(TEXT($B514, "ddd"), $AN$2:$AN$8, 0), MATCH(INDEX(Settings!$AI$19:$AI$33, MATCH(G$10, Settings!$Y$19:$Y$33, 0)), $AO$1:$AU$1, 0))), 0))</f>
        <v/>
      </c>
      <c r="AQ514" s="119" t="str">
        <f>IF(OR($B514="", H514="", H$10="", AQ$9), "", IFERROR($B514+INDEX(Settings!$AF$19:$AF$33, MATCH(H$10, Settings!$Y$19:$Y$33, 0))+IF(INDEX(Settings!$AI$19:$AI$33, MATCH(H$10, Settings!$Y$19:$Y$33, 0))="", 0, INDEX($AO$2:$AU$8, MATCH(TEXT($B514, "ddd"), $AN$2:$AN$8, 0), MATCH(INDEX(Settings!$AI$19:$AI$33, MATCH(H$10, Settings!$Y$19:$Y$33, 0)), $AO$1:$AU$1, 0))), 0))</f>
        <v/>
      </c>
      <c r="AR514" s="119" t="str">
        <f>IF(OR($B514="", I514="", I$10="", AR$9), "", IFERROR($B514+INDEX(Settings!$AF$19:$AF$33, MATCH(I$10, Settings!$Y$19:$Y$33, 0))+IF(INDEX(Settings!$AI$19:$AI$33, MATCH(I$10, Settings!$Y$19:$Y$33, 0))="", 0, INDEX($AO$2:$AU$8, MATCH(TEXT($B514, "ddd"), $AN$2:$AN$8, 0), MATCH(INDEX(Settings!$AI$19:$AI$33, MATCH(I$10, Settings!$Y$19:$Y$33, 0)), $AO$1:$AU$1, 0))), 0))</f>
        <v/>
      </c>
      <c r="AS514" s="119" t="str">
        <f>IF(OR($B514="", J514="", J$10="", AS$9), "", IFERROR($B514+INDEX(Settings!$AF$19:$AF$33, MATCH(J$10, Settings!$Y$19:$Y$33, 0))+IF(INDEX(Settings!$AI$19:$AI$33, MATCH(J$10, Settings!$Y$19:$Y$33, 0))="", 0, INDEX($AO$2:$AU$8, MATCH(TEXT($B514, "ddd"), $AN$2:$AN$8, 0), MATCH(INDEX(Settings!$AI$19:$AI$33, MATCH(J$10, Settings!$Y$19:$Y$33, 0)), $AO$1:$AU$1, 0))), 0))</f>
        <v/>
      </c>
      <c r="AT514" s="119" t="str">
        <f>IF(OR($B514="", K514="", K$10="", AT$9), "", IFERROR($B514+INDEX(Settings!$AF$19:$AF$33, MATCH(K$10, Settings!$Y$19:$Y$33, 0))+IF(INDEX(Settings!$AI$19:$AI$33, MATCH(K$10, Settings!$Y$19:$Y$33, 0))="", 0, INDEX($AO$2:$AU$8, MATCH(TEXT($B514, "ddd"), $AN$2:$AN$8, 0), MATCH(INDEX(Settings!$AI$19:$AI$33, MATCH(K$10, Settings!$Y$19:$Y$33, 0)), $AO$1:$AU$1, 0))), 0))</f>
        <v/>
      </c>
      <c r="AU514" s="119" t="str">
        <f>IF(OR($B514="", L514="", L$10="", AU$9), "", IFERROR($B514+INDEX(Settings!$AF$19:$AF$33, MATCH(L$10, Settings!$Y$19:$Y$33, 0))+IF(INDEX(Settings!$AI$19:$AI$33, MATCH(L$10, Settings!$Y$19:$Y$33, 0))="", 0, INDEX($AO$2:$AU$8, MATCH(TEXT($B514, "ddd"), $AN$2:$AN$8, 0), MATCH(INDEX(Settings!$AI$19:$AI$33, MATCH(L$10, Settings!$Y$19:$Y$33, 0)), $AO$1:$AU$1, 0))), 0))</f>
        <v/>
      </c>
      <c r="AV514" s="119" t="str">
        <f>IF(OR($B514="", M514="", M$10="", AV$9), "", IFERROR($B514+INDEX(Settings!$AF$19:$AF$33, MATCH(M$10, Settings!$Y$19:$Y$33, 0))+IF(INDEX(Settings!$AI$19:$AI$33, MATCH(M$10, Settings!$Y$19:$Y$33, 0))="", 0, INDEX($AO$2:$AU$8, MATCH(TEXT($B514, "ddd"), $AN$2:$AN$8, 0), MATCH(INDEX(Settings!$AI$19:$AI$33, MATCH(M$10, Settings!$Y$19:$Y$33, 0)), $AO$1:$AU$1, 0))), 0))</f>
        <v/>
      </c>
      <c r="AW514" s="119" t="str">
        <f>IF(OR($B514="", N514="", N$10="", AW$9), "", IFERROR($B514+INDEX(Settings!$AF$19:$AF$33, MATCH(N$10, Settings!$Y$19:$Y$33, 0))+IF(INDEX(Settings!$AI$19:$AI$33, MATCH(N$10, Settings!$Y$19:$Y$33, 0))="", 0, INDEX($AO$2:$AU$8, MATCH(TEXT($B514, "ddd"), $AN$2:$AN$8, 0), MATCH(INDEX(Settings!$AI$19:$AI$33, MATCH(N$10, Settings!$Y$19:$Y$33, 0)), $AO$1:$AU$1, 0))), 0))</f>
        <v/>
      </c>
      <c r="AX514" s="119" t="str">
        <f>IF(OR($B514="", O514="", O$10="", AX$9), "", IFERROR($B514+INDEX(Settings!$AF$19:$AF$33, MATCH(O$10, Settings!$Y$19:$Y$33, 0))+IF(INDEX(Settings!$AI$19:$AI$33, MATCH(O$10, Settings!$Y$19:$Y$33, 0))="", 0, INDEX($AO$2:$AU$8, MATCH(TEXT($B514, "ddd"), $AN$2:$AN$8, 0), MATCH(INDEX(Settings!$AI$19:$AI$33, MATCH(O$10, Settings!$Y$19:$Y$33, 0)), $AO$1:$AU$1, 0))), 0))</f>
        <v/>
      </c>
      <c r="AY514" s="119" t="str">
        <f>IF(OR($B514="", P514="", P$10="", AY$9), "", IFERROR($B514+INDEX(Settings!$AF$19:$AF$33, MATCH(P$10, Settings!$Y$19:$Y$33, 0))+IF(INDEX(Settings!$AI$19:$AI$33, MATCH(P$10, Settings!$Y$19:$Y$33, 0))="", 0, INDEX($AO$2:$AU$8, MATCH(TEXT($B514, "ddd"), $AN$2:$AN$8, 0), MATCH(INDEX(Settings!$AI$19:$AI$33, MATCH(P$10, Settings!$Y$19:$Y$33, 0)), $AO$1:$AU$1, 0))), 0))</f>
        <v/>
      </c>
      <c r="AZ514" s="120" t="str">
        <f>IF(OR($B514="", Q514="", Q$10="", AZ$9), "", IFERROR($B514+INDEX(Settings!$AF$19:$AF$33, MATCH(Q$10, Settings!$Y$19:$Y$33, 0))+IF(INDEX(Settings!$AI$19:$AI$33, MATCH(Q$10, Settings!$Y$19:$Y$33, 0))="", 0, INDEX($AO$2:$AU$8, MATCH(TEXT($B514, "ddd"), $AN$2:$AN$8, 0), MATCH(INDEX(Settings!$AI$19:$AI$33, MATCH(Q$10, Settings!$Y$19:$Y$33, 0)), $AO$1:$AU$1, 0))), 0))</f>
        <v/>
      </c>
      <c r="BB514" s="118" t="str">
        <f>IF(OR(C$10="", $B514="", C514="", BB$9=""), "", IFERROR(WORKDAY((DATE(YEAR($B514), MONTH($B514)+INDEX(Settings!$AM$19:$AM$33, MATCH(C$10, Settings!$Y$19:$Y$33, 0)), IF(INDEX(Settings!$AQ$19:$AQ$33, MATCH(C$10, Settings!$Y$19:$Y$33, 0))=0, DAY($B514), INDEX(Settings!$AQ$19:$AQ$33, MATCH(C$10, Settings!$Y$19:$Y$33, 0))))-1), 1, Settings!$AY$23:$AY$38), ""))</f>
        <v/>
      </c>
      <c r="BC514" s="119" t="str">
        <f>IF(OR(D$10="", $B514="", D514="", BC$9=""), "", IFERROR(WORKDAY((DATE(YEAR($B514), MONTH($B514)+INDEX(Settings!$AM$19:$AM$33, MATCH(D$10, Settings!$Y$19:$Y$33, 0)), IF(INDEX(Settings!$AQ$19:$AQ$33, MATCH(D$10, Settings!$Y$19:$Y$33, 0))=0, DAY($B514), INDEX(Settings!$AQ$19:$AQ$33, MATCH(D$10, Settings!$Y$19:$Y$33, 0))))-1), 1, Settings!$AY$23:$AY$38), ""))</f>
        <v/>
      </c>
      <c r="BD514" s="119" t="str">
        <f>IF(OR(E$10="", $B514="", E514="", BD$9=""), "", IFERROR(WORKDAY((DATE(YEAR($B514), MONTH($B514)+INDEX(Settings!$AM$19:$AM$33, MATCH(E$10, Settings!$Y$19:$Y$33, 0)), IF(INDEX(Settings!$AQ$19:$AQ$33, MATCH(E$10, Settings!$Y$19:$Y$33, 0))=0, DAY($B514), INDEX(Settings!$AQ$19:$AQ$33, MATCH(E$10, Settings!$Y$19:$Y$33, 0))))-1), 1, Settings!$AY$23:$AY$38), ""))</f>
        <v/>
      </c>
      <c r="BE514" s="119" t="str">
        <f>IF(OR(F$10="", $B514="", F514="", BE$9=""), "", IFERROR(WORKDAY((DATE(YEAR($B514), MONTH($B514)+INDEX(Settings!$AM$19:$AM$33, MATCH(F$10, Settings!$Y$19:$Y$33, 0)), IF(INDEX(Settings!$AQ$19:$AQ$33, MATCH(F$10, Settings!$Y$19:$Y$33, 0))=0, DAY($B514), INDEX(Settings!$AQ$19:$AQ$33, MATCH(F$10, Settings!$Y$19:$Y$33, 0))))-1), 1, Settings!$AY$23:$AY$38), ""))</f>
        <v/>
      </c>
      <c r="BF514" s="119" t="str">
        <f>IF(OR(G$10="", $B514="", G514="", BF$9=""), "", IFERROR(WORKDAY((DATE(YEAR($B514), MONTH($B514)+INDEX(Settings!$AM$19:$AM$33, MATCH(G$10, Settings!$Y$19:$Y$33, 0)), IF(INDEX(Settings!$AQ$19:$AQ$33, MATCH(G$10, Settings!$Y$19:$Y$33, 0))=0, DAY($B514), INDEX(Settings!$AQ$19:$AQ$33, MATCH(G$10, Settings!$Y$19:$Y$33, 0))))-1), 1, Settings!$AY$23:$AY$38), ""))</f>
        <v/>
      </c>
      <c r="BG514" s="119" t="str">
        <f>IF(OR(H$10="", $B514="", H514="", BG$9=""), "", IFERROR(WORKDAY((DATE(YEAR($B514), MONTH($B514)+INDEX(Settings!$AM$19:$AM$33, MATCH(H$10, Settings!$Y$19:$Y$33, 0)), IF(INDEX(Settings!$AQ$19:$AQ$33, MATCH(H$10, Settings!$Y$19:$Y$33, 0))=0, DAY($B514), INDEX(Settings!$AQ$19:$AQ$33, MATCH(H$10, Settings!$Y$19:$Y$33, 0))))-1), 1, Settings!$AY$23:$AY$38), ""))</f>
        <v/>
      </c>
      <c r="BH514" s="119" t="str">
        <f>IF(OR(I$10="", $B514="", I514="", BH$9=""), "", IFERROR(WORKDAY((DATE(YEAR($B514), MONTH($B514)+INDEX(Settings!$AM$19:$AM$33, MATCH(I$10, Settings!$Y$19:$Y$33, 0)), IF(INDEX(Settings!$AQ$19:$AQ$33, MATCH(I$10, Settings!$Y$19:$Y$33, 0))=0, DAY($B514), INDEX(Settings!$AQ$19:$AQ$33, MATCH(I$10, Settings!$Y$19:$Y$33, 0))))-1), 1, Settings!$AY$23:$AY$38), ""))</f>
        <v/>
      </c>
      <c r="BI514" s="119" t="str">
        <f>IF(OR(J$10="", $B514="", J514="", BI$9=""), "", IFERROR(WORKDAY((DATE(YEAR($B514), MONTH($B514)+INDEX(Settings!$AM$19:$AM$33, MATCH(J$10, Settings!$Y$19:$Y$33, 0)), IF(INDEX(Settings!$AQ$19:$AQ$33, MATCH(J$10, Settings!$Y$19:$Y$33, 0))=0, DAY($B514), INDEX(Settings!$AQ$19:$AQ$33, MATCH(J$10, Settings!$Y$19:$Y$33, 0))))-1), 1, Settings!$AY$23:$AY$38), ""))</f>
        <v/>
      </c>
      <c r="BJ514" s="119" t="str">
        <f>IF(OR(K$10="", $B514="", K514="", BJ$9=""), "", IFERROR(WORKDAY((DATE(YEAR($B514), MONTH($B514)+INDEX(Settings!$AM$19:$AM$33, MATCH(K$10, Settings!$Y$19:$Y$33, 0)), IF(INDEX(Settings!$AQ$19:$AQ$33, MATCH(K$10, Settings!$Y$19:$Y$33, 0))=0, DAY($B514), INDEX(Settings!$AQ$19:$AQ$33, MATCH(K$10, Settings!$Y$19:$Y$33, 0))))-1), 1, Settings!$AY$23:$AY$38), ""))</f>
        <v/>
      </c>
      <c r="BK514" s="119" t="str">
        <f>IF(OR(L$10="", $B514="", L514="", BK$9=""), "", IFERROR(WORKDAY((DATE(YEAR($B514), MONTH($B514)+INDEX(Settings!$AM$19:$AM$33, MATCH(L$10, Settings!$Y$19:$Y$33, 0)), IF(INDEX(Settings!$AQ$19:$AQ$33, MATCH(L$10, Settings!$Y$19:$Y$33, 0))=0, DAY($B514), INDEX(Settings!$AQ$19:$AQ$33, MATCH(L$10, Settings!$Y$19:$Y$33, 0))))-1), 1, Settings!$AY$23:$AY$38), ""))</f>
        <v/>
      </c>
      <c r="BL514" s="119" t="str">
        <f>IF(OR(M$10="", $B514="", M514="", BL$9=""), "", IFERROR(WORKDAY((DATE(YEAR($B514), MONTH($B514)+INDEX(Settings!$AM$19:$AM$33, MATCH(M$10, Settings!$Y$19:$Y$33, 0)), IF(INDEX(Settings!$AQ$19:$AQ$33, MATCH(M$10, Settings!$Y$19:$Y$33, 0))=0, DAY($B514), INDEX(Settings!$AQ$19:$AQ$33, MATCH(M$10, Settings!$Y$19:$Y$33, 0))))-1), 1, Settings!$AY$23:$AY$38), ""))</f>
        <v/>
      </c>
      <c r="BM514" s="119" t="str">
        <f>IF(OR(N$10="", $B514="", N514="", BM$9=""), "", IFERROR(WORKDAY((DATE(YEAR($B514), MONTH($B514)+INDEX(Settings!$AM$19:$AM$33, MATCH(N$10, Settings!$Y$19:$Y$33, 0)), IF(INDEX(Settings!$AQ$19:$AQ$33, MATCH(N$10, Settings!$Y$19:$Y$33, 0))=0, DAY($B514), INDEX(Settings!$AQ$19:$AQ$33, MATCH(N$10, Settings!$Y$19:$Y$33, 0))))-1), 1, Settings!$AY$23:$AY$38), ""))</f>
        <v/>
      </c>
      <c r="BN514" s="119" t="str">
        <f>IF(OR(O$10="", $B514="", O514="", BN$9=""), "", IFERROR(WORKDAY((DATE(YEAR($B514), MONTH($B514)+INDEX(Settings!$AM$19:$AM$33, MATCH(O$10, Settings!$Y$19:$Y$33, 0)), IF(INDEX(Settings!$AQ$19:$AQ$33, MATCH(O$10, Settings!$Y$19:$Y$33, 0))=0, DAY($B514), INDEX(Settings!$AQ$19:$AQ$33, MATCH(O$10, Settings!$Y$19:$Y$33, 0))))-1), 1, Settings!$AY$23:$AY$38), ""))</f>
        <v/>
      </c>
      <c r="BO514" s="119" t="str">
        <f>IF(OR(P$10="", $B514="", P514="", BO$9=""), "", IFERROR(WORKDAY((DATE(YEAR($B514), MONTH($B514)+INDEX(Settings!$AM$19:$AM$33, MATCH(P$10, Settings!$Y$19:$Y$33, 0)), IF(INDEX(Settings!$AQ$19:$AQ$33, MATCH(P$10, Settings!$Y$19:$Y$33, 0))=0, DAY($B514), INDEX(Settings!$AQ$19:$AQ$33, MATCH(P$10, Settings!$Y$19:$Y$33, 0))))-1), 1, Settings!$AY$23:$AY$38), ""))</f>
        <v/>
      </c>
      <c r="BP514" s="120" t="str">
        <f>IF(OR(Q$10="", $B514="", Q514="", BP$9=""), "", IFERROR(WORKDAY((DATE(YEAR($B514), MONTH($B514)+INDEX(Settings!$AM$19:$AM$33, MATCH(Q$10, Settings!$Y$19:$Y$33, 0)), IF(INDEX(Settings!$AQ$19:$AQ$33, MATCH(Q$10, Settings!$Y$19:$Y$33, 0))=0, DAY($B514), INDEX(Settings!$AQ$19:$AQ$33, MATCH(Q$10, Settings!$Y$19:$Y$33, 0))))-1), 1, Settings!$AY$23:$AY$38), ""))</f>
        <v/>
      </c>
      <c r="BR514" s="118" t="str">
        <f>IF(BB514="", "", IF(BB514&lt;=$B514, WORKDAY(DATE(YEAR($BB514), MONTH(BB514)+1, DAY(BB514)-1), 1, Settings!$AY$23:$AY$38), BB514))</f>
        <v/>
      </c>
      <c r="BS514" s="119" t="str">
        <f>IF(BC514="", "", IF(BC514&lt;=$B514, WORKDAY(DATE(YEAR($BB514), MONTH(BC514)+1, DAY(BC514)-1), 1, Settings!$AY$23:$AY$38), BC514))</f>
        <v/>
      </c>
      <c r="BT514" s="119" t="str">
        <f>IF(BD514="", "", IF(BD514&lt;=$B514, WORKDAY(DATE(YEAR($BB514), MONTH(BD514)+1, DAY(BD514)-1), 1, Settings!$AY$23:$AY$38), BD514))</f>
        <v/>
      </c>
      <c r="BU514" s="119" t="str">
        <f>IF(BE514="", "", IF(BE514&lt;=$B514, WORKDAY(DATE(YEAR($BB514), MONTH(BE514)+1, DAY(BE514)-1), 1, Settings!$AY$23:$AY$38), BE514))</f>
        <v/>
      </c>
      <c r="BV514" s="119" t="str">
        <f>IF(BF514="", "", IF(BF514&lt;=$B514, WORKDAY(DATE(YEAR($BB514), MONTH(BF514)+1, DAY(BF514)-1), 1, Settings!$AY$23:$AY$38), BF514))</f>
        <v/>
      </c>
      <c r="BW514" s="119" t="str">
        <f>IF(BG514="", "", IF(BG514&lt;=$B514, WORKDAY(DATE(YEAR($BB514), MONTH(BG514)+1, DAY(BG514)-1), 1, Settings!$AY$23:$AY$38), BG514))</f>
        <v/>
      </c>
      <c r="BX514" s="119" t="str">
        <f>IF(BH514="", "", IF(BH514&lt;=$B514, WORKDAY(DATE(YEAR($BB514), MONTH(BH514)+1, DAY(BH514)-1), 1, Settings!$AY$23:$AY$38), BH514))</f>
        <v/>
      </c>
      <c r="BY514" s="119" t="str">
        <f>IF(BI514="", "", IF(BI514&lt;=$B514, WORKDAY(DATE(YEAR($BB514), MONTH(BI514)+1, DAY(BI514)-1), 1, Settings!$AY$23:$AY$38), BI514))</f>
        <v/>
      </c>
      <c r="BZ514" s="119" t="str">
        <f>IF(BJ514="", "", IF(BJ514&lt;=$B514, WORKDAY(DATE(YEAR($BB514), MONTH(BJ514)+1, DAY(BJ514)-1), 1, Settings!$AY$23:$AY$38), BJ514))</f>
        <v/>
      </c>
      <c r="CA514" s="119" t="str">
        <f>IF(BK514="", "", IF(BK514&lt;=$B514, WORKDAY(DATE(YEAR($BB514), MONTH(BK514)+1, DAY(BK514)-1), 1, Settings!$AY$23:$AY$38), BK514))</f>
        <v/>
      </c>
      <c r="CB514" s="119" t="str">
        <f>IF(BL514="", "", IF(BL514&lt;=$B514, WORKDAY(DATE(YEAR($BB514), MONTH(BL514)+1, DAY(BL514)-1), 1, Settings!$AY$23:$AY$38), BL514))</f>
        <v/>
      </c>
      <c r="CC514" s="119" t="str">
        <f>IF(BM514="", "", IF(BM514&lt;=$B514, WORKDAY(DATE(YEAR($BB514), MONTH(BM514)+1, DAY(BM514)-1), 1, Settings!$AY$23:$AY$38), BM514))</f>
        <v/>
      </c>
      <c r="CD514" s="119" t="str">
        <f>IF(BN514="", "", IF(BN514&lt;=$B514, WORKDAY(DATE(YEAR($BB514), MONTH(BN514)+1, DAY(BN514)-1), 1, Settings!$AY$23:$AY$38), BN514))</f>
        <v/>
      </c>
      <c r="CE514" s="119" t="str">
        <f>IF(BO514="", "", IF(BO514&lt;=$B514, WORKDAY(DATE(YEAR($BB514), MONTH(BO514)+1, DAY(BO514)-1), 1, Settings!$AY$23:$AY$38), BO514))</f>
        <v/>
      </c>
      <c r="CF514" s="120" t="str">
        <f>IF(BP514="", "", IF(BP514&lt;=$B514, WORKDAY(DATE(YEAR($BB514), MONTH(BP514)+1, DAY(BP514)-1), 1, Settings!$AY$23:$AY$38), BP514))</f>
        <v/>
      </c>
      <c r="CH514" s="48" t="str">
        <f t="shared" si="221"/>
        <v/>
      </c>
      <c r="CI514" s="49" t="str">
        <f t="shared" si="222"/>
        <v/>
      </c>
      <c r="CJ514" s="49" t="str">
        <f t="shared" si="223"/>
        <v/>
      </c>
      <c r="CK514" s="49" t="str">
        <f t="shared" si="224"/>
        <v/>
      </c>
      <c r="CL514" s="49" t="str">
        <f t="shared" si="225"/>
        <v/>
      </c>
      <c r="CM514" s="49" t="str">
        <f t="shared" si="226"/>
        <v/>
      </c>
      <c r="CN514" s="49" t="str">
        <f t="shared" si="227"/>
        <v/>
      </c>
      <c r="CO514" s="49" t="str">
        <f t="shared" si="228"/>
        <v/>
      </c>
      <c r="CP514" s="49" t="str">
        <f t="shared" si="229"/>
        <v/>
      </c>
      <c r="CQ514" s="49" t="str">
        <f t="shared" si="230"/>
        <v/>
      </c>
      <c r="CR514" s="49" t="str">
        <f t="shared" si="231"/>
        <v/>
      </c>
      <c r="CS514" s="49" t="str">
        <f t="shared" si="232"/>
        <v/>
      </c>
      <c r="CT514" s="49" t="str">
        <f t="shared" si="233"/>
        <v/>
      </c>
      <c r="CU514" s="49" t="str">
        <f t="shared" si="234"/>
        <v/>
      </c>
      <c r="CV514" s="16" t="str">
        <f t="shared" si="235"/>
        <v/>
      </c>
      <c r="CX514" s="48" t="str">
        <f t="shared" si="236"/>
        <v/>
      </c>
      <c r="CY514" s="49" t="str">
        <f t="shared" si="237"/>
        <v/>
      </c>
      <c r="CZ514" s="49" t="str">
        <f t="shared" si="238"/>
        <v/>
      </c>
      <c r="DA514" s="49" t="str">
        <f t="shared" si="239"/>
        <v/>
      </c>
      <c r="DB514" s="49" t="str">
        <f t="shared" si="240"/>
        <v/>
      </c>
      <c r="DC514" s="49" t="str">
        <f t="shared" si="241"/>
        <v/>
      </c>
      <c r="DD514" s="49" t="str">
        <f t="shared" si="242"/>
        <v/>
      </c>
      <c r="DE514" s="49" t="str">
        <f t="shared" si="243"/>
        <v/>
      </c>
      <c r="DF514" s="49" t="str">
        <f t="shared" si="244"/>
        <v/>
      </c>
      <c r="DG514" s="49" t="str">
        <f t="shared" si="245"/>
        <v/>
      </c>
      <c r="DH514" s="49" t="str">
        <f t="shared" si="246"/>
        <v/>
      </c>
      <c r="DI514" s="49" t="str">
        <f t="shared" si="247"/>
        <v/>
      </c>
      <c r="DJ514" s="49" t="str">
        <f t="shared" si="248"/>
        <v/>
      </c>
      <c r="DK514" s="49" t="str">
        <f t="shared" si="249"/>
        <v/>
      </c>
      <c r="DL514" s="16" t="str">
        <f t="shared" si="250"/>
        <v/>
      </c>
      <c r="DN514" s="17" t="str">
        <f t="shared" si="251"/>
        <v>Nov 2020</v>
      </c>
    </row>
    <row r="515" spans="1:118" x14ac:dyDescent="0.25">
      <c r="A515" s="30"/>
      <c r="B515" s="102">
        <f>IF(B514="", "", IFERROR(IF(B514+1&gt;Settings!$G$25, "", B514+1), ""))</f>
        <v>44151</v>
      </c>
      <c r="C515" s="294"/>
      <c r="D515" s="295"/>
      <c r="E515" s="295"/>
      <c r="F515" s="295"/>
      <c r="G515" s="295"/>
      <c r="H515" s="295"/>
      <c r="I515" s="295"/>
      <c r="J515" s="295"/>
      <c r="K515" s="295"/>
      <c r="L515" s="295"/>
      <c r="M515" s="295"/>
      <c r="N515" s="295"/>
      <c r="O515" s="295"/>
      <c r="P515" s="295"/>
      <c r="Q515" s="296"/>
      <c r="R515" s="30"/>
      <c r="T515" s="17" t="str">
        <f>IF($B515="", "", IF($B515&lt;Settings!$G$23, "Old", "New"))</f>
        <v>New</v>
      </c>
      <c r="AL515" s="118" t="str">
        <f>IF(OR($B515="", C515="", C$10="", AL$9), "", IFERROR($B515+INDEX(Settings!$AF$19:$AF$33, MATCH(C$10, Settings!$Y$19:$Y$33, 0))+IF(INDEX(Settings!$AI$19:$AI$33, MATCH(C$10, Settings!$Y$19:$Y$33, 0))="", 0, INDEX($AO$2:$AU$8, MATCH(TEXT($B515, "ddd"), $AN$2:$AN$8, 0), MATCH(INDEX(Settings!$AI$19:$AI$33, MATCH(C$10, Settings!$Y$19:$Y$33, 0)), $AO$1:$AU$1, 0))), 0))</f>
        <v/>
      </c>
      <c r="AM515" s="119" t="str">
        <f>IF(OR($B515="", D515="", D$10="", AM$9), "", IFERROR($B515+INDEX(Settings!$AF$19:$AF$33, MATCH(D$10, Settings!$Y$19:$Y$33, 0))+IF(INDEX(Settings!$AI$19:$AI$33, MATCH(D$10, Settings!$Y$19:$Y$33, 0))="", 0, INDEX($AO$2:$AU$8, MATCH(TEXT($B515, "ddd"), $AN$2:$AN$8, 0), MATCH(INDEX(Settings!$AI$19:$AI$33, MATCH(D$10, Settings!$Y$19:$Y$33, 0)), $AO$1:$AU$1, 0))), 0))</f>
        <v/>
      </c>
      <c r="AN515" s="119" t="str">
        <f>IF(OR($B515="", E515="", E$10="", AN$9), "", IFERROR($B515+INDEX(Settings!$AF$19:$AF$33, MATCH(E$10, Settings!$Y$19:$Y$33, 0))+IF(INDEX(Settings!$AI$19:$AI$33, MATCH(E$10, Settings!$Y$19:$Y$33, 0))="", 0, INDEX($AO$2:$AU$8, MATCH(TEXT($B515, "ddd"), $AN$2:$AN$8, 0), MATCH(INDEX(Settings!$AI$19:$AI$33, MATCH(E$10, Settings!$Y$19:$Y$33, 0)), $AO$1:$AU$1, 0))), 0))</f>
        <v/>
      </c>
      <c r="AO515" s="119" t="str">
        <f>IF(OR($B515="", F515="", F$10="", AO$9), "", IFERROR($B515+INDEX(Settings!$AF$19:$AF$33, MATCH(F$10, Settings!$Y$19:$Y$33, 0))+IF(INDEX(Settings!$AI$19:$AI$33, MATCH(F$10, Settings!$Y$19:$Y$33, 0))="", 0, INDEX($AO$2:$AU$8, MATCH(TEXT($B515, "ddd"), $AN$2:$AN$8, 0), MATCH(INDEX(Settings!$AI$19:$AI$33, MATCH(F$10, Settings!$Y$19:$Y$33, 0)), $AO$1:$AU$1, 0))), 0))</f>
        <v/>
      </c>
      <c r="AP515" s="119" t="str">
        <f>IF(OR($B515="", G515="", G$10="", AP$9), "", IFERROR($B515+INDEX(Settings!$AF$19:$AF$33, MATCH(G$10, Settings!$Y$19:$Y$33, 0))+IF(INDEX(Settings!$AI$19:$AI$33, MATCH(G$10, Settings!$Y$19:$Y$33, 0))="", 0, INDEX($AO$2:$AU$8, MATCH(TEXT($B515, "ddd"), $AN$2:$AN$8, 0), MATCH(INDEX(Settings!$AI$19:$AI$33, MATCH(G$10, Settings!$Y$19:$Y$33, 0)), $AO$1:$AU$1, 0))), 0))</f>
        <v/>
      </c>
      <c r="AQ515" s="119" t="str">
        <f>IF(OR($B515="", H515="", H$10="", AQ$9), "", IFERROR($B515+INDEX(Settings!$AF$19:$AF$33, MATCH(H$10, Settings!$Y$19:$Y$33, 0))+IF(INDEX(Settings!$AI$19:$AI$33, MATCH(H$10, Settings!$Y$19:$Y$33, 0))="", 0, INDEX($AO$2:$AU$8, MATCH(TEXT($B515, "ddd"), $AN$2:$AN$8, 0), MATCH(INDEX(Settings!$AI$19:$AI$33, MATCH(H$10, Settings!$Y$19:$Y$33, 0)), $AO$1:$AU$1, 0))), 0))</f>
        <v/>
      </c>
      <c r="AR515" s="119" t="str">
        <f>IF(OR($B515="", I515="", I$10="", AR$9), "", IFERROR($B515+INDEX(Settings!$AF$19:$AF$33, MATCH(I$10, Settings!$Y$19:$Y$33, 0))+IF(INDEX(Settings!$AI$19:$AI$33, MATCH(I$10, Settings!$Y$19:$Y$33, 0))="", 0, INDEX($AO$2:$AU$8, MATCH(TEXT($B515, "ddd"), $AN$2:$AN$8, 0), MATCH(INDEX(Settings!$AI$19:$AI$33, MATCH(I$10, Settings!$Y$19:$Y$33, 0)), $AO$1:$AU$1, 0))), 0))</f>
        <v/>
      </c>
      <c r="AS515" s="119" t="str">
        <f>IF(OR($B515="", J515="", J$10="", AS$9), "", IFERROR($B515+INDEX(Settings!$AF$19:$AF$33, MATCH(J$10, Settings!$Y$19:$Y$33, 0))+IF(INDEX(Settings!$AI$19:$AI$33, MATCH(J$10, Settings!$Y$19:$Y$33, 0))="", 0, INDEX($AO$2:$AU$8, MATCH(TEXT($B515, "ddd"), $AN$2:$AN$8, 0), MATCH(INDEX(Settings!$AI$19:$AI$33, MATCH(J$10, Settings!$Y$19:$Y$33, 0)), $AO$1:$AU$1, 0))), 0))</f>
        <v/>
      </c>
      <c r="AT515" s="119" t="str">
        <f>IF(OR($B515="", K515="", K$10="", AT$9), "", IFERROR($B515+INDEX(Settings!$AF$19:$AF$33, MATCH(K$10, Settings!$Y$19:$Y$33, 0))+IF(INDEX(Settings!$AI$19:$AI$33, MATCH(K$10, Settings!$Y$19:$Y$33, 0))="", 0, INDEX($AO$2:$AU$8, MATCH(TEXT($B515, "ddd"), $AN$2:$AN$8, 0), MATCH(INDEX(Settings!$AI$19:$AI$33, MATCH(K$10, Settings!$Y$19:$Y$33, 0)), $AO$1:$AU$1, 0))), 0))</f>
        <v/>
      </c>
      <c r="AU515" s="119" t="str">
        <f>IF(OR($B515="", L515="", L$10="", AU$9), "", IFERROR($B515+INDEX(Settings!$AF$19:$AF$33, MATCH(L$10, Settings!$Y$19:$Y$33, 0))+IF(INDEX(Settings!$AI$19:$AI$33, MATCH(L$10, Settings!$Y$19:$Y$33, 0))="", 0, INDEX($AO$2:$AU$8, MATCH(TEXT($B515, "ddd"), $AN$2:$AN$8, 0), MATCH(INDEX(Settings!$AI$19:$AI$33, MATCH(L$10, Settings!$Y$19:$Y$33, 0)), $AO$1:$AU$1, 0))), 0))</f>
        <v/>
      </c>
      <c r="AV515" s="119" t="str">
        <f>IF(OR($B515="", M515="", M$10="", AV$9), "", IFERROR($B515+INDEX(Settings!$AF$19:$AF$33, MATCH(M$10, Settings!$Y$19:$Y$33, 0))+IF(INDEX(Settings!$AI$19:$AI$33, MATCH(M$10, Settings!$Y$19:$Y$33, 0))="", 0, INDEX($AO$2:$AU$8, MATCH(TEXT($B515, "ddd"), $AN$2:$AN$8, 0), MATCH(INDEX(Settings!$AI$19:$AI$33, MATCH(M$10, Settings!$Y$19:$Y$33, 0)), $AO$1:$AU$1, 0))), 0))</f>
        <v/>
      </c>
      <c r="AW515" s="119" t="str">
        <f>IF(OR($B515="", N515="", N$10="", AW$9), "", IFERROR($B515+INDEX(Settings!$AF$19:$AF$33, MATCH(N$10, Settings!$Y$19:$Y$33, 0))+IF(INDEX(Settings!$AI$19:$AI$33, MATCH(N$10, Settings!$Y$19:$Y$33, 0))="", 0, INDEX($AO$2:$AU$8, MATCH(TEXT($B515, "ddd"), $AN$2:$AN$8, 0), MATCH(INDEX(Settings!$AI$19:$AI$33, MATCH(N$10, Settings!$Y$19:$Y$33, 0)), $AO$1:$AU$1, 0))), 0))</f>
        <v/>
      </c>
      <c r="AX515" s="119" t="str">
        <f>IF(OR($B515="", O515="", O$10="", AX$9), "", IFERROR($B515+INDEX(Settings!$AF$19:$AF$33, MATCH(O$10, Settings!$Y$19:$Y$33, 0))+IF(INDEX(Settings!$AI$19:$AI$33, MATCH(O$10, Settings!$Y$19:$Y$33, 0))="", 0, INDEX($AO$2:$AU$8, MATCH(TEXT($B515, "ddd"), $AN$2:$AN$8, 0), MATCH(INDEX(Settings!$AI$19:$AI$33, MATCH(O$10, Settings!$Y$19:$Y$33, 0)), $AO$1:$AU$1, 0))), 0))</f>
        <v/>
      </c>
      <c r="AY515" s="119" t="str">
        <f>IF(OR($B515="", P515="", P$10="", AY$9), "", IFERROR($B515+INDEX(Settings!$AF$19:$AF$33, MATCH(P$10, Settings!$Y$19:$Y$33, 0))+IF(INDEX(Settings!$AI$19:$AI$33, MATCH(P$10, Settings!$Y$19:$Y$33, 0))="", 0, INDEX($AO$2:$AU$8, MATCH(TEXT($B515, "ddd"), $AN$2:$AN$8, 0), MATCH(INDEX(Settings!$AI$19:$AI$33, MATCH(P$10, Settings!$Y$19:$Y$33, 0)), $AO$1:$AU$1, 0))), 0))</f>
        <v/>
      </c>
      <c r="AZ515" s="120" t="str">
        <f>IF(OR($B515="", Q515="", Q$10="", AZ$9), "", IFERROR($B515+INDEX(Settings!$AF$19:$AF$33, MATCH(Q$10, Settings!$Y$19:$Y$33, 0))+IF(INDEX(Settings!$AI$19:$AI$33, MATCH(Q$10, Settings!$Y$19:$Y$33, 0))="", 0, INDEX($AO$2:$AU$8, MATCH(TEXT($B515, "ddd"), $AN$2:$AN$8, 0), MATCH(INDEX(Settings!$AI$19:$AI$33, MATCH(Q$10, Settings!$Y$19:$Y$33, 0)), $AO$1:$AU$1, 0))), 0))</f>
        <v/>
      </c>
      <c r="BB515" s="118" t="str">
        <f>IF(OR(C$10="", $B515="", C515="", BB$9=""), "", IFERROR(WORKDAY((DATE(YEAR($B515), MONTH($B515)+INDEX(Settings!$AM$19:$AM$33, MATCH(C$10, Settings!$Y$19:$Y$33, 0)), IF(INDEX(Settings!$AQ$19:$AQ$33, MATCH(C$10, Settings!$Y$19:$Y$33, 0))=0, DAY($B515), INDEX(Settings!$AQ$19:$AQ$33, MATCH(C$10, Settings!$Y$19:$Y$33, 0))))-1), 1, Settings!$AY$23:$AY$38), ""))</f>
        <v/>
      </c>
      <c r="BC515" s="119" t="str">
        <f>IF(OR(D$10="", $B515="", D515="", BC$9=""), "", IFERROR(WORKDAY((DATE(YEAR($B515), MONTH($B515)+INDEX(Settings!$AM$19:$AM$33, MATCH(D$10, Settings!$Y$19:$Y$33, 0)), IF(INDEX(Settings!$AQ$19:$AQ$33, MATCH(D$10, Settings!$Y$19:$Y$33, 0))=0, DAY($B515), INDEX(Settings!$AQ$19:$AQ$33, MATCH(D$10, Settings!$Y$19:$Y$33, 0))))-1), 1, Settings!$AY$23:$AY$38), ""))</f>
        <v/>
      </c>
      <c r="BD515" s="119" t="str">
        <f>IF(OR(E$10="", $B515="", E515="", BD$9=""), "", IFERROR(WORKDAY((DATE(YEAR($B515), MONTH($B515)+INDEX(Settings!$AM$19:$AM$33, MATCH(E$10, Settings!$Y$19:$Y$33, 0)), IF(INDEX(Settings!$AQ$19:$AQ$33, MATCH(E$10, Settings!$Y$19:$Y$33, 0))=0, DAY($B515), INDEX(Settings!$AQ$19:$AQ$33, MATCH(E$10, Settings!$Y$19:$Y$33, 0))))-1), 1, Settings!$AY$23:$AY$38), ""))</f>
        <v/>
      </c>
      <c r="BE515" s="119" t="str">
        <f>IF(OR(F$10="", $B515="", F515="", BE$9=""), "", IFERROR(WORKDAY((DATE(YEAR($B515), MONTH($B515)+INDEX(Settings!$AM$19:$AM$33, MATCH(F$10, Settings!$Y$19:$Y$33, 0)), IF(INDEX(Settings!$AQ$19:$AQ$33, MATCH(F$10, Settings!$Y$19:$Y$33, 0))=0, DAY($B515), INDEX(Settings!$AQ$19:$AQ$33, MATCH(F$10, Settings!$Y$19:$Y$33, 0))))-1), 1, Settings!$AY$23:$AY$38), ""))</f>
        <v/>
      </c>
      <c r="BF515" s="119" t="str">
        <f>IF(OR(G$10="", $B515="", G515="", BF$9=""), "", IFERROR(WORKDAY((DATE(YEAR($B515), MONTH($B515)+INDEX(Settings!$AM$19:$AM$33, MATCH(G$10, Settings!$Y$19:$Y$33, 0)), IF(INDEX(Settings!$AQ$19:$AQ$33, MATCH(G$10, Settings!$Y$19:$Y$33, 0))=0, DAY($B515), INDEX(Settings!$AQ$19:$AQ$33, MATCH(G$10, Settings!$Y$19:$Y$33, 0))))-1), 1, Settings!$AY$23:$AY$38), ""))</f>
        <v/>
      </c>
      <c r="BG515" s="119" t="str">
        <f>IF(OR(H$10="", $B515="", H515="", BG$9=""), "", IFERROR(WORKDAY((DATE(YEAR($B515), MONTH($B515)+INDEX(Settings!$AM$19:$AM$33, MATCH(H$10, Settings!$Y$19:$Y$33, 0)), IF(INDEX(Settings!$AQ$19:$AQ$33, MATCH(H$10, Settings!$Y$19:$Y$33, 0))=0, DAY($B515), INDEX(Settings!$AQ$19:$AQ$33, MATCH(H$10, Settings!$Y$19:$Y$33, 0))))-1), 1, Settings!$AY$23:$AY$38), ""))</f>
        <v/>
      </c>
      <c r="BH515" s="119" t="str">
        <f>IF(OR(I$10="", $B515="", I515="", BH$9=""), "", IFERROR(WORKDAY((DATE(YEAR($B515), MONTH($B515)+INDEX(Settings!$AM$19:$AM$33, MATCH(I$10, Settings!$Y$19:$Y$33, 0)), IF(INDEX(Settings!$AQ$19:$AQ$33, MATCH(I$10, Settings!$Y$19:$Y$33, 0))=0, DAY($B515), INDEX(Settings!$AQ$19:$AQ$33, MATCH(I$10, Settings!$Y$19:$Y$33, 0))))-1), 1, Settings!$AY$23:$AY$38), ""))</f>
        <v/>
      </c>
      <c r="BI515" s="119" t="str">
        <f>IF(OR(J$10="", $B515="", J515="", BI$9=""), "", IFERROR(WORKDAY((DATE(YEAR($B515), MONTH($B515)+INDEX(Settings!$AM$19:$AM$33, MATCH(J$10, Settings!$Y$19:$Y$33, 0)), IF(INDEX(Settings!$AQ$19:$AQ$33, MATCH(J$10, Settings!$Y$19:$Y$33, 0))=0, DAY($B515), INDEX(Settings!$AQ$19:$AQ$33, MATCH(J$10, Settings!$Y$19:$Y$33, 0))))-1), 1, Settings!$AY$23:$AY$38), ""))</f>
        <v/>
      </c>
      <c r="BJ515" s="119" t="str">
        <f>IF(OR(K$10="", $B515="", K515="", BJ$9=""), "", IFERROR(WORKDAY((DATE(YEAR($B515), MONTH($B515)+INDEX(Settings!$AM$19:$AM$33, MATCH(K$10, Settings!$Y$19:$Y$33, 0)), IF(INDEX(Settings!$AQ$19:$AQ$33, MATCH(K$10, Settings!$Y$19:$Y$33, 0))=0, DAY($B515), INDEX(Settings!$AQ$19:$AQ$33, MATCH(K$10, Settings!$Y$19:$Y$33, 0))))-1), 1, Settings!$AY$23:$AY$38), ""))</f>
        <v/>
      </c>
      <c r="BK515" s="119" t="str">
        <f>IF(OR(L$10="", $B515="", L515="", BK$9=""), "", IFERROR(WORKDAY((DATE(YEAR($B515), MONTH($B515)+INDEX(Settings!$AM$19:$AM$33, MATCH(L$10, Settings!$Y$19:$Y$33, 0)), IF(INDEX(Settings!$AQ$19:$AQ$33, MATCH(L$10, Settings!$Y$19:$Y$33, 0))=0, DAY($B515), INDEX(Settings!$AQ$19:$AQ$33, MATCH(L$10, Settings!$Y$19:$Y$33, 0))))-1), 1, Settings!$AY$23:$AY$38), ""))</f>
        <v/>
      </c>
      <c r="BL515" s="119" t="str">
        <f>IF(OR(M$10="", $B515="", M515="", BL$9=""), "", IFERROR(WORKDAY((DATE(YEAR($B515), MONTH($B515)+INDEX(Settings!$AM$19:$AM$33, MATCH(M$10, Settings!$Y$19:$Y$33, 0)), IF(INDEX(Settings!$AQ$19:$AQ$33, MATCH(M$10, Settings!$Y$19:$Y$33, 0))=0, DAY($B515), INDEX(Settings!$AQ$19:$AQ$33, MATCH(M$10, Settings!$Y$19:$Y$33, 0))))-1), 1, Settings!$AY$23:$AY$38), ""))</f>
        <v/>
      </c>
      <c r="BM515" s="119" t="str">
        <f>IF(OR(N$10="", $B515="", N515="", BM$9=""), "", IFERROR(WORKDAY((DATE(YEAR($B515), MONTH($B515)+INDEX(Settings!$AM$19:$AM$33, MATCH(N$10, Settings!$Y$19:$Y$33, 0)), IF(INDEX(Settings!$AQ$19:$AQ$33, MATCH(N$10, Settings!$Y$19:$Y$33, 0))=0, DAY($B515), INDEX(Settings!$AQ$19:$AQ$33, MATCH(N$10, Settings!$Y$19:$Y$33, 0))))-1), 1, Settings!$AY$23:$AY$38), ""))</f>
        <v/>
      </c>
      <c r="BN515" s="119" t="str">
        <f>IF(OR(O$10="", $B515="", O515="", BN$9=""), "", IFERROR(WORKDAY((DATE(YEAR($B515), MONTH($B515)+INDEX(Settings!$AM$19:$AM$33, MATCH(O$10, Settings!$Y$19:$Y$33, 0)), IF(INDEX(Settings!$AQ$19:$AQ$33, MATCH(O$10, Settings!$Y$19:$Y$33, 0))=0, DAY($B515), INDEX(Settings!$AQ$19:$AQ$33, MATCH(O$10, Settings!$Y$19:$Y$33, 0))))-1), 1, Settings!$AY$23:$AY$38), ""))</f>
        <v/>
      </c>
      <c r="BO515" s="119" t="str">
        <f>IF(OR(P$10="", $B515="", P515="", BO$9=""), "", IFERROR(WORKDAY((DATE(YEAR($B515), MONTH($B515)+INDEX(Settings!$AM$19:$AM$33, MATCH(P$10, Settings!$Y$19:$Y$33, 0)), IF(INDEX(Settings!$AQ$19:$AQ$33, MATCH(P$10, Settings!$Y$19:$Y$33, 0))=0, DAY($B515), INDEX(Settings!$AQ$19:$AQ$33, MATCH(P$10, Settings!$Y$19:$Y$33, 0))))-1), 1, Settings!$AY$23:$AY$38), ""))</f>
        <v/>
      </c>
      <c r="BP515" s="120" t="str">
        <f>IF(OR(Q$10="", $B515="", Q515="", BP$9=""), "", IFERROR(WORKDAY((DATE(YEAR($B515), MONTH($B515)+INDEX(Settings!$AM$19:$AM$33, MATCH(Q$10, Settings!$Y$19:$Y$33, 0)), IF(INDEX(Settings!$AQ$19:$AQ$33, MATCH(Q$10, Settings!$Y$19:$Y$33, 0))=0, DAY($B515), INDEX(Settings!$AQ$19:$AQ$33, MATCH(Q$10, Settings!$Y$19:$Y$33, 0))))-1), 1, Settings!$AY$23:$AY$38), ""))</f>
        <v/>
      </c>
      <c r="BR515" s="118" t="str">
        <f>IF(BB515="", "", IF(BB515&lt;=$B515, WORKDAY(DATE(YEAR($BB515), MONTH(BB515)+1, DAY(BB515)-1), 1, Settings!$AY$23:$AY$38), BB515))</f>
        <v/>
      </c>
      <c r="BS515" s="119" t="str">
        <f>IF(BC515="", "", IF(BC515&lt;=$B515, WORKDAY(DATE(YEAR($BB515), MONTH(BC515)+1, DAY(BC515)-1), 1, Settings!$AY$23:$AY$38), BC515))</f>
        <v/>
      </c>
      <c r="BT515" s="119" t="str">
        <f>IF(BD515="", "", IF(BD515&lt;=$B515, WORKDAY(DATE(YEAR($BB515), MONTH(BD515)+1, DAY(BD515)-1), 1, Settings!$AY$23:$AY$38), BD515))</f>
        <v/>
      </c>
      <c r="BU515" s="119" t="str">
        <f>IF(BE515="", "", IF(BE515&lt;=$B515, WORKDAY(DATE(YEAR($BB515), MONTH(BE515)+1, DAY(BE515)-1), 1, Settings!$AY$23:$AY$38), BE515))</f>
        <v/>
      </c>
      <c r="BV515" s="119" t="str">
        <f>IF(BF515="", "", IF(BF515&lt;=$B515, WORKDAY(DATE(YEAR($BB515), MONTH(BF515)+1, DAY(BF515)-1), 1, Settings!$AY$23:$AY$38), BF515))</f>
        <v/>
      </c>
      <c r="BW515" s="119" t="str">
        <f>IF(BG515="", "", IF(BG515&lt;=$B515, WORKDAY(DATE(YEAR($BB515), MONTH(BG515)+1, DAY(BG515)-1), 1, Settings!$AY$23:$AY$38), BG515))</f>
        <v/>
      </c>
      <c r="BX515" s="119" t="str">
        <f>IF(BH515="", "", IF(BH515&lt;=$B515, WORKDAY(DATE(YEAR($BB515), MONTH(BH515)+1, DAY(BH515)-1), 1, Settings!$AY$23:$AY$38), BH515))</f>
        <v/>
      </c>
      <c r="BY515" s="119" t="str">
        <f>IF(BI515="", "", IF(BI515&lt;=$B515, WORKDAY(DATE(YEAR($BB515), MONTH(BI515)+1, DAY(BI515)-1), 1, Settings!$AY$23:$AY$38), BI515))</f>
        <v/>
      </c>
      <c r="BZ515" s="119" t="str">
        <f>IF(BJ515="", "", IF(BJ515&lt;=$B515, WORKDAY(DATE(YEAR($BB515), MONTH(BJ515)+1, DAY(BJ515)-1), 1, Settings!$AY$23:$AY$38), BJ515))</f>
        <v/>
      </c>
      <c r="CA515" s="119" t="str">
        <f>IF(BK515="", "", IF(BK515&lt;=$B515, WORKDAY(DATE(YEAR($BB515), MONTH(BK515)+1, DAY(BK515)-1), 1, Settings!$AY$23:$AY$38), BK515))</f>
        <v/>
      </c>
      <c r="CB515" s="119" t="str">
        <f>IF(BL515="", "", IF(BL515&lt;=$B515, WORKDAY(DATE(YEAR($BB515), MONTH(BL515)+1, DAY(BL515)-1), 1, Settings!$AY$23:$AY$38), BL515))</f>
        <v/>
      </c>
      <c r="CC515" s="119" t="str">
        <f>IF(BM515="", "", IF(BM515&lt;=$B515, WORKDAY(DATE(YEAR($BB515), MONTH(BM515)+1, DAY(BM515)-1), 1, Settings!$AY$23:$AY$38), BM515))</f>
        <v/>
      </c>
      <c r="CD515" s="119" t="str">
        <f>IF(BN515="", "", IF(BN515&lt;=$B515, WORKDAY(DATE(YEAR($BB515), MONTH(BN515)+1, DAY(BN515)-1), 1, Settings!$AY$23:$AY$38), BN515))</f>
        <v/>
      </c>
      <c r="CE515" s="119" t="str">
        <f>IF(BO515="", "", IF(BO515&lt;=$B515, WORKDAY(DATE(YEAR($BB515), MONTH(BO515)+1, DAY(BO515)-1), 1, Settings!$AY$23:$AY$38), BO515))</f>
        <v/>
      </c>
      <c r="CF515" s="120" t="str">
        <f>IF(BP515="", "", IF(BP515&lt;=$B515, WORKDAY(DATE(YEAR($BB515), MONTH(BP515)+1, DAY(BP515)-1), 1, Settings!$AY$23:$AY$38), BP515))</f>
        <v/>
      </c>
      <c r="CH515" s="48" t="str">
        <f t="shared" si="221"/>
        <v/>
      </c>
      <c r="CI515" s="49" t="str">
        <f t="shared" si="222"/>
        <v/>
      </c>
      <c r="CJ515" s="49" t="str">
        <f t="shared" si="223"/>
        <v/>
      </c>
      <c r="CK515" s="49" t="str">
        <f t="shared" si="224"/>
        <v/>
      </c>
      <c r="CL515" s="49" t="str">
        <f t="shared" si="225"/>
        <v/>
      </c>
      <c r="CM515" s="49" t="str">
        <f t="shared" si="226"/>
        <v/>
      </c>
      <c r="CN515" s="49" t="str">
        <f t="shared" si="227"/>
        <v/>
      </c>
      <c r="CO515" s="49" t="str">
        <f t="shared" si="228"/>
        <v/>
      </c>
      <c r="CP515" s="49" t="str">
        <f t="shared" si="229"/>
        <v/>
      </c>
      <c r="CQ515" s="49" t="str">
        <f t="shared" si="230"/>
        <v/>
      </c>
      <c r="CR515" s="49" t="str">
        <f t="shared" si="231"/>
        <v/>
      </c>
      <c r="CS515" s="49" t="str">
        <f t="shared" si="232"/>
        <v/>
      </c>
      <c r="CT515" s="49" t="str">
        <f t="shared" si="233"/>
        <v/>
      </c>
      <c r="CU515" s="49" t="str">
        <f t="shared" si="234"/>
        <v/>
      </c>
      <c r="CV515" s="16" t="str">
        <f t="shared" si="235"/>
        <v/>
      </c>
      <c r="CX515" s="48" t="str">
        <f t="shared" si="236"/>
        <v/>
      </c>
      <c r="CY515" s="49" t="str">
        <f t="shared" si="237"/>
        <v/>
      </c>
      <c r="CZ515" s="49" t="str">
        <f t="shared" si="238"/>
        <v/>
      </c>
      <c r="DA515" s="49" t="str">
        <f t="shared" si="239"/>
        <v/>
      </c>
      <c r="DB515" s="49" t="str">
        <f t="shared" si="240"/>
        <v/>
      </c>
      <c r="DC515" s="49" t="str">
        <f t="shared" si="241"/>
        <v/>
      </c>
      <c r="DD515" s="49" t="str">
        <f t="shared" si="242"/>
        <v/>
      </c>
      <c r="DE515" s="49" t="str">
        <f t="shared" si="243"/>
        <v/>
      </c>
      <c r="DF515" s="49" t="str">
        <f t="shared" si="244"/>
        <v/>
      </c>
      <c r="DG515" s="49" t="str">
        <f t="shared" si="245"/>
        <v/>
      </c>
      <c r="DH515" s="49" t="str">
        <f t="shared" si="246"/>
        <v/>
      </c>
      <c r="DI515" s="49" t="str">
        <f t="shared" si="247"/>
        <v/>
      </c>
      <c r="DJ515" s="49" t="str">
        <f t="shared" si="248"/>
        <v/>
      </c>
      <c r="DK515" s="49" t="str">
        <f t="shared" si="249"/>
        <v/>
      </c>
      <c r="DL515" s="16" t="str">
        <f t="shared" si="250"/>
        <v/>
      </c>
      <c r="DN515" s="17" t="str">
        <f t="shared" si="251"/>
        <v>Nov 2020</v>
      </c>
    </row>
    <row r="516" spans="1:118" x14ac:dyDescent="0.25">
      <c r="A516" s="30"/>
      <c r="B516" s="102">
        <f>IF(B515="", "", IFERROR(IF(B515+1&gt;Settings!$G$25, "", B515+1), ""))</f>
        <v>44152</v>
      </c>
      <c r="C516" s="294"/>
      <c r="D516" s="295"/>
      <c r="E516" s="295"/>
      <c r="F516" s="295"/>
      <c r="G516" s="295"/>
      <c r="H516" s="295"/>
      <c r="I516" s="295"/>
      <c r="J516" s="295"/>
      <c r="K516" s="295"/>
      <c r="L516" s="295"/>
      <c r="M516" s="295"/>
      <c r="N516" s="295"/>
      <c r="O516" s="295"/>
      <c r="P516" s="295"/>
      <c r="Q516" s="296"/>
      <c r="R516" s="30"/>
      <c r="T516" s="17" t="str">
        <f>IF($B516="", "", IF($B516&lt;Settings!$G$23, "Old", "New"))</f>
        <v>New</v>
      </c>
      <c r="AL516" s="118" t="str">
        <f>IF(OR($B516="", C516="", C$10="", AL$9), "", IFERROR($B516+INDEX(Settings!$AF$19:$AF$33, MATCH(C$10, Settings!$Y$19:$Y$33, 0))+IF(INDEX(Settings!$AI$19:$AI$33, MATCH(C$10, Settings!$Y$19:$Y$33, 0))="", 0, INDEX($AO$2:$AU$8, MATCH(TEXT($B516, "ddd"), $AN$2:$AN$8, 0), MATCH(INDEX(Settings!$AI$19:$AI$33, MATCH(C$10, Settings!$Y$19:$Y$33, 0)), $AO$1:$AU$1, 0))), 0))</f>
        <v/>
      </c>
      <c r="AM516" s="119" t="str">
        <f>IF(OR($B516="", D516="", D$10="", AM$9), "", IFERROR($B516+INDEX(Settings!$AF$19:$AF$33, MATCH(D$10, Settings!$Y$19:$Y$33, 0))+IF(INDEX(Settings!$AI$19:$AI$33, MATCH(D$10, Settings!$Y$19:$Y$33, 0))="", 0, INDEX($AO$2:$AU$8, MATCH(TEXT($B516, "ddd"), $AN$2:$AN$8, 0), MATCH(INDEX(Settings!$AI$19:$AI$33, MATCH(D$10, Settings!$Y$19:$Y$33, 0)), $AO$1:$AU$1, 0))), 0))</f>
        <v/>
      </c>
      <c r="AN516" s="119" t="str">
        <f>IF(OR($B516="", E516="", E$10="", AN$9), "", IFERROR($B516+INDEX(Settings!$AF$19:$AF$33, MATCH(E$10, Settings!$Y$19:$Y$33, 0))+IF(INDEX(Settings!$AI$19:$AI$33, MATCH(E$10, Settings!$Y$19:$Y$33, 0))="", 0, INDEX($AO$2:$AU$8, MATCH(TEXT($B516, "ddd"), $AN$2:$AN$8, 0), MATCH(INDEX(Settings!$AI$19:$AI$33, MATCH(E$10, Settings!$Y$19:$Y$33, 0)), $AO$1:$AU$1, 0))), 0))</f>
        <v/>
      </c>
      <c r="AO516" s="119" t="str">
        <f>IF(OR($B516="", F516="", F$10="", AO$9), "", IFERROR($B516+INDEX(Settings!$AF$19:$AF$33, MATCH(F$10, Settings!$Y$19:$Y$33, 0))+IF(INDEX(Settings!$AI$19:$AI$33, MATCH(F$10, Settings!$Y$19:$Y$33, 0))="", 0, INDEX($AO$2:$AU$8, MATCH(TEXT($B516, "ddd"), $AN$2:$AN$8, 0), MATCH(INDEX(Settings!$AI$19:$AI$33, MATCH(F$10, Settings!$Y$19:$Y$33, 0)), $AO$1:$AU$1, 0))), 0))</f>
        <v/>
      </c>
      <c r="AP516" s="119" t="str">
        <f>IF(OR($B516="", G516="", G$10="", AP$9), "", IFERROR($B516+INDEX(Settings!$AF$19:$AF$33, MATCH(G$10, Settings!$Y$19:$Y$33, 0))+IF(INDEX(Settings!$AI$19:$AI$33, MATCH(G$10, Settings!$Y$19:$Y$33, 0))="", 0, INDEX($AO$2:$AU$8, MATCH(TEXT($B516, "ddd"), $AN$2:$AN$8, 0), MATCH(INDEX(Settings!$AI$19:$AI$33, MATCH(G$10, Settings!$Y$19:$Y$33, 0)), $AO$1:$AU$1, 0))), 0))</f>
        <v/>
      </c>
      <c r="AQ516" s="119" t="str">
        <f>IF(OR($B516="", H516="", H$10="", AQ$9), "", IFERROR($B516+INDEX(Settings!$AF$19:$AF$33, MATCH(H$10, Settings!$Y$19:$Y$33, 0))+IF(INDEX(Settings!$AI$19:$AI$33, MATCH(H$10, Settings!$Y$19:$Y$33, 0))="", 0, INDEX($AO$2:$AU$8, MATCH(TEXT($B516, "ddd"), $AN$2:$AN$8, 0), MATCH(INDEX(Settings!$AI$19:$AI$33, MATCH(H$10, Settings!$Y$19:$Y$33, 0)), $AO$1:$AU$1, 0))), 0))</f>
        <v/>
      </c>
      <c r="AR516" s="119" t="str">
        <f>IF(OR($B516="", I516="", I$10="", AR$9), "", IFERROR($B516+INDEX(Settings!$AF$19:$AF$33, MATCH(I$10, Settings!$Y$19:$Y$33, 0))+IF(INDEX(Settings!$AI$19:$AI$33, MATCH(I$10, Settings!$Y$19:$Y$33, 0))="", 0, INDEX($AO$2:$AU$8, MATCH(TEXT($B516, "ddd"), $AN$2:$AN$8, 0), MATCH(INDEX(Settings!$AI$19:$AI$33, MATCH(I$10, Settings!$Y$19:$Y$33, 0)), $AO$1:$AU$1, 0))), 0))</f>
        <v/>
      </c>
      <c r="AS516" s="119" t="str">
        <f>IF(OR($B516="", J516="", J$10="", AS$9), "", IFERROR($B516+INDEX(Settings!$AF$19:$AF$33, MATCH(J$10, Settings!$Y$19:$Y$33, 0))+IF(INDEX(Settings!$AI$19:$AI$33, MATCH(J$10, Settings!$Y$19:$Y$33, 0))="", 0, INDEX($AO$2:$AU$8, MATCH(TEXT($B516, "ddd"), $AN$2:$AN$8, 0), MATCH(INDEX(Settings!$AI$19:$AI$33, MATCH(J$10, Settings!$Y$19:$Y$33, 0)), $AO$1:$AU$1, 0))), 0))</f>
        <v/>
      </c>
      <c r="AT516" s="119" t="str">
        <f>IF(OR($B516="", K516="", K$10="", AT$9), "", IFERROR($B516+INDEX(Settings!$AF$19:$AF$33, MATCH(K$10, Settings!$Y$19:$Y$33, 0))+IF(INDEX(Settings!$AI$19:$AI$33, MATCH(K$10, Settings!$Y$19:$Y$33, 0))="", 0, INDEX($AO$2:$AU$8, MATCH(TEXT($B516, "ddd"), $AN$2:$AN$8, 0), MATCH(INDEX(Settings!$AI$19:$AI$33, MATCH(K$10, Settings!$Y$19:$Y$33, 0)), $AO$1:$AU$1, 0))), 0))</f>
        <v/>
      </c>
      <c r="AU516" s="119" t="str">
        <f>IF(OR($B516="", L516="", L$10="", AU$9), "", IFERROR($B516+INDEX(Settings!$AF$19:$AF$33, MATCH(L$10, Settings!$Y$19:$Y$33, 0))+IF(INDEX(Settings!$AI$19:$AI$33, MATCH(L$10, Settings!$Y$19:$Y$33, 0))="", 0, INDEX($AO$2:$AU$8, MATCH(TEXT($B516, "ddd"), $AN$2:$AN$8, 0), MATCH(INDEX(Settings!$AI$19:$AI$33, MATCH(L$10, Settings!$Y$19:$Y$33, 0)), $AO$1:$AU$1, 0))), 0))</f>
        <v/>
      </c>
      <c r="AV516" s="119" t="str">
        <f>IF(OR($B516="", M516="", M$10="", AV$9), "", IFERROR($B516+INDEX(Settings!$AF$19:$AF$33, MATCH(M$10, Settings!$Y$19:$Y$33, 0))+IF(INDEX(Settings!$AI$19:$AI$33, MATCH(M$10, Settings!$Y$19:$Y$33, 0))="", 0, INDEX($AO$2:$AU$8, MATCH(TEXT($B516, "ddd"), $AN$2:$AN$8, 0), MATCH(INDEX(Settings!$AI$19:$AI$33, MATCH(M$10, Settings!$Y$19:$Y$33, 0)), $AO$1:$AU$1, 0))), 0))</f>
        <v/>
      </c>
      <c r="AW516" s="119" t="str">
        <f>IF(OR($B516="", N516="", N$10="", AW$9), "", IFERROR($B516+INDEX(Settings!$AF$19:$AF$33, MATCH(N$10, Settings!$Y$19:$Y$33, 0))+IF(INDEX(Settings!$AI$19:$AI$33, MATCH(N$10, Settings!$Y$19:$Y$33, 0))="", 0, INDEX($AO$2:$AU$8, MATCH(TEXT($B516, "ddd"), $AN$2:$AN$8, 0), MATCH(INDEX(Settings!$AI$19:$AI$33, MATCH(N$10, Settings!$Y$19:$Y$33, 0)), $AO$1:$AU$1, 0))), 0))</f>
        <v/>
      </c>
      <c r="AX516" s="119" t="str">
        <f>IF(OR($B516="", O516="", O$10="", AX$9), "", IFERROR($B516+INDEX(Settings!$AF$19:$AF$33, MATCH(O$10, Settings!$Y$19:$Y$33, 0))+IF(INDEX(Settings!$AI$19:$AI$33, MATCH(O$10, Settings!$Y$19:$Y$33, 0))="", 0, INDEX($AO$2:$AU$8, MATCH(TEXT($B516, "ddd"), $AN$2:$AN$8, 0), MATCH(INDEX(Settings!$AI$19:$AI$33, MATCH(O$10, Settings!$Y$19:$Y$33, 0)), $AO$1:$AU$1, 0))), 0))</f>
        <v/>
      </c>
      <c r="AY516" s="119" t="str">
        <f>IF(OR($B516="", P516="", P$10="", AY$9), "", IFERROR($B516+INDEX(Settings!$AF$19:$AF$33, MATCH(P$10, Settings!$Y$19:$Y$33, 0))+IF(INDEX(Settings!$AI$19:$AI$33, MATCH(P$10, Settings!$Y$19:$Y$33, 0))="", 0, INDEX($AO$2:$AU$8, MATCH(TEXT($B516, "ddd"), $AN$2:$AN$8, 0), MATCH(INDEX(Settings!$AI$19:$AI$33, MATCH(P$10, Settings!$Y$19:$Y$33, 0)), $AO$1:$AU$1, 0))), 0))</f>
        <v/>
      </c>
      <c r="AZ516" s="120" t="str">
        <f>IF(OR($B516="", Q516="", Q$10="", AZ$9), "", IFERROR($B516+INDEX(Settings!$AF$19:$AF$33, MATCH(Q$10, Settings!$Y$19:$Y$33, 0))+IF(INDEX(Settings!$AI$19:$AI$33, MATCH(Q$10, Settings!$Y$19:$Y$33, 0))="", 0, INDEX($AO$2:$AU$8, MATCH(TEXT($B516, "ddd"), $AN$2:$AN$8, 0), MATCH(INDEX(Settings!$AI$19:$AI$33, MATCH(Q$10, Settings!$Y$19:$Y$33, 0)), $AO$1:$AU$1, 0))), 0))</f>
        <v/>
      </c>
      <c r="BB516" s="118" t="str">
        <f>IF(OR(C$10="", $B516="", C516="", BB$9=""), "", IFERROR(WORKDAY((DATE(YEAR($B516), MONTH($B516)+INDEX(Settings!$AM$19:$AM$33, MATCH(C$10, Settings!$Y$19:$Y$33, 0)), IF(INDEX(Settings!$AQ$19:$AQ$33, MATCH(C$10, Settings!$Y$19:$Y$33, 0))=0, DAY($B516), INDEX(Settings!$AQ$19:$AQ$33, MATCH(C$10, Settings!$Y$19:$Y$33, 0))))-1), 1, Settings!$AY$23:$AY$38), ""))</f>
        <v/>
      </c>
      <c r="BC516" s="119" t="str">
        <f>IF(OR(D$10="", $B516="", D516="", BC$9=""), "", IFERROR(WORKDAY((DATE(YEAR($B516), MONTH($B516)+INDEX(Settings!$AM$19:$AM$33, MATCH(D$10, Settings!$Y$19:$Y$33, 0)), IF(INDEX(Settings!$AQ$19:$AQ$33, MATCH(D$10, Settings!$Y$19:$Y$33, 0))=0, DAY($B516), INDEX(Settings!$AQ$19:$AQ$33, MATCH(D$10, Settings!$Y$19:$Y$33, 0))))-1), 1, Settings!$AY$23:$AY$38), ""))</f>
        <v/>
      </c>
      <c r="BD516" s="119" t="str">
        <f>IF(OR(E$10="", $B516="", E516="", BD$9=""), "", IFERROR(WORKDAY((DATE(YEAR($B516), MONTH($B516)+INDEX(Settings!$AM$19:$AM$33, MATCH(E$10, Settings!$Y$19:$Y$33, 0)), IF(INDEX(Settings!$AQ$19:$AQ$33, MATCH(E$10, Settings!$Y$19:$Y$33, 0))=0, DAY($B516), INDEX(Settings!$AQ$19:$AQ$33, MATCH(E$10, Settings!$Y$19:$Y$33, 0))))-1), 1, Settings!$AY$23:$AY$38), ""))</f>
        <v/>
      </c>
      <c r="BE516" s="119" t="str">
        <f>IF(OR(F$10="", $B516="", F516="", BE$9=""), "", IFERROR(WORKDAY((DATE(YEAR($B516), MONTH($B516)+INDEX(Settings!$AM$19:$AM$33, MATCH(F$10, Settings!$Y$19:$Y$33, 0)), IF(INDEX(Settings!$AQ$19:$AQ$33, MATCH(F$10, Settings!$Y$19:$Y$33, 0))=0, DAY($B516), INDEX(Settings!$AQ$19:$AQ$33, MATCH(F$10, Settings!$Y$19:$Y$33, 0))))-1), 1, Settings!$AY$23:$AY$38), ""))</f>
        <v/>
      </c>
      <c r="BF516" s="119" t="str">
        <f>IF(OR(G$10="", $B516="", G516="", BF$9=""), "", IFERROR(WORKDAY((DATE(YEAR($B516), MONTH($B516)+INDEX(Settings!$AM$19:$AM$33, MATCH(G$10, Settings!$Y$19:$Y$33, 0)), IF(INDEX(Settings!$AQ$19:$AQ$33, MATCH(G$10, Settings!$Y$19:$Y$33, 0))=0, DAY($B516), INDEX(Settings!$AQ$19:$AQ$33, MATCH(G$10, Settings!$Y$19:$Y$33, 0))))-1), 1, Settings!$AY$23:$AY$38), ""))</f>
        <v/>
      </c>
      <c r="BG516" s="119" t="str">
        <f>IF(OR(H$10="", $B516="", H516="", BG$9=""), "", IFERROR(WORKDAY((DATE(YEAR($B516), MONTH($B516)+INDEX(Settings!$AM$19:$AM$33, MATCH(H$10, Settings!$Y$19:$Y$33, 0)), IF(INDEX(Settings!$AQ$19:$AQ$33, MATCH(H$10, Settings!$Y$19:$Y$33, 0))=0, DAY($B516), INDEX(Settings!$AQ$19:$AQ$33, MATCH(H$10, Settings!$Y$19:$Y$33, 0))))-1), 1, Settings!$AY$23:$AY$38), ""))</f>
        <v/>
      </c>
      <c r="BH516" s="119" t="str">
        <f>IF(OR(I$10="", $B516="", I516="", BH$9=""), "", IFERROR(WORKDAY((DATE(YEAR($B516), MONTH($B516)+INDEX(Settings!$AM$19:$AM$33, MATCH(I$10, Settings!$Y$19:$Y$33, 0)), IF(INDEX(Settings!$AQ$19:$AQ$33, MATCH(I$10, Settings!$Y$19:$Y$33, 0))=0, DAY($B516), INDEX(Settings!$AQ$19:$AQ$33, MATCH(I$10, Settings!$Y$19:$Y$33, 0))))-1), 1, Settings!$AY$23:$AY$38), ""))</f>
        <v/>
      </c>
      <c r="BI516" s="119" t="str">
        <f>IF(OR(J$10="", $B516="", J516="", BI$9=""), "", IFERROR(WORKDAY((DATE(YEAR($B516), MONTH($B516)+INDEX(Settings!$AM$19:$AM$33, MATCH(J$10, Settings!$Y$19:$Y$33, 0)), IF(INDEX(Settings!$AQ$19:$AQ$33, MATCH(J$10, Settings!$Y$19:$Y$33, 0))=0, DAY($B516), INDEX(Settings!$AQ$19:$AQ$33, MATCH(J$10, Settings!$Y$19:$Y$33, 0))))-1), 1, Settings!$AY$23:$AY$38), ""))</f>
        <v/>
      </c>
      <c r="BJ516" s="119" t="str">
        <f>IF(OR(K$10="", $B516="", K516="", BJ$9=""), "", IFERROR(WORKDAY((DATE(YEAR($B516), MONTH($B516)+INDEX(Settings!$AM$19:$AM$33, MATCH(K$10, Settings!$Y$19:$Y$33, 0)), IF(INDEX(Settings!$AQ$19:$AQ$33, MATCH(K$10, Settings!$Y$19:$Y$33, 0))=0, DAY($B516), INDEX(Settings!$AQ$19:$AQ$33, MATCH(K$10, Settings!$Y$19:$Y$33, 0))))-1), 1, Settings!$AY$23:$AY$38), ""))</f>
        <v/>
      </c>
      <c r="BK516" s="119" t="str">
        <f>IF(OR(L$10="", $B516="", L516="", BK$9=""), "", IFERROR(WORKDAY((DATE(YEAR($B516), MONTH($B516)+INDEX(Settings!$AM$19:$AM$33, MATCH(L$10, Settings!$Y$19:$Y$33, 0)), IF(INDEX(Settings!$AQ$19:$AQ$33, MATCH(L$10, Settings!$Y$19:$Y$33, 0))=0, DAY($B516), INDEX(Settings!$AQ$19:$AQ$33, MATCH(L$10, Settings!$Y$19:$Y$33, 0))))-1), 1, Settings!$AY$23:$AY$38), ""))</f>
        <v/>
      </c>
      <c r="BL516" s="119" t="str">
        <f>IF(OR(M$10="", $B516="", M516="", BL$9=""), "", IFERROR(WORKDAY((DATE(YEAR($B516), MONTH($B516)+INDEX(Settings!$AM$19:$AM$33, MATCH(M$10, Settings!$Y$19:$Y$33, 0)), IF(INDEX(Settings!$AQ$19:$AQ$33, MATCH(M$10, Settings!$Y$19:$Y$33, 0))=0, DAY($B516), INDEX(Settings!$AQ$19:$AQ$33, MATCH(M$10, Settings!$Y$19:$Y$33, 0))))-1), 1, Settings!$AY$23:$AY$38), ""))</f>
        <v/>
      </c>
      <c r="BM516" s="119" t="str">
        <f>IF(OR(N$10="", $B516="", N516="", BM$9=""), "", IFERROR(WORKDAY((DATE(YEAR($B516), MONTH($B516)+INDEX(Settings!$AM$19:$AM$33, MATCH(N$10, Settings!$Y$19:$Y$33, 0)), IF(INDEX(Settings!$AQ$19:$AQ$33, MATCH(N$10, Settings!$Y$19:$Y$33, 0))=0, DAY($B516), INDEX(Settings!$AQ$19:$AQ$33, MATCH(N$10, Settings!$Y$19:$Y$33, 0))))-1), 1, Settings!$AY$23:$AY$38), ""))</f>
        <v/>
      </c>
      <c r="BN516" s="119" t="str">
        <f>IF(OR(O$10="", $B516="", O516="", BN$9=""), "", IFERROR(WORKDAY((DATE(YEAR($B516), MONTH($B516)+INDEX(Settings!$AM$19:$AM$33, MATCH(O$10, Settings!$Y$19:$Y$33, 0)), IF(INDEX(Settings!$AQ$19:$AQ$33, MATCH(O$10, Settings!$Y$19:$Y$33, 0))=0, DAY($B516), INDEX(Settings!$AQ$19:$AQ$33, MATCH(O$10, Settings!$Y$19:$Y$33, 0))))-1), 1, Settings!$AY$23:$AY$38), ""))</f>
        <v/>
      </c>
      <c r="BO516" s="119" t="str">
        <f>IF(OR(P$10="", $B516="", P516="", BO$9=""), "", IFERROR(WORKDAY((DATE(YEAR($B516), MONTH($B516)+INDEX(Settings!$AM$19:$AM$33, MATCH(P$10, Settings!$Y$19:$Y$33, 0)), IF(INDEX(Settings!$AQ$19:$AQ$33, MATCH(P$10, Settings!$Y$19:$Y$33, 0))=0, DAY($B516), INDEX(Settings!$AQ$19:$AQ$33, MATCH(P$10, Settings!$Y$19:$Y$33, 0))))-1), 1, Settings!$AY$23:$AY$38), ""))</f>
        <v/>
      </c>
      <c r="BP516" s="120" t="str">
        <f>IF(OR(Q$10="", $B516="", Q516="", BP$9=""), "", IFERROR(WORKDAY((DATE(YEAR($B516), MONTH($B516)+INDEX(Settings!$AM$19:$AM$33, MATCH(Q$10, Settings!$Y$19:$Y$33, 0)), IF(INDEX(Settings!$AQ$19:$AQ$33, MATCH(Q$10, Settings!$Y$19:$Y$33, 0))=0, DAY($B516), INDEX(Settings!$AQ$19:$AQ$33, MATCH(Q$10, Settings!$Y$19:$Y$33, 0))))-1), 1, Settings!$AY$23:$AY$38), ""))</f>
        <v/>
      </c>
      <c r="BR516" s="118" t="str">
        <f>IF(BB516="", "", IF(BB516&lt;=$B516, WORKDAY(DATE(YEAR($BB516), MONTH(BB516)+1, DAY(BB516)-1), 1, Settings!$AY$23:$AY$38), BB516))</f>
        <v/>
      </c>
      <c r="BS516" s="119" t="str">
        <f>IF(BC516="", "", IF(BC516&lt;=$B516, WORKDAY(DATE(YEAR($BB516), MONTH(BC516)+1, DAY(BC516)-1), 1, Settings!$AY$23:$AY$38), BC516))</f>
        <v/>
      </c>
      <c r="BT516" s="119" t="str">
        <f>IF(BD516="", "", IF(BD516&lt;=$B516, WORKDAY(DATE(YEAR($BB516), MONTH(BD516)+1, DAY(BD516)-1), 1, Settings!$AY$23:$AY$38), BD516))</f>
        <v/>
      </c>
      <c r="BU516" s="119" t="str">
        <f>IF(BE516="", "", IF(BE516&lt;=$B516, WORKDAY(DATE(YEAR($BB516), MONTH(BE516)+1, DAY(BE516)-1), 1, Settings!$AY$23:$AY$38), BE516))</f>
        <v/>
      </c>
      <c r="BV516" s="119" t="str">
        <f>IF(BF516="", "", IF(BF516&lt;=$B516, WORKDAY(DATE(YEAR($BB516), MONTH(BF516)+1, DAY(BF516)-1), 1, Settings!$AY$23:$AY$38), BF516))</f>
        <v/>
      </c>
      <c r="BW516" s="119" t="str">
        <f>IF(BG516="", "", IF(BG516&lt;=$B516, WORKDAY(DATE(YEAR($BB516), MONTH(BG516)+1, DAY(BG516)-1), 1, Settings!$AY$23:$AY$38), BG516))</f>
        <v/>
      </c>
      <c r="BX516" s="119" t="str">
        <f>IF(BH516="", "", IF(BH516&lt;=$B516, WORKDAY(DATE(YEAR($BB516), MONTH(BH516)+1, DAY(BH516)-1), 1, Settings!$AY$23:$AY$38), BH516))</f>
        <v/>
      </c>
      <c r="BY516" s="119" t="str">
        <f>IF(BI516="", "", IF(BI516&lt;=$B516, WORKDAY(DATE(YEAR($BB516), MONTH(BI516)+1, DAY(BI516)-1), 1, Settings!$AY$23:$AY$38), BI516))</f>
        <v/>
      </c>
      <c r="BZ516" s="119" t="str">
        <f>IF(BJ516="", "", IF(BJ516&lt;=$B516, WORKDAY(DATE(YEAR($BB516), MONTH(BJ516)+1, DAY(BJ516)-1), 1, Settings!$AY$23:$AY$38), BJ516))</f>
        <v/>
      </c>
      <c r="CA516" s="119" t="str">
        <f>IF(BK516="", "", IF(BK516&lt;=$B516, WORKDAY(DATE(YEAR($BB516), MONTH(BK516)+1, DAY(BK516)-1), 1, Settings!$AY$23:$AY$38), BK516))</f>
        <v/>
      </c>
      <c r="CB516" s="119" t="str">
        <f>IF(BL516="", "", IF(BL516&lt;=$B516, WORKDAY(DATE(YEAR($BB516), MONTH(BL516)+1, DAY(BL516)-1), 1, Settings!$AY$23:$AY$38), BL516))</f>
        <v/>
      </c>
      <c r="CC516" s="119" t="str">
        <f>IF(BM516="", "", IF(BM516&lt;=$B516, WORKDAY(DATE(YEAR($BB516), MONTH(BM516)+1, DAY(BM516)-1), 1, Settings!$AY$23:$AY$38), BM516))</f>
        <v/>
      </c>
      <c r="CD516" s="119" t="str">
        <f>IF(BN516="", "", IF(BN516&lt;=$B516, WORKDAY(DATE(YEAR($BB516), MONTH(BN516)+1, DAY(BN516)-1), 1, Settings!$AY$23:$AY$38), BN516))</f>
        <v/>
      </c>
      <c r="CE516" s="119" t="str">
        <f>IF(BO516="", "", IF(BO516&lt;=$B516, WORKDAY(DATE(YEAR($BB516), MONTH(BO516)+1, DAY(BO516)-1), 1, Settings!$AY$23:$AY$38), BO516))</f>
        <v/>
      </c>
      <c r="CF516" s="120" t="str">
        <f>IF(BP516="", "", IF(BP516&lt;=$B516, WORKDAY(DATE(YEAR($BB516), MONTH(BP516)+1, DAY(BP516)-1), 1, Settings!$AY$23:$AY$38), BP516))</f>
        <v/>
      </c>
      <c r="CH516" s="48" t="str">
        <f t="shared" si="221"/>
        <v/>
      </c>
      <c r="CI516" s="49" t="str">
        <f t="shared" si="222"/>
        <v/>
      </c>
      <c r="CJ516" s="49" t="str">
        <f t="shared" si="223"/>
        <v/>
      </c>
      <c r="CK516" s="49" t="str">
        <f t="shared" si="224"/>
        <v/>
      </c>
      <c r="CL516" s="49" t="str">
        <f t="shared" si="225"/>
        <v/>
      </c>
      <c r="CM516" s="49" t="str">
        <f t="shared" si="226"/>
        <v/>
      </c>
      <c r="CN516" s="49" t="str">
        <f t="shared" si="227"/>
        <v/>
      </c>
      <c r="CO516" s="49" t="str">
        <f t="shared" si="228"/>
        <v/>
      </c>
      <c r="CP516" s="49" t="str">
        <f t="shared" si="229"/>
        <v/>
      </c>
      <c r="CQ516" s="49" t="str">
        <f t="shared" si="230"/>
        <v/>
      </c>
      <c r="CR516" s="49" t="str">
        <f t="shared" si="231"/>
        <v/>
      </c>
      <c r="CS516" s="49" t="str">
        <f t="shared" si="232"/>
        <v/>
      </c>
      <c r="CT516" s="49" t="str">
        <f t="shared" si="233"/>
        <v/>
      </c>
      <c r="CU516" s="49" t="str">
        <f t="shared" si="234"/>
        <v/>
      </c>
      <c r="CV516" s="16" t="str">
        <f t="shared" si="235"/>
        <v/>
      </c>
      <c r="CX516" s="48" t="str">
        <f t="shared" si="236"/>
        <v/>
      </c>
      <c r="CY516" s="49" t="str">
        <f t="shared" si="237"/>
        <v/>
      </c>
      <c r="CZ516" s="49" t="str">
        <f t="shared" si="238"/>
        <v/>
      </c>
      <c r="DA516" s="49" t="str">
        <f t="shared" si="239"/>
        <v/>
      </c>
      <c r="DB516" s="49" t="str">
        <f t="shared" si="240"/>
        <v/>
      </c>
      <c r="DC516" s="49" t="str">
        <f t="shared" si="241"/>
        <v/>
      </c>
      <c r="DD516" s="49" t="str">
        <f t="shared" si="242"/>
        <v/>
      </c>
      <c r="DE516" s="49" t="str">
        <f t="shared" si="243"/>
        <v/>
      </c>
      <c r="DF516" s="49" t="str">
        <f t="shared" si="244"/>
        <v/>
      </c>
      <c r="DG516" s="49" t="str">
        <f t="shared" si="245"/>
        <v/>
      </c>
      <c r="DH516" s="49" t="str">
        <f t="shared" si="246"/>
        <v/>
      </c>
      <c r="DI516" s="49" t="str">
        <f t="shared" si="247"/>
        <v/>
      </c>
      <c r="DJ516" s="49" t="str">
        <f t="shared" si="248"/>
        <v/>
      </c>
      <c r="DK516" s="49" t="str">
        <f t="shared" si="249"/>
        <v/>
      </c>
      <c r="DL516" s="16" t="str">
        <f t="shared" si="250"/>
        <v/>
      </c>
      <c r="DN516" s="17" t="str">
        <f t="shared" si="251"/>
        <v>Nov 2020</v>
      </c>
    </row>
    <row r="517" spans="1:118" x14ac:dyDescent="0.25">
      <c r="A517" s="30"/>
      <c r="B517" s="102">
        <f>IF(B516="", "", IFERROR(IF(B516+1&gt;Settings!$G$25, "", B516+1), ""))</f>
        <v>44153</v>
      </c>
      <c r="C517" s="294"/>
      <c r="D517" s="295"/>
      <c r="E517" s="295"/>
      <c r="F517" s="295"/>
      <c r="G517" s="295"/>
      <c r="H517" s="295"/>
      <c r="I517" s="295"/>
      <c r="J517" s="295"/>
      <c r="K517" s="295"/>
      <c r="L517" s="295"/>
      <c r="M517" s="295"/>
      <c r="N517" s="295"/>
      <c r="O517" s="295"/>
      <c r="P517" s="295"/>
      <c r="Q517" s="296"/>
      <c r="R517" s="30"/>
      <c r="T517" s="17" t="str">
        <f>IF($B517="", "", IF($B517&lt;Settings!$G$23, "Old", "New"))</f>
        <v>New</v>
      </c>
      <c r="AL517" s="118" t="str">
        <f>IF(OR($B517="", C517="", C$10="", AL$9), "", IFERROR($B517+INDEX(Settings!$AF$19:$AF$33, MATCH(C$10, Settings!$Y$19:$Y$33, 0))+IF(INDEX(Settings!$AI$19:$AI$33, MATCH(C$10, Settings!$Y$19:$Y$33, 0))="", 0, INDEX($AO$2:$AU$8, MATCH(TEXT($B517, "ddd"), $AN$2:$AN$8, 0), MATCH(INDEX(Settings!$AI$19:$AI$33, MATCH(C$10, Settings!$Y$19:$Y$33, 0)), $AO$1:$AU$1, 0))), 0))</f>
        <v/>
      </c>
      <c r="AM517" s="119" t="str">
        <f>IF(OR($B517="", D517="", D$10="", AM$9), "", IFERROR($B517+INDEX(Settings!$AF$19:$AF$33, MATCH(D$10, Settings!$Y$19:$Y$33, 0))+IF(INDEX(Settings!$AI$19:$AI$33, MATCH(D$10, Settings!$Y$19:$Y$33, 0))="", 0, INDEX($AO$2:$AU$8, MATCH(TEXT($B517, "ddd"), $AN$2:$AN$8, 0), MATCH(INDEX(Settings!$AI$19:$AI$33, MATCH(D$10, Settings!$Y$19:$Y$33, 0)), $AO$1:$AU$1, 0))), 0))</f>
        <v/>
      </c>
      <c r="AN517" s="119" t="str">
        <f>IF(OR($B517="", E517="", E$10="", AN$9), "", IFERROR($B517+INDEX(Settings!$AF$19:$AF$33, MATCH(E$10, Settings!$Y$19:$Y$33, 0))+IF(INDEX(Settings!$AI$19:$AI$33, MATCH(E$10, Settings!$Y$19:$Y$33, 0))="", 0, INDEX($AO$2:$AU$8, MATCH(TEXT($B517, "ddd"), $AN$2:$AN$8, 0), MATCH(INDEX(Settings!$AI$19:$AI$33, MATCH(E$10, Settings!$Y$19:$Y$33, 0)), $AO$1:$AU$1, 0))), 0))</f>
        <v/>
      </c>
      <c r="AO517" s="119" t="str">
        <f>IF(OR($B517="", F517="", F$10="", AO$9), "", IFERROR($B517+INDEX(Settings!$AF$19:$AF$33, MATCH(F$10, Settings!$Y$19:$Y$33, 0))+IF(INDEX(Settings!$AI$19:$AI$33, MATCH(F$10, Settings!$Y$19:$Y$33, 0))="", 0, INDEX($AO$2:$AU$8, MATCH(TEXT($B517, "ddd"), $AN$2:$AN$8, 0), MATCH(INDEX(Settings!$AI$19:$AI$33, MATCH(F$10, Settings!$Y$19:$Y$33, 0)), $AO$1:$AU$1, 0))), 0))</f>
        <v/>
      </c>
      <c r="AP517" s="119" t="str">
        <f>IF(OR($B517="", G517="", G$10="", AP$9), "", IFERROR($B517+INDEX(Settings!$AF$19:$AF$33, MATCH(G$10, Settings!$Y$19:$Y$33, 0))+IF(INDEX(Settings!$AI$19:$AI$33, MATCH(G$10, Settings!$Y$19:$Y$33, 0))="", 0, INDEX($AO$2:$AU$8, MATCH(TEXT($B517, "ddd"), $AN$2:$AN$8, 0), MATCH(INDEX(Settings!$AI$19:$AI$33, MATCH(G$10, Settings!$Y$19:$Y$33, 0)), $AO$1:$AU$1, 0))), 0))</f>
        <v/>
      </c>
      <c r="AQ517" s="119" t="str">
        <f>IF(OR($B517="", H517="", H$10="", AQ$9), "", IFERROR($B517+INDEX(Settings!$AF$19:$AF$33, MATCH(H$10, Settings!$Y$19:$Y$33, 0))+IF(INDEX(Settings!$AI$19:$AI$33, MATCH(H$10, Settings!$Y$19:$Y$33, 0))="", 0, INDEX($AO$2:$AU$8, MATCH(TEXT($B517, "ddd"), $AN$2:$AN$8, 0), MATCH(INDEX(Settings!$AI$19:$AI$33, MATCH(H$10, Settings!$Y$19:$Y$33, 0)), $AO$1:$AU$1, 0))), 0))</f>
        <v/>
      </c>
      <c r="AR517" s="119" t="str">
        <f>IF(OR($B517="", I517="", I$10="", AR$9), "", IFERROR($B517+INDEX(Settings!$AF$19:$AF$33, MATCH(I$10, Settings!$Y$19:$Y$33, 0))+IF(INDEX(Settings!$AI$19:$AI$33, MATCH(I$10, Settings!$Y$19:$Y$33, 0))="", 0, INDEX($AO$2:$AU$8, MATCH(TEXT($B517, "ddd"), $AN$2:$AN$8, 0), MATCH(INDEX(Settings!$AI$19:$AI$33, MATCH(I$10, Settings!$Y$19:$Y$33, 0)), $AO$1:$AU$1, 0))), 0))</f>
        <v/>
      </c>
      <c r="AS517" s="119" t="str">
        <f>IF(OR($B517="", J517="", J$10="", AS$9), "", IFERROR($B517+INDEX(Settings!$AF$19:$AF$33, MATCH(J$10, Settings!$Y$19:$Y$33, 0))+IF(INDEX(Settings!$AI$19:$AI$33, MATCH(J$10, Settings!$Y$19:$Y$33, 0))="", 0, INDEX($AO$2:$AU$8, MATCH(TEXT($B517, "ddd"), $AN$2:$AN$8, 0), MATCH(INDEX(Settings!$AI$19:$AI$33, MATCH(J$10, Settings!$Y$19:$Y$33, 0)), $AO$1:$AU$1, 0))), 0))</f>
        <v/>
      </c>
      <c r="AT517" s="119" t="str">
        <f>IF(OR($B517="", K517="", K$10="", AT$9), "", IFERROR($B517+INDEX(Settings!$AF$19:$AF$33, MATCH(K$10, Settings!$Y$19:$Y$33, 0))+IF(INDEX(Settings!$AI$19:$AI$33, MATCH(K$10, Settings!$Y$19:$Y$33, 0))="", 0, INDEX($AO$2:$AU$8, MATCH(TEXT($B517, "ddd"), $AN$2:$AN$8, 0), MATCH(INDEX(Settings!$AI$19:$AI$33, MATCH(K$10, Settings!$Y$19:$Y$33, 0)), $AO$1:$AU$1, 0))), 0))</f>
        <v/>
      </c>
      <c r="AU517" s="119" t="str">
        <f>IF(OR($B517="", L517="", L$10="", AU$9), "", IFERROR($B517+INDEX(Settings!$AF$19:$AF$33, MATCH(L$10, Settings!$Y$19:$Y$33, 0))+IF(INDEX(Settings!$AI$19:$AI$33, MATCH(L$10, Settings!$Y$19:$Y$33, 0))="", 0, INDEX($AO$2:$AU$8, MATCH(TEXT($B517, "ddd"), $AN$2:$AN$8, 0), MATCH(INDEX(Settings!$AI$19:$AI$33, MATCH(L$10, Settings!$Y$19:$Y$33, 0)), $AO$1:$AU$1, 0))), 0))</f>
        <v/>
      </c>
      <c r="AV517" s="119" t="str">
        <f>IF(OR($B517="", M517="", M$10="", AV$9), "", IFERROR($B517+INDEX(Settings!$AF$19:$AF$33, MATCH(M$10, Settings!$Y$19:$Y$33, 0))+IF(INDEX(Settings!$AI$19:$AI$33, MATCH(M$10, Settings!$Y$19:$Y$33, 0))="", 0, INDEX($AO$2:$AU$8, MATCH(TEXT($B517, "ddd"), $AN$2:$AN$8, 0), MATCH(INDEX(Settings!$AI$19:$AI$33, MATCH(M$10, Settings!$Y$19:$Y$33, 0)), $AO$1:$AU$1, 0))), 0))</f>
        <v/>
      </c>
      <c r="AW517" s="119" t="str">
        <f>IF(OR($B517="", N517="", N$10="", AW$9), "", IFERROR($B517+INDEX(Settings!$AF$19:$AF$33, MATCH(N$10, Settings!$Y$19:$Y$33, 0))+IF(INDEX(Settings!$AI$19:$AI$33, MATCH(N$10, Settings!$Y$19:$Y$33, 0))="", 0, INDEX($AO$2:$AU$8, MATCH(TEXT($B517, "ddd"), $AN$2:$AN$8, 0), MATCH(INDEX(Settings!$AI$19:$AI$33, MATCH(N$10, Settings!$Y$19:$Y$33, 0)), $AO$1:$AU$1, 0))), 0))</f>
        <v/>
      </c>
      <c r="AX517" s="119" t="str">
        <f>IF(OR($B517="", O517="", O$10="", AX$9), "", IFERROR($B517+INDEX(Settings!$AF$19:$AF$33, MATCH(O$10, Settings!$Y$19:$Y$33, 0))+IF(INDEX(Settings!$AI$19:$AI$33, MATCH(O$10, Settings!$Y$19:$Y$33, 0))="", 0, INDEX($AO$2:$AU$8, MATCH(TEXT($B517, "ddd"), $AN$2:$AN$8, 0), MATCH(INDEX(Settings!$AI$19:$AI$33, MATCH(O$10, Settings!$Y$19:$Y$33, 0)), $AO$1:$AU$1, 0))), 0))</f>
        <v/>
      </c>
      <c r="AY517" s="119" t="str">
        <f>IF(OR($B517="", P517="", P$10="", AY$9), "", IFERROR($B517+INDEX(Settings!$AF$19:$AF$33, MATCH(P$10, Settings!$Y$19:$Y$33, 0))+IF(INDEX(Settings!$AI$19:$AI$33, MATCH(P$10, Settings!$Y$19:$Y$33, 0))="", 0, INDEX($AO$2:$AU$8, MATCH(TEXT($B517, "ddd"), $AN$2:$AN$8, 0), MATCH(INDEX(Settings!$AI$19:$AI$33, MATCH(P$10, Settings!$Y$19:$Y$33, 0)), $AO$1:$AU$1, 0))), 0))</f>
        <v/>
      </c>
      <c r="AZ517" s="120" t="str">
        <f>IF(OR($B517="", Q517="", Q$10="", AZ$9), "", IFERROR($B517+INDEX(Settings!$AF$19:$AF$33, MATCH(Q$10, Settings!$Y$19:$Y$33, 0))+IF(INDEX(Settings!$AI$19:$AI$33, MATCH(Q$10, Settings!$Y$19:$Y$33, 0))="", 0, INDEX($AO$2:$AU$8, MATCH(TEXT($B517, "ddd"), $AN$2:$AN$8, 0), MATCH(INDEX(Settings!$AI$19:$AI$33, MATCH(Q$10, Settings!$Y$19:$Y$33, 0)), $AO$1:$AU$1, 0))), 0))</f>
        <v/>
      </c>
      <c r="BB517" s="118" t="str">
        <f>IF(OR(C$10="", $B517="", C517="", BB$9=""), "", IFERROR(WORKDAY((DATE(YEAR($B517), MONTH($B517)+INDEX(Settings!$AM$19:$AM$33, MATCH(C$10, Settings!$Y$19:$Y$33, 0)), IF(INDEX(Settings!$AQ$19:$AQ$33, MATCH(C$10, Settings!$Y$19:$Y$33, 0))=0, DAY($B517), INDEX(Settings!$AQ$19:$AQ$33, MATCH(C$10, Settings!$Y$19:$Y$33, 0))))-1), 1, Settings!$AY$23:$AY$38), ""))</f>
        <v/>
      </c>
      <c r="BC517" s="119" t="str">
        <f>IF(OR(D$10="", $B517="", D517="", BC$9=""), "", IFERROR(WORKDAY((DATE(YEAR($B517), MONTH($B517)+INDEX(Settings!$AM$19:$AM$33, MATCH(D$10, Settings!$Y$19:$Y$33, 0)), IF(INDEX(Settings!$AQ$19:$AQ$33, MATCH(D$10, Settings!$Y$19:$Y$33, 0))=0, DAY($B517), INDEX(Settings!$AQ$19:$AQ$33, MATCH(D$10, Settings!$Y$19:$Y$33, 0))))-1), 1, Settings!$AY$23:$AY$38), ""))</f>
        <v/>
      </c>
      <c r="BD517" s="119" t="str">
        <f>IF(OR(E$10="", $B517="", E517="", BD$9=""), "", IFERROR(WORKDAY((DATE(YEAR($B517), MONTH($B517)+INDEX(Settings!$AM$19:$AM$33, MATCH(E$10, Settings!$Y$19:$Y$33, 0)), IF(INDEX(Settings!$AQ$19:$AQ$33, MATCH(E$10, Settings!$Y$19:$Y$33, 0))=0, DAY($B517), INDEX(Settings!$AQ$19:$AQ$33, MATCH(E$10, Settings!$Y$19:$Y$33, 0))))-1), 1, Settings!$AY$23:$AY$38), ""))</f>
        <v/>
      </c>
      <c r="BE517" s="119" t="str">
        <f>IF(OR(F$10="", $B517="", F517="", BE$9=""), "", IFERROR(WORKDAY((DATE(YEAR($B517), MONTH($B517)+INDEX(Settings!$AM$19:$AM$33, MATCH(F$10, Settings!$Y$19:$Y$33, 0)), IF(INDEX(Settings!$AQ$19:$AQ$33, MATCH(F$10, Settings!$Y$19:$Y$33, 0))=0, DAY($B517), INDEX(Settings!$AQ$19:$AQ$33, MATCH(F$10, Settings!$Y$19:$Y$33, 0))))-1), 1, Settings!$AY$23:$AY$38), ""))</f>
        <v/>
      </c>
      <c r="BF517" s="119" t="str">
        <f>IF(OR(G$10="", $B517="", G517="", BF$9=""), "", IFERROR(WORKDAY((DATE(YEAR($B517), MONTH($B517)+INDEX(Settings!$AM$19:$AM$33, MATCH(G$10, Settings!$Y$19:$Y$33, 0)), IF(INDEX(Settings!$AQ$19:$AQ$33, MATCH(G$10, Settings!$Y$19:$Y$33, 0))=0, DAY($B517), INDEX(Settings!$AQ$19:$AQ$33, MATCH(G$10, Settings!$Y$19:$Y$33, 0))))-1), 1, Settings!$AY$23:$AY$38), ""))</f>
        <v/>
      </c>
      <c r="BG517" s="119" t="str">
        <f>IF(OR(H$10="", $B517="", H517="", BG$9=""), "", IFERROR(WORKDAY((DATE(YEAR($B517), MONTH($B517)+INDEX(Settings!$AM$19:$AM$33, MATCH(H$10, Settings!$Y$19:$Y$33, 0)), IF(INDEX(Settings!$AQ$19:$AQ$33, MATCH(H$10, Settings!$Y$19:$Y$33, 0))=0, DAY($B517), INDEX(Settings!$AQ$19:$AQ$33, MATCH(H$10, Settings!$Y$19:$Y$33, 0))))-1), 1, Settings!$AY$23:$AY$38), ""))</f>
        <v/>
      </c>
      <c r="BH517" s="119" t="str">
        <f>IF(OR(I$10="", $B517="", I517="", BH$9=""), "", IFERROR(WORKDAY((DATE(YEAR($B517), MONTH($B517)+INDEX(Settings!$AM$19:$AM$33, MATCH(I$10, Settings!$Y$19:$Y$33, 0)), IF(INDEX(Settings!$AQ$19:$AQ$33, MATCH(I$10, Settings!$Y$19:$Y$33, 0))=0, DAY($B517), INDEX(Settings!$AQ$19:$AQ$33, MATCH(I$10, Settings!$Y$19:$Y$33, 0))))-1), 1, Settings!$AY$23:$AY$38), ""))</f>
        <v/>
      </c>
      <c r="BI517" s="119" t="str">
        <f>IF(OR(J$10="", $B517="", J517="", BI$9=""), "", IFERROR(WORKDAY((DATE(YEAR($B517), MONTH($B517)+INDEX(Settings!$AM$19:$AM$33, MATCH(J$10, Settings!$Y$19:$Y$33, 0)), IF(INDEX(Settings!$AQ$19:$AQ$33, MATCH(J$10, Settings!$Y$19:$Y$33, 0))=0, DAY($B517), INDEX(Settings!$AQ$19:$AQ$33, MATCH(J$10, Settings!$Y$19:$Y$33, 0))))-1), 1, Settings!$AY$23:$AY$38), ""))</f>
        <v/>
      </c>
      <c r="BJ517" s="119" t="str">
        <f>IF(OR(K$10="", $B517="", K517="", BJ$9=""), "", IFERROR(WORKDAY((DATE(YEAR($B517), MONTH($B517)+INDEX(Settings!$AM$19:$AM$33, MATCH(K$10, Settings!$Y$19:$Y$33, 0)), IF(INDEX(Settings!$AQ$19:$AQ$33, MATCH(K$10, Settings!$Y$19:$Y$33, 0))=0, DAY($B517), INDEX(Settings!$AQ$19:$AQ$33, MATCH(K$10, Settings!$Y$19:$Y$33, 0))))-1), 1, Settings!$AY$23:$AY$38), ""))</f>
        <v/>
      </c>
      <c r="BK517" s="119" t="str">
        <f>IF(OR(L$10="", $B517="", L517="", BK$9=""), "", IFERROR(WORKDAY((DATE(YEAR($B517), MONTH($B517)+INDEX(Settings!$AM$19:$AM$33, MATCH(L$10, Settings!$Y$19:$Y$33, 0)), IF(INDEX(Settings!$AQ$19:$AQ$33, MATCH(L$10, Settings!$Y$19:$Y$33, 0))=0, DAY($B517), INDEX(Settings!$AQ$19:$AQ$33, MATCH(L$10, Settings!$Y$19:$Y$33, 0))))-1), 1, Settings!$AY$23:$AY$38), ""))</f>
        <v/>
      </c>
      <c r="BL517" s="119" t="str">
        <f>IF(OR(M$10="", $B517="", M517="", BL$9=""), "", IFERROR(WORKDAY((DATE(YEAR($B517), MONTH($B517)+INDEX(Settings!$AM$19:$AM$33, MATCH(M$10, Settings!$Y$19:$Y$33, 0)), IF(INDEX(Settings!$AQ$19:$AQ$33, MATCH(M$10, Settings!$Y$19:$Y$33, 0))=0, DAY($B517), INDEX(Settings!$AQ$19:$AQ$33, MATCH(M$10, Settings!$Y$19:$Y$33, 0))))-1), 1, Settings!$AY$23:$AY$38), ""))</f>
        <v/>
      </c>
      <c r="BM517" s="119" t="str">
        <f>IF(OR(N$10="", $B517="", N517="", BM$9=""), "", IFERROR(WORKDAY((DATE(YEAR($B517), MONTH($B517)+INDEX(Settings!$AM$19:$AM$33, MATCH(N$10, Settings!$Y$19:$Y$33, 0)), IF(INDEX(Settings!$AQ$19:$AQ$33, MATCH(N$10, Settings!$Y$19:$Y$33, 0))=0, DAY($B517), INDEX(Settings!$AQ$19:$AQ$33, MATCH(N$10, Settings!$Y$19:$Y$33, 0))))-1), 1, Settings!$AY$23:$AY$38), ""))</f>
        <v/>
      </c>
      <c r="BN517" s="119" t="str">
        <f>IF(OR(O$10="", $B517="", O517="", BN$9=""), "", IFERROR(WORKDAY((DATE(YEAR($B517), MONTH($B517)+INDEX(Settings!$AM$19:$AM$33, MATCH(O$10, Settings!$Y$19:$Y$33, 0)), IF(INDEX(Settings!$AQ$19:$AQ$33, MATCH(O$10, Settings!$Y$19:$Y$33, 0))=0, DAY($B517), INDEX(Settings!$AQ$19:$AQ$33, MATCH(O$10, Settings!$Y$19:$Y$33, 0))))-1), 1, Settings!$AY$23:$AY$38), ""))</f>
        <v/>
      </c>
      <c r="BO517" s="119" t="str">
        <f>IF(OR(P$10="", $B517="", P517="", BO$9=""), "", IFERROR(WORKDAY((DATE(YEAR($B517), MONTH($B517)+INDEX(Settings!$AM$19:$AM$33, MATCH(P$10, Settings!$Y$19:$Y$33, 0)), IF(INDEX(Settings!$AQ$19:$AQ$33, MATCH(P$10, Settings!$Y$19:$Y$33, 0))=0, DAY($B517), INDEX(Settings!$AQ$19:$AQ$33, MATCH(P$10, Settings!$Y$19:$Y$33, 0))))-1), 1, Settings!$AY$23:$AY$38), ""))</f>
        <v/>
      </c>
      <c r="BP517" s="120" t="str">
        <f>IF(OR(Q$10="", $B517="", Q517="", BP$9=""), "", IFERROR(WORKDAY((DATE(YEAR($B517), MONTH($B517)+INDEX(Settings!$AM$19:$AM$33, MATCH(Q$10, Settings!$Y$19:$Y$33, 0)), IF(INDEX(Settings!$AQ$19:$AQ$33, MATCH(Q$10, Settings!$Y$19:$Y$33, 0))=0, DAY($B517), INDEX(Settings!$AQ$19:$AQ$33, MATCH(Q$10, Settings!$Y$19:$Y$33, 0))))-1), 1, Settings!$AY$23:$AY$38), ""))</f>
        <v/>
      </c>
      <c r="BR517" s="118" t="str">
        <f>IF(BB517="", "", IF(BB517&lt;=$B517, WORKDAY(DATE(YEAR($BB517), MONTH(BB517)+1, DAY(BB517)-1), 1, Settings!$AY$23:$AY$38), BB517))</f>
        <v/>
      </c>
      <c r="BS517" s="119" t="str">
        <f>IF(BC517="", "", IF(BC517&lt;=$B517, WORKDAY(DATE(YEAR($BB517), MONTH(BC517)+1, DAY(BC517)-1), 1, Settings!$AY$23:$AY$38), BC517))</f>
        <v/>
      </c>
      <c r="BT517" s="119" t="str">
        <f>IF(BD517="", "", IF(BD517&lt;=$B517, WORKDAY(DATE(YEAR($BB517), MONTH(BD517)+1, DAY(BD517)-1), 1, Settings!$AY$23:$AY$38), BD517))</f>
        <v/>
      </c>
      <c r="BU517" s="119" t="str">
        <f>IF(BE517="", "", IF(BE517&lt;=$B517, WORKDAY(DATE(YEAR($BB517), MONTH(BE517)+1, DAY(BE517)-1), 1, Settings!$AY$23:$AY$38), BE517))</f>
        <v/>
      </c>
      <c r="BV517" s="119" t="str">
        <f>IF(BF517="", "", IF(BF517&lt;=$B517, WORKDAY(DATE(YEAR($BB517), MONTH(BF517)+1, DAY(BF517)-1), 1, Settings!$AY$23:$AY$38), BF517))</f>
        <v/>
      </c>
      <c r="BW517" s="119" t="str">
        <f>IF(BG517="", "", IF(BG517&lt;=$B517, WORKDAY(DATE(YEAR($BB517), MONTH(BG517)+1, DAY(BG517)-1), 1, Settings!$AY$23:$AY$38), BG517))</f>
        <v/>
      </c>
      <c r="BX517" s="119" t="str">
        <f>IF(BH517="", "", IF(BH517&lt;=$B517, WORKDAY(DATE(YEAR($BB517), MONTH(BH517)+1, DAY(BH517)-1), 1, Settings!$AY$23:$AY$38), BH517))</f>
        <v/>
      </c>
      <c r="BY517" s="119" t="str">
        <f>IF(BI517="", "", IF(BI517&lt;=$B517, WORKDAY(DATE(YEAR($BB517), MONTH(BI517)+1, DAY(BI517)-1), 1, Settings!$AY$23:$AY$38), BI517))</f>
        <v/>
      </c>
      <c r="BZ517" s="119" t="str">
        <f>IF(BJ517="", "", IF(BJ517&lt;=$B517, WORKDAY(DATE(YEAR($BB517), MONTH(BJ517)+1, DAY(BJ517)-1), 1, Settings!$AY$23:$AY$38), BJ517))</f>
        <v/>
      </c>
      <c r="CA517" s="119" t="str">
        <f>IF(BK517="", "", IF(BK517&lt;=$B517, WORKDAY(DATE(YEAR($BB517), MONTH(BK517)+1, DAY(BK517)-1), 1, Settings!$AY$23:$AY$38), BK517))</f>
        <v/>
      </c>
      <c r="CB517" s="119" t="str">
        <f>IF(BL517="", "", IF(BL517&lt;=$B517, WORKDAY(DATE(YEAR($BB517), MONTH(BL517)+1, DAY(BL517)-1), 1, Settings!$AY$23:$AY$38), BL517))</f>
        <v/>
      </c>
      <c r="CC517" s="119" t="str">
        <f>IF(BM517="", "", IF(BM517&lt;=$B517, WORKDAY(DATE(YEAR($BB517), MONTH(BM517)+1, DAY(BM517)-1), 1, Settings!$AY$23:$AY$38), BM517))</f>
        <v/>
      </c>
      <c r="CD517" s="119" t="str">
        <f>IF(BN517="", "", IF(BN517&lt;=$B517, WORKDAY(DATE(YEAR($BB517), MONTH(BN517)+1, DAY(BN517)-1), 1, Settings!$AY$23:$AY$38), BN517))</f>
        <v/>
      </c>
      <c r="CE517" s="119" t="str">
        <f>IF(BO517="", "", IF(BO517&lt;=$B517, WORKDAY(DATE(YEAR($BB517), MONTH(BO517)+1, DAY(BO517)-1), 1, Settings!$AY$23:$AY$38), BO517))</f>
        <v/>
      </c>
      <c r="CF517" s="120" t="str">
        <f>IF(BP517="", "", IF(BP517&lt;=$B517, WORKDAY(DATE(YEAR($BB517), MONTH(BP517)+1, DAY(BP517)-1), 1, Settings!$AY$23:$AY$38), BP517))</f>
        <v/>
      </c>
      <c r="CH517" s="48" t="str">
        <f t="shared" si="221"/>
        <v/>
      </c>
      <c r="CI517" s="49" t="str">
        <f t="shared" si="222"/>
        <v/>
      </c>
      <c r="CJ517" s="49" t="str">
        <f t="shared" si="223"/>
        <v/>
      </c>
      <c r="CK517" s="49" t="str">
        <f t="shared" si="224"/>
        <v/>
      </c>
      <c r="CL517" s="49" t="str">
        <f t="shared" si="225"/>
        <v/>
      </c>
      <c r="CM517" s="49" t="str">
        <f t="shared" si="226"/>
        <v/>
      </c>
      <c r="CN517" s="49" t="str">
        <f t="shared" si="227"/>
        <v/>
      </c>
      <c r="CO517" s="49" t="str">
        <f t="shared" si="228"/>
        <v/>
      </c>
      <c r="CP517" s="49" t="str">
        <f t="shared" si="229"/>
        <v/>
      </c>
      <c r="CQ517" s="49" t="str">
        <f t="shared" si="230"/>
        <v/>
      </c>
      <c r="CR517" s="49" t="str">
        <f t="shared" si="231"/>
        <v/>
      </c>
      <c r="CS517" s="49" t="str">
        <f t="shared" si="232"/>
        <v/>
      </c>
      <c r="CT517" s="49" t="str">
        <f t="shared" si="233"/>
        <v/>
      </c>
      <c r="CU517" s="49" t="str">
        <f t="shared" si="234"/>
        <v/>
      </c>
      <c r="CV517" s="16" t="str">
        <f t="shared" si="235"/>
        <v/>
      </c>
      <c r="CX517" s="48" t="str">
        <f t="shared" si="236"/>
        <v/>
      </c>
      <c r="CY517" s="49" t="str">
        <f t="shared" si="237"/>
        <v/>
      </c>
      <c r="CZ517" s="49" t="str">
        <f t="shared" si="238"/>
        <v/>
      </c>
      <c r="DA517" s="49" t="str">
        <f t="shared" si="239"/>
        <v/>
      </c>
      <c r="DB517" s="49" t="str">
        <f t="shared" si="240"/>
        <v/>
      </c>
      <c r="DC517" s="49" t="str">
        <f t="shared" si="241"/>
        <v/>
      </c>
      <c r="DD517" s="49" t="str">
        <f t="shared" si="242"/>
        <v/>
      </c>
      <c r="DE517" s="49" t="str">
        <f t="shared" si="243"/>
        <v/>
      </c>
      <c r="DF517" s="49" t="str">
        <f t="shared" si="244"/>
        <v/>
      </c>
      <c r="DG517" s="49" t="str">
        <f t="shared" si="245"/>
        <v/>
      </c>
      <c r="DH517" s="49" t="str">
        <f t="shared" si="246"/>
        <v/>
      </c>
      <c r="DI517" s="49" t="str">
        <f t="shared" si="247"/>
        <v/>
      </c>
      <c r="DJ517" s="49" t="str">
        <f t="shared" si="248"/>
        <v/>
      </c>
      <c r="DK517" s="49" t="str">
        <f t="shared" si="249"/>
        <v/>
      </c>
      <c r="DL517" s="16" t="str">
        <f t="shared" si="250"/>
        <v/>
      </c>
      <c r="DN517" s="17" t="str">
        <f t="shared" si="251"/>
        <v>Nov 2020</v>
      </c>
    </row>
    <row r="518" spans="1:118" x14ac:dyDescent="0.25">
      <c r="A518" s="30"/>
      <c r="B518" s="102">
        <f>IF(B517="", "", IFERROR(IF(B517+1&gt;Settings!$G$25, "", B517+1), ""))</f>
        <v>44154</v>
      </c>
      <c r="C518" s="294"/>
      <c r="D518" s="295"/>
      <c r="E518" s="295"/>
      <c r="F518" s="295"/>
      <c r="G518" s="295"/>
      <c r="H518" s="295"/>
      <c r="I518" s="295"/>
      <c r="J518" s="295"/>
      <c r="K518" s="295"/>
      <c r="L518" s="295"/>
      <c r="M518" s="295"/>
      <c r="N518" s="295"/>
      <c r="O518" s="295"/>
      <c r="P518" s="295"/>
      <c r="Q518" s="296"/>
      <c r="R518" s="30"/>
      <c r="T518" s="17" t="str">
        <f>IF($B518="", "", IF($B518&lt;Settings!$G$23, "Old", "New"))</f>
        <v>New</v>
      </c>
      <c r="AL518" s="118" t="str">
        <f>IF(OR($B518="", C518="", C$10="", AL$9), "", IFERROR($B518+INDEX(Settings!$AF$19:$AF$33, MATCH(C$10, Settings!$Y$19:$Y$33, 0))+IF(INDEX(Settings!$AI$19:$AI$33, MATCH(C$10, Settings!$Y$19:$Y$33, 0))="", 0, INDEX($AO$2:$AU$8, MATCH(TEXT($B518, "ddd"), $AN$2:$AN$8, 0), MATCH(INDEX(Settings!$AI$19:$AI$33, MATCH(C$10, Settings!$Y$19:$Y$33, 0)), $AO$1:$AU$1, 0))), 0))</f>
        <v/>
      </c>
      <c r="AM518" s="119" t="str">
        <f>IF(OR($B518="", D518="", D$10="", AM$9), "", IFERROR($B518+INDEX(Settings!$AF$19:$AF$33, MATCH(D$10, Settings!$Y$19:$Y$33, 0))+IF(INDEX(Settings!$AI$19:$AI$33, MATCH(D$10, Settings!$Y$19:$Y$33, 0))="", 0, INDEX($AO$2:$AU$8, MATCH(TEXT($B518, "ddd"), $AN$2:$AN$8, 0), MATCH(INDEX(Settings!$AI$19:$AI$33, MATCH(D$10, Settings!$Y$19:$Y$33, 0)), $AO$1:$AU$1, 0))), 0))</f>
        <v/>
      </c>
      <c r="AN518" s="119" t="str">
        <f>IF(OR($B518="", E518="", E$10="", AN$9), "", IFERROR($B518+INDEX(Settings!$AF$19:$AF$33, MATCH(E$10, Settings!$Y$19:$Y$33, 0))+IF(INDEX(Settings!$AI$19:$AI$33, MATCH(E$10, Settings!$Y$19:$Y$33, 0))="", 0, INDEX($AO$2:$AU$8, MATCH(TEXT($B518, "ddd"), $AN$2:$AN$8, 0), MATCH(INDEX(Settings!$AI$19:$AI$33, MATCH(E$10, Settings!$Y$19:$Y$33, 0)), $AO$1:$AU$1, 0))), 0))</f>
        <v/>
      </c>
      <c r="AO518" s="119" t="str">
        <f>IF(OR($B518="", F518="", F$10="", AO$9), "", IFERROR($B518+INDEX(Settings!$AF$19:$AF$33, MATCH(F$10, Settings!$Y$19:$Y$33, 0))+IF(INDEX(Settings!$AI$19:$AI$33, MATCH(F$10, Settings!$Y$19:$Y$33, 0))="", 0, INDEX($AO$2:$AU$8, MATCH(TEXT($B518, "ddd"), $AN$2:$AN$8, 0), MATCH(INDEX(Settings!$AI$19:$AI$33, MATCH(F$10, Settings!$Y$19:$Y$33, 0)), $AO$1:$AU$1, 0))), 0))</f>
        <v/>
      </c>
      <c r="AP518" s="119" t="str">
        <f>IF(OR($B518="", G518="", G$10="", AP$9), "", IFERROR($B518+INDEX(Settings!$AF$19:$AF$33, MATCH(G$10, Settings!$Y$19:$Y$33, 0))+IF(INDEX(Settings!$AI$19:$AI$33, MATCH(G$10, Settings!$Y$19:$Y$33, 0))="", 0, INDEX($AO$2:$AU$8, MATCH(TEXT($B518, "ddd"), $AN$2:$AN$8, 0), MATCH(INDEX(Settings!$AI$19:$AI$33, MATCH(G$10, Settings!$Y$19:$Y$33, 0)), $AO$1:$AU$1, 0))), 0))</f>
        <v/>
      </c>
      <c r="AQ518" s="119" t="str">
        <f>IF(OR($B518="", H518="", H$10="", AQ$9), "", IFERROR($B518+INDEX(Settings!$AF$19:$AF$33, MATCH(H$10, Settings!$Y$19:$Y$33, 0))+IF(INDEX(Settings!$AI$19:$AI$33, MATCH(H$10, Settings!$Y$19:$Y$33, 0))="", 0, INDEX($AO$2:$AU$8, MATCH(TEXT($B518, "ddd"), $AN$2:$AN$8, 0), MATCH(INDEX(Settings!$AI$19:$AI$33, MATCH(H$10, Settings!$Y$19:$Y$33, 0)), $AO$1:$AU$1, 0))), 0))</f>
        <v/>
      </c>
      <c r="AR518" s="119" t="str">
        <f>IF(OR($B518="", I518="", I$10="", AR$9), "", IFERROR($B518+INDEX(Settings!$AF$19:$AF$33, MATCH(I$10, Settings!$Y$19:$Y$33, 0))+IF(INDEX(Settings!$AI$19:$AI$33, MATCH(I$10, Settings!$Y$19:$Y$33, 0))="", 0, INDEX($AO$2:$AU$8, MATCH(TEXT($B518, "ddd"), $AN$2:$AN$8, 0), MATCH(INDEX(Settings!$AI$19:$AI$33, MATCH(I$10, Settings!$Y$19:$Y$33, 0)), $AO$1:$AU$1, 0))), 0))</f>
        <v/>
      </c>
      <c r="AS518" s="119" t="str">
        <f>IF(OR($B518="", J518="", J$10="", AS$9), "", IFERROR($B518+INDEX(Settings!$AF$19:$AF$33, MATCH(J$10, Settings!$Y$19:$Y$33, 0))+IF(INDEX(Settings!$AI$19:$AI$33, MATCH(J$10, Settings!$Y$19:$Y$33, 0))="", 0, INDEX($AO$2:$AU$8, MATCH(TEXT($B518, "ddd"), $AN$2:$AN$8, 0), MATCH(INDEX(Settings!$AI$19:$AI$33, MATCH(J$10, Settings!$Y$19:$Y$33, 0)), $AO$1:$AU$1, 0))), 0))</f>
        <v/>
      </c>
      <c r="AT518" s="119" t="str">
        <f>IF(OR($B518="", K518="", K$10="", AT$9), "", IFERROR($B518+INDEX(Settings!$AF$19:$AF$33, MATCH(K$10, Settings!$Y$19:$Y$33, 0))+IF(INDEX(Settings!$AI$19:$AI$33, MATCH(K$10, Settings!$Y$19:$Y$33, 0))="", 0, INDEX($AO$2:$AU$8, MATCH(TEXT($B518, "ddd"), $AN$2:$AN$8, 0), MATCH(INDEX(Settings!$AI$19:$AI$33, MATCH(K$10, Settings!$Y$19:$Y$33, 0)), $AO$1:$AU$1, 0))), 0))</f>
        <v/>
      </c>
      <c r="AU518" s="119" t="str">
        <f>IF(OR($B518="", L518="", L$10="", AU$9), "", IFERROR($B518+INDEX(Settings!$AF$19:$AF$33, MATCH(L$10, Settings!$Y$19:$Y$33, 0))+IF(INDEX(Settings!$AI$19:$AI$33, MATCH(L$10, Settings!$Y$19:$Y$33, 0))="", 0, INDEX($AO$2:$AU$8, MATCH(TEXT($B518, "ddd"), $AN$2:$AN$8, 0), MATCH(INDEX(Settings!$AI$19:$AI$33, MATCH(L$10, Settings!$Y$19:$Y$33, 0)), $AO$1:$AU$1, 0))), 0))</f>
        <v/>
      </c>
      <c r="AV518" s="119" t="str">
        <f>IF(OR($B518="", M518="", M$10="", AV$9), "", IFERROR($B518+INDEX(Settings!$AF$19:$AF$33, MATCH(M$10, Settings!$Y$19:$Y$33, 0))+IF(INDEX(Settings!$AI$19:$AI$33, MATCH(M$10, Settings!$Y$19:$Y$33, 0))="", 0, INDEX($AO$2:$AU$8, MATCH(TEXT($B518, "ddd"), $AN$2:$AN$8, 0), MATCH(INDEX(Settings!$AI$19:$AI$33, MATCH(M$10, Settings!$Y$19:$Y$33, 0)), $AO$1:$AU$1, 0))), 0))</f>
        <v/>
      </c>
      <c r="AW518" s="119" t="str">
        <f>IF(OR($B518="", N518="", N$10="", AW$9), "", IFERROR($B518+INDEX(Settings!$AF$19:$AF$33, MATCH(N$10, Settings!$Y$19:$Y$33, 0))+IF(INDEX(Settings!$AI$19:$AI$33, MATCH(N$10, Settings!$Y$19:$Y$33, 0))="", 0, INDEX($AO$2:$AU$8, MATCH(TEXT($B518, "ddd"), $AN$2:$AN$8, 0), MATCH(INDEX(Settings!$AI$19:$AI$33, MATCH(N$10, Settings!$Y$19:$Y$33, 0)), $AO$1:$AU$1, 0))), 0))</f>
        <v/>
      </c>
      <c r="AX518" s="119" t="str">
        <f>IF(OR($B518="", O518="", O$10="", AX$9), "", IFERROR($B518+INDEX(Settings!$AF$19:$AF$33, MATCH(O$10, Settings!$Y$19:$Y$33, 0))+IF(INDEX(Settings!$AI$19:$AI$33, MATCH(O$10, Settings!$Y$19:$Y$33, 0))="", 0, INDEX($AO$2:$AU$8, MATCH(TEXT($B518, "ddd"), $AN$2:$AN$8, 0), MATCH(INDEX(Settings!$AI$19:$AI$33, MATCH(O$10, Settings!$Y$19:$Y$33, 0)), $AO$1:$AU$1, 0))), 0))</f>
        <v/>
      </c>
      <c r="AY518" s="119" t="str">
        <f>IF(OR($B518="", P518="", P$10="", AY$9), "", IFERROR($B518+INDEX(Settings!$AF$19:$AF$33, MATCH(P$10, Settings!$Y$19:$Y$33, 0))+IF(INDEX(Settings!$AI$19:$AI$33, MATCH(P$10, Settings!$Y$19:$Y$33, 0))="", 0, INDEX($AO$2:$AU$8, MATCH(TEXT($B518, "ddd"), $AN$2:$AN$8, 0), MATCH(INDEX(Settings!$AI$19:$AI$33, MATCH(P$10, Settings!$Y$19:$Y$33, 0)), $AO$1:$AU$1, 0))), 0))</f>
        <v/>
      </c>
      <c r="AZ518" s="120" t="str">
        <f>IF(OR($B518="", Q518="", Q$10="", AZ$9), "", IFERROR($B518+INDEX(Settings!$AF$19:$AF$33, MATCH(Q$10, Settings!$Y$19:$Y$33, 0))+IF(INDEX(Settings!$AI$19:$AI$33, MATCH(Q$10, Settings!$Y$19:$Y$33, 0))="", 0, INDEX($AO$2:$AU$8, MATCH(TEXT($B518, "ddd"), $AN$2:$AN$8, 0), MATCH(INDEX(Settings!$AI$19:$AI$33, MATCH(Q$10, Settings!$Y$19:$Y$33, 0)), $AO$1:$AU$1, 0))), 0))</f>
        <v/>
      </c>
      <c r="BB518" s="118" t="str">
        <f>IF(OR(C$10="", $B518="", C518="", BB$9=""), "", IFERROR(WORKDAY((DATE(YEAR($B518), MONTH($B518)+INDEX(Settings!$AM$19:$AM$33, MATCH(C$10, Settings!$Y$19:$Y$33, 0)), IF(INDEX(Settings!$AQ$19:$AQ$33, MATCH(C$10, Settings!$Y$19:$Y$33, 0))=0, DAY($B518), INDEX(Settings!$AQ$19:$AQ$33, MATCH(C$10, Settings!$Y$19:$Y$33, 0))))-1), 1, Settings!$AY$23:$AY$38), ""))</f>
        <v/>
      </c>
      <c r="BC518" s="119" t="str">
        <f>IF(OR(D$10="", $B518="", D518="", BC$9=""), "", IFERROR(WORKDAY((DATE(YEAR($B518), MONTH($B518)+INDEX(Settings!$AM$19:$AM$33, MATCH(D$10, Settings!$Y$19:$Y$33, 0)), IF(INDEX(Settings!$AQ$19:$AQ$33, MATCH(D$10, Settings!$Y$19:$Y$33, 0))=0, DAY($B518), INDEX(Settings!$AQ$19:$AQ$33, MATCH(D$10, Settings!$Y$19:$Y$33, 0))))-1), 1, Settings!$AY$23:$AY$38), ""))</f>
        <v/>
      </c>
      <c r="BD518" s="119" t="str">
        <f>IF(OR(E$10="", $B518="", E518="", BD$9=""), "", IFERROR(WORKDAY((DATE(YEAR($B518), MONTH($B518)+INDEX(Settings!$AM$19:$AM$33, MATCH(E$10, Settings!$Y$19:$Y$33, 0)), IF(INDEX(Settings!$AQ$19:$AQ$33, MATCH(E$10, Settings!$Y$19:$Y$33, 0))=0, DAY($B518), INDEX(Settings!$AQ$19:$AQ$33, MATCH(E$10, Settings!$Y$19:$Y$33, 0))))-1), 1, Settings!$AY$23:$AY$38), ""))</f>
        <v/>
      </c>
      <c r="BE518" s="119" t="str">
        <f>IF(OR(F$10="", $B518="", F518="", BE$9=""), "", IFERROR(WORKDAY((DATE(YEAR($B518), MONTH($B518)+INDEX(Settings!$AM$19:$AM$33, MATCH(F$10, Settings!$Y$19:$Y$33, 0)), IF(INDEX(Settings!$AQ$19:$AQ$33, MATCH(F$10, Settings!$Y$19:$Y$33, 0))=0, DAY($B518), INDEX(Settings!$AQ$19:$AQ$33, MATCH(F$10, Settings!$Y$19:$Y$33, 0))))-1), 1, Settings!$AY$23:$AY$38), ""))</f>
        <v/>
      </c>
      <c r="BF518" s="119" t="str">
        <f>IF(OR(G$10="", $B518="", G518="", BF$9=""), "", IFERROR(WORKDAY((DATE(YEAR($B518), MONTH($B518)+INDEX(Settings!$AM$19:$AM$33, MATCH(G$10, Settings!$Y$19:$Y$33, 0)), IF(INDEX(Settings!$AQ$19:$AQ$33, MATCH(G$10, Settings!$Y$19:$Y$33, 0))=0, DAY($B518), INDEX(Settings!$AQ$19:$AQ$33, MATCH(G$10, Settings!$Y$19:$Y$33, 0))))-1), 1, Settings!$AY$23:$AY$38), ""))</f>
        <v/>
      </c>
      <c r="BG518" s="119" t="str">
        <f>IF(OR(H$10="", $B518="", H518="", BG$9=""), "", IFERROR(WORKDAY((DATE(YEAR($B518), MONTH($B518)+INDEX(Settings!$AM$19:$AM$33, MATCH(H$10, Settings!$Y$19:$Y$33, 0)), IF(INDEX(Settings!$AQ$19:$AQ$33, MATCH(H$10, Settings!$Y$19:$Y$33, 0))=0, DAY($B518), INDEX(Settings!$AQ$19:$AQ$33, MATCH(H$10, Settings!$Y$19:$Y$33, 0))))-1), 1, Settings!$AY$23:$AY$38), ""))</f>
        <v/>
      </c>
      <c r="BH518" s="119" t="str">
        <f>IF(OR(I$10="", $B518="", I518="", BH$9=""), "", IFERROR(WORKDAY((DATE(YEAR($B518), MONTH($B518)+INDEX(Settings!$AM$19:$AM$33, MATCH(I$10, Settings!$Y$19:$Y$33, 0)), IF(INDEX(Settings!$AQ$19:$AQ$33, MATCH(I$10, Settings!$Y$19:$Y$33, 0))=0, DAY($B518), INDEX(Settings!$AQ$19:$AQ$33, MATCH(I$10, Settings!$Y$19:$Y$33, 0))))-1), 1, Settings!$AY$23:$AY$38), ""))</f>
        <v/>
      </c>
      <c r="BI518" s="119" t="str">
        <f>IF(OR(J$10="", $B518="", J518="", BI$9=""), "", IFERROR(WORKDAY((DATE(YEAR($B518), MONTH($B518)+INDEX(Settings!$AM$19:$AM$33, MATCH(J$10, Settings!$Y$19:$Y$33, 0)), IF(INDEX(Settings!$AQ$19:$AQ$33, MATCH(J$10, Settings!$Y$19:$Y$33, 0))=0, DAY($B518), INDEX(Settings!$AQ$19:$AQ$33, MATCH(J$10, Settings!$Y$19:$Y$33, 0))))-1), 1, Settings!$AY$23:$AY$38), ""))</f>
        <v/>
      </c>
      <c r="BJ518" s="119" t="str">
        <f>IF(OR(K$10="", $B518="", K518="", BJ$9=""), "", IFERROR(WORKDAY((DATE(YEAR($B518), MONTH($B518)+INDEX(Settings!$AM$19:$AM$33, MATCH(K$10, Settings!$Y$19:$Y$33, 0)), IF(INDEX(Settings!$AQ$19:$AQ$33, MATCH(K$10, Settings!$Y$19:$Y$33, 0))=0, DAY($B518), INDEX(Settings!$AQ$19:$AQ$33, MATCH(K$10, Settings!$Y$19:$Y$33, 0))))-1), 1, Settings!$AY$23:$AY$38), ""))</f>
        <v/>
      </c>
      <c r="BK518" s="119" t="str">
        <f>IF(OR(L$10="", $B518="", L518="", BK$9=""), "", IFERROR(WORKDAY((DATE(YEAR($B518), MONTH($B518)+INDEX(Settings!$AM$19:$AM$33, MATCH(L$10, Settings!$Y$19:$Y$33, 0)), IF(INDEX(Settings!$AQ$19:$AQ$33, MATCH(L$10, Settings!$Y$19:$Y$33, 0))=0, DAY($B518), INDEX(Settings!$AQ$19:$AQ$33, MATCH(L$10, Settings!$Y$19:$Y$33, 0))))-1), 1, Settings!$AY$23:$AY$38), ""))</f>
        <v/>
      </c>
      <c r="BL518" s="119" t="str">
        <f>IF(OR(M$10="", $B518="", M518="", BL$9=""), "", IFERROR(WORKDAY((DATE(YEAR($B518), MONTH($B518)+INDEX(Settings!$AM$19:$AM$33, MATCH(M$10, Settings!$Y$19:$Y$33, 0)), IF(INDEX(Settings!$AQ$19:$AQ$33, MATCH(M$10, Settings!$Y$19:$Y$33, 0))=0, DAY($B518), INDEX(Settings!$AQ$19:$AQ$33, MATCH(M$10, Settings!$Y$19:$Y$33, 0))))-1), 1, Settings!$AY$23:$AY$38), ""))</f>
        <v/>
      </c>
      <c r="BM518" s="119" t="str">
        <f>IF(OR(N$10="", $B518="", N518="", BM$9=""), "", IFERROR(WORKDAY((DATE(YEAR($B518), MONTH($B518)+INDEX(Settings!$AM$19:$AM$33, MATCH(N$10, Settings!$Y$19:$Y$33, 0)), IF(INDEX(Settings!$AQ$19:$AQ$33, MATCH(N$10, Settings!$Y$19:$Y$33, 0))=0, DAY($B518), INDEX(Settings!$AQ$19:$AQ$33, MATCH(N$10, Settings!$Y$19:$Y$33, 0))))-1), 1, Settings!$AY$23:$AY$38), ""))</f>
        <v/>
      </c>
      <c r="BN518" s="119" t="str">
        <f>IF(OR(O$10="", $B518="", O518="", BN$9=""), "", IFERROR(WORKDAY((DATE(YEAR($B518), MONTH($B518)+INDEX(Settings!$AM$19:$AM$33, MATCH(O$10, Settings!$Y$19:$Y$33, 0)), IF(INDEX(Settings!$AQ$19:$AQ$33, MATCH(O$10, Settings!$Y$19:$Y$33, 0))=0, DAY($B518), INDEX(Settings!$AQ$19:$AQ$33, MATCH(O$10, Settings!$Y$19:$Y$33, 0))))-1), 1, Settings!$AY$23:$AY$38), ""))</f>
        <v/>
      </c>
      <c r="BO518" s="119" t="str">
        <f>IF(OR(P$10="", $B518="", P518="", BO$9=""), "", IFERROR(WORKDAY((DATE(YEAR($B518), MONTH($B518)+INDEX(Settings!$AM$19:$AM$33, MATCH(P$10, Settings!$Y$19:$Y$33, 0)), IF(INDEX(Settings!$AQ$19:$AQ$33, MATCH(P$10, Settings!$Y$19:$Y$33, 0))=0, DAY($B518), INDEX(Settings!$AQ$19:$AQ$33, MATCH(P$10, Settings!$Y$19:$Y$33, 0))))-1), 1, Settings!$AY$23:$AY$38), ""))</f>
        <v/>
      </c>
      <c r="BP518" s="120" t="str">
        <f>IF(OR(Q$10="", $B518="", Q518="", BP$9=""), "", IFERROR(WORKDAY((DATE(YEAR($B518), MONTH($B518)+INDEX(Settings!$AM$19:$AM$33, MATCH(Q$10, Settings!$Y$19:$Y$33, 0)), IF(INDEX(Settings!$AQ$19:$AQ$33, MATCH(Q$10, Settings!$Y$19:$Y$33, 0))=0, DAY($B518), INDEX(Settings!$AQ$19:$AQ$33, MATCH(Q$10, Settings!$Y$19:$Y$33, 0))))-1), 1, Settings!$AY$23:$AY$38), ""))</f>
        <v/>
      </c>
      <c r="BR518" s="118" t="str">
        <f>IF(BB518="", "", IF(BB518&lt;=$B518, WORKDAY(DATE(YEAR($BB518), MONTH(BB518)+1, DAY(BB518)-1), 1, Settings!$AY$23:$AY$38), BB518))</f>
        <v/>
      </c>
      <c r="BS518" s="119" t="str">
        <f>IF(BC518="", "", IF(BC518&lt;=$B518, WORKDAY(DATE(YEAR($BB518), MONTH(BC518)+1, DAY(BC518)-1), 1, Settings!$AY$23:$AY$38), BC518))</f>
        <v/>
      </c>
      <c r="BT518" s="119" t="str">
        <f>IF(BD518="", "", IF(BD518&lt;=$B518, WORKDAY(DATE(YEAR($BB518), MONTH(BD518)+1, DAY(BD518)-1), 1, Settings!$AY$23:$AY$38), BD518))</f>
        <v/>
      </c>
      <c r="BU518" s="119" t="str">
        <f>IF(BE518="", "", IF(BE518&lt;=$B518, WORKDAY(DATE(YEAR($BB518), MONTH(BE518)+1, DAY(BE518)-1), 1, Settings!$AY$23:$AY$38), BE518))</f>
        <v/>
      </c>
      <c r="BV518" s="119" t="str">
        <f>IF(BF518="", "", IF(BF518&lt;=$B518, WORKDAY(DATE(YEAR($BB518), MONTH(BF518)+1, DAY(BF518)-1), 1, Settings!$AY$23:$AY$38), BF518))</f>
        <v/>
      </c>
      <c r="BW518" s="119" t="str">
        <f>IF(BG518="", "", IF(BG518&lt;=$B518, WORKDAY(DATE(YEAR($BB518), MONTH(BG518)+1, DAY(BG518)-1), 1, Settings!$AY$23:$AY$38), BG518))</f>
        <v/>
      </c>
      <c r="BX518" s="119" t="str">
        <f>IF(BH518="", "", IF(BH518&lt;=$B518, WORKDAY(DATE(YEAR($BB518), MONTH(BH518)+1, DAY(BH518)-1), 1, Settings!$AY$23:$AY$38), BH518))</f>
        <v/>
      </c>
      <c r="BY518" s="119" t="str">
        <f>IF(BI518="", "", IF(BI518&lt;=$B518, WORKDAY(DATE(YEAR($BB518), MONTH(BI518)+1, DAY(BI518)-1), 1, Settings!$AY$23:$AY$38), BI518))</f>
        <v/>
      </c>
      <c r="BZ518" s="119" t="str">
        <f>IF(BJ518="", "", IF(BJ518&lt;=$B518, WORKDAY(DATE(YEAR($BB518), MONTH(BJ518)+1, DAY(BJ518)-1), 1, Settings!$AY$23:$AY$38), BJ518))</f>
        <v/>
      </c>
      <c r="CA518" s="119" t="str">
        <f>IF(BK518="", "", IF(BK518&lt;=$B518, WORKDAY(DATE(YEAR($BB518), MONTH(BK518)+1, DAY(BK518)-1), 1, Settings!$AY$23:$AY$38), BK518))</f>
        <v/>
      </c>
      <c r="CB518" s="119" t="str">
        <f>IF(BL518="", "", IF(BL518&lt;=$B518, WORKDAY(DATE(YEAR($BB518), MONTH(BL518)+1, DAY(BL518)-1), 1, Settings!$AY$23:$AY$38), BL518))</f>
        <v/>
      </c>
      <c r="CC518" s="119" t="str">
        <f>IF(BM518="", "", IF(BM518&lt;=$B518, WORKDAY(DATE(YEAR($BB518), MONTH(BM518)+1, DAY(BM518)-1), 1, Settings!$AY$23:$AY$38), BM518))</f>
        <v/>
      </c>
      <c r="CD518" s="119" t="str">
        <f>IF(BN518="", "", IF(BN518&lt;=$B518, WORKDAY(DATE(YEAR($BB518), MONTH(BN518)+1, DAY(BN518)-1), 1, Settings!$AY$23:$AY$38), BN518))</f>
        <v/>
      </c>
      <c r="CE518" s="119" t="str">
        <f>IF(BO518="", "", IF(BO518&lt;=$B518, WORKDAY(DATE(YEAR($BB518), MONTH(BO518)+1, DAY(BO518)-1), 1, Settings!$AY$23:$AY$38), BO518))</f>
        <v/>
      </c>
      <c r="CF518" s="120" t="str">
        <f>IF(BP518="", "", IF(BP518&lt;=$B518, WORKDAY(DATE(YEAR($BB518), MONTH(BP518)+1, DAY(BP518)-1), 1, Settings!$AY$23:$AY$38), BP518))</f>
        <v/>
      </c>
      <c r="CH518" s="48" t="str">
        <f t="shared" si="221"/>
        <v/>
      </c>
      <c r="CI518" s="49" t="str">
        <f t="shared" si="222"/>
        <v/>
      </c>
      <c r="CJ518" s="49" t="str">
        <f t="shared" si="223"/>
        <v/>
      </c>
      <c r="CK518" s="49" t="str">
        <f t="shared" si="224"/>
        <v/>
      </c>
      <c r="CL518" s="49" t="str">
        <f t="shared" si="225"/>
        <v/>
      </c>
      <c r="CM518" s="49" t="str">
        <f t="shared" si="226"/>
        <v/>
      </c>
      <c r="CN518" s="49" t="str">
        <f t="shared" si="227"/>
        <v/>
      </c>
      <c r="CO518" s="49" t="str">
        <f t="shared" si="228"/>
        <v/>
      </c>
      <c r="CP518" s="49" t="str">
        <f t="shared" si="229"/>
        <v/>
      </c>
      <c r="CQ518" s="49" t="str">
        <f t="shared" si="230"/>
        <v/>
      </c>
      <c r="CR518" s="49" t="str">
        <f t="shared" si="231"/>
        <v/>
      </c>
      <c r="CS518" s="49" t="str">
        <f t="shared" si="232"/>
        <v/>
      </c>
      <c r="CT518" s="49" t="str">
        <f t="shared" si="233"/>
        <v/>
      </c>
      <c r="CU518" s="49" t="str">
        <f t="shared" si="234"/>
        <v/>
      </c>
      <c r="CV518" s="16" t="str">
        <f t="shared" si="235"/>
        <v/>
      </c>
      <c r="CX518" s="48" t="str">
        <f t="shared" si="236"/>
        <v/>
      </c>
      <c r="CY518" s="49" t="str">
        <f t="shared" si="237"/>
        <v/>
      </c>
      <c r="CZ518" s="49" t="str">
        <f t="shared" si="238"/>
        <v/>
      </c>
      <c r="DA518" s="49" t="str">
        <f t="shared" si="239"/>
        <v/>
      </c>
      <c r="DB518" s="49" t="str">
        <f t="shared" si="240"/>
        <v/>
      </c>
      <c r="DC518" s="49" t="str">
        <f t="shared" si="241"/>
        <v/>
      </c>
      <c r="DD518" s="49" t="str">
        <f t="shared" si="242"/>
        <v/>
      </c>
      <c r="DE518" s="49" t="str">
        <f t="shared" si="243"/>
        <v/>
      </c>
      <c r="DF518" s="49" t="str">
        <f t="shared" si="244"/>
        <v/>
      </c>
      <c r="DG518" s="49" t="str">
        <f t="shared" si="245"/>
        <v/>
      </c>
      <c r="DH518" s="49" t="str">
        <f t="shared" si="246"/>
        <v/>
      </c>
      <c r="DI518" s="49" t="str">
        <f t="shared" si="247"/>
        <v/>
      </c>
      <c r="DJ518" s="49" t="str">
        <f t="shared" si="248"/>
        <v/>
      </c>
      <c r="DK518" s="49" t="str">
        <f t="shared" si="249"/>
        <v/>
      </c>
      <c r="DL518" s="16" t="str">
        <f t="shared" si="250"/>
        <v/>
      </c>
      <c r="DN518" s="17" t="str">
        <f t="shared" si="251"/>
        <v>Nov 2020</v>
      </c>
    </row>
    <row r="519" spans="1:118" x14ac:dyDescent="0.25">
      <c r="A519" s="30"/>
      <c r="B519" s="102">
        <f>IF(B518="", "", IFERROR(IF(B518+1&gt;Settings!$G$25, "", B518+1), ""))</f>
        <v>44155</v>
      </c>
      <c r="C519" s="294"/>
      <c r="D519" s="295"/>
      <c r="E519" s="295"/>
      <c r="F519" s="295"/>
      <c r="G519" s="295"/>
      <c r="H519" s="295"/>
      <c r="I519" s="295"/>
      <c r="J519" s="295"/>
      <c r="K519" s="295"/>
      <c r="L519" s="295"/>
      <c r="M519" s="295"/>
      <c r="N519" s="295"/>
      <c r="O519" s="295"/>
      <c r="P519" s="295"/>
      <c r="Q519" s="296"/>
      <c r="R519" s="30"/>
      <c r="T519" s="17" t="str">
        <f>IF($B519="", "", IF($B519&lt;Settings!$G$23, "Old", "New"))</f>
        <v>New</v>
      </c>
      <c r="AL519" s="118" t="str">
        <f>IF(OR($B519="", C519="", C$10="", AL$9), "", IFERROR($B519+INDEX(Settings!$AF$19:$AF$33, MATCH(C$10, Settings!$Y$19:$Y$33, 0))+IF(INDEX(Settings!$AI$19:$AI$33, MATCH(C$10, Settings!$Y$19:$Y$33, 0))="", 0, INDEX($AO$2:$AU$8, MATCH(TEXT($B519, "ddd"), $AN$2:$AN$8, 0), MATCH(INDEX(Settings!$AI$19:$AI$33, MATCH(C$10, Settings!$Y$19:$Y$33, 0)), $AO$1:$AU$1, 0))), 0))</f>
        <v/>
      </c>
      <c r="AM519" s="119" t="str">
        <f>IF(OR($B519="", D519="", D$10="", AM$9), "", IFERROR($B519+INDEX(Settings!$AF$19:$AF$33, MATCH(D$10, Settings!$Y$19:$Y$33, 0))+IF(INDEX(Settings!$AI$19:$AI$33, MATCH(D$10, Settings!$Y$19:$Y$33, 0))="", 0, INDEX($AO$2:$AU$8, MATCH(TEXT($B519, "ddd"), $AN$2:$AN$8, 0), MATCH(INDEX(Settings!$AI$19:$AI$33, MATCH(D$10, Settings!$Y$19:$Y$33, 0)), $AO$1:$AU$1, 0))), 0))</f>
        <v/>
      </c>
      <c r="AN519" s="119" t="str">
        <f>IF(OR($B519="", E519="", E$10="", AN$9), "", IFERROR($B519+INDEX(Settings!$AF$19:$AF$33, MATCH(E$10, Settings!$Y$19:$Y$33, 0))+IF(INDEX(Settings!$AI$19:$AI$33, MATCH(E$10, Settings!$Y$19:$Y$33, 0))="", 0, INDEX($AO$2:$AU$8, MATCH(TEXT($B519, "ddd"), $AN$2:$AN$8, 0), MATCH(INDEX(Settings!$AI$19:$AI$33, MATCH(E$10, Settings!$Y$19:$Y$33, 0)), $AO$1:$AU$1, 0))), 0))</f>
        <v/>
      </c>
      <c r="AO519" s="119" t="str">
        <f>IF(OR($B519="", F519="", F$10="", AO$9), "", IFERROR($B519+INDEX(Settings!$AF$19:$AF$33, MATCH(F$10, Settings!$Y$19:$Y$33, 0))+IF(INDEX(Settings!$AI$19:$AI$33, MATCH(F$10, Settings!$Y$19:$Y$33, 0))="", 0, INDEX($AO$2:$AU$8, MATCH(TEXT($B519, "ddd"), $AN$2:$AN$8, 0), MATCH(INDEX(Settings!$AI$19:$AI$33, MATCH(F$10, Settings!$Y$19:$Y$33, 0)), $AO$1:$AU$1, 0))), 0))</f>
        <v/>
      </c>
      <c r="AP519" s="119" t="str">
        <f>IF(OR($B519="", G519="", G$10="", AP$9), "", IFERROR($B519+INDEX(Settings!$AF$19:$AF$33, MATCH(G$10, Settings!$Y$19:$Y$33, 0))+IF(INDEX(Settings!$AI$19:$AI$33, MATCH(G$10, Settings!$Y$19:$Y$33, 0))="", 0, INDEX($AO$2:$AU$8, MATCH(TEXT($B519, "ddd"), $AN$2:$AN$8, 0), MATCH(INDEX(Settings!$AI$19:$AI$33, MATCH(G$10, Settings!$Y$19:$Y$33, 0)), $AO$1:$AU$1, 0))), 0))</f>
        <v/>
      </c>
      <c r="AQ519" s="119" t="str">
        <f>IF(OR($B519="", H519="", H$10="", AQ$9), "", IFERROR($B519+INDEX(Settings!$AF$19:$AF$33, MATCH(H$10, Settings!$Y$19:$Y$33, 0))+IF(INDEX(Settings!$AI$19:$AI$33, MATCH(H$10, Settings!$Y$19:$Y$33, 0))="", 0, INDEX($AO$2:$AU$8, MATCH(TEXT($B519, "ddd"), $AN$2:$AN$8, 0), MATCH(INDEX(Settings!$AI$19:$AI$33, MATCH(H$10, Settings!$Y$19:$Y$33, 0)), $AO$1:$AU$1, 0))), 0))</f>
        <v/>
      </c>
      <c r="AR519" s="119" t="str">
        <f>IF(OR($B519="", I519="", I$10="", AR$9), "", IFERROR($B519+INDEX(Settings!$AF$19:$AF$33, MATCH(I$10, Settings!$Y$19:$Y$33, 0))+IF(INDEX(Settings!$AI$19:$AI$33, MATCH(I$10, Settings!$Y$19:$Y$33, 0))="", 0, INDEX($AO$2:$AU$8, MATCH(TEXT($B519, "ddd"), $AN$2:$AN$8, 0), MATCH(INDEX(Settings!$AI$19:$AI$33, MATCH(I$10, Settings!$Y$19:$Y$33, 0)), $AO$1:$AU$1, 0))), 0))</f>
        <v/>
      </c>
      <c r="AS519" s="119" t="str">
        <f>IF(OR($B519="", J519="", J$10="", AS$9), "", IFERROR($B519+INDEX(Settings!$AF$19:$AF$33, MATCH(J$10, Settings!$Y$19:$Y$33, 0))+IF(INDEX(Settings!$AI$19:$AI$33, MATCH(J$10, Settings!$Y$19:$Y$33, 0))="", 0, INDEX($AO$2:$AU$8, MATCH(TEXT($B519, "ddd"), $AN$2:$AN$8, 0), MATCH(INDEX(Settings!$AI$19:$AI$33, MATCH(J$10, Settings!$Y$19:$Y$33, 0)), $AO$1:$AU$1, 0))), 0))</f>
        <v/>
      </c>
      <c r="AT519" s="119" t="str">
        <f>IF(OR($B519="", K519="", K$10="", AT$9), "", IFERROR($B519+INDEX(Settings!$AF$19:$AF$33, MATCH(K$10, Settings!$Y$19:$Y$33, 0))+IF(INDEX(Settings!$AI$19:$AI$33, MATCH(K$10, Settings!$Y$19:$Y$33, 0))="", 0, INDEX($AO$2:$AU$8, MATCH(TEXT($B519, "ddd"), $AN$2:$AN$8, 0), MATCH(INDEX(Settings!$AI$19:$AI$33, MATCH(K$10, Settings!$Y$19:$Y$33, 0)), $AO$1:$AU$1, 0))), 0))</f>
        <v/>
      </c>
      <c r="AU519" s="119" t="str">
        <f>IF(OR($B519="", L519="", L$10="", AU$9), "", IFERROR($B519+INDEX(Settings!$AF$19:$AF$33, MATCH(L$10, Settings!$Y$19:$Y$33, 0))+IF(INDEX(Settings!$AI$19:$AI$33, MATCH(L$10, Settings!$Y$19:$Y$33, 0))="", 0, INDEX($AO$2:$AU$8, MATCH(TEXT($B519, "ddd"), $AN$2:$AN$8, 0), MATCH(INDEX(Settings!$AI$19:$AI$33, MATCH(L$10, Settings!$Y$19:$Y$33, 0)), $AO$1:$AU$1, 0))), 0))</f>
        <v/>
      </c>
      <c r="AV519" s="119" t="str">
        <f>IF(OR($B519="", M519="", M$10="", AV$9), "", IFERROR($B519+INDEX(Settings!$AF$19:$AF$33, MATCH(M$10, Settings!$Y$19:$Y$33, 0))+IF(INDEX(Settings!$AI$19:$AI$33, MATCH(M$10, Settings!$Y$19:$Y$33, 0))="", 0, INDEX($AO$2:$AU$8, MATCH(TEXT($B519, "ddd"), $AN$2:$AN$8, 0), MATCH(INDEX(Settings!$AI$19:$AI$33, MATCH(M$10, Settings!$Y$19:$Y$33, 0)), $AO$1:$AU$1, 0))), 0))</f>
        <v/>
      </c>
      <c r="AW519" s="119" t="str">
        <f>IF(OR($B519="", N519="", N$10="", AW$9), "", IFERROR($B519+INDEX(Settings!$AF$19:$AF$33, MATCH(N$10, Settings!$Y$19:$Y$33, 0))+IF(INDEX(Settings!$AI$19:$AI$33, MATCH(N$10, Settings!$Y$19:$Y$33, 0))="", 0, INDEX($AO$2:$AU$8, MATCH(TEXT($B519, "ddd"), $AN$2:$AN$8, 0), MATCH(INDEX(Settings!$AI$19:$AI$33, MATCH(N$10, Settings!$Y$19:$Y$33, 0)), $AO$1:$AU$1, 0))), 0))</f>
        <v/>
      </c>
      <c r="AX519" s="119" t="str">
        <f>IF(OR($B519="", O519="", O$10="", AX$9), "", IFERROR($B519+INDEX(Settings!$AF$19:$AF$33, MATCH(O$10, Settings!$Y$19:$Y$33, 0))+IF(INDEX(Settings!$AI$19:$AI$33, MATCH(O$10, Settings!$Y$19:$Y$33, 0))="", 0, INDEX($AO$2:$AU$8, MATCH(TEXT($B519, "ddd"), $AN$2:$AN$8, 0), MATCH(INDEX(Settings!$AI$19:$AI$33, MATCH(O$10, Settings!$Y$19:$Y$33, 0)), $AO$1:$AU$1, 0))), 0))</f>
        <v/>
      </c>
      <c r="AY519" s="119" t="str">
        <f>IF(OR($B519="", P519="", P$10="", AY$9), "", IFERROR($B519+INDEX(Settings!$AF$19:$AF$33, MATCH(P$10, Settings!$Y$19:$Y$33, 0))+IF(INDEX(Settings!$AI$19:$AI$33, MATCH(P$10, Settings!$Y$19:$Y$33, 0))="", 0, INDEX($AO$2:$AU$8, MATCH(TEXT($B519, "ddd"), $AN$2:$AN$8, 0), MATCH(INDEX(Settings!$AI$19:$AI$33, MATCH(P$10, Settings!$Y$19:$Y$33, 0)), $AO$1:$AU$1, 0))), 0))</f>
        <v/>
      </c>
      <c r="AZ519" s="120" t="str">
        <f>IF(OR($B519="", Q519="", Q$10="", AZ$9), "", IFERROR($B519+INDEX(Settings!$AF$19:$AF$33, MATCH(Q$10, Settings!$Y$19:$Y$33, 0))+IF(INDEX(Settings!$AI$19:$AI$33, MATCH(Q$10, Settings!$Y$19:$Y$33, 0))="", 0, INDEX($AO$2:$AU$8, MATCH(TEXT($B519, "ddd"), $AN$2:$AN$8, 0), MATCH(INDEX(Settings!$AI$19:$AI$33, MATCH(Q$10, Settings!$Y$19:$Y$33, 0)), $AO$1:$AU$1, 0))), 0))</f>
        <v/>
      </c>
      <c r="BB519" s="118" t="str">
        <f>IF(OR(C$10="", $B519="", C519="", BB$9=""), "", IFERROR(WORKDAY((DATE(YEAR($B519), MONTH($B519)+INDEX(Settings!$AM$19:$AM$33, MATCH(C$10, Settings!$Y$19:$Y$33, 0)), IF(INDEX(Settings!$AQ$19:$AQ$33, MATCH(C$10, Settings!$Y$19:$Y$33, 0))=0, DAY($B519), INDEX(Settings!$AQ$19:$AQ$33, MATCH(C$10, Settings!$Y$19:$Y$33, 0))))-1), 1, Settings!$AY$23:$AY$38), ""))</f>
        <v/>
      </c>
      <c r="BC519" s="119" t="str">
        <f>IF(OR(D$10="", $B519="", D519="", BC$9=""), "", IFERROR(WORKDAY((DATE(YEAR($B519), MONTH($B519)+INDEX(Settings!$AM$19:$AM$33, MATCH(D$10, Settings!$Y$19:$Y$33, 0)), IF(INDEX(Settings!$AQ$19:$AQ$33, MATCH(D$10, Settings!$Y$19:$Y$33, 0))=0, DAY($B519), INDEX(Settings!$AQ$19:$AQ$33, MATCH(D$10, Settings!$Y$19:$Y$33, 0))))-1), 1, Settings!$AY$23:$AY$38), ""))</f>
        <v/>
      </c>
      <c r="BD519" s="119" t="str">
        <f>IF(OR(E$10="", $B519="", E519="", BD$9=""), "", IFERROR(WORKDAY((DATE(YEAR($B519), MONTH($B519)+INDEX(Settings!$AM$19:$AM$33, MATCH(E$10, Settings!$Y$19:$Y$33, 0)), IF(INDEX(Settings!$AQ$19:$AQ$33, MATCH(E$10, Settings!$Y$19:$Y$33, 0))=0, DAY($B519), INDEX(Settings!$AQ$19:$AQ$33, MATCH(E$10, Settings!$Y$19:$Y$33, 0))))-1), 1, Settings!$AY$23:$AY$38), ""))</f>
        <v/>
      </c>
      <c r="BE519" s="119" t="str">
        <f>IF(OR(F$10="", $B519="", F519="", BE$9=""), "", IFERROR(WORKDAY((DATE(YEAR($B519), MONTH($B519)+INDEX(Settings!$AM$19:$AM$33, MATCH(F$10, Settings!$Y$19:$Y$33, 0)), IF(INDEX(Settings!$AQ$19:$AQ$33, MATCH(F$10, Settings!$Y$19:$Y$33, 0))=0, DAY($B519), INDEX(Settings!$AQ$19:$AQ$33, MATCH(F$10, Settings!$Y$19:$Y$33, 0))))-1), 1, Settings!$AY$23:$AY$38), ""))</f>
        <v/>
      </c>
      <c r="BF519" s="119" t="str">
        <f>IF(OR(G$10="", $B519="", G519="", BF$9=""), "", IFERROR(WORKDAY((DATE(YEAR($B519), MONTH($B519)+INDEX(Settings!$AM$19:$AM$33, MATCH(G$10, Settings!$Y$19:$Y$33, 0)), IF(INDEX(Settings!$AQ$19:$AQ$33, MATCH(G$10, Settings!$Y$19:$Y$33, 0))=0, DAY($B519), INDEX(Settings!$AQ$19:$AQ$33, MATCH(G$10, Settings!$Y$19:$Y$33, 0))))-1), 1, Settings!$AY$23:$AY$38), ""))</f>
        <v/>
      </c>
      <c r="BG519" s="119" t="str">
        <f>IF(OR(H$10="", $B519="", H519="", BG$9=""), "", IFERROR(WORKDAY((DATE(YEAR($B519), MONTH($B519)+INDEX(Settings!$AM$19:$AM$33, MATCH(H$10, Settings!$Y$19:$Y$33, 0)), IF(INDEX(Settings!$AQ$19:$AQ$33, MATCH(H$10, Settings!$Y$19:$Y$33, 0))=0, DAY($B519), INDEX(Settings!$AQ$19:$AQ$33, MATCH(H$10, Settings!$Y$19:$Y$33, 0))))-1), 1, Settings!$AY$23:$AY$38), ""))</f>
        <v/>
      </c>
      <c r="BH519" s="119" t="str">
        <f>IF(OR(I$10="", $B519="", I519="", BH$9=""), "", IFERROR(WORKDAY((DATE(YEAR($B519), MONTH($B519)+INDEX(Settings!$AM$19:$AM$33, MATCH(I$10, Settings!$Y$19:$Y$33, 0)), IF(INDEX(Settings!$AQ$19:$AQ$33, MATCH(I$10, Settings!$Y$19:$Y$33, 0))=0, DAY($B519), INDEX(Settings!$AQ$19:$AQ$33, MATCH(I$10, Settings!$Y$19:$Y$33, 0))))-1), 1, Settings!$AY$23:$AY$38), ""))</f>
        <v/>
      </c>
      <c r="BI519" s="119" t="str">
        <f>IF(OR(J$10="", $B519="", J519="", BI$9=""), "", IFERROR(WORKDAY((DATE(YEAR($B519), MONTH($B519)+INDEX(Settings!$AM$19:$AM$33, MATCH(J$10, Settings!$Y$19:$Y$33, 0)), IF(INDEX(Settings!$AQ$19:$AQ$33, MATCH(J$10, Settings!$Y$19:$Y$33, 0))=0, DAY($B519), INDEX(Settings!$AQ$19:$AQ$33, MATCH(J$10, Settings!$Y$19:$Y$33, 0))))-1), 1, Settings!$AY$23:$AY$38), ""))</f>
        <v/>
      </c>
      <c r="BJ519" s="119" t="str">
        <f>IF(OR(K$10="", $B519="", K519="", BJ$9=""), "", IFERROR(WORKDAY((DATE(YEAR($B519), MONTH($B519)+INDEX(Settings!$AM$19:$AM$33, MATCH(K$10, Settings!$Y$19:$Y$33, 0)), IF(INDEX(Settings!$AQ$19:$AQ$33, MATCH(K$10, Settings!$Y$19:$Y$33, 0))=0, DAY($B519), INDEX(Settings!$AQ$19:$AQ$33, MATCH(K$10, Settings!$Y$19:$Y$33, 0))))-1), 1, Settings!$AY$23:$AY$38), ""))</f>
        <v/>
      </c>
      <c r="BK519" s="119" t="str">
        <f>IF(OR(L$10="", $B519="", L519="", BK$9=""), "", IFERROR(WORKDAY((DATE(YEAR($B519), MONTH($B519)+INDEX(Settings!$AM$19:$AM$33, MATCH(L$10, Settings!$Y$19:$Y$33, 0)), IF(INDEX(Settings!$AQ$19:$AQ$33, MATCH(L$10, Settings!$Y$19:$Y$33, 0))=0, DAY($B519), INDEX(Settings!$AQ$19:$AQ$33, MATCH(L$10, Settings!$Y$19:$Y$33, 0))))-1), 1, Settings!$AY$23:$AY$38), ""))</f>
        <v/>
      </c>
      <c r="BL519" s="119" t="str">
        <f>IF(OR(M$10="", $B519="", M519="", BL$9=""), "", IFERROR(WORKDAY((DATE(YEAR($B519), MONTH($B519)+INDEX(Settings!$AM$19:$AM$33, MATCH(M$10, Settings!$Y$19:$Y$33, 0)), IF(INDEX(Settings!$AQ$19:$AQ$33, MATCH(M$10, Settings!$Y$19:$Y$33, 0))=0, DAY($B519), INDEX(Settings!$AQ$19:$AQ$33, MATCH(M$10, Settings!$Y$19:$Y$33, 0))))-1), 1, Settings!$AY$23:$AY$38), ""))</f>
        <v/>
      </c>
      <c r="BM519" s="119" t="str">
        <f>IF(OR(N$10="", $B519="", N519="", BM$9=""), "", IFERROR(WORKDAY((DATE(YEAR($B519), MONTH($B519)+INDEX(Settings!$AM$19:$AM$33, MATCH(N$10, Settings!$Y$19:$Y$33, 0)), IF(INDEX(Settings!$AQ$19:$AQ$33, MATCH(N$10, Settings!$Y$19:$Y$33, 0))=0, DAY($B519), INDEX(Settings!$AQ$19:$AQ$33, MATCH(N$10, Settings!$Y$19:$Y$33, 0))))-1), 1, Settings!$AY$23:$AY$38), ""))</f>
        <v/>
      </c>
      <c r="BN519" s="119" t="str">
        <f>IF(OR(O$10="", $B519="", O519="", BN$9=""), "", IFERROR(WORKDAY((DATE(YEAR($B519), MONTH($B519)+INDEX(Settings!$AM$19:$AM$33, MATCH(O$10, Settings!$Y$19:$Y$33, 0)), IF(INDEX(Settings!$AQ$19:$AQ$33, MATCH(O$10, Settings!$Y$19:$Y$33, 0))=0, DAY($B519), INDEX(Settings!$AQ$19:$AQ$33, MATCH(O$10, Settings!$Y$19:$Y$33, 0))))-1), 1, Settings!$AY$23:$AY$38), ""))</f>
        <v/>
      </c>
      <c r="BO519" s="119" t="str">
        <f>IF(OR(P$10="", $B519="", P519="", BO$9=""), "", IFERROR(WORKDAY((DATE(YEAR($B519), MONTH($B519)+INDEX(Settings!$AM$19:$AM$33, MATCH(P$10, Settings!$Y$19:$Y$33, 0)), IF(INDEX(Settings!$AQ$19:$AQ$33, MATCH(P$10, Settings!$Y$19:$Y$33, 0))=0, DAY($B519), INDEX(Settings!$AQ$19:$AQ$33, MATCH(P$10, Settings!$Y$19:$Y$33, 0))))-1), 1, Settings!$AY$23:$AY$38), ""))</f>
        <v/>
      </c>
      <c r="BP519" s="120" t="str">
        <f>IF(OR(Q$10="", $B519="", Q519="", BP$9=""), "", IFERROR(WORKDAY((DATE(YEAR($B519), MONTH($B519)+INDEX(Settings!$AM$19:$AM$33, MATCH(Q$10, Settings!$Y$19:$Y$33, 0)), IF(INDEX(Settings!$AQ$19:$AQ$33, MATCH(Q$10, Settings!$Y$19:$Y$33, 0))=0, DAY($B519), INDEX(Settings!$AQ$19:$AQ$33, MATCH(Q$10, Settings!$Y$19:$Y$33, 0))))-1), 1, Settings!$AY$23:$AY$38), ""))</f>
        <v/>
      </c>
      <c r="BR519" s="118" t="str">
        <f>IF(BB519="", "", IF(BB519&lt;=$B519, WORKDAY(DATE(YEAR($BB519), MONTH(BB519)+1, DAY(BB519)-1), 1, Settings!$AY$23:$AY$38), BB519))</f>
        <v/>
      </c>
      <c r="BS519" s="119" t="str">
        <f>IF(BC519="", "", IF(BC519&lt;=$B519, WORKDAY(DATE(YEAR($BB519), MONTH(BC519)+1, DAY(BC519)-1), 1, Settings!$AY$23:$AY$38), BC519))</f>
        <v/>
      </c>
      <c r="BT519" s="119" t="str">
        <f>IF(BD519="", "", IF(BD519&lt;=$B519, WORKDAY(DATE(YEAR($BB519), MONTH(BD519)+1, DAY(BD519)-1), 1, Settings!$AY$23:$AY$38), BD519))</f>
        <v/>
      </c>
      <c r="BU519" s="119" t="str">
        <f>IF(BE519="", "", IF(BE519&lt;=$B519, WORKDAY(DATE(YEAR($BB519), MONTH(BE519)+1, DAY(BE519)-1), 1, Settings!$AY$23:$AY$38), BE519))</f>
        <v/>
      </c>
      <c r="BV519" s="119" t="str">
        <f>IF(BF519="", "", IF(BF519&lt;=$B519, WORKDAY(DATE(YEAR($BB519), MONTH(BF519)+1, DAY(BF519)-1), 1, Settings!$AY$23:$AY$38), BF519))</f>
        <v/>
      </c>
      <c r="BW519" s="119" t="str">
        <f>IF(BG519="", "", IF(BG519&lt;=$B519, WORKDAY(DATE(YEAR($BB519), MONTH(BG519)+1, DAY(BG519)-1), 1, Settings!$AY$23:$AY$38), BG519))</f>
        <v/>
      </c>
      <c r="BX519" s="119" t="str">
        <f>IF(BH519="", "", IF(BH519&lt;=$B519, WORKDAY(DATE(YEAR($BB519), MONTH(BH519)+1, DAY(BH519)-1), 1, Settings!$AY$23:$AY$38), BH519))</f>
        <v/>
      </c>
      <c r="BY519" s="119" t="str">
        <f>IF(BI519="", "", IF(BI519&lt;=$B519, WORKDAY(DATE(YEAR($BB519), MONTH(BI519)+1, DAY(BI519)-1), 1, Settings!$AY$23:$AY$38), BI519))</f>
        <v/>
      </c>
      <c r="BZ519" s="119" t="str">
        <f>IF(BJ519="", "", IF(BJ519&lt;=$B519, WORKDAY(DATE(YEAR($BB519), MONTH(BJ519)+1, DAY(BJ519)-1), 1, Settings!$AY$23:$AY$38), BJ519))</f>
        <v/>
      </c>
      <c r="CA519" s="119" t="str">
        <f>IF(BK519="", "", IF(BK519&lt;=$B519, WORKDAY(DATE(YEAR($BB519), MONTH(BK519)+1, DAY(BK519)-1), 1, Settings!$AY$23:$AY$38), BK519))</f>
        <v/>
      </c>
      <c r="CB519" s="119" t="str">
        <f>IF(BL519="", "", IF(BL519&lt;=$B519, WORKDAY(DATE(YEAR($BB519), MONTH(BL519)+1, DAY(BL519)-1), 1, Settings!$AY$23:$AY$38), BL519))</f>
        <v/>
      </c>
      <c r="CC519" s="119" t="str">
        <f>IF(BM519="", "", IF(BM519&lt;=$B519, WORKDAY(DATE(YEAR($BB519), MONTH(BM519)+1, DAY(BM519)-1), 1, Settings!$AY$23:$AY$38), BM519))</f>
        <v/>
      </c>
      <c r="CD519" s="119" t="str">
        <f>IF(BN519="", "", IF(BN519&lt;=$B519, WORKDAY(DATE(YEAR($BB519), MONTH(BN519)+1, DAY(BN519)-1), 1, Settings!$AY$23:$AY$38), BN519))</f>
        <v/>
      </c>
      <c r="CE519" s="119" t="str">
        <f>IF(BO519="", "", IF(BO519&lt;=$B519, WORKDAY(DATE(YEAR($BB519), MONTH(BO519)+1, DAY(BO519)-1), 1, Settings!$AY$23:$AY$38), BO519))</f>
        <v/>
      </c>
      <c r="CF519" s="120" t="str">
        <f>IF(BP519="", "", IF(BP519&lt;=$B519, WORKDAY(DATE(YEAR($BB519), MONTH(BP519)+1, DAY(BP519)-1), 1, Settings!$AY$23:$AY$38), BP519))</f>
        <v/>
      </c>
      <c r="CH519" s="48" t="str">
        <f t="shared" si="221"/>
        <v/>
      </c>
      <c r="CI519" s="49" t="str">
        <f t="shared" si="222"/>
        <v/>
      </c>
      <c r="CJ519" s="49" t="str">
        <f t="shared" si="223"/>
        <v/>
      </c>
      <c r="CK519" s="49" t="str">
        <f t="shared" si="224"/>
        <v/>
      </c>
      <c r="CL519" s="49" t="str">
        <f t="shared" si="225"/>
        <v/>
      </c>
      <c r="CM519" s="49" t="str">
        <f t="shared" si="226"/>
        <v/>
      </c>
      <c r="CN519" s="49" t="str">
        <f t="shared" si="227"/>
        <v/>
      </c>
      <c r="CO519" s="49" t="str">
        <f t="shared" si="228"/>
        <v/>
      </c>
      <c r="CP519" s="49" t="str">
        <f t="shared" si="229"/>
        <v/>
      </c>
      <c r="CQ519" s="49" t="str">
        <f t="shared" si="230"/>
        <v/>
      </c>
      <c r="CR519" s="49" t="str">
        <f t="shared" si="231"/>
        <v/>
      </c>
      <c r="CS519" s="49" t="str">
        <f t="shared" si="232"/>
        <v/>
      </c>
      <c r="CT519" s="49" t="str">
        <f t="shared" si="233"/>
        <v/>
      </c>
      <c r="CU519" s="49" t="str">
        <f t="shared" si="234"/>
        <v/>
      </c>
      <c r="CV519" s="16" t="str">
        <f t="shared" si="235"/>
        <v/>
      </c>
      <c r="CX519" s="48" t="str">
        <f t="shared" si="236"/>
        <v/>
      </c>
      <c r="CY519" s="49" t="str">
        <f t="shared" si="237"/>
        <v/>
      </c>
      <c r="CZ519" s="49" t="str">
        <f t="shared" si="238"/>
        <v/>
      </c>
      <c r="DA519" s="49" t="str">
        <f t="shared" si="239"/>
        <v/>
      </c>
      <c r="DB519" s="49" t="str">
        <f t="shared" si="240"/>
        <v/>
      </c>
      <c r="DC519" s="49" t="str">
        <f t="shared" si="241"/>
        <v/>
      </c>
      <c r="DD519" s="49" t="str">
        <f t="shared" si="242"/>
        <v/>
      </c>
      <c r="DE519" s="49" t="str">
        <f t="shared" si="243"/>
        <v/>
      </c>
      <c r="DF519" s="49" t="str">
        <f t="shared" si="244"/>
        <v/>
      </c>
      <c r="DG519" s="49" t="str">
        <f t="shared" si="245"/>
        <v/>
      </c>
      <c r="DH519" s="49" t="str">
        <f t="shared" si="246"/>
        <v/>
      </c>
      <c r="DI519" s="49" t="str">
        <f t="shared" si="247"/>
        <v/>
      </c>
      <c r="DJ519" s="49" t="str">
        <f t="shared" si="248"/>
        <v/>
      </c>
      <c r="DK519" s="49" t="str">
        <f t="shared" si="249"/>
        <v/>
      </c>
      <c r="DL519" s="16" t="str">
        <f t="shared" si="250"/>
        <v/>
      </c>
      <c r="DN519" s="17" t="str">
        <f t="shared" si="251"/>
        <v>Nov 2020</v>
      </c>
    </row>
    <row r="520" spans="1:118" x14ac:dyDescent="0.25">
      <c r="A520" s="30"/>
      <c r="B520" s="102">
        <f>IF(B519="", "", IFERROR(IF(B519+1&gt;Settings!$G$25, "", B519+1), ""))</f>
        <v>44156</v>
      </c>
      <c r="C520" s="294"/>
      <c r="D520" s="295"/>
      <c r="E520" s="295"/>
      <c r="F520" s="295"/>
      <c r="G520" s="295"/>
      <c r="H520" s="295"/>
      <c r="I520" s="295"/>
      <c r="J520" s="295"/>
      <c r="K520" s="295"/>
      <c r="L520" s="295"/>
      <c r="M520" s="295"/>
      <c r="N520" s="295"/>
      <c r="O520" s="295"/>
      <c r="P520" s="295"/>
      <c r="Q520" s="296"/>
      <c r="R520" s="30"/>
      <c r="T520" s="17" t="str">
        <f>IF($B520="", "", IF($B520&lt;Settings!$G$23, "Old", "New"))</f>
        <v>New</v>
      </c>
      <c r="AL520" s="118" t="str">
        <f>IF(OR($B520="", C520="", C$10="", AL$9), "", IFERROR($B520+INDEX(Settings!$AF$19:$AF$33, MATCH(C$10, Settings!$Y$19:$Y$33, 0))+IF(INDEX(Settings!$AI$19:$AI$33, MATCH(C$10, Settings!$Y$19:$Y$33, 0))="", 0, INDEX($AO$2:$AU$8, MATCH(TEXT($B520, "ddd"), $AN$2:$AN$8, 0), MATCH(INDEX(Settings!$AI$19:$AI$33, MATCH(C$10, Settings!$Y$19:$Y$33, 0)), $AO$1:$AU$1, 0))), 0))</f>
        <v/>
      </c>
      <c r="AM520" s="119" t="str">
        <f>IF(OR($B520="", D520="", D$10="", AM$9), "", IFERROR($B520+INDEX(Settings!$AF$19:$AF$33, MATCH(D$10, Settings!$Y$19:$Y$33, 0))+IF(INDEX(Settings!$AI$19:$AI$33, MATCH(D$10, Settings!$Y$19:$Y$33, 0))="", 0, INDEX($AO$2:$AU$8, MATCH(TEXT($B520, "ddd"), $AN$2:$AN$8, 0), MATCH(INDEX(Settings!$AI$19:$AI$33, MATCH(D$10, Settings!$Y$19:$Y$33, 0)), $AO$1:$AU$1, 0))), 0))</f>
        <v/>
      </c>
      <c r="AN520" s="119" t="str">
        <f>IF(OR($B520="", E520="", E$10="", AN$9), "", IFERROR($B520+INDEX(Settings!$AF$19:$AF$33, MATCH(E$10, Settings!$Y$19:$Y$33, 0))+IF(INDEX(Settings!$AI$19:$AI$33, MATCH(E$10, Settings!$Y$19:$Y$33, 0))="", 0, INDEX($AO$2:$AU$8, MATCH(TEXT($B520, "ddd"), $AN$2:$AN$8, 0), MATCH(INDEX(Settings!$AI$19:$AI$33, MATCH(E$10, Settings!$Y$19:$Y$33, 0)), $AO$1:$AU$1, 0))), 0))</f>
        <v/>
      </c>
      <c r="AO520" s="119" t="str">
        <f>IF(OR($B520="", F520="", F$10="", AO$9), "", IFERROR($B520+INDEX(Settings!$AF$19:$AF$33, MATCH(F$10, Settings!$Y$19:$Y$33, 0))+IF(INDEX(Settings!$AI$19:$AI$33, MATCH(F$10, Settings!$Y$19:$Y$33, 0))="", 0, INDEX($AO$2:$AU$8, MATCH(TEXT($B520, "ddd"), $AN$2:$AN$8, 0), MATCH(INDEX(Settings!$AI$19:$AI$33, MATCH(F$10, Settings!$Y$19:$Y$33, 0)), $AO$1:$AU$1, 0))), 0))</f>
        <v/>
      </c>
      <c r="AP520" s="119" t="str">
        <f>IF(OR($B520="", G520="", G$10="", AP$9), "", IFERROR($B520+INDEX(Settings!$AF$19:$AF$33, MATCH(G$10, Settings!$Y$19:$Y$33, 0))+IF(INDEX(Settings!$AI$19:$AI$33, MATCH(G$10, Settings!$Y$19:$Y$33, 0))="", 0, INDEX($AO$2:$AU$8, MATCH(TEXT($B520, "ddd"), $AN$2:$AN$8, 0), MATCH(INDEX(Settings!$AI$19:$AI$33, MATCH(G$10, Settings!$Y$19:$Y$33, 0)), $AO$1:$AU$1, 0))), 0))</f>
        <v/>
      </c>
      <c r="AQ520" s="119" t="str">
        <f>IF(OR($B520="", H520="", H$10="", AQ$9), "", IFERROR($B520+INDEX(Settings!$AF$19:$AF$33, MATCH(H$10, Settings!$Y$19:$Y$33, 0))+IF(INDEX(Settings!$AI$19:$AI$33, MATCH(H$10, Settings!$Y$19:$Y$33, 0))="", 0, INDEX($AO$2:$AU$8, MATCH(TEXT($B520, "ddd"), $AN$2:$AN$8, 0), MATCH(INDEX(Settings!$AI$19:$AI$33, MATCH(H$10, Settings!$Y$19:$Y$33, 0)), $AO$1:$AU$1, 0))), 0))</f>
        <v/>
      </c>
      <c r="AR520" s="119" t="str">
        <f>IF(OR($B520="", I520="", I$10="", AR$9), "", IFERROR($B520+INDEX(Settings!$AF$19:$AF$33, MATCH(I$10, Settings!$Y$19:$Y$33, 0))+IF(INDEX(Settings!$AI$19:$AI$33, MATCH(I$10, Settings!$Y$19:$Y$33, 0))="", 0, INDEX($AO$2:$AU$8, MATCH(TEXT($B520, "ddd"), $AN$2:$AN$8, 0), MATCH(INDEX(Settings!$AI$19:$AI$33, MATCH(I$10, Settings!$Y$19:$Y$33, 0)), $AO$1:$AU$1, 0))), 0))</f>
        <v/>
      </c>
      <c r="AS520" s="119" t="str">
        <f>IF(OR($B520="", J520="", J$10="", AS$9), "", IFERROR($B520+INDEX(Settings!$AF$19:$AF$33, MATCH(J$10, Settings!$Y$19:$Y$33, 0))+IF(INDEX(Settings!$AI$19:$AI$33, MATCH(J$10, Settings!$Y$19:$Y$33, 0))="", 0, INDEX($AO$2:$AU$8, MATCH(TEXT($B520, "ddd"), $AN$2:$AN$8, 0), MATCH(INDEX(Settings!$AI$19:$AI$33, MATCH(J$10, Settings!$Y$19:$Y$33, 0)), $AO$1:$AU$1, 0))), 0))</f>
        <v/>
      </c>
      <c r="AT520" s="119" t="str">
        <f>IF(OR($B520="", K520="", K$10="", AT$9), "", IFERROR($B520+INDEX(Settings!$AF$19:$AF$33, MATCH(K$10, Settings!$Y$19:$Y$33, 0))+IF(INDEX(Settings!$AI$19:$AI$33, MATCH(K$10, Settings!$Y$19:$Y$33, 0))="", 0, INDEX($AO$2:$AU$8, MATCH(TEXT($B520, "ddd"), $AN$2:$AN$8, 0), MATCH(INDEX(Settings!$AI$19:$AI$33, MATCH(K$10, Settings!$Y$19:$Y$33, 0)), $AO$1:$AU$1, 0))), 0))</f>
        <v/>
      </c>
      <c r="AU520" s="119" t="str">
        <f>IF(OR($B520="", L520="", L$10="", AU$9), "", IFERROR($B520+INDEX(Settings!$AF$19:$AF$33, MATCH(L$10, Settings!$Y$19:$Y$33, 0))+IF(INDEX(Settings!$AI$19:$AI$33, MATCH(L$10, Settings!$Y$19:$Y$33, 0))="", 0, INDEX($AO$2:$AU$8, MATCH(TEXT($B520, "ddd"), $AN$2:$AN$8, 0), MATCH(INDEX(Settings!$AI$19:$AI$33, MATCH(L$10, Settings!$Y$19:$Y$33, 0)), $AO$1:$AU$1, 0))), 0))</f>
        <v/>
      </c>
      <c r="AV520" s="119" t="str">
        <f>IF(OR($B520="", M520="", M$10="", AV$9), "", IFERROR($B520+INDEX(Settings!$AF$19:$AF$33, MATCH(M$10, Settings!$Y$19:$Y$33, 0))+IF(INDEX(Settings!$AI$19:$AI$33, MATCH(M$10, Settings!$Y$19:$Y$33, 0))="", 0, INDEX($AO$2:$AU$8, MATCH(TEXT($B520, "ddd"), $AN$2:$AN$8, 0), MATCH(INDEX(Settings!$AI$19:$AI$33, MATCH(M$10, Settings!$Y$19:$Y$33, 0)), $AO$1:$AU$1, 0))), 0))</f>
        <v/>
      </c>
      <c r="AW520" s="119" t="str">
        <f>IF(OR($B520="", N520="", N$10="", AW$9), "", IFERROR($B520+INDEX(Settings!$AF$19:$AF$33, MATCH(N$10, Settings!$Y$19:$Y$33, 0))+IF(INDEX(Settings!$AI$19:$AI$33, MATCH(N$10, Settings!$Y$19:$Y$33, 0))="", 0, INDEX($AO$2:$AU$8, MATCH(TEXT($B520, "ddd"), $AN$2:$AN$8, 0), MATCH(INDEX(Settings!$AI$19:$AI$33, MATCH(N$10, Settings!$Y$19:$Y$33, 0)), $AO$1:$AU$1, 0))), 0))</f>
        <v/>
      </c>
      <c r="AX520" s="119" t="str">
        <f>IF(OR($B520="", O520="", O$10="", AX$9), "", IFERROR($B520+INDEX(Settings!$AF$19:$AF$33, MATCH(O$10, Settings!$Y$19:$Y$33, 0))+IF(INDEX(Settings!$AI$19:$AI$33, MATCH(O$10, Settings!$Y$19:$Y$33, 0))="", 0, INDEX($AO$2:$AU$8, MATCH(TEXT($B520, "ddd"), $AN$2:$AN$8, 0), MATCH(INDEX(Settings!$AI$19:$AI$33, MATCH(O$10, Settings!$Y$19:$Y$33, 0)), $AO$1:$AU$1, 0))), 0))</f>
        <v/>
      </c>
      <c r="AY520" s="119" t="str">
        <f>IF(OR($B520="", P520="", P$10="", AY$9), "", IFERROR($B520+INDEX(Settings!$AF$19:$AF$33, MATCH(P$10, Settings!$Y$19:$Y$33, 0))+IF(INDEX(Settings!$AI$19:$AI$33, MATCH(P$10, Settings!$Y$19:$Y$33, 0))="", 0, INDEX($AO$2:$AU$8, MATCH(TEXT($B520, "ddd"), $AN$2:$AN$8, 0), MATCH(INDEX(Settings!$AI$19:$AI$33, MATCH(P$10, Settings!$Y$19:$Y$33, 0)), $AO$1:$AU$1, 0))), 0))</f>
        <v/>
      </c>
      <c r="AZ520" s="120" t="str">
        <f>IF(OR($B520="", Q520="", Q$10="", AZ$9), "", IFERROR($B520+INDEX(Settings!$AF$19:$AF$33, MATCH(Q$10, Settings!$Y$19:$Y$33, 0))+IF(INDEX(Settings!$AI$19:$AI$33, MATCH(Q$10, Settings!$Y$19:$Y$33, 0))="", 0, INDEX($AO$2:$AU$8, MATCH(TEXT($B520, "ddd"), $AN$2:$AN$8, 0), MATCH(INDEX(Settings!$AI$19:$AI$33, MATCH(Q$10, Settings!$Y$19:$Y$33, 0)), $AO$1:$AU$1, 0))), 0))</f>
        <v/>
      </c>
      <c r="BB520" s="118" t="str">
        <f>IF(OR(C$10="", $B520="", C520="", BB$9=""), "", IFERROR(WORKDAY((DATE(YEAR($B520), MONTH($B520)+INDEX(Settings!$AM$19:$AM$33, MATCH(C$10, Settings!$Y$19:$Y$33, 0)), IF(INDEX(Settings!$AQ$19:$AQ$33, MATCH(C$10, Settings!$Y$19:$Y$33, 0))=0, DAY($B520), INDEX(Settings!$AQ$19:$AQ$33, MATCH(C$10, Settings!$Y$19:$Y$33, 0))))-1), 1, Settings!$AY$23:$AY$38), ""))</f>
        <v/>
      </c>
      <c r="BC520" s="119" t="str">
        <f>IF(OR(D$10="", $B520="", D520="", BC$9=""), "", IFERROR(WORKDAY((DATE(YEAR($B520), MONTH($B520)+INDEX(Settings!$AM$19:$AM$33, MATCH(D$10, Settings!$Y$19:$Y$33, 0)), IF(INDEX(Settings!$AQ$19:$AQ$33, MATCH(D$10, Settings!$Y$19:$Y$33, 0))=0, DAY($B520), INDEX(Settings!$AQ$19:$AQ$33, MATCH(D$10, Settings!$Y$19:$Y$33, 0))))-1), 1, Settings!$AY$23:$AY$38), ""))</f>
        <v/>
      </c>
      <c r="BD520" s="119" t="str">
        <f>IF(OR(E$10="", $B520="", E520="", BD$9=""), "", IFERROR(WORKDAY((DATE(YEAR($B520), MONTH($B520)+INDEX(Settings!$AM$19:$AM$33, MATCH(E$10, Settings!$Y$19:$Y$33, 0)), IF(INDEX(Settings!$AQ$19:$AQ$33, MATCH(E$10, Settings!$Y$19:$Y$33, 0))=0, DAY($B520), INDEX(Settings!$AQ$19:$AQ$33, MATCH(E$10, Settings!$Y$19:$Y$33, 0))))-1), 1, Settings!$AY$23:$AY$38), ""))</f>
        <v/>
      </c>
      <c r="BE520" s="119" t="str">
        <f>IF(OR(F$10="", $B520="", F520="", BE$9=""), "", IFERROR(WORKDAY((DATE(YEAR($B520), MONTH($B520)+INDEX(Settings!$AM$19:$AM$33, MATCH(F$10, Settings!$Y$19:$Y$33, 0)), IF(INDEX(Settings!$AQ$19:$AQ$33, MATCH(F$10, Settings!$Y$19:$Y$33, 0))=0, DAY($B520), INDEX(Settings!$AQ$19:$AQ$33, MATCH(F$10, Settings!$Y$19:$Y$33, 0))))-1), 1, Settings!$AY$23:$AY$38), ""))</f>
        <v/>
      </c>
      <c r="BF520" s="119" t="str">
        <f>IF(OR(G$10="", $B520="", G520="", BF$9=""), "", IFERROR(WORKDAY((DATE(YEAR($B520), MONTH($B520)+INDEX(Settings!$AM$19:$AM$33, MATCH(G$10, Settings!$Y$19:$Y$33, 0)), IF(INDEX(Settings!$AQ$19:$AQ$33, MATCH(G$10, Settings!$Y$19:$Y$33, 0))=0, DAY($B520), INDEX(Settings!$AQ$19:$AQ$33, MATCH(G$10, Settings!$Y$19:$Y$33, 0))))-1), 1, Settings!$AY$23:$AY$38), ""))</f>
        <v/>
      </c>
      <c r="BG520" s="119" t="str">
        <f>IF(OR(H$10="", $B520="", H520="", BG$9=""), "", IFERROR(WORKDAY((DATE(YEAR($B520), MONTH($B520)+INDEX(Settings!$AM$19:$AM$33, MATCH(H$10, Settings!$Y$19:$Y$33, 0)), IF(INDEX(Settings!$AQ$19:$AQ$33, MATCH(H$10, Settings!$Y$19:$Y$33, 0))=0, DAY($B520), INDEX(Settings!$AQ$19:$AQ$33, MATCH(H$10, Settings!$Y$19:$Y$33, 0))))-1), 1, Settings!$AY$23:$AY$38), ""))</f>
        <v/>
      </c>
      <c r="BH520" s="119" t="str">
        <f>IF(OR(I$10="", $B520="", I520="", BH$9=""), "", IFERROR(WORKDAY((DATE(YEAR($B520), MONTH($B520)+INDEX(Settings!$AM$19:$AM$33, MATCH(I$10, Settings!$Y$19:$Y$33, 0)), IF(INDEX(Settings!$AQ$19:$AQ$33, MATCH(I$10, Settings!$Y$19:$Y$33, 0))=0, DAY($B520), INDEX(Settings!$AQ$19:$AQ$33, MATCH(I$10, Settings!$Y$19:$Y$33, 0))))-1), 1, Settings!$AY$23:$AY$38), ""))</f>
        <v/>
      </c>
      <c r="BI520" s="119" t="str">
        <f>IF(OR(J$10="", $B520="", J520="", BI$9=""), "", IFERROR(WORKDAY((DATE(YEAR($B520), MONTH($B520)+INDEX(Settings!$AM$19:$AM$33, MATCH(J$10, Settings!$Y$19:$Y$33, 0)), IF(INDEX(Settings!$AQ$19:$AQ$33, MATCH(J$10, Settings!$Y$19:$Y$33, 0))=0, DAY($B520), INDEX(Settings!$AQ$19:$AQ$33, MATCH(J$10, Settings!$Y$19:$Y$33, 0))))-1), 1, Settings!$AY$23:$AY$38), ""))</f>
        <v/>
      </c>
      <c r="BJ520" s="119" t="str">
        <f>IF(OR(K$10="", $B520="", K520="", BJ$9=""), "", IFERROR(WORKDAY((DATE(YEAR($B520), MONTH($B520)+INDEX(Settings!$AM$19:$AM$33, MATCH(K$10, Settings!$Y$19:$Y$33, 0)), IF(INDEX(Settings!$AQ$19:$AQ$33, MATCH(K$10, Settings!$Y$19:$Y$33, 0))=0, DAY($B520), INDEX(Settings!$AQ$19:$AQ$33, MATCH(K$10, Settings!$Y$19:$Y$33, 0))))-1), 1, Settings!$AY$23:$AY$38), ""))</f>
        <v/>
      </c>
      <c r="BK520" s="119" t="str">
        <f>IF(OR(L$10="", $B520="", L520="", BK$9=""), "", IFERROR(WORKDAY((DATE(YEAR($B520), MONTH($B520)+INDEX(Settings!$AM$19:$AM$33, MATCH(L$10, Settings!$Y$19:$Y$33, 0)), IF(INDEX(Settings!$AQ$19:$AQ$33, MATCH(L$10, Settings!$Y$19:$Y$33, 0))=0, DAY($B520), INDEX(Settings!$AQ$19:$AQ$33, MATCH(L$10, Settings!$Y$19:$Y$33, 0))))-1), 1, Settings!$AY$23:$AY$38), ""))</f>
        <v/>
      </c>
      <c r="BL520" s="119" t="str">
        <f>IF(OR(M$10="", $B520="", M520="", BL$9=""), "", IFERROR(WORKDAY((DATE(YEAR($B520), MONTH($B520)+INDEX(Settings!$AM$19:$AM$33, MATCH(M$10, Settings!$Y$19:$Y$33, 0)), IF(INDEX(Settings!$AQ$19:$AQ$33, MATCH(M$10, Settings!$Y$19:$Y$33, 0))=0, DAY($B520), INDEX(Settings!$AQ$19:$AQ$33, MATCH(M$10, Settings!$Y$19:$Y$33, 0))))-1), 1, Settings!$AY$23:$AY$38), ""))</f>
        <v/>
      </c>
      <c r="BM520" s="119" t="str">
        <f>IF(OR(N$10="", $B520="", N520="", BM$9=""), "", IFERROR(WORKDAY((DATE(YEAR($B520), MONTH($B520)+INDEX(Settings!$AM$19:$AM$33, MATCH(N$10, Settings!$Y$19:$Y$33, 0)), IF(INDEX(Settings!$AQ$19:$AQ$33, MATCH(N$10, Settings!$Y$19:$Y$33, 0))=0, DAY($B520), INDEX(Settings!$AQ$19:$AQ$33, MATCH(N$10, Settings!$Y$19:$Y$33, 0))))-1), 1, Settings!$AY$23:$AY$38), ""))</f>
        <v/>
      </c>
      <c r="BN520" s="119" t="str">
        <f>IF(OR(O$10="", $B520="", O520="", BN$9=""), "", IFERROR(WORKDAY((DATE(YEAR($B520), MONTH($B520)+INDEX(Settings!$AM$19:$AM$33, MATCH(O$10, Settings!$Y$19:$Y$33, 0)), IF(INDEX(Settings!$AQ$19:$AQ$33, MATCH(O$10, Settings!$Y$19:$Y$33, 0))=0, DAY($B520), INDEX(Settings!$AQ$19:$AQ$33, MATCH(O$10, Settings!$Y$19:$Y$33, 0))))-1), 1, Settings!$AY$23:$AY$38), ""))</f>
        <v/>
      </c>
      <c r="BO520" s="119" t="str">
        <f>IF(OR(P$10="", $B520="", P520="", BO$9=""), "", IFERROR(WORKDAY((DATE(YEAR($B520), MONTH($B520)+INDEX(Settings!$AM$19:$AM$33, MATCH(P$10, Settings!$Y$19:$Y$33, 0)), IF(INDEX(Settings!$AQ$19:$AQ$33, MATCH(P$10, Settings!$Y$19:$Y$33, 0))=0, DAY($B520), INDEX(Settings!$AQ$19:$AQ$33, MATCH(P$10, Settings!$Y$19:$Y$33, 0))))-1), 1, Settings!$AY$23:$AY$38), ""))</f>
        <v/>
      </c>
      <c r="BP520" s="120" t="str">
        <f>IF(OR(Q$10="", $B520="", Q520="", BP$9=""), "", IFERROR(WORKDAY((DATE(YEAR($B520), MONTH($B520)+INDEX(Settings!$AM$19:$AM$33, MATCH(Q$10, Settings!$Y$19:$Y$33, 0)), IF(INDEX(Settings!$AQ$19:$AQ$33, MATCH(Q$10, Settings!$Y$19:$Y$33, 0))=0, DAY($B520), INDEX(Settings!$AQ$19:$AQ$33, MATCH(Q$10, Settings!$Y$19:$Y$33, 0))))-1), 1, Settings!$AY$23:$AY$38), ""))</f>
        <v/>
      </c>
      <c r="BR520" s="118" t="str">
        <f>IF(BB520="", "", IF(BB520&lt;=$B520, WORKDAY(DATE(YEAR($BB520), MONTH(BB520)+1, DAY(BB520)-1), 1, Settings!$AY$23:$AY$38), BB520))</f>
        <v/>
      </c>
      <c r="BS520" s="119" t="str">
        <f>IF(BC520="", "", IF(BC520&lt;=$B520, WORKDAY(DATE(YEAR($BB520), MONTH(BC520)+1, DAY(BC520)-1), 1, Settings!$AY$23:$AY$38), BC520))</f>
        <v/>
      </c>
      <c r="BT520" s="119" t="str">
        <f>IF(BD520="", "", IF(BD520&lt;=$B520, WORKDAY(DATE(YEAR($BB520), MONTH(BD520)+1, DAY(BD520)-1), 1, Settings!$AY$23:$AY$38), BD520))</f>
        <v/>
      </c>
      <c r="BU520" s="119" t="str">
        <f>IF(BE520="", "", IF(BE520&lt;=$B520, WORKDAY(DATE(YEAR($BB520), MONTH(BE520)+1, DAY(BE520)-1), 1, Settings!$AY$23:$AY$38), BE520))</f>
        <v/>
      </c>
      <c r="BV520" s="119" t="str">
        <f>IF(BF520="", "", IF(BF520&lt;=$B520, WORKDAY(DATE(YEAR($BB520), MONTH(BF520)+1, DAY(BF520)-1), 1, Settings!$AY$23:$AY$38), BF520))</f>
        <v/>
      </c>
      <c r="BW520" s="119" t="str">
        <f>IF(BG520="", "", IF(BG520&lt;=$B520, WORKDAY(DATE(YEAR($BB520), MONTH(BG520)+1, DAY(BG520)-1), 1, Settings!$AY$23:$AY$38), BG520))</f>
        <v/>
      </c>
      <c r="BX520" s="119" t="str">
        <f>IF(BH520="", "", IF(BH520&lt;=$B520, WORKDAY(DATE(YEAR($BB520), MONTH(BH520)+1, DAY(BH520)-1), 1, Settings!$AY$23:$AY$38), BH520))</f>
        <v/>
      </c>
      <c r="BY520" s="119" t="str">
        <f>IF(BI520="", "", IF(BI520&lt;=$B520, WORKDAY(DATE(YEAR($BB520), MONTH(BI520)+1, DAY(BI520)-1), 1, Settings!$AY$23:$AY$38), BI520))</f>
        <v/>
      </c>
      <c r="BZ520" s="119" t="str">
        <f>IF(BJ520="", "", IF(BJ520&lt;=$B520, WORKDAY(DATE(YEAR($BB520), MONTH(BJ520)+1, DAY(BJ520)-1), 1, Settings!$AY$23:$AY$38), BJ520))</f>
        <v/>
      </c>
      <c r="CA520" s="119" t="str">
        <f>IF(BK520="", "", IF(BK520&lt;=$B520, WORKDAY(DATE(YEAR($BB520), MONTH(BK520)+1, DAY(BK520)-1), 1, Settings!$AY$23:$AY$38), BK520))</f>
        <v/>
      </c>
      <c r="CB520" s="119" t="str">
        <f>IF(BL520="", "", IF(BL520&lt;=$B520, WORKDAY(DATE(YEAR($BB520), MONTH(BL520)+1, DAY(BL520)-1), 1, Settings!$AY$23:$AY$38), BL520))</f>
        <v/>
      </c>
      <c r="CC520" s="119" t="str">
        <f>IF(BM520="", "", IF(BM520&lt;=$B520, WORKDAY(DATE(YEAR($BB520), MONTH(BM520)+1, DAY(BM520)-1), 1, Settings!$AY$23:$AY$38), BM520))</f>
        <v/>
      </c>
      <c r="CD520" s="119" t="str">
        <f>IF(BN520="", "", IF(BN520&lt;=$B520, WORKDAY(DATE(YEAR($BB520), MONTH(BN520)+1, DAY(BN520)-1), 1, Settings!$AY$23:$AY$38), BN520))</f>
        <v/>
      </c>
      <c r="CE520" s="119" t="str">
        <f>IF(BO520="", "", IF(BO520&lt;=$B520, WORKDAY(DATE(YEAR($BB520), MONTH(BO520)+1, DAY(BO520)-1), 1, Settings!$AY$23:$AY$38), BO520))</f>
        <v/>
      </c>
      <c r="CF520" s="120" t="str">
        <f>IF(BP520="", "", IF(BP520&lt;=$B520, WORKDAY(DATE(YEAR($BB520), MONTH(BP520)+1, DAY(BP520)-1), 1, Settings!$AY$23:$AY$38), BP520))</f>
        <v/>
      </c>
      <c r="CH520" s="48" t="str">
        <f t="shared" si="221"/>
        <v/>
      </c>
      <c r="CI520" s="49" t="str">
        <f t="shared" si="222"/>
        <v/>
      </c>
      <c r="CJ520" s="49" t="str">
        <f t="shared" si="223"/>
        <v/>
      </c>
      <c r="CK520" s="49" t="str">
        <f t="shared" si="224"/>
        <v/>
      </c>
      <c r="CL520" s="49" t="str">
        <f t="shared" si="225"/>
        <v/>
      </c>
      <c r="CM520" s="49" t="str">
        <f t="shared" si="226"/>
        <v/>
      </c>
      <c r="CN520" s="49" t="str">
        <f t="shared" si="227"/>
        <v/>
      </c>
      <c r="CO520" s="49" t="str">
        <f t="shared" si="228"/>
        <v/>
      </c>
      <c r="CP520" s="49" t="str">
        <f t="shared" si="229"/>
        <v/>
      </c>
      <c r="CQ520" s="49" t="str">
        <f t="shared" si="230"/>
        <v/>
      </c>
      <c r="CR520" s="49" t="str">
        <f t="shared" si="231"/>
        <v/>
      </c>
      <c r="CS520" s="49" t="str">
        <f t="shared" si="232"/>
        <v/>
      </c>
      <c r="CT520" s="49" t="str">
        <f t="shared" si="233"/>
        <v/>
      </c>
      <c r="CU520" s="49" t="str">
        <f t="shared" si="234"/>
        <v/>
      </c>
      <c r="CV520" s="16" t="str">
        <f t="shared" si="235"/>
        <v/>
      </c>
      <c r="CX520" s="48" t="str">
        <f t="shared" si="236"/>
        <v/>
      </c>
      <c r="CY520" s="49" t="str">
        <f t="shared" si="237"/>
        <v/>
      </c>
      <c r="CZ520" s="49" t="str">
        <f t="shared" si="238"/>
        <v/>
      </c>
      <c r="DA520" s="49" t="str">
        <f t="shared" si="239"/>
        <v/>
      </c>
      <c r="DB520" s="49" t="str">
        <f t="shared" si="240"/>
        <v/>
      </c>
      <c r="DC520" s="49" t="str">
        <f t="shared" si="241"/>
        <v/>
      </c>
      <c r="DD520" s="49" t="str">
        <f t="shared" si="242"/>
        <v/>
      </c>
      <c r="DE520" s="49" t="str">
        <f t="shared" si="243"/>
        <v/>
      </c>
      <c r="DF520" s="49" t="str">
        <f t="shared" si="244"/>
        <v/>
      </c>
      <c r="DG520" s="49" t="str">
        <f t="shared" si="245"/>
        <v/>
      </c>
      <c r="DH520" s="49" t="str">
        <f t="shared" si="246"/>
        <v/>
      </c>
      <c r="DI520" s="49" t="str">
        <f t="shared" si="247"/>
        <v/>
      </c>
      <c r="DJ520" s="49" t="str">
        <f t="shared" si="248"/>
        <v/>
      </c>
      <c r="DK520" s="49" t="str">
        <f t="shared" si="249"/>
        <v/>
      </c>
      <c r="DL520" s="16" t="str">
        <f t="shared" si="250"/>
        <v/>
      </c>
      <c r="DN520" s="17" t="str">
        <f t="shared" si="251"/>
        <v>Nov 2020</v>
      </c>
    </row>
    <row r="521" spans="1:118" x14ac:dyDescent="0.25">
      <c r="A521" s="30"/>
      <c r="B521" s="102">
        <f>IF(B520="", "", IFERROR(IF(B520+1&gt;Settings!$G$25, "", B520+1), ""))</f>
        <v>44157</v>
      </c>
      <c r="C521" s="294"/>
      <c r="D521" s="295"/>
      <c r="E521" s="295"/>
      <c r="F521" s="295"/>
      <c r="G521" s="295"/>
      <c r="H521" s="295"/>
      <c r="I521" s="295"/>
      <c r="J521" s="295"/>
      <c r="K521" s="295"/>
      <c r="L521" s="295"/>
      <c r="M521" s="295"/>
      <c r="N521" s="295"/>
      <c r="O521" s="295"/>
      <c r="P521" s="295"/>
      <c r="Q521" s="296"/>
      <c r="R521" s="30"/>
      <c r="T521" s="17" t="str">
        <f>IF($B521="", "", IF($B521&lt;Settings!$G$23, "Old", "New"))</f>
        <v>New</v>
      </c>
      <c r="AL521" s="118" t="str">
        <f>IF(OR($B521="", C521="", C$10="", AL$9), "", IFERROR($B521+INDEX(Settings!$AF$19:$AF$33, MATCH(C$10, Settings!$Y$19:$Y$33, 0))+IF(INDEX(Settings!$AI$19:$AI$33, MATCH(C$10, Settings!$Y$19:$Y$33, 0))="", 0, INDEX($AO$2:$AU$8, MATCH(TEXT($B521, "ddd"), $AN$2:$AN$8, 0), MATCH(INDEX(Settings!$AI$19:$AI$33, MATCH(C$10, Settings!$Y$19:$Y$33, 0)), $AO$1:$AU$1, 0))), 0))</f>
        <v/>
      </c>
      <c r="AM521" s="119" t="str">
        <f>IF(OR($B521="", D521="", D$10="", AM$9), "", IFERROR($B521+INDEX(Settings!$AF$19:$AF$33, MATCH(D$10, Settings!$Y$19:$Y$33, 0))+IF(INDEX(Settings!$AI$19:$AI$33, MATCH(D$10, Settings!$Y$19:$Y$33, 0))="", 0, INDEX($AO$2:$AU$8, MATCH(TEXT($B521, "ddd"), $AN$2:$AN$8, 0), MATCH(INDEX(Settings!$AI$19:$AI$33, MATCH(D$10, Settings!$Y$19:$Y$33, 0)), $AO$1:$AU$1, 0))), 0))</f>
        <v/>
      </c>
      <c r="AN521" s="119" t="str">
        <f>IF(OR($B521="", E521="", E$10="", AN$9), "", IFERROR($B521+INDEX(Settings!$AF$19:$AF$33, MATCH(E$10, Settings!$Y$19:$Y$33, 0))+IF(INDEX(Settings!$AI$19:$AI$33, MATCH(E$10, Settings!$Y$19:$Y$33, 0))="", 0, INDEX($AO$2:$AU$8, MATCH(TEXT($B521, "ddd"), $AN$2:$AN$8, 0), MATCH(INDEX(Settings!$AI$19:$AI$33, MATCH(E$10, Settings!$Y$19:$Y$33, 0)), $AO$1:$AU$1, 0))), 0))</f>
        <v/>
      </c>
      <c r="AO521" s="119" t="str">
        <f>IF(OR($B521="", F521="", F$10="", AO$9), "", IFERROR($B521+INDEX(Settings!$AF$19:$AF$33, MATCH(F$10, Settings!$Y$19:$Y$33, 0))+IF(INDEX(Settings!$AI$19:$AI$33, MATCH(F$10, Settings!$Y$19:$Y$33, 0))="", 0, INDEX($AO$2:$AU$8, MATCH(TEXT($B521, "ddd"), $AN$2:$AN$8, 0), MATCH(INDEX(Settings!$AI$19:$AI$33, MATCH(F$10, Settings!$Y$19:$Y$33, 0)), $AO$1:$AU$1, 0))), 0))</f>
        <v/>
      </c>
      <c r="AP521" s="119" t="str">
        <f>IF(OR($B521="", G521="", G$10="", AP$9), "", IFERROR($B521+INDEX(Settings!$AF$19:$AF$33, MATCH(G$10, Settings!$Y$19:$Y$33, 0))+IF(INDEX(Settings!$AI$19:$AI$33, MATCH(G$10, Settings!$Y$19:$Y$33, 0))="", 0, INDEX($AO$2:$AU$8, MATCH(TEXT($B521, "ddd"), $AN$2:$AN$8, 0), MATCH(INDEX(Settings!$AI$19:$AI$33, MATCH(G$10, Settings!$Y$19:$Y$33, 0)), $AO$1:$AU$1, 0))), 0))</f>
        <v/>
      </c>
      <c r="AQ521" s="119" t="str">
        <f>IF(OR($B521="", H521="", H$10="", AQ$9), "", IFERROR($B521+INDEX(Settings!$AF$19:$AF$33, MATCH(H$10, Settings!$Y$19:$Y$33, 0))+IF(INDEX(Settings!$AI$19:$AI$33, MATCH(H$10, Settings!$Y$19:$Y$33, 0))="", 0, INDEX($AO$2:$AU$8, MATCH(TEXT($B521, "ddd"), $AN$2:$AN$8, 0), MATCH(INDEX(Settings!$AI$19:$AI$33, MATCH(H$10, Settings!$Y$19:$Y$33, 0)), $AO$1:$AU$1, 0))), 0))</f>
        <v/>
      </c>
      <c r="AR521" s="119" t="str">
        <f>IF(OR($B521="", I521="", I$10="", AR$9), "", IFERROR($B521+INDEX(Settings!$AF$19:$AF$33, MATCH(I$10, Settings!$Y$19:$Y$33, 0))+IF(INDEX(Settings!$AI$19:$AI$33, MATCH(I$10, Settings!$Y$19:$Y$33, 0))="", 0, INDEX($AO$2:$AU$8, MATCH(TEXT($B521, "ddd"), $AN$2:$AN$8, 0), MATCH(INDEX(Settings!$AI$19:$AI$33, MATCH(I$10, Settings!$Y$19:$Y$33, 0)), $AO$1:$AU$1, 0))), 0))</f>
        <v/>
      </c>
      <c r="AS521" s="119" t="str">
        <f>IF(OR($B521="", J521="", J$10="", AS$9), "", IFERROR($B521+INDEX(Settings!$AF$19:$AF$33, MATCH(J$10, Settings!$Y$19:$Y$33, 0))+IF(INDEX(Settings!$AI$19:$AI$33, MATCH(J$10, Settings!$Y$19:$Y$33, 0))="", 0, INDEX($AO$2:$AU$8, MATCH(TEXT($B521, "ddd"), $AN$2:$AN$8, 0), MATCH(INDEX(Settings!$AI$19:$AI$33, MATCH(J$10, Settings!$Y$19:$Y$33, 0)), $AO$1:$AU$1, 0))), 0))</f>
        <v/>
      </c>
      <c r="AT521" s="119" t="str">
        <f>IF(OR($B521="", K521="", K$10="", AT$9), "", IFERROR($B521+INDEX(Settings!$AF$19:$AF$33, MATCH(K$10, Settings!$Y$19:$Y$33, 0))+IF(INDEX(Settings!$AI$19:$AI$33, MATCH(K$10, Settings!$Y$19:$Y$33, 0))="", 0, INDEX($AO$2:$AU$8, MATCH(TEXT($B521, "ddd"), $AN$2:$AN$8, 0), MATCH(INDEX(Settings!$AI$19:$AI$33, MATCH(K$10, Settings!$Y$19:$Y$33, 0)), $AO$1:$AU$1, 0))), 0))</f>
        <v/>
      </c>
      <c r="AU521" s="119" t="str">
        <f>IF(OR($B521="", L521="", L$10="", AU$9), "", IFERROR($B521+INDEX(Settings!$AF$19:$AF$33, MATCH(L$10, Settings!$Y$19:$Y$33, 0))+IF(INDEX(Settings!$AI$19:$AI$33, MATCH(L$10, Settings!$Y$19:$Y$33, 0))="", 0, INDEX($AO$2:$AU$8, MATCH(TEXT($B521, "ddd"), $AN$2:$AN$8, 0), MATCH(INDEX(Settings!$AI$19:$AI$33, MATCH(L$10, Settings!$Y$19:$Y$33, 0)), $AO$1:$AU$1, 0))), 0))</f>
        <v/>
      </c>
      <c r="AV521" s="119" t="str">
        <f>IF(OR($B521="", M521="", M$10="", AV$9), "", IFERROR($B521+INDEX(Settings!$AF$19:$AF$33, MATCH(M$10, Settings!$Y$19:$Y$33, 0))+IF(INDEX(Settings!$AI$19:$AI$33, MATCH(M$10, Settings!$Y$19:$Y$33, 0))="", 0, INDEX($AO$2:$AU$8, MATCH(TEXT($B521, "ddd"), $AN$2:$AN$8, 0), MATCH(INDEX(Settings!$AI$19:$AI$33, MATCH(M$10, Settings!$Y$19:$Y$33, 0)), $AO$1:$AU$1, 0))), 0))</f>
        <v/>
      </c>
      <c r="AW521" s="119" t="str">
        <f>IF(OR($B521="", N521="", N$10="", AW$9), "", IFERROR($B521+INDEX(Settings!$AF$19:$AF$33, MATCH(N$10, Settings!$Y$19:$Y$33, 0))+IF(INDEX(Settings!$AI$19:$AI$33, MATCH(N$10, Settings!$Y$19:$Y$33, 0))="", 0, INDEX($AO$2:$AU$8, MATCH(TEXT($B521, "ddd"), $AN$2:$AN$8, 0), MATCH(INDEX(Settings!$AI$19:$AI$33, MATCH(N$10, Settings!$Y$19:$Y$33, 0)), $AO$1:$AU$1, 0))), 0))</f>
        <v/>
      </c>
      <c r="AX521" s="119" t="str">
        <f>IF(OR($B521="", O521="", O$10="", AX$9), "", IFERROR($B521+INDEX(Settings!$AF$19:$AF$33, MATCH(O$10, Settings!$Y$19:$Y$33, 0))+IF(INDEX(Settings!$AI$19:$AI$33, MATCH(O$10, Settings!$Y$19:$Y$33, 0))="", 0, INDEX($AO$2:$AU$8, MATCH(TEXT($B521, "ddd"), $AN$2:$AN$8, 0), MATCH(INDEX(Settings!$AI$19:$AI$33, MATCH(O$10, Settings!$Y$19:$Y$33, 0)), $AO$1:$AU$1, 0))), 0))</f>
        <v/>
      </c>
      <c r="AY521" s="119" t="str">
        <f>IF(OR($B521="", P521="", P$10="", AY$9), "", IFERROR($B521+INDEX(Settings!$AF$19:$AF$33, MATCH(P$10, Settings!$Y$19:$Y$33, 0))+IF(INDEX(Settings!$AI$19:$AI$33, MATCH(P$10, Settings!$Y$19:$Y$33, 0))="", 0, INDEX($AO$2:$AU$8, MATCH(TEXT($B521, "ddd"), $AN$2:$AN$8, 0), MATCH(INDEX(Settings!$AI$19:$AI$33, MATCH(P$10, Settings!$Y$19:$Y$33, 0)), $AO$1:$AU$1, 0))), 0))</f>
        <v/>
      </c>
      <c r="AZ521" s="120" t="str">
        <f>IF(OR($B521="", Q521="", Q$10="", AZ$9), "", IFERROR($B521+INDEX(Settings!$AF$19:$AF$33, MATCH(Q$10, Settings!$Y$19:$Y$33, 0))+IF(INDEX(Settings!$AI$19:$AI$33, MATCH(Q$10, Settings!$Y$19:$Y$33, 0))="", 0, INDEX($AO$2:$AU$8, MATCH(TEXT($B521, "ddd"), $AN$2:$AN$8, 0), MATCH(INDEX(Settings!$AI$19:$AI$33, MATCH(Q$10, Settings!$Y$19:$Y$33, 0)), $AO$1:$AU$1, 0))), 0))</f>
        <v/>
      </c>
      <c r="BB521" s="118" t="str">
        <f>IF(OR(C$10="", $B521="", C521="", BB$9=""), "", IFERROR(WORKDAY((DATE(YEAR($B521), MONTH($B521)+INDEX(Settings!$AM$19:$AM$33, MATCH(C$10, Settings!$Y$19:$Y$33, 0)), IF(INDEX(Settings!$AQ$19:$AQ$33, MATCH(C$10, Settings!$Y$19:$Y$33, 0))=0, DAY($B521), INDEX(Settings!$AQ$19:$AQ$33, MATCH(C$10, Settings!$Y$19:$Y$33, 0))))-1), 1, Settings!$AY$23:$AY$38), ""))</f>
        <v/>
      </c>
      <c r="BC521" s="119" t="str">
        <f>IF(OR(D$10="", $B521="", D521="", BC$9=""), "", IFERROR(WORKDAY((DATE(YEAR($B521), MONTH($B521)+INDEX(Settings!$AM$19:$AM$33, MATCH(D$10, Settings!$Y$19:$Y$33, 0)), IF(INDEX(Settings!$AQ$19:$AQ$33, MATCH(D$10, Settings!$Y$19:$Y$33, 0))=0, DAY($B521), INDEX(Settings!$AQ$19:$AQ$33, MATCH(D$10, Settings!$Y$19:$Y$33, 0))))-1), 1, Settings!$AY$23:$AY$38), ""))</f>
        <v/>
      </c>
      <c r="BD521" s="119" t="str">
        <f>IF(OR(E$10="", $B521="", E521="", BD$9=""), "", IFERROR(WORKDAY((DATE(YEAR($B521), MONTH($B521)+INDEX(Settings!$AM$19:$AM$33, MATCH(E$10, Settings!$Y$19:$Y$33, 0)), IF(INDEX(Settings!$AQ$19:$AQ$33, MATCH(E$10, Settings!$Y$19:$Y$33, 0))=0, DAY($B521), INDEX(Settings!$AQ$19:$AQ$33, MATCH(E$10, Settings!$Y$19:$Y$33, 0))))-1), 1, Settings!$AY$23:$AY$38), ""))</f>
        <v/>
      </c>
      <c r="BE521" s="119" t="str">
        <f>IF(OR(F$10="", $B521="", F521="", BE$9=""), "", IFERROR(WORKDAY((DATE(YEAR($B521), MONTH($B521)+INDEX(Settings!$AM$19:$AM$33, MATCH(F$10, Settings!$Y$19:$Y$33, 0)), IF(INDEX(Settings!$AQ$19:$AQ$33, MATCH(F$10, Settings!$Y$19:$Y$33, 0))=0, DAY($B521), INDEX(Settings!$AQ$19:$AQ$33, MATCH(F$10, Settings!$Y$19:$Y$33, 0))))-1), 1, Settings!$AY$23:$AY$38), ""))</f>
        <v/>
      </c>
      <c r="BF521" s="119" t="str">
        <f>IF(OR(G$10="", $B521="", G521="", BF$9=""), "", IFERROR(WORKDAY((DATE(YEAR($B521), MONTH($B521)+INDEX(Settings!$AM$19:$AM$33, MATCH(G$10, Settings!$Y$19:$Y$33, 0)), IF(INDEX(Settings!$AQ$19:$AQ$33, MATCH(G$10, Settings!$Y$19:$Y$33, 0))=0, DAY($B521), INDEX(Settings!$AQ$19:$AQ$33, MATCH(G$10, Settings!$Y$19:$Y$33, 0))))-1), 1, Settings!$AY$23:$AY$38), ""))</f>
        <v/>
      </c>
      <c r="BG521" s="119" t="str">
        <f>IF(OR(H$10="", $B521="", H521="", BG$9=""), "", IFERROR(WORKDAY((DATE(YEAR($B521), MONTH($B521)+INDEX(Settings!$AM$19:$AM$33, MATCH(H$10, Settings!$Y$19:$Y$33, 0)), IF(INDEX(Settings!$AQ$19:$AQ$33, MATCH(H$10, Settings!$Y$19:$Y$33, 0))=0, DAY($B521), INDEX(Settings!$AQ$19:$AQ$33, MATCH(H$10, Settings!$Y$19:$Y$33, 0))))-1), 1, Settings!$AY$23:$AY$38), ""))</f>
        <v/>
      </c>
      <c r="BH521" s="119" t="str">
        <f>IF(OR(I$10="", $B521="", I521="", BH$9=""), "", IFERROR(WORKDAY((DATE(YEAR($B521), MONTH($B521)+INDEX(Settings!$AM$19:$AM$33, MATCH(I$10, Settings!$Y$19:$Y$33, 0)), IF(INDEX(Settings!$AQ$19:$AQ$33, MATCH(I$10, Settings!$Y$19:$Y$33, 0))=0, DAY($B521), INDEX(Settings!$AQ$19:$AQ$33, MATCH(I$10, Settings!$Y$19:$Y$33, 0))))-1), 1, Settings!$AY$23:$AY$38), ""))</f>
        <v/>
      </c>
      <c r="BI521" s="119" t="str">
        <f>IF(OR(J$10="", $B521="", J521="", BI$9=""), "", IFERROR(WORKDAY((DATE(YEAR($B521), MONTH($B521)+INDEX(Settings!$AM$19:$AM$33, MATCH(J$10, Settings!$Y$19:$Y$33, 0)), IF(INDEX(Settings!$AQ$19:$AQ$33, MATCH(J$10, Settings!$Y$19:$Y$33, 0))=0, DAY($B521), INDEX(Settings!$AQ$19:$AQ$33, MATCH(J$10, Settings!$Y$19:$Y$33, 0))))-1), 1, Settings!$AY$23:$AY$38), ""))</f>
        <v/>
      </c>
      <c r="BJ521" s="119" t="str">
        <f>IF(OR(K$10="", $B521="", K521="", BJ$9=""), "", IFERROR(WORKDAY((DATE(YEAR($B521), MONTH($B521)+INDEX(Settings!$AM$19:$AM$33, MATCH(K$10, Settings!$Y$19:$Y$33, 0)), IF(INDEX(Settings!$AQ$19:$AQ$33, MATCH(K$10, Settings!$Y$19:$Y$33, 0))=0, DAY($B521), INDEX(Settings!$AQ$19:$AQ$33, MATCH(K$10, Settings!$Y$19:$Y$33, 0))))-1), 1, Settings!$AY$23:$AY$38), ""))</f>
        <v/>
      </c>
      <c r="BK521" s="119" t="str">
        <f>IF(OR(L$10="", $B521="", L521="", BK$9=""), "", IFERROR(WORKDAY((DATE(YEAR($B521), MONTH($B521)+INDEX(Settings!$AM$19:$AM$33, MATCH(L$10, Settings!$Y$19:$Y$33, 0)), IF(INDEX(Settings!$AQ$19:$AQ$33, MATCH(L$10, Settings!$Y$19:$Y$33, 0))=0, DAY($B521), INDEX(Settings!$AQ$19:$AQ$33, MATCH(L$10, Settings!$Y$19:$Y$33, 0))))-1), 1, Settings!$AY$23:$AY$38), ""))</f>
        <v/>
      </c>
      <c r="BL521" s="119" t="str">
        <f>IF(OR(M$10="", $B521="", M521="", BL$9=""), "", IFERROR(WORKDAY((DATE(YEAR($B521), MONTH($B521)+INDEX(Settings!$AM$19:$AM$33, MATCH(M$10, Settings!$Y$19:$Y$33, 0)), IF(INDEX(Settings!$AQ$19:$AQ$33, MATCH(M$10, Settings!$Y$19:$Y$33, 0))=0, DAY($B521), INDEX(Settings!$AQ$19:$AQ$33, MATCH(M$10, Settings!$Y$19:$Y$33, 0))))-1), 1, Settings!$AY$23:$AY$38), ""))</f>
        <v/>
      </c>
      <c r="BM521" s="119" t="str">
        <f>IF(OR(N$10="", $B521="", N521="", BM$9=""), "", IFERROR(WORKDAY((DATE(YEAR($B521), MONTH($B521)+INDEX(Settings!$AM$19:$AM$33, MATCH(N$10, Settings!$Y$19:$Y$33, 0)), IF(INDEX(Settings!$AQ$19:$AQ$33, MATCH(N$10, Settings!$Y$19:$Y$33, 0))=0, DAY($B521), INDEX(Settings!$AQ$19:$AQ$33, MATCH(N$10, Settings!$Y$19:$Y$33, 0))))-1), 1, Settings!$AY$23:$AY$38), ""))</f>
        <v/>
      </c>
      <c r="BN521" s="119" t="str">
        <f>IF(OR(O$10="", $B521="", O521="", BN$9=""), "", IFERROR(WORKDAY((DATE(YEAR($B521), MONTH($B521)+INDEX(Settings!$AM$19:$AM$33, MATCH(O$10, Settings!$Y$19:$Y$33, 0)), IF(INDEX(Settings!$AQ$19:$AQ$33, MATCH(O$10, Settings!$Y$19:$Y$33, 0))=0, DAY($B521), INDEX(Settings!$AQ$19:$AQ$33, MATCH(O$10, Settings!$Y$19:$Y$33, 0))))-1), 1, Settings!$AY$23:$AY$38), ""))</f>
        <v/>
      </c>
      <c r="BO521" s="119" t="str">
        <f>IF(OR(P$10="", $B521="", P521="", BO$9=""), "", IFERROR(WORKDAY((DATE(YEAR($B521), MONTH($B521)+INDEX(Settings!$AM$19:$AM$33, MATCH(P$10, Settings!$Y$19:$Y$33, 0)), IF(INDEX(Settings!$AQ$19:$AQ$33, MATCH(P$10, Settings!$Y$19:$Y$33, 0))=0, DAY($B521), INDEX(Settings!$AQ$19:$AQ$33, MATCH(P$10, Settings!$Y$19:$Y$33, 0))))-1), 1, Settings!$AY$23:$AY$38), ""))</f>
        <v/>
      </c>
      <c r="BP521" s="120" t="str">
        <f>IF(OR(Q$10="", $B521="", Q521="", BP$9=""), "", IFERROR(WORKDAY((DATE(YEAR($B521), MONTH($B521)+INDEX(Settings!$AM$19:$AM$33, MATCH(Q$10, Settings!$Y$19:$Y$33, 0)), IF(INDEX(Settings!$AQ$19:$AQ$33, MATCH(Q$10, Settings!$Y$19:$Y$33, 0))=0, DAY($B521), INDEX(Settings!$AQ$19:$AQ$33, MATCH(Q$10, Settings!$Y$19:$Y$33, 0))))-1), 1, Settings!$AY$23:$AY$38), ""))</f>
        <v/>
      </c>
      <c r="BR521" s="118" t="str">
        <f>IF(BB521="", "", IF(BB521&lt;=$B521, WORKDAY(DATE(YEAR($BB521), MONTH(BB521)+1, DAY(BB521)-1), 1, Settings!$AY$23:$AY$38), BB521))</f>
        <v/>
      </c>
      <c r="BS521" s="119" t="str">
        <f>IF(BC521="", "", IF(BC521&lt;=$B521, WORKDAY(DATE(YEAR($BB521), MONTH(BC521)+1, DAY(BC521)-1), 1, Settings!$AY$23:$AY$38), BC521))</f>
        <v/>
      </c>
      <c r="BT521" s="119" t="str">
        <f>IF(BD521="", "", IF(BD521&lt;=$B521, WORKDAY(DATE(YEAR($BB521), MONTH(BD521)+1, DAY(BD521)-1), 1, Settings!$AY$23:$AY$38), BD521))</f>
        <v/>
      </c>
      <c r="BU521" s="119" t="str">
        <f>IF(BE521="", "", IF(BE521&lt;=$B521, WORKDAY(DATE(YEAR($BB521), MONTH(BE521)+1, DAY(BE521)-1), 1, Settings!$AY$23:$AY$38), BE521))</f>
        <v/>
      </c>
      <c r="BV521" s="119" t="str">
        <f>IF(BF521="", "", IF(BF521&lt;=$B521, WORKDAY(DATE(YEAR($BB521), MONTH(BF521)+1, DAY(BF521)-1), 1, Settings!$AY$23:$AY$38), BF521))</f>
        <v/>
      </c>
      <c r="BW521" s="119" t="str">
        <f>IF(BG521="", "", IF(BG521&lt;=$B521, WORKDAY(DATE(YEAR($BB521), MONTH(BG521)+1, DAY(BG521)-1), 1, Settings!$AY$23:$AY$38), BG521))</f>
        <v/>
      </c>
      <c r="BX521" s="119" t="str">
        <f>IF(BH521="", "", IF(BH521&lt;=$B521, WORKDAY(DATE(YEAR($BB521), MONTH(BH521)+1, DAY(BH521)-1), 1, Settings!$AY$23:$AY$38), BH521))</f>
        <v/>
      </c>
      <c r="BY521" s="119" t="str">
        <f>IF(BI521="", "", IF(BI521&lt;=$B521, WORKDAY(DATE(YEAR($BB521), MONTH(BI521)+1, DAY(BI521)-1), 1, Settings!$AY$23:$AY$38), BI521))</f>
        <v/>
      </c>
      <c r="BZ521" s="119" t="str">
        <f>IF(BJ521="", "", IF(BJ521&lt;=$B521, WORKDAY(DATE(YEAR($BB521), MONTH(BJ521)+1, DAY(BJ521)-1), 1, Settings!$AY$23:$AY$38), BJ521))</f>
        <v/>
      </c>
      <c r="CA521" s="119" t="str">
        <f>IF(BK521="", "", IF(BK521&lt;=$B521, WORKDAY(DATE(YEAR($BB521), MONTH(BK521)+1, DAY(BK521)-1), 1, Settings!$AY$23:$AY$38), BK521))</f>
        <v/>
      </c>
      <c r="CB521" s="119" t="str">
        <f>IF(BL521="", "", IF(BL521&lt;=$B521, WORKDAY(DATE(YEAR($BB521), MONTH(BL521)+1, DAY(BL521)-1), 1, Settings!$AY$23:$AY$38), BL521))</f>
        <v/>
      </c>
      <c r="CC521" s="119" t="str">
        <f>IF(BM521="", "", IF(BM521&lt;=$B521, WORKDAY(DATE(YEAR($BB521), MONTH(BM521)+1, DAY(BM521)-1), 1, Settings!$AY$23:$AY$38), BM521))</f>
        <v/>
      </c>
      <c r="CD521" s="119" t="str">
        <f>IF(BN521="", "", IF(BN521&lt;=$B521, WORKDAY(DATE(YEAR($BB521), MONTH(BN521)+1, DAY(BN521)-1), 1, Settings!$AY$23:$AY$38), BN521))</f>
        <v/>
      </c>
      <c r="CE521" s="119" t="str">
        <f>IF(BO521="", "", IF(BO521&lt;=$B521, WORKDAY(DATE(YEAR($BB521), MONTH(BO521)+1, DAY(BO521)-1), 1, Settings!$AY$23:$AY$38), BO521))</f>
        <v/>
      </c>
      <c r="CF521" s="120" t="str">
        <f>IF(BP521="", "", IF(BP521&lt;=$B521, WORKDAY(DATE(YEAR($BB521), MONTH(BP521)+1, DAY(BP521)-1), 1, Settings!$AY$23:$AY$38), BP521))</f>
        <v/>
      </c>
      <c r="CH521" s="48" t="str">
        <f t="shared" si="221"/>
        <v/>
      </c>
      <c r="CI521" s="49" t="str">
        <f t="shared" si="222"/>
        <v/>
      </c>
      <c r="CJ521" s="49" t="str">
        <f t="shared" si="223"/>
        <v/>
      </c>
      <c r="CK521" s="49" t="str">
        <f t="shared" si="224"/>
        <v/>
      </c>
      <c r="CL521" s="49" t="str">
        <f t="shared" si="225"/>
        <v/>
      </c>
      <c r="CM521" s="49" t="str">
        <f t="shared" si="226"/>
        <v/>
      </c>
      <c r="CN521" s="49" t="str">
        <f t="shared" si="227"/>
        <v/>
      </c>
      <c r="CO521" s="49" t="str">
        <f t="shared" si="228"/>
        <v/>
      </c>
      <c r="CP521" s="49" t="str">
        <f t="shared" si="229"/>
        <v/>
      </c>
      <c r="CQ521" s="49" t="str">
        <f t="shared" si="230"/>
        <v/>
      </c>
      <c r="CR521" s="49" t="str">
        <f t="shared" si="231"/>
        <v/>
      </c>
      <c r="CS521" s="49" t="str">
        <f t="shared" si="232"/>
        <v/>
      </c>
      <c r="CT521" s="49" t="str">
        <f t="shared" si="233"/>
        <v/>
      </c>
      <c r="CU521" s="49" t="str">
        <f t="shared" si="234"/>
        <v/>
      </c>
      <c r="CV521" s="16" t="str">
        <f t="shared" si="235"/>
        <v/>
      </c>
      <c r="CX521" s="48" t="str">
        <f t="shared" si="236"/>
        <v/>
      </c>
      <c r="CY521" s="49" t="str">
        <f t="shared" si="237"/>
        <v/>
      </c>
      <c r="CZ521" s="49" t="str">
        <f t="shared" si="238"/>
        <v/>
      </c>
      <c r="DA521" s="49" t="str">
        <f t="shared" si="239"/>
        <v/>
      </c>
      <c r="DB521" s="49" t="str">
        <f t="shared" si="240"/>
        <v/>
      </c>
      <c r="DC521" s="49" t="str">
        <f t="shared" si="241"/>
        <v/>
      </c>
      <c r="DD521" s="49" t="str">
        <f t="shared" si="242"/>
        <v/>
      </c>
      <c r="DE521" s="49" t="str">
        <f t="shared" si="243"/>
        <v/>
      </c>
      <c r="DF521" s="49" t="str">
        <f t="shared" si="244"/>
        <v/>
      </c>
      <c r="DG521" s="49" t="str">
        <f t="shared" si="245"/>
        <v/>
      </c>
      <c r="DH521" s="49" t="str">
        <f t="shared" si="246"/>
        <v/>
      </c>
      <c r="DI521" s="49" t="str">
        <f t="shared" si="247"/>
        <v/>
      </c>
      <c r="DJ521" s="49" t="str">
        <f t="shared" si="248"/>
        <v/>
      </c>
      <c r="DK521" s="49" t="str">
        <f t="shared" si="249"/>
        <v/>
      </c>
      <c r="DL521" s="16" t="str">
        <f t="shared" si="250"/>
        <v/>
      </c>
      <c r="DN521" s="17" t="str">
        <f t="shared" si="251"/>
        <v>Nov 2020</v>
      </c>
    </row>
    <row r="522" spans="1:118" x14ac:dyDescent="0.25">
      <c r="A522" s="30"/>
      <c r="B522" s="102">
        <f>IF(B521="", "", IFERROR(IF(B521+1&gt;Settings!$G$25, "", B521+1), ""))</f>
        <v>44158</v>
      </c>
      <c r="C522" s="294"/>
      <c r="D522" s="295"/>
      <c r="E522" s="295"/>
      <c r="F522" s="295"/>
      <c r="G522" s="295"/>
      <c r="H522" s="295"/>
      <c r="I522" s="295"/>
      <c r="J522" s="295"/>
      <c r="K522" s="295"/>
      <c r="L522" s="295"/>
      <c r="M522" s="295"/>
      <c r="N522" s="295"/>
      <c r="O522" s="295"/>
      <c r="P522" s="295"/>
      <c r="Q522" s="296"/>
      <c r="R522" s="30"/>
      <c r="T522" s="17" t="str">
        <f>IF($B522="", "", IF($B522&lt;Settings!$G$23, "Old", "New"))</f>
        <v>New</v>
      </c>
      <c r="AL522" s="118" t="str">
        <f>IF(OR($B522="", C522="", C$10="", AL$9), "", IFERROR($B522+INDEX(Settings!$AF$19:$AF$33, MATCH(C$10, Settings!$Y$19:$Y$33, 0))+IF(INDEX(Settings!$AI$19:$AI$33, MATCH(C$10, Settings!$Y$19:$Y$33, 0))="", 0, INDEX($AO$2:$AU$8, MATCH(TEXT($B522, "ddd"), $AN$2:$AN$8, 0), MATCH(INDEX(Settings!$AI$19:$AI$33, MATCH(C$10, Settings!$Y$19:$Y$33, 0)), $AO$1:$AU$1, 0))), 0))</f>
        <v/>
      </c>
      <c r="AM522" s="119" t="str">
        <f>IF(OR($B522="", D522="", D$10="", AM$9), "", IFERROR($B522+INDEX(Settings!$AF$19:$AF$33, MATCH(D$10, Settings!$Y$19:$Y$33, 0))+IF(INDEX(Settings!$AI$19:$AI$33, MATCH(D$10, Settings!$Y$19:$Y$33, 0))="", 0, INDEX($AO$2:$AU$8, MATCH(TEXT($B522, "ddd"), $AN$2:$AN$8, 0), MATCH(INDEX(Settings!$AI$19:$AI$33, MATCH(D$10, Settings!$Y$19:$Y$33, 0)), $AO$1:$AU$1, 0))), 0))</f>
        <v/>
      </c>
      <c r="AN522" s="119" t="str">
        <f>IF(OR($B522="", E522="", E$10="", AN$9), "", IFERROR($B522+INDEX(Settings!$AF$19:$AF$33, MATCH(E$10, Settings!$Y$19:$Y$33, 0))+IF(INDEX(Settings!$AI$19:$AI$33, MATCH(E$10, Settings!$Y$19:$Y$33, 0))="", 0, INDEX($AO$2:$AU$8, MATCH(TEXT($B522, "ddd"), $AN$2:$AN$8, 0), MATCH(INDEX(Settings!$AI$19:$AI$33, MATCH(E$10, Settings!$Y$19:$Y$33, 0)), $AO$1:$AU$1, 0))), 0))</f>
        <v/>
      </c>
      <c r="AO522" s="119" t="str">
        <f>IF(OR($B522="", F522="", F$10="", AO$9), "", IFERROR($B522+INDEX(Settings!$AF$19:$AF$33, MATCH(F$10, Settings!$Y$19:$Y$33, 0))+IF(INDEX(Settings!$AI$19:$AI$33, MATCH(F$10, Settings!$Y$19:$Y$33, 0))="", 0, INDEX($AO$2:$AU$8, MATCH(TEXT($B522, "ddd"), $AN$2:$AN$8, 0), MATCH(INDEX(Settings!$AI$19:$AI$33, MATCH(F$10, Settings!$Y$19:$Y$33, 0)), $AO$1:$AU$1, 0))), 0))</f>
        <v/>
      </c>
      <c r="AP522" s="119" t="str">
        <f>IF(OR($B522="", G522="", G$10="", AP$9), "", IFERROR($B522+INDEX(Settings!$AF$19:$AF$33, MATCH(G$10, Settings!$Y$19:$Y$33, 0))+IF(INDEX(Settings!$AI$19:$AI$33, MATCH(G$10, Settings!$Y$19:$Y$33, 0))="", 0, INDEX($AO$2:$AU$8, MATCH(TEXT($B522, "ddd"), $AN$2:$AN$8, 0), MATCH(INDEX(Settings!$AI$19:$AI$33, MATCH(G$10, Settings!$Y$19:$Y$33, 0)), $AO$1:$AU$1, 0))), 0))</f>
        <v/>
      </c>
      <c r="AQ522" s="119" t="str">
        <f>IF(OR($B522="", H522="", H$10="", AQ$9), "", IFERROR($B522+INDEX(Settings!$AF$19:$AF$33, MATCH(H$10, Settings!$Y$19:$Y$33, 0))+IF(INDEX(Settings!$AI$19:$AI$33, MATCH(H$10, Settings!$Y$19:$Y$33, 0))="", 0, INDEX($AO$2:$AU$8, MATCH(TEXT($B522, "ddd"), $AN$2:$AN$8, 0), MATCH(INDEX(Settings!$AI$19:$AI$33, MATCH(H$10, Settings!$Y$19:$Y$33, 0)), $AO$1:$AU$1, 0))), 0))</f>
        <v/>
      </c>
      <c r="AR522" s="119" t="str">
        <f>IF(OR($B522="", I522="", I$10="", AR$9), "", IFERROR($B522+INDEX(Settings!$AF$19:$AF$33, MATCH(I$10, Settings!$Y$19:$Y$33, 0))+IF(INDEX(Settings!$AI$19:$AI$33, MATCH(I$10, Settings!$Y$19:$Y$33, 0))="", 0, INDEX($AO$2:$AU$8, MATCH(TEXT($B522, "ddd"), $AN$2:$AN$8, 0), MATCH(INDEX(Settings!$AI$19:$AI$33, MATCH(I$10, Settings!$Y$19:$Y$33, 0)), $AO$1:$AU$1, 0))), 0))</f>
        <v/>
      </c>
      <c r="AS522" s="119" t="str">
        <f>IF(OR($B522="", J522="", J$10="", AS$9), "", IFERROR($B522+INDEX(Settings!$AF$19:$AF$33, MATCH(J$10, Settings!$Y$19:$Y$33, 0))+IF(INDEX(Settings!$AI$19:$AI$33, MATCH(J$10, Settings!$Y$19:$Y$33, 0))="", 0, INDEX($AO$2:$AU$8, MATCH(TEXT($B522, "ddd"), $AN$2:$AN$8, 0), MATCH(INDEX(Settings!$AI$19:$AI$33, MATCH(J$10, Settings!$Y$19:$Y$33, 0)), $AO$1:$AU$1, 0))), 0))</f>
        <v/>
      </c>
      <c r="AT522" s="119" t="str">
        <f>IF(OR($B522="", K522="", K$10="", AT$9), "", IFERROR($B522+INDEX(Settings!$AF$19:$AF$33, MATCH(K$10, Settings!$Y$19:$Y$33, 0))+IF(INDEX(Settings!$AI$19:$AI$33, MATCH(K$10, Settings!$Y$19:$Y$33, 0))="", 0, INDEX($AO$2:$AU$8, MATCH(TEXT($B522, "ddd"), $AN$2:$AN$8, 0), MATCH(INDEX(Settings!$AI$19:$AI$33, MATCH(K$10, Settings!$Y$19:$Y$33, 0)), $AO$1:$AU$1, 0))), 0))</f>
        <v/>
      </c>
      <c r="AU522" s="119" t="str">
        <f>IF(OR($B522="", L522="", L$10="", AU$9), "", IFERROR($B522+INDEX(Settings!$AF$19:$AF$33, MATCH(L$10, Settings!$Y$19:$Y$33, 0))+IF(INDEX(Settings!$AI$19:$AI$33, MATCH(L$10, Settings!$Y$19:$Y$33, 0))="", 0, INDEX($AO$2:$AU$8, MATCH(TEXT($B522, "ddd"), $AN$2:$AN$8, 0), MATCH(INDEX(Settings!$AI$19:$AI$33, MATCH(L$10, Settings!$Y$19:$Y$33, 0)), $AO$1:$AU$1, 0))), 0))</f>
        <v/>
      </c>
      <c r="AV522" s="119" t="str">
        <f>IF(OR($B522="", M522="", M$10="", AV$9), "", IFERROR($B522+INDEX(Settings!$AF$19:$AF$33, MATCH(M$10, Settings!$Y$19:$Y$33, 0))+IF(INDEX(Settings!$AI$19:$AI$33, MATCH(M$10, Settings!$Y$19:$Y$33, 0))="", 0, INDEX($AO$2:$AU$8, MATCH(TEXT($B522, "ddd"), $AN$2:$AN$8, 0), MATCH(INDEX(Settings!$AI$19:$AI$33, MATCH(M$10, Settings!$Y$19:$Y$33, 0)), $AO$1:$AU$1, 0))), 0))</f>
        <v/>
      </c>
      <c r="AW522" s="119" t="str">
        <f>IF(OR($B522="", N522="", N$10="", AW$9), "", IFERROR($B522+INDEX(Settings!$AF$19:$AF$33, MATCH(N$10, Settings!$Y$19:$Y$33, 0))+IF(INDEX(Settings!$AI$19:$AI$33, MATCH(N$10, Settings!$Y$19:$Y$33, 0))="", 0, INDEX($AO$2:$AU$8, MATCH(TEXT($B522, "ddd"), $AN$2:$AN$8, 0), MATCH(INDEX(Settings!$AI$19:$AI$33, MATCH(N$10, Settings!$Y$19:$Y$33, 0)), $AO$1:$AU$1, 0))), 0))</f>
        <v/>
      </c>
      <c r="AX522" s="119" t="str">
        <f>IF(OR($B522="", O522="", O$10="", AX$9), "", IFERROR($B522+INDEX(Settings!$AF$19:$AF$33, MATCH(O$10, Settings!$Y$19:$Y$33, 0))+IF(INDEX(Settings!$AI$19:$AI$33, MATCH(O$10, Settings!$Y$19:$Y$33, 0))="", 0, INDEX($AO$2:$AU$8, MATCH(TEXT($B522, "ddd"), $AN$2:$AN$8, 0), MATCH(INDEX(Settings!$AI$19:$AI$33, MATCH(O$10, Settings!$Y$19:$Y$33, 0)), $AO$1:$AU$1, 0))), 0))</f>
        <v/>
      </c>
      <c r="AY522" s="119" t="str">
        <f>IF(OR($B522="", P522="", P$10="", AY$9), "", IFERROR($B522+INDEX(Settings!$AF$19:$AF$33, MATCH(P$10, Settings!$Y$19:$Y$33, 0))+IF(INDEX(Settings!$AI$19:$AI$33, MATCH(P$10, Settings!$Y$19:$Y$33, 0))="", 0, INDEX($AO$2:$AU$8, MATCH(TEXT($B522, "ddd"), $AN$2:$AN$8, 0), MATCH(INDEX(Settings!$AI$19:$AI$33, MATCH(P$10, Settings!$Y$19:$Y$33, 0)), $AO$1:$AU$1, 0))), 0))</f>
        <v/>
      </c>
      <c r="AZ522" s="120" t="str">
        <f>IF(OR($B522="", Q522="", Q$10="", AZ$9), "", IFERROR($B522+INDEX(Settings!$AF$19:$AF$33, MATCH(Q$10, Settings!$Y$19:$Y$33, 0))+IF(INDEX(Settings!$AI$19:$AI$33, MATCH(Q$10, Settings!$Y$19:$Y$33, 0))="", 0, INDEX($AO$2:$AU$8, MATCH(TEXT($B522, "ddd"), $AN$2:$AN$8, 0), MATCH(INDEX(Settings!$AI$19:$AI$33, MATCH(Q$10, Settings!$Y$19:$Y$33, 0)), $AO$1:$AU$1, 0))), 0))</f>
        <v/>
      </c>
      <c r="BB522" s="118" t="str">
        <f>IF(OR(C$10="", $B522="", C522="", BB$9=""), "", IFERROR(WORKDAY((DATE(YEAR($B522), MONTH($B522)+INDEX(Settings!$AM$19:$AM$33, MATCH(C$10, Settings!$Y$19:$Y$33, 0)), IF(INDEX(Settings!$AQ$19:$AQ$33, MATCH(C$10, Settings!$Y$19:$Y$33, 0))=0, DAY($B522), INDEX(Settings!$AQ$19:$AQ$33, MATCH(C$10, Settings!$Y$19:$Y$33, 0))))-1), 1, Settings!$AY$23:$AY$38), ""))</f>
        <v/>
      </c>
      <c r="BC522" s="119" t="str">
        <f>IF(OR(D$10="", $B522="", D522="", BC$9=""), "", IFERROR(WORKDAY((DATE(YEAR($B522), MONTH($B522)+INDEX(Settings!$AM$19:$AM$33, MATCH(D$10, Settings!$Y$19:$Y$33, 0)), IF(INDEX(Settings!$AQ$19:$AQ$33, MATCH(D$10, Settings!$Y$19:$Y$33, 0))=0, DAY($B522), INDEX(Settings!$AQ$19:$AQ$33, MATCH(D$10, Settings!$Y$19:$Y$33, 0))))-1), 1, Settings!$AY$23:$AY$38), ""))</f>
        <v/>
      </c>
      <c r="BD522" s="119" t="str">
        <f>IF(OR(E$10="", $B522="", E522="", BD$9=""), "", IFERROR(WORKDAY((DATE(YEAR($B522), MONTH($B522)+INDEX(Settings!$AM$19:$AM$33, MATCH(E$10, Settings!$Y$19:$Y$33, 0)), IF(INDEX(Settings!$AQ$19:$AQ$33, MATCH(E$10, Settings!$Y$19:$Y$33, 0))=0, DAY($B522), INDEX(Settings!$AQ$19:$AQ$33, MATCH(E$10, Settings!$Y$19:$Y$33, 0))))-1), 1, Settings!$AY$23:$AY$38), ""))</f>
        <v/>
      </c>
      <c r="BE522" s="119" t="str">
        <f>IF(OR(F$10="", $B522="", F522="", BE$9=""), "", IFERROR(WORKDAY((DATE(YEAR($B522), MONTH($B522)+INDEX(Settings!$AM$19:$AM$33, MATCH(F$10, Settings!$Y$19:$Y$33, 0)), IF(INDEX(Settings!$AQ$19:$AQ$33, MATCH(F$10, Settings!$Y$19:$Y$33, 0))=0, DAY($B522), INDEX(Settings!$AQ$19:$AQ$33, MATCH(F$10, Settings!$Y$19:$Y$33, 0))))-1), 1, Settings!$AY$23:$AY$38), ""))</f>
        <v/>
      </c>
      <c r="BF522" s="119" t="str">
        <f>IF(OR(G$10="", $B522="", G522="", BF$9=""), "", IFERROR(WORKDAY((DATE(YEAR($B522), MONTH($B522)+INDEX(Settings!$AM$19:$AM$33, MATCH(G$10, Settings!$Y$19:$Y$33, 0)), IF(INDEX(Settings!$AQ$19:$AQ$33, MATCH(G$10, Settings!$Y$19:$Y$33, 0))=0, DAY($B522), INDEX(Settings!$AQ$19:$AQ$33, MATCH(G$10, Settings!$Y$19:$Y$33, 0))))-1), 1, Settings!$AY$23:$AY$38), ""))</f>
        <v/>
      </c>
      <c r="BG522" s="119" t="str">
        <f>IF(OR(H$10="", $B522="", H522="", BG$9=""), "", IFERROR(WORKDAY((DATE(YEAR($B522), MONTH($B522)+INDEX(Settings!$AM$19:$AM$33, MATCH(H$10, Settings!$Y$19:$Y$33, 0)), IF(INDEX(Settings!$AQ$19:$AQ$33, MATCH(H$10, Settings!$Y$19:$Y$33, 0))=0, DAY($B522), INDEX(Settings!$AQ$19:$AQ$33, MATCH(H$10, Settings!$Y$19:$Y$33, 0))))-1), 1, Settings!$AY$23:$AY$38), ""))</f>
        <v/>
      </c>
      <c r="BH522" s="119" t="str">
        <f>IF(OR(I$10="", $B522="", I522="", BH$9=""), "", IFERROR(WORKDAY((DATE(YEAR($B522), MONTH($B522)+INDEX(Settings!$AM$19:$AM$33, MATCH(I$10, Settings!$Y$19:$Y$33, 0)), IF(INDEX(Settings!$AQ$19:$AQ$33, MATCH(I$10, Settings!$Y$19:$Y$33, 0))=0, DAY($B522), INDEX(Settings!$AQ$19:$AQ$33, MATCH(I$10, Settings!$Y$19:$Y$33, 0))))-1), 1, Settings!$AY$23:$AY$38), ""))</f>
        <v/>
      </c>
      <c r="BI522" s="119" t="str">
        <f>IF(OR(J$10="", $B522="", J522="", BI$9=""), "", IFERROR(WORKDAY((DATE(YEAR($B522), MONTH($B522)+INDEX(Settings!$AM$19:$AM$33, MATCH(J$10, Settings!$Y$19:$Y$33, 0)), IF(INDEX(Settings!$AQ$19:$AQ$33, MATCH(J$10, Settings!$Y$19:$Y$33, 0))=0, DAY($B522), INDEX(Settings!$AQ$19:$AQ$33, MATCH(J$10, Settings!$Y$19:$Y$33, 0))))-1), 1, Settings!$AY$23:$AY$38), ""))</f>
        <v/>
      </c>
      <c r="BJ522" s="119" t="str">
        <f>IF(OR(K$10="", $B522="", K522="", BJ$9=""), "", IFERROR(WORKDAY((DATE(YEAR($B522), MONTH($B522)+INDEX(Settings!$AM$19:$AM$33, MATCH(K$10, Settings!$Y$19:$Y$33, 0)), IF(INDEX(Settings!$AQ$19:$AQ$33, MATCH(K$10, Settings!$Y$19:$Y$33, 0))=0, DAY($B522), INDEX(Settings!$AQ$19:$AQ$33, MATCH(K$10, Settings!$Y$19:$Y$33, 0))))-1), 1, Settings!$AY$23:$AY$38), ""))</f>
        <v/>
      </c>
      <c r="BK522" s="119" t="str">
        <f>IF(OR(L$10="", $B522="", L522="", BK$9=""), "", IFERROR(WORKDAY((DATE(YEAR($B522), MONTH($B522)+INDEX(Settings!$AM$19:$AM$33, MATCH(L$10, Settings!$Y$19:$Y$33, 0)), IF(INDEX(Settings!$AQ$19:$AQ$33, MATCH(L$10, Settings!$Y$19:$Y$33, 0))=0, DAY($B522), INDEX(Settings!$AQ$19:$AQ$33, MATCH(L$10, Settings!$Y$19:$Y$33, 0))))-1), 1, Settings!$AY$23:$AY$38), ""))</f>
        <v/>
      </c>
      <c r="BL522" s="119" t="str">
        <f>IF(OR(M$10="", $B522="", M522="", BL$9=""), "", IFERROR(WORKDAY((DATE(YEAR($B522), MONTH($B522)+INDEX(Settings!$AM$19:$AM$33, MATCH(M$10, Settings!$Y$19:$Y$33, 0)), IF(INDEX(Settings!$AQ$19:$AQ$33, MATCH(M$10, Settings!$Y$19:$Y$33, 0))=0, DAY($B522), INDEX(Settings!$AQ$19:$AQ$33, MATCH(M$10, Settings!$Y$19:$Y$33, 0))))-1), 1, Settings!$AY$23:$AY$38), ""))</f>
        <v/>
      </c>
      <c r="BM522" s="119" t="str">
        <f>IF(OR(N$10="", $B522="", N522="", BM$9=""), "", IFERROR(WORKDAY((DATE(YEAR($B522), MONTH($B522)+INDEX(Settings!$AM$19:$AM$33, MATCH(N$10, Settings!$Y$19:$Y$33, 0)), IF(INDEX(Settings!$AQ$19:$AQ$33, MATCH(N$10, Settings!$Y$19:$Y$33, 0))=0, DAY($B522), INDEX(Settings!$AQ$19:$AQ$33, MATCH(N$10, Settings!$Y$19:$Y$33, 0))))-1), 1, Settings!$AY$23:$AY$38), ""))</f>
        <v/>
      </c>
      <c r="BN522" s="119" t="str">
        <f>IF(OR(O$10="", $B522="", O522="", BN$9=""), "", IFERROR(WORKDAY((DATE(YEAR($B522), MONTH($B522)+INDEX(Settings!$AM$19:$AM$33, MATCH(O$10, Settings!$Y$19:$Y$33, 0)), IF(INDEX(Settings!$AQ$19:$AQ$33, MATCH(O$10, Settings!$Y$19:$Y$33, 0))=0, DAY($B522), INDEX(Settings!$AQ$19:$AQ$33, MATCH(O$10, Settings!$Y$19:$Y$33, 0))))-1), 1, Settings!$AY$23:$AY$38), ""))</f>
        <v/>
      </c>
      <c r="BO522" s="119" t="str">
        <f>IF(OR(P$10="", $B522="", P522="", BO$9=""), "", IFERROR(WORKDAY((DATE(YEAR($B522), MONTH($B522)+INDEX(Settings!$AM$19:$AM$33, MATCH(P$10, Settings!$Y$19:$Y$33, 0)), IF(INDEX(Settings!$AQ$19:$AQ$33, MATCH(P$10, Settings!$Y$19:$Y$33, 0))=0, DAY($B522), INDEX(Settings!$AQ$19:$AQ$33, MATCH(P$10, Settings!$Y$19:$Y$33, 0))))-1), 1, Settings!$AY$23:$AY$38), ""))</f>
        <v/>
      </c>
      <c r="BP522" s="120" t="str">
        <f>IF(OR(Q$10="", $B522="", Q522="", BP$9=""), "", IFERROR(WORKDAY((DATE(YEAR($B522), MONTH($B522)+INDEX(Settings!$AM$19:$AM$33, MATCH(Q$10, Settings!$Y$19:$Y$33, 0)), IF(INDEX(Settings!$AQ$19:$AQ$33, MATCH(Q$10, Settings!$Y$19:$Y$33, 0))=0, DAY($B522), INDEX(Settings!$AQ$19:$AQ$33, MATCH(Q$10, Settings!$Y$19:$Y$33, 0))))-1), 1, Settings!$AY$23:$AY$38), ""))</f>
        <v/>
      </c>
      <c r="BR522" s="118" t="str">
        <f>IF(BB522="", "", IF(BB522&lt;=$B522, WORKDAY(DATE(YEAR($BB522), MONTH(BB522)+1, DAY(BB522)-1), 1, Settings!$AY$23:$AY$38), BB522))</f>
        <v/>
      </c>
      <c r="BS522" s="119" t="str">
        <f>IF(BC522="", "", IF(BC522&lt;=$B522, WORKDAY(DATE(YEAR($BB522), MONTH(BC522)+1, DAY(BC522)-1), 1, Settings!$AY$23:$AY$38), BC522))</f>
        <v/>
      </c>
      <c r="BT522" s="119" t="str">
        <f>IF(BD522="", "", IF(BD522&lt;=$B522, WORKDAY(DATE(YEAR($BB522), MONTH(BD522)+1, DAY(BD522)-1), 1, Settings!$AY$23:$AY$38), BD522))</f>
        <v/>
      </c>
      <c r="BU522" s="119" t="str">
        <f>IF(BE522="", "", IF(BE522&lt;=$B522, WORKDAY(DATE(YEAR($BB522), MONTH(BE522)+1, DAY(BE522)-1), 1, Settings!$AY$23:$AY$38), BE522))</f>
        <v/>
      </c>
      <c r="BV522" s="119" t="str">
        <f>IF(BF522="", "", IF(BF522&lt;=$B522, WORKDAY(DATE(YEAR($BB522), MONTH(BF522)+1, DAY(BF522)-1), 1, Settings!$AY$23:$AY$38), BF522))</f>
        <v/>
      </c>
      <c r="BW522" s="119" t="str">
        <f>IF(BG522="", "", IF(BG522&lt;=$B522, WORKDAY(DATE(YEAR($BB522), MONTH(BG522)+1, DAY(BG522)-1), 1, Settings!$AY$23:$AY$38), BG522))</f>
        <v/>
      </c>
      <c r="BX522" s="119" t="str">
        <f>IF(BH522="", "", IF(BH522&lt;=$B522, WORKDAY(DATE(YEAR($BB522), MONTH(BH522)+1, DAY(BH522)-1), 1, Settings!$AY$23:$AY$38), BH522))</f>
        <v/>
      </c>
      <c r="BY522" s="119" t="str">
        <f>IF(BI522="", "", IF(BI522&lt;=$B522, WORKDAY(DATE(YEAR($BB522), MONTH(BI522)+1, DAY(BI522)-1), 1, Settings!$AY$23:$AY$38), BI522))</f>
        <v/>
      </c>
      <c r="BZ522" s="119" t="str">
        <f>IF(BJ522="", "", IF(BJ522&lt;=$B522, WORKDAY(DATE(YEAR($BB522), MONTH(BJ522)+1, DAY(BJ522)-1), 1, Settings!$AY$23:$AY$38), BJ522))</f>
        <v/>
      </c>
      <c r="CA522" s="119" t="str">
        <f>IF(BK522="", "", IF(BK522&lt;=$B522, WORKDAY(DATE(YEAR($BB522), MONTH(BK522)+1, DAY(BK522)-1), 1, Settings!$AY$23:$AY$38), BK522))</f>
        <v/>
      </c>
      <c r="CB522" s="119" t="str">
        <f>IF(BL522="", "", IF(BL522&lt;=$B522, WORKDAY(DATE(YEAR($BB522), MONTH(BL522)+1, DAY(BL522)-1), 1, Settings!$AY$23:$AY$38), BL522))</f>
        <v/>
      </c>
      <c r="CC522" s="119" t="str">
        <f>IF(BM522="", "", IF(BM522&lt;=$B522, WORKDAY(DATE(YEAR($BB522), MONTH(BM522)+1, DAY(BM522)-1), 1, Settings!$AY$23:$AY$38), BM522))</f>
        <v/>
      </c>
      <c r="CD522" s="119" t="str">
        <f>IF(BN522="", "", IF(BN522&lt;=$B522, WORKDAY(DATE(YEAR($BB522), MONTH(BN522)+1, DAY(BN522)-1), 1, Settings!$AY$23:$AY$38), BN522))</f>
        <v/>
      </c>
      <c r="CE522" s="119" t="str">
        <f>IF(BO522="", "", IF(BO522&lt;=$B522, WORKDAY(DATE(YEAR($BB522), MONTH(BO522)+1, DAY(BO522)-1), 1, Settings!$AY$23:$AY$38), BO522))</f>
        <v/>
      </c>
      <c r="CF522" s="120" t="str">
        <f>IF(BP522="", "", IF(BP522&lt;=$B522, WORKDAY(DATE(YEAR($BB522), MONTH(BP522)+1, DAY(BP522)-1), 1, Settings!$AY$23:$AY$38), BP522))</f>
        <v/>
      </c>
      <c r="CH522" s="48" t="str">
        <f t="shared" si="221"/>
        <v/>
      </c>
      <c r="CI522" s="49" t="str">
        <f t="shared" si="222"/>
        <v/>
      </c>
      <c r="CJ522" s="49" t="str">
        <f t="shared" si="223"/>
        <v/>
      </c>
      <c r="CK522" s="49" t="str">
        <f t="shared" si="224"/>
        <v/>
      </c>
      <c r="CL522" s="49" t="str">
        <f t="shared" si="225"/>
        <v/>
      </c>
      <c r="CM522" s="49" t="str">
        <f t="shared" si="226"/>
        <v/>
      </c>
      <c r="CN522" s="49" t="str">
        <f t="shared" si="227"/>
        <v/>
      </c>
      <c r="CO522" s="49" t="str">
        <f t="shared" si="228"/>
        <v/>
      </c>
      <c r="CP522" s="49" t="str">
        <f t="shared" si="229"/>
        <v/>
      </c>
      <c r="CQ522" s="49" t="str">
        <f t="shared" si="230"/>
        <v/>
      </c>
      <c r="CR522" s="49" t="str">
        <f t="shared" si="231"/>
        <v/>
      </c>
      <c r="CS522" s="49" t="str">
        <f t="shared" si="232"/>
        <v/>
      </c>
      <c r="CT522" s="49" t="str">
        <f t="shared" si="233"/>
        <v/>
      </c>
      <c r="CU522" s="49" t="str">
        <f t="shared" si="234"/>
        <v/>
      </c>
      <c r="CV522" s="16" t="str">
        <f t="shared" si="235"/>
        <v/>
      </c>
      <c r="CX522" s="48" t="str">
        <f t="shared" si="236"/>
        <v/>
      </c>
      <c r="CY522" s="49" t="str">
        <f t="shared" si="237"/>
        <v/>
      </c>
      <c r="CZ522" s="49" t="str">
        <f t="shared" si="238"/>
        <v/>
      </c>
      <c r="DA522" s="49" t="str">
        <f t="shared" si="239"/>
        <v/>
      </c>
      <c r="DB522" s="49" t="str">
        <f t="shared" si="240"/>
        <v/>
      </c>
      <c r="DC522" s="49" t="str">
        <f t="shared" si="241"/>
        <v/>
      </c>
      <c r="DD522" s="49" t="str">
        <f t="shared" si="242"/>
        <v/>
      </c>
      <c r="DE522" s="49" t="str">
        <f t="shared" si="243"/>
        <v/>
      </c>
      <c r="DF522" s="49" t="str">
        <f t="shared" si="244"/>
        <v/>
      </c>
      <c r="DG522" s="49" t="str">
        <f t="shared" si="245"/>
        <v/>
      </c>
      <c r="DH522" s="49" t="str">
        <f t="shared" si="246"/>
        <v/>
      </c>
      <c r="DI522" s="49" t="str">
        <f t="shared" si="247"/>
        <v/>
      </c>
      <c r="DJ522" s="49" t="str">
        <f t="shared" si="248"/>
        <v/>
      </c>
      <c r="DK522" s="49" t="str">
        <f t="shared" si="249"/>
        <v/>
      </c>
      <c r="DL522" s="16" t="str">
        <f t="shared" si="250"/>
        <v/>
      </c>
      <c r="DN522" s="17" t="str">
        <f t="shared" si="251"/>
        <v>Nov 2020</v>
      </c>
    </row>
    <row r="523" spans="1:118" x14ac:dyDescent="0.25">
      <c r="A523" s="30"/>
      <c r="B523" s="102">
        <f>IF(B522="", "", IFERROR(IF(B522+1&gt;Settings!$G$25, "", B522+1), ""))</f>
        <v>44159</v>
      </c>
      <c r="C523" s="294"/>
      <c r="D523" s="295"/>
      <c r="E523" s="295"/>
      <c r="F523" s="295"/>
      <c r="G523" s="295"/>
      <c r="H523" s="295"/>
      <c r="I523" s="295"/>
      <c r="J523" s="295"/>
      <c r="K523" s="295"/>
      <c r="L523" s="295"/>
      <c r="M523" s="295"/>
      <c r="N523" s="295"/>
      <c r="O523" s="295"/>
      <c r="P523" s="295"/>
      <c r="Q523" s="296"/>
      <c r="R523" s="30"/>
      <c r="T523" s="17" t="str">
        <f>IF($B523="", "", IF($B523&lt;Settings!$G$23, "Old", "New"))</f>
        <v>New</v>
      </c>
      <c r="AL523" s="118" t="str">
        <f>IF(OR($B523="", C523="", C$10="", AL$9), "", IFERROR($B523+INDEX(Settings!$AF$19:$AF$33, MATCH(C$10, Settings!$Y$19:$Y$33, 0))+IF(INDEX(Settings!$AI$19:$AI$33, MATCH(C$10, Settings!$Y$19:$Y$33, 0))="", 0, INDEX($AO$2:$AU$8, MATCH(TEXT($B523, "ddd"), $AN$2:$AN$8, 0), MATCH(INDEX(Settings!$AI$19:$AI$33, MATCH(C$10, Settings!$Y$19:$Y$33, 0)), $AO$1:$AU$1, 0))), 0))</f>
        <v/>
      </c>
      <c r="AM523" s="119" t="str">
        <f>IF(OR($B523="", D523="", D$10="", AM$9), "", IFERROR($B523+INDEX(Settings!$AF$19:$AF$33, MATCH(D$10, Settings!$Y$19:$Y$33, 0))+IF(INDEX(Settings!$AI$19:$AI$33, MATCH(D$10, Settings!$Y$19:$Y$33, 0))="", 0, INDEX($AO$2:$AU$8, MATCH(TEXT($B523, "ddd"), $AN$2:$AN$8, 0), MATCH(INDEX(Settings!$AI$19:$AI$33, MATCH(D$10, Settings!$Y$19:$Y$33, 0)), $AO$1:$AU$1, 0))), 0))</f>
        <v/>
      </c>
      <c r="AN523" s="119" t="str">
        <f>IF(OR($B523="", E523="", E$10="", AN$9), "", IFERROR($B523+INDEX(Settings!$AF$19:$AF$33, MATCH(E$10, Settings!$Y$19:$Y$33, 0))+IF(INDEX(Settings!$AI$19:$AI$33, MATCH(E$10, Settings!$Y$19:$Y$33, 0))="", 0, INDEX($AO$2:$AU$8, MATCH(TEXT($B523, "ddd"), $AN$2:$AN$8, 0), MATCH(INDEX(Settings!$AI$19:$AI$33, MATCH(E$10, Settings!$Y$19:$Y$33, 0)), $AO$1:$AU$1, 0))), 0))</f>
        <v/>
      </c>
      <c r="AO523" s="119" t="str">
        <f>IF(OR($B523="", F523="", F$10="", AO$9), "", IFERROR($B523+INDEX(Settings!$AF$19:$AF$33, MATCH(F$10, Settings!$Y$19:$Y$33, 0))+IF(INDEX(Settings!$AI$19:$AI$33, MATCH(F$10, Settings!$Y$19:$Y$33, 0))="", 0, INDEX($AO$2:$AU$8, MATCH(TEXT($B523, "ddd"), $AN$2:$AN$8, 0), MATCH(INDEX(Settings!$AI$19:$AI$33, MATCH(F$10, Settings!$Y$19:$Y$33, 0)), $AO$1:$AU$1, 0))), 0))</f>
        <v/>
      </c>
      <c r="AP523" s="119" t="str">
        <f>IF(OR($B523="", G523="", G$10="", AP$9), "", IFERROR($B523+INDEX(Settings!$AF$19:$AF$33, MATCH(G$10, Settings!$Y$19:$Y$33, 0))+IF(INDEX(Settings!$AI$19:$AI$33, MATCH(G$10, Settings!$Y$19:$Y$33, 0))="", 0, INDEX($AO$2:$AU$8, MATCH(TEXT($B523, "ddd"), $AN$2:$AN$8, 0), MATCH(INDEX(Settings!$AI$19:$AI$33, MATCH(G$10, Settings!$Y$19:$Y$33, 0)), $AO$1:$AU$1, 0))), 0))</f>
        <v/>
      </c>
      <c r="AQ523" s="119" t="str">
        <f>IF(OR($B523="", H523="", H$10="", AQ$9), "", IFERROR($B523+INDEX(Settings!$AF$19:$AF$33, MATCH(H$10, Settings!$Y$19:$Y$33, 0))+IF(INDEX(Settings!$AI$19:$AI$33, MATCH(H$10, Settings!$Y$19:$Y$33, 0))="", 0, INDEX($AO$2:$AU$8, MATCH(TEXT($B523, "ddd"), $AN$2:$AN$8, 0), MATCH(INDEX(Settings!$AI$19:$AI$33, MATCH(H$10, Settings!$Y$19:$Y$33, 0)), $AO$1:$AU$1, 0))), 0))</f>
        <v/>
      </c>
      <c r="AR523" s="119" t="str">
        <f>IF(OR($B523="", I523="", I$10="", AR$9), "", IFERROR($B523+INDEX(Settings!$AF$19:$AF$33, MATCH(I$10, Settings!$Y$19:$Y$33, 0))+IF(INDEX(Settings!$AI$19:$AI$33, MATCH(I$10, Settings!$Y$19:$Y$33, 0))="", 0, INDEX($AO$2:$AU$8, MATCH(TEXT($B523, "ddd"), $AN$2:$AN$8, 0), MATCH(INDEX(Settings!$AI$19:$AI$33, MATCH(I$10, Settings!$Y$19:$Y$33, 0)), $AO$1:$AU$1, 0))), 0))</f>
        <v/>
      </c>
      <c r="AS523" s="119" t="str">
        <f>IF(OR($B523="", J523="", J$10="", AS$9), "", IFERROR($B523+INDEX(Settings!$AF$19:$AF$33, MATCH(J$10, Settings!$Y$19:$Y$33, 0))+IF(INDEX(Settings!$AI$19:$AI$33, MATCH(J$10, Settings!$Y$19:$Y$33, 0))="", 0, INDEX($AO$2:$AU$8, MATCH(TEXT($B523, "ddd"), $AN$2:$AN$8, 0), MATCH(INDEX(Settings!$AI$19:$AI$33, MATCH(J$10, Settings!$Y$19:$Y$33, 0)), $AO$1:$AU$1, 0))), 0))</f>
        <v/>
      </c>
      <c r="AT523" s="119" t="str">
        <f>IF(OR($B523="", K523="", K$10="", AT$9), "", IFERROR($B523+INDEX(Settings!$AF$19:$AF$33, MATCH(K$10, Settings!$Y$19:$Y$33, 0))+IF(INDEX(Settings!$AI$19:$AI$33, MATCH(K$10, Settings!$Y$19:$Y$33, 0))="", 0, INDEX($AO$2:$AU$8, MATCH(TEXT($B523, "ddd"), $AN$2:$AN$8, 0), MATCH(INDEX(Settings!$AI$19:$AI$33, MATCH(K$10, Settings!$Y$19:$Y$33, 0)), $AO$1:$AU$1, 0))), 0))</f>
        <v/>
      </c>
      <c r="AU523" s="119" t="str">
        <f>IF(OR($B523="", L523="", L$10="", AU$9), "", IFERROR($B523+INDEX(Settings!$AF$19:$AF$33, MATCH(L$10, Settings!$Y$19:$Y$33, 0))+IF(INDEX(Settings!$AI$19:$AI$33, MATCH(L$10, Settings!$Y$19:$Y$33, 0))="", 0, INDEX($AO$2:$AU$8, MATCH(TEXT($B523, "ddd"), $AN$2:$AN$8, 0), MATCH(INDEX(Settings!$AI$19:$AI$33, MATCH(L$10, Settings!$Y$19:$Y$33, 0)), $AO$1:$AU$1, 0))), 0))</f>
        <v/>
      </c>
      <c r="AV523" s="119" t="str">
        <f>IF(OR($B523="", M523="", M$10="", AV$9), "", IFERROR($B523+INDEX(Settings!$AF$19:$AF$33, MATCH(M$10, Settings!$Y$19:$Y$33, 0))+IF(INDEX(Settings!$AI$19:$AI$33, MATCH(M$10, Settings!$Y$19:$Y$33, 0))="", 0, INDEX($AO$2:$AU$8, MATCH(TEXT($B523, "ddd"), $AN$2:$AN$8, 0), MATCH(INDEX(Settings!$AI$19:$AI$33, MATCH(M$10, Settings!$Y$19:$Y$33, 0)), $AO$1:$AU$1, 0))), 0))</f>
        <v/>
      </c>
      <c r="AW523" s="119" t="str">
        <f>IF(OR($B523="", N523="", N$10="", AW$9), "", IFERROR($B523+INDEX(Settings!$AF$19:$AF$33, MATCH(N$10, Settings!$Y$19:$Y$33, 0))+IF(INDEX(Settings!$AI$19:$AI$33, MATCH(N$10, Settings!$Y$19:$Y$33, 0))="", 0, INDEX($AO$2:$AU$8, MATCH(TEXT($B523, "ddd"), $AN$2:$AN$8, 0), MATCH(INDEX(Settings!$AI$19:$AI$33, MATCH(N$10, Settings!$Y$19:$Y$33, 0)), $AO$1:$AU$1, 0))), 0))</f>
        <v/>
      </c>
      <c r="AX523" s="119" t="str">
        <f>IF(OR($B523="", O523="", O$10="", AX$9), "", IFERROR($B523+INDEX(Settings!$AF$19:$AF$33, MATCH(O$10, Settings!$Y$19:$Y$33, 0))+IF(INDEX(Settings!$AI$19:$AI$33, MATCH(O$10, Settings!$Y$19:$Y$33, 0))="", 0, INDEX($AO$2:$AU$8, MATCH(TEXT($B523, "ddd"), $AN$2:$AN$8, 0), MATCH(INDEX(Settings!$AI$19:$AI$33, MATCH(O$10, Settings!$Y$19:$Y$33, 0)), $AO$1:$AU$1, 0))), 0))</f>
        <v/>
      </c>
      <c r="AY523" s="119" t="str">
        <f>IF(OR($B523="", P523="", P$10="", AY$9), "", IFERROR($B523+INDEX(Settings!$AF$19:$AF$33, MATCH(P$10, Settings!$Y$19:$Y$33, 0))+IF(INDEX(Settings!$AI$19:$AI$33, MATCH(P$10, Settings!$Y$19:$Y$33, 0))="", 0, INDEX($AO$2:$AU$8, MATCH(TEXT($B523, "ddd"), $AN$2:$AN$8, 0), MATCH(INDEX(Settings!$AI$19:$AI$33, MATCH(P$10, Settings!$Y$19:$Y$33, 0)), $AO$1:$AU$1, 0))), 0))</f>
        <v/>
      </c>
      <c r="AZ523" s="120" t="str">
        <f>IF(OR($B523="", Q523="", Q$10="", AZ$9), "", IFERROR($B523+INDEX(Settings!$AF$19:$AF$33, MATCH(Q$10, Settings!$Y$19:$Y$33, 0))+IF(INDEX(Settings!$AI$19:$AI$33, MATCH(Q$10, Settings!$Y$19:$Y$33, 0))="", 0, INDEX($AO$2:$AU$8, MATCH(TEXT($B523, "ddd"), $AN$2:$AN$8, 0), MATCH(INDEX(Settings!$AI$19:$AI$33, MATCH(Q$10, Settings!$Y$19:$Y$33, 0)), $AO$1:$AU$1, 0))), 0))</f>
        <v/>
      </c>
      <c r="BB523" s="118" t="str">
        <f>IF(OR(C$10="", $B523="", C523="", BB$9=""), "", IFERROR(WORKDAY((DATE(YEAR($B523), MONTH($B523)+INDEX(Settings!$AM$19:$AM$33, MATCH(C$10, Settings!$Y$19:$Y$33, 0)), IF(INDEX(Settings!$AQ$19:$AQ$33, MATCH(C$10, Settings!$Y$19:$Y$33, 0))=0, DAY($B523), INDEX(Settings!$AQ$19:$AQ$33, MATCH(C$10, Settings!$Y$19:$Y$33, 0))))-1), 1, Settings!$AY$23:$AY$38), ""))</f>
        <v/>
      </c>
      <c r="BC523" s="119" t="str">
        <f>IF(OR(D$10="", $B523="", D523="", BC$9=""), "", IFERROR(WORKDAY((DATE(YEAR($B523), MONTH($B523)+INDEX(Settings!$AM$19:$AM$33, MATCH(D$10, Settings!$Y$19:$Y$33, 0)), IF(INDEX(Settings!$AQ$19:$AQ$33, MATCH(D$10, Settings!$Y$19:$Y$33, 0))=0, DAY($B523), INDEX(Settings!$AQ$19:$AQ$33, MATCH(D$10, Settings!$Y$19:$Y$33, 0))))-1), 1, Settings!$AY$23:$AY$38), ""))</f>
        <v/>
      </c>
      <c r="BD523" s="119" t="str">
        <f>IF(OR(E$10="", $B523="", E523="", BD$9=""), "", IFERROR(WORKDAY((DATE(YEAR($B523), MONTH($B523)+INDEX(Settings!$AM$19:$AM$33, MATCH(E$10, Settings!$Y$19:$Y$33, 0)), IF(INDEX(Settings!$AQ$19:$AQ$33, MATCH(E$10, Settings!$Y$19:$Y$33, 0))=0, DAY($B523), INDEX(Settings!$AQ$19:$AQ$33, MATCH(E$10, Settings!$Y$19:$Y$33, 0))))-1), 1, Settings!$AY$23:$AY$38), ""))</f>
        <v/>
      </c>
      <c r="BE523" s="119" t="str">
        <f>IF(OR(F$10="", $B523="", F523="", BE$9=""), "", IFERROR(WORKDAY((DATE(YEAR($B523), MONTH($B523)+INDEX(Settings!$AM$19:$AM$33, MATCH(F$10, Settings!$Y$19:$Y$33, 0)), IF(INDEX(Settings!$AQ$19:$AQ$33, MATCH(F$10, Settings!$Y$19:$Y$33, 0))=0, DAY($B523), INDEX(Settings!$AQ$19:$AQ$33, MATCH(F$10, Settings!$Y$19:$Y$33, 0))))-1), 1, Settings!$AY$23:$AY$38), ""))</f>
        <v/>
      </c>
      <c r="BF523" s="119" t="str">
        <f>IF(OR(G$10="", $B523="", G523="", BF$9=""), "", IFERROR(WORKDAY((DATE(YEAR($B523), MONTH($B523)+INDEX(Settings!$AM$19:$AM$33, MATCH(G$10, Settings!$Y$19:$Y$33, 0)), IF(INDEX(Settings!$AQ$19:$AQ$33, MATCH(G$10, Settings!$Y$19:$Y$33, 0))=0, DAY($B523), INDEX(Settings!$AQ$19:$AQ$33, MATCH(G$10, Settings!$Y$19:$Y$33, 0))))-1), 1, Settings!$AY$23:$AY$38), ""))</f>
        <v/>
      </c>
      <c r="BG523" s="119" t="str">
        <f>IF(OR(H$10="", $B523="", H523="", BG$9=""), "", IFERROR(WORKDAY((DATE(YEAR($B523), MONTH($B523)+INDEX(Settings!$AM$19:$AM$33, MATCH(H$10, Settings!$Y$19:$Y$33, 0)), IF(INDEX(Settings!$AQ$19:$AQ$33, MATCH(H$10, Settings!$Y$19:$Y$33, 0))=0, DAY($B523), INDEX(Settings!$AQ$19:$AQ$33, MATCH(H$10, Settings!$Y$19:$Y$33, 0))))-1), 1, Settings!$AY$23:$AY$38), ""))</f>
        <v/>
      </c>
      <c r="BH523" s="119" t="str">
        <f>IF(OR(I$10="", $B523="", I523="", BH$9=""), "", IFERROR(WORKDAY((DATE(YEAR($B523), MONTH($B523)+INDEX(Settings!$AM$19:$AM$33, MATCH(I$10, Settings!$Y$19:$Y$33, 0)), IF(INDEX(Settings!$AQ$19:$AQ$33, MATCH(I$10, Settings!$Y$19:$Y$33, 0))=0, DAY($B523), INDEX(Settings!$AQ$19:$AQ$33, MATCH(I$10, Settings!$Y$19:$Y$33, 0))))-1), 1, Settings!$AY$23:$AY$38), ""))</f>
        <v/>
      </c>
      <c r="BI523" s="119" t="str">
        <f>IF(OR(J$10="", $B523="", J523="", BI$9=""), "", IFERROR(WORKDAY((DATE(YEAR($B523), MONTH($B523)+INDEX(Settings!$AM$19:$AM$33, MATCH(J$10, Settings!$Y$19:$Y$33, 0)), IF(INDEX(Settings!$AQ$19:$AQ$33, MATCH(J$10, Settings!$Y$19:$Y$33, 0))=0, DAY($B523), INDEX(Settings!$AQ$19:$AQ$33, MATCH(J$10, Settings!$Y$19:$Y$33, 0))))-1), 1, Settings!$AY$23:$AY$38), ""))</f>
        <v/>
      </c>
      <c r="BJ523" s="119" t="str">
        <f>IF(OR(K$10="", $B523="", K523="", BJ$9=""), "", IFERROR(WORKDAY((DATE(YEAR($B523), MONTH($B523)+INDEX(Settings!$AM$19:$AM$33, MATCH(K$10, Settings!$Y$19:$Y$33, 0)), IF(INDEX(Settings!$AQ$19:$AQ$33, MATCH(K$10, Settings!$Y$19:$Y$33, 0))=0, DAY($B523), INDEX(Settings!$AQ$19:$AQ$33, MATCH(K$10, Settings!$Y$19:$Y$33, 0))))-1), 1, Settings!$AY$23:$AY$38), ""))</f>
        <v/>
      </c>
      <c r="BK523" s="119" t="str">
        <f>IF(OR(L$10="", $B523="", L523="", BK$9=""), "", IFERROR(WORKDAY((DATE(YEAR($B523), MONTH($B523)+INDEX(Settings!$AM$19:$AM$33, MATCH(L$10, Settings!$Y$19:$Y$33, 0)), IF(INDEX(Settings!$AQ$19:$AQ$33, MATCH(L$10, Settings!$Y$19:$Y$33, 0))=0, DAY($B523), INDEX(Settings!$AQ$19:$AQ$33, MATCH(L$10, Settings!$Y$19:$Y$33, 0))))-1), 1, Settings!$AY$23:$AY$38), ""))</f>
        <v/>
      </c>
      <c r="BL523" s="119" t="str">
        <f>IF(OR(M$10="", $B523="", M523="", BL$9=""), "", IFERROR(WORKDAY((DATE(YEAR($B523), MONTH($B523)+INDEX(Settings!$AM$19:$AM$33, MATCH(M$10, Settings!$Y$19:$Y$33, 0)), IF(INDEX(Settings!$AQ$19:$AQ$33, MATCH(M$10, Settings!$Y$19:$Y$33, 0))=0, DAY($B523), INDEX(Settings!$AQ$19:$AQ$33, MATCH(M$10, Settings!$Y$19:$Y$33, 0))))-1), 1, Settings!$AY$23:$AY$38), ""))</f>
        <v/>
      </c>
      <c r="BM523" s="119" t="str">
        <f>IF(OR(N$10="", $B523="", N523="", BM$9=""), "", IFERROR(WORKDAY((DATE(YEAR($B523), MONTH($B523)+INDEX(Settings!$AM$19:$AM$33, MATCH(N$10, Settings!$Y$19:$Y$33, 0)), IF(INDEX(Settings!$AQ$19:$AQ$33, MATCH(N$10, Settings!$Y$19:$Y$33, 0))=0, DAY($B523), INDEX(Settings!$AQ$19:$AQ$33, MATCH(N$10, Settings!$Y$19:$Y$33, 0))))-1), 1, Settings!$AY$23:$AY$38), ""))</f>
        <v/>
      </c>
      <c r="BN523" s="119" t="str">
        <f>IF(OR(O$10="", $B523="", O523="", BN$9=""), "", IFERROR(WORKDAY((DATE(YEAR($B523), MONTH($B523)+INDEX(Settings!$AM$19:$AM$33, MATCH(O$10, Settings!$Y$19:$Y$33, 0)), IF(INDEX(Settings!$AQ$19:$AQ$33, MATCH(O$10, Settings!$Y$19:$Y$33, 0))=0, DAY($B523), INDEX(Settings!$AQ$19:$AQ$33, MATCH(O$10, Settings!$Y$19:$Y$33, 0))))-1), 1, Settings!$AY$23:$AY$38), ""))</f>
        <v/>
      </c>
      <c r="BO523" s="119" t="str">
        <f>IF(OR(P$10="", $B523="", P523="", BO$9=""), "", IFERROR(WORKDAY((DATE(YEAR($B523), MONTH($B523)+INDEX(Settings!$AM$19:$AM$33, MATCH(P$10, Settings!$Y$19:$Y$33, 0)), IF(INDEX(Settings!$AQ$19:$AQ$33, MATCH(P$10, Settings!$Y$19:$Y$33, 0))=0, DAY($B523), INDEX(Settings!$AQ$19:$AQ$33, MATCH(P$10, Settings!$Y$19:$Y$33, 0))))-1), 1, Settings!$AY$23:$AY$38), ""))</f>
        <v/>
      </c>
      <c r="BP523" s="120" t="str">
        <f>IF(OR(Q$10="", $B523="", Q523="", BP$9=""), "", IFERROR(WORKDAY((DATE(YEAR($B523), MONTH($B523)+INDEX(Settings!$AM$19:$AM$33, MATCH(Q$10, Settings!$Y$19:$Y$33, 0)), IF(INDEX(Settings!$AQ$19:$AQ$33, MATCH(Q$10, Settings!$Y$19:$Y$33, 0))=0, DAY($B523), INDEX(Settings!$AQ$19:$AQ$33, MATCH(Q$10, Settings!$Y$19:$Y$33, 0))))-1), 1, Settings!$AY$23:$AY$38), ""))</f>
        <v/>
      </c>
      <c r="BR523" s="118" t="str">
        <f>IF(BB523="", "", IF(BB523&lt;=$B523, WORKDAY(DATE(YEAR($BB523), MONTH(BB523)+1, DAY(BB523)-1), 1, Settings!$AY$23:$AY$38), BB523))</f>
        <v/>
      </c>
      <c r="BS523" s="119" t="str">
        <f>IF(BC523="", "", IF(BC523&lt;=$B523, WORKDAY(DATE(YEAR($BB523), MONTH(BC523)+1, DAY(BC523)-1), 1, Settings!$AY$23:$AY$38), BC523))</f>
        <v/>
      </c>
      <c r="BT523" s="119" t="str">
        <f>IF(BD523="", "", IF(BD523&lt;=$B523, WORKDAY(DATE(YEAR($BB523), MONTH(BD523)+1, DAY(BD523)-1), 1, Settings!$AY$23:$AY$38), BD523))</f>
        <v/>
      </c>
      <c r="BU523" s="119" t="str">
        <f>IF(BE523="", "", IF(BE523&lt;=$B523, WORKDAY(DATE(YEAR($BB523), MONTH(BE523)+1, DAY(BE523)-1), 1, Settings!$AY$23:$AY$38), BE523))</f>
        <v/>
      </c>
      <c r="BV523" s="119" t="str">
        <f>IF(BF523="", "", IF(BF523&lt;=$B523, WORKDAY(DATE(YEAR($BB523), MONTH(BF523)+1, DAY(BF523)-1), 1, Settings!$AY$23:$AY$38), BF523))</f>
        <v/>
      </c>
      <c r="BW523" s="119" t="str">
        <f>IF(BG523="", "", IF(BG523&lt;=$B523, WORKDAY(DATE(YEAR($BB523), MONTH(BG523)+1, DAY(BG523)-1), 1, Settings!$AY$23:$AY$38), BG523))</f>
        <v/>
      </c>
      <c r="BX523" s="119" t="str">
        <f>IF(BH523="", "", IF(BH523&lt;=$B523, WORKDAY(DATE(YEAR($BB523), MONTH(BH523)+1, DAY(BH523)-1), 1, Settings!$AY$23:$AY$38), BH523))</f>
        <v/>
      </c>
      <c r="BY523" s="119" t="str">
        <f>IF(BI523="", "", IF(BI523&lt;=$B523, WORKDAY(DATE(YEAR($BB523), MONTH(BI523)+1, DAY(BI523)-1), 1, Settings!$AY$23:$AY$38), BI523))</f>
        <v/>
      </c>
      <c r="BZ523" s="119" t="str">
        <f>IF(BJ523="", "", IF(BJ523&lt;=$B523, WORKDAY(DATE(YEAR($BB523), MONTH(BJ523)+1, DAY(BJ523)-1), 1, Settings!$AY$23:$AY$38), BJ523))</f>
        <v/>
      </c>
      <c r="CA523" s="119" t="str">
        <f>IF(BK523="", "", IF(BK523&lt;=$B523, WORKDAY(DATE(YEAR($BB523), MONTH(BK523)+1, DAY(BK523)-1), 1, Settings!$AY$23:$AY$38), BK523))</f>
        <v/>
      </c>
      <c r="CB523" s="119" t="str">
        <f>IF(BL523="", "", IF(BL523&lt;=$B523, WORKDAY(DATE(YEAR($BB523), MONTH(BL523)+1, DAY(BL523)-1), 1, Settings!$AY$23:$AY$38), BL523))</f>
        <v/>
      </c>
      <c r="CC523" s="119" t="str">
        <f>IF(BM523="", "", IF(BM523&lt;=$B523, WORKDAY(DATE(YEAR($BB523), MONTH(BM523)+1, DAY(BM523)-1), 1, Settings!$AY$23:$AY$38), BM523))</f>
        <v/>
      </c>
      <c r="CD523" s="119" t="str">
        <f>IF(BN523="", "", IF(BN523&lt;=$B523, WORKDAY(DATE(YEAR($BB523), MONTH(BN523)+1, DAY(BN523)-1), 1, Settings!$AY$23:$AY$38), BN523))</f>
        <v/>
      </c>
      <c r="CE523" s="119" t="str">
        <f>IF(BO523="", "", IF(BO523&lt;=$B523, WORKDAY(DATE(YEAR($BB523), MONTH(BO523)+1, DAY(BO523)-1), 1, Settings!$AY$23:$AY$38), BO523))</f>
        <v/>
      </c>
      <c r="CF523" s="120" t="str">
        <f>IF(BP523="", "", IF(BP523&lt;=$B523, WORKDAY(DATE(YEAR($BB523), MONTH(BP523)+1, DAY(BP523)-1), 1, Settings!$AY$23:$AY$38), BP523))</f>
        <v/>
      </c>
      <c r="CH523" s="48" t="str">
        <f t="shared" si="221"/>
        <v/>
      </c>
      <c r="CI523" s="49" t="str">
        <f t="shared" si="222"/>
        <v/>
      </c>
      <c r="CJ523" s="49" t="str">
        <f t="shared" si="223"/>
        <v/>
      </c>
      <c r="CK523" s="49" t="str">
        <f t="shared" si="224"/>
        <v/>
      </c>
      <c r="CL523" s="49" t="str">
        <f t="shared" si="225"/>
        <v/>
      </c>
      <c r="CM523" s="49" t="str">
        <f t="shared" si="226"/>
        <v/>
      </c>
      <c r="CN523" s="49" t="str">
        <f t="shared" si="227"/>
        <v/>
      </c>
      <c r="CO523" s="49" t="str">
        <f t="shared" si="228"/>
        <v/>
      </c>
      <c r="CP523" s="49" t="str">
        <f t="shared" si="229"/>
        <v/>
      </c>
      <c r="CQ523" s="49" t="str">
        <f t="shared" si="230"/>
        <v/>
      </c>
      <c r="CR523" s="49" t="str">
        <f t="shared" si="231"/>
        <v/>
      </c>
      <c r="CS523" s="49" t="str">
        <f t="shared" si="232"/>
        <v/>
      </c>
      <c r="CT523" s="49" t="str">
        <f t="shared" si="233"/>
        <v/>
      </c>
      <c r="CU523" s="49" t="str">
        <f t="shared" si="234"/>
        <v/>
      </c>
      <c r="CV523" s="16" t="str">
        <f t="shared" si="235"/>
        <v/>
      </c>
      <c r="CX523" s="48" t="str">
        <f t="shared" si="236"/>
        <v/>
      </c>
      <c r="CY523" s="49" t="str">
        <f t="shared" si="237"/>
        <v/>
      </c>
      <c r="CZ523" s="49" t="str">
        <f t="shared" si="238"/>
        <v/>
      </c>
      <c r="DA523" s="49" t="str">
        <f t="shared" si="239"/>
        <v/>
      </c>
      <c r="DB523" s="49" t="str">
        <f t="shared" si="240"/>
        <v/>
      </c>
      <c r="DC523" s="49" t="str">
        <f t="shared" si="241"/>
        <v/>
      </c>
      <c r="DD523" s="49" t="str">
        <f t="shared" si="242"/>
        <v/>
      </c>
      <c r="DE523" s="49" t="str">
        <f t="shared" si="243"/>
        <v/>
      </c>
      <c r="DF523" s="49" t="str">
        <f t="shared" si="244"/>
        <v/>
      </c>
      <c r="DG523" s="49" t="str">
        <f t="shared" si="245"/>
        <v/>
      </c>
      <c r="DH523" s="49" t="str">
        <f t="shared" si="246"/>
        <v/>
      </c>
      <c r="DI523" s="49" t="str">
        <f t="shared" si="247"/>
        <v/>
      </c>
      <c r="DJ523" s="49" t="str">
        <f t="shared" si="248"/>
        <v/>
      </c>
      <c r="DK523" s="49" t="str">
        <f t="shared" si="249"/>
        <v/>
      </c>
      <c r="DL523" s="16" t="str">
        <f t="shared" si="250"/>
        <v/>
      </c>
      <c r="DN523" s="17" t="str">
        <f t="shared" si="251"/>
        <v>Nov 2020</v>
      </c>
    </row>
    <row r="524" spans="1:118" x14ac:dyDescent="0.25">
      <c r="A524" s="30"/>
      <c r="B524" s="102">
        <f>IF(B523="", "", IFERROR(IF(B523+1&gt;Settings!$G$25, "", B523+1), ""))</f>
        <v>44160</v>
      </c>
      <c r="C524" s="294"/>
      <c r="D524" s="295"/>
      <c r="E524" s="295"/>
      <c r="F524" s="295"/>
      <c r="G524" s="295"/>
      <c r="H524" s="295"/>
      <c r="I524" s="295"/>
      <c r="J524" s="295"/>
      <c r="K524" s="295"/>
      <c r="L524" s="295"/>
      <c r="M524" s="295"/>
      <c r="N524" s="295"/>
      <c r="O524" s="295"/>
      <c r="P524" s="295"/>
      <c r="Q524" s="296"/>
      <c r="R524" s="30"/>
      <c r="T524" s="17" t="str">
        <f>IF($B524="", "", IF($B524&lt;Settings!$G$23, "Old", "New"))</f>
        <v>New</v>
      </c>
      <c r="AL524" s="118" t="str">
        <f>IF(OR($B524="", C524="", C$10="", AL$9), "", IFERROR($B524+INDEX(Settings!$AF$19:$AF$33, MATCH(C$10, Settings!$Y$19:$Y$33, 0))+IF(INDEX(Settings!$AI$19:$AI$33, MATCH(C$10, Settings!$Y$19:$Y$33, 0))="", 0, INDEX($AO$2:$AU$8, MATCH(TEXT($B524, "ddd"), $AN$2:$AN$8, 0), MATCH(INDEX(Settings!$AI$19:$AI$33, MATCH(C$10, Settings!$Y$19:$Y$33, 0)), $AO$1:$AU$1, 0))), 0))</f>
        <v/>
      </c>
      <c r="AM524" s="119" t="str">
        <f>IF(OR($B524="", D524="", D$10="", AM$9), "", IFERROR($B524+INDEX(Settings!$AF$19:$AF$33, MATCH(D$10, Settings!$Y$19:$Y$33, 0))+IF(INDEX(Settings!$AI$19:$AI$33, MATCH(D$10, Settings!$Y$19:$Y$33, 0))="", 0, INDEX($AO$2:$AU$8, MATCH(TEXT($B524, "ddd"), $AN$2:$AN$8, 0), MATCH(INDEX(Settings!$AI$19:$AI$33, MATCH(D$10, Settings!$Y$19:$Y$33, 0)), $AO$1:$AU$1, 0))), 0))</f>
        <v/>
      </c>
      <c r="AN524" s="119" t="str">
        <f>IF(OR($B524="", E524="", E$10="", AN$9), "", IFERROR($B524+INDEX(Settings!$AF$19:$AF$33, MATCH(E$10, Settings!$Y$19:$Y$33, 0))+IF(INDEX(Settings!$AI$19:$AI$33, MATCH(E$10, Settings!$Y$19:$Y$33, 0))="", 0, INDEX($AO$2:$AU$8, MATCH(TEXT($B524, "ddd"), $AN$2:$AN$8, 0), MATCH(INDEX(Settings!$AI$19:$AI$33, MATCH(E$10, Settings!$Y$19:$Y$33, 0)), $AO$1:$AU$1, 0))), 0))</f>
        <v/>
      </c>
      <c r="AO524" s="119" t="str">
        <f>IF(OR($B524="", F524="", F$10="", AO$9), "", IFERROR($B524+INDEX(Settings!$AF$19:$AF$33, MATCH(F$10, Settings!$Y$19:$Y$33, 0))+IF(INDEX(Settings!$AI$19:$AI$33, MATCH(F$10, Settings!$Y$19:$Y$33, 0))="", 0, INDEX($AO$2:$AU$8, MATCH(TEXT($B524, "ddd"), $AN$2:$AN$8, 0), MATCH(INDEX(Settings!$AI$19:$AI$33, MATCH(F$10, Settings!$Y$19:$Y$33, 0)), $AO$1:$AU$1, 0))), 0))</f>
        <v/>
      </c>
      <c r="AP524" s="119" t="str">
        <f>IF(OR($B524="", G524="", G$10="", AP$9), "", IFERROR($B524+INDEX(Settings!$AF$19:$AF$33, MATCH(G$10, Settings!$Y$19:$Y$33, 0))+IF(INDEX(Settings!$AI$19:$AI$33, MATCH(G$10, Settings!$Y$19:$Y$33, 0))="", 0, INDEX($AO$2:$AU$8, MATCH(TEXT($B524, "ddd"), $AN$2:$AN$8, 0), MATCH(INDEX(Settings!$AI$19:$AI$33, MATCH(G$10, Settings!$Y$19:$Y$33, 0)), $AO$1:$AU$1, 0))), 0))</f>
        <v/>
      </c>
      <c r="AQ524" s="119" t="str">
        <f>IF(OR($B524="", H524="", H$10="", AQ$9), "", IFERROR($B524+INDEX(Settings!$AF$19:$AF$33, MATCH(H$10, Settings!$Y$19:$Y$33, 0))+IF(INDEX(Settings!$AI$19:$AI$33, MATCH(H$10, Settings!$Y$19:$Y$33, 0))="", 0, INDEX($AO$2:$AU$8, MATCH(TEXT($B524, "ddd"), $AN$2:$AN$8, 0), MATCH(INDEX(Settings!$AI$19:$AI$33, MATCH(H$10, Settings!$Y$19:$Y$33, 0)), $AO$1:$AU$1, 0))), 0))</f>
        <v/>
      </c>
      <c r="AR524" s="119" t="str">
        <f>IF(OR($B524="", I524="", I$10="", AR$9), "", IFERROR($B524+INDEX(Settings!$AF$19:$AF$33, MATCH(I$10, Settings!$Y$19:$Y$33, 0))+IF(INDEX(Settings!$AI$19:$AI$33, MATCH(I$10, Settings!$Y$19:$Y$33, 0))="", 0, INDEX($AO$2:$AU$8, MATCH(TEXT($B524, "ddd"), $AN$2:$AN$8, 0), MATCH(INDEX(Settings!$AI$19:$AI$33, MATCH(I$10, Settings!$Y$19:$Y$33, 0)), $AO$1:$AU$1, 0))), 0))</f>
        <v/>
      </c>
      <c r="AS524" s="119" t="str">
        <f>IF(OR($B524="", J524="", J$10="", AS$9), "", IFERROR($B524+INDEX(Settings!$AF$19:$AF$33, MATCH(J$10, Settings!$Y$19:$Y$33, 0))+IF(INDEX(Settings!$AI$19:$AI$33, MATCH(J$10, Settings!$Y$19:$Y$33, 0))="", 0, INDEX($AO$2:$AU$8, MATCH(TEXT($B524, "ddd"), $AN$2:$AN$8, 0), MATCH(INDEX(Settings!$AI$19:$AI$33, MATCH(J$10, Settings!$Y$19:$Y$33, 0)), $AO$1:$AU$1, 0))), 0))</f>
        <v/>
      </c>
      <c r="AT524" s="119" t="str">
        <f>IF(OR($B524="", K524="", K$10="", AT$9), "", IFERROR($B524+INDEX(Settings!$AF$19:$AF$33, MATCH(K$10, Settings!$Y$19:$Y$33, 0))+IF(INDEX(Settings!$AI$19:$AI$33, MATCH(K$10, Settings!$Y$19:$Y$33, 0))="", 0, INDEX($AO$2:$AU$8, MATCH(TEXT($B524, "ddd"), $AN$2:$AN$8, 0), MATCH(INDEX(Settings!$AI$19:$AI$33, MATCH(K$10, Settings!$Y$19:$Y$33, 0)), $AO$1:$AU$1, 0))), 0))</f>
        <v/>
      </c>
      <c r="AU524" s="119" t="str">
        <f>IF(OR($B524="", L524="", L$10="", AU$9), "", IFERROR($B524+INDEX(Settings!$AF$19:$AF$33, MATCH(L$10, Settings!$Y$19:$Y$33, 0))+IF(INDEX(Settings!$AI$19:$AI$33, MATCH(L$10, Settings!$Y$19:$Y$33, 0))="", 0, INDEX($AO$2:$AU$8, MATCH(TEXT($B524, "ddd"), $AN$2:$AN$8, 0), MATCH(INDEX(Settings!$AI$19:$AI$33, MATCH(L$10, Settings!$Y$19:$Y$33, 0)), $AO$1:$AU$1, 0))), 0))</f>
        <v/>
      </c>
      <c r="AV524" s="119" t="str">
        <f>IF(OR($B524="", M524="", M$10="", AV$9), "", IFERROR($B524+INDEX(Settings!$AF$19:$AF$33, MATCH(M$10, Settings!$Y$19:$Y$33, 0))+IF(INDEX(Settings!$AI$19:$AI$33, MATCH(M$10, Settings!$Y$19:$Y$33, 0))="", 0, INDEX($AO$2:$AU$8, MATCH(TEXT($B524, "ddd"), $AN$2:$AN$8, 0), MATCH(INDEX(Settings!$AI$19:$AI$33, MATCH(M$10, Settings!$Y$19:$Y$33, 0)), $AO$1:$AU$1, 0))), 0))</f>
        <v/>
      </c>
      <c r="AW524" s="119" t="str">
        <f>IF(OR($B524="", N524="", N$10="", AW$9), "", IFERROR($B524+INDEX(Settings!$AF$19:$AF$33, MATCH(N$10, Settings!$Y$19:$Y$33, 0))+IF(INDEX(Settings!$AI$19:$AI$33, MATCH(N$10, Settings!$Y$19:$Y$33, 0))="", 0, INDEX($AO$2:$AU$8, MATCH(TEXT($B524, "ddd"), $AN$2:$AN$8, 0), MATCH(INDEX(Settings!$AI$19:$AI$33, MATCH(N$10, Settings!$Y$19:$Y$33, 0)), $AO$1:$AU$1, 0))), 0))</f>
        <v/>
      </c>
      <c r="AX524" s="119" t="str">
        <f>IF(OR($B524="", O524="", O$10="", AX$9), "", IFERROR($B524+INDEX(Settings!$AF$19:$AF$33, MATCH(O$10, Settings!$Y$19:$Y$33, 0))+IF(INDEX(Settings!$AI$19:$AI$33, MATCH(O$10, Settings!$Y$19:$Y$33, 0))="", 0, INDEX($AO$2:$AU$8, MATCH(TEXT($B524, "ddd"), $AN$2:$AN$8, 0), MATCH(INDEX(Settings!$AI$19:$AI$33, MATCH(O$10, Settings!$Y$19:$Y$33, 0)), $AO$1:$AU$1, 0))), 0))</f>
        <v/>
      </c>
      <c r="AY524" s="119" t="str">
        <f>IF(OR($B524="", P524="", P$10="", AY$9), "", IFERROR($B524+INDEX(Settings!$AF$19:$AF$33, MATCH(P$10, Settings!$Y$19:$Y$33, 0))+IF(INDEX(Settings!$AI$19:$AI$33, MATCH(P$10, Settings!$Y$19:$Y$33, 0))="", 0, INDEX($AO$2:$AU$8, MATCH(TEXT($B524, "ddd"), $AN$2:$AN$8, 0), MATCH(INDEX(Settings!$AI$19:$AI$33, MATCH(P$10, Settings!$Y$19:$Y$33, 0)), $AO$1:$AU$1, 0))), 0))</f>
        <v/>
      </c>
      <c r="AZ524" s="120" t="str">
        <f>IF(OR($B524="", Q524="", Q$10="", AZ$9), "", IFERROR($B524+INDEX(Settings!$AF$19:$AF$33, MATCH(Q$10, Settings!$Y$19:$Y$33, 0))+IF(INDEX(Settings!$AI$19:$AI$33, MATCH(Q$10, Settings!$Y$19:$Y$33, 0))="", 0, INDEX($AO$2:$AU$8, MATCH(TEXT($B524, "ddd"), $AN$2:$AN$8, 0), MATCH(INDEX(Settings!$AI$19:$AI$33, MATCH(Q$10, Settings!$Y$19:$Y$33, 0)), $AO$1:$AU$1, 0))), 0))</f>
        <v/>
      </c>
      <c r="BB524" s="118" t="str">
        <f>IF(OR(C$10="", $B524="", C524="", BB$9=""), "", IFERROR(WORKDAY((DATE(YEAR($B524), MONTH($B524)+INDEX(Settings!$AM$19:$AM$33, MATCH(C$10, Settings!$Y$19:$Y$33, 0)), IF(INDEX(Settings!$AQ$19:$AQ$33, MATCH(C$10, Settings!$Y$19:$Y$33, 0))=0, DAY($B524), INDEX(Settings!$AQ$19:$AQ$33, MATCH(C$10, Settings!$Y$19:$Y$33, 0))))-1), 1, Settings!$AY$23:$AY$38), ""))</f>
        <v/>
      </c>
      <c r="BC524" s="119" t="str">
        <f>IF(OR(D$10="", $B524="", D524="", BC$9=""), "", IFERROR(WORKDAY((DATE(YEAR($B524), MONTH($B524)+INDEX(Settings!$AM$19:$AM$33, MATCH(D$10, Settings!$Y$19:$Y$33, 0)), IF(INDEX(Settings!$AQ$19:$AQ$33, MATCH(D$10, Settings!$Y$19:$Y$33, 0))=0, DAY($B524), INDEX(Settings!$AQ$19:$AQ$33, MATCH(D$10, Settings!$Y$19:$Y$33, 0))))-1), 1, Settings!$AY$23:$AY$38), ""))</f>
        <v/>
      </c>
      <c r="BD524" s="119" t="str">
        <f>IF(OR(E$10="", $B524="", E524="", BD$9=""), "", IFERROR(WORKDAY((DATE(YEAR($B524), MONTH($B524)+INDEX(Settings!$AM$19:$AM$33, MATCH(E$10, Settings!$Y$19:$Y$33, 0)), IF(INDEX(Settings!$AQ$19:$AQ$33, MATCH(E$10, Settings!$Y$19:$Y$33, 0))=0, DAY($B524), INDEX(Settings!$AQ$19:$AQ$33, MATCH(E$10, Settings!$Y$19:$Y$33, 0))))-1), 1, Settings!$AY$23:$AY$38), ""))</f>
        <v/>
      </c>
      <c r="BE524" s="119" t="str">
        <f>IF(OR(F$10="", $B524="", F524="", BE$9=""), "", IFERROR(WORKDAY((DATE(YEAR($B524), MONTH($B524)+INDEX(Settings!$AM$19:$AM$33, MATCH(F$10, Settings!$Y$19:$Y$33, 0)), IF(INDEX(Settings!$AQ$19:$AQ$33, MATCH(F$10, Settings!$Y$19:$Y$33, 0))=0, DAY($B524), INDEX(Settings!$AQ$19:$AQ$33, MATCH(F$10, Settings!$Y$19:$Y$33, 0))))-1), 1, Settings!$AY$23:$AY$38), ""))</f>
        <v/>
      </c>
      <c r="BF524" s="119" t="str">
        <f>IF(OR(G$10="", $B524="", G524="", BF$9=""), "", IFERROR(WORKDAY((DATE(YEAR($B524), MONTH($B524)+INDEX(Settings!$AM$19:$AM$33, MATCH(G$10, Settings!$Y$19:$Y$33, 0)), IF(INDEX(Settings!$AQ$19:$AQ$33, MATCH(G$10, Settings!$Y$19:$Y$33, 0))=0, DAY($B524), INDEX(Settings!$AQ$19:$AQ$33, MATCH(G$10, Settings!$Y$19:$Y$33, 0))))-1), 1, Settings!$AY$23:$AY$38), ""))</f>
        <v/>
      </c>
      <c r="BG524" s="119" t="str">
        <f>IF(OR(H$10="", $B524="", H524="", BG$9=""), "", IFERROR(WORKDAY((DATE(YEAR($B524), MONTH($B524)+INDEX(Settings!$AM$19:$AM$33, MATCH(H$10, Settings!$Y$19:$Y$33, 0)), IF(INDEX(Settings!$AQ$19:$AQ$33, MATCH(H$10, Settings!$Y$19:$Y$33, 0))=0, DAY($B524), INDEX(Settings!$AQ$19:$AQ$33, MATCH(H$10, Settings!$Y$19:$Y$33, 0))))-1), 1, Settings!$AY$23:$AY$38), ""))</f>
        <v/>
      </c>
      <c r="BH524" s="119" t="str">
        <f>IF(OR(I$10="", $B524="", I524="", BH$9=""), "", IFERROR(WORKDAY((DATE(YEAR($B524), MONTH($B524)+INDEX(Settings!$AM$19:$AM$33, MATCH(I$10, Settings!$Y$19:$Y$33, 0)), IF(INDEX(Settings!$AQ$19:$AQ$33, MATCH(I$10, Settings!$Y$19:$Y$33, 0))=0, DAY($B524), INDEX(Settings!$AQ$19:$AQ$33, MATCH(I$10, Settings!$Y$19:$Y$33, 0))))-1), 1, Settings!$AY$23:$AY$38), ""))</f>
        <v/>
      </c>
      <c r="BI524" s="119" t="str">
        <f>IF(OR(J$10="", $B524="", J524="", BI$9=""), "", IFERROR(WORKDAY((DATE(YEAR($B524), MONTH($B524)+INDEX(Settings!$AM$19:$AM$33, MATCH(J$10, Settings!$Y$19:$Y$33, 0)), IF(INDEX(Settings!$AQ$19:$AQ$33, MATCH(J$10, Settings!$Y$19:$Y$33, 0))=0, DAY($B524), INDEX(Settings!$AQ$19:$AQ$33, MATCH(J$10, Settings!$Y$19:$Y$33, 0))))-1), 1, Settings!$AY$23:$AY$38), ""))</f>
        <v/>
      </c>
      <c r="BJ524" s="119" t="str">
        <f>IF(OR(K$10="", $B524="", K524="", BJ$9=""), "", IFERROR(WORKDAY((DATE(YEAR($B524), MONTH($B524)+INDEX(Settings!$AM$19:$AM$33, MATCH(K$10, Settings!$Y$19:$Y$33, 0)), IF(INDEX(Settings!$AQ$19:$AQ$33, MATCH(K$10, Settings!$Y$19:$Y$33, 0))=0, DAY($B524), INDEX(Settings!$AQ$19:$AQ$33, MATCH(K$10, Settings!$Y$19:$Y$33, 0))))-1), 1, Settings!$AY$23:$AY$38), ""))</f>
        <v/>
      </c>
      <c r="BK524" s="119" t="str">
        <f>IF(OR(L$10="", $B524="", L524="", BK$9=""), "", IFERROR(WORKDAY((DATE(YEAR($B524), MONTH($B524)+INDEX(Settings!$AM$19:$AM$33, MATCH(L$10, Settings!$Y$19:$Y$33, 0)), IF(INDEX(Settings!$AQ$19:$AQ$33, MATCH(L$10, Settings!$Y$19:$Y$33, 0))=0, DAY($B524), INDEX(Settings!$AQ$19:$AQ$33, MATCH(L$10, Settings!$Y$19:$Y$33, 0))))-1), 1, Settings!$AY$23:$AY$38), ""))</f>
        <v/>
      </c>
      <c r="BL524" s="119" t="str">
        <f>IF(OR(M$10="", $B524="", M524="", BL$9=""), "", IFERROR(WORKDAY((DATE(YEAR($B524), MONTH($B524)+INDEX(Settings!$AM$19:$AM$33, MATCH(M$10, Settings!$Y$19:$Y$33, 0)), IF(INDEX(Settings!$AQ$19:$AQ$33, MATCH(M$10, Settings!$Y$19:$Y$33, 0))=0, DAY($B524), INDEX(Settings!$AQ$19:$AQ$33, MATCH(M$10, Settings!$Y$19:$Y$33, 0))))-1), 1, Settings!$AY$23:$AY$38), ""))</f>
        <v/>
      </c>
      <c r="BM524" s="119" t="str">
        <f>IF(OR(N$10="", $B524="", N524="", BM$9=""), "", IFERROR(WORKDAY((DATE(YEAR($B524), MONTH($B524)+INDEX(Settings!$AM$19:$AM$33, MATCH(N$10, Settings!$Y$19:$Y$33, 0)), IF(INDEX(Settings!$AQ$19:$AQ$33, MATCH(N$10, Settings!$Y$19:$Y$33, 0))=0, DAY($B524), INDEX(Settings!$AQ$19:$AQ$33, MATCH(N$10, Settings!$Y$19:$Y$33, 0))))-1), 1, Settings!$AY$23:$AY$38), ""))</f>
        <v/>
      </c>
      <c r="BN524" s="119" t="str">
        <f>IF(OR(O$10="", $B524="", O524="", BN$9=""), "", IFERROR(WORKDAY((DATE(YEAR($B524), MONTH($B524)+INDEX(Settings!$AM$19:$AM$33, MATCH(O$10, Settings!$Y$19:$Y$33, 0)), IF(INDEX(Settings!$AQ$19:$AQ$33, MATCH(O$10, Settings!$Y$19:$Y$33, 0))=0, DAY($B524), INDEX(Settings!$AQ$19:$AQ$33, MATCH(O$10, Settings!$Y$19:$Y$33, 0))))-1), 1, Settings!$AY$23:$AY$38), ""))</f>
        <v/>
      </c>
      <c r="BO524" s="119" t="str">
        <f>IF(OR(P$10="", $B524="", P524="", BO$9=""), "", IFERROR(WORKDAY((DATE(YEAR($B524), MONTH($B524)+INDEX(Settings!$AM$19:$AM$33, MATCH(P$10, Settings!$Y$19:$Y$33, 0)), IF(INDEX(Settings!$AQ$19:$AQ$33, MATCH(P$10, Settings!$Y$19:$Y$33, 0))=0, DAY($B524), INDEX(Settings!$AQ$19:$AQ$33, MATCH(P$10, Settings!$Y$19:$Y$33, 0))))-1), 1, Settings!$AY$23:$AY$38), ""))</f>
        <v/>
      </c>
      <c r="BP524" s="120" t="str">
        <f>IF(OR(Q$10="", $B524="", Q524="", BP$9=""), "", IFERROR(WORKDAY((DATE(YEAR($B524), MONTH($B524)+INDEX(Settings!$AM$19:$AM$33, MATCH(Q$10, Settings!$Y$19:$Y$33, 0)), IF(INDEX(Settings!$AQ$19:$AQ$33, MATCH(Q$10, Settings!$Y$19:$Y$33, 0))=0, DAY($B524), INDEX(Settings!$AQ$19:$AQ$33, MATCH(Q$10, Settings!$Y$19:$Y$33, 0))))-1), 1, Settings!$AY$23:$AY$38), ""))</f>
        <v/>
      </c>
      <c r="BR524" s="118" t="str">
        <f>IF(BB524="", "", IF(BB524&lt;=$B524, WORKDAY(DATE(YEAR($BB524), MONTH(BB524)+1, DAY(BB524)-1), 1, Settings!$AY$23:$AY$38), BB524))</f>
        <v/>
      </c>
      <c r="BS524" s="119" t="str">
        <f>IF(BC524="", "", IF(BC524&lt;=$B524, WORKDAY(DATE(YEAR($BB524), MONTH(BC524)+1, DAY(BC524)-1), 1, Settings!$AY$23:$AY$38), BC524))</f>
        <v/>
      </c>
      <c r="BT524" s="119" t="str">
        <f>IF(BD524="", "", IF(BD524&lt;=$B524, WORKDAY(DATE(YEAR($BB524), MONTH(BD524)+1, DAY(BD524)-1), 1, Settings!$AY$23:$AY$38), BD524))</f>
        <v/>
      </c>
      <c r="BU524" s="119" t="str">
        <f>IF(BE524="", "", IF(BE524&lt;=$B524, WORKDAY(DATE(YEAR($BB524), MONTH(BE524)+1, DAY(BE524)-1), 1, Settings!$AY$23:$AY$38), BE524))</f>
        <v/>
      </c>
      <c r="BV524" s="119" t="str">
        <f>IF(BF524="", "", IF(BF524&lt;=$B524, WORKDAY(DATE(YEAR($BB524), MONTH(BF524)+1, DAY(BF524)-1), 1, Settings!$AY$23:$AY$38), BF524))</f>
        <v/>
      </c>
      <c r="BW524" s="119" t="str">
        <f>IF(BG524="", "", IF(BG524&lt;=$B524, WORKDAY(DATE(YEAR($BB524), MONTH(BG524)+1, DAY(BG524)-1), 1, Settings!$AY$23:$AY$38), BG524))</f>
        <v/>
      </c>
      <c r="BX524" s="119" t="str">
        <f>IF(BH524="", "", IF(BH524&lt;=$B524, WORKDAY(DATE(YEAR($BB524), MONTH(BH524)+1, DAY(BH524)-1), 1, Settings!$AY$23:$AY$38), BH524))</f>
        <v/>
      </c>
      <c r="BY524" s="119" t="str">
        <f>IF(BI524="", "", IF(BI524&lt;=$B524, WORKDAY(DATE(YEAR($BB524), MONTH(BI524)+1, DAY(BI524)-1), 1, Settings!$AY$23:$AY$38), BI524))</f>
        <v/>
      </c>
      <c r="BZ524" s="119" t="str">
        <f>IF(BJ524="", "", IF(BJ524&lt;=$B524, WORKDAY(DATE(YEAR($BB524), MONTH(BJ524)+1, DAY(BJ524)-1), 1, Settings!$AY$23:$AY$38), BJ524))</f>
        <v/>
      </c>
      <c r="CA524" s="119" t="str">
        <f>IF(BK524="", "", IF(BK524&lt;=$B524, WORKDAY(DATE(YEAR($BB524), MONTH(BK524)+1, DAY(BK524)-1), 1, Settings!$AY$23:$AY$38), BK524))</f>
        <v/>
      </c>
      <c r="CB524" s="119" t="str">
        <f>IF(BL524="", "", IF(BL524&lt;=$B524, WORKDAY(DATE(YEAR($BB524), MONTH(BL524)+1, DAY(BL524)-1), 1, Settings!$AY$23:$AY$38), BL524))</f>
        <v/>
      </c>
      <c r="CC524" s="119" t="str">
        <f>IF(BM524="", "", IF(BM524&lt;=$B524, WORKDAY(DATE(YEAR($BB524), MONTH(BM524)+1, DAY(BM524)-1), 1, Settings!$AY$23:$AY$38), BM524))</f>
        <v/>
      </c>
      <c r="CD524" s="119" t="str">
        <f>IF(BN524="", "", IF(BN524&lt;=$B524, WORKDAY(DATE(YEAR($BB524), MONTH(BN524)+1, DAY(BN524)-1), 1, Settings!$AY$23:$AY$38), BN524))</f>
        <v/>
      </c>
      <c r="CE524" s="119" t="str">
        <f>IF(BO524="", "", IF(BO524&lt;=$B524, WORKDAY(DATE(YEAR($BB524), MONTH(BO524)+1, DAY(BO524)-1), 1, Settings!$AY$23:$AY$38), BO524))</f>
        <v/>
      </c>
      <c r="CF524" s="120" t="str">
        <f>IF(BP524="", "", IF(BP524&lt;=$B524, WORKDAY(DATE(YEAR($BB524), MONTH(BP524)+1, DAY(BP524)-1), 1, Settings!$AY$23:$AY$38), BP524))</f>
        <v/>
      </c>
      <c r="CH524" s="48" t="str">
        <f t="shared" ref="CH524:CH560" si="252">IF(AND(AL524="", BR524=""), "", IF(AL524="", BR524, IF(BR524="", AL524, IF(AL524&gt;BR524, AL524, IF(BR524&gt;AL524, BR524, AL524)))))</f>
        <v/>
      </c>
      <c r="CI524" s="49" t="str">
        <f t="shared" ref="CI524:CI560" si="253">IF(AND(AM524="", BS524=""), "", IF(AM524="", BS524, IF(BS524="", AM524, IF(AM524&gt;BS524, AM524, IF(BS524&gt;AM524, BS524, AM524)))))</f>
        <v/>
      </c>
      <c r="CJ524" s="49" t="str">
        <f t="shared" ref="CJ524:CJ560" si="254">IF(AND(AN524="", BT524=""), "", IF(AN524="", BT524, IF(BT524="", AN524, IF(AN524&gt;BT524, AN524, IF(BT524&gt;AN524, BT524, AN524)))))</f>
        <v/>
      </c>
      <c r="CK524" s="49" t="str">
        <f t="shared" ref="CK524:CK560" si="255">IF(AND(AO524="", BU524=""), "", IF(AO524="", BU524, IF(BU524="", AO524, IF(AO524&gt;BU524, AO524, IF(BU524&gt;AO524, BU524, AO524)))))</f>
        <v/>
      </c>
      <c r="CL524" s="49" t="str">
        <f t="shared" ref="CL524:CL560" si="256">IF(AND(AP524="", BV524=""), "", IF(AP524="", BV524, IF(BV524="", AP524, IF(AP524&gt;BV524, AP524, IF(BV524&gt;AP524, BV524, AP524)))))</f>
        <v/>
      </c>
      <c r="CM524" s="49" t="str">
        <f t="shared" ref="CM524:CM560" si="257">IF(AND(AQ524="", BW524=""), "", IF(AQ524="", BW524, IF(BW524="", AQ524, IF(AQ524&gt;BW524, AQ524, IF(BW524&gt;AQ524, BW524, AQ524)))))</f>
        <v/>
      </c>
      <c r="CN524" s="49" t="str">
        <f t="shared" ref="CN524:CN560" si="258">IF(AND(AR524="", BX524=""), "", IF(AR524="", BX524, IF(BX524="", AR524, IF(AR524&gt;BX524, AR524, IF(BX524&gt;AR524, BX524, AR524)))))</f>
        <v/>
      </c>
      <c r="CO524" s="49" t="str">
        <f t="shared" ref="CO524:CO560" si="259">IF(AND(AS524="", BY524=""), "", IF(AS524="", BY524, IF(BY524="", AS524, IF(AS524&gt;BY524, AS524, IF(BY524&gt;AS524, BY524, AS524)))))</f>
        <v/>
      </c>
      <c r="CP524" s="49" t="str">
        <f t="shared" ref="CP524:CP560" si="260">IF(AND(AT524="", BZ524=""), "", IF(AT524="", BZ524, IF(BZ524="", AT524, IF(AT524&gt;BZ524, AT524, IF(BZ524&gt;AT524, BZ524, AT524)))))</f>
        <v/>
      </c>
      <c r="CQ524" s="49" t="str">
        <f t="shared" ref="CQ524:CQ560" si="261">IF(AND(AU524="", CA524=""), "", IF(AU524="", CA524, IF(CA524="", AU524, IF(AU524&gt;CA524, AU524, IF(CA524&gt;AU524, CA524, AU524)))))</f>
        <v/>
      </c>
      <c r="CR524" s="49" t="str">
        <f t="shared" ref="CR524:CR560" si="262">IF(AND(AV524="", CB524=""), "", IF(AV524="", CB524, IF(CB524="", AV524, IF(AV524&gt;CB524, AV524, IF(CB524&gt;AV524, CB524, AV524)))))</f>
        <v/>
      </c>
      <c r="CS524" s="49" t="str">
        <f t="shared" ref="CS524:CS560" si="263">IF(AND(AW524="", CC524=""), "", IF(AW524="", CC524, IF(CC524="", AW524, IF(AW524&gt;CC524, AW524, IF(CC524&gt;AW524, CC524, AW524)))))</f>
        <v/>
      </c>
      <c r="CT524" s="49" t="str">
        <f t="shared" ref="CT524:CT560" si="264">IF(AND(AX524="", CD524=""), "", IF(AX524="", CD524, IF(CD524="", AX524, IF(AX524&gt;CD524, AX524, IF(CD524&gt;AX524, CD524, AX524)))))</f>
        <v/>
      </c>
      <c r="CU524" s="49" t="str">
        <f t="shared" ref="CU524:CU560" si="265">IF(AND(AY524="", CE524=""), "", IF(AY524="", CE524, IF(CE524="", AY524, IF(AY524&gt;CE524, AY524, IF(CE524&gt;AY524, CE524, AY524)))))</f>
        <v/>
      </c>
      <c r="CV524" s="16" t="str">
        <f t="shared" ref="CV524:CV560" si="266">IF(AND(AZ524="", CF524=""), "", IF(AZ524="", CF524, IF(CF524="", AZ524, IF(AZ524&gt;CF524, AZ524, IF(CF524&gt;AZ524, CF524, AZ524)))))</f>
        <v/>
      </c>
      <c r="CX524" s="48" t="str">
        <f t="shared" ref="CX524:CX560" si="267">IF(CH524="", "", TEXT(CH524, "mmm yyyy"))</f>
        <v/>
      </c>
      <c r="CY524" s="49" t="str">
        <f t="shared" ref="CY524:CY560" si="268">IF(CI524="", "", TEXT(CI524, "mmm yyyy"))</f>
        <v/>
      </c>
      <c r="CZ524" s="49" t="str">
        <f t="shared" ref="CZ524:CZ560" si="269">IF(CJ524="", "", TEXT(CJ524, "mmm yyyy"))</f>
        <v/>
      </c>
      <c r="DA524" s="49" t="str">
        <f t="shared" ref="DA524:DA560" si="270">IF(CK524="", "", TEXT(CK524, "mmm yyyy"))</f>
        <v/>
      </c>
      <c r="DB524" s="49" t="str">
        <f t="shared" ref="DB524:DB560" si="271">IF(CL524="", "", TEXT(CL524, "mmm yyyy"))</f>
        <v/>
      </c>
      <c r="DC524" s="49" t="str">
        <f t="shared" ref="DC524:DC560" si="272">IF(CM524="", "", TEXT(CM524, "mmm yyyy"))</f>
        <v/>
      </c>
      <c r="DD524" s="49" t="str">
        <f t="shared" ref="DD524:DD560" si="273">IF(CN524="", "", TEXT(CN524, "mmm yyyy"))</f>
        <v/>
      </c>
      <c r="DE524" s="49" t="str">
        <f t="shared" ref="DE524:DE560" si="274">IF(CO524="", "", TEXT(CO524, "mmm yyyy"))</f>
        <v/>
      </c>
      <c r="DF524" s="49" t="str">
        <f t="shared" ref="DF524:DF560" si="275">IF(CP524="", "", TEXT(CP524, "mmm yyyy"))</f>
        <v/>
      </c>
      <c r="DG524" s="49" t="str">
        <f t="shared" ref="DG524:DG560" si="276">IF(CQ524="", "", TEXT(CQ524, "mmm yyyy"))</f>
        <v/>
      </c>
      <c r="DH524" s="49" t="str">
        <f t="shared" ref="DH524:DH560" si="277">IF(CR524="", "", TEXT(CR524, "mmm yyyy"))</f>
        <v/>
      </c>
      <c r="DI524" s="49" t="str">
        <f t="shared" ref="DI524:DI560" si="278">IF(CS524="", "", TEXT(CS524, "mmm yyyy"))</f>
        <v/>
      </c>
      <c r="DJ524" s="49" t="str">
        <f t="shared" ref="DJ524:DJ560" si="279">IF(CT524="", "", TEXT(CT524, "mmm yyyy"))</f>
        <v/>
      </c>
      <c r="DK524" s="49" t="str">
        <f t="shared" ref="DK524:DK560" si="280">IF(CU524="", "", TEXT(CU524, "mmm yyyy"))</f>
        <v/>
      </c>
      <c r="DL524" s="16" t="str">
        <f t="shared" ref="DL524:DL560" si="281">IF(CV524="", "", TEXT(CV524, "mmm yyyy"))</f>
        <v/>
      </c>
      <c r="DN524" s="17" t="str">
        <f t="shared" ref="DN524:DN560" si="282">IF($B524="", "", TEXT($B524, "mmm yyyy"))</f>
        <v>Nov 2020</v>
      </c>
    </row>
    <row r="525" spans="1:118" x14ac:dyDescent="0.25">
      <c r="A525" s="30"/>
      <c r="B525" s="102">
        <f>IF(B524="", "", IFERROR(IF(B524+1&gt;Settings!$G$25, "", B524+1), ""))</f>
        <v>44161</v>
      </c>
      <c r="C525" s="294"/>
      <c r="D525" s="295"/>
      <c r="E525" s="295"/>
      <c r="F525" s="295"/>
      <c r="G525" s="295"/>
      <c r="H525" s="295"/>
      <c r="I525" s="295"/>
      <c r="J525" s="295"/>
      <c r="K525" s="295"/>
      <c r="L525" s="295"/>
      <c r="M525" s="295"/>
      <c r="N525" s="295"/>
      <c r="O525" s="295"/>
      <c r="P525" s="295"/>
      <c r="Q525" s="296"/>
      <c r="R525" s="30"/>
      <c r="T525" s="17" t="str">
        <f>IF($B525="", "", IF($B525&lt;Settings!$G$23, "Old", "New"))</f>
        <v>New</v>
      </c>
      <c r="AL525" s="118" t="str">
        <f>IF(OR($B525="", C525="", C$10="", AL$9), "", IFERROR($B525+INDEX(Settings!$AF$19:$AF$33, MATCH(C$10, Settings!$Y$19:$Y$33, 0))+IF(INDEX(Settings!$AI$19:$AI$33, MATCH(C$10, Settings!$Y$19:$Y$33, 0))="", 0, INDEX($AO$2:$AU$8, MATCH(TEXT($B525, "ddd"), $AN$2:$AN$8, 0), MATCH(INDEX(Settings!$AI$19:$AI$33, MATCH(C$10, Settings!$Y$19:$Y$33, 0)), $AO$1:$AU$1, 0))), 0))</f>
        <v/>
      </c>
      <c r="AM525" s="119" t="str">
        <f>IF(OR($B525="", D525="", D$10="", AM$9), "", IFERROR($B525+INDEX(Settings!$AF$19:$AF$33, MATCH(D$10, Settings!$Y$19:$Y$33, 0))+IF(INDEX(Settings!$AI$19:$AI$33, MATCH(D$10, Settings!$Y$19:$Y$33, 0))="", 0, INDEX($AO$2:$AU$8, MATCH(TEXT($B525, "ddd"), $AN$2:$AN$8, 0), MATCH(INDEX(Settings!$AI$19:$AI$33, MATCH(D$10, Settings!$Y$19:$Y$33, 0)), $AO$1:$AU$1, 0))), 0))</f>
        <v/>
      </c>
      <c r="AN525" s="119" t="str">
        <f>IF(OR($B525="", E525="", E$10="", AN$9), "", IFERROR($B525+INDEX(Settings!$AF$19:$AF$33, MATCH(E$10, Settings!$Y$19:$Y$33, 0))+IF(INDEX(Settings!$AI$19:$AI$33, MATCH(E$10, Settings!$Y$19:$Y$33, 0))="", 0, INDEX($AO$2:$AU$8, MATCH(TEXT($B525, "ddd"), $AN$2:$AN$8, 0), MATCH(INDEX(Settings!$AI$19:$AI$33, MATCH(E$10, Settings!$Y$19:$Y$33, 0)), $AO$1:$AU$1, 0))), 0))</f>
        <v/>
      </c>
      <c r="AO525" s="119" t="str">
        <f>IF(OR($B525="", F525="", F$10="", AO$9), "", IFERROR($B525+INDEX(Settings!$AF$19:$AF$33, MATCH(F$10, Settings!$Y$19:$Y$33, 0))+IF(INDEX(Settings!$AI$19:$AI$33, MATCH(F$10, Settings!$Y$19:$Y$33, 0))="", 0, INDEX($AO$2:$AU$8, MATCH(TEXT($B525, "ddd"), $AN$2:$AN$8, 0), MATCH(INDEX(Settings!$AI$19:$AI$33, MATCH(F$10, Settings!$Y$19:$Y$33, 0)), $AO$1:$AU$1, 0))), 0))</f>
        <v/>
      </c>
      <c r="AP525" s="119" t="str">
        <f>IF(OR($B525="", G525="", G$10="", AP$9), "", IFERROR($B525+INDEX(Settings!$AF$19:$AF$33, MATCH(G$10, Settings!$Y$19:$Y$33, 0))+IF(INDEX(Settings!$AI$19:$AI$33, MATCH(G$10, Settings!$Y$19:$Y$33, 0))="", 0, INDEX($AO$2:$AU$8, MATCH(TEXT($B525, "ddd"), $AN$2:$AN$8, 0), MATCH(INDEX(Settings!$AI$19:$AI$33, MATCH(G$10, Settings!$Y$19:$Y$33, 0)), $AO$1:$AU$1, 0))), 0))</f>
        <v/>
      </c>
      <c r="AQ525" s="119" t="str">
        <f>IF(OR($B525="", H525="", H$10="", AQ$9), "", IFERROR($B525+INDEX(Settings!$AF$19:$AF$33, MATCH(H$10, Settings!$Y$19:$Y$33, 0))+IF(INDEX(Settings!$AI$19:$AI$33, MATCH(H$10, Settings!$Y$19:$Y$33, 0))="", 0, INDEX($AO$2:$AU$8, MATCH(TEXT($B525, "ddd"), $AN$2:$AN$8, 0), MATCH(INDEX(Settings!$AI$19:$AI$33, MATCH(H$10, Settings!$Y$19:$Y$33, 0)), $AO$1:$AU$1, 0))), 0))</f>
        <v/>
      </c>
      <c r="AR525" s="119" t="str">
        <f>IF(OR($B525="", I525="", I$10="", AR$9), "", IFERROR($B525+INDEX(Settings!$AF$19:$AF$33, MATCH(I$10, Settings!$Y$19:$Y$33, 0))+IF(INDEX(Settings!$AI$19:$AI$33, MATCH(I$10, Settings!$Y$19:$Y$33, 0))="", 0, INDEX($AO$2:$AU$8, MATCH(TEXT($B525, "ddd"), $AN$2:$AN$8, 0), MATCH(INDEX(Settings!$AI$19:$AI$33, MATCH(I$10, Settings!$Y$19:$Y$33, 0)), $AO$1:$AU$1, 0))), 0))</f>
        <v/>
      </c>
      <c r="AS525" s="119" t="str">
        <f>IF(OR($B525="", J525="", J$10="", AS$9), "", IFERROR($B525+INDEX(Settings!$AF$19:$AF$33, MATCH(J$10, Settings!$Y$19:$Y$33, 0))+IF(INDEX(Settings!$AI$19:$AI$33, MATCH(J$10, Settings!$Y$19:$Y$33, 0))="", 0, INDEX($AO$2:$AU$8, MATCH(TEXT($B525, "ddd"), $AN$2:$AN$8, 0), MATCH(INDEX(Settings!$AI$19:$AI$33, MATCH(J$10, Settings!$Y$19:$Y$33, 0)), $AO$1:$AU$1, 0))), 0))</f>
        <v/>
      </c>
      <c r="AT525" s="119" t="str">
        <f>IF(OR($B525="", K525="", K$10="", AT$9), "", IFERROR($B525+INDEX(Settings!$AF$19:$AF$33, MATCH(K$10, Settings!$Y$19:$Y$33, 0))+IF(INDEX(Settings!$AI$19:$AI$33, MATCH(K$10, Settings!$Y$19:$Y$33, 0))="", 0, INDEX($AO$2:$AU$8, MATCH(TEXT($B525, "ddd"), $AN$2:$AN$8, 0), MATCH(INDEX(Settings!$AI$19:$AI$33, MATCH(K$10, Settings!$Y$19:$Y$33, 0)), $AO$1:$AU$1, 0))), 0))</f>
        <v/>
      </c>
      <c r="AU525" s="119" t="str">
        <f>IF(OR($B525="", L525="", L$10="", AU$9), "", IFERROR($B525+INDEX(Settings!$AF$19:$AF$33, MATCH(L$10, Settings!$Y$19:$Y$33, 0))+IF(INDEX(Settings!$AI$19:$AI$33, MATCH(L$10, Settings!$Y$19:$Y$33, 0))="", 0, INDEX($AO$2:$AU$8, MATCH(TEXT($B525, "ddd"), $AN$2:$AN$8, 0), MATCH(INDEX(Settings!$AI$19:$AI$33, MATCH(L$10, Settings!$Y$19:$Y$33, 0)), $AO$1:$AU$1, 0))), 0))</f>
        <v/>
      </c>
      <c r="AV525" s="119" t="str">
        <f>IF(OR($B525="", M525="", M$10="", AV$9), "", IFERROR($B525+INDEX(Settings!$AF$19:$AF$33, MATCH(M$10, Settings!$Y$19:$Y$33, 0))+IF(INDEX(Settings!$AI$19:$AI$33, MATCH(M$10, Settings!$Y$19:$Y$33, 0))="", 0, INDEX($AO$2:$AU$8, MATCH(TEXT($B525, "ddd"), $AN$2:$AN$8, 0), MATCH(INDEX(Settings!$AI$19:$AI$33, MATCH(M$10, Settings!$Y$19:$Y$33, 0)), $AO$1:$AU$1, 0))), 0))</f>
        <v/>
      </c>
      <c r="AW525" s="119" t="str">
        <f>IF(OR($B525="", N525="", N$10="", AW$9), "", IFERROR($B525+INDEX(Settings!$AF$19:$AF$33, MATCH(N$10, Settings!$Y$19:$Y$33, 0))+IF(INDEX(Settings!$AI$19:$AI$33, MATCH(N$10, Settings!$Y$19:$Y$33, 0))="", 0, INDEX($AO$2:$AU$8, MATCH(TEXT($B525, "ddd"), $AN$2:$AN$8, 0), MATCH(INDEX(Settings!$AI$19:$AI$33, MATCH(N$10, Settings!$Y$19:$Y$33, 0)), $AO$1:$AU$1, 0))), 0))</f>
        <v/>
      </c>
      <c r="AX525" s="119" t="str">
        <f>IF(OR($B525="", O525="", O$10="", AX$9), "", IFERROR($B525+INDEX(Settings!$AF$19:$AF$33, MATCH(O$10, Settings!$Y$19:$Y$33, 0))+IF(INDEX(Settings!$AI$19:$AI$33, MATCH(O$10, Settings!$Y$19:$Y$33, 0))="", 0, INDEX($AO$2:$AU$8, MATCH(TEXT($B525, "ddd"), $AN$2:$AN$8, 0), MATCH(INDEX(Settings!$AI$19:$AI$33, MATCH(O$10, Settings!$Y$19:$Y$33, 0)), $AO$1:$AU$1, 0))), 0))</f>
        <v/>
      </c>
      <c r="AY525" s="119" t="str">
        <f>IF(OR($B525="", P525="", P$10="", AY$9), "", IFERROR($B525+INDEX(Settings!$AF$19:$AF$33, MATCH(P$10, Settings!$Y$19:$Y$33, 0))+IF(INDEX(Settings!$AI$19:$AI$33, MATCH(P$10, Settings!$Y$19:$Y$33, 0))="", 0, INDEX($AO$2:$AU$8, MATCH(TEXT($B525, "ddd"), $AN$2:$AN$8, 0), MATCH(INDEX(Settings!$AI$19:$AI$33, MATCH(P$10, Settings!$Y$19:$Y$33, 0)), $AO$1:$AU$1, 0))), 0))</f>
        <v/>
      </c>
      <c r="AZ525" s="120" t="str">
        <f>IF(OR($B525="", Q525="", Q$10="", AZ$9), "", IFERROR($B525+INDEX(Settings!$AF$19:$AF$33, MATCH(Q$10, Settings!$Y$19:$Y$33, 0))+IF(INDEX(Settings!$AI$19:$AI$33, MATCH(Q$10, Settings!$Y$19:$Y$33, 0))="", 0, INDEX($AO$2:$AU$8, MATCH(TEXT($B525, "ddd"), $AN$2:$AN$8, 0), MATCH(INDEX(Settings!$AI$19:$AI$33, MATCH(Q$10, Settings!$Y$19:$Y$33, 0)), $AO$1:$AU$1, 0))), 0))</f>
        <v/>
      </c>
      <c r="BB525" s="118" t="str">
        <f>IF(OR(C$10="", $B525="", C525="", BB$9=""), "", IFERROR(WORKDAY((DATE(YEAR($B525), MONTH($B525)+INDEX(Settings!$AM$19:$AM$33, MATCH(C$10, Settings!$Y$19:$Y$33, 0)), IF(INDEX(Settings!$AQ$19:$AQ$33, MATCH(C$10, Settings!$Y$19:$Y$33, 0))=0, DAY($B525), INDEX(Settings!$AQ$19:$AQ$33, MATCH(C$10, Settings!$Y$19:$Y$33, 0))))-1), 1, Settings!$AY$23:$AY$38), ""))</f>
        <v/>
      </c>
      <c r="BC525" s="119" t="str">
        <f>IF(OR(D$10="", $B525="", D525="", BC$9=""), "", IFERROR(WORKDAY((DATE(YEAR($B525), MONTH($B525)+INDEX(Settings!$AM$19:$AM$33, MATCH(D$10, Settings!$Y$19:$Y$33, 0)), IF(INDEX(Settings!$AQ$19:$AQ$33, MATCH(D$10, Settings!$Y$19:$Y$33, 0))=0, DAY($B525), INDEX(Settings!$AQ$19:$AQ$33, MATCH(D$10, Settings!$Y$19:$Y$33, 0))))-1), 1, Settings!$AY$23:$AY$38), ""))</f>
        <v/>
      </c>
      <c r="BD525" s="119" t="str">
        <f>IF(OR(E$10="", $B525="", E525="", BD$9=""), "", IFERROR(WORKDAY((DATE(YEAR($B525), MONTH($B525)+INDEX(Settings!$AM$19:$AM$33, MATCH(E$10, Settings!$Y$19:$Y$33, 0)), IF(INDEX(Settings!$AQ$19:$AQ$33, MATCH(E$10, Settings!$Y$19:$Y$33, 0))=0, DAY($B525), INDEX(Settings!$AQ$19:$AQ$33, MATCH(E$10, Settings!$Y$19:$Y$33, 0))))-1), 1, Settings!$AY$23:$AY$38), ""))</f>
        <v/>
      </c>
      <c r="BE525" s="119" t="str">
        <f>IF(OR(F$10="", $B525="", F525="", BE$9=""), "", IFERROR(WORKDAY((DATE(YEAR($B525), MONTH($B525)+INDEX(Settings!$AM$19:$AM$33, MATCH(F$10, Settings!$Y$19:$Y$33, 0)), IF(INDEX(Settings!$AQ$19:$AQ$33, MATCH(F$10, Settings!$Y$19:$Y$33, 0))=0, DAY($B525), INDEX(Settings!$AQ$19:$AQ$33, MATCH(F$10, Settings!$Y$19:$Y$33, 0))))-1), 1, Settings!$AY$23:$AY$38), ""))</f>
        <v/>
      </c>
      <c r="BF525" s="119" t="str">
        <f>IF(OR(G$10="", $B525="", G525="", BF$9=""), "", IFERROR(WORKDAY((DATE(YEAR($B525), MONTH($B525)+INDEX(Settings!$AM$19:$AM$33, MATCH(G$10, Settings!$Y$19:$Y$33, 0)), IF(INDEX(Settings!$AQ$19:$AQ$33, MATCH(G$10, Settings!$Y$19:$Y$33, 0))=0, DAY($B525), INDEX(Settings!$AQ$19:$AQ$33, MATCH(G$10, Settings!$Y$19:$Y$33, 0))))-1), 1, Settings!$AY$23:$AY$38), ""))</f>
        <v/>
      </c>
      <c r="BG525" s="119" t="str">
        <f>IF(OR(H$10="", $B525="", H525="", BG$9=""), "", IFERROR(WORKDAY((DATE(YEAR($B525), MONTH($B525)+INDEX(Settings!$AM$19:$AM$33, MATCH(H$10, Settings!$Y$19:$Y$33, 0)), IF(INDEX(Settings!$AQ$19:$AQ$33, MATCH(H$10, Settings!$Y$19:$Y$33, 0))=0, DAY($B525), INDEX(Settings!$AQ$19:$AQ$33, MATCH(H$10, Settings!$Y$19:$Y$33, 0))))-1), 1, Settings!$AY$23:$AY$38), ""))</f>
        <v/>
      </c>
      <c r="BH525" s="119" t="str">
        <f>IF(OR(I$10="", $B525="", I525="", BH$9=""), "", IFERROR(WORKDAY((DATE(YEAR($B525), MONTH($B525)+INDEX(Settings!$AM$19:$AM$33, MATCH(I$10, Settings!$Y$19:$Y$33, 0)), IF(INDEX(Settings!$AQ$19:$AQ$33, MATCH(I$10, Settings!$Y$19:$Y$33, 0))=0, DAY($B525), INDEX(Settings!$AQ$19:$AQ$33, MATCH(I$10, Settings!$Y$19:$Y$33, 0))))-1), 1, Settings!$AY$23:$AY$38), ""))</f>
        <v/>
      </c>
      <c r="BI525" s="119" t="str">
        <f>IF(OR(J$10="", $B525="", J525="", BI$9=""), "", IFERROR(WORKDAY((DATE(YEAR($B525), MONTH($B525)+INDEX(Settings!$AM$19:$AM$33, MATCH(J$10, Settings!$Y$19:$Y$33, 0)), IF(INDEX(Settings!$AQ$19:$AQ$33, MATCH(J$10, Settings!$Y$19:$Y$33, 0))=0, DAY($B525), INDEX(Settings!$AQ$19:$AQ$33, MATCH(J$10, Settings!$Y$19:$Y$33, 0))))-1), 1, Settings!$AY$23:$AY$38), ""))</f>
        <v/>
      </c>
      <c r="BJ525" s="119" t="str">
        <f>IF(OR(K$10="", $B525="", K525="", BJ$9=""), "", IFERROR(WORKDAY((DATE(YEAR($B525), MONTH($B525)+INDEX(Settings!$AM$19:$AM$33, MATCH(K$10, Settings!$Y$19:$Y$33, 0)), IF(INDEX(Settings!$AQ$19:$AQ$33, MATCH(K$10, Settings!$Y$19:$Y$33, 0))=0, DAY($B525), INDEX(Settings!$AQ$19:$AQ$33, MATCH(K$10, Settings!$Y$19:$Y$33, 0))))-1), 1, Settings!$AY$23:$AY$38), ""))</f>
        <v/>
      </c>
      <c r="BK525" s="119" t="str">
        <f>IF(OR(L$10="", $B525="", L525="", BK$9=""), "", IFERROR(WORKDAY((DATE(YEAR($B525), MONTH($B525)+INDEX(Settings!$AM$19:$AM$33, MATCH(L$10, Settings!$Y$19:$Y$33, 0)), IF(INDEX(Settings!$AQ$19:$AQ$33, MATCH(L$10, Settings!$Y$19:$Y$33, 0))=0, DAY($B525), INDEX(Settings!$AQ$19:$AQ$33, MATCH(L$10, Settings!$Y$19:$Y$33, 0))))-1), 1, Settings!$AY$23:$AY$38), ""))</f>
        <v/>
      </c>
      <c r="BL525" s="119" t="str">
        <f>IF(OR(M$10="", $B525="", M525="", BL$9=""), "", IFERROR(WORKDAY((DATE(YEAR($B525), MONTH($B525)+INDEX(Settings!$AM$19:$AM$33, MATCH(M$10, Settings!$Y$19:$Y$33, 0)), IF(INDEX(Settings!$AQ$19:$AQ$33, MATCH(M$10, Settings!$Y$19:$Y$33, 0))=0, DAY($B525), INDEX(Settings!$AQ$19:$AQ$33, MATCH(M$10, Settings!$Y$19:$Y$33, 0))))-1), 1, Settings!$AY$23:$AY$38), ""))</f>
        <v/>
      </c>
      <c r="BM525" s="119" t="str">
        <f>IF(OR(N$10="", $B525="", N525="", BM$9=""), "", IFERROR(WORKDAY((DATE(YEAR($B525), MONTH($B525)+INDEX(Settings!$AM$19:$AM$33, MATCH(N$10, Settings!$Y$19:$Y$33, 0)), IF(INDEX(Settings!$AQ$19:$AQ$33, MATCH(N$10, Settings!$Y$19:$Y$33, 0))=0, DAY($B525), INDEX(Settings!$AQ$19:$AQ$33, MATCH(N$10, Settings!$Y$19:$Y$33, 0))))-1), 1, Settings!$AY$23:$AY$38), ""))</f>
        <v/>
      </c>
      <c r="BN525" s="119" t="str">
        <f>IF(OR(O$10="", $B525="", O525="", BN$9=""), "", IFERROR(WORKDAY((DATE(YEAR($B525), MONTH($B525)+INDEX(Settings!$AM$19:$AM$33, MATCH(O$10, Settings!$Y$19:$Y$33, 0)), IF(INDEX(Settings!$AQ$19:$AQ$33, MATCH(O$10, Settings!$Y$19:$Y$33, 0))=0, DAY($B525), INDEX(Settings!$AQ$19:$AQ$33, MATCH(O$10, Settings!$Y$19:$Y$33, 0))))-1), 1, Settings!$AY$23:$AY$38), ""))</f>
        <v/>
      </c>
      <c r="BO525" s="119" t="str">
        <f>IF(OR(P$10="", $B525="", P525="", BO$9=""), "", IFERROR(WORKDAY((DATE(YEAR($B525), MONTH($B525)+INDEX(Settings!$AM$19:$AM$33, MATCH(P$10, Settings!$Y$19:$Y$33, 0)), IF(INDEX(Settings!$AQ$19:$AQ$33, MATCH(P$10, Settings!$Y$19:$Y$33, 0))=0, DAY($B525), INDEX(Settings!$AQ$19:$AQ$33, MATCH(P$10, Settings!$Y$19:$Y$33, 0))))-1), 1, Settings!$AY$23:$AY$38), ""))</f>
        <v/>
      </c>
      <c r="BP525" s="120" t="str">
        <f>IF(OR(Q$10="", $B525="", Q525="", BP$9=""), "", IFERROR(WORKDAY((DATE(YEAR($B525), MONTH($B525)+INDEX(Settings!$AM$19:$AM$33, MATCH(Q$10, Settings!$Y$19:$Y$33, 0)), IF(INDEX(Settings!$AQ$19:$AQ$33, MATCH(Q$10, Settings!$Y$19:$Y$33, 0))=0, DAY($B525), INDEX(Settings!$AQ$19:$AQ$33, MATCH(Q$10, Settings!$Y$19:$Y$33, 0))))-1), 1, Settings!$AY$23:$AY$38), ""))</f>
        <v/>
      </c>
      <c r="BR525" s="118" t="str">
        <f>IF(BB525="", "", IF(BB525&lt;=$B525, WORKDAY(DATE(YEAR($BB525), MONTH(BB525)+1, DAY(BB525)-1), 1, Settings!$AY$23:$AY$38), BB525))</f>
        <v/>
      </c>
      <c r="BS525" s="119" t="str">
        <f>IF(BC525="", "", IF(BC525&lt;=$B525, WORKDAY(DATE(YEAR($BB525), MONTH(BC525)+1, DAY(BC525)-1), 1, Settings!$AY$23:$AY$38), BC525))</f>
        <v/>
      </c>
      <c r="BT525" s="119" t="str">
        <f>IF(BD525="", "", IF(BD525&lt;=$B525, WORKDAY(DATE(YEAR($BB525), MONTH(BD525)+1, DAY(BD525)-1), 1, Settings!$AY$23:$AY$38), BD525))</f>
        <v/>
      </c>
      <c r="BU525" s="119" t="str">
        <f>IF(BE525="", "", IF(BE525&lt;=$B525, WORKDAY(DATE(YEAR($BB525), MONTH(BE525)+1, DAY(BE525)-1), 1, Settings!$AY$23:$AY$38), BE525))</f>
        <v/>
      </c>
      <c r="BV525" s="119" t="str">
        <f>IF(BF525="", "", IF(BF525&lt;=$B525, WORKDAY(DATE(YEAR($BB525), MONTH(BF525)+1, DAY(BF525)-1), 1, Settings!$AY$23:$AY$38), BF525))</f>
        <v/>
      </c>
      <c r="BW525" s="119" t="str">
        <f>IF(BG525="", "", IF(BG525&lt;=$B525, WORKDAY(DATE(YEAR($BB525), MONTH(BG525)+1, DAY(BG525)-1), 1, Settings!$AY$23:$AY$38), BG525))</f>
        <v/>
      </c>
      <c r="BX525" s="119" t="str">
        <f>IF(BH525="", "", IF(BH525&lt;=$B525, WORKDAY(DATE(YEAR($BB525), MONTH(BH525)+1, DAY(BH525)-1), 1, Settings!$AY$23:$AY$38), BH525))</f>
        <v/>
      </c>
      <c r="BY525" s="119" t="str">
        <f>IF(BI525="", "", IF(BI525&lt;=$B525, WORKDAY(DATE(YEAR($BB525), MONTH(BI525)+1, DAY(BI525)-1), 1, Settings!$AY$23:$AY$38), BI525))</f>
        <v/>
      </c>
      <c r="BZ525" s="119" t="str">
        <f>IF(BJ525="", "", IF(BJ525&lt;=$B525, WORKDAY(DATE(YEAR($BB525), MONTH(BJ525)+1, DAY(BJ525)-1), 1, Settings!$AY$23:$AY$38), BJ525))</f>
        <v/>
      </c>
      <c r="CA525" s="119" t="str">
        <f>IF(BK525="", "", IF(BK525&lt;=$B525, WORKDAY(DATE(YEAR($BB525), MONTH(BK525)+1, DAY(BK525)-1), 1, Settings!$AY$23:$AY$38), BK525))</f>
        <v/>
      </c>
      <c r="CB525" s="119" t="str">
        <f>IF(BL525="", "", IF(BL525&lt;=$B525, WORKDAY(DATE(YEAR($BB525), MONTH(BL525)+1, DAY(BL525)-1), 1, Settings!$AY$23:$AY$38), BL525))</f>
        <v/>
      </c>
      <c r="CC525" s="119" t="str">
        <f>IF(BM525="", "", IF(BM525&lt;=$B525, WORKDAY(DATE(YEAR($BB525), MONTH(BM525)+1, DAY(BM525)-1), 1, Settings!$AY$23:$AY$38), BM525))</f>
        <v/>
      </c>
      <c r="CD525" s="119" t="str">
        <f>IF(BN525="", "", IF(BN525&lt;=$B525, WORKDAY(DATE(YEAR($BB525), MONTH(BN525)+1, DAY(BN525)-1), 1, Settings!$AY$23:$AY$38), BN525))</f>
        <v/>
      </c>
      <c r="CE525" s="119" t="str">
        <f>IF(BO525="", "", IF(BO525&lt;=$B525, WORKDAY(DATE(YEAR($BB525), MONTH(BO525)+1, DAY(BO525)-1), 1, Settings!$AY$23:$AY$38), BO525))</f>
        <v/>
      </c>
      <c r="CF525" s="120" t="str">
        <f>IF(BP525="", "", IF(BP525&lt;=$B525, WORKDAY(DATE(YEAR($BB525), MONTH(BP525)+1, DAY(BP525)-1), 1, Settings!$AY$23:$AY$38), BP525))</f>
        <v/>
      </c>
      <c r="CH525" s="48" t="str">
        <f t="shared" si="252"/>
        <v/>
      </c>
      <c r="CI525" s="49" t="str">
        <f t="shared" si="253"/>
        <v/>
      </c>
      <c r="CJ525" s="49" t="str">
        <f t="shared" si="254"/>
        <v/>
      </c>
      <c r="CK525" s="49" t="str">
        <f t="shared" si="255"/>
        <v/>
      </c>
      <c r="CL525" s="49" t="str">
        <f t="shared" si="256"/>
        <v/>
      </c>
      <c r="CM525" s="49" t="str">
        <f t="shared" si="257"/>
        <v/>
      </c>
      <c r="CN525" s="49" t="str">
        <f t="shared" si="258"/>
        <v/>
      </c>
      <c r="CO525" s="49" t="str">
        <f t="shared" si="259"/>
        <v/>
      </c>
      <c r="CP525" s="49" t="str">
        <f t="shared" si="260"/>
        <v/>
      </c>
      <c r="CQ525" s="49" t="str">
        <f t="shared" si="261"/>
        <v/>
      </c>
      <c r="CR525" s="49" t="str">
        <f t="shared" si="262"/>
        <v/>
      </c>
      <c r="CS525" s="49" t="str">
        <f t="shared" si="263"/>
        <v/>
      </c>
      <c r="CT525" s="49" t="str">
        <f t="shared" si="264"/>
        <v/>
      </c>
      <c r="CU525" s="49" t="str">
        <f t="shared" si="265"/>
        <v/>
      </c>
      <c r="CV525" s="16" t="str">
        <f t="shared" si="266"/>
        <v/>
      </c>
      <c r="CX525" s="48" t="str">
        <f t="shared" si="267"/>
        <v/>
      </c>
      <c r="CY525" s="49" t="str">
        <f t="shared" si="268"/>
        <v/>
      </c>
      <c r="CZ525" s="49" t="str">
        <f t="shared" si="269"/>
        <v/>
      </c>
      <c r="DA525" s="49" t="str">
        <f t="shared" si="270"/>
        <v/>
      </c>
      <c r="DB525" s="49" t="str">
        <f t="shared" si="271"/>
        <v/>
      </c>
      <c r="DC525" s="49" t="str">
        <f t="shared" si="272"/>
        <v/>
      </c>
      <c r="DD525" s="49" t="str">
        <f t="shared" si="273"/>
        <v/>
      </c>
      <c r="DE525" s="49" t="str">
        <f t="shared" si="274"/>
        <v/>
      </c>
      <c r="DF525" s="49" t="str">
        <f t="shared" si="275"/>
        <v/>
      </c>
      <c r="DG525" s="49" t="str">
        <f t="shared" si="276"/>
        <v/>
      </c>
      <c r="DH525" s="49" t="str">
        <f t="shared" si="277"/>
        <v/>
      </c>
      <c r="DI525" s="49" t="str">
        <f t="shared" si="278"/>
        <v/>
      </c>
      <c r="DJ525" s="49" t="str">
        <f t="shared" si="279"/>
        <v/>
      </c>
      <c r="DK525" s="49" t="str">
        <f t="shared" si="280"/>
        <v/>
      </c>
      <c r="DL525" s="16" t="str">
        <f t="shared" si="281"/>
        <v/>
      </c>
      <c r="DN525" s="17" t="str">
        <f t="shared" si="282"/>
        <v>Nov 2020</v>
      </c>
    </row>
    <row r="526" spans="1:118" x14ac:dyDescent="0.25">
      <c r="A526" s="30"/>
      <c r="B526" s="102">
        <f>IF(B525="", "", IFERROR(IF(B525+1&gt;Settings!$G$25, "", B525+1), ""))</f>
        <v>44162</v>
      </c>
      <c r="C526" s="294"/>
      <c r="D526" s="295"/>
      <c r="E526" s="295"/>
      <c r="F526" s="295"/>
      <c r="G526" s="295"/>
      <c r="H526" s="295"/>
      <c r="I526" s="295"/>
      <c r="J526" s="295"/>
      <c r="K526" s="295"/>
      <c r="L526" s="295"/>
      <c r="M526" s="295"/>
      <c r="N526" s="295"/>
      <c r="O526" s="295"/>
      <c r="P526" s="295"/>
      <c r="Q526" s="296"/>
      <c r="R526" s="30"/>
      <c r="T526" s="17" t="str">
        <f>IF($B526="", "", IF($B526&lt;Settings!$G$23, "Old", "New"))</f>
        <v>New</v>
      </c>
      <c r="AL526" s="118" t="str">
        <f>IF(OR($B526="", C526="", C$10="", AL$9), "", IFERROR($B526+INDEX(Settings!$AF$19:$AF$33, MATCH(C$10, Settings!$Y$19:$Y$33, 0))+IF(INDEX(Settings!$AI$19:$AI$33, MATCH(C$10, Settings!$Y$19:$Y$33, 0))="", 0, INDEX($AO$2:$AU$8, MATCH(TEXT($B526, "ddd"), $AN$2:$AN$8, 0), MATCH(INDEX(Settings!$AI$19:$AI$33, MATCH(C$10, Settings!$Y$19:$Y$33, 0)), $AO$1:$AU$1, 0))), 0))</f>
        <v/>
      </c>
      <c r="AM526" s="119" t="str">
        <f>IF(OR($B526="", D526="", D$10="", AM$9), "", IFERROR($B526+INDEX(Settings!$AF$19:$AF$33, MATCH(D$10, Settings!$Y$19:$Y$33, 0))+IF(INDEX(Settings!$AI$19:$AI$33, MATCH(D$10, Settings!$Y$19:$Y$33, 0))="", 0, INDEX($AO$2:$AU$8, MATCH(TEXT($B526, "ddd"), $AN$2:$AN$8, 0), MATCH(INDEX(Settings!$AI$19:$AI$33, MATCH(D$10, Settings!$Y$19:$Y$33, 0)), $AO$1:$AU$1, 0))), 0))</f>
        <v/>
      </c>
      <c r="AN526" s="119" t="str">
        <f>IF(OR($B526="", E526="", E$10="", AN$9), "", IFERROR($B526+INDEX(Settings!$AF$19:$AF$33, MATCH(E$10, Settings!$Y$19:$Y$33, 0))+IF(INDEX(Settings!$AI$19:$AI$33, MATCH(E$10, Settings!$Y$19:$Y$33, 0))="", 0, INDEX($AO$2:$AU$8, MATCH(TEXT($B526, "ddd"), $AN$2:$AN$8, 0), MATCH(INDEX(Settings!$AI$19:$AI$33, MATCH(E$10, Settings!$Y$19:$Y$33, 0)), $AO$1:$AU$1, 0))), 0))</f>
        <v/>
      </c>
      <c r="AO526" s="119" t="str">
        <f>IF(OR($B526="", F526="", F$10="", AO$9), "", IFERROR($B526+INDEX(Settings!$AF$19:$AF$33, MATCH(F$10, Settings!$Y$19:$Y$33, 0))+IF(INDEX(Settings!$AI$19:$AI$33, MATCH(F$10, Settings!$Y$19:$Y$33, 0))="", 0, INDEX($AO$2:$AU$8, MATCH(TEXT($B526, "ddd"), $AN$2:$AN$8, 0), MATCH(INDEX(Settings!$AI$19:$AI$33, MATCH(F$10, Settings!$Y$19:$Y$33, 0)), $AO$1:$AU$1, 0))), 0))</f>
        <v/>
      </c>
      <c r="AP526" s="119" t="str">
        <f>IF(OR($B526="", G526="", G$10="", AP$9), "", IFERROR($B526+INDEX(Settings!$AF$19:$AF$33, MATCH(G$10, Settings!$Y$19:$Y$33, 0))+IF(INDEX(Settings!$AI$19:$AI$33, MATCH(G$10, Settings!$Y$19:$Y$33, 0))="", 0, INDEX($AO$2:$AU$8, MATCH(TEXT($B526, "ddd"), $AN$2:$AN$8, 0), MATCH(INDEX(Settings!$AI$19:$AI$33, MATCH(G$10, Settings!$Y$19:$Y$33, 0)), $AO$1:$AU$1, 0))), 0))</f>
        <v/>
      </c>
      <c r="AQ526" s="119" t="str">
        <f>IF(OR($B526="", H526="", H$10="", AQ$9), "", IFERROR($B526+INDEX(Settings!$AF$19:$AF$33, MATCH(H$10, Settings!$Y$19:$Y$33, 0))+IF(INDEX(Settings!$AI$19:$AI$33, MATCH(H$10, Settings!$Y$19:$Y$33, 0))="", 0, INDEX($AO$2:$AU$8, MATCH(TEXT($B526, "ddd"), $AN$2:$AN$8, 0), MATCH(INDEX(Settings!$AI$19:$AI$33, MATCH(H$10, Settings!$Y$19:$Y$33, 0)), $AO$1:$AU$1, 0))), 0))</f>
        <v/>
      </c>
      <c r="AR526" s="119" t="str">
        <f>IF(OR($B526="", I526="", I$10="", AR$9), "", IFERROR($B526+INDEX(Settings!$AF$19:$AF$33, MATCH(I$10, Settings!$Y$19:$Y$33, 0))+IF(INDEX(Settings!$AI$19:$AI$33, MATCH(I$10, Settings!$Y$19:$Y$33, 0))="", 0, INDEX($AO$2:$AU$8, MATCH(TEXT($B526, "ddd"), $AN$2:$AN$8, 0), MATCH(INDEX(Settings!$AI$19:$AI$33, MATCH(I$10, Settings!$Y$19:$Y$33, 0)), $AO$1:$AU$1, 0))), 0))</f>
        <v/>
      </c>
      <c r="AS526" s="119" t="str">
        <f>IF(OR($B526="", J526="", J$10="", AS$9), "", IFERROR($B526+INDEX(Settings!$AF$19:$AF$33, MATCH(J$10, Settings!$Y$19:$Y$33, 0))+IF(INDEX(Settings!$AI$19:$AI$33, MATCH(J$10, Settings!$Y$19:$Y$33, 0))="", 0, INDEX($AO$2:$AU$8, MATCH(TEXT($B526, "ddd"), $AN$2:$AN$8, 0), MATCH(INDEX(Settings!$AI$19:$AI$33, MATCH(J$10, Settings!$Y$19:$Y$33, 0)), $AO$1:$AU$1, 0))), 0))</f>
        <v/>
      </c>
      <c r="AT526" s="119" t="str">
        <f>IF(OR($B526="", K526="", K$10="", AT$9), "", IFERROR($B526+INDEX(Settings!$AF$19:$AF$33, MATCH(K$10, Settings!$Y$19:$Y$33, 0))+IF(INDEX(Settings!$AI$19:$AI$33, MATCH(K$10, Settings!$Y$19:$Y$33, 0))="", 0, INDEX($AO$2:$AU$8, MATCH(TEXT($B526, "ddd"), $AN$2:$AN$8, 0), MATCH(INDEX(Settings!$AI$19:$AI$33, MATCH(K$10, Settings!$Y$19:$Y$33, 0)), $AO$1:$AU$1, 0))), 0))</f>
        <v/>
      </c>
      <c r="AU526" s="119" t="str">
        <f>IF(OR($B526="", L526="", L$10="", AU$9), "", IFERROR($B526+INDEX(Settings!$AF$19:$AF$33, MATCH(L$10, Settings!$Y$19:$Y$33, 0))+IF(INDEX(Settings!$AI$19:$AI$33, MATCH(L$10, Settings!$Y$19:$Y$33, 0))="", 0, INDEX($AO$2:$AU$8, MATCH(TEXT($B526, "ddd"), $AN$2:$AN$8, 0), MATCH(INDEX(Settings!$AI$19:$AI$33, MATCH(L$10, Settings!$Y$19:$Y$33, 0)), $AO$1:$AU$1, 0))), 0))</f>
        <v/>
      </c>
      <c r="AV526" s="119" t="str">
        <f>IF(OR($B526="", M526="", M$10="", AV$9), "", IFERROR($B526+INDEX(Settings!$AF$19:$AF$33, MATCH(M$10, Settings!$Y$19:$Y$33, 0))+IF(INDEX(Settings!$AI$19:$AI$33, MATCH(M$10, Settings!$Y$19:$Y$33, 0))="", 0, INDEX($AO$2:$AU$8, MATCH(TEXT($B526, "ddd"), $AN$2:$AN$8, 0), MATCH(INDEX(Settings!$AI$19:$AI$33, MATCH(M$10, Settings!$Y$19:$Y$33, 0)), $AO$1:$AU$1, 0))), 0))</f>
        <v/>
      </c>
      <c r="AW526" s="119" t="str">
        <f>IF(OR($B526="", N526="", N$10="", AW$9), "", IFERROR($B526+INDEX(Settings!$AF$19:$AF$33, MATCH(N$10, Settings!$Y$19:$Y$33, 0))+IF(INDEX(Settings!$AI$19:$AI$33, MATCH(N$10, Settings!$Y$19:$Y$33, 0))="", 0, INDEX($AO$2:$AU$8, MATCH(TEXT($B526, "ddd"), $AN$2:$AN$8, 0), MATCH(INDEX(Settings!$AI$19:$AI$33, MATCH(N$10, Settings!$Y$19:$Y$33, 0)), $AO$1:$AU$1, 0))), 0))</f>
        <v/>
      </c>
      <c r="AX526" s="119" t="str">
        <f>IF(OR($B526="", O526="", O$10="", AX$9), "", IFERROR($B526+INDEX(Settings!$AF$19:$AF$33, MATCH(O$10, Settings!$Y$19:$Y$33, 0))+IF(INDEX(Settings!$AI$19:$AI$33, MATCH(O$10, Settings!$Y$19:$Y$33, 0))="", 0, INDEX($AO$2:$AU$8, MATCH(TEXT($B526, "ddd"), $AN$2:$AN$8, 0), MATCH(INDEX(Settings!$AI$19:$AI$33, MATCH(O$10, Settings!$Y$19:$Y$33, 0)), $AO$1:$AU$1, 0))), 0))</f>
        <v/>
      </c>
      <c r="AY526" s="119" t="str">
        <f>IF(OR($B526="", P526="", P$10="", AY$9), "", IFERROR($B526+INDEX(Settings!$AF$19:$AF$33, MATCH(P$10, Settings!$Y$19:$Y$33, 0))+IF(INDEX(Settings!$AI$19:$AI$33, MATCH(P$10, Settings!$Y$19:$Y$33, 0))="", 0, INDEX($AO$2:$AU$8, MATCH(TEXT($B526, "ddd"), $AN$2:$AN$8, 0), MATCH(INDEX(Settings!$AI$19:$AI$33, MATCH(P$10, Settings!$Y$19:$Y$33, 0)), $AO$1:$AU$1, 0))), 0))</f>
        <v/>
      </c>
      <c r="AZ526" s="120" t="str">
        <f>IF(OR($B526="", Q526="", Q$10="", AZ$9), "", IFERROR($B526+INDEX(Settings!$AF$19:$AF$33, MATCH(Q$10, Settings!$Y$19:$Y$33, 0))+IF(INDEX(Settings!$AI$19:$AI$33, MATCH(Q$10, Settings!$Y$19:$Y$33, 0))="", 0, INDEX($AO$2:$AU$8, MATCH(TEXT($B526, "ddd"), $AN$2:$AN$8, 0), MATCH(INDEX(Settings!$AI$19:$AI$33, MATCH(Q$10, Settings!$Y$19:$Y$33, 0)), $AO$1:$AU$1, 0))), 0))</f>
        <v/>
      </c>
      <c r="BB526" s="118" t="str">
        <f>IF(OR(C$10="", $B526="", C526="", BB$9=""), "", IFERROR(WORKDAY((DATE(YEAR($B526), MONTH($B526)+INDEX(Settings!$AM$19:$AM$33, MATCH(C$10, Settings!$Y$19:$Y$33, 0)), IF(INDEX(Settings!$AQ$19:$AQ$33, MATCH(C$10, Settings!$Y$19:$Y$33, 0))=0, DAY($B526), INDEX(Settings!$AQ$19:$AQ$33, MATCH(C$10, Settings!$Y$19:$Y$33, 0))))-1), 1, Settings!$AY$23:$AY$38), ""))</f>
        <v/>
      </c>
      <c r="BC526" s="119" t="str">
        <f>IF(OR(D$10="", $B526="", D526="", BC$9=""), "", IFERROR(WORKDAY((DATE(YEAR($B526), MONTH($B526)+INDEX(Settings!$AM$19:$AM$33, MATCH(D$10, Settings!$Y$19:$Y$33, 0)), IF(INDEX(Settings!$AQ$19:$AQ$33, MATCH(D$10, Settings!$Y$19:$Y$33, 0))=0, DAY($B526), INDEX(Settings!$AQ$19:$AQ$33, MATCH(D$10, Settings!$Y$19:$Y$33, 0))))-1), 1, Settings!$AY$23:$AY$38), ""))</f>
        <v/>
      </c>
      <c r="BD526" s="119" t="str">
        <f>IF(OR(E$10="", $B526="", E526="", BD$9=""), "", IFERROR(WORKDAY((DATE(YEAR($B526), MONTH($B526)+INDEX(Settings!$AM$19:$AM$33, MATCH(E$10, Settings!$Y$19:$Y$33, 0)), IF(INDEX(Settings!$AQ$19:$AQ$33, MATCH(E$10, Settings!$Y$19:$Y$33, 0))=0, DAY($B526), INDEX(Settings!$AQ$19:$AQ$33, MATCH(E$10, Settings!$Y$19:$Y$33, 0))))-1), 1, Settings!$AY$23:$AY$38), ""))</f>
        <v/>
      </c>
      <c r="BE526" s="119" t="str">
        <f>IF(OR(F$10="", $B526="", F526="", BE$9=""), "", IFERROR(WORKDAY((DATE(YEAR($B526), MONTH($B526)+INDEX(Settings!$AM$19:$AM$33, MATCH(F$10, Settings!$Y$19:$Y$33, 0)), IF(INDEX(Settings!$AQ$19:$AQ$33, MATCH(F$10, Settings!$Y$19:$Y$33, 0))=0, DAY($B526), INDEX(Settings!$AQ$19:$AQ$33, MATCH(F$10, Settings!$Y$19:$Y$33, 0))))-1), 1, Settings!$AY$23:$AY$38), ""))</f>
        <v/>
      </c>
      <c r="BF526" s="119" t="str">
        <f>IF(OR(G$10="", $B526="", G526="", BF$9=""), "", IFERROR(WORKDAY((DATE(YEAR($B526), MONTH($B526)+INDEX(Settings!$AM$19:$AM$33, MATCH(G$10, Settings!$Y$19:$Y$33, 0)), IF(INDEX(Settings!$AQ$19:$AQ$33, MATCH(G$10, Settings!$Y$19:$Y$33, 0))=0, DAY($B526), INDEX(Settings!$AQ$19:$AQ$33, MATCH(G$10, Settings!$Y$19:$Y$33, 0))))-1), 1, Settings!$AY$23:$AY$38), ""))</f>
        <v/>
      </c>
      <c r="BG526" s="119" t="str">
        <f>IF(OR(H$10="", $B526="", H526="", BG$9=""), "", IFERROR(WORKDAY((DATE(YEAR($B526), MONTH($B526)+INDEX(Settings!$AM$19:$AM$33, MATCH(H$10, Settings!$Y$19:$Y$33, 0)), IF(INDEX(Settings!$AQ$19:$AQ$33, MATCH(H$10, Settings!$Y$19:$Y$33, 0))=0, DAY($B526), INDEX(Settings!$AQ$19:$AQ$33, MATCH(H$10, Settings!$Y$19:$Y$33, 0))))-1), 1, Settings!$AY$23:$AY$38), ""))</f>
        <v/>
      </c>
      <c r="BH526" s="119" t="str">
        <f>IF(OR(I$10="", $B526="", I526="", BH$9=""), "", IFERROR(WORKDAY((DATE(YEAR($B526), MONTH($B526)+INDEX(Settings!$AM$19:$AM$33, MATCH(I$10, Settings!$Y$19:$Y$33, 0)), IF(INDEX(Settings!$AQ$19:$AQ$33, MATCH(I$10, Settings!$Y$19:$Y$33, 0))=0, DAY($B526), INDEX(Settings!$AQ$19:$AQ$33, MATCH(I$10, Settings!$Y$19:$Y$33, 0))))-1), 1, Settings!$AY$23:$AY$38), ""))</f>
        <v/>
      </c>
      <c r="BI526" s="119" t="str">
        <f>IF(OR(J$10="", $B526="", J526="", BI$9=""), "", IFERROR(WORKDAY((DATE(YEAR($B526), MONTH($B526)+INDEX(Settings!$AM$19:$AM$33, MATCH(J$10, Settings!$Y$19:$Y$33, 0)), IF(INDEX(Settings!$AQ$19:$AQ$33, MATCH(J$10, Settings!$Y$19:$Y$33, 0))=0, DAY($B526), INDEX(Settings!$AQ$19:$AQ$33, MATCH(J$10, Settings!$Y$19:$Y$33, 0))))-1), 1, Settings!$AY$23:$AY$38), ""))</f>
        <v/>
      </c>
      <c r="BJ526" s="119" t="str">
        <f>IF(OR(K$10="", $B526="", K526="", BJ$9=""), "", IFERROR(WORKDAY((DATE(YEAR($B526), MONTH($B526)+INDEX(Settings!$AM$19:$AM$33, MATCH(K$10, Settings!$Y$19:$Y$33, 0)), IF(INDEX(Settings!$AQ$19:$AQ$33, MATCH(K$10, Settings!$Y$19:$Y$33, 0))=0, DAY($B526), INDEX(Settings!$AQ$19:$AQ$33, MATCH(K$10, Settings!$Y$19:$Y$33, 0))))-1), 1, Settings!$AY$23:$AY$38), ""))</f>
        <v/>
      </c>
      <c r="BK526" s="119" t="str">
        <f>IF(OR(L$10="", $B526="", L526="", BK$9=""), "", IFERROR(WORKDAY((DATE(YEAR($B526), MONTH($B526)+INDEX(Settings!$AM$19:$AM$33, MATCH(L$10, Settings!$Y$19:$Y$33, 0)), IF(INDEX(Settings!$AQ$19:$AQ$33, MATCH(L$10, Settings!$Y$19:$Y$33, 0))=0, DAY($B526), INDEX(Settings!$AQ$19:$AQ$33, MATCH(L$10, Settings!$Y$19:$Y$33, 0))))-1), 1, Settings!$AY$23:$AY$38), ""))</f>
        <v/>
      </c>
      <c r="BL526" s="119" t="str">
        <f>IF(OR(M$10="", $B526="", M526="", BL$9=""), "", IFERROR(WORKDAY((DATE(YEAR($B526), MONTH($B526)+INDEX(Settings!$AM$19:$AM$33, MATCH(M$10, Settings!$Y$19:$Y$33, 0)), IF(INDEX(Settings!$AQ$19:$AQ$33, MATCH(M$10, Settings!$Y$19:$Y$33, 0))=0, DAY($B526), INDEX(Settings!$AQ$19:$AQ$33, MATCH(M$10, Settings!$Y$19:$Y$33, 0))))-1), 1, Settings!$AY$23:$AY$38), ""))</f>
        <v/>
      </c>
      <c r="BM526" s="119" t="str">
        <f>IF(OR(N$10="", $B526="", N526="", BM$9=""), "", IFERROR(WORKDAY((DATE(YEAR($B526), MONTH($B526)+INDEX(Settings!$AM$19:$AM$33, MATCH(N$10, Settings!$Y$19:$Y$33, 0)), IF(INDEX(Settings!$AQ$19:$AQ$33, MATCH(N$10, Settings!$Y$19:$Y$33, 0))=0, DAY($B526), INDEX(Settings!$AQ$19:$AQ$33, MATCH(N$10, Settings!$Y$19:$Y$33, 0))))-1), 1, Settings!$AY$23:$AY$38), ""))</f>
        <v/>
      </c>
      <c r="BN526" s="119" t="str">
        <f>IF(OR(O$10="", $B526="", O526="", BN$9=""), "", IFERROR(WORKDAY((DATE(YEAR($B526), MONTH($B526)+INDEX(Settings!$AM$19:$AM$33, MATCH(O$10, Settings!$Y$19:$Y$33, 0)), IF(INDEX(Settings!$AQ$19:$AQ$33, MATCH(O$10, Settings!$Y$19:$Y$33, 0))=0, DAY($B526), INDEX(Settings!$AQ$19:$AQ$33, MATCH(O$10, Settings!$Y$19:$Y$33, 0))))-1), 1, Settings!$AY$23:$AY$38), ""))</f>
        <v/>
      </c>
      <c r="BO526" s="119" t="str">
        <f>IF(OR(P$10="", $B526="", P526="", BO$9=""), "", IFERROR(WORKDAY((DATE(YEAR($B526), MONTH($B526)+INDEX(Settings!$AM$19:$AM$33, MATCH(P$10, Settings!$Y$19:$Y$33, 0)), IF(INDEX(Settings!$AQ$19:$AQ$33, MATCH(P$10, Settings!$Y$19:$Y$33, 0))=0, DAY($B526), INDEX(Settings!$AQ$19:$AQ$33, MATCH(P$10, Settings!$Y$19:$Y$33, 0))))-1), 1, Settings!$AY$23:$AY$38), ""))</f>
        <v/>
      </c>
      <c r="BP526" s="120" t="str">
        <f>IF(OR(Q$10="", $B526="", Q526="", BP$9=""), "", IFERROR(WORKDAY((DATE(YEAR($B526), MONTH($B526)+INDEX(Settings!$AM$19:$AM$33, MATCH(Q$10, Settings!$Y$19:$Y$33, 0)), IF(INDEX(Settings!$AQ$19:$AQ$33, MATCH(Q$10, Settings!$Y$19:$Y$33, 0))=0, DAY($B526), INDEX(Settings!$AQ$19:$AQ$33, MATCH(Q$10, Settings!$Y$19:$Y$33, 0))))-1), 1, Settings!$AY$23:$AY$38), ""))</f>
        <v/>
      </c>
      <c r="BR526" s="118" t="str">
        <f>IF(BB526="", "", IF(BB526&lt;=$B526, WORKDAY(DATE(YEAR($BB526), MONTH(BB526)+1, DAY(BB526)-1), 1, Settings!$AY$23:$AY$38), BB526))</f>
        <v/>
      </c>
      <c r="BS526" s="119" t="str">
        <f>IF(BC526="", "", IF(BC526&lt;=$B526, WORKDAY(DATE(YEAR($BB526), MONTH(BC526)+1, DAY(BC526)-1), 1, Settings!$AY$23:$AY$38), BC526))</f>
        <v/>
      </c>
      <c r="BT526" s="119" t="str">
        <f>IF(BD526="", "", IF(BD526&lt;=$B526, WORKDAY(DATE(YEAR($BB526), MONTH(BD526)+1, DAY(BD526)-1), 1, Settings!$AY$23:$AY$38), BD526))</f>
        <v/>
      </c>
      <c r="BU526" s="119" t="str">
        <f>IF(BE526="", "", IF(BE526&lt;=$B526, WORKDAY(DATE(YEAR($BB526), MONTH(BE526)+1, DAY(BE526)-1), 1, Settings!$AY$23:$AY$38), BE526))</f>
        <v/>
      </c>
      <c r="BV526" s="119" t="str">
        <f>IF(BF526="", "", IF(BF526&lt;=$B526, WORKDAY(DATE(YEAR($BB526), MONTH(BF526)+1, DAY(BF526)-1), 1, Settings!$AY$23:$AY$38), BF526))</f>
        <v/>
      </c>
      <c r="BW526" s="119" t="str">
        <f>IF(BG526="", "", IF(BG526&lt;=$B526, WORKDAY(DATE(YEAR($BB526), MONTH(BG526)+1, DAY(BG526)-1), 1, Settings!$AY$23:$AY$38), BG526))</f>
        <v/>
      </c>
      <c r="BX526" s="119" t="str">
        <f>IF(BH526="", "", IF(BH526&lt;=$B526, WORKDAY(DATE(YEAR($BB526), MONTH(BH526)+1, DAY(BH526)-1), 1, Settings!$AY$23:$AY$38), BH526))</f>
        <v/>
      </c>
      <c r="BY526" s="119" t="str">
        <f>IF(BI526="", "", IF(BI526&lt;=$B526, WORKDAY(DATE(YEAR($BB526), MONTH(BI526)+1, DAY(BI526)-1), 1, Settings!$AY$23:$AY$38), BI526))</f>
        <v/>
      </c>
      <c r="BZ526" s="119" t="str">
        <f>IF(BJ526="", "", IF(BJ526&lt;=$B526, WORKDAY(DATE(YEAR($BB526), MONTH(BJ526)+1, DAY(BJ526)-1), 1, Settings!$AY$23:$AY$38), BJ526))</f>
        <v/>
      </c>
      <c r="CA526" s="119" t="str">
        <f>IF(BK526="", "", IF(BK526&lt;=$B526, WORKDAY(DATE(YEAR($BB526), MONTH(BK526)+1, DAY(BK526)-1), 1, Settings!$AY$23:$AY$38), BK526))</f>
        <v/>
      </c>
      <c r="CB526" s="119" t="str">
        <f>IF(BL526="", "", IF(BL526&lt;=$B526, WORKDAY(DATE(YEAR($BB526), MONTH(BL526)+1, DAY(BL526)-1), 1, Settings!$AY$23:$AY$38), BL526))</f>
        <v/>
      </c>
      <c r="CC526" s="119" t="str">
        <f>IF(BM526="", "", IF(BM526&lt;=$B526, WORKDAY(DATE(YEAR($BB526), MONTH(BM526)+1, DAY(BM526)-1), 1, Settings!$AY$23:$AY$38), BM526))</f>
        <v/>
      </c>
      <c r="CD526" s="119" t="str">
        <f>IF(BN526="", "", IF(BN526&lt;=$B526, WORKDAY(DATE(YEAR($BB526), MONTH(BN526)+1, DAY(BN526)-1), 1, Settings!$AY$23:$AY$38), BN526))</f>
        <v/>
      </c>
      <c r="CE526" s="119" t="str">
        <f>IF(BO526="", "", IF(BO526&lt;=$B526, WORKDAY(DATE(YEAR($BB526), MONTH(BO526)+1, DAY(BO526)-1), 1, Settings!$AY$23:$AY$38), BO526))</f>
        <v/>
      </c>
      <c r="CF526" s="120" t="str">
        <f>IF(BP526="", "", IF(BP526&lt;=$B526, WORKDAY(DATE(YEAR($BB526), MONTH(BP526)+1, DAY(BP526)-1), 1, Settings!$AY$23:$AY$38), BP526))</f>
        <v/>
      </c>
      <c r="CH526" s="48" t="str">
        <f t="shared" si="252"/>
        <v/>
      </c>
      <c r="CI526" s="49" t="str">
        <f t="shared" si="253"/>
        <v/>
      </c>
      <c r="CJ526" s="49" t="str">
        <f t="shared" si="254"/>
        <v/>
      </c>
      <c r="CK526" s="49" t="str">
        <f t="shared" si="255"/>
        <v/>
      </c>
      <c r="CL526" s="49" t="str">
        <f t="shared" si="256"/>
        <v/>
      </c>
      <c r="CM526" s="49" t="str">
        <f t="shared" si="257"/>
        <v/>
      </c>
      <c r="CN526" s="49" t="str">
        <f t="shared" si="258"/>
        <v/>
      </c>
      <c r="CO526" s="49" t="str">
        <f t="shared" si="259"/>
        <v/>
      </c>
      <c r="CP526" s="49" t="str">
        <f t="shared" si="260"/>
        <v/>
      </c>
      <c r="CQ526" s="49" t="str">
        <f t="shared" si="261"/>
        <v/>
      </c>
      <c r="CR526" s="49" t="str">
        <f t="shared" si="262"/>
        <v/>
      </c>
      <c r="CS526" s="49" t="str">
        <f t="shared" si="263"/>
        <v/>
      </c>
      <c r="CT526" s="49" t="str">
        <f t="shared" si="264"/>
        <v/>
      </c>
      <c r="CU526" s="49" t="str">
        <f t="shared" si="265"/>
        <v/>
      </c>
      <c r="CV526" s="16" t="str">
        <f t="shared" si="266"/>
        <v/>
      </c>
      <c r="CX526" s="48" t="str">
        <f t="shared" si="267"/>
        <v/>
      </c>
      <c r="CY526" s="49" t="str">
        <f t="shared" si="268"/>
        <v/>
      </c>
      <c r="CZ526" s="49" t="str">
        <f t="shared" si="269"/>
        <v/>
      </c>
      <c r="DA526" s="49" t="str">
        <f t="shared" si="270"/>
        <v/>
      </c>
      <c r="DB526" s="49" t="str">
        <f t="shared" si="271"/>
        <v/>
      </c>
      <c r="DC526" s="49" t="str">
        <f t="shared" si="272"/>
        <v/>
      </c>
      <c r="DD526" s="49" t="str">
        <f t="shared" si="273"/>
        <v/>
      </c>
      <c r="DE526" s="49" t="str">
        <f t="shared" si="274"/>
        <v/>
      </c>
      <c r="DF526" s="49" t="str">
        <f t="shared" si="275"/>
        <v/>
      </c>
      <c r="DG526" s="49" t="str">
        <f t="shared" si="276"/>
        <v/>
      </c>
      <c r="DH526" s="49" t="str">
        <f t="shared" si="277"/>
        <v/>
      </c>
      <c r="DI526" s="49" t="str">
        <f t="shared" si="278"/>
        <v/>
      </c>
      <c r="DJ526" s="49" t="str">
        <f t="shared" si="279"/>
        <v/>
      </c>
      <c r="DK526" s="49" t="str">
        <f t="shared" si="280"/>
        <v/>
      </c>
      <c r="DL526" s="16" t="str">
        <f t="shared" si="281"/>
        <v/>
      </c>
      <c r="DN526" s="17" t="str">
        <f t="shared" si="282"/>
        <v>Nov 2020</v>
      </c>
    </row>
    <row r="527" spans="1:118" x14ac:dyDescent="0.25">
      <c r="A527" s="30"/>
      <c r="B527" s="102">
        <f>IF(B526="", "", IFERROR(IF(B526+1&gt;Settings!$G$25, "", B526+1), ""))</f>
        <v>44163</v>
      </c>
      <c r="C527" s="294"/>
      <c r="D527" s="295"/>
      <c r="E527" s="295"/>
      <c r="F527" s="295"/>
      <c r="G527" s="295"/>
      <c r="H527" s="295"/>
      <c r="I527" s="295"/>
      <c r="J527" s="295"/>
      <c r="K527" s="295"/>
      <c r="L527" s="295"/>
      <c r="M527" s="295"/>
      <c r="N527" s="295"/>
      <c r="O527" s="295"/>
      <c r="P527" s="295"/>
      <c r="Q527" s="296"/>
      <c r="R527" s="30"/>
      <c r="T527" s="17" t="str">
        <f>IF($B527="", "", IF($B527&lt;Settings!$G$23, "Old", "New"))</f>
        <v>New</v>
      </c>
      <c r="AL527" s="118" t="str">
        <f>IF(OR($B527="", C527="", C$10="", AL$9), "", IFERROR($B527+INDEX(Settings!$AF$19:$AF$33, MATCH(C$10, Settings!$Y$19:$Y$33, 0))+IF(INDEX(Settings!$AI$19:$AI$33, MATCH(C$10, Settings!$Y$19:$Y$33, 0))="", 0, INDEX($AO$2:$AU$8, MATCH(TEXT($B527, "ddd"), $AN$2:$AN$8, 0), MATCH(INDEX(Settings!$AI$19:$AI$33, MATCH(C$10, Settings!$Y$19:$Y$33, 0)), $AO$1:$AU$1, 0))), 0))</f>
        <v/>
      </c>
      <c r="AM527" s="119" t="str">
        <f>IF(OR($B527="", D527="", D$10="", AM$9), "", IFERROR($B527+INDEX(Settings!$AF$19:$AF$33, MATCH(D$10, Settings!$Y$19:$Y$33, 0))+IF(INDEX(Settings!$AI$19:$AI$33, MATCH(D$10, Settings!$Y$19:$Y$33, 0))="", 0, INDEX($AO$2:$AU$8, MATCH(TEXT($B527, "ddd"), $AN$2:$AN$8, 0), MATCH(INDEX(Settings!$AI$19:$AI$33, MATCH(D$10, Settings!$Y$19:$Y$33, 0)), $AO$1:$AU$1, 0))), 0))</f>
        <v/>
      </c>
      <c r="AN527" s="119" t="str">
        <f>IF(OR($B527="", E527="", E$10="", AN$9), "", IFERROR($B527+INDEX(Settings!$AF$19:$AF$33, MATCH(E$10, Settings!$Y$19:$Y$33, 0))+IF(INDEX(Settings!$AI$19:$AI$33, MATCH(E$10, Settings!$Y$19:$Y$33, 0))="", 0, INDEX($AO$2:$AU$8, MATCH(TEXT($B527, "ddd"), $AN$2:$AN$8, 0), MATCH(INDEX(Settings!$AI$19:$AI$33, MATCH(E$10, Settings!$Y$19:$Y$33, 0)), $AO$1:$AU$1, 0))), 0))</f>
        <v/>
      </c>
      <c r="AO527" s="119" t="str">
        <f>IF(OR($B527="", F527="", F$10="", AO$9), "", IFERROR($B527+INDEX(Settings!$AF$19:$AF$33, MATCH(F$10, Settings!$Y$19:$Y$33, 0))+IF(INDEX(Settings!$AI$19:$AI$33, MATCH(F$10, Settings!$Y$19:$Y$33, 0))="", 0, INDEX($AO$2:$AU$8, MATCH(TEXT($B527, "ddd"), $AN$2:$AN$8, 0), MATCH(INDEX(Settings!$AI$19:$AI$33, MATCH(F$10, Settings!$Y$19:$Y$33, 0)), $AO$1:$AU$1, 0))), 0))</f>
        <v/>
      </c>
      <c r="AP527" s="119" t="str">
        <f>IF(OR($B527="", G527="", G$10="", AP$9), "", IFERROR($B527+INDEX(Settings!$AF$19:$AF$33, MATCH(G$10, Settings!$Y$19:$Y$33, 0))+IF(INDEX(Settings!$AI$19:$AI$33, MATCH(G$10, Settings!$Y$19:$Y$33, 0))="", 0, INDEX($AO$2:$AU$8, MATCH(TEXT($B527, "ddd"), $AN$2:$AN$8, 0), MATCH(INDEX(Settings!$AI$19:$AI$33, MATCH(G$10, Settings!$Y$19:$Y$33, 0)), $AO$1:$AU$1, 0))), 0))</f>
        <v/>
      </c>
      <c r="AQ527" s="119" t="str">
        <f>IF(OR($B527="", H527="", H$10="", AQ$9), "", IFERROR($B527+INDEX(Settings!$AF$19:$AF$33, MATCH(H$10, Settings!$Y$19:$Y$33, 0))+IF(INDEX(Settings!$AI$19:$AI$33, MATCH(H$10, Settings!$Y$19:$Y$33, 0))="", 0, INDEX($AO$2:$AU$8, MATCH(TEXT($B527, "ddd"), $AN$2:$AN$8, 0), MATCH(INDEX(Settings!$AI$19:$AI$33, MATCH(H$10, Settings!$Y$19:$Y$33, 0)), $AO$1:$AU$1, 0))), 0))</f>
        <v/>
      </c>
      <c r="AR527" s="119" t="str">
        <f>IF(OR($B527="", I527="", I$10="", AR$9), "", IFERROR($B527+INDEX(Settings!$AF$19:$AF$33, MATCH(I$10, Settings!$Y$19:$Y$33, 0))+IF(INDEX(Settings!$AI$19:$AI$33, MATCH(I$10, Settings!$Y$19:$Y$33, 0))="", 0, INDEX($AO$2:$AU$8, MATCH(TEXT($B527, "ddd"), $AN$2:$AN$8, 0), MATCH(INDEX(Settings!$AI$19:$AI$33, MATCH(I$10, Settings!$Y$19:$Y$33, 0)), $AO$1:$AU$1, 0))), 0))</f>
        <v/>
      </c>
      <c r="AS527" s="119" t="str">
        <f>IF(OR($B527="", J527="", J$10="", AS$9), "", IFERROR($B527+INDEX(Settings!$AF$19:$AF$33, MATCH(J$10, Settings!$Y$19:$Y$33, 0))+IF(INDEX(Settings!$AI$19:$AI$33, MATCH(J$10, Settings!$Y$19:$Y$33, 0))="", 0, INDEX($AO$2:$AU$8, MATCH(TEXT($B527, "ddd"), $AN$2:$AN$8, 0), MATCH(INDEX(Settings!$AI$19:$AI$33, MATCH(J$10, Settings!$Y$19:$Y$33, 0)), $AO$1:$AU$1, 0))), 0))</f>
        <v/>
      </c>
      <c r="AT527" s="119" t="str">
        <f>IF(OR($B527="", K527="", K$10="", AT$9), "", IFERROR($B527+INDEX(Settings!$AF$19:$AF$33, MATCH(K$10, Settings!$Y$19:$Y$33, 0))+IF(INDEX(Settings!$AI$19:$AI$33, MATCH(K$10, Settings!$Y$19:$Y$33, 0))="", 0, INDEX($AO$2:$AU$8, MATCH(TEXT($B527, "ddd"), $AN$2:$AN$8, 0), MATCH(INDEX(Settings!$AI$19:$AI$33, MATCH(K$10, Settings!$Y$19:$Y$33, 0)), $AO$1:$AU$1, 0))), 0))</f>
        <v/>
      </c>
      <c r="AU527" s="119" t="str">
        <f>IF(OR($B527="", L527="", L$10="", AU$9), "", IFERROR($B527+INDEX(Settings!$AF$19:$AF$33, MATCH(L$10, Settings!$Y$19:$Y$33, 0))+IF(INDEX(Settings!$AI$19:$AI$33, MATCH(L$10, Settings!$Y$19:$Y$33, 0))="", 0, INDEX($AO$2:$AU$8, MATCH(TEXT($B527, "ddd"), $AN$2:$AN$8, 0), MATCH(INDEX(Settings!$AI$19:$AI$33, MATCH(L$10, Settings!$Y$19:$Y$33, 0)), $AO$1:$AU$1, 0))), 0))</f>
        <v/>
      </c>
      <c r="AV527" s="119" t="str">
        <f>IF(OR($B527="", M527="", M$10="", AV$9), "", IFERROR($B527+INDEX(Settings!$AF$19:$AF$33, MATCH(M$10, Settings!$Y$19:$Y$33, 0))+IF(INDEX(Settings!$AI$19:$AI$33, MATCH(M$10, Settings!$Y$19:$Y$33, 0))="", 0, INDEX($AO$2:$AU$8, MATCH(TEXT($B527, "ddd"), $AN$2:$AN$8, 0), MATCH(INDEX(Settings!$AI$19:$AI$33, MATCH(M$10, Settings!$Y$19:$Y$33, 0)), $AO$1:$AU$1, 0))), 0))</f>
        <v/>
      </c>
      <c r="AW527" s="119" t="str">
        <f>IF(OR($B527="", N527="", N$10="", AW$9), "", IFERROR($B527+INDEX(Settings!$AF$19:$AF$33, MATCH(N$10, Settings!$Y$19:$Y$33, 0))+IF(INDEX(Settings!$AI$19:$AI$33, MATCH(N$10, Settings!$Y$19:$Y$33, 0))="", 0, INDEX($AO$2:$AU$8, MATCH(TEXT($B527, "ddd"), $AN$2:$AN$8, 0), MATCH(INDEX(Settings!$AI$19:$AI$33, MATCH(N$10, Settings!$Y$19:$Y$33, 0)), $AO$1:$AU$1, 0))), 0))</f>
        <v/>
      </c>
      <c r="AX527" s="119" t="str">
        <f>IF(OR($B527="", O527="", O$10="", AX$9), "", IFERROR($B527+INDEX(Settings!$AF$19:$AF$33, MATCH(O$10, Settings!$Y$19:$Y$33, 0))+IF(INDEX(Settings!$AI$19:$AI$33, MATCH(O$10, Settings!$Y$19:$Y$33, 0))="", 0, INDEX($AO$2:$AU$8, MATCH(TEXT($B527, "ddd"), $AN$2:$AN$8, 0), MATCH(INDEX(Settings!$AI$19:$AI$33, MATCH(O$10, Settings!$Y$19:$Y$33, 0)), $AO$1:$AU$1, 0))), 0))</f>
        <v/>
      </c>
      <c r="AY527" s="119" t="str">
        <f>IF(OR($B527="", P527="", P$10="", AY$9), "", IFERROR($B527+INDEX(Settings!$AF$19:$AF$33, MATCH(P$10, Settings!$Y$19:$Y$33, 0))+IF(INDEX(Settings!$AI$19:$AI$33, MATCH(P$10, Settings!$Y$19:$Y$33, 0))="", 0, INDEX($AO$2:$AU$8, MATCH(TEXT($B527, "ddd"), $AN$2:$AN$8, 0), MATCH(INDEX(Settings!$AI$19:$AI$33, MATCH(P$10, Settings!$Y$19:$Y$33, 0)), $AO$1:$AU$1, 0))), 0))</f>
        <v/>
      </c>
      <c r="AZ527" s="120" t="str">
        <f>IF(OR($B527="", Q527="", Q$10="", AZ$9), "", IFERROR($B527+INDEX(Settings!$AF$19:$AF$33, MATCH(Q$10, Settings!$Y$19:$Y$33, 0))+IF(INDEX(Settings!$AI$19:$AI$33, MATCH(Q$10, Settings!$Y$19:$Y$33, 0))="", 0, INDEX($AO$2:$AU$8, MATCH(TEXT($B527, "ddd"), $AN$2:$AN$8, 0), MATCH(INDEX(Settings!$AI$19:$AI$33, MATCH(Q$10, Settings!$Y$19:$Y$33, 0)), $AO$1:$AU$1, 0))), 0))</f>
        <v/>
      </c>
      <c r="BB527" s="118" t="str">
        <f>IF(OR(C$10="", $B527="", C527="", BB$9=""), "", IFERROR(WORKDAY((DATE(YEAR($B527), MONTH($B527)+INDEX(Settings!$AM$19:$AM$33, MATCH(C$10, Settings!$Y$19:$Y$33, 0)), IF(INDEX(Settings!$AQ$19:$AQ$33, MATCH(C$10, Settings!$Y$19:$Y$33, 0))=0, DAY($B527), INDEX(Settings!$AQ$19:$AQ$33, MATCH(C$10, Settings!$Y$19:$Y$33, 0))))-1), 1, Settings!$AY$23:$AY$38), ""))</f>
        <v/>
      </c>
      <c r="BC527" s="119" t="str">
        <f>IF(OR(D$10="", $B527="", D527="", BC$9=""), "", IFERROR(WORKDAY((DATE(YEAR($B527), MONTH($B527)+INDEX(Settings!$AM$19:$AM$33, MATCH(D$10, Settings!$Y$19:$Y$33, 0)), IF(INDEX(Settings!$AQ$19:$AQ$33, MATCH(D$10, Settings!$Y$19:$Y$33, 0))=0, DAY($B527), INDEX(Settings!$AQ$19:$AQ$33, MATCH(D$10, Settings!$Y$19:$Y$33, 0))))-1), 1, Settings!$AY$23:$AY$38), ""))</f>
        <v/>
      </c>
      <c r="BD527" s="119" t="str">
        <f>IF(OR(E$10="", $B527="", E527="", BD$9=""), "", IFERROR(WORKDAY((DATE(YEAR($B527), MONTH($B527)+INDEX(Settings!$AM$19:$AM$33, MATCH(E$10, Settings!$Y$19:$Y$33, 0)), IF(INDEX(Settings!$AQ$19:$AQ$33, MATCH(E$10, Settings!$Y$19:$Y$33, 0))=0, DAY($B527), INDEX(Settings!$AQ$19:$AQ$33, MATCH(E$10, Settings!$Y$19:$Y$33, 0))))-1), 1, Settings!$AY$23:$AY$38), ""))</f>
        <v/>
      </c>
      <c r="BE527" s="119" t="str">
        <f>IF(OR(F$10="", $B527="", F527="", BE$9=""), "", IFERROR(WORKDAY((DATE(YEAR($B527), MONTH($B527)+INDEX(Settings!$AM$19:$AM$33, MATCH(F$10, Settings!$Y$19:$Y$33, 0)), IF(INDEX(Settings!$AQ$19:$AQ$33, MATCH(F$10, Settings!$Y$19:$Y$33, 0))=0, DAY($B527), INDEX(Settings!$AQ$19:$AQ$33, MATCH(F$10, Settings!$Y$19:$Y$33, 0))))-1), 1, Settings!$AY$23:$AY$38), ""))</f>
        <v/>
      </c>
      <c r="BF527" s="119" t="str">
        <f>IF(OR(G$10="", $B527="", G527="", BF$9=""), "", IFERROR(WORKDAY((DATE(YEAR($B527), MONTH($B527)+INDEX(Settings!$AM$19:$AM$33, MATCH(G$10, Settings!$Y$19:$Y$33, 0)), IF(INDEX(Settings!$AQ$19:$AQ$33, MATCH(G$10, Settings!$Y$19:$Y$33, 0))=0, DAY($B527), INDEX(Settings!$AQ$19:$AQ$33, MATCH(G$10, Settings!$Y$19:$Y$33, 0))))-1), 1, Settings!$AY$23:$AY$38), ""))</f>
        <v/>
      </c>
      <c r="BG527" s="119" t="str">
        <f>IF(OR(H$10="", $B527="", H527="", BG$9=""), "", IFERROR(WORKDAY((DATE(YEAR($B527), MONTH($B527)+INDEX(Settings!$AM$19:$AM$33, MATCH(H$10, Settings!$Y$19:$Y$33, 0)), IF(INDEX(Settings!$AQ$19:$AQ$33, MATCH(H$10, Settings!$Y$19:$Y$33, 0))=0, DAY($B527), INDEX(Settings!$AQ$19:$AQ$33, MATCH(H$10, Settings!$Y$19:$Y$33, 0))))-1), 1, Settings!$AY$23:$AY$38), ""))</f>
        <v/>
      </c>
      <c r="BH527" s="119" t="str">
        <f>IF(OR(I$10="", $B527="", I527="", BH$9=""), "", IFERROR(WORKDAY((DATE(YEAR($B527), MONTH($B527)+INDEX(Settings!$AM$19:$AM$33, MATCH(I$10, Settings!$Y$19:$Y$33, 0)), IF(INDEX(Settings!$AQ$19:$AQ$33, MATCH(I$10, Settings!$Y$19:$Y$33, 0))=0, DAY($B527), INDEX(Settings!$AQ$19:$AQ$33, MATCH(I$10, Settings!$Y$19:$Y$33, 0))))-1), 1, Settings!$AY$23:$AY$38), ""))</f>
        <v/>
      </c>
      <c r="BI527" s="119" t="str">
        <f>IF(OR(J$10="", $B527="", J527="", BI$9=""), "", IFERROR(WORKDAY((DATE(YEAR($B527), MONTH($B527)+INDEX(Settings!$AM$19:$AM$33, MATCH(J$10, Settings!$Y$19:$Y$33, 0)), IF(INDEX(Settings!$AQ$19:$AQ$33, MATCH(J$10, Settings!$Y$19:$Y$33, 0))=0, DAY($B527), INDEX(Settings!$AQ$19:$AQ$33, MATCH(J$10, Settings!$Y$19:$Y$33, 0))))-1), 1, Settings!$AY$23:$AY$38), ""))</f>
        <v/>
      </c>
      <c r="BJ527" s="119" t="str">
        <f>IF(OR(K$10="", $B527="", K527="", BJ$9=""), "", IFERROR(WORKDAY((DATE(YEAR($B527), MONTH($B527)+INDEX(Settings!$AM$19:$AM$33, MATCH(K$10, Settings!$Y$19:$Y$33, 0)), IF(INDEX(Settings!$AQ$19:$AQ$33, MATCH(K$10, Settings!$Y$19:$Y$33, 0))=0, DAY($B527), INDEX(Settings!$AQ$19:$AQ$33, MATCH(K$10, Settings!$Y$19:$Y$33, 0))))-1), 1, Settings!$AY$23:$AY$38), ""))</f>
        <v/>
      </c>
      <c r="BK527" s="119" t="str">
        <f>IF(OR(L$10="", $B527="", L527="", BK$9=""), "", IFERROR(WORKDAY((DATE(YEAR($B527), MONTH($B527)+INDEX(Settings!$AM$19:$AM$33, MATCH(L$10, Settings!$Y$19:$Y$33, 0)), IF(INDEX(Settings!$AQ$19:$AQ$33, MATCH(L$10, Settings!$Y$19:$Y$33, 0))=0, DAY($B527), INDEX(Settings!$AQ$19:$AQ$33, MATCH(L$10, Settings!$Y$19:$Y$33, 0))))-1), 1, Settings!$AY$23:$AY$38), ""))</f>
        <v/>
      </c>
      <c r="BL527" s="119" t="str">
        <f>IF(OR(M$10="", $B527="", M527="", BL$9=""), "", IFERROR(WORKDAY((DATE(YEAR($B527), MONTH($B527)+INDEX(Settings!$AM$19:$AM$33, MATCH(M$10, Settings!$Y$19:$Y$33, 0)), IF(INDEX(Settings!$AQ$19:$AQ$33, MATCH(M$10, Settings!$Y$19:$Y$33, 0))=0, DAY($B527), INDEX(Settings!$AQ$19:$AQ$33, MATCH(M$10, Settings!$Y$19:$Y$33, 0))))-1), 1, Settings!$AY$23:$AY$38), ""))</f>
        <v/>
      </c>
      <c r="BM527" s="119" t="str">
        <f>IF(OR(N$10="", $B527="", N527="", BM$9=""), "", IFERROR(WORKDAY((DATE(YEAR($B527), MONTH($B527)+INDEX(Settings!$AM$19:$AM$33, MATCH(N$10, Settings!$Y$19:$Y$33, 0)), IF(INDEX(Settings!$AQ$19:$AQ$33, MATCH(N$10, Settings!$Y$19:$Y$33, 0))=0, DAY($B527), INDEX(Settings!$AQ$19:$AQ$33, MATCH(N$10, Settings!$Y$19:$Y$33, 0))))-1), 1, Settings!$AY$23:$AY$38), ""))</f>
        <v/>
      </c>
      <c r="BN527" s="119" t="str">
        <f>IF(OR(O$10="", $B527="", O527="", BN$9=""), "", IFERROR(WORKDAY((DATE(YEAR($B527), MONTH($B527)+INDEX(Settings!$AM$19:$AM$33, MATCH(O$10, Settings!$Y$19:$Y$33, 0)), IF(INDEX(Settings!$AQ$19:$AQ$33, MATCH(O$10, Settings!$Y$19:$Y$33, 0))=0, DAY($B527), INDEX(Settings!$AQ$19:$AQ$33, MATCH(O$10, Settings!$Y$19:$Y$33, 0))))-1), 1, Settings!$AY$23:$AY$38), ""))</f>
        <v/>
      </c>
      <c r="BO527" s="119" t="str">
        <f>IF(OR(P$10="", $B527="", P527="", BO$9=""), "", IFERROR(WORKDAY((DATE(YEAR($B527), MONTH($B527)+INDEX(Settings!$AM$19:$AM$33, MATCH(P$10, Settings!$Y$19:$Y$33, 0)), IF(INDEX(Settings!$AQ$19:$AQ$33, MATCH(P$10, Settings!$Y$19:$Y$33, 0))=0, DAY($B527), INDEX(Settings!$AQ$19:$AQ$33, MATCH(P$10, Settings!$Y$19:$Y$33, 0))))-1), 1, Settings!$AY$23:$AY$38), ""))</f>
        <v/>
      </c>
      <c r="BP527" s="120" t="str">
        <f>IF(OR(Q$10="", $B527="", Q527="", BP$9=""), "", IFERROR(WORKDAY((DATE(YEAR($B527), MONTH($B527)+INDEX(Settings!$AM$19:$AM$33, MATCH(Q$10, Settings!$Y$19:$Y$33, 0)), IF(INDEX(Settings!$AQ$19:$AQ$33, MATCH(Q$10, Settings!$Y$19:$Y$33, 0))=0, DAY($B527), INDEX(Settings!$AQ$19:$AQ$33, MATCH(Q$10, Settings!$Y$19:$Y$33, 0))))-1), 1, Settings!$AY$23:$AY$38), ""))</f>
        <v/>
      </c>
      <c r="BR527" s="118" t="str">
        <f>IF(BB527="", "", IF(BB527&lt;=$B527, WORKDAY(DATE(YEAR($BB527), MONTH(BB527)+1, DAY(BB527)-1), 1, Settings!$AY$23:$AY$38), BB527))</f>
        <v/>
      </c>
      <c r="BS527" s="119" t="str">
        <f>IF(BC527="", "", IF(BC527&lt;=$B527, WORKDAY(DATE(YEAR($BB527), MONTH(BC527)+1, DAY(BC527)-1), 1, Settings!$AY$23:$AY$38), BC527))</f>
        <v/>
      </c>
      <c r="BT527" s="119" t="str">
        <f>IF(BD527="", "", IF(BD527&lt;=$B527, WORKDAY(DATE(YEAR($BB527), MONTH(BD527)+1, DAY(BD527)-1), 1, Settings!$AY$23:$AY$38), BD527))</f>
        <v/>
      </c>
      <c r="BU527" s="119" t="str">
        <f>IF(BE527="", "", IF(BE527&lt;=$B527, WORKDAY(DATE(YEAR($BB527), MONTH(BE527)+1, DAY(BE527)-1), 1, Settings!$AY$23:$AY$38), BE527))</f>
        <v/>
      </c>
      <c r="BV527" s="119" t="str">
        <f>IF(BF527="", "", IF(BF527&lt;=$B527, WORKDAY(DATE(YEAR($BB527), MONTH(BF527)+1, DAY(BF527)-1), 1, Settings!$AY$23:$AY$38), BF527))</f>
        <v/>
      </c>
      <c r="BW527" s="119" t="str">
        <f>IF(BG527="", "", IF(BG527&lt;=$B527, WORKDAY(DATE(YEAR($BB527), MONTH(BG527)+1, DAY(BG527)-1), 1, Settings!$AY$23:$AY$38), BG527))</f>
        <v/>
      </c>
      <c r="BX527" s="119" t="str">
        <f>IF(BH527="", "", IF(BH527&lt;=$B527, WORKDAY(DATE(YEAR($BB527), MONTH(BH527)+1, DAY(BH527)-1), 1, Settings!$AY$23:$AY$38), BH527))</f>
        <v/>
      </c>
      <c r="BY527" s="119" t="str">
        <f>IF(BI527="", "", IF(BI527&lt;=$B527, WORKDAY(DATE(YEAR($BB527), MONTH(BI527)+1, DAY(BI527)-1), 1, Settings!$AY$23:$AY$38), BI527))</f>
        <v/>
      </c>
      <c r="BZ527" s="119" t="str">
        <f>IF(BJ527="", "", IF(BJ527&lt;=$B527, WORKDAY(DATE(YEAR($BB527), MONTH(BJ527)+1, DAY(BJ527)-1), 1, Settings!$AY$23:$AY$38), BJ527))</f>
        <v/>
      </c>
      <c r="CA527" s="119" t="str">
        <f>IF(BK527="", "", IF(BK527&lt;=$B527, WORKDAY(DATE(YEAR($BB527), MONTH(BK527)+1, DAY(BK527)-1), 1, Settings!$AY$23:$AY$38), BK527))</f>
        <v/>
      </c>
      <c r="CB527" s="119" t="str">
        <f>IF(BL527="", "", IF(BL527&lt;=$B527, WORKDAY(DATE(YEAR($BB527), MONTH(BL527)+1, DAY(BL527)-1), 1, Settings!$AY$23:$AY$38), BL527))</f>
        <v/>
      </c>
      <c r="CC527" s="119" t="str">
        <f>IF(BM527="", "", IF(BM527&lt;=$B527, WORKDAY(DATE(YEAR($BB527), MONTH(BM527)+1, DAY(BM527)-1), 1, Settings!$AY$23:$AY$38), BM527))</f>
        <v/>
      </c>
      <c r="CD527" s="119" t="str">
        <f>IF(BN527="", "", IF(BN527&lt;=$B527, WORKDAY(DATE(YEAR($BB527), MONTH(BN527)+1, DAY(BN527)-1), 1, Settings!$AY$23:$AY$38), BN527))</f>
        <v/>
      </c>
      <c r="CE527" s="119" t="str">
        <f>IF(BO527="", "", IF(BO527&lt;=$B527, WORKDAY(DATE(YEAR($BB527), MONTH(BO527)+1, DAY(BO527)-1), 1, Settings!$AY$23:$AY$38), BO527))</f>
        <v/>
      </c>
      <c r="CF527" s="120" t="str">
        <f>IF(BP527="", "", IF(BP527&lt;=$B527, WORKDAY(DATE(YEAR($BB527), MONTH(BP527)+1, DAY(BP527)-1), 1, Settings!$AY$23:$AY$38), BP527))</f>
        <v/>
      </c>
      <c r="CH527" s="48" t="str">
        <f t="shared" si="252"/>
        <v/>
      </c>
      <c r="CI527" s="49" t="str">
        <f t="shared" si="253"/>
        <v/>
      </c>
      <c r="CJ527" s="49" t="str">
        <f t="shared" si="254"/>
        <v/>
      </c>
      <c r="CK527" s="49" t="str">
        <f t="shared" si="255"/>
        <v/>
      </c>
      <c r="CL527" s="49" t="str">
        <f t="shared" si="256"/>
        <v/>
      </c>
      <c r="CM527" s="49" t="str">
        <f t="shared" si="257"/>
        <v/>
      </c>
      <c r="CN527" s="49" t="str">
        <f t="shared" si="258"/>
        <v/>
      </c>
      <c r="CO527" s="49" t="str">
        <f t="shared" si="259"/>
        <v/>
      </c>
      <c r="CP527" s="49" t="str">
        <f t="shared" si="260"/>
        <v/>
      </c>
      <c r="CQ527" s="49" t="str">
        <f t="shared" si="261"/>
        <v/>
      </c>
      <c r="CR527" s="49" t="str">
        <f t="shared" si="262"/>
        <v/>
      </c>
      <c r="CS527" s="49" t="str">
        <f t="shared" si="263"/>
        <v/>
      </c>
      <c r="CT527" s="49" t="str">
        <f t="shared" si="264"/>
        <v/>
      </c>
      <c r="CU527" s="49" t="str">
        <f t="shared" si="265"/>
        <v/>
      </c>
      <c r="CV527" s="16" t="str">
        <f t="shared" si="266"/>
        <v/>
      </c>
      <c r="CX527" s="48" t="str">
        <f t="shared" si="267"/>
        <v/>
      </c>
      <c r="CY527" s="49" t="str">
        <f t="shared" si="268"/>
        <v/>
      </c>
      <c r="CZ527" s="49" t="str">
        <f t="shared" si="269"/>
        <v/>
      </c>
      <c r="DA527" s="49" t="str">
        <f t="shared" si="270"/>
        <v/>
      </c>
      <c r="DB527" s="49" t="str">
        <f t="shared" si="271"/>
        <v/>
      </c>
      <c r="DC527" s="49" t="str">
        <f t="shared" si="272"/>
        <v/>
      </c>
      <c r="DD527" s="49" t="str">
        <f t="shared" si="273"/>
        <v/>
      </c>
      <c r="DE527" s="49" t="str">
        <f t="shared" si="274"/>
        <v/>
      </c>
      <c r="DF527" s="49" t="str">
        <f t="shared" si="275"/>
        <v/>
      </c>
      <c r="DG527" s="49" t="str">
        <f t="shared" si="276"/>
        <v/>
      </c>
      <c r="DH527" s="49" t="str">
        <f t="shared" si="277"/>
        <v/>
      </c>
      <c r="DI527" s="49" t="str">
        <f t="shared" si="278"/>
        <v/>
      </c>
      <c r="DJ527" s="49" t="str">
        <f t="shared" si="279"/>
        <v/>
      </c>
      <c r="DK527" s="49" t="str">
        <f t="shared" si="280"/>
        <v/>
      </c>
      <c r="DL527" s="16" t="str">
        <f t="shared" si="281"/>
        <v/>
      </c>
      <c r="DN527" s="17" t="str">
        <f t="shared" si="282"/>
        <v>Nov 2020</v>
      </c>
    </row>
    <row r="528" spans="1:118" x14ac:dyDescent="0.25">
      <c r="A528" s="30"/>
      <c r="B528" s="102">
        <f>IF(B527="", "", IFERROR(IF(B527+1&gt;Settings!$G$25, "", B527+1), ""))</f>
        <v>44164</v>
      </c>
      <c r="C528" s="294"/>
      <c r="D528" s="295"/>
      <c r="E528" s="295"/>
      <c r="F528" s="295"/>
      <c r="G528" s="295"/>
      <c r="H528" s="295"/>
      <c r="I528" s="295"/>
      <c r="J528" s="295"/>
      <c r="K528" s="295"/>
      <c r="L528" s="295"/>
      <c r="M528" s="295"/>
      <c r="N528" s="295"/>
      <c r="O528" s="295"/>
      <c r="P528" s="295"/>
      <c r="Q528" s="296"/>
      <c r="R528" s="30"/>
      <c r="T528" s="17" t="str">
        <f>IF($B528="", "", IF($B528&lt;Settings!$G$23, "Old", "New"))</f>
        <v>New</v>
      </c>
      <c r="AL528" s="118" t="str">
        <f>IF(OR($B528="", C528="", C$10="", AL$9), "", IFERROR($B528+INDEX(Settings!$AF$19:$AF$33, MATCH(C$10, Settings!$Y$19:$Y$33, 0))+IF(INDEX(Settings!$AI$19:$AI$33, MATCH(C$10, Settings!$Y$19:$Y$33, 0))="", 0, INDEX($AO$2:$AU$8, MATCH(TEXT($B528, "ddd"), $AN$2:$AN$8, 0), MATCH(INDEX(Settings!$AI$19:$AI$33, MATCH(C$10, Settings!$Y$19:$Y$33, 0)), $AO$1:$AU$1, 0))), 0))</f>
        <v/>
      </c>
      <c r="AM528" s="119" t="str">
        <f>IF(OR($B528="", D528="", D$10="", AM$9), "", IFERROR($B528+INDEX(Settings!$AF$19:$AF$33, MATCH(D$10, Settings!$Y$19:$Y$33, 0))+IF(INDEX(Settings!$AI$19:$AI$33, MATCH(D$10, Settings!$Y$19:$Y$33, 0))="", 0, INDEX($AO$2:$AU$8, MATCH(TEXT($B528, "ddd"), $AN$2:$AN$8, 0), MATCH(INDEX(Settings!$AI$19:$AI$33, MATCH(D$10, Settings!$Y$19:$Y$33, 0)), $AO$1:$AU$1, 0))), 0))</f>
        <v/>
      </c>
      <c r="AN528" s="119" t="str">
        <f>IF(OR($B528="", E528="", E$10="", AN$9), "", IFERROR($B528+INDEX(Settings!$AF$19:$AF$33, MATCH(E$10, Settings!$Y$19:$Y$33, 0))+IF(INDEX(Settings!$AI$19:$AI$33, MATCH(E$10, Settings!$Y$19:$Y$33, 0))="", 0, INDEX($AO$2:$AU$8, MATCH(TEXT($B528, "ddd"), $AN$2:$AN$8, 0), MATCH(INDEX(Settings!$AI$19:$AI$33, MATCH(E$10, Settings!$Y$19:$Y$33, 0)), $AO$1:$AU$1, 0))), 0))</f>
        <v/>
      </c>
      <c r="AO528" s="119" t="str">
        <f>IF(OR($B528="", F528="", F$10="", AO$9), "", IFERROR($B528+INDEX(Settings!$AF$19:$AF$33, MATCH(F$10, Settings!$Y$19:$Y$33, 0))+IF(INDEX(Settings!$AI$19:$AI$33, MATCH(F$10, Settings!$Y$19:$Y$33, 0))="", 0, INDEX($AO$2:$AU$8, MATCH(TEXT($B528, "ddd"), $AN$2:$AN$8, 0), MATCH(INDEX(Settings!$AI$19:$AI$33, MATCH(F$10, Settings!$Y$19:$Y$33, 0)), $AO$1:$AU$1, 0))), 0))</f>
        <v/>
      </c>
      <c r="AP528" s="119" t="str">
        <f>IF(OR($B528="", G528="", G$10="", AP$9), "", IFERROR($B528+INDEX(Settings!$AF$19:$AF$33, MATCH(G$10, Settings!$Y$19:$Y$33, 0))+IF(INDEX(Settings!$AI$19:$AI$33, MATCH(G$10, Settings!$Y$19:$Y$33, 0))="", 0, INDEX($AO$2:$AU$8, MATCH(TEXT($B528, "ddd"), $AN$2:$AN$8, 0), MATCH(INDEX(Settings!$AI$19:$AI$33, MATCH(G$10, Settings!$Y$19:$Y$33, 0)), $AO$1:$AU$1, 0))), 0))</f>
        <v/>
      </c>
      <c r="AQ528" s="119" t="str">
        <f>IF(OR($B528="", H528="", H$10="", AQ$9), "", IFERROR($B528+INDEX(Settings!$AF$19:$AF$33, MATCH(H$10, Settings!$Y$19:$Y$33, 0))+IF(INDEX(Settings!$AI$19:$AI$33, MATCH(H$10, Settings!$Y$19:$Y$33, 0))="", 0, INDEX($AO$2:$AU$8, MATCH(TEXT($B528, "ddd"), $AN$2:$AN$8, 0), MATCH(INDEX(Settings!$AI$19:$AI$33, MATCH(H$10, Settings!$Y$19:$Y$33, 0)), $AO$1:$AU$1, 0))), 0))</f>
        <v/>
      </c>
      <c r="AR528" s="119" t="str">
        <f>IF(OR($B528="", I528="", I$10="", AR$9), "", IFERROR($B528+INDEX(Settings!$AF$19:$AF$33, MATCH(I$10, Settings!$Y$19:$Y$33, 0))+IF(INDEX(Settings!$AI$19:$AI$33, MATCH(I$10, Settings!$Y$19:$Y$33, 0))="", 0, INDEX($AO$2:$AU$8, MATCH(TEXT($B528, "ddd"), $AN$2:$AN$8, 0), MATCH(INDEX(Settings!$AI$19:$AI$33, MATCH(I$10, Settings!$Y$19:$Y$33, 0)), $AO$1:$AU$1, 0))), 0))</f>
        <v/>
      </c>
      <c r="AS528" s="119" t="str">
        <f>IF(OR($B528="", J528="", J$10="", AS$9), "", IFERROR($B528+INDEX(Settings!$AF$19:$AF$33, MATCH(J$10, Settings!$Y$19:$Y$33, 0))+IF(INDEX(Settings!$AI$19:$AI$33, MATCH(J$10, Settings!$Y$19:$Y$33, 0))="", 0, INDEX($AO$2:$AU$8, MATCH(TEXT($B528, "ddd"), $AN$2:$AN$8, 0), MATCH(INDEX(Settings!$AI$19:$AI$33, MATCH(J$10, Settings!$Y$19:$Y$33, 0)), $AO$1:$AU$1, 0))), 0))</f>
        <v/>
      </c>
      <c r="AT528" s="119" t="str">
        <f>IF(OR($B528="", K528="", K$10="", AT$9), "", IFERROR($B528+INDEX(Settings!$AF$19:$AF$33, MATCH(K$10, Settings!$Y$19:$Y$33, 0))+IF(INDEX(Settings!$AI$19:$AI$33, MATCH(K$10, Settings!$Y$19:$Y$33, 0))="", 0, INDEX($AO$2:$AU$8, MATCH(TEXT($B528, "ddd"), $AN$2:$AN$8, 0), MATCH(INDEX(Settings!$AI$19:$AI$33, MATCH(K$10, Settings!$Y$19:$Y$33, 0)), $AO$1:$AU$1, 0))), 0))</f>
        <v/>
      </c>
      <c r="AU528" s="119" t="str">
        <f>IF(OR($B528="", L528="", L$10="", AU$9), "", IFERROR($B528+INDEX(Settings!$AF$19:$AF$33, MATCH(L$10, Settings!$Y$19:$Y$33, 0))+IF(INDEX(Settings!$AI$19:$AI$33, MATCH(L$10, Settings!$Y$19:$Y$33, 0))="", 0, INDEX($AO$2:$AU$8, MATCH(TEXT($B528, "ddd"), $AN$2:$AN$8, 0), MATCH(INDEX(Settings!$AI$19:$AI$33, MATCH(L$10, Settings!$Y$19:$Y$33, 0)), $AO$1:$AU$1, 0))), 0))</f>
        <v/>
      </c>
      <c r="AV528" s="119" t="str">
        <f>IF(OR($B528="", M528="", M$10="", AV$9), "", IFERROR($B528+INDEX(Settings!$AF$19:$AF$33, MATCH(M$10, Settings!$Y$19:$Y$33, 0))+IF(INDEX(Settings!$AI$19:$AI$33, MATCH(M$10, Settings!$Y$19:$Y$33, 0))="", 0, INDEX($AO$2:$AU$8, MATCH(TEXT($B528, "ddd"), $AN$2:$AN$8, 0), MATCH(INDEX(Settings!$AI$19:$AI$33, MATCH(M$10, Settings!$Y$19:$Y$33, 0)), $AO$1:$AU$1, 0))), 0))</f>
        <v/>
      </c>
      <c r="AW528" s="119" t="str">
        <f>IF(OR($B528="", N528="", N$10="", AW$9), "", IFERROR($B528+INDEX(Settings!$AF$19:$AF$33, MATCH(N$10, Settings!$Y$19:$Y$33, 0))+IF(INDEX(Settings!$AI$19:$AI$33, MATCH(N$10, Settings!$Y$19:$Y$33, 0))="", 0, INDEX($AO$2:$AU$8, MATCH(TEXT($B528, "ddd"), $AN$2:$AN$8, 0), MATCH(INDEX(Settings!$AI$19:$AI$33, MATCH(N$10, Settings!$Y$19:$Y$33, 0)), $AO$1:$AU$1, 0))), 0))</f>
        <v/>
      </c>
      <c r="AX528" s="119" t="str">
        <f>IF(OR($B528="", O528="", O$10="", AX$9), "", IFERROR($B528+INDEX(Settings!$AF$19:$AF$33, MATCH(O$10, Settings!$Y$19:$Y$33, 0))+IF(INDEX(Settings!$AI$19:$AI$33, MATCH(O$10, Settings!$Y$19:$Y$33, 0))="", 0, INDEX($AO$2:$AU$8, MATCH(TEXT($B528, "ddd"), $AN$2:$AN$8, 0), MATCH(INDEX(Settings!$AI$19:$AI$33, MATCH(O$10, Settings!$Y$19:$Y$33, 0)), $AO$1:$AU$1, 0))), 0))</f>
        <v/>
      </c>
      <c r="AY528" s="119" t="str">
        <f>IF(OR($B528="", P528="", P$10="", AY$9), "", IFERROR($B528+INDEX(Settings!$AF$19:$AF$33, MATCH(P$10, Settings!$Y$19:$Y$33, 0))+IF(INDEX(Settings!$AI$19:$AI$33, MATCH(P$10, Settings!$Y$19:$Y$33, 0))="", 0, INDEX($AO$2:$AU$8, MATCH(TEXT($B528, "ddd"), $AN$2:$AN$8, 0), MATCH(INDEX(Settings!$AI$19:$AI$33, MATCH(P$10, Settings!$Y$19:$Y$33, 0)), $AO$1:$AU$1, 0))), 0))</f>
        <v/>
      </c>
      <c r="AZ528" s="120" t="str">
        <f>IF(OR($B528="", Q528="", Q$10="", AZ$9), "", IFERROR($B528+INDEX(Settings!$AF$19:$AF$33, MATCH(Q$10, Settings!$Y$19:$Y$33, 0))+IF(INDEX(Settings!$AI$19:$AI$33, MATCH(Q$10, Settings!$Y$19:$Y$33, 0))="", 0, INDEX($AO$2:$AU$8, MATCH(TEXT($B528, "ddd"), $AN$2:$AN$8, 0), MATCH(INDEX(Settings!$AI$19:$AI$33, MATCH(Q$10, Settings!$Y$19:$Y$33, 0)), $AO$1:$AU$1, 0))), 0))</f>
        <v/>
      </c>
      <c r="BB528" s="118" t="str">
        <f>IF(OR(C$10="", $B528="", C528="", BB$9=""), "", IFERROR(WORKDAY((DATE(YEAR($B528), MONTH($B528)+INDEX(Settings!$AM$19:$AM$33, MATCH(C$10, Settings!$Y$19:$Y$33, 0)), IF(INDEX(Settings!$AQ$19:$AQ$33, MATCH(C$10, Settings!$Y$19:$Y$33, 0))=0, DAY($B528), INDEX(Settings!$AQ$19:$AQ$33, MATCH(C$10, Settings!$Y$19:$Y$33, 0))))-1), 1, Settings!$AY$23:$AY$38), ""))</f>
        <v/>
      </c>
      <c r="BC528" s="119" t="str">
        <f>IF(OR(D$10="", $B528="", D528="", BC$9=""), "", IFERROR(WORKDAY((DATE(YEAR($B528), MONTH($B528)+INDEX(Settings!$AM$19:$AM$33, MATCH(D$10, Settings!$Y$19:$Y$33, 0)), IF(INDEX(Settings!$AQ$19:$AQ$33, MATCH(D$10, Settings!$Y$19:$Y$33, 0))=0, DAY($B528), INDEX(Settings!$AQ$19:$AQ$33, MATCH(D$10, Settings!$Y$19:$Y$33, 0))))-1), 1, Settings!$AY$23:$AY$38), ""))</f>
        <v/>
      </c>
      <c r="BD528" s="119" t="str">
        <f>IF(OR(E$10="", $B528="", E528="", BD$9=""), "", IFERROR(WORKDAY((DATE(YEAR($B528), MONTH($B528)+INDEX(Settings!$AM$19:$AM$33, MATCH(E$10, Settings!$Y$19:$Y$33, 0)), IF(INDEX(Settings!$AQ$19:$AQ$33, MATCH(E$10, Settings!$Y$19:$Y$33, 0))=0, DAY($B528), INDEX(Settings!$AQ$19:$AQ$33, MATCH(E$10, Settings!$Y$19:$Y$33, 0))))-1), 1, Settings!$AY$23:$AY$38), ""))</f>
        <v/>
      </c>
      <c r="BE528" s="119" t="str">
        <f>IF(OR(F$10="", $B528="", F528="", BE$9=""), "", IFERROR(WORKDAY((DATE(YEAR($B528), MONTH($B528)+INDEX(Settings!$AM$19:$AM$33, MATCH(F$10, Settings!$Y$19:$Y$33, 0)), IF(INDEX(Settings!$AQ$19:$AQ$33, MATCH(F$10, Settings!$Y$19:$Y$33, 0))=0, DAY($B528), INDEX(Settings!$AQ$19:$AQ$33, MATCH(F$10, Settings!$Y$19:$Y$33, 0))))-1), 1, Settings!$AY$23:$AY$38), ""))</f>
        <v/>
      </c>
      <c r="BF528" s="119" t="str">
        <f>IF(OR(G$10="", $B528="", G528="", BF$9=""), "", IFERROR(WORKDAY((DATE(YEAR($B528), MONTH($B528)+INDEX(Settings!$AM$19:$AM$33, MATCH(G$10, Settings!$Y$19:$Y$33, 0)), IF(INDEX(Settings!$AQ$19:$AQ$33, MATCH(G$10, Settings!$Y$19:$Y$33, 0))=0, DAY($B528), INDEX(Settings!$AQ$19:$AQ$33, MATCH(G$10, Settings!$Y$19:$Y$33, 0))))-1), 1, Settings!$AY$23:$AY$38), ""))</f>
        <v/>
      </c>
      <c r="BG528" s="119" t="str">
        <f>IF(OR(H$10="", $B528="", H528="", BG$9=""), "", IFERROR(WORKDAY((DATE(YEAR($B528), MONTH($B528)+INDEX(Settings!$AM$19:$AM$33, MATCH(H$10, Settings!$Y$19:$Y$33, 0)), IF(INDEX(Settings!$AQ$19:$AQ$33, MATCH(H$10, Settings!$Y$19:$Y$33, 0))=0, DAY($B528), INDEX(Settings!$AQ$19:$AQ$33, MATCH(H$10, Settings!$Y$19:$Y$33, 0))))-1), 1, Settings!$AY$23:$AY$38), ""))</f>
        <v/>
      </c>
      <c r="BH528" s="119" t="str">
        <f>IF(OR(I$10="", $B528="", I528="", BH$9=""), "", IFERROR(WORKDAY((DATE(YEAR($B528), MONTH($B528)+INDEX(Settings!$AM$19:$AM$33, MATCH(I$10, Settings!$Y$19:$Y$33, 0)), IF(INDEX(Settings!$AQ$19:$AQ$33, MATCH(I$10, Settings!$Y$19:$Y$33, 0))=0, DAY($B528), INDEX(Settings!$AQ$19:$AQ$33, MATCH(I$10, Settings!$Y$19:$Y$33, 0))))-1), 1, Settings!$AY$23:$AY$38), ""))</f>
        <v/>
      </c>
      <c r="BI528" s="119" t="str">
        <f>IF(OR(J$10="", $B528="", J528="", BI$9=""), "", IFERROR(WORKDAY((DATE(YEAR($B528), MONTH($B528)+INDEX(Settings!$AM$19:$AM$33, MATCH(J$10, Settings!$Y$19:$Y$33, 0)), IF(INDEX(Settings!$AQ$19:$AQ$33, MATCH(J$10, Settings!$Y$19:$Y$33, 0))=0, DAY($B528), INDEX(Settings!$AQ$19:$AQ$33, MATCH(J$10, Settings!$Y$19:$Y$33, 0))))-1), 1, Settings!$AY$23:$AY$38), ""))</f>
        <v/>
      </c>
      <c r="BJ528" s="119" t="str">
        <f>IF(OR(K$10="", $B528="", K528="", BJ$9=""), "", IFERROR(WORKDAY((DATE(YEAR($B528), MONTH($B528)+INDEX(Settings!$AM$19:$AM$33, MATCH(K$10, Settings!$Y$19:$Y$33, 0)), IF(INDEX(Settings!$AQ$19:$AQ$33, MATCH(K$10, Settings!$Y$19:$Y$33, 0))=0, DAY($B528), INDEX(Settings!$AQ$19:$AQ$33, MATCH(K$10, Settings!$Y$19:$Y$33, 0))))-1), 1, Settings!$AY$23:$AY$38), ""))</f>
        <v/>
      </c>
      <c r="BK528" s="119" t="str">
        <f>IF(OR(L$10="", $B528="", L528="", BK$9=""), "", IFERROR(WORKDAY((DATE(YEAR($B528), MONTH($B528)+INDEX(Settings!$AM$19:$AM$33, MATCH(L$10, Settings!$Y$19:$Y$33, 0)), IF(INDEX(Settings!$AQ$19:$AQ$33, MATCH(L$10, Settings!$Y$19:$Y$33, 0))=0, DAY($B528), INDEX(Settings!$AQ$19:$AQ$33, MATCH(L$10, Settings!$Y$19:$Y$33, 0))))-1), 1, Settings!$AY$23:$AY$38), ""))</f>
        <v/>
      </c>
      <c r="BL528" s="119" t="str">
        <f>IF(OR(M$10="", $B528="", M528="", BL$9=""), "", IFERROR(WORKDAY((DATE(YEAR($B528), MONTH($B528)+INDEX(Settings!$AM$19:$AM$33, MATCH(M$10, Settings!$Y$19:$Y$33, 0)), IF(INDEX(Settings!$AQ$19:$AQ$33, MATCH(M$10, Settings!$Y$19:$Y$33, 0))=0, DAY($B528), INDEX(Settings!$AQ$19:$AQ$33, MATCH(M$10, Settings!$Y$19:$Y$33, 0))))-1), 1, Settings!$AY$23:$AY$38), ""))</f>
        <v/>
      </c>
      <c r="BM528" s="119" t="str">
        <f>IF(OR(N$10="", $B528="", N528="", BM$9=""), "", IFERROR(WORKDAY((DATE(YEAR($B528), MONTH($B528)+INDEX(Settings!$AM$19:$AM$33, MATCH(N$10, Settings!$Y$19:$Y$33, 0)), IF(INDEX(Settings!$AQ$19:$AQ$33, MATCH(N$10, Settings!$Y$19:$Y$33, 0))=0, DAY($B528), INDEX(Settings!$AQ$19:$AQ$33, MATCH(N$10, Settings!$Y$19:$Y$33, 0))))-1), 1, Settings!$AY$23:$AY$38), ""))</f>
        <v/>
      </c>
      <c r="BN528" s="119" t="str">
        <f>IF(OR(O$10="", $B528="", O528="", BN$9=""), "", IFERROR(WORKDAY((DATE(YEAR($B528), MONTH($B528)+INDEX(Settings!$AM$19:$AM$33, MATCH(O$10, Settings!$Y$19:$Y$33, 0)), IF(INDEX(Settings!$AQ$19:$AQ$33, MATCH(O$10, Settings!$Y$19:$Y$33, 0))=0, DAY($B528), INDEX(Settings!$AQ$19:$AQ$33, MATCH(O$10, Settings!$Y$19:$Y$33, 0))))-1), 1, Settings!$AY$23:$AY$38), ""))</f>
        <v/>
      </c>
      <c r="BO528" s="119" t="str">
        <f>IF(OR(P$10="", $B528="", P528="", BO$9=""), "", IFERROR(WORKDAY((DATE(YEAR($B528), MONTH($B528)+INDEX(Settings!$AM$19:$AM$33, MATCH(P$10, Settings!$Y$19:$Y$33, 0)), IF(INDEX(Settings!$AQ$19:$AQ$33, MATCH(P$10, Settings!$Y$19:$Y$33, 0))=0, DAY($B528), INDEX(Settings!$AQ$19:$AQ$33, MATCH(P$10, Settings!$Y$19:$Y$33, 0))))-1), 1, Settings!$AY$23:$AY$38), ""))</f>
        <v/>
      </c>
      <c r="BP528" s="120" t="str">
        <f>IF(OR(Q$10="", $B528="", Q528="", BP$9=""), "", IFERROR(WORKDAY((DATE(YEAR($B528), MONTH($B528)+INDEX(Settings!$AM$19:$AM$33, MATCH(Q$10, Settings!$Y$19:$Y$33, 0)), IF(INDEX(Settings!$AQ$19:$AQ$33, MATCH(Q$10, Settings!$Y$19:$Y$33, 0))=0, DAY($B528), INDEX(Settings!$AQ$19:$AQ$33, MATCH(Q$10, Settings!$Y$19:$Y$33, 0))))-1), 1, Settings!$AY$23:$AY$38), ""))</f>
        <v/>
      </c>
      <c r="BR528" s="118" t="str">
        <f>IF(BB528="", "", IF(BB528&lt;=$B528, WORKDAY(DATE(YEAR($BB528), MONTH(BB528)+1, DAY(BB528)-1), 1, Settings!$AY$23:$AY$38), BB528))</f>
        <v/>
      </c>
      <c r="BS528" s="119" t="str">
        <f>IF(BC528="", "", IF(BC528&lt;=$B528, WORKDAY(DATE(YEAR($BB528), MONTH(BC528)+1, DAY(BC528)-1), 1, Settings!$AY$23:$AY$38), BC528))</f>
        <v/>
      </c>
      <c r="BT528" s="119" t="str">
        <f>IF(BD528="", "", IF(BD528&lt;=$B528, WORKDAY(DATE(YEAR($BB528), MONTH(BD528)+1, DAY(BD528)-1), 1, Settings!$AY$23:$AY$38), BD528))</f>
        <v/>
      </c>
      <c r="BU528" s="119" t="str">
        <f>IF(BE528="", "", IF(BE528&lt;=$B528, WORKDAY(DATE(YEAR($BB528), MONTH(BE528)+1, DAY(BE528)-1), 1, Settings!$AY$23:$AY$38), BE528))</f>
        <v/>
      </c>
      <c r="BV528" s="119" t="str">
        <f>IF(BF528="", "", IF(BF528&lt;=$B528, WORKDAY(DATE(YEAR($BB528), MONTH(BF528)+1, DAY(BF528)-1), 1, Settings!$AY$23:$AY$38), BF528))</f>
        <v/>
      </c>
      <c r="BW528" s="119" t="str">
        <f>IF(BG528="", "", IF(BG528&lt;=$B528, WORKDAY(DATE(YEAR($BB528), MONTH(BG528)+1, DAY(BG528)-1), 1, Settings!$AY$23:$AY$38), BG528))</f>
        <v/>
      </c>
      <c r="BX528" s="119" t="str">
        <f>IF(BH528="", "", IF(BH528&lt;=$B528, WORKDAY(DATE(YEAR($BB528), MONTH(BH528)+1, DAY(BH528)-1), 1, Settings!$AY$23:$AY$38), BH528))</f>
        <v/>
      </c>
      <c r="BY528" s="119" t="str">
        <f>IF(BI528="", "", IF(BI528&lt;=$B528, WORKDAY(DATE(YEAR($BB528), MONTH(BI528)+1, DAY(BI528)-1), 1, Settings!$AY$23:$AY$38), BI528))</f>
        <v/>
      </c>
      <c r="BZ528" s="119" t="str">
        <f>IF(BJ528="", "", IF(BJ528&lt;=$B528, WORKDAY(DATE(YEAR($BB528), MONTH(BJ528)+1, DAY(BJ528)-1), 1, Settings!$AY$23:$AY$38), BJ528))</f>
        <v/>
      </c>
      <c r="CA528" s="119" t="str">
        <f>IF(BK528="", "", IF(BK528&lt;=$B528, WORKDAY(DATE(YEAR($BB528), MONTH(BK528)+1, DAY(BK528)-1), 1, Settings!$AY$23:$AY$38), BK528))</f>
        <v/>
      </c>
      <c r="CB528" s="119" t="str">
        <f>IF(BL528="", "", IF(BL528&lt;=$B528, WORKDAY(DATE(YEAR($BB528), MONTH(BL528)+1, DAY(BL528)-1), 1, Settings!$AY$23:$AY$38), BL528))</f>
        <v/>
      </c>
      <c r="CC528" s="119" t="str">
        <f>IF(BM528="", "", IF(BM528&lt;=$B528, WORKDAY(DATE(YEAR($BB528), MONTH(BM528)+1, DAY(BM528)-1), 1, Settings!$AY$23:$AY$38), BM528))</f>
        <v/>
      </c>
      <c r="CD528" s="119" t="str">
        <f>IF(BN528="", "", IF(BN528&lt;=$B528, WORKDAY(DATE(YEAR($BB528), MONTH(BN528)+1, DAY(BN528)-1), 1, Settings!$AY$23:$AY$38), BN528))</f>
        <v/>
      </c>
      <c r="CE528" s="119" t="str">
        <f>IF(BO528="", "", IF(BO528&lt;=$B528, WORKDAY(DATE(YEAR($BB528), MONTH(BO528)+1, DAY(BO528)-1), 1, Settings!$AY$23:$AY$38), BO528))</f>
        <v/>
      </c>
      <c r="CF528" s="120" t="str">
        <f>IF(BP528="", "", IF(BP528&lt;=$B528, WORKDAY(DATE(YEAR($BB528), MONTH(BP528)+1, DAY(BP528)-1), 1, Settings!$AY$23:$AY$38), BP528))</f>
        <v/>
      </c>
      <c r="CH528" s="48" t="str">
        <f t="shared" si="252"/>
        <v/>
      </c>
      <c r="CI528" s="49" t="str">
        <f t="shared" si="253"/>
        <v/>
      </c>
      <c r="CJ528" s="49" t="str">
        <f t="shared" si="254"/>
        <v/>
      </c>
      <c r="CK528" s="49" t="str">
        <f t="shared" si="255"/>
        <v/>
      </c>
      <c r="CL528" s="49" t="str">
        <f t="shared" si="256"/>
        <v/>
      </c>
      <c r="CM528" s="49" t="str">
        <f t="shared" si="257"/>
        <v/>
      </c>
      <c r="CN528" s="49" t="str">
        <f t="shared" si="258"/>
        <v/>
      </c>
      <c r="CO528" s="49" t="str">
        <f t="shared" si="259"/>
        <v/>
      </c>
      <c r="CP528" s="49" t="str">
        <f t="shared" si="260"/>
        <v/>
      </c>
      <c r="CQ528" s="49" t="str">
        <f t="shared" si="261"/>
        <v/>
      </c>
      <c r="CR528" s="49" t="str">
        <f t="shared" si="262"/>
        <v/>
      </c>
      <c r="CS528" s="49" t="str">
        <f t="shared" si="263"/>
        <v/>
      </c>
      <c r="CT528" s="49" t="str">
        <f t="shared" si="264"/>
        <v/>
      </c>
      <c r="CU528" s="49" t="str">
        <f t="shared" si="265"/>
        <v/>
      </c>
      <c r="CV528" s="16" t="str">
        <f t="shared" si="266"/>
        <v/>
      </c>
      <c r="CX528" s="48" t="str">
        <f t="shared" si="267"/>
        <v/>
      </c>
      <c r="CY528" s="49" t="str">
        <f t="shared" si="268"/>
        <v/>
      </c>
      <c r="CZ528" s="49" t="str">
        <f t="shared" si="269"/>
        <v/>
      </c>
      <c r="DA528" s="49" t="str">
        <f t="shared" si="270"/>
        <v/>
      </c>
      <c r="DB528" s="49" t="str">
        <f t="shared" si="271"/>
        <v/>
      </c>
      <c r="DC528" s="49" t="str">
        <f t="shared" si="272"/>
        <v/>
      </c>
      <c r="DD528" s="49" t="str">
        <f t="shared" si="273"/>
        <v/>
      </c>
      <c r="DE528" s="49" t="str">
        <f t="shared" si="274"/>
        <v/>
      </c>
      <c r="DF528" s="49" t="str">
        <f t="shared" si="275"/>
        <v/>
      </c>
      <c r="DG528" s="49" t="str">
        <f t="shared" si="276"/>
        <v/>
      </c>
      <c r="DH528" s="49" t="str">
        <f t="shared" si="277"/>
        <v/>
      </c>
      <c r="DI528" s="49" t="str">
        <f t="shared" si="278"/>
        <v/>
      </c>
      <c r="DJ528" s="49" t="str">
        <f t="shared" si="279"/>
        <v/>
      </c>
      <c r="DK528" s="49" t="str">
        <f t="shared" si="280"/>
        <v/>
      </c>
      <c r="DL528" s="16" t="str">
        <f t="shared" si="281"/>
        <v/>
      </c>
      <c r="DN528" s="17" t="str">
        <f t="shared" si="282"/>
        <v>Nov 2020</v>
      </c>
    </row>
    <row r="529" spans="1:118" x14ac:dyDescent="0.25">
      <c r="A529" s="30"/>
      <c r="B529" s="102">
        <f>IF(B528="", "", IFERROR(IF(B528+1&gt;Settings!$G$25, "", B528+1), ""))</f>
        <v>44165</v>
      </c>
      <c r="C529" s="294"/>
      <c r="D529" s="295"/>
      <c r="E529" s="295"/>
      <c r="F529" s="295"/>
      <c r="G529" s="295"/>
      <c r="H529" s="295"/>
      <c r="I529" s="295"/>
      <c r="J529" s="295"/>
      <c r="K529" s="295"/>
      <c r="L529" s="295"/>
      <c r="M529" s="295"/>
      <c r="N529" s="295"/>
      <c r="O529" s="295"/>
      <c r="P529" s="295"/>
      <c r="Q529" s="296"/>
      <c r="R529" s="30"/>
      <c r="T529" s="17" t="str">
        <f>IF($B529="", "", IF($B529&lt;Settings!$G$23, "Old", "New"))</f>
        <v>New</v>
      </c>
      <c r="AL529" s="118" t="str">
        <f>IF(OR($B529="", C529="", C$10="", AL$9), "", IFERROR($B529+INDEX(Settings!$AF$19:$AF$33, MATCH(C$10, Settings!$Y$19:$Y$33, 0))+IF(INDEX(Settings!$AI$19:$AI$33, MATCH(C$10, Settings!$Y$19:$Y$33, 0))="", 0, INDEX($AO$2:$AU$8, MATCH(TEXT($B529, "ddd"), $AN$2:$AN$8, 0), MATCH(INDEX(Settings!$AI$19:$AI$33, MATCH(C$10, Settings!$Y$19:$Y$33, 0)), $AO$1:$AU$1, 0))), 0))</f>
        <v/>
      </c>
      <c r="AM529" s="119" t="str">
        <f>IF(OR($B529="", D529="", D$10="", AM$9), "", IFERROR($B529+INDEX(Settings!$AF$19:$AF$33, MATCH(D$10, Settings!$Y$19:$Y$33, 0))+IF(INDEX(Settings!$AI$19:$AI$33, MATCH(D$10, Settings!$Y$19:$Y$33, 0))="", 0, INDEX($AO$2:$AU$8, MATCH(TEXT($B529, "ddd"), $AN$2:$AN$8, 0), MATCH(INDEX(Settings!$AI$19:$AI$33, MATCH(D$10, Settings!$Y$19:$Y$33, 0)), $AO$1:$AU$1, 0))), 0))</f>
        <v/>
      </c>
      <c r="AN529" s="119" t="str">
        <f>IF(OR($B529="", E529="", E$10="", AN$9), "", IFERROR($B529+INDEX(Settings!$AF$19:$AF$33, MATCH(E$10, Settings!$Y$19:$Y$33, 0))+IF(INDEX(Settings!$AI$19:$AI$33, MATCH(E$10, Settings!$Y$19:$Y$33, 0))="", 0, INDEX($AO$2:$AU$8, MATCH(TEXT($B529, "ddd"), $AN$2:$AN$8, 0), MATCH(INDEX(Settings!$AI$19:$AI$33, MATCH(E$10, Settings!$Y$19:$Y$33, 0)), $AO$1:$AU$1, 0))), 0))</f>
        <v/>
      </c>
      <c r="AO529" s="119" t="str">
        <f>IF(OR($B529="", F529="", F$10="", AO$9), "", IFERROR($B529+INDEX(Settings!$AF$19:$AF$33, MATCH(F$10, Settings!$Y$19:$Y$33, 0))+IF(INDEX(Settings!$AI$19:$AI$33, MATCH(F$10, Settings!$Y$19:$Y$33, 0))="", 0, INDEX($AO$2:$AU$8, MATCH(TEXT($B529, "ddd"), $AN$2:$AN$8, 0), MATCH(INDEX(Settings!$AI$19:$AI$33, MATCH(F$10, Settings!$Y$19:$Y$33, 0)), $AO$1:$AU$1, 0))), 0))</f>
        <v/>
      </c>
      <c r="AP529" s="119" t="str">
        <f>IF(OR($B529="", G529="", G$10="", AP$9), "", IFERROR($B529+INDEX(Settings!$AF$19:$AF$33, MATCH(G$10, Settings!$Y$19:$Y$33, 0))+IF(INDEX(Settings!$AI$19:$AI$33, MATCH(G$10, Settings!$Y$19:$Y$33, 0))="", 0, INDEX($AO$2:$AU$8, MATCH(TEXT($B529, "ddd"), $AN$2:$AN$8, 0), MATCH(INDEX(Settings!$AI$19:$AI$33, MATCH(G$10, Settings!$Y$19:$Y$33, 0)), $AO$1:$AU$1, 0))), 0))</f>
        <v/>
      </c>
      <c r="AQ529" s="119" t="str">
        <f>IF(OR($B529="", H529="", H$10="", AQ$9), "", IFERROR($B529+INDEX(Settings!$AF$19:$AF$33, MATCH(H$10, Settings!$Y$19:$Y$33, 0))+IF(INDEX(Settings!$AI$19:$AI$33, MATCH(H$10, Settings!$Y$19:$Y$33, 0))="", 0, INDEX($AO$2:$AU$8, MATCH(TEXT($B529, "ddd"), $AN$2:$AN$8, 0), MATCH(INDEX(Settings!$AI$19:$AI$33, MATCH(H$10, Settings!$Y$19:$Y$33, 0)), $AO$1:$AU$1, 0))), 0))</f>
        <v/>
      </c>
      <c r="AR529" s="119" t="str">
        <f>IF(OR($B529="", I529="", I$10="", AR$9), "", IFERROR($B529+INDEX(Settings!$AF$19:$AF$33, MATCH(I$10, Settings!$Y$19:$Y$33, 0))+IF(INDEX(Settings!$AI$19:$AI$33, MATCH(I$10, Settings!$Y$19:$Y$33, 0))="", 0, INDEX($AO$2:$AU$8, MATCH(TEXT($B529, "ddd"), $AN$2:$AN$8, 0), MATCH(INDEX(Settings!$AI$19:$AI$33, MATCH(I$10, Settings!$Y$19:$Y$33, 0)), $AO$1:$AU$1, 0))), 0))</f>
        <v/>
      </c>
      <c r="AS529" s="119" t="str">
        <f>IF(OR($B529="", J529="", J$10="", AS$9), "", IFERROR($B529+INDEX(Settings!$AF$19:$AF$33, MATCH(J$10, Settings!$Y$19:$Y$33, 0))+IF(INDEX(Settings!$AI$19:$AI$33, MATCH(J$10, Settings!$Y$19:$Y$33, 0))="", 0, INDEX($AO$2:$AU$8, MATCH(TEXT($B529, "ddd"), $AN$2:$AN$8, 0), MATCH(INDEX(Settings!$AI$19:$AI$33, MATCH(J$10, Settings!$Y$19:$Y$33, 0)), $AO$1:$AU$1, 0))), 0))</f>
        <v/>
      </c>
      <c r="AT529" s="119" t="str">
        <f>IF(OR($B529="", K529="", K$10="", AT$9), "", IFERROR($B529+INDEX(Settings!$AF$19:$AF$33, MATCH(K$10, Settings!$Y$19:$Y$33, 0))+IF(INDEX(Settings!$AI$19:$AI$33, MATCH(K$10, Settings!$Y$19:$Y$33, 0))="", 0, INDEX($AO$2:$AU$8, MATCH(TEXT($B529, "ddd"), $AN$2:$AN$8, 0), MATCH(INDEX(Settings!$AI$19:$AI$33, MATCH(K$10, Settings!$Y$19:$Y$33, 0)), $AO$1:$AU$1, 0))), 0))</f>
        <v/>
      </c>
      <c r="AU529" s="119" t="str">
        <f>IF(OR($B529="", L529="", L$10="", AU$9), "", IFERROR($B529+INDEX(Settings!$AF$19:$AF$33, MATCH(L$10, Settings!$Y$19:$Y$33, 0))+IF(INDEX(Settings!$AI$19:$AI$33, MATCH(L$10, Settings!$Y$19:$Y$33, 0))="", 0, INDEX($AO$2:$AU$8, MATCH(TEXT($B529, "ddd"), $AN$2:$AN$8, 0), MATCH(INDEX(Settings!$AI$19:$AI$33, MATCH(L$10, Settings!$Y$19:$Y$33, 0)), $AO$1:$AU$1, 0))), 0))</f>
        <v/>
      </c>
      <c r="AV529" s="119" t="str">
        <f>IF(OR($B529="", M529="", M$10="", AV$9), "", IFERROR($B529+INDEX(Settings!$AF$19:$AF$33, MATCH(M$10, Settings!$Y$19:$Y$33, 0))+IF(INDEX(Settings!$AI$19:$AI$33, MATCH(M$10, Settings!$Y$19:$Y$33, 0))="", 0, INDEX($AO$2:$AU$8, MATCH(TEXT($B529, "ddd"), $AN$2:$AN$8, 0), MATCH(INDEX(Settings!$AI$19:$AI$33, MATCH(M$10, Settings!$Y$19:$Y$33, 0)), $AO$1:$AU$1, 0))), 0))</f>
        <v/>
      </c>
      <c r="AW529" s="119" t="str">
        <f>IF(OR($B529="", N529="", N$10="", AW$9), "", IFERROR($B529+INDEX(Settings!$AF$19:$AF$33, MATCH(N$10, Settings!$Y$19:$Y$33, 0))+IF(INDEX(Settings!$AI$19:$AI$33, MATCH(N$10, Settings!$Y$19:$Y$33, 0))="", 0, INDEX($AO$2:$AU$8, MATCH(TEXT($B529, "ddd"), $AN$2:$AN$8, 0), MATCH(INDEX(Settings!$AI$19:$AI$33, MATCH(N$10, Settings!$Y$19:$Y$33, 0)), $AO$1:$AU$1, 0))), 0))</f>
        <v/>
      </c>
      <c r="AX529" s="119" t="str">
        <f>IF(OR($B529="", O529="", O$10="", AX$9), "", IFERROR($B529+INDEX(Settings!$AF$19:$AF$33, MATCH(O$10, Settings!$Y$19:$Y$33, 0))+IF(INDEX(Settings!$AI$19:$AI$33, MATCH(O$10, Settings!$Y$19:$Y$33, 0))="", 0, INDEX($AO$2:$AU$8, MATCH(TEXT($B529, "ddd"), $AN$2:$AN$8, 0), MATCH(INDEX(Settings!$AI$19:$AI$33, MATCH(O$10, Settings!$Y$19:$Y$33, 0)), $AO$1:$AU$1, 0))), 0))</f>
        <v/>
      </c>
      <c r="AY529" s="119" t="str">
        <f>IF(OR($B529="", P529="", P$10="", AY$9), "", IFERROR($B529+INDEX(Settings!$AF$19:$AF$33, MATCH(P$10, Settings!$Y$19:$Y$33, 0))+IF(INDEX(Settings!$AI$19:$AI$33, MATCH(P$10, Settings!$Y$19:$Y$33, 0))="", 0, INDEX($AO$2:$AU$8, MATCH(TEXT($B529, "ddd"), $AN$2:$AN$8, 0), MATCH(INDEX(Settings!$AI$19:$AI$33, MATCH(P$10, Settings!$Y$19:$Y$33, 0)), $AO$1:$AU$1, 0))), 0))</f>
        <v/>
      </c>
      <c r="AZ529" s="120" t="str">
        <f>IF(OR($B529="", Q529="", Q$10="", AZ$9), "", IFERROR($B529+INDEX(Settings!$AF$19:$AF$33, MATCH(Q$10, Settings!$Y$19:$Y$33, 0))+IF(INDEX(Settings!$AI$19:$AI$33, MATCH(Q$10, Settings!$Y$19:$Y$33, 0))="", 0, INDEX($AO$2:$AU$8, MATCH(TEXT($B529, "ddd"), $AN$2:$AN$8, 0), MATCH(INDEX(Settings!$AI$19:$AI$33, MATCH(Q$10, Settings!$Y$19:$Y$33, 0)), $AO$1:$AU$1, 0))), 0))</f>
        <v/>
      </c>
      <c r="BB529" s="118" t="str">
        <f>IF(OR(C$10="", $B529="", C529="", BB$9=""), "", IFERROR(WORKDAY((DATE(YEAR($B529), MONTH($B529)+INDEX(Settings!$AM$19:$AM$33, MATCH(C$10, Settings!$Y$19:$Y$33, 0)), IF(INDEX(Settings!$AQ$19:$AQ$33, MATCH(C$10, Settings!$Y$19:$Y$33, 0))=0, DAY($B529), INDEX(Settings!$AQ$19:$AQ$33, MATCH(C$10, Settings!$Y$19:$Y$33, 0))))-1), 1, Settings!$AY$23:$AY$38), ""))</f>
        <v/>
      </c>
      <c r="BC529" s="119" t="str">
        <f>IF(OR(D$10="", $B529="", D529="", BC$9=""), "", IFERROR(WORKDAY((DATE(YEAR($B529), MONTH($B529)+INDEX(Settings!$AM$19:$AM$33, MATCH(D$10, Settings!$Y$19:$Y$33, 0)), IF(INDEX(Settings!$AQ$19:$AQ$33, MATCH(D$10, Settings!$Y$19:$Y$33, 0))=0, DAY($B529), INDEX(Settings!$AQ$19:$AQ$33, MATCH(D$10, Settings!$Y$19:$Y$33, 0))))-1), 1, Settings!$AY$23:$AY$38), ""))</f>
        <v/>
      </c>
      <c r="BD529" s="119" t="str">
        <f>IF(OR(E$10="", $B529="", E529="", BD$9=""), "", IFERROR(WORKDAY((DATE(YEAR($B529), MONTH($B529)+INDEX(Settings!$AM$19:$AM$33, MATCH(E$10, Settings!$Y$19:$Y$33, 0)), IF(INDEX(Settings!$AQ$19:$AQ$33, MATCH(E$10, Settings!$Y$19:$Y$33, 0))=0, DAY($B529), INDEX(Settings!$AQ$19:$AQ$33, MATCH(E$10, Settings!$Y$19:$Y$33, 0))))-1), 1, Settings!$AY$23:$AY$38), ""))</f>
        <v/>
      </c>
      <c r="BE529" s="119" t="str">
        <f>IF(OR(F$10="", $B529="", F529="", BE$9=""), "", IFERROR(WORKDAY((DATE(YEAR($B529), MONTH($B529)+INDEX(Settings!$AM$19:$AM$33, MATCH(F$10, Settings!$Y$19:$Y$33, 0)), IF(INDEX(Settings!$AQ$19:$AQ$33, MATCH(F$10, Settings!$Y$19:$Y$33, 0))=0, DAY($B529), INDEX(Settings!$AQ$19:$AQ$33, MATCH(F$10, Settings!$Y$19:$Y$33, 0))))-1), 1, Settings!$AY$23:$AY$38), ""))</f>
        <v/>
      </c>
      <c r="BF529" s="119" t="str">
        <f>IF(OR(G$10="", $B529="", G529="", BF$9=""), "", IFERROR(WORKDAY((DATE(YEAR($B529), MONTH($B529)+INDEX(Settings!$AM$19:$AM$33, MATCH(G$10, Settings!$Y$19:$Y$33, 0)), IF(INDEX(Settings!$AQ$19:$AQ$33, MATCH(G$10, Settings!$Y$19:$Y$33, 0))=0, DAY($B529), INDEX(Settings!$AQ$19:$AQ$33, MATCH(G$10, Settings!$Y$19:$Y$33, 0))))-1), 1, Settings!$AY$23:$AY$38), ""))</f>
        <v/>
      </c>
      <c r="BG529" s="119" t="str">
        <f>IF(OR(H$10="", $B529="", H529="", BG$9=""), "", IFERROR(WORKDAY((DATE(YEAR($B529), MONTH($B529)+INDEX(Settings!$AM$19:$AM$33, MATCH(H$10, Settings!$Y$19:$Y$33, 0)), IF(INDEX(Settings!$AQ$19:$AQ$33, MATCH(H$10, Settings!$Y$19:$Y$33, 0))=0, DAY($B529), INDEX(Settings!$AQ$19:$AQ$33, MATCH(H$10, Settings!$Y$19:$Y$33, 0))))-1), 1, Settings!$AY$23:$AY$38), ""))</f>
        <v/>
      </c>
      <c r="BH529" s="119" t="str">
        <f>IF(OR(I$10="", $B529="", I529="", BH$9=""), "", IFERROR(WORKDAY((DATE(YEAR($B529), MONTH($B529)+INDEX(Settings!$AM$19:$AM$33, MATCH(I$10, Settings!$Y$19:$Y$33, 0)), IF(INDEX(Settings!$AQ$19:$AQ$33, MATCH(I$10, Settings!$Y$19:$Y$33, 0))=0, DAY($B529), INDEX(Settings!$AQ$19:$AQ$33, MATCH(I$10, Settings!$Y$19:$Y$33, 0))))-1), 1, Settings!$AY$23:$AY$38), ""))</f>
        <v/>
      </c>
      <c r="BI529" s="119" t="str">
        <f>IF(OR(J$10="", $B529="", J529="", BI$9=""), "", IFERROR(WORKDAY((DATE(YEAR($B529), MONTH($B529)+INDEX(Settings!$AM$19:$AM$33, MATCH(J$10, Settings!$Y$19:$Y$33, 0)), IF(INDEX(Settings!$AQ$19:$AQ$33, MATCH(J$10, Settings!$Y$19:$Y$33, 0))=0, DAY($B529), INDEX(Settings!$AQ$19:$AQ$33, MATCH(J$10, Settings!$Y$19:$Y$33, 0))))-1), 1, Settings!$AY$23:$AY$38), ""))</f>
        <v/>
      </c>
      <c r="BJ529" s="119" t="str">
        <f>IF(OR(K$10="", $B529="", K529="", BJ$9=""), "", IFERROR(WORKDAY((DATE(YEAR($B529), MONTH($B529)+INDEX(Settings!$AM$19:$AM$33, MATCH(K$10, Settings!$Y$19:$Y$33, 0)), IF(INDEX(Settings!$AQ$19:$AQ$33, MATCH(K$10, Settings!$Y$19:$Y$33, 0))=0, DAY($B529), INDEX(Settings!$AQ$19:$AQ$33, MATCH(K$10, Settings!$Y$19:$Y$33, 0))))-1), 1, Settings!$AY$23:$AY$38), ""))</f>
        <v/>
      </c>
      <c r="BK529" s="119" t="str">
        <f>IF(OR(L$10="", $B529="", L529="", BK$9=""), "", IFERROR(WORKDAY((DATE(YEAR($B529), MONTH($B529)+INDEX(Settings!$AM$19:$AM$33, MATCH(L$10, Settings!$Y$19:$Y$33, 0)), IF(INDEX(Settings!$AQ$19:$AQ$33, MATCH(L$10, Settings!$Y$19:$Y$33, 0))=0, DAY($B529), INDEX(Settings!$AQ$19:$AQ$33, MATCH(L$10, Settings!$Y$19:$Y$33, 0))))-1), 1, Settings!$AY$23:$AY$38), ""))</f>
        <v/>
      </c>
      <c r="BL529" s="119" t="str">
        <f>IF(OR(M$10="", $B529="", M529="", BL$9=""), "", IFERROR(WORKDAY((DATE(YEAR($B529), MONTH($B529)+INDEX(Settings!$AM$19:$AM$33, MATCH(M$10, Settings!$Y$19:$Y$33, 0)), IF(INDEX(Settings!$AQ$19:$AQ$33, MATCH(M$10, Settings!$Y$19:$Y$33, 0))=0, DAY($B529), INDEX(Settings!$AQ$19:$AQ$33, MATCH(M$10, Settings!$Y$19:$Y$33, 0))))-1), 1, Settings!$AY$23:$AY$38), ""))</f>
        <v/>
      </c>
      <c r="BM529" s="119" t="str">
        <f>IF(OR(N$10="", $B529="", N529="", BM$9=""), "", IFERROR(WORKDAY((DATE(YEAR($B529), MONTH($B529)+INDEX(Settings!$AM$19:$AM$33, MATCH(N$10, Settings!$Y$19:$Y$33, 0)), IF(INDEX(Settings!$AQ$19:$AQ$33, MATCH(N$10, Settings!$Y$19:$Y$33, 0))=0, DAY($B529), INDEX(Settings!$AQ$19:$AQ$33, MATCH(N$10, Settings!$Y$19:$Y$33, 0))))-1), 1, Settings!$AY$23:$AY$38), ""))</f>
        <v/>
      </c>
      <c r="BN529" s="119" t="str">
        <f>IF(OR(O$10="", $B529="", O529="", BN$9=""), "", IFERROR(WORKDAY((DATE(YEAR($B529), MONTH($B529)+INDEX(Settings!$AM$19:$AM$33, MATCH(O$10, Settings!$Y$19:$Y$33, 0)), IF(INDEX(Settings!$AQ$19:$AQ$33, MATCH(O$10, Settings!$Y$19:$Y$33, 0))=0, DAY($B529), INDEX(Settings!$AQ$19:$AQ$33, MATCH(O$10, Settings!$Y$19:$Y$33, 0))))-1), 1, Settings!$AY$23:$AY$38), ""))</f>
        <v/>
      </c>
      <c r="BO529" s="119" t="str">
        <f>IF(OR(P$10="", $B529="", P529="", BO$9=""), "", IFERROR(WORKDAY((DATE(YEAR($B529), MONTH($B529)+INDEX(Settings!$AM$19:$AM$33, MATCH(P$10, Settings!$Y$19:$Y$33, 0)), IF(INDEX(Settings!$AQ$19:$AQ$33, MATCH(P$10, Settings!$Y$19:$Y$33, 0))=0, DAY($B529), INDEX(Settings!$AQ$19:$AQ$33, MATCH(P$10, Settings!$Y$19:$Y$33, 0))))-1), 1, Settings!$AY$23:$AY$38), ""))</f>
        <v/>
      </c>
      <c r="BP529" s="120" t="str">
        <f>IF(OR(Q$10="", $B529="", Q529="", BP$9=""), "", IFERROR(WORKDAY((DATE(YEAR($B529), MONTH($B529)+INDEX(Settings!$AM$19:$AM$33, MATCH(Q$10, Settings!$Y$19:$Y$33, 0)), IF(INDEX(Settings!$AQ$19:$AQ$33, MATCH(Q$10, Settings!$Y$19:$Y$33, 0))=0, DAY($B529), INDEX(Settings!$AQ$19:$AQ$33, MATCH(Q$10, Settings!$Y$19:$Y$33, 0))))-1), 1, Settings!$AY$23:$AY$38), ""))</f>
        <v/>
      </c>
      <c r="BR529" s="118" t="str">
        <f>IF(BB529="", "", IF(BB529&lt;=$B529, WORKDAY(DATE(YEAR($BB529), MONTH(BB529)+1, DAY(BB529)-1), 1, Settings!$AY$23:$AY$38), BB529))</f>
        <v/>
      </c>
      <c r="BS529" s="119" t="str">
        <f>IF(BC529="", "", IF(BC529&lt;=$B529, WORKDAY(DATE(YEAR($BB529), MONTH(BC529)+1, DAY(BC529)-1), 1, Settings!$AY$23:$AY$38), BC529))</f>
        <v/>
      </c>
      <c r="BT529" s="119" t="str">
        <f>IF(BD529="", "", IF(BD529&lt;=$B529, WORKDAY(DATE(YEAR($BB529), MONTH(BD529)+1, DAY(BD529)-1), 1, Settings!$AY$23:$AY$38), BD529))</f>
        <v/>
      </c>
      <c r="BU529" s="119" t="str">
        <f>IF(BE529="", "", IF(BE529&lt;=$B529, WORKDAY(DATE(YEAR($BB529), MONTH(BE529)+1, DAY(BE529)-1), 1, Settings!$AY$23:$AY$38), BE529))</f>
        <v/>
      </c>
      <c r="BV529" s="119" t="str">
        <f>IF(BF529="", "", IF(BF529&lt;=$B529, WORKDAY(DATE(YEAR($BB529), MONTH(BF529)+1, DAY(BF529)-1), 1, Settings!$AY$23:$AY$38), BF529))</f>
        <v/>
      </c>
      <c r="BW529" s="119" t="str">
        <f>IF(BG529="", "", IF(BG529&lt;=$B529, WORKDAY(DATE(YEAR($BB529), MONTH(BG529)+1, DAY(BG529)-1), 1, Settings!$AY$23:$AY$38), BG529))</f>
        <v/>
      </c>
      <c r="BX529" s="119" t="str">
        <f>IF(BH529="", "", IF(BH529&lt;=$B529, WORKDAY(DATE(YEAR($BB529), MONTH(BH529)+1, DAY(BH529)-1), 1, Settings!$AY$23:$AY$38), BH529))</f>
        <v/>
      </c>
      <c r="BY529" s="119" t="str">
        <f>IF(BI529="", "", IF(BI529&lt;=$B529, WORKDAY(DATE(YEAR($BB529), MONTH(BI529)+1, DAY(BI529)-1), 1, Settings!$AY$23:$AY$38), BI529))</f>
        <v/>
      </c>
      <c r="BZ529" s="119" t="str">
        <f>IF(BJ529="", "", IF(BJ529&lt;=$B529, WORKDAY(DATE(YEAR($BB529), MONTH(BJ529)+1, DAY(BJ529)-1), 1, Settings!$AY$23:$AY$38), BJ529))</f>
        <v/>
      </c>
      <c r="CA529" s="119" t="str">
        <f>IF(BK529="", "", IF(BK529&lt;=$B529, WORKDAY(DATE(YEAR($BB529), MONTH(BK529)+1, DAY(BK529)-1), 1, Settings!$AY$23:$AY$38), BK529))</f>
        <v/>
      </c>
      <c r="CB529" s="119" t="str">
        <f>IF(BL529="", "", IF(BL529&lt;=$B529, WORKDAY(DATE(YEAR($BB529), MONTH(BL529)+1, DAY(BL529)-1), 1, Settings!$AY$23:$AY$38), BL529))</f>
        <v/>
      </c>
      <c r="CC529" s="119" t="str">
        <f>IF(BM529="", "", IF(BM529&lt;=$B529, WORKDAY(DATE(YEAR($BB529), MONTH(BM529)+1, DAY(BM529)-1), 1, Settings!$AY$23:$AY$38), BM529))</f>
        <v/>
      </c>
      <c r="CD529" s="119" t="str">
        <f>IF(BN529="", "", IF(BN529&lt;=$B529, WORKDAY(DATE(YEAR($BB529), MONTH(BN529)+1, DAY(BN529)-1), 1, Settings!$AY$23:$AY$38), BN529))</f>
        <v/>
      </c>
      <c r="CE529" s="119" t="str">
        <f>IF(BO529="", "", IF(BO529&lt;=$B529, WORKDAY(DATE(YEAR($BB529), MONTH(BO529)+1, DAY(BO529)-1), 1, Settings!$AY$23:$AY$38), BO529))</f>
        <v/>
      </c>
      <c r="CF529" s="120" t="str">
        <f>IF(BP529="", "", IF(BP529&lt;=$B529, WORKDAY(DATE(YEAR($BB529), MONTH(BP529)+1, DAY(BP529)-1), 1, Settings!$AY$23:$AY$38), BP529))</f>
        <v/>
      </c>
      <c r="CH529" s="48" t="str">
        <f t="shared" si="252"/>
        <v/>
      </c>
      <c r="CI529" s="49" t="str">
        <f t="shared" si="253"/>
        <v/>
      </c>
      <c r="CJ529" s="49" t="str">
        <f t="shared" si="254"/>
        <v/>
      </c>
      <c r="CK529" s="49" t="str">
        <f t="shared" si="255"/>
        <v/>
      </c>
      <c r="CL529" s="49" t="str">
        <f t="shared" si="256"/>
        <v/>
      </c>
      <c r="CM529" s="49" t="str">
        <f t="shared" si="257"/>
        <v/>
      </c>
      <c r="CN529" s="49" t="str">
        <f t="shared" si="258"/>
        <v/>
      </c>
      <c r="CO529" s="49" t="str">
        <f t="shared" si="259"/>
        <v/>
      </c>
      <c r="CP529" s="49" t="str">
        <f t="shared" si="260"/>
        <v/>
      </c>
      <c r="CQ529" s="49" t="str">
        <f t="shared" si="261"/>
        <v/>
      </c>
      <c r="CR529" s="49" t="str">
        <f t="shared" si="262"/>
        <v/>
      </c>
      <c r="CS529" s="49" t="str">
        <f t="shared" si="263"/>
        <v/>
      </c>
      <c r="CT529" s="49" t="str">
        <f t="shared" si="264"/>
        <v/>
      </c>
      <c r="CU529" s="49" t="str">
        <f t="shared" si="265"/>
        <v/>
      </c>
      <c r="CV529" s="16" t="str">
        <f t="shared" si="266"/>
        <v/>
      </c>
      <c r="CX529" s="48" t="str">
        <f t="shared" si="267"/>
        <v/>
      </c>
      <c r="CY529" s="49" t="str">
        <f t="shared" si="268"/>
        <v/>
      </c>
      <c r="CZ529" s="49" t="str">
        <f t="shared" si="269"/>
        <v/>
      </c>
      <c r="DA529" s="49" t="str">
        <f t="shared" si="270"/>
        <v/>
      </c>
      <c r="DB529" s="49" t="str">
        <f t="shared" si="271"/>
        <v/>
      </c>
      <c r="DC529" s="49" t="str">
        <f t="shared" si="272"/>
        <v/>
      </c>
      <c r="DD529" s="49" t="str">
        <f t="shared" si="273"/>
        <v/>
      </c>
      <c r="DE529" s="49" t="str">
        <f t="shared" si="274"/>
        <v/>
      </c>
      <c r="DF529" s="49" t="str">
        <f t="shared" si="275"/>
        <v/>
      </c>
      <c r="DG529" s="49" t="str">
        <f t="shared" si="276"/>
        <v/>
      </c>
      <c r="DH529" s="49" t="str">
        <f t="shared" si="277"/>
        <v/>
      </c>
      <c r="DI529" s="49" t="str">
        <f t="shared" si="278"/>
        <v/>
      </c>
      <c r="DJ529" s="49" t="str">
        <f t="shared" si="279"/>
        <v/>
      </c>
      <c r="DK529" s="49" t="str">
        <f t="shared" si="280"/>
        <v/>
      </c>
      <c r="DL529" s="16" t="str">
        <f t="shared" si="281"/>
        <v/>
      </c>
      <c r="DN529" s="17" t="str">
        <f t="shared" si="282"/>
        <v>Nov 2020</v>
      </c>
    </row>
    <row r="530" spans="1:118" x14ac:dyDescent="0.25">
      <c r="A530" s="30"/>
      <c r="B530" s="102">
        <f>IF(B529="", "", IFERROR(IF(B529+1&gt;Settings!$G$25, "", B529+1), ""))</f>
        <v>44166</v>
      </c>
      <c r="C530" s="294"/>
      <c r="D530" s="295"/>
      <c r="E530" s="295"/>
      <c r="F530" s="295"/>
      <c r="G530" s="295"/>
      <c r="H530" s="295"/>
      <c r="I530" s="295"/>
      <c r="J530" s="295"/>
      <c r="K530" s="295"/>
      <c r="L530" s="295"/>
      <c r="M530" s="295"/>
      <c r="N530" s="295"/>
      <c r="O530" s="295"/>
      <c r="P530" s="295"/>
      <c r="Q530" s="296"/>
      <c r="R530" s="30"/>
      <c r="T530" s="17" t="str">
        <f>IF($B530="", "", IF($B530&lt;Settings!$G$23, "Old", "New"))</f>
        <v>New</v>
      </c>
      <c r="AL530" s="118" t="str">
        <f>IF(OR($B530="", C530="", C$10="", AL$9), "", IFERROR($B530+INDEX(Settings!$AF$19:$AF$33, MATCH(C$10, Settings!$Y$19:$Y$33, 0))+IF(INDEX(Settings!$AI$19:$AI$33, MATCH(C$10, Settings!$Y$19:$Y$33, 0))="", 0, INDEX($AO$2:$AU$8, MATCH(TEXT($B530, "ddd"), $AN$2:$AN$8, 0), MATCH(INDEX(Settings!$AI$19:$AI$33, MATCH(C$10, Settings!$Y$19:$Y$33, 0)), $AO$1:$AU$1, 0))), 0))</f>
        <v/>
      </c>
      <c r="AM530" s="119" t="str">
        <f>IF(OR($B530="", D530="", D$10="", AM$9), "", IFERROR($B530+INDEX(Settings!$AF$19:$AF$33, MATCH(D$10, Settings!$Y$19:$Y$33, 0))+IF(INDEX(Settings!$AI$19:$AI$33, MATCH(D$10, Settings!$Y$19:$Y$33, 0))="", 0, INDEX($AO$2:$AU$8, MATCH(TEXT($B530, "ddd"), $AN$2:$AN$8, 0), MATCH(INDEX(Settings!$AI$19:$AI$33, MATCH(D$10, Settings!$Y$19:$Y$33, 0)), $AO$1:$AU$1, 0))), 0))</f>
        <v/>
      </c>
      <c r="AN530" s="119" t="str">
        <f>IF(OR($B530="", E530="", E$10="", AN$9), "", IFERROR($B530+INDEX(Settings!$AF$19:$AF$33, MATCH(E$10, Settings!$Y$19:$Y$33, 0))+IF(INDEX(Settings!$AI$19:$AI$33, MATCH(E$10, Settings!$Y$19:$Y$33, 0))="", 0, INDEX($AO$2:$AU$8, MATCH(TEXT($B530, "ddd"), $AN$2:$AN$8, 0), MATCH(INDEX(Settings!$AI$19:$AI$33, MATCH(E$10, Settings!$Y$19:$Y$33, 0)), $AO$1:$AU$1, 0))), 0))</f>
        <v/>
      </c>
      <c r="AO530" s="119" t="str">
        <f>IF(OR($B530="", F530="", F$10="", AO$9), "", IFERROR($B530+INDEX(Settings!$AF$19:$AF$33, MATCH(F$10, Settings!$Y$19:$Y$33, 0))+IF(INDEX(Settings!$AI$19:$AI$33, MATCH(F$10, Settings!$Y$19:$Y$33, 0))="", 0, INDEX($AO$2:$AU$8, MATCH(TEXT($B530, "ddd"), $AN$2:$AN$8, 0), MATCH(INDEX(Settings!$AI$19:$AI$33, MATCH(F$10, Settings!$Y$19:$Y$33, 0)), $AO$1:$AU$1, 0))), 0))</f>
        <v/>
      </c>
      <c r="AP530" s="119" t="str">
        <f>IF(OR($B530="", G530="", G$10="", AP$9), "", IFERROR($B530+INDEX(Settings!$AF$19:$AF$33, MATCH(G$10, Settings!$Y$19:$Y$33, 0))+IF(INDEX(Settings!$AI$19:$AI$33, MATCH(G$10, Settings!$Y$19:$Y$33, 0))="", 0, INDEX($AO$2:$AU$8, MATCH(TEXT($B530, "ddd"), $AN$2:$AN$8, 0), MATCH(INDEX(Settings!$AI$19:$AI$33, MATCH(G$10, Settings!$Y$19:$Y$33, 0)), $AO$1:$AU$1, 0))), 0))</f>
        <v/>
      </c>
      <c r="AQ530" s="119" t="str">
        <f>IF(OR($B530="", H530="", H$10="", AQ$9), "", IFERROR($B530+INDEX(Settings!$AF$19:$AF$33, MATCH(H$10, Settings!$Y$19:$Y$33, 0))+IF(INDEX(Settings!$AI$19:$AI$33, MATCH(H$10, Settings!$Y$19:$Y$33, 0))="", 0, INDEX($AO$2:$AU$8, MATCH(TEXT($B530, "ddd"), $AN$2:$AN$8, 0), MATCH(INDEX(Settings!$AI$19:$AI$33, MATCH(H$10, Settings!$Y$19:$Y$33, 0)), $AO$1:$AU$1, 0))), 0))</f>
        <v/>
      </c>
      <c r="AR530" s="119" t="str">
        <f>IF(OR($B530="", I530="", I$10="", AR$9), "", IFERROR($B530+INDEX(Settings!$AF$19:$AF$33, MATCH(I$10, Settings!$Y$19:$Y$33, 0))+IF(INDEX(Settings!$AI$19:$AI$33, MATCH(I$10, Settings!$Y$19:$Y$33, 0))="", 0, INDEX($AO$2:$AU$8, MATCH(TEXT($B530, "ddd"), $AN$2:$AN$8, 0), MATCH(INDEX(Settings!$AI$19:$AI$33, MATCH(I$10, Settings!$Y$19:$Y$33, 0)), $AO$1:$AU$1, 0))), 0))</f>
        <v/>
      </c>
      <c r="AS530" s="119" t="str">
        <f>IF(OR($B530="", J530="", J$10="", AS$9), "", IFERROR($B530+INDEX(Settings!$AF$19:$AF$33, MATCH(J$10, Settings!$Y$19:$Y$33, 0))+IF(INDEX(Settings!$AI$19:$AI$33, MATCH(J$10, Settings!$Y$19:$Y$33, 0))="", 0, INDEX($AO$2:$AU$8, MATCH(TEXT($B530, "ddd"), $AN$2:$AN$8, 0), MATCH(INDEX(Settings!$AI$19:$AI$33, MATCH(J$10, Settings!$Y$19:$Y$33, 0)), $AO$1:$AU$1, 0))), 0))</f>
        <v/>
      </c>
      <c r="AT530" s="119" t="str">
        <f>IF(OR($B530="", K530="", K$10="", AT$9), "", IFERROR($B530+INDEX(Settings!$AF$19:$AF$33, MATCH(K$10, Settings!$Y$19:$Y$33, 0))+IF(INDEX(Settings!$AI$19:$AI$33, MATCH(K$10, Settings!$Y$19:$Y$33, 0))="", 0, INDEX($AO$2:$AU$8, MATCH(TEXT($B530, "ddd"), $AN$2:$AN$8, 0), MATCH(INDEX(Settings!$AI$19:$AI$33, MATCH(K$10, Settings!$Y$19:$Y$33, 0)), $AO$1:$AU$1, 0))), 0))</f>
        <v/>
      </c>
      <c r="AU530" s="119" t="str">
        <f>IF(OR($B530="", L530="", L$10="", AU$9), "", IFERROR($B530+INDEX(Settings!$AF$19:$AF$33, MATCH(L$10, Settings!$Y$19:$Y$33, 0))+IF(INDEX(Settings!$AI$19:$AI$33, MATCH(L$10, Settings!$Y$19:$Y$33, 0))="", 0, INDEX($AO$2:$AU$8, MATCH(TEXT($B530, "ddd"), $AN$2:$AN$8, 0), MATCH(INDEX(Settings!$AI$19:$AI$33, MATCH(L$10, Settings!$Y$19:$Y$33, 0)), $AO$1:$AU$1, 0))), 0))</f>
        <v/>
      </c>
      <c r="AV530" s="119" t="str">
        <f>IF(OR($B530="", M530="", M$10="", AV$9), "", IFERROR($B530+INDEX(Settings!$AF$19:$AF$33, MATCH(M$10, Settings!$Y$19:$Y$33, 0))+IF(INDEX(Settings!$AI$19:$AI$33, MATCH(M$10, Settings!$Y$19:$Y$33, 0))="", 0, INDEX($AO$2:$AU$8, MATCH(TEXT($B530, "ddd"), $AN$2:$AN$8, 0), MATCH(INDEX(Settings!$AI$19:$AI$33, MATCH(M$10, Settings!$Y$19:$Y$33, 0)), $AO$1:$AU$1, 0))), 0))</f>
        <v/>
      </c>
      <c r="AW530" s="119" t="str">
        <f>IF(OR($B530="", N530="", N$10="", AW$9), "", IFERROR($B530+INDEX(Settings!$AF$19:$AF$33, MATCH(N$10, Settings!$Y$19:$Y$33, 0))+IF(INDEX(Settings!$AI$19:$AI$33, MATCH(N$10, Settings!$Y$19:$Y$33, 0))="", 0, INDEX($AO$2:$AU$8, MATCH(TEXT($B530, "ddd"), $AN$2:$AN$8, 0), MATCH(INDEX(Settings!$AI$19:$AI$33, MATCH(N$10, Settings!$Y$19:$Y$33, 0)), $AO$1:$AU$1, 0))), 0))</f>
        <v/>
      </c>
      <c r="AX530" s="119" t="str">
        <f>IF(OR($B530="", O530="", O$10="", AX$9), "", IFERROR($B530+INDEX(Settings!$AF$19:$AF$33, MATCH(O$10, Settings!$Y$19:$Y$33, 0))+IF(INDEX(Settings!$AI$19:$AI$33, MATCH(O$10, Settings!$Y$19:$Y$33, 0))="", 0, INDEX($AO$2:$AU$8, MATCH(TEXT($B530, "ddd"), $AN$2:$AN$8, 0), MATCH(INDEX(Settings!$AI$19:$AI$33, MATCH(O$10, Settings!$Y$19:$Y$33, 0)), $AO$1:$AU$1, 0))), 0))</f>
        <v/>
      </c>
      <c r="AY530" s="119" t="str">
        <f>IF(OR($B530="", P530="", P$10="", AY$9), "", IFERROR($B530+INDEX(Settings!$AF$19:$AF$33, MATCH(P$10, Settings!$Y$19:$Y$33, 0))+IF(INDEX(Settings!$AI$19:$AI$33, MATCH(P$10, Settings!$Y$19:$Y$33, 0))="", 0, INDEX($AO$2:$AU$8, MATCH(TEXT($B530, "ddd"), $AN$2:$AN$8, 0), MATCH(INDEX(Settings!$AI$19:$AI$33, MATCH(P$10, Settings!$Y$19:$Y$33, 0)), $AO$1:$AU$1, 0))), 0))</f>
        <v/>
      </c>
      <c r="AZ530" s="120" t="str">
        <f>IF(OR($B530="", Q530="", Q$10="", AZ$9), "", IFERROR($B530+INDEX(Settings!$AF$19:$AF$33, MATCH(Q$10, Settings!$Y$19:$Y$33, 0))+IF(INDEX(Settings!$AI$19:$AI$33, MATCH(Q$10, Settings!$Y$19:$Y$33, 0))="", 0, INDEX($AO$2:$AU$8, MATCH(TEXT($B530, "ddd"), $AN$2:$AN$8, 0), MATCH(INDEX(Settings!$AI$19:$AI$33, MATCH(Q$10, Settings!$Y$19:$Y$33, 0)), $AO$1:$AU$1, 0))), 0))</f>
        <v/>
      </c>
      <c r="BB530" s="118" t="str">
        <f>IF(OR(C$10="", $B530="", C530="", BB$9=""), "", IFERROR(WORKDAY((DATE(YEAR($B530), MONTH($B530)+INDEX(Settings!$AM$19:$AM$33, MATCH(C$10, Settings!$Y$19:$Y$33, 0)), IF(INDEX(Settings!$AQ$19:$AQ$33, MATCH(C$10, Settings!$Y$19:$Y$33, 0))=0, DAY($B530), INDEX(Settings!$AQ$19:$AQ$33, MATCH(C$10, Settings!$Y$19:$Y$33, 0))))-1), 1, Settings!$AY$23:$AY$38), ""))</f>
        <v/>
      </c>
      <c r="BC530" s="119" t="str">
        <f>IF(OR(D$10="", $B530="", D530="", BC$9=""), "", IFERROR(WORKDAY((DATE(YEAR($B530), MONTH($B530)+INDEX(Settings!$AM$19:$AM$33, MATCH(D$10, Settings!$Y$19:$Y$33, 0)), IF(INDEX(Settings!$AQ$19:$AQ$33, MATCH(D$10, Settings!$Y$19:$Y$33, 0))=0, DAY($B530), INDEX(Settings!$AQ$19:$AQ$33, MATCH(D$10, Settings!$Y$19:$Y$33, 0))))-1), 1, Settings!$AY$23:$AY$38), ""))</f>
        <v/>
      </c>
      <c r="BD530" s="119" t="str">
        <f>IF(OR(E$10="", $B530="", E530="", BD$9=""), "", IFERROR(WORKDAY((DATE(YEAR($B530), MONTH($B530)+INDEX(Settings!$AM$19:$AM$33, MATCH(E$10, Settings!$Y$19:$Y$33, 0)), IF(INDEX(Settings!$AQ$19:$AQ$33, MATCH(E$10, Settings!$Y$19:$Y$33, 0))=0, DAY($B530), INDEX(Settings!$AQ$19:$AQ$33, MATCH(E$10, Settings!$Y$19:$Y$33, 0))))-1), 1, Settings!$AY$23:$AY$38), ""))</f>
        <v/>
      </c>
      <c r="BE530" s="119" t="str">
        <f>IF(OR(F$10="", $B530="", F530="", BE$9=""), "", IFERROR(WORKDAY((DATE(YEAR($B530), MONTH($B530)+INDEX(Settings!$AM$19:$AM$33, MATCH(F$10, Settings!$Y$19:$Y$33, 0)), IF(INDEX(Settings!$AQ$19:$AQ$33, MATCH(F$10, Settings!$Y$19:$Y$33, 0))=0, DAY($B530), INDEX(Settings!$AQ$19:$AQ$33, MATCH(F$10, Settings!$Y$19:$Y$33, 0))))-1), 1, Settings!$AY$23:$AY$38), ""))</f>
        <v/>
      </c>
      <c r="BF530" s="119" t="str">
        <f>IF(OR(G$10="", $B530="", G530="", BF$9=""), "", IFERROR(WORKDAY((DATE(YEAR($B530), MONTH($B530)+INDEX(Settings!$AM$19:$AM$33, MATCH(G$10, Settings!$Y$19:$Y$33, 0)), IF(INDEX(Settings!$AQ$19:$AQ$33, MATCH(G$10, Settings!$Y$19:$Y$33, 0))=0, DAY($B530), INDEX(Settings!$AQ$19:$AQ$33, MATCH(G$10, Settings!$Y$19:$Y$33, 0))))-1), 1, Settings!$AY$23:$AY$38), ""))</f>
        <v/>
      </c>
      <c r="BG530" s="119" t="str">
        <f>IF(OR(H$10="", $B530="", H530="", BG$9=""), "", IFERROR(WORKDAY((DATE(YEAR($B530), MONTH($B530)+INDEX(Settings!$AM$19:$AM$33, MATCH(H$10, Settings!$Y$19:$Y$33, 0)), IF(INDEX(Settings!$AQ$19:$AQ$33, MATCH(H$10, Settings!$Y$19:$Y$33, 0))=0, DAY($B530), INDEX(Settings!$AQ$19:$AQ$33, MATCH(H$10, Settings!$Y$19:$Y$33, 0))))-1), 1, Settings!$AY$23:$AY$38), ""))</f>
        <v/>
      </c>
      <c r="BH530" s="119" t="str">
        <f>IF(OR(I$10="", $B530="", I530="", BH$9=""), "", IFERROR(WORKDAY((DATE(YEAR($B530), MONTH($B530)+INDEX(Settings!$AM$19:$AM$33, MATCH(I$10, Settings!$Y$19:$Y$33, 0)), IF(INDEX(Settings!$AQ$19:$AQ$33, MATCH(I$10, Settings!$Y$19:$Y$33, 0))=0, DAY($B530), INDEX(Settings!$AQ$19:$AQ$33, MATCH(I$10, Settings!$Y$19:$Y$33, 0))))-1), 1, Settings!$AY$23:$AY$38), ""))</f>
        <v/>
      </c>
      <c r="BI530" s="119" t="str">
        <f>IF(OR(J$10="", $B530="", J530="", BI$9=""), "", IFERROR(WORKDAY((DATE(YEAR($B530), MONTH($B530)+INDEX(Settings!$AM$19:$AM$33, MATCH(J$10, Settings!$Y$19:$Y$33, 0)), IF(INDEX(Settings!$AQ$19:$AQ$33, MATCH(J$10, Settings!$Y$19:$Y$33, 0))=0, DAY($B530), INDEX(Settings!$AQ$19:$AQ$33, MATCH(J$10, Settings!$Y$19:$Y$33, 0))))-1), 1, Settings!$AY$23:$AY$38), ""))</f>
        <v/>
      </c>
      <c r="BJ530" s="119" t="str">
        <f>IF(OR(K$10="", $B530="", K530="", BJ$9=""), "", IFERROR(WORKDAY((DATE(YEAR($B530), MONTH($B530)+INDEX(Settings!$AM$19:$AM$33, MATCH(K$10, Settings!$Y$19:$Y$33, 0)), IF(INDEX(Settings!$AQ$19:$AQ$33, MATCH(K$10, Settings!$Y$19:$Y$33, 0))=0, DAY($B530), INDEX(Settings!$AQ$19:$AQ$33, MATCH(K$10, Settings!$Y$19:$Y$33, 0))))-1), 1, Settings!$AY$23:$AY$38), ""))</f>
        <v/>
      </c>
      <c r="BK530" s="119" t="str">
        <f>IF(OR(L$10="", $B530="", L530="", BK$9=""), "", IFERROR(WORKDAY((DATE(YEAR($B530), MONTH($B530)+INDEX(Settings!$AM$19:$AM$33, MATCH(L$10, Settings!$Y$19:$Y$33, 0)), IF(INDEX(Settings!$AQ$19:$AQ$33, MATCH(L$10, Settings!$Y$19:$Y$33, 0))=0, DAY($B530), INDEX(Settings!$AQ$19:$AQ$33, MATCH(L$10, Settings!$Y$19:$Y$33, 0))))-1), 1, Settings!$AY$23:$AY$38), ""))</f>
        <v/>
      </c>
      <c r="BL530" s="119" t="str">
        <f>IF(OR(M$10="", $B530="", M530="", BL$9=""), "", IFERROR(WORKDAY((DATE(YEAR($B530), MONTH($B530)+INDEX(Settings!$AM$19:$AM$33, MATCH(M$10, Settings!$Y$19:$Y$33, 0)), IF(INDEX(Settings!$AQ$19:$AQ$33, MATCH(M$10, Settings!$Y$19:$Y$33, 0))=0, DAY($B530), INDEX(Settings!$AQ$19:$AQ$33, MATCH(M$10, Settings!$Y$19:$Y$33, 0))))-1), 1, Settings!$AY$23:$AY$38), ""))</f>
        <v/>
      </c>
      <c r="BM530" s="119" t="str">
        <f>IF(OR(N$10="", $B530="", N530="", BM$9=""), "", IFERROR(WORKDAY((DATE(YEAR($B530), MONTH($B530)+INDEX(Settings!$AM$19:$AM$33, MATCH(N$10, Settings!$Y$19:$Y$33, 0)), IF(INDEX(Settings!$AQ$19:$AQ$33, MATCH(N$10, Settings!$Y$19:$Y$33, 0))=0, DAY($B530), INDEX(Settings!$AQ$19:$AQ$33, MATCH(N$10, Settings!$Y$19:$Y$33, 0))))-1), 1, Settings!$AY$23:$AY$38), ""))</f>
        <v/>
      </c>
      <c r="BN530" s="119" t="str">
        <f>IF(OR(O$10="", $B530="", O530="", BN$9=""), "", IFERROR(WORKDAY((DATE(YEAR($B530), MONTH($B530)+INDEX(Settings!$AM$19:$AM$33, MATCH(O$10, Settings!$Y$19:$Y$33, 0)), IF(INDEX(Settings!$AQ$19:$AQ$33, MATCH(O$10, Settings!$Y$19:$Y$33, 0))=0, DAY($B530), INDEX(Settings!$AQ$19:$AQ$33, MATCH(O$10, Settings!$Y$19:$Y$33, 0))))-1), 1, Settings!$AY$23:$AY$38), ""))</f>
        <v/>
      </c>
      <c r="BO530" s="119" t="str">
        <f>IF(OR(P$10="", $B530="", P530="", BO$9=""), "", IFERROR(WORKDAY((DATE(YEAR($B530), MONTH($B530)+INDEX(Settings!$AM$19:$AM$33, MATCH(P$10, Settings!$Y$19:$Y$33, 0)), IF(INDEX(Settings!$AQ$19:$AQ$33, MATCH(P$10, Settings!$Y$19:$Y$33, 0))=0, DAY($B530), INDEX(Settings!$AQ$19:$AQ$33, MATCH(P$10, Settings!$Y$19:$Y$33, 0))))-1), 1, Settings!$AY$23:$AY$38), ""))</f>
        <v/>
      </c>
      <c r="BP530" s="120" t="str">
        <f>IF(OR(Q$10="", $B530="", Q530="", BP$9=""), "", IFERROR(WORKDAY((DATE(YEAR($B530), MONTH($B530)+INDEX(Settings!$AM$19:$AM$33, MATCH(Q$10, Settings!$Y$19:$Y$33, 0)), IF(INDEX(Settings!$AQ$19:$AQ$33, MATCH(Q$10, Settings!$Y$19:$Y$33, 0))=0, DAY($B530), INDEX(Settings!$AQ$19:$AQ$33, MATCH(Q$10, Settings!$Y$19:$Y$33, 0))))-1), 1, Settings!$AY$23:$AY$38), ""))</f>
        <v/>
      </c>
      <c r="BR530" s="118" t="str">
        <f>IF(BB530="", "", IF(BB530&lt;=$B530, WORKDAY(DATE(YEAR($BB530), MONTH(BB530)+1, DAY(BB530)-1), 1, Settings!$AY$23:$AY$38), BB530))</f>
        <v/>
      </c>
      <c r="BS530" s="119" t="str">
        <f>IF(BC530="", "", IF(BC530&lt;=$B530, WORKDAY(DATE(YEAR($BB530), MONTH(BC530)+1, DAY(BC530)-1), 1, Settings!$AY$23:$AY$38), BC530))</f>
        <v/>
      </c>
      <c r="BT530" s="119" t="str">
        <f>IF(BD530="", "", IF(BD530&lt;=$B530, WORKDAY(DATE(YEAR($BB530), MONTH(BD530)+1, DAY(BD530)-1), 1, Settings!$AY$23:$AY$38), BD530))</f>
        <v/>
      </c>
      <c r="BU530" s="119" t="str">
        <f>IF(BE530="", "", IF(BE530&lt;=$B530, WORKDAY(DATE(YEAR($BB530), MONTH(BE530)+1, DAY(BE530)-1), 1, Settings!$AY$23:$AY$38), BE530))</f>
        <v/>
      </c>
      <c r="BV530" s="119" t="str">
        <f>IF(BF530="", "", IF(BF530&lt;=$B530, WORKDAY(DATE(YEAR($BB530), MONTH(BF530)+1, DAY(BF530)-1), 1, Settings!$AY$23:$AY$38), BF530))</f>
        <v/>
      </c>
      <c r="BW530" s="119" t="str">
        <f>IF(BG530="", "", IF(BG530&lt;=$B530, WORKDAY(DATE(YEAR($BB530), MONTH(BG530)+1, DAY(BG530)-1), 1, Settings!$AY$23:$AY$38), BG530))</f>
        <v/>
      </c>
      <c r="BX530" s="119" t="str">
        <f>IF(BH530="", "", IF(BH530&lt;=$B530, WORKDAY(DATE(YEAR($BB530), MONTH(BH530)+1, DAY(BH530)-1), 1, Settings!$AY$23:$AY$38), BH530))</f>
        <v/>
      </c>
      <c r="BY530" s="119" t="str">
        <f>IF(BI530="", "", IF(BI530&lt;=$B530, WORKDAY(DATE(YEAR($BB530), MONTH(BI530)+1, DAY(BI530)-1), 1, Settings!$AY$23:$AY$38), BI530))</f>
        <v/>
      </c>
      <c r="BZ530" s="119" t="str">
        <f>IF(BJ530="", "", IF(BJ530&lt;=$B530, WORKDAY(DATE(YEAR($BB530), MONTH(BJ530)+1, DAY(BJ530)-1), 1, Settings!$AY$23:$AY$38), BJ530))</f>
        <v/>
      </c>
      <c r="CA530" s="119" t="str">
        <f>IF(BK530="", "", IF(BK530&lt;=$B530, WORKDAY(DATE(YEAR($BB530), MONTH(BK530)+1, DAY(BK530)-1), 1, Settings!$AY$23:$AY$38), BK530))</f>
        <v/>
      </c>
      <c r="CB530" s="119" t="str">
        <f>IF(BL530="", "", IF(BL530&lt;=$B530, WORKDAY(DATE(YEAR($BB530), MONTH(BL530)+1, DAY(BL530)-1), 1, Settings!$AY$23:$AY$38), BL530))</f>
        <v/>
      </c>
      <c r="CC530" s="119" t="str">
        <f>IF(BM530="", "", IF(BM530&lt;=$B530, WORKDAY(DATE(YEAR($BB530), MONTH(BM530)+1, DAY(BM530)-1), 1, Settings!$AY$23:$AY$38), BM530))</f>
        <v/>
      </c>
      <c r="CD530" s="119" t="str">
        <f>IF(BN530="", "", IF(BN530&lt;=$B530, WORKDAY(DATE(YEAR($BB530), MONTH(BN530)+1, DAY(BN530)-1), 1, Settings!$AY$23:$AY$38), BN530))</f>
        <v/>
      </c>
      <c r="CE530" s="119" t="str">
        <f>IF(BO530="", "", IF(BO530&lt;=$B530, WORKDAY(DATE(YEAR($BB530), MONTH(BO530)+1, DAY(BO530)-1), 1, Settings!$AY$23:$AY$38), BO530))</f>
        <v/>
      </c>
      <c r="CF530" s="120" t="str">
        <f>IF(BP530="", "", IF(BP530&lt;=$B530, WORKDAY(DATE(YEAR($BB530), MONTH(BP530)+1, DAY(BP530)-1), 1, Settings!$AY$23:$AY$38), BP530))</f>
        <v/>
      </c>
      <c r="CH530" s="48" t="str">
        <f t="shared" si="252"/>
        <v/>
      </c>
      <c r="CI530" s="49" t="str">
        <f t="shared" si="253"/>
        <v/>
      </c>
      <c r="CJ530" s="49" t="str">
        <f t="shared" si="254"/>
        <v/>
      </c>
      <c r="CK530" s="49" t="str">
        <f t="shared" si="255"/>
        <v/>
      </c>
      <c r="CL530" s="49" t="str">
        <f t="shared" si="256"/>
        <v/>
      </c>
      <c r="CM530" s="49" t="str">
        <f t="shared" si="257"/>
        <v/>
      </c>
      <c r="CN530" s="49" t="str">
        <f t="shared" si="258"/>
        <v/>
      </c>
      <c r="CO530" s="49" t="str">
        <f t="shared" si="259"/>
        <v/>
      </c>
      <c r="CP530" s="49" t="str">
        <f t="shared" si="260"/>
        <v/>
      </c>
      <c r="CQ530" s="49" t="str">
        <f t="shared" si="261"/>
        <v/>
      </c>
      <c r="CR530" s="49" t="str">
        <f t="shared" si="262"/>
        <v/>
      </c>
      <c r="CS530" s="49" t="str">
        <f t="shared" si="263"/>
        <v/>
      </c>
      <c r="CT530" s="49" t="str">
        <f t="shared" si="264"/>
        <v/>
      </c>
      <c r="CU530" s="49" t="str">
        <f t="shared" si="265"/>
        <v/>
      </c>
      <c r="CV530" s="16" t="str">
        <f t="shared" si="266"/>
        <v/>
      </c>
      <c r="CX530" s="48" t="str">
        <f t="shared" si="267"/>
        <v/>
      </c>
      <c r="CY530" s="49" t="str">
        <f t="shared" si="268"/>
        <v/>
      </c>
      <c r="CZ530" s="49" t="str">
        <f t="shared" si="269"/>
        <v/>
      </c>
      <c r="DA530" s="49" t="str">
        <f t="shared" si="270"/>
        <v/>
      </c>
      <c r="DB530" s="49" t="str">
        <f t="shared" si="271"/>
        <v/>
      </c>
      <c r="DC530" s="49" t="str">
        <f t="shared" si="272"/>
        <v/>
      </c>
      <c r="DD530" s="49" t="str">
        <f t="shared" si="273"/>
        <v/>
      </c>
      <c r="DE530" s="49" t="str">
        <f t="shared" si="274"/>
        <v/>
      </c>
      <c r="DF530" s="49" t="str">
        <f t="shared" si="275"/>
        <v/>
      </c>
      <c r="DG530" s="49" t="str">
        <f t="shared" si="276"/>
        <v/>
      </c>
      <c r="DH530" s="49" t="str">
        <f t="shared" si="277"/>
        <v/>
      </c>
      <c r="DI530" s="49" t="str">
        <f t="shared" si="278"/>
        <v/>
      </c>
      <c r="DJ530" s="49" t="str">
        <f t="shared" si="279"/>
        <v/>
      </c>
      <c r="DK530" s="49" t="str">
        <f t="shared" si="280"/>
        <v/>
      </c>
      <c r="DL530" s="16" t="str">
        <f t="shared" si="281"/>
        <v/>
      </c>
      <c r="DN530" s="17" t="str">
        <f t="shared" si="282"/>
        <v>Dec 2020</v>
      </c>
    </row>
    <row r="531" spans="1:118" x14ac:dyDescent="0.25">
      <c r="A531" s="30"/>
      <c r="B531" s="102">
        <f>IF(B530="", "", IFERROR(IF(B530+1&gt;Settings!$G$25, "", B530+1), ""))</f>
        <v>44167</v>
      </c>
      <c r="C531" s="294"/>
      <c r="D531" s="295"/>
      <c r="E531" s="295"/>
      <c r="F531" s="295"/>
      <c r="G531" s="295"/>
      <c r="H531" s="295"/>
      <c r="I531" s="295"/>
      <c r="J531" s="295"/>
      <c r="K531" s="295"/>
      <c r="L531" s="295"/>
      <c r="M531" s="295"/>
      <c r="N531" s="295"/>
      <c r="O531" s="295"/>
      <c r="P531" s="295"/>
      <c r="Q531" s="296"/>
      <c r="R531" s="30"/>
      <c r="T531" s="17" t="str">
        <f>IF($B531="", "", IF($B531&lt;Settings!$G$23, "Old", "New"))</f>
        <v>New</v>
      </c>
      <c r="AL531" s="118" t="str">
        <f>IF(OR($B531="", C531="", C$10="", AL$9), "", IFERROR($B531+INDEX(Settings!$AF$19:$AF$33, MATCH(C$10, Settings!$Y$19:$Y$33, 0))+IF(INDEX(Settings!$AI$19:$AI$33, MATCH(C$10, Settings!$Y$19:$Y$33, 0))="", 0, INDEX($AO$2:$AU$8, MATCH(TEXT($B531, "ddd"), $AN$2:$AN$8, 0), MATCH(INDEX(Settings!$AI$19:$AI$33, MATCH(C$10, Settings!$Y$19:$Y$33, 0)), $AO$1:$AU$1, 0))), 0))</f>
        <v/>
      </c>
      <c r="AM531" s="119" t="str">
        <f>IF(OR($B531="", D531="", D$10="", AM$9), "", IFERROR($B531+INDEX(Settings!$AF$19:$AF$33, MATCH(D$10, Settings!$Y$19:$Y$33, 0))+IF(INDEX(Settings!$AI$19:$AI$33, MATCH(D$10, Settings!$Y$19:$Y$33, 0))="", 0, INDEX($AO$2:$AU$8, MATCH(TEXT($B531, "ddd"), $AN$2:$AN$8, 0), MATCH(INDEX(Settings!$AI$19:$AI$33, MATCH(D$10, Settings!$Y$19:$Y$33, 0)), $AO$1:$AU$1, 0))), 0))</f>
        <v/>
      </c>
      <c r="AN531" s="119" t="str">
        <f>IF(OR($B531="", E531="", E$10="", AN$9), "", IFERROR($B531+INDEX(Settings!$AF$19:$AF$33, MATCH(E$10, Settings!$Y$19:$Y$33, 0))+IF(INDEX(Settings!$AI$19:$AI$33, MATCH(E$10, Settings!$Y$19:$Y$33, 0))="", 0, INDEX($AO$2:$AU$8, MATCH(TEXT($B531, "ddd"), $AN$2:$AN$8, 0), MATCH(INDEX(Settings!$AI$19:$AI$33, MATCH(E$10, Settings!$Y$19:$Y$33, 0)), $AO$1:$AU$1, 0))), 0))</f>
        <v/>
      </c>
      <c r="AO531" s="119" t="str">
        <f>IF(OR($B531="", F531="", F$10="", AO$9), "", IFERROR($B531+INDEX(Settings!$AF$19:$AF$33, MATCH(F$10, Settings!$Y$19:$Y$33, 0))+IF(INDEX(Settings!$AI$19:$AI$33, MATCH(F$10, Settings!$Y$19:$Y$33, 0))="", 0, INDEX($AO$2:$AU$8, MATCH(TEXT($B531, "ddd"), $AN$2:$AN$8, 0), MATCH(INDEX(Settings!$AI$19:$AI$33, MATCH(F$10, Settings!$Y$19:$Y$33, 0)), $AO$1:$AU$1, 0))), 0))</f>
        <v/>
      </c>
      <c r="AP531" s="119" t="str">
        <f>IF(OR($B531="", G531="", G$10="", AP$9), "", IFERROR($B531+INDEX(Settings!$AF$19:$AF$33, MATCH(G$10, Settings!$Y$19:$Y$33, 0))+IF(INDEX(Settings!$AI$19:$AI$33, MATCH(G$10, Settings!$Y$19:$Y$33, 0))="", 0, INDEX($AO$2:$AU$8, MATCH(TEXT($B531, "ddd"), $AN$2:$AN$8, 0), MATCH(INDEX(Settings!$AI$19:$AI$33, MATCH(G$10, Settings!$Y$19:$Y$33, 0)), $AO$1:$AU$1, 0))), 0))</f>
        <v/>
      </c>
      <c r="AQ531" s="119" t="str">
        <f>IF(OR($B531="", H531="", H$10="", AQ$9), "", IFERROR($B531+INDEX(Settings!$AF$19:$AF$33, MATCH(H$10, Settings!$Y$19:$Y$33, 0))+IF(INDEX(Settings!$AI$19:$AI$33, MATCH(H$10, Settings!$Y$19:$Y$33, 0))="", 0, INDEX($AO$2:$AU$8, MATCH(TEXT($B531, "ddd"), $AN$2:$AN$8, 0), MATCH(INDEX(Settings!$AI$19:$AI$33, MATCH(H$10, Settings!$Y$19:$Y$33, 0)), $AO$1:$AU$1, 0))), 0))</f>
        <v/>
      </c>
      <c r="AR531" s="119" t="str">
        <f>IF(OR($B531="", I531="", I$10="", AR$9), "", IFERROR($B531+INDEX(Settings!$AF$19:$AF$33, MATCH(I$10, Settings!$Y$19:$Y$33, 0))+IF(INDEX(Settings!$AI$19:$AI$33, MATCH(I$10, Settings!$Y$19:$Y$33, 0))="", 0, INDEX($AO$2:$AU$8, MATCH(TEXT($B531, "ddd"), $AN$2:$AN$8, 0), MATCH(INDEX(Settings!$AI$19:$AI$33, MATCH(I$10, Settings!$Y$19:$Y$33, 0)), $AO$1:$AU$1, 0))), 0))</f>
        <v/>
      </c>
      <c r="AS531" s="119" t="str">
        <f>IF(OR($B531="", J531="", J$10="", AS$9), "", IFERROR($B531+INDEX(Settings!$AF$19:$AF$33, MATCH(J$10, Settings!$Y$19:$Y$33, 0))+IF(INDEX(Settings!$AI$19:$AI$33, MATCH(J$10, Settings!$Y$19:$Y$33, 0))="", 0, INDEX($AO$2:$AU$8, MATCH(TEXT($B531, "ddd"), $AN$2:$AN$8, 0), MATCH(INDEX(Settings!$AI$19:$AI$33, MATCH(J$10, Settings!$Y$19:$Y$33, 0)), $AO$1:$AU$1, 0))), 0))</f>
        <v/>
      </c>
      <c r="AT531" s="119" t="str">
        <f>IF(OR($B531="", K531="", K$10="", AT$9), "", IFERROR($B531+INDEX(Settings!$AF$19:$AF$33, MATCH(K$10, Settings!$Y$19:$Y$33, 0))+IF(INDEX(Settings!$AI$19:$AI$33, MATCH(K$10, Settings!$Y$19:$Y$33, 0))="", 0, INDEX($AO$2:$AU$8, MATCH(TEXT($B531, "ddd"), $AN$2:$AN$8, 0), MATCH(INDEX(Settings!$AI$19:$AI$33, MATCH(K$10, Settings!$Y$19:$Y$33, 0)), $AO$1:$AU$1, 0))), 0))</f>
        <v/>
      </c>
      <c r="AU531" s="119" t="str">
        <f>IF(OR($B531="", L531="", L$10="", AU$9), "", IFERROR($B531+INDEX(Settings!$AF$19:$AF$33, MATCH(L$10, Settings!$Y$19:$Y$33, 0))+IF(INDEX(Settings!$AI$19:$AI$33, MATCH(L$10, Settings!$Y$19:$Y$33, 0))="", 0, INDEX($AO$2:$AU$8, MATCH(TEXT($B531, "ddd"), $AN$2:$AN$8, 0), MATCH(INDEX(Settings!$AI$19:$AI$33, MATCH(L$10, Settings!$Y$19:$Y$33, 0)), $AO$1:$AU$1, 0))), 0))</f>
        <v/>
      </c>
      <c r="AV531" s="119" t="str">
        <f>IF(OR($B531="", M531="", M$10="", AV$9), "", IFERROR($B531+INDEX(Settings!$AF$19:$AF$33, MATCH(M$10, Settings!$Y$19:$Y$33, 0))+IF(INDEX(Settings!$AI$19:$AI$33, MATCH(M$10, Settings!$Y$19:$Y$33, 0))="", 0, INDEX($AO$2:$AU$8, MATCH(TEXT($B531, "ddd"), $AN$2:$AN$8, 0), MATCH(INDEX(Settings!$AI$19:$AI$33, MATCH(M$10, Settings!$Y$19:$Y$33, 0)), $AO$1:$AU$1, 0))), 0))</f>
        <v/>
      </c>
      <c r="AW531" s="119" t="str">
        <f>IF(OR($B531="", N531="", N$10="", AW$9), "", IFERROR($B531+INDEX(Settings!$AF$19:$AF$33, MATCH(N$10, Settings!$Y$19:$Y$33, 0))+IF(INDEX(Settings!$AI$19:$AI$33, MATCH(N$10, Settings!$Y$19:$Y$33, 0))="", 0, INDEX($AO$2:$AU$8, MATCH(TEXT($B531, "ddd"), $AN$2:$AN$8, 0), MATCH(INDEX(Settings!$AI$19:$AI$33, MATCH(N$10, Settings!$Y$19:$Y$33, 0)), $AO$1:$AU$1, 0))), 0))</f>
        <v/>
      </c>
      <c r="AX531" s="119" t="str">
        <f>IF(OR($B531="", O531="", O$10="", AX$9), "", IFERROR($B531+INDEX(Settings!$AF$19:$AF$33, MATCH(O$10, Settings!$Y$19:$Y$33, 0))+IF(INDEX(Settings!$AI$19:$AI$33, MATCH(O$10, Settings!$Y$19:$Y$33, 0))="", 0, INDEX($AO$2:$AU$8, MATCH(TEXT($B531, "ddd"), $AN$2:$AN$8, 0), MATCH(INDEX(Settings!$AI$19:$AI$33, MATCH(O$10, Settings!$Y$19:$Y$33, 0)), $AO$1:$AU$1, 0))), 0))</f>
        <v/>
      </c>
      <c r="AY531" s="119" t="str">
        <f>IF(OR($B531="", P531="", P$10="", AY$9), "", IFERROR($B531+INDEX(Settings!$AF$19:$AF$33, MATCH(P$10, Settings!$Y$19:$Y$33, 0))+IF(INDEX(Settings!$AI$19:$AI$33, MATCH(P$10, Settings!$Y$19:$Y$33, 0))="", 0, INDEX($AO$2:$AU$8, MATCH(TEXT($B531, "ddd"), $AN$2:$AN$8, 0), MATCH(INDEX(Settings!$AI$19:$AI$33, MATCH(P$10, Settings!$Y$19:$Y$33, 0)), $AO$1:$AU$1, 0))), 0))</f>
        <v/>
      </c>
      <c r="AZ531" s="120" t="str">
        <f>IF(OR($B531="", Q531="", Q$10="", AZ$9), "", IFERROR($B531+INDEX(Settings!$AF$19:$AF$33, MATCH(Q$10, Settings!$Y$19:$Y$33, 0))+IF(INDEX(Settings!$AI$19:$AI$33, MATCH(Q$10, Settings!$Y$19:$Y$33, 0))="", 0, INDEX($AO$2:$AU$8, MATCH(TEXT($B531, "ddd"), $AN$2:$AN$8, 0), MATCH(INDEX(Settings!$AI$19:$AI$33, MATCH(Q$10, Settings!$Y$19:$Y$33, 0)), $AO$1:$AU$1, 0))), 0))</f>
        <v/>
      </c>
      <c r="BB531" s="118" t="str">
        <f>IF(OR(C$10="", $B531="", C531="", BB$9=""), "", IFERROR(WORKDAY((DATE(YEAR($B531), MONTH($B531)+INDEX(Settings!$AM$19:$AM$33, MATCH(C$10, Settings!$Y$19:$Y$33, 0)), IF(INDEX(Settings!$AQ$19:$AQ$33, MATCH(C$10, Settings!$Y$19:$Y$33, 0))=0, DAY($B531), INDEX(Settings!$AQ$19:$AQ$33, MATCH(C$10, Settings!$Y$19:$Y$33, 0))))-1), 1, Settings!$AY$23:$AY$38), ""))</f>
        <v/>
      </c>
      <c r="BC531" s="119" t="str">
        <f>IF(OR(D$10="", $B531="", D531="", BC$9=""), "", IFERROR(WORKDAY((DATE(YEAR($B531), MONTH($B531)+INDEX(Settings!$AM$19:$AM$33, MATCH(D$10, Settings!$Y$19:$Y$33, 0)), IF(INDEX(Settings!$AQ$19:$AQ$33, MATCH(D$10, Settings!$Y$19:$Y$33, 0))=0, DAY($B531), INDEX(Settings!$AQ$19:$AQ$33, MATCH(D$10, Settings!$Y$19:$Y$33, 0))))-1), 1, Settings!$AY$23:$AY$38), ""))</f>
        <v/>
      </c>
      <c r="BD531" s="119" t="str">
        <f>IF(OR(E$10="", $B531="", E531="", BD$9=""), "", IFERROR(WORKDAY((DATE(YEAR($B531), MONTH($B531)+INDEX(Settings!$AM$19:$AM$33, MATCH(E$10, Settings!$Y$19:$Y$33, 0)), IF(INDEX(Settings!$AQ$19:$AQ$33, MATCH(E$10, Settings!$Y$19:$Y$33, 0))=0, DAY($B531), INDEX(Settings!$AQ$19:$AQ$33, MATCH(E$10, Settings!$Y$19:$Y$33, 0))))-1), 1, Settings!$AY$23:$AY$38), ""))</f>
        <v/>
      </c>
      <c r="BE531" s="119" t="str">
        <f>IF(OR(F$10="", $B531="", F531="", BE$9=""), "", IFERROR(WORKDAY((DATE(YEAR($B531), MONTH($B531)+INDEX(Settings!$AM$19:$AM$33, MATCH(F$10, Settings!$Y$19:$Y$33, 0)), IF(INDEX(Settings!$AQ$19:$AQ$33, MATCH(F$10, Settings!$Y$19:$Y$33, 0))=0, DAY($B531), INDEX(Settings!$AQ$19:$AQ$33, MATCH(F$10, Settings!$Y$19:$Y$33, 0))))-1), 1, Settings!$AY$23:$AY$38), ""))</f>
        <v/>
      </c>
      <c r="BF531" s="119" t="str">
        <f>IF(OR(G$10="", $B531="", G531="", BF$9=""), "", IFERROR(WORKDAY((DATE(YEAR($B531), MONTH($B531)+INDEX(Settings!$AM$19:$AM$33, MATCH(G$10, Settings!$Y$19:$Y$33, 0)), IF(INDEX(Settings!$AQ$19:$AQ$33, MATCH(G$10, Settings!$Y$19:$Y$33, 0))=0, DAY($B531), INDEX(Settings!$AQ$19:$AQ$33, MATCH(G$10, Settings!$Y$19:$Y$33, 0))))-1), 1, Settings!$AY$23:$AY$38), ""))</f>
        <v/>
      </c>
      <c r="BG531" s="119" t="str">
        <f>IF(OR(H$10="", $B531="", H531="", BG$9=""), "", IFERROR(WORKDAY((DATE(YEAR($B531), MONTH($B531)+INDEX(Settings!$AM$19:$AM$33, MATCH(H$10, Settings!$Y$19:$Y$33, 0)), IF(INDEX(Settings!$AQ$19:$AQ$33, MATCH(H$10, Settings!$Y$19:$Y$33, 0))=0, DAY($B531), INDEX(Settings!$AQ$19:$AQ$33, MATCH(H$10, Settings!$Y$19:$Y$33, 0))))-1), 1, Settings!$AY$23:$AY$38), ""))</f>
        <v/>
      </c>
      <c r="BH531" s="119" t="str">
        <f>IF(OR(I$10="", $B531="", I531="", BH$9=""), "", IFERROR(WORKDAY((DATE(YEAR($B531), MONTH($B531)+INDEX(Settings!$AM$19:$AM$33, MATCH(I$10, Settings!$Y$19:$Y$33, 0)), IF(INDEX(Settings!$AQ$19:$AQ$33, MATCH(I$10, Settings!$Y$19:$Y$33, 0))=0, DAY($B531), INDEX(Settings!$AQ$19:$AQ$33, MATCH(I$10, Settings!$Y$19:$Y$33, 0))))-1), 1, Settings!$AY$23:$AY$38), ""))</f>
        <v/>
      </c>
      <c r="BI531" s="119" t="str">
        <f>IF(OR(J$10="", $B531="", J531="", BI$9=""), "", IFERROR(WORKDAY((DATE(YEAR($B531), MONTH($B531)+INDEX(Settings!$AM$19:$AM$33, MATCH(J$10, Settings!$Y$19:$Y$33, 0)), IF(INDEX(Settings!$AQ$19:$AQ$33, MATCH(J$10, Settings!$Y$19:$Y$33, 0))=0, DAY($B531), INDEX(Settings!$AQ$19:$AQ$33, MATCH(J$10, Settings!$Y$19:$Y$33, 0))))-1), 1, Settings!$AY$23:$AY$38), ""))</f>
        <v/>
      </c>
      <c r="BJ531" s="119" t="str">
        <f>IF(OR(K$10="", $B531="", K531="", BJ$9=""), "", IFERROR(WORKDAY((DATE(YEAR($B531), MONTH($B531)+INDEX(Settings!$AM$19:$AM$33, MATCH(K$10, Settings!$Y$19:$Y$33, 0)), IF(INDEX(Settings!$AQ$19:$AQ$33, MATCH(K$10, Settings!$Y$19:$Y$33, 0))=0, DAY($B531), INDEX(Settings!$AQ$19:$AQ$33, MATCH(K$10, Settings!$Y$19:$Y$33, 0))))-1), 1, Settings!$AY$23:$AY$38), ""))</f>
        <v/>
      </c>
      <c r="BK531" s="119" t="str">
        <f>IF(OR(L$10="", $B531="", L531="", BK$9=""), "", IFERROR(WORKDAY((DATE(YEAR($B531), MONTH($B531)+INDEX(Settings!$AM$19:$AM$33, MATCH(L$10, Settings!$Y$19:$Y$33, 0)), IF(INDEX(Settings!$AQ$19:$AQ$33, MATCH(L$10, Settings!$Y$19:$Y$33, 0))=0, DAY($B531), INDEX(Settings!$AQ$19:$AQ$33, MATCH(L$10, Settings!$Y$19:$Y$33, 0))))-1), 1, Settings!$AY$23:$AY$38), ""))</f>
        <v/>
      </c>
      <c r="BL531" s="119" t="str">
        <f>IF(OR(M$10="", $B531="", M531="", BL$9=""), "", IFERROR(WORKDAY((DATE(YEAR($B531), MONTH($B531)+INDEX(Settings!$AM$19:$AM$33, MATCH(M$10, Settings!$Y$19:$Y$33, 0)), IF(INDEX(Settings!$AQ$19:$AQ$33, MATCH(M$10, Settings!$Y$19:$Y$33, 0))=0, DAY($B531), INDEX(Settings!$AQ$19:$AQ$33, MATCH(M$10, Settings!$Y$19:$Y$33, 0))))-1), 1, Settings!$AY$23:$AY$38), ""))</f>
        <v/>
      </c>
      <c r="BM531" s="119" t="str">
        <f>IF(OR(N$10="", $B531="", N531="", BM$9=""), "", IFERROR(WORKDAY((DATE(YEAR($B531), MONTH($B531)+INDEX(Settings!$AM$19:$AM$33, MATCH(N$10, Settings!$Y$19:$Y$33, 0)), IF(INDEX(Settings!$AQ$19:$AQ$33, MATCH(N$10, Settings!$Y$19:$Y$33, 0))=0, DAY($B531), INDEX(Settings!$AQ$19:$AQ$33, MATCH(N$10, Settings!$Y$19:$Y$33, 0))))-1), 1, Settings!$AY$23:$AY$38), ""))</f>
        <v/>
      </c>
      <c r="BN531" s="119" t="str">
        <f>IF(OR(O$10="", $B531="", O531="", BN$9=""), "", IFERROR(WORKDAY((DATE(YEAR($B531), MONTH($B531)+INDEX(Settings!$AM$19:$AM$33, MATCH(O$10, Settings!$Y$19:$Y$33, 0)), IF(INDEX(Settings!$AQ$19:$AQ$33, MATCH(O$10, Settings!$Y$19:$Y$33, 0))=0, DAY($B531), INDEX(Settings!$AQ$19:$AQ$33, MATCH(O$10, Settings!$Y$19:$Y$33, 0))))-1), 1, Settings!$AY$23:$AY$38), ""))</f>
        <v/>
      </c>
      <c r="BO531" s="119" t="str">
        <f>IF(OR(P$10="", $B531="", P531="", BO$9=""), "", IFERROR(WORKDAY((DATE(YEAR($B531), MONTH($B531)+INDEX(Settings!$AM$19:$AM$33, MATCH(P$10, Settings!$Y$19:$Y$33, 0)), IF(INDEX(Settings!$AQ$19:$AQ$33, MATCH(P$10, Settings!$Y$19:$Y$33, 0))=0, DAY($B531), INDEX(Settings!$AQ$19:$AQ$33, MATCH(P$10, Settings!$Y$19:$Y$33, 0))))-1), 1, Settings!$AY$23:$AY$38), ""))</f>
        <v/>
      </c>
      <c r="BP531" s="120" t="str">
        <f>IF(OR(Q$10="", $B531="", Q531="", BP$9=""), "", IFERROR(WORKDAY((DATE(YEAR($B531), MONTH($B531)+INDEX(Settings!$AM$19:$AM$33, MATCH(Q$10, Settings!$Y$19:$Y$33, 0)), IF(INDEX(Settings!$AQ$19:$AQ$33, MATCH(Q$10, Settings!$Y$19:$Y$33, 0))=0, DAY($B531), INDEX(Settings!$AQ$19:$AQ$33, MATCH(Q$10, Settings!$Y$19:$Y$33, 0))))-1), 1, Settings!$AY$23:$AY$38), ""))</f>
        <v/>
      </c>
      <c r="BR531" s="118" t="str">
        <f>IF(BB531="", "", IF(BB531&lt;=$B531, WORKDAY(DATE(YEAR($BB531), MONTH(BB531)+1, DAY(BB531)-1), 1, Settings!$AY$23:$AY$38), BB531))</f>
        <v/>
      </c>
      <c r="BS531" s="119" t="str">
        <f>IF(BC531="", "", IF(BC531&lt;=$B531, WORKDAY(DATE(YEAR($BB531), MONTH(BC531)+1, DAY(BC531)-1), 1, Settings!$AY$23:$AY$38), BC531))</f>
        <v/>
      </c>
      <c r="BT531" s="119" t="str">
        <f>IF(BD531="", "", IF(BD531&lt;=$B531, WORKDAY(DATE(YEAR($BB531), MONTH(BD531)+1, DAY(BD531)-1), 1, Settings!$AY$23:$AY$38), BD531))</f>
        <v/>
      </c>
      <c r="BU531" s="119" t="str">
        <f>IF(BE531="", "", IF(BE531&lt;=$B531, WORKDAY(DATE(YEAR($BB531), MONTH(BE531)+1, DAY(BE531)-1), 1, Settings!$AY$23:$AY$38), BE531))</f>
        <v/>
      </c>
      <c r="BV531" s="119" t="str">
        <f>IF(BF531="", "", IF(BF531&lt;=$B531, WORKDAY(DATE(YEAR($BB531), MONTH(BF531)+1, DAY(BF531)-1), 1, Settings!$AY$23:$AY$38), BF531))</f>
        <v/>
      </c>
      <c r="BW531" s="119" t="str">
        <f>IF(BG531="", "", IF(BG531&lt;=$B531, WORKDAY(DATE(YEAR($BB531), MONTH(BG531)+1, DAY(BG531)-1), 1, Settings!$AY$23:$AY$38), BG531))</f>
        <v/>
      </c>
      <c r="BX531" s="119" t="str">
        <f>IF(BH531="", "", IF(BH531&lt;=$B531, WORKDAY(DATE(YEAR($BB531), MONTH(BH531)+1, DAY(BH531)-1), 1, Settings!$AY$23:$AY$38), BH531))</f>
        <v/>
      </c>
      <c r="BY531" s="119" t="str">
        <f>IF(BI531="", "", IF(BI531&lt;=$B531, WORKDAY(DATE(YEAR($BB531), MONTH(BI531)+1, DAY(BI531)-1), 1, Settings!$AY$23:$AY$38), BI531))</f>
        <v/>
      </c>
      <c r="BZ531" s="119" t="str">
        <f>IF(BJ531="", "", IF(BJ531&lt;=$B531, WORKDAY(DATE(YEAR($BB531), MONTH(BJ531)+1, DAY(BJ531)-1), 1, Settings!$AY$23:$AY$38), BJ531))</f>
        <v/>
      </c>
      <c r="CA531" s="119" t="str">
        <f>IF(BK531="", "", IF(BK531&lt;=$B531, WORKDAY(DATE(YEAR($BB531), MONTH(BK531)+1, DAY(BK531)-1), 1, Settings!$AY$23:$AY$38), BK531))</f>
        <v/>
      </c>
      <c r="CB531" s="119" t="str">
        <f>IF(BL531="", "", IF(BL531&lt;=$B531, WORKDAY(DATE(YEAR($BB531), MONTH(BL531)+1, DAY(BL531)-1), 1, Settings!$AY$23:$AY$38), BL531))</f>
        <v/>
      </c>
      <c r="CC531" s="119" t="str">
        <f>IF(BM531="", "", IF(BM531&lt;=$B531, WORKDAY(DATE(YEAR($BB531), MONTH(BM531)+1, DAY(BM531)-1), 1, Settings!$AY$23:$AY$38), BM531))</f>
        <v/>
      </c>
      <c r="CD531" s="119" t="str">
        <f>IF(BN531="", "", IF(BN531&lt;=$B531, WORKDAY(DATE(YEAR($BB531), MONTH(BN531)+1, DAY(BN531)-1), 1, Settings!$AY$23:$AY$38), BN531))</f>
        <v/>
      </c>
      <c r="CE531" s="119" t="str">
        <f>IF(BO531="", "", IF(BO531&lt;=$B531, WORKDAY(DATE(YEAR($BB531), MONTH(BO531)+1, DAY(BO531)-1), 1, Settings!$AY$23:$AY$38), BO531))</f>
        <v/>
      </c>
      <c r="CF531" s="120" t="str">
        <f>IF(BP531="", "", IF(BP531&lt;=$B531, WORKDAY(DATE(YEAR($BB531), MONTH(BP531)+1, DAY(BP531)-1), 1, Settings!$AY$23:$AY$38), BP531))</f>
        <v/>
      </c>
      <c r="CH531" s="48" t="str">
        <f t="shared" si="252"/>
        <v/>
      </c>
      <c r="CI531" s="49" t="str">
        <f t="shared" si="253"/>
        <v/>
      </c>
      <c r="CJ531" s="49" t="str">
        <f t="shared" si="254"/>
        <v/>
      </c>
      <c r="CK531" s="49" t="str">
        <f t="shared" si="255"/>
        <v/>
      </c>
      <c r="CL531" s="49" t="str">
        <f t="shared" si="256"/>
        <v/>
      </c>
      <c r="CM531" s="49" t="str">
        <f t="shared" si="257"/>
        <v/>
      </c>
      <c r="CN531" s="49" t="str">
        <f t="shared" si="258"/>
        <v/>
      </c>
      <c r="CO531" s="49" t="str">
        <f t="shared" si="259"/>
        <v/>
      </c>
      <c r="CP531" s="49" t="str">
        <f t="shared" si="260"/>
        <v/>
      </c>
      <c r="CQ531" s="49" t="str">
        <f t="shared" si="261"/>
        <v/>
      </c>
      <c r="CR531" s="49" t="str">
        <f t="shared" si="262"/>
        <v/>
      </c>
      <c r="CS531" s="49" t="str">
        <f t="shared" si="263"/>
        <v/>
      </c>
      <c r="CT531" s="49" t="str">
        <f t="shared" si="264"/>
        <v/>
      </c>
      <c r="CU531" s="49" t="str">
        <f t="shared" si="265"/>
        <v/>
      </c>
      <c r="CV531" s="16" t="str">
        <f t="shared" si="266"/>
        <v/>
      </c>
      <c r="CX531" s="48" t="str">
        <f t="shared" si="267"/>
        <v/>
      </c>
      <c r="CY531" s="49" t="str">
        <f t="shared" si="268"/>
        <v/>
      </c>
      <c r="CZ531" s="49" t="str">
        <f t="shared" si="269"/>
        <v/>
      </c>
      <c r="DA531" s="49" t="str">
        <f t="shared" si="270"/>
        <v/>
      </c>
      <c r="DB531" s="49" t="str">
        <f t="shared" si="271"/>
        <v/>
      </c>
      <c r="DC531" s="49" t="str">
        <f t="shared" si="272"/>
        <v/>
      </c>
      <c r="DD531" s="49" t="str">
        <f t="shared" si="273"/>
        <v/>
      </c>
      <c r="DE531" s="49" t="str">
        <f t="shared" si="274"/>
        <v/>
      </c>
      <c r="DF531" s="49" t="str">
        <f t="shared" si="275"/>
        <v/>
      </c>
      <c r="DG531" s="49" t="str">
        <f t="shared" si="276"/>
        <v/>
      </c>
      <c r="DH531" s="49" t="str">
        <f t="shared" si="277"/>
        <v/>
      </c>
      <c r="DI531" s="49" t="str">
        <f t="shared" si="278"/>
        <v/>
      </c>
      <c r="DJ531" s="49" t="str">
        <f t="shared" si="279"/>
        <v/>
      </c>
      <c r="DK531" s="49" t="str">
        <f t="shared" si="280"/>
        <v/>
      </c>
      <c r="DL531" s="16" t="str">
        <f t="shared" si="281"/>
        <v/>
      </c>
      <c r="DN531" s="17" t="str">
        <f t="shared" si="282"/>
        <v>Dec 2020</v>
      </c>
    </row>
    <row r="532" spans="1:118" x14ac:dyDescent="0.25">
      <c r="A532" s="30"/>
      <c r="B532" s="102">
        <f>IF(B531="", "", IFERROR(IF(B531+1&gt;Settings!$G$25, "", B531+1), ""))</f>
        <v>44168</v>
      </c>
      <c r="C532" s="294"/>
      <c r="D532" s="295"/>
      <c r="E532" s="295"/>
      <c r="F532" s="295"/>
      <c r="G532" s="295"/>
      <c r="H532" s="295"/>
      <c r="I532" s="295"/>
      <c r="J532" s="295"/>
      <c r="K532" s="295"/>
      <c r="L532" s="295"/>
      <c r="M532" s="295"/>
      <c r="N532" s="295"/>
      <c r="O532" s="295"/>
      <c r="P532" s="295"/>
      <c r="Q532" s="296"/>
      <c r="R532" s="30"/>
      <c r="T532" s="17" t="str">
        <f>IF($B532="", "", IF($B532&lt;Settings!$G$23, "Old", "New"))</f>
        <v>New</v>
      </c>
      <c r="AL532" s="118" t="str">
        <f>IF(OR($B532="", C532="", C$10="", AL$9), "", IFERROR($B532+INDEX(Settings!$AF$19:$AF$33, MATCH(C$10, Settings!$Y$19:$Y$33, 0))+IF(INDEX(Settings!$AI$19:$AI$33, MATCH(C$10, Settings!$Y$19:$Y$33, 0))="", 0, INDEX($AO$2:$AU$8, MATCH(TEXT($B532, "ddd"), $AN$2:$AN$8, 0), MATCH(INDEX(Settings!$AI$19:$AI$33, MATCH(C$10, Settings!$Y$19:$Y$33, 0)), $AO$1:$AU$1, 0))), 0))</f>
        <v/>
      </c>
      <c r="AM532" s="119" t="str">
        <f>IF(OR($B532="", D532="", D$10="", AM$9), "", IFERROR($B532+INDEX(Settings!$AF$19:$AF$33, MATCH(D$10, Settings!$Y$19:$Y$33, 0))+IF(INDEX(Settings!$AI$19:$AI$33, MATCH(D$10, Settings!$Y$19:$Y$33, 0))="", 0, INDEX($AO$2:$AU$8, MATCH(TEXT($B532, "ddd"), $AN$2:$AN$8, 0), MATCH(INDEX(Settings!$AI$19:$AI$33, MATCH(D$10, Settings!$Y$19:$Y$33, 0)), $AO$1:$AU$1, 0))), 0))</f>
        <v/>
      </c>
      <c r="AN532" s="119" t="str">
        <f>IF(OR($B532="", E532="", E$10="", AN$9), "", IFERROR($B532+INDEX(Settings!$AF$19:$AF$33, MATCH(E$10, Settings!$Y$19:$Y$33, 0))+IF(INDEX(Settings!$AI$19:$AI$33, MATCH(E$10, Settings!$Y$19:$Y$33, 0))="", 0, INDEX($AO$2:$AU$8, MATCH(TEXT($B532, "ddd"), $AN$2:$AN$8, 0), MATCH(INDEX(Settings!$AI$19:$AI$33, MATCH(E$10, Settings!$Y$19:$Y$33, 0)), $AO$1:$AU$1, 0))), 0))</f>
        <v/>
      </c>
      <c r="AO532" s="119" t="str">
        <f>IF(OR($B532="", F532="", F$10="", AO$9), "", IFERROR($B532+INDEX(Settings!$AF$19:$AF$33, MATCH(F$10, Settings!$Y$19:$Y$33, 0))+IF(INDEX(Settings!$AI$19:$AI$33, MATCH(F$10, Settings!$Y$19:$Y$33, 0))="", 0, INDEX($AO$2:$AU$8, MATCH(TEXT($B532, "ddd"), $AN$2:$AN$8, 0), MATCH(INDEX(Settings!$AI$19:$AI$33, MATCH(F$10, Settings!$Y$19:$Y$33, 0)), $AO$1:$AU$1, 0))), 0))</f>
        <v/>
      </c>
      <c r="AP532" s="119" t="str">
        <f>IF(OR($B532="", G532="", G$10="", AP$9), "", IFERROR($B532+INDEX(Settings!$AF$19:$AF$33, MATCH(G$10, Settings!$Y$19:$Y$33, 0))+IF(INDEX(Settings!$AI$19:$AI$33, MATCH(G$10, Settings!$Y$19:$Y$33, 0))="", 0, INDEX($AO$2:$AU$8, MATCH(TEXT($B532, "ddd"), $AN$2:$AN$8, 0), MATCH(INDEX(Settings!$AI$19:$AI$33, MATCH(G$10, Settings!$Y$19:$Y$33, 0)), $AO$1:$AU$1, 0))), 0))</f>
        <v/>
      </c>
      <c r="AQ532" s="119" t="str">
        <f>IF(OR($B532="", H532="", H$10="", AQ$9), "", IFERROR($B532+INDEX(Settings!$AF$19:$AF$33, MATCH(H$10, Settings!$Y$19:$Y$33, 0))+IF(INDEX(Settings!$AI$19:$AI$33, MATCH(H$10, Settings!$Y$19:$Y$33, 0))="", 0, INDEX($AO$2:$AU$8, MATCH(TEXT($B532, "ddd"), $AN$2:$AN$8, 0), MATCH(INDEX(Settings!$AI$19:$AI$33, MATCH(H$10, Settings!$Y$19:$Y$33, 0)), $AO$1:$AU$1, 0))), 0))</f>
        <v/>
      </c>
      <c r="AR532" s="119" t="str">
        <f>IF(OR($B532="", I532="", I$10="", AR$9), "", IFERROR($B532+INDEX(Settings!$AF$19:$AF$33, MATCH(I$10, Settings!$Y$19:$Y$33, 0))+IF(INDEX(Settings!$AI$19:$AI$33, MATCH(I$10, Settings!$Y$19:$Y$33, 0))="", 0, INDEX($AO$2:$AU$8, MATCH(TEXT($B532, "ddd"), $AN$2:$AN$8, 0), MATCH(INDEX(Settings!$AI$19:$AI$33, MATCH(I$10, Settings!$Y$19:$Y$33, 0)), $AO$1:$AU$1, 0))), 0))</f>
        <v/>
      </c>
      <c r="AS532" s="119" t="str">
        <f>IF(OR($B532="", J532="", J$10="", AS$9), "", IFERROR($B532+INDEX(Settings!$AF$19:$AF$33, MATCH(J$10, Settings!$Y$19:$Y$33, 0))+IF(INDEX(Settings!$AI$19:$AI$33, MATCH(J$10, Settings!$Y$19:$Y$33, 0))="", 0, INDEX($AO$2:$AU$8, MATCH(TEXT($B532, "ddd"), $AN$2:$AN$8, 0), MATCH(INDEX(Settings!$AI$19:$AI$33, MATCH(J$10, Settings!$Y$19:$Y$33, 0)), $AO$1:$AU$1, 0))), 0))</f>
        <v/>
      </c>
      <c r="AT532" s="119" t="str">
        <f>IF(OR($B532="", K532="", K$10="", AT$9), "", IFERROR($B532+INDEX(Settings!$AF$19:$AF$33, MATCH(K$10, Settings!$Y$19:$Y$33, 0))+IF(INDEX(Settings!$AI$19:$AI$33, MATCH(K$10, Settings!$Y$19:$Y$33, 0))="", 0, INDEX($AO$2:$AU$8, MATCH(TEXT($B532, "ddd"), $AN$2:$AN$8, 0), MATCH(INDEX(Settings!$AI$19:$AI$33, MATCH(K$10, Settings!$Y$19:$Y$33, 0)), $AO$1:$AU$1, 0))), 0))</f>
        <v/>
      </c>
      <c r="AU532" s="119" t="str">
        <f>IF(OR($B532="", L532="", L$10="", AU$9), "", IFERROR($B532+INDEX(Settings!$AF$19:$AF$33, MATCH(L$10, Settings!$Y$19:$Y$33, 0))+IF(INDEX(Settings!$AI$19:$AI$33, MATCH(L$10, Settings!$Y$19:$Y$33, 0))="", 0, INDEX($AO$2:$AU$8, MATCH(TEXT($B532, "ddd"), $AN$2:$AN$8, 0), MATCH(INDEX(Settings!$AI$19:$AI$33, MATCH(L$10, Settings!$Y$19:$Y$33, 0)), $AO$1:$AU$1, 0))), 0))</f>
        <v/>
      </c>
      <c r="AV532" s="119" t="str">
        <f>IF(OR($B532="", M532="", M$10="", AV$9), "", IFERROR($B532+INDEX(Settings!$AF$19:$AF$33, MATCH(M$10, Settings!$Y$19:$Y$33, 0))+IF(INDEX(Settings!$AI$19:$AI$33, MATCH(M$10, Settings!$Y$19:$Y$33, 0))="", 0, INDEX($AO$2:$AU$8, MATCH(TEXT($B532, "ddd"), $AN$2:$AN$8, 0), MATCH(INDEX(Settings!$AI$19:$AI$33, MATCH(M$10, Settings!$Y$19:$Y$33, 0)), $AO$1:$AU$1, 0))), 0))</f>
        <v/>
      </c>
      <c r="AW532" s="119" t="str">
        <f>IF(OR($B532="", N532="", N$10="", AW$9), "", IFERROR($B532+INDEX(Settings!$AF$19:$AF$33, MATCH(N$10, Settings!$Y$19:$Y$33, 0))+IF(INDEX(Settings!$AI$19:$AI$33, MATCH(N$10, Settings!$Y$19:$Y$33, 0))="", 0, INDEX($AO$2:$AU$8, MATCH(TEXT($B532, "ddd"), $AN$2:$AN$8, 0), MATCH(INDEX(Settings!$AI$19:$AI$33, MATCH(N$10, Settings!$Y$19:$Y$33, 0)), $AO$1:$AU$1, 0))), 0))</f>
        <v/>
      </c>
      <c r="AX532" s="119" t="str">
        <f>IF(OR($B532="", O532="", O$10="", AX$9), "", IFERROR($B532+INDEX(Settings!$AF$19:$AF$33, MATCH(O$10, Settings!$Y$19:$Y$33, 0))+IF(INDEX(Settings!$AI$19:$AI$33, MATCH(O$10, Settings!$Y$19:$Y$33, 0))="", 0, INDEX($AO$2:$AU$8, MATCH(TEXT($B532, "ddd"), $AN$2:$AN$8, 0), MATCH(INDEX(Settings!$AI$19:$AI$33, MATCH(O$10, Settings!$Y$19:$Y$33, 0)), $AO$1:$AU$1, 0))), 0))</f>
        <v/>
      </c>
      <c r="AY532" s="119" t="str">
        <f>IF(OR($B532="", P532="", P$10="", AY$9), "", IFERROR($B532+INDEX(Settings!$AF$19:$AF$33, MATCH(P$10, Settings!$Y$19:$Y$33, 0))+IF(INDEX(Settings!$AI$19:$AI$33, MATCH(P$10, Settings!$Y$19:$Y$33, 0))="", 0, INDEX($AO$2:$AU$8, MATCH(TEXT($B532, "ddd"), $AN$2:$AN$8, 0), MATCH(INDEX(Settings!$AI$19:$AI$33, MATCH(P$10, Settings!$Y$19:$Y$33, 0)), $AO$1:$AU$1, 0))), 0))</f>
        <v/>
      </c>
      <c r="AZ532" s="120" t="str">
        <f>IF(OR($B532="", Q532="", Q$10="", AZ$9), "", IFERROR($B532+INDEX(Settings!$AF$19:$AF$33, MATCH(Q$10, Settings!$Y$19:$Y$33, 0))+IF(INDEX(Settings!$AI$19:$AI$33, MATCH(Q$10, Settings!$Y$19:$Y$33, 0))="", 0, INDEX($AO$2:$AU$8, MATCH(TEXT($B532, "ddd"), $AN$2:$AN$8, 0), MATCH(INDEX(Settings!$AI$19:$AI$33, MATCH(Q$10, Settings!$Y$19:$Y$33, 0)), $AO$1:$AU$1, 0))), 0))</f>
        <v/>
      </c>
      <c r="BB532" s="118" t="str">
        <f>IF(OR(C$10="", $B532="", C532="", BB$9=""), "", IFERROR(WORKDAY((DATE(YEAR($B532), MONTH($B532)+INDEX(Settings!$AM$19:$AM$33, MATCH(C$10, Settings!$Y$19:$Y$33, 0)), IF(INDEX(Settings!$AQ$19:$AQ$33, MATCH(C$10, Settings!$Y$19:$Y$33, 0))=0, DAY($B532), INDEX(Settings!$AQ$19:$AQ$33, MATCH(C$10, Settings!$Y$19:$Y$33, 0))))-1), 1, Settings!$AY$23:$AY$38), ""))</f>
        <v/>
      </c>
      <c r="BC532" s="119" t="str">
        <f>IF(OR(D$10="", $B532="", D532="", BC$9=""), "", IFERROR(WORKDAY((DATE(YEAR($B532), MONTH($B532)+INDEX(Settings!$AM$19:$AM$33, MATCH(D$10, Settings!$Y$19:$Y$33, 0)), IF(INDEX(Settings!$AQ$19:$AQ$33, MATCH(D$10, Settings!$Y$19:$Y$33, 0))=0, DAY($B532), INDEX(Settings!$AQ$19:$AQ$33, MATCH(D$10, Settings!$Y$19:$Y$33, 0))))-1), 1, Settings!$AY$23:$AY$38), ""))</f>
        <v/>
      </c>
      <c r="BD532" s="119" t="str">
        <f>IF(OR(E$10="", $B532="", E532="", BD$9=""), "", IFERROR(WORKDAY((DATE(YEAR($B532), MONTH($B532)+INDEX(Settings!$AM$19:$AM$33, MATCH(E$10, Settings!$Y$19:$Y$33, 0)), IF(INDEX(Settings!$AQ$19:$AQ$33, MATCH(E$10, Settings!$Y$19:$Y$33, 0))=0, DAY($B532), INDEX(Settings!$AQ$19:$AQ$33, MATCH(E$10, Settings!$Y$19:$Y$33, 0))))-1), 1, Settings!$AY$23:$AY$38), ""))</f>
        <v/>
      </c>
      <c r="BE532" s="119" t="str">
        <f>IF(OR(F$10="", $B532="", F532="", BE$9=""), "", IFERROR(WORKDAY((DATE(YEAR($B532), MONTH($B532)+INDEX(Settings!$AM$19:$AM$33, MATCH(F$10, Settings!$Y$19:$Y$33, 0)), IF(INDEX(Settings!$AQ$19:$AQ$33, MATCH(F$10, Settings!$Y$19:$Y$33, 0))=0, DAY($B532), INDEX(Settings!$AQ$19:$AQ$33, MATCH(F$10, Settings!$Y$19:$Y$33, 0))))-1), 1, Settings!$AY$23:$AY$38), ""))</f>
        <v/>
      </c>
      <c r="BF532" s="119" t="str">
        <f>IF(OR(G$10="", $B532="", G532="", BF$9=""), "", IFERROR(WORKDAY((DATE(YEAR($B532), MONTH($B532)+INDEX(Settings!$AM$19:$AM$33, MATCH(G$10, Settings!$Y$19:$Y$33, 0)), IF(INDEX(Settings!$AQ$19:$AQ$33, MATCH(G$10, Settings!$Y$19:$Y$33, 0))=0, DAY($B532), INDEX(Settings!$AQ$19:$AQ$33, MATCH(G$10, Settings!$Y$19:$Y$33, 0))))-1), 1, Settings!$AY$23:$AY$38), ""))</f>
        <v/>
      </c>
      <c r="BG532" s="119" t="str">
        <f>IF(OR(H$10="", $B532="", H532="", BG$9=""), "", IFERROR(WORKDAY((DATE(YEAR($B532), MONTH($B532)+INDEX(Settings!$AM$19:$AM$33, MATCH(H$10, Settings!$Y$19:$Y$33, 0)), IF(INDEX(Settings!$AQ$19:$AQ$33, MATCH(H$10, Settings!$Y$19:$Y$33, 0))=0, DAY($B532), INDEX(Settings!$AQ$19:$AQ$33, MATCH(H$10, Settings!$Y$19:$Y$33, 0))))-1), 1, Settings!$AY$23:$AY$38), ""))</f>
        <v/>
      </c>
      <c r="BH532" s="119" t="str">
        <f>IF(OR(I$10="", $B532="", I532="", BH$9=""), "", IFERROR(WORKDAY((DATE(YEAR($B532), MONTH($B532)+INDEX(Settings!$AM$19:$AM$33, MATCH(I$10, Settings!$Y$19:$Y$33, 0)), IF(INDEX(Settings!$AQ$19:$AQ$33, MATCH(I$10, Settings!$Y$19:$Y$33, 0))=0, DAY($B532), INDEX(Settings!$AQ$19:$AQ$33, MATCH(I$10, Settings!$Y$19:$Y$33, 0))))-1), 1, Settings!$AY$23:$AY$38), ""))</f>
        <v/>
      </c>
      <c r="BI532" s="119" t="str">
        <f>IF(OR(J$10="", $B532="", J532="", BI$9=""), "", IFERROR(WORKDAY((DATE(YEAR($B532), MONTH($B532)+INDEX(Settings!$AM$19:$AM$33, MATCH(J$10, Settings!$Y$19:$Y$33, 0)), IF(INDEX(Settings!$AQ$19:$AQ$33, MATCH(J$10, Settings!$Y$19:$Y$33, 0))=0, DAY($B532), INDEX(Settings!$AQ$19:$AQ$33, MATCH(J$10, Settings!$Y$19:$Y$33, 0))))-1), 1, Settings!$AY$23:$AY$38), ""))</f>
        <v/>
      </c>
      <c r="BJ532" s="119" t="str">
        <f>IF(OR(K$10="", $B532="", K532="", BJ$9=""), "", IFERROR(WORKDAY((DATE(YEAR($B532), MONTH($B532)+INDEX(Settings!$AM$19:$AM$33, MATCH(K$10, Settings!$Y$19:$Y$33, 0)), IF(INDEX(Settings!$AQ$19:$AQ$33, MATCH(K$10, Settings!$Y$19:$Y$33, 0))=0, DAY($B532), INDEX(Settings!$AQ$19:$AQ$33, MATCH(K$10, Settings!$Y$19:$Y$33, 0))))-1), 1, Settings!$AY$23:$AY$38), ""))</f>
        <v/>
      </c>
      <c r="BK532" s="119" t="str">
        <f>IF(OR(L$10="", $B532="", L532="", BK$9=""), "", IFERROR(WORKDAY((DATE(YEAR($B532), MONTH($B532)+INDEX(Settings!$AM$19:$AM$33, MATCH(L$10, Settings!$Y$19:$Y$33, 0)), IF(INDEX(Settings!$AQ$19:$AQ$33, MATCH(L$10, Settings!$Y$19:$Y$33, 0))=0, DAY($B532), INDEX(Settings!$AQ$19:$AQ$33, MATCH(L$10, Settings!$Y$19:$Y$33, 0))))-1), 1, Settings!$AY$23:$AY$38), ""))</f>
        <v/>
      </c>
      <c r="BL532" s="119" t="str">
        <f>IF(OR(M$10="", $B532="", M532="", BL$9=""), "", IFERROR(WORKDAY((DATE(YEAR($B532), MONTH($B532)+INDEX(Settings!$AM$19:$AM$33, MATCH(M$10, Settings!$Y$19:$Y$33, 0)), IF(INDEX(Settings!$AQ$19:$AQ$33, MATCH(M$10, Settings!$Y$19:$Y$33, 0))=0, DAY($B532), INDEX(Settings!$AQ$19:$AQ$33, MATCH(M$10, Settings!$Y$19:$Y$33, 0))))-1), 1, Settings!$AY$23:$AY$38), ""))</f>
        <v/>
      </c>
      <c r="BM532" s="119" t="str">
        <f>IF(OR(N$10="", $B532="", N532="", BM$9=""), "", IFERROR(WORKDAY((DATE(YEAR($B532), MONTH($B532)+INDEX(Settings!$AM$19:$AM$33, MATCH(N$10, Settings!$Y$19:$Y$33, 0)), IF(INDEX(Settings!$AQ$19:$AQ$33, MATCH(N$10, Settings!$Y$19:$Y$33, 0))=0, DAY($B532), INDEX(Settings!$AQ$19:$AQ$33, MATCH(N$10, Settings!$Y$19:$Y$33, 0))))-1), 1, Settings!$AY$23:$AY$38), ""))</f>
        <v/>
      </c>
      <c r="BN532" s="119" t="str">
        <f>IF(OR(O$10="", $B532="", O532="", BN$9=""), "", IFERROR(WORKDAY((DATE(YEAR($B532), MONTH($B532)+INDEX(Settings!$AM$19:$AM$33, MATCH(O$10, Settings!$Y$19:$Y$33, 0)), IF(INDEX(Settings!$AQ$19:$AQ$33, MATCH(O$10, Settings!$Y$19:$Y$33, 0))=0, DAY($B532), INDEX(Settings!$AQ$19:$AQ$33, MATCH(O$10, Settings!$Y$19:$Y$33, 0))))-1), 1, Settings!$AY$23:$AY$38), ""))</f>
        <v/>
      </c>
      <c r="BO532" s="119" t="str">
        <f>IF(OR(P$10="", $B532="", P532="", BO$9=""), "", IFERROR(WORKDAY((DATE(YEAR($B532), MONTH($B532)+INDEX(Settings!$AM$19:$AM$33, MATCH(P$10, Settings!$Y$19:$Y$33, 0)), IF(INDEX(Settings!$AQ$19:$AQ$33, MATCH(P$10, Settings!$Y$19:$Y$33, 0))=0, DAY($B532), INDEX(Settings!$AQ$19:$AQ$33, MATCH(P$10, Settings!$Y$19:$Y$33, 0))))-1), 1, Settings!$AY$23:$AY$38), ""))</f>
        <v/>
      </c>
      <c r="BP532" s="120" t="str">
        <f>IF(OR(Q$10="", $B532="", Q532="", BP$9=""), "", IFERROR(WORKDAY((DATE(YEAR($B532), MONTH($B532)+INDEX(Settings!$AM$19:$AM$33, MATCH(Q$10, Settings!$Y$19:$Y$33, 0)), IF(INDEX(Settings!$AQ$19:$AQ$33, MATCH(Q$10, Settings!$Y$19:$Y$33, 0))=0, DAY($B532), INDEX(Settings!$AQ$19:$AQ$33, MATCH(Q$10, Settings!$Y$19:$Y$33, 0))))-1), 1, Settings!$AY$23:$AY$38), ""))</f>
        <v/>
      </c>
      <c r="BR532" s="118" t="str">
        <f>IF(BB532="", "", IF(BB532&lt;=$B532, WORKDAY(DATE(YEAR($BB532), MONTH(BB532)+1, DAY(BB532)-1), 1, Settings!$AY$23:$AY$38), BB532))</f>
        <v/>
      </c>
      <c r="BS532" s="119" t="str">
        <f>IF(BC532="", "", IF(BC532&lt;=$B532, WORKDAY(DATE(YEAR($BB532), MONTH(BC532)+1, DAY(BC532)-1), 1, Settings!$AY$23:$AY$38), BC532))</f>
        <v/>
      </c>
      <c r="BT532" s="119" t="str">
        <f>IF(BD532="", "", IF(BD532&lt;=$B532, WORKDAY(DATE(YEAR($BB532), MONTH(BD532)+1, DAY(BD532)-1), 1, Settings!$AY$23:$AY$38), BD532))</f>
        <v/>
      </c>
      <c r="BU532" s="119" t="str">
        <f>IF(BE532="", "", IF(BE532&lt;=$B532, WORKDAY(DATE(YEAR($BB532), MONTH(BE532)+1, DAY(BE532)-1), 1, Settings!$AY$23:$AY$38), BE532))</f>
        <v/>
      </c>
      <c r="BV532" s="119" t="str">
        <f>IF(BF532="", "", IF(BF532&lt;=$B532, WORKDAY(DATE(YEAR($BB532), MONTH(BF532)+1, DAY(BF532)-1), 1, Settings!$AY$23:$AY$38), BF532))</f>
        <v/>
      </c>
      <c r="BW532" s="119" t="str">
        <f>IF(BG532="", "", IF(BG532&lt;=$B532, WORKDAY(DATE(YEAR($BB532), MONTH(BG532)+1, DAY(BG532)-1), 1, Settings!$AY$23:$AY$38), BG532))</f>
        <v/>
      </c>
      <c r="BX532" s="119" t="str">
        <f>IF(BH532="", "", IF(BH532&lt;=$B532, WORKDAY(DATE(YEAR($BB532), MONTH(BH532)+1, DAY(BH532)-1), 1, Settings!$AY$23:$AY$38), BH532))</f>
        <v/>
      </c>
      <c r="BY532" s="119" t="str">
        <f>IF(BI532="", "", IF(BI532&lt;=$B532, WORKDAY(DATE(YEAR($BB532), MONTH(BI532)+1, DAY(BI532)-1), 1, Settings!$AY$23:$AY$38), BI532))</f>
        <v/>
      </c>
      <c r="BZ532" s="119" t="str">
        <f>IF(BJ532="", "", IF(BJ532&lt;=$B532, WORKDAY(DATE(YEAR($BB532), MONTH(BJ532)+1, DAY(BJ532)-1), 1, Settings!$AY$23:$AY$38), BJ532))</f>
        <v/>
      </c>
      <c r="CA532" s="119" t="str">
        <f>IF(BK532="", "", IF(BK532&lt;=$B532, WORKDAY(DATE(YEAR($BB532), MONTH(BK532)+1, DAY(BK532)-1), 1, Settings!$AY$23:$AY$38), BK532))</f>
        <v/>
      </c>
      <c r="CB532" s="119" t="str">
        <f>IF(BL532="", "", IF(BL532&lt;=$B532, WORKDAY(DATE(YEAR($BB532), MONTH(BL532)+1, DAY(BL532)-1), 1, Settings!$AY$23:$AY$38), BL532))</f>
        <v/>
      </c>
      <c r="CC532" s="119" t="str">
        <f>IF(BM532="", "", IF(BM532&lt;=$B532, WORKDAY(DATE(YEAR($BB532), MONTH(BM532)+1, DAY(BM532)-1), 1, Settings!$AY$23:$AY$38), BM532))</f>
        <v/>
      </c>
      <c r="CD532" s="119" t="str">
        <f>IF(BN532="", "", IF(BN532&lt;=$B532, WORKDAY(DATE(YEAR($BB532), MONTH(BN532)+1, DAY(BN532)-1), 1, Settings!$AY$23:$AY$38), BN532))</f>
        <v/>
      </c>
      <c r="CE532" s="119" t="str">
        <f>IF(BO532="", "", IF(BO532&lt;=$B532, WORKDAY(DATE(YEAR($BB532), MONTH(BO532)+1, DAY(BO532)-1), 1, Settings!$AY$23:$AY$38), BO532))</f>
        <v/>
      </c>
      <c r="CF532" s="120" t="str">
        <f>IF(BP532="", "", IF(BP532&lt;=$B532, WORKDAY(DATE(YEAR($BB532), MONTH(BP532)+1, DAY(BP532)-1), 1, Settings!$AY$23:$AY$38), BP532))</f>
        <v/>
      </c>
      <c r="CH532" s="48" t="str">
        <f t="shared" si="252"/>
        <v/>
      </c>
      <c r="CI532" s="49" t="str">
        <f t="shared" si="253"/>
        <v/>
      </c>
      <c r="CJ532" s="49" t="str">
        <f t="shared" si="254"/>
        <v/>
      </c>
      <c r="CK532" s="49" t="str">
        <f t="shared" si="255"/>
        <v/>
      </c>
      <c r="CL532" s="49" t="str">
        <f t="shared" si="256"/>
        <v/>
      </c>
      <c r="CM532" s="49" t="str">
        <f t="shared" si="257"/>
        <v/>
      </c>
      <c r="CN532" s="49" t="str">
        <f t="shared" si="258"/>
        <v/>
      </c>
      <c r="CO532" s="49" t="str">
        <f t="shared" si="259"/>
        <v/>
      </c>
      <c r="CP532" s="49" t="str">
        <f t="shared" si="260"/>
        <v/>
      </c>
      <c r="CQ532" s="49" t="str">
        <f t="shared" si="261"/>
        <v/>
      </c>
      <c r="CR532" s="49" t="str">
        <f t="shared" si="262"/>
        <v/>
      </c>
      <c r="CS532" s="49" t="str">
        <f t="shared" si="263"/>
        <v/>
      </c>
      <c r="CT532" s="49" t="str">
        <f t="shared" si="264"/>
        <v/>
      </c>
      <c r="CU532" s="49" t="str">
        <f t="shared" si="265"/>
        <v/>
      </c>
      <c r="CV532" s="16" t="str">
        <f t="shared" si="266"/>
        <v/>
      </c>
      <c r="CX532" s="48" t="str">
        <f t="shared" si="267"/>
        <v/>
      </c>
      <c r="CY532" s="49" t="str">
        <f t="shared" si="268"/>
        <v/>
      </c>
      <c r="CZ532" s="49" t="str">
        <f t="shared" si="269"/>
        <v/>
      </c>
      <c r="DA532" s="49" t="str">
        <f t="shared" si="270"/>
        <v/>
      </c>
      <c r="DB532" s="49" t="str">
        <f t="shared" si="271"/>
        <v/>
      </c>
      <c r="DC532" s="49" t="str">
        <f t="shared" si="272"/>
        <v/>
      </c>
      <c r="DD532" s="49" t="str">
        <f t="shared" si="273"/>
        <v/>
      </c>
      <c r="DE532" s="49" t="str">
        <f t="shared" si="274"/>
        <v/>
      </c>
      <c r="DF532" s="49" t="str">
        <f t="shared" si="275"/>
        <v/>
      </c>
      <c r="DG532" s="49" t="str">
        <f t="shared" si="276"/>
        <v/>
      </c>
      <c r="DH532" s="49" t="str">
        <f t="shared" si="277"/>
        <v/>
      </c>
      <c r="DI532" s="49" t="str">
        <f t="shared" si="278"/>
        <v/>
      </c>
      <c r="DJ532" s="49" t="str">
        <f t="shared" si="279"/>
        <v/>
      </c>
      <c r="DK532" s="49" t="str">
        <f t="shared" si="280"/>
        <v/>
      </c>
      <c r="DL532" s="16" t="str">
        <f t="shared" si="281"/>
        <v/>
      </c>
      <c r="DN532" s="17" t="str">
        <f t="shared" si="282"/>
        <v>Dec 2020</v>
      </c>
    </row>
    <row r="533" spans="1:118" x14ac:dyDescent="0.25">
      <c r="A533" s="30"/>
      <c r="B533" s="102">
        <f>IF(B532="", "", IFERROR(IF(B532+1&gt;Settings!$G$25, "", B532+1), ""))</f>
        <v>44169</v>
      </c>
      <c r="C533" s="294"/>
      <c r="D533" s="295"/>
      <c r="E533" s="295"/>
      <c r="F533" s="295"/>
      <c r="G533" s="295"/>
      <c r="H533" s="295"/>
      <c r="I533" s="295"/>
      <c r="J533" s="295"/>
      <c r="K533" s="295"/>
      <c r="L533" s="295"/>
      <c r="M533" s="295"/>
      <c r="N533" s="295"/>
      <c r="O533" s="295"/>
      <c r="P533" s="295"/>
      <c r="Q533" s="296"/>
      <c r="R533" s="30"/>
      <c r="T533" s="17" t="str">
        <f>IF($B533="", "", IF($B533&lt;Settings!$G$23, "Old", "New"))</f>
        <v>New</v>
      </c>
      <c r="AL533" s="118" t="str">
        <f>IF(OR($B533="", C533="", C$10="", AL$9), "", IFERROR($B533+INDEX(Settings!$AF$19:$AF$33, MATCH(C$10, Settings!$Y$19:$Y$33, 0))+IF(INDEX(Settings!$AI$19:$AI$33, MATCH(C$10, Settings!$Y$19:$Y$33, 0))="", 0, INDEX($AO$2:$AU$8, MATCH(TEXT($B533, "ddd"), $AN$2:$AN$8, 0), MATCH(INDEX(Settings!$AI$19:$AI$33, MATCH(C$10, Settings!$Y$19:$Y$33, 0)), $AO$1:$AU$1, 0))), 0))</f>
        <v/>
      </c>
      <c r="AM533" s="119" t="str">
        <f>IF(OR($B533="", D533="", D$10="", AM$9), "", IFERROR($B533+INDEX(Settings!$AF$19:$AF$33, MATCH(D$10, Settings!$Y$19:$Y$33, 0))+IF(INDEX(Settings!$AI$19:$AI$33, MATCH(D$10, Settings!$Y$19:$Y$33, 0))="", 0, INDEX($AO$2:$AU$8, MATCH(TEXT($B533, "ddd"), $AN$2:$AN$8, 0), MATCH(INDEX(Settings!$AI$19:$AI$33, MATCH(D$10, Settings!$Y$19:$Y$33, 0)), $AO$1:$AU$1, 0))), 0))</f>
        <v/>
      </c>
      <c r="AN533" s="119" t="str">
        <f>IF(OR($B533="", E533="", E$10="", AN$9), "", IFERROR($B533+INDEX(Settings!$AF$19:$AF$33, MATCH(E$10, Settings!$Y$19:$Y$33, 0))+IF(INDEX(Settings!$AI$19:$AI$33, MATCH(E$10, Settings!$Y$19:$Y$33, 0))="", 0, INDEX($AO$2:$AU$8, MATCH(TEXT($B533, "ddd"), $AN$2:$AN$8, 0), MATCH(INDEX(Settings!$AI$19:$AI$33, MATCH(E$10, Settings!$Y$19:$Y$33, 0)), $AO$1:$AU$1, 0))), 0))</f>
        <v/>
      </c>
      <c r="AO533" s="119" t="str">
        <f>IF(OR($B533="", F533="", F$10="", AO$9), "", IFERROR($B533+INDEX(Settings!$AF$19:$AF$33, MATCH(F$10, Settings!$Y$19:$Y$33, 0))+IF(INDEX(Settings!$AI$19:$AI$33, MATCH(F$10, Settings!$Y$19:$Y$33, 0))="", 0, INDEX($AO$2:$AU$8, MATCH(TEXT($B533, "ddd"), $AN$2:$AN$8, 0), MATCH(INDEX(Settings!$AI$19:$AI$33, MATCH(F$10, Settings!$Y$19:$Y$33, 0)), $AO$1:$AU$1, 0))), 0))</f>
        <v/>
      </c>
      <c r="AP533" s="119" t="str">
        <f>IF(OR($B533="", G533="", G$10="", AP$9), "", IFERROR($B533+INDEX(Settings!$AF$19:$AF$33, MATCH(G$10, Settings!$Y$19:$Y$33, 0))+IF(INDEX(Settings!$AI$19:$AI$33, MATCH(G$10, Settings!$Y$19:$Y$33, 0))="", 0, INDEX($AO$2:$AU$8, MATCH(TEXT($B533, "ddd"), $AN$2:$AN$8, 0), MATCH(INDEX(Settings!$AI$19:$AI$33, MATCH(G$10, Settings!$Y$19:$Y$33, 0)), $AO$1:$AU$1, 0))), 0))</f>
        <v/>
      </c>
      <c r="AQ533" s="119" t="str">
        <f>IF(OR($B533="", H533="", H$10="", AQ$9), "", IFERROR($B533+INDEX(Settings!$AF$19:$AF$33, MATCH(H$10, Settings!$Y$19:$Y$33, 0))+IF(INDEX(Settings!$AI$19:$AI$33, MATCH(H$10, Settings!$Y$19:$Y$33, 0))="", 0, INDEX($AO$2:$AU$8, MATCH(TEXT($B533, "ddd"), $AN$2:$AN$8, 0), MATCH(INDEX(Settings!$AI$19:$AI$33, MATCH(H$10, Settings!$Y$19:$Y$33, 0)), $AO$1:$AU$1, 0))), 0))</f>
        <v/>
      </c>
      <c r="AR533" s="119" t="str">
        <f>IF(OR($B533="", I533="", I$10="", AR$9), "", IFERROR($B533+INDEX(Settings!$AF$19:$AF$33, MATCH(I$10, Settings!$Y$19:$Y$33, 0))+IF(INDEX(Settings!$AI$19:$AI$33, MATCH(I$10, Settings!$Y$19:$Y$33, 0))="", 0, INDEX($AO$2:$AU$8, MATCH(TEXT($B533, "ddd"), $AN$2:$AN$8, 0), MATCH(INDEX(Settings!$AI$19:$AI$33, MATCH(I$10, Settings!$Y$19:$Y$33, 0)), $AO$1:$AU$1, 0))), 0))</f>
        <v/>
      </c>
      <c r="AS533" s="119" t="str">
        <f>IF(OR($B533="", J533="", J$10="", AS$9), "", IFERROR($B533+INDEX(Settings!$AF$19:$AF$33, MATCH(J$10, Settings!$Y$19:$Y$33, 0))+IF(INDEX(Settings!$AI$19:$AI$33, MATCH(J$10, Settings!$Y$19:$Y$33, 0))="", 0, INDEX($AO$2:$AU$8, MATCH(TEXT($B533, "ddd"), $AN$2:$AN$8, 0), MATCH(INDEX(Settings!$AI$19:$AI$33, MATCH(J$10, Settings!$Y$19:$Y$33, 0)), $AO$1:$AU$1, 0))), 0))</f>
        <v/>
      </c>
      <c r="AT533" s="119" t="str">
        <f>IF(OR($B533="", K533="", K$10="", AT$9), "", IFERROR($B533+INDEX(Settings!$AF$19:$AF$33, MATCH(K$10, Settings!$Y$19:$Y$33, 0))+IF(INDEX(Settings!$AI$19:$AI$33, MATCH(K$10, Settings!$Y$19:$Y$33, 0))="", 0, INDEX($AO$2:$AU$8, MATCH(TEXT($B533, "ddd"), $AN$2:$AN$8, 0), MATCH(INDEX(Settings!$AI$19:$AI$33, MATCH(K$10, Settings!$Y$19:$Y$33, 0)), $AO$1:$AU$1, 0))), 0))</f>
        <v/>
      </c>
      <c r="AU533" s="119" t="str">
        <f>IF(OR($B533="", L533="", L$10="", AU$9), "", IFERROR($B533+INDEX(Settings!$AF$19:$AF$33, MATCH(L$10, Settings!$Y$19:$Y$33, 0))+IF(INDEX(Settings!$AI$19:$AI$33, MATCH(L$10, Settings!$Y$19:$Y$33, 0))="", 0, INDEX($AO$2:$AU$8, MATCH(TEXT($B533, "ddd"), $AN$2:$AN$8, 0), MATCH(INDEX(Settings!$AI$19:$AI$33, MATCH(L$10, Settings!$Y$19:$Y$33, 0)), $AO$1:$AU$1, 0))), 0))</f>
        <v/>
      </c>
      <c r="AV533" s="119" t="str">
        <f>IF(OR($B533="", M533="", M$10="", AV$9), "", IFERROR($B533+INDEX(Settings!$AF$19:$AF$33, MATCH(M$10, Settings!$Y$19:$Y$33, 0))+IF(INDEX(Settings!$AI$19:$AI$33, MATCH(M$10, Settings!$Y$19:$Y$33, 0))="", 0, INDEX($AO$2:$AU$8, MATCH(TEXT($B533, "ddd"), $AN$2:$AN$8, 0), MATCH(INDEX(Settings!$AI$19:$AI$33, MATCH(M$10, Settings!$Y$19:$Y$33, 0)), $AO$1:$AU$1, 0))), 0))</f>
        <v/>
      </c>
      <c r="AW533" s="119" t="str">
        <f>IF(OR($B533="", N533="", N$10="", AW$9), "", IFERROR($B533+INDEX(Settings!$AF$19:$AF$33, MATCH(N$10, Settings!$Y$19:$Y$33, 0))+IF(INDEX(Settings!$AI$19:$AI$33, MATCH(N$10, Settings!$Y$19:$Y$33, 0))="", 0, INDEX($AO$2:$AU$8, MATCH(TEXT($B533, "ddd"), $AN$2:$AN$8, 0), MATCH(INDEX(Settings!$AI$19:$AI$33, MATCH(N$10, Settings!$Y$19:$Y$33, 0)), $AO$1:$AU$1, 0))), 0))</f>
        <v/>
      </c>
      <c r="AX533" s="119" t="str">
        <f>IF(OR($B533="", O533="", O$10="", AX$9), "", IFERROR($B533+INDEX(Settings!$AF$19:$AF$33, MATCH(O$10, Settings!$Y$19:$Y$33, 0))+IF(INDEX(Settings!$AI$19:$AI$33, MATCH(O$10, Settings!$Y$19:$Y$33, 0))="", 0, INDEX($AO$2:$AU$8, MATCH(TEXT($B533, "ddd"), $AN$2:$AN$8, 0), MATCH(INDEX(Settings!$AI$19:$AI$33, MATCH(O$10, Settings!$Y$19:$Y$33, 0)), $AO$1:$AU$1, 0))), 0))</f>
        <v/>
      </c>
      <c r="AY533" s="119" t="str">
        <f>IF(OR($B533="", P533="", P$10="", AY$9), "", IFERROR($B533+INDEX(Settings!$AF$19:$AF$33, MATCH(P$10, Settings!$Y$19:$Y$33, 0))+IF(INDEX(Settings!$AI$19:$AI$33, MATCH(P$10, Settings!$Y$19:$Y$33, 0))="", 0, INDEX($AO$2:$AU$8, MATCH(TEXT($B533, "ddd"), $AN$2:$AN$8, 0), MATCH(INDEX(Settings!$AI$19:$AI$33, MATCH(P$10, Settings!$Y$19:$Y$33, 0)), $AO$1:$AU$1, 0))), 0))</f>
        <v/>
      </c>
      <c r="AZ533" s="120" t="str">
        <f>IF(OR($B533="", Q533="", Q$10="", AZ$9), "", IFERROR($B533+INDEX(Settings!$AF$19:$AF$33, MATCH(Q$10, Settings!$Y$19:$Y$33, 0))+IF(INDEX(Settings!$AI$19:$AI$33, MATCH(Q$10, Settings!$Y$19:$Y$33, 0))="", 0, INDEX($AO$2:$AU$8, MATCH(TEXT($B533, "ddd"), $AN$2:$AN$8, 0), MATCH(INDEX(Settings!$AI$19:$AI$33, MATCH(Q$10, Settings!$Y$19:$Y$33, 0)), $AO$1:$AU$1, 0))), 0))</f>
        <v/>
      </c>
      <c r="BB533" s="118" t="str">
        <f>IF(OR(C$10="", $B533="", C533="", BB$9=""), "", IFERROR(WORKDAY((DATE(YEAR($B533), MONTH($B533)+INDEX(Settings!$AM$19:$AM$33, MATCH(C$10, Settings!$Y$19:$Y$33, 0)), IF(INDEX(Settings!$AQ$19:$AQ$33, MATCH(C$10, Settings!$Y$19:$Y$33, 0))=0, DAY($B533), INDEX(Settings!$AQ$19:$AQ$33, MATCH(C$10, Settings!$Y$19:$Y$33, 0))))-1), 1, Settings!$AY$23:$AY$38), ""))</f>
        <v/>
      </c>
      <c r="BC533" s="119" t="str">
        <f>IF(OR(D$10="", $B533="", D533="", BC$9=""), "", IFERROR(WORKDAY((DATE(YEAR($B533), MONTH($B533)+INDEX(Settings!$AM$19:$AM$33, MATCH(D$10, Settings!$Y$19:$Y$33, 0)), IF(INDEX(Settings!$AQ$19:$AQ$33, MATCH(D$10, Settings!$Y$19:$Y$33, 0))=0, DAY($B533), INDEX(Settings!$AQ$19:$AQ$33, MATCH(D$10, Settings!$Y$19:$Y$33, 0))))-1), 1, Settings!$AY$23:$AY$38), ""))</f>
        <v/>
      </c>
      <c r="BD533" s="119" t="str">
        <f>IF(OR(E$10="", $B533="", E533="", BD$9=""), "", IFERROR(WORKDAY((DATE(YEAR($B533), MONTH($B533)+INDEX(Settings!$AM$19:$AM$33, MATCH(E$10, Settings!$Y$19:$Y$33, 0)), IF(INDEX(Settings!$AQ$19:$AQ$33, MATCH(E$10, Settings!$Y$19:$Y$33, 0))=0, DAY($B533), INDEX(Settings!$AQ$19:$AQ$33, MATCH(E$10, Settings!$Y$19:$Y$33, 0))))-1), 1, Settings!$AY$23:$AY$38), ""))</f>
        <v/>
      </c>
      <c r="BE533" s="119" t="str">
        <f>IF(OR(F$10="", $B533="", F533="", BE$9=""), "", IFERROR(WORKDAY((DATE(YEAR($B533), MONTH($B533)+INDEX(Settings!$AM$19:$AM$33, MATCH(F$10, Settings!$Y$19:$Y$33, 0)), IF(INDEX(Settings!$AQ$19:$AQ$33, MATCH(F$10, Settings!$Y$19:$Y$33, 0))=0, DAY($B533), INDEX(Settings!$AQ$19:$AQ$33, MATCH(F$10, Settings!$Y$19:$Y$33, 0))))-1), 1, Settings!$AY$23:$AY$38), ""))</f>
        <v/>
      </c>
      <c r="BF533" s="119" t="str">
        <f>IF(OR(G$10="", $B533="", G533="", BF$9=""), "", IFERROR(WORKDAY((DATE(YEAR($B533), MONTH($B533)+INDEX(Settings!$AM$19:$AM$33, MATCH(G$10, Settings!$Y$19:$Y$33, 0)), IF(INDEX(Settings!$AQ$19:$AQ$33, MATCH(G$10, Settings!$Y$19:$Y$33, 0))=0, DAY($B533), INDEX(Settings!$AQ$19:$AQ$33, MATCH(G$10, Settings!$Y$19:$Y$33, 0))))-1), 1, Settings!$AY$23:$AY$38), ""))</f>
        <v/>
      </c>
      <c r="BG533" s="119" t="str">
        <f>IF(OR(H$10="", $B533="", H533="", BG$9=""), "", IFERROR(WORKDAY((DATE(YEAR($B533), MONTH($B533)+INDEX(Settings!$AM$19:$AM$33, MATCH(H$10, Settings!$Y$19:$Y$33, 0)), IF(INDEX(Settings!$AQ$19:$AQ$33, MATCH(H$10, Settings!$Y$19:$Y$33, 0))=0, DAY($B533), INDEX(Settings!$AQ$19:$AQ$33, MATCH(H$10, Settings!$Y$19:$Y$33, 0))))-1), 1, Settings!$AY$23:$AY$38), ""))</f>
        <v/>
      </c>
      <c r="BH533" s="119" t="str">
        <f>IF(OR(I$10="", $B533="", I533="", BH$9=""), "", IFERROR(WORKDAY((DATE(YEAR($B533), MONTH($B533)+INDEX(Settings!$AM$19:$AM$33, MATCH(I$10, Settings!$Y$19:$Y$33, 0)), IF(INDEX(Settings!$AQ$19:$AQ$33, MATCH(I$10, Settings!$Y$19:$Y$33, 0))=0, DAY($B533), INDEX(Settings!$AQ$19:$AQ$33, MATCH(I$10, Settings!$Y$19:$Y$33, 0))))-1), 1, Settings!$AY$23:$AY$38), ""))</f>
        <v/>
      </c>
      <c r="BI533" s="119" t="str">
        <f>IF(OR(J$10="", $B533="", J533="", BI$9=""), "", IFERROR(WORKDAY((DATE(YEAR($B533), MONTH($B533)+INDEX(Settings!$AM$19:$AM$33, MATCH(J$10, Settings!$Y$19:$Y$33, 0)), IF(INDEX(Settings!$AQ$19:$AQ$33, MATCH(J$10, Settings!$Y$19:$Y$33, 0))=0, DAY($B533), INDEX(Settings!$AQ$19:$AQ$33, MATCH(J$10, Settings!$Y$19:$Y$33, 0))))-1), 1, Settings!$AY$23:$AY$38), ""))</f>
        <v/>
      </c>
      <c r="BJ533" s="119" t="str">
        <f>IF(OR(K$10="", $B533="", K533="", BJ$9=""), "", IFERROR(WORKDAY((DATE(YEAR($B533), MONTH($B533)+INDEX(Settings!$AM$19:$AM$33, MATCH(K$10, Settings!$Y$19:$Y$33, 0)), IF(INDEX(Settings!$AQ$19:$AQ$33, MATCH(K$10, Settings!$Y$19:$Y$33, 0))=0, DAY($B533), INDEX(Settings!$AQ$19:$AQ$33, MATCH(K$10, Settings!$Y$19:$Y$33, 0))))-1), 1, Settings!$AY$23:$AY$38), ""))</f>
        <v/>
      </c>
      <c r="BK533" s="119" t="str">
        <f>IF(OR(L$10="", $B533="", L533="", BK$9=""), "", IFERROR(WORKDAY((DATE(YEAR($B533), MONTH($B533)+INDEX(Settings!$AM$19:$AM$33, MATCH(L$10, Settings!$Y$19:$Y$33, 0)), IF(INDEX(Settings!$AQ$19:$AQ$33, MATCH(L$10, Settings!$Y$19:$Y$33, 0))=0, DAY($B533), INDEX(Settings!$AQ$19:$AQ$33, MATCH(L$10, Settings!$Y$19:$Y$33, 0))))-1), 1, Settings!$AY$23:$AY$38), ""))</f>
        <v/>
      </c>
      <c r="BL533" s="119" t="str">
        <f>IF(OR(M$10="", $B533="", M533="", BL$9=""), "", IFERROR(WORKDAY((DATE(YEAR($B533), MONTH($B533)+INDEX(Settings!$AM$19:$AM$33, MATCH(M$10, Settings!$Y$19:$Y$33, 0)), IF(INDEX(Settings!$AQ$19:$AQ$33, MATCH(M$10, Settings!$Y$19:$Y$33, 0))=0, DAY($B533), INDEX(Settings!$AQ$19:$AQ$33, MATCH(M$10, Settings!$Y$19:$Y$33, 0))))-1), 1, Settings!$AY$23:$AY$38), ""))</f>
        <v/>
      </c>
      <c r="BM533" s="119" t="str">
        <f>IF(OR(N$10="", $B533="", N533="", BM$9=""), "", IFERROR(WORKDAY((DATE(YEAR($B533), MONTH($B533)+INDEX(Settings!$AM$19:$AM$33, MATCH(N$10, Settings!$Y$19:$Y$33, 0)), IF(INDEX(Settings!$AQ$19:$AQ$33, MATCH(N$10, Settings!$Y$19:$Y$33, 0))=0, DAY($B533), INDEX(Settings!$AQ$19:$AQ$33, MATCH(N$10, Settings!$Y$19:$Y$33, 0))))-1), 1, Settings!$AY$23:$AY$38), ""))</f>
        <v/>
      </c>
      <c r="BN533" s="119" t="str">
        <f>IF(OR(O$10="", $B533="", O533="", BN$9=""), "", IFERROR(WORKDAY((DATE(YEAR($B533), MONTH($B533)+INDEX(Settings!$AM$19:$AM$33, MATCH(O$10, Settings!$Y$19:$Y$33, 0)), IF(INDEX(Settings!$AQ$19:$AQ$33, MATCH(O$10, Settings!$Y$19:$Y$33, 0))=0, DAY($B533), INDEX(Settings!$AQ$19:$AQ$33, MATCH(O$10, Settings!$Y$19:$Y$33, 0))))-1), 1, Settings!$AY$23:$AY$38), ""))</f>
        <v/>
      </c>
      <c r="BO533" s="119" t="str">
        <f>IF(OR(P$10="", $B533="", P533="", BO$9=""), "", IFERROR(WORKDAY((DATE(YEAR($B533), MONTH($B533)+INDEX(Settings!$AM$19:$AM$33, MATCH(P$10, Settings!$Y$19:$Y$33, 0)), IF(INDEX(Settings!$AQ$19:$AQ$33, MATCH(P$10, Settings!$Y$19:$Y$33, 0))=0, DAY($B533), INDEX(Settings!$AQ$19:$AQ$33, MATCH(P$10, Settings!$Y$19:$Y$33, 0))))-1), 1, Settings!$AY$23:$AY$38), ""))</f>
        <v/>
      </c>
      <c r="BP533" s="120" t="str">
        <f>IF(OR(Q$10="", $B533="", Q533="", BP$9=""), "", IFERROR(WORKDAY((DATE(YEAR($B533), MONTH($B533)+INDEX(Settings!$AM$19:$AM$33, MATCH(Q$10, Settings!$Y$19:$Y$33, 0)), IF(INDEX(Settings!$AQ$19:$AQ$33, MATCH(Q$10, Settings!$Y$19:$Y$33, 0))=0, DAY($B533), INDEX(Settings!$AQ$19:$AQ$33, MATCH(Q$10, Settings!$Y$19:$Y$33, 0))))-1), 1, Settings!$AY$23:$AY$38), ""))</f>
        <v/>
      </c>
      <c r="BR533" s="118" t="str">
        <f>IF(BB533="", "", IF(BB533&lt;=$B533, WORKDAY(DATE(YEAR($BB533), MONTH(BB533)+1, DAY(BB533)-1), 1, Settings!$AY$23:$AY$38), BB533))</f>
        <v/>
      </c>
      <c r="BS533" s="119" t="str">
        <f>IF(BC533="", "", IF(BC533&lt;=$B533, WORKDAY(DATE(YEAR($BB533), MONTH(BC533)+1, DAY(BC533)-1), 1, Settings!$AY$23:$AY$38), BC533))</f>
        <v/>
      </c>
      <c r="BT533" s="119" t="str">
        <f>IF(BD533="", "", IF(BD533&lt;=$B533, WORKDAY(DATE(YEAR($BB533), MONTH(BD533)+1, DAY(BD533)-1), 1, Settings!$AY$23:$AY$38), BD533))</f>
        <v/>
      </c>
      <c r="BU533" s="119" t="str">
        <f>IF(BE533="", "", IF(BE533&lt;=$B533, WORKDAY(DATE(YEAR($BB533), MONTH(BE533)+1, DAY(BE533)-1), 1, Settings!$AY$23:$AY$38), BE533))</f>
        <v/>
      </c>
      <c r="BV533" s="119" t="str">
        <f>IF(BF533="", "", IF(BF533&lt;=$B533, WORKDAY(DATE(YEAR($BB533), MONTH(BF533)+1, DAY(BF533)-1), 1, Settings!$AY$23:$AY$38), BF533))</f>
        <v/>
      </c>
      <c r="BW533" s="119" t="str">
        <f>IF(BG533="", "", IF(BG533&lt;=$B533, WORKDAY(DATE(YEAR($BB533), MONTH(BG533)+1, DAY(BG533)-1), 1, Settings!$AY$23:$AY$38), BG533))</f>
        <v/>
      </c>
      <c r="BX533" s="119" t="str">
        <f>IF(BH533="", "", IF(BH533&lt;=$B533, WORKDAY(DATE(YEAR($BB533), MONTH(BH533)+1, DAY(BH533)-1), 1, Settings!$AY$23:$AY$38), BH533))</f>
        <v/>
      </c>
      <c r="BY533" s="119" t="str">
        <f>IF(BI533="", "", IF(BI533&lt;=$B533, WORKDAY(DATE(YEAR($BB533), MONTH(BI533)+1, DAY(BI533)-1), 1, Settings!$AY$23:$AY$38), BI533))</f>
        <v/>
      </c>
      <c r="BZ533" s="119" t="str">
        <f>IF(BJ533="", "", IF(BJ533&lt;=$B533, WORKDAY(DATE(YEAR($BB533), MONTH(BJ533)+1, DAY(BJ533)-1), 1, Settings!$AY$23:$AY$38), BJ533))</f>
        <v/>
      </c>
      <c r="CA533" s="119" t="str">
        <f>IF(BK533="", "", IF(BK533&lt;=$B533, WORKDAY(DATE(YEAR($BB533), MONTH(BK533)+1, DAY(BK533)-1), 1, Settings!$AY$23:$AY$38), BK533))</f>
        <v/>
      </c>
      <c r="CB533" s="119" t="str">
        <f>IF(BL533="", "", IF(BL533&lt;=$B533, WORKDAY(DATE(YEAR($BB533), MONTH(BL533)+1, DAY(BL533)-1), 1, Settings!$AY$23:$AY$38), BL533))</f>
        <v/>
      </c>
      <c r="CC533" s="119" t="str">
        <f>IF(BM533="", "", IF(BM533&lt;=$B533, WORKDAY(DATE(YEAR($BB533), MONTH(BM533)+1, DAY(BM533)-1), 1, Settings!$AY$23:$AY$38), BM533))</f>
        <v/>
      </c>
      <c r="CD533" s="119" t="str">
        <f>IF(BN533="", "", IF(BN533&lt;=$B533, WORKDAY(DATE(YEAR($BB533), MONTH(BN533)+1, DAY(BN533)-1), 1, Settings!$AY$23:$AY$38), BN533))</f>
        <v/>
      </c>
      <c r="CE533" s="119" t="str">
        <f>IF(BO533="", "", IF(BO533&lt;=$B533, WORKDAY(DATE(YEAR($BB533), MONTH(BO533)+1, DAY(BO533)-1), 1, Settings!$AY$23:$AY$38), BO533))</f>
        <v/>
      </c>
      <c r="CF533" s="120" t="str">
        <f>IF(BP533="", "", IF(BP533&lt;=$B533, WORKDAY(DATE(YEAR($BB533), MONTH(BP533)+1, DAY(BP533)-1), 1, Settings!$AY$23:$AY$38), BP533))</f>
        <v/>
      </c>
      <c r="CH533" s="48" t="str">
        <f t="shared" si="252"/>
        <v/>
      </c>
      <c r="CI533" s="49" t="str">
        <f t="shared" si="253"/>
        <v/>
      </c>
      <c r="CJ533" s="49" t="str">
        <f t="shared" si="254"/>
        <v/>
      </c>
      <c r="CK533" s="49" t="str">
        <f t="shared" si="255"/>
        <v/>
      </c>
      <c r="CL533" s="49" t="str">
        <f t="shared" si="256"/>
        <v/>
      </c>
      <c r="CM533" s="49" t="str">
        <f t="shared" si="257"/>
        <v/>
      </c>
      <c r="CN533" s="49" t="str">
        <f t="shared" si="258"/>
        <v/>
      </c>
      <c r="CO533" s="49" t="str">
        <f t="shared" si="259"/>
        <v/>
      </c>
      <c r="CP533" s="49" t="str">
        <f t="shared" si="260"/>
        <v/>
      </c>
      <c r="CQ533" s="49" t="str">
        <f t="shared" si="261"/>
        <v/>
      </c>
      <c r="CR533" s="49" t="str">
        <f t="shared" si="262"/>
        <v/>
      </c>
      <c r="CS533" s="49" t="str">
        <f t="shared" si="263"/>
        <v/>
      </c>
      <c r="CT533" s="49" t="str">
        <f t="shared" si="264"/>
        <v/>
      </c>
      <c r="CU533" s="49" t="str">
        <f t="shared" si="265"/>
        <v/>
      </c>
      <c r="CV533" s="16" t="str">
        <f t="shared" si="266"/>
        <v/>
      </c>
      <c r="CX533" s="48" t="str">
        <f t="shared" si="267"/>
        <v/>
      </c>
      <c r="CY533" s="49" t="str">
        <f t="shared" si="268"/>
        <v/>
      </c>
      <c r="CZ533" s="49" t="str">
        <f t="shared" si="269"/>
        <v/>
      </c>
      <c r="DA533" s="49" t="str">
        <f t="shared" si="270"/>
        <v/>
      </c>
      <c r="DB533" s="49" t="str">
        <f t="shared" si="271"/>
        <v/>
      </c>
      <c r="DC533" s="49" t="str">
        <f t="shared" si="272"/>
        <v/>
      </c>
      <c r="DD533" s="49" t="str">
        <f t="shared" si="273"/>
        <v/>
      </c>
      <c r="DE533" s="49" t="str">
        <f t="shared" si="274"/>
        <v/>
      </c>
      <c r="DF533" s="49" t="str">
        <f t="shared" si="275"/>
        <v/>
      </c>
      <c r="DG533" s="49" t="str">
        <f t="shared" si="276"/>
        <v/>
      </c>
      <c r="DH533" s="49" t="str">
        <f t="shared" si="277"/>
        <v/>
      </c>
      <c r="DI533" s="49" t="str">
        <f t="shared" si="278"/>
        <v/>
      </c>
      <c r="DJ533" s="49" t="str">
        <f t="shared" si="279"/>
        <v/>
      </c>
      <c r="DK533" s="49" t="str">
        <f t="shared" si="280"/>
        <v/>
      </c>
      <c r="DL533" s="16" t="str">
        <f t="shared" si="281"/>
        <v/>
      </c>
      <c r="DN533" s="17" t="str">
        <f t="shared" si="282"/>
        <v>Dec 2020</v>
      </c>
    </row>
    <row r="534" spans="1:118" x14ac:dyDescent="0.25">
      <c r="A534" s="30"/>
      <c r="B534" s="102">
        <f>IF(B533="", "", IFERROR(IF(B533+1&gt;Settings!$G$25, "", B533+1), ""))</f>
        <v>44170</v>
      </c>
      <c r="C534" s="294"/>
      <c r="D534" s="295"/>
      <c r="E534" s="295"/>
      <c r="F534" s="295"/>
      <c r="G534" s="295"/>
      <c r="H534" s="295"/>
      <c r="I534" s="295"/>
      <c r="J534" s="295"/>
      <c r="K534" s="295"/>
      <c r="L534" s="295"/>
      <c r="M534" s="295"/>
      <c r="N534" s="295"/>
      <c r="O534" s="295"/>
      <c r="P534" s="295"/>
      <c r="Q534" s="296"/>
      <c r="R534" s="30"/>
      <c r="T534" s="17" t="str">
        <f>IF($B534="", "", IF($B534&lt;Settings!$G$23, "Old", "New"))</f>
        <v>New</v>
      </c>
      <c r="AL534" s="118" t="str">
        <f>IF(OR($B534="", C534="", C$10="", AL$9), "", IFERROR($B534+INDEX(Settings!$AF$19:$AF$33, MATCH(C$10, Settings!$Y$19:$Y$33, 0))+IF(INDEX(Settings!$AI$19:$AI$33, MATCH(C$10, Settings!$Y$19:$Y$33, 0))="", 0, INDEX($AO$2:$AU$8, MATCH(TEXT($B534, "ddd"), $AN$2:$AN$8, 0), MATCH(INDEX(Settings!$AI$19:$AI$33, MATCH(C$10, Settings!$Y$19:$Y$33, 0)), $AO$1:$AU$1, 0))), 0))</f>
        <v/>
      </c>
      <c r="AM534" s="119" t="str">
        <f>IF(OR($B534="", D534="", D$10="", AM$9), "", IFERROR($B534+INDEX(Settings!$AF$19:$AF$33, MATCH(D$10, Settings!$Y$19:$Y$33, 0))+IF(INDEX(Settings!$AI$19:$AI$33, MATCH(D$10, Settings!$Y$19:$Y$33, 0))="", 0, INDEX($AO$2:$AU$8, MATCH(TEXT($B534, "ddd"), $AN$2:$AN$8, 0), MATCH(INDEX(Settings!$AI$19:$AI$33, MATCH(D$10, Settings!$Y$19:$Y$33, 0)), $AO$1:$AU$1, 0))), 0))</f>
        <v/>
      </c>
      <c r="AN534" s="119" t="str">
        <f>IF(OR($B534="", E534="", E$10="", AN$9), "", IFERROR($B534+INDEX(Settings!$AF$19:$AF$33, MATCH(E$10, Settings!$Y$19:$Y$33, 0))+IF(INDEX(Settings!$AI$19:$AI$33, MATCH(E$10, Settings!$Y$19:$Y$33, 0))="", 0, INDEX($AO$2:$AU$8, MATCH(TEXT($B534, "ddd"), $AN$2:$AN$8, 0), MATCH(INDEX(Settings!$AI$19:$AI$33, MATCH(E$10, Settings!$Y$19:$Y$33, 0)), $AO$1:$AU$1, 0))), 0))</f>
        <v/>
      </c>
      <c r="AO534" s="119" t="str">
        <f>IF(OR($B534="", F534="", F$10="", AO$9), "", IFERROR($B534+INDEX(Settings!$AF$19:$AF$33, MATCH(F$10, Settings!$Y$19:$Y$33, 0))+IF(INDEX(Settings!$AI$19:$AI$33, MATCH(F$10, Settings!$Y$19:$Y$33, 0))="", 0, INDEX($AO$2:$AU$8, MATCH(TEXT($B534, "ddd"), $AN$2:$AN$8, 0), MATCH(INDEX(Settings!$AI$19:$AI$33, MATCH(F$10, Settings!$Y$19:$Y$33, 0)), $AO$1:$AU$1, 0))), 0))</f>
        <v/>
      </c>
      <c r="AP534" s="119" t="str">
        <f>IF(OR($B534="", G534="", G$10="", AP$9), "", IFERROR($B534+INDEX(Settings!$AF$19:$AF$33, MATCH(G$10, Settings!$Y$19:$Y$33, 0))+IF(INDEX(Settings!$AI$19:$AI$33, MATCH(G$10, Settings!$Y$19:$Y$33, 0))="", 0, INDEX($AO$2:$AU$8, MATCH(TEXT($B534, "ddd"), $AN$2:$AN$8, 0), MATCH(INDEX(Settings!$AI$19:$AI$33, MATCH(G$10, Settings!$Y$19:$Y$33, 0)), $AO$1:$AU$1, 0))), 0))</f>
        <v/>
      </c>
      <c r="AQ534" s="119" t="str">
        <f>IF(OR($B534="", H534="", H$10="", AQ$9), "", IFERROR($B534+INDEX(Settings!$AF$19:$AF$33, MATCH(H$10, Settings!$Y$19:$Y$33, 0))+IF(INDEX(Settings!$AI$19:$AI$33, MATCH(H$10, Settings!$Y$19:$Y$33, 0))="", 0, INDEX($AO$2:$AU$8, MATCH(TEXT($B534, "ddd"), $AN$2:$AN$8, 0), MATCH(INDEX(Settings!$AI$19:$AI$33, MATCH(H$10, Settings!$Y$19:$Y$33, 0)), $AO$1:$AU$1, 0))), 0))</f>
        <v/>
      </c>
      <c r="AR534" s="119" t="str">
        <f>IF(OR($B534="", I534="", I$10="", AR$9), "", IFERROR($B534+INDEX(Settings!$AF$19:$AF$33, MATCH(I$10, Settings!$Y$19:$Y$33, 0))+IF(INDEX(Settings!$AI$19:$AI$33, MATCH(I$10, Settings!$Y$19:$Y$33, 0))="", 0, INDEX($AO$2:$AU$8, MATCH(TEXT($B534, "ddd"), $AN$2:$AN$8, 0), MATCH(INDEX(Settings!$AI$19:$AI$33, MATCH(I$10, Settings!$Y$19:$Y$33, 0)), $AO$1:$AU$1, 0))), 0))</f>
        <v/>
      </c>
      <c r="AS534" s="119" t="str">
        <f>IF(OR($B534="", J534="", J$10="", AS$9), "", IFERROR($B534+INDEX(Settings!$AF$19:$AF$33, MATCH(J$10, Settings!$Y$19:$Y$33, 0))+IF(INDEX(Settings!$AI$19:$AI$33, MATCH(J$10, Settings!$Y$19:$Y$33, 0))="", 0, INDEX($AO$2:$AU$8, MATCH(TEXT($B534, "ddd"), $AN$2:$AN$8, 0), MATCH(INDEX(Settings!$AI$19:$AI$33, MATCH(J$10, Settings!$Y$19:$Y$33, 0)), $AO$1:$AU$1, 0))), 0))</f>
        <v/>
      </c>
      <c r="AT534" s="119" t="str">
        <f>IF(OR($B534="", K534="", K$10="", AT$9), "", IFERROR($B534+INDEX(Settings!$AF$19:$AF$33, MATCH(K$10, Settings!$Y$19:$Y$33, 0))+IF(INDEX(Settings!$AI$19:$AI$33, MATCH(K$10, Settings!$Y$19:$Y$33, 0))="", 0, INDEX($AO$2:$AU$8, MATCH(TEXT($B534, "ddd"), $AN$2:$AN$8, 0), MATCH(INDEX(Settings!$AI$19:$AI$33, MATCH(K$10, Settings!$Y$19:$Y$33, 0)), $AO$1:$AU$1, 0))), 0))</f>
        <v/>
      </c>
      <c r="AU534" s="119" t="str">
        <f>IF(OR($B534="", L534="", L$10="", AU$9), "", IFERROR($B534+INDEX(Settings!$AF$19:$AF$33, MATCH(L$10, Settings!$Y$19:$Y$33, 0))+IF(INDEX(Settings!$AI$19:$AI$33, MATCH(L$10, Settings!$Y$19:$Y$33, 0))="", 0, INDEX($AO$2:$AU$8, MATCH(TEXT($B534, "ddd"), $AN$2:$AN$8, 0), MATCH(INDEX(Settings!$AI$19:$AI$33, MATCH(L$10, Settings!$Y$19:$Y$33, 0)), $AO$1:$AU$1, 0))), 0))</f>
        <v/>
      </c>
      <c r="AV534" s="119" t="str">
        <f>IF(OR($B534="", M534="", M$10="", AV$9), "", IFERROR($B534+INDEX(Settings!$AF$19:$AF$33, MATCH(M$10, Settings!$Y$19:$Y$33, 0))+IF(INDEX(Settings!$AI$19:$AI$33, MATCH(M$10, Settings!$Y$19:$Y$33, 0))="", 0, INDEX($AO$2:$AU$8, MATCH(TEXT($B534, "ddd"), $AN$2:$AN$8, 0), MATCH(INDEX(Settings!$AI$19:$AI$33, MATCH(M$10, Settings!$Y$19:$Y$33, 0)), $AO$1:$AU$1, 0))), 0))</f>
        <v/>
      </c>
      <c r="AW534" s="119" t="str">
        <f>IF(OR($B534="", N534="", N$10="", AW$9), "", IFERROR($B534+INDEX(Settings!$AF$19:$AF$33, MATCH(N$10, Settings!$Y$19:$Y$33, 0))+IF(INDEX(Settings!$AI$19:$AI$33, MATCH(N$10, Settings!$Y$19:$Y$33, 0))="", 0, INDEX($AO$2:$AU$8, MATCH(TEXT($B534, "ddd"), $AN$2:$AN$8, 0), MATCH(INDEX(Settings!$AI$19:$AI$33, MATCH(N$10, Settings!$Y$19:$Y$33, 0)), $AO$1:$AU$1, 0))), 0))</f>
        <v/>
      </c>
      <c r="AX534" s="119" t="str">
        <f>IF(OR($B534="", O534="", O$10="", AX$9), "", IFERROR($B534+INDEX(Settings!$AF$19:$AF$33, MATCH(O$10, Settings!$Y$19:$Y$33, 0))+IF(INDEX(Settings!$AI$19:$AI$33, MATCH(O$10, Settings!$Y$19:$Y$33, 0))="", 0, INDEX($AO$2:$AU$8, MATCH(TEXT($B534, "ddd"), $AN$2:$AN$8, 0), MATCH(INDEX(Settings!$AI$19:$AI$33, MATCH(O$10, Settings!$Y$19:$Y$33, 0)), $AO$1:$AU$1, 0))), 0))</f>
        <v/>
      </c>
      <c r="AY534" s="119" t="str">
        <f>IF(OR($B534="", P534="", P$10="", AY$9), "", IFERROR($B534+INDEX(Settings!$AF$19:$AF$33, MATCH(P$10, Settings!$Y$19:$Y$33, 0))+IF(INDEX(Settings!$AI$19:$AI$33, MATCH(P$10, Settings!$Y$19:$Y$33, 0))="", 0, INDEX($AO$2:$AU$8, MATCH(TEXT($B534, "ddd"), $AN$2:$AN$8, 0), MATCH(INDEX(Settings!$AI$19:$AI$33, MATCH(P$10, Settings!$Y$19:$Y$33, 0)), $AO$1:$AU$1, 0))), 0))</f>
        <v/>
      </c>
      <c r="AZ534" s="120" t="str">
        <f>IF(OR($B534="", Q534="", Q$10="", AZ$9), "", IFERROR($B534+INDEX(Settings!$AF$19:$AF$33, MATCH(Q$10, Settings!$Y$19:$Y$33, 0))+IF(INDEX(Settings!$AI$19:$AI$33, MATCH(Q$10, Settings!$Y$19:$Y$33, 0))="", 0, INDEX($AO$2:$AU$8, MATCH(TEXT($B534, "ddd"), $AN$2:$AN$8, 0), MATCH(INDEX(Settings!$AI$19:$AI$33, MATCH(Q$10, Settings!$Y$19:$Y$33, 0)), $AO$1:$AU$1, 0))), 0))</f>
        <v/>
      </c>
      <c r="BB534" s="118" t="str">
        <f>IF(OR(C$10="", $B534="", C534="", BB$9=""), "", IFERROR(WORKDAY((DATE(YEAR($B534), MONTH($B534)+INDEX(Settings!$AM$19:$AM$33, MATCH(C$10, Settings!$Y$19:$Y$33, 0)), IF(INDEX(Settings!$AQ$19:$AQ$33, MATCH(C$10, Settings!$Y$19:$Y$33, 0))=0, DAY($B534), INDEX(Settings!$AQ$19:$AQ$33, MATCH(C$10, Settings!$Y$19:$Y$33, 0))))-1), 1, Settings!$AY$23:$AY$38), ""))</f>
        <v/>
      </c>
      <c r="BC534" s="119" t="str">
        <f>IF(OR(D$10="", $B534="", D534="", BC$9=""), "", IFERROR(WORKDAY((DATE(YEAR($B534), MONTH($B534)+INDEX(Settings!$AM$19:$AM$33, MATCH(D$10, Settings!$Y$19:$Y$33, 0)), IF(INDEX(Settings!$AQ$19:$AQ$33, MATCH(D$10, Settings!$Y$19:$Y$33, 0))=0, DAY($B534), INDEX(Settings!$AQ$19:$AQ$33, MATCH(D$10, Settings!$Y$19:$Y$33, 0))))-1), 1, Settings!$AY$23:$AY$38), ""))</f>
        <v/>
      </c>
      <c r="BD534" s="119" t="str">
        <f>IF(OR(E$10="", $B534="", E534="", BD$9=""), "", IFERROR(WORKDAY((DATE(YEAR($B534), MONTH($B534)+INDEX(Settings!$AM$19:$AM$33, MATCH(E$10, Settings!$Y$19:$Y$33, 0)), IF(INDEX(Settings!$AQ$19:$AQ$33, MATCH(E$10, Settings!$Y$19:$Y$33, 0))=0, DAY($B534), INDEX(Settings!$AQ$19:$AQ$33, MATCH(E$10, Settings!$Y$19:$Y$33, 0))))-1), 1, Settings!$AY$23:$AY$38), ""))</f>
        <v/>
      </c>
      <c r="BE534" s="119" t="str">
        <f>IF(OR(F$10="", $B534="", F534="", BE$9=""), "", IFERROR(WORKDAY((DATE(YEAR($B534), MONTH($B534)+INDEX(Settings!$AM$19:$AM$33, MATCH(F$10, Settings!$Y$19:$Y$33, 0)), IF(INDEX(Settings!$AQ$19:$AQ$33, MATCH(F$10, Settings!$Y$19:$Y$33, 0))=0, DAY($B534), INDEX(Settings!$AQ$19:$AQ$33, MATCH(F$10, Settings!$Y$19:$Y$33, 0))))-1), 1, Settings!$AY$23:$AY$38), ""))</f>
        <v/>
      </c>
      <c r="BF534" s="119" t="str">
        <f>IF(OR(G$10="", $B534="", G534="", BF$9=""), "", IFERROR(WORKDAY((DATE(YEAR($B534), MONTH($B534)+INDEX(Settings!$AM$19:$AM$33, MATCH(G$10, Settings!$Y$19:$Y$33, 0)), IF(INDEX(Settings!$AQ$19:$AQ$33, MATCH(G$10, Settings!$Y$19:$Y$33, 0))=0, DAY($B534), INDEX(Settings!$AQ$19:$AQ$33, MATCH(G$10, Settings!$Y$19:$Y$33, 0))))-1), 1, Settings!$AY$23:$AY$38), ""))</f>
        <v/>
      </c>
      <c r="BG534" s="119" t="str">
        <f>IF(OR(H$10="", $B534="", H534="", BG$9=""), "", IFERROR(WORKDAY((DATE(YEAR($B534), MONTH($B534)+INDEX(Settings!$AM$19:$AM$33, MATCH(H$10, Settings!$Y$19:$Y$33, 0)), IF(INDEX(Settings!$AQ$19:$AQ$33, MATCH(H$10, Settings!$Y$19:$Y$33, 0))=0, DAY($B534), INDEX(Settings!$AQ$19:$AQ$33, MATCH(H$10, Settings!$Y$19:$Y$33, 0))))-1), 1, Settings!$AY$23:$AY$38), ""))</f>
        <v/>
      </c>
      <c r="BH534" s="119" t="str">
        <f>IF(OR(I$10="", $B534="", I534="", BH$9=""), "", IFERROR(WORKDAY((DATE(YEAR($B534), MONTH($B534)+INDEX(Settings!$AM$19:$AM$33, MATCH(I$10, Settings!$Y$19:$Y$33, 0)), IF(INDEX(Settings!$AQ$19:$AQ$33, MATCH(I$10, Settings!$Y$19:$Y$33, 0))=0, DAY($B534), INDEX(Settings!$AQ$19:$AQ$33, MATCH(I$10, Settings!$Y$19:$Y$33, 0))))-1), 1, Settings!$AY$23:$AY$38), ""))</f>
        <v/>
      </c>
      <c r="BI534" s="119" t="str">
        <f>IF(OR(J$10="", $B534="", J534="", BI$9=""), "", IFERROR(WORKDAY((DATE(YEAR($B534), MONTH($B534)+INDEX(Settings!$AM$19:$AM$33, MATCH(J$10, Settings!$Y$19:$Y$33, 0)), IF(INDEX(Settings!$AQ$19:$AQ$33, MATCH(J$10, Settings!$Y$19:$Y$33, 0))=0, DAY($B534), INDEX(Settings!$AQ$19:$AQ$33, MATCH(J$10, Settings!$Y$19:$Y$33, 0))))-1), 1, Settings!$AY$23:$AY$38), ""))</f>
        <v/>
      </c>
      <c r="BJ534" s="119" t="str">
        <f>IF(OR(K$10="", $B534="", K534="", BJ$9=""), "", IFERROR(WORKDAY((DATE(YEAR($B534), MONTH($B534)+INDEX(Settings!$AM$19:$AM$33, MATCH(K$10, Settings!$Y$19:$Y$33, 0)), IF(INDEX(Settings!$AQ$19:$AQ$33, MATCH(K$10, Settings!$Y$19:$Y$33, 0))=0, DAY($B534), INDEX(Settings!$AQ$19:$AQ$33, MATCH(K$10, Settings!$Y$19:$Y$33, 0))))-1), 1, Settings!$AY$23:$AY$38), ""))</f>
        <v/>
      </c>
      <c r="BK534" s="119" t="str">
        <f>IF(OR(L$10="", $B534="", L534="", BK$9=""), "", IFERROR(WORKDAY((DATE(YEAR($B534), MONTH($B534)+INDEX(Settings!$AM$19:$AM$33, MATCH(L$10, Settings!$Y$19:$Y$33, 0)), IF(INDEX(Settings!$AQ$19:$AQ$33, MATCH(L$10, Settings!$Y$19:$Y$33, 0))=0, DAY($B534), INDEX(Settings!$AQ$19:$AQ$33, MATCH(L$10, Settings!$Y$19:$Y$33, 0))))-1), 1, Settings!$AY$23:$AY$38), ""))</f>
        <v/>
      </c>
      <c r="BL534" s="119" t="str">
        <f>IF(OR(M$10="", $B534="", M534="", BL$9=""), "", IFERROR(WORKDAY((DATE(YEAR($B534), MONTH($B534)+INDEX(Settings!$AM$19:$AM$33, MATCH(M$10, Settings!$Y$19:$Y$33, 0)), IF(INDEX(Settings!$AQ$19:$AQ$33, MATCH(M$10, Settings!$Y$19:$Y$33, 0))=0, DAY($B534), INDEX(Settings!$AQ$19:$AQ$33, MATCH(M$10, Settings!$Y$19:$Y$33, 0))))-1), 1, Settings!$AY$23:$AY$38), ""))</f>
        <v/>
      </c>
      <c r="BM534" s="119" t="str">
        <f>IF(OR(N$10="", $B534="", N534="", BM$9=""), "", IFERROR(WORKDAY((DATE(YEAR($B534), MONTH($B534)+INDEX(Settings!$AM$19:$AM$33, MATCH(N$10, Settings!$Y$19:$Y$33, 0)), IF(INDEX(Settings!$AQ$19:$AQ$33, MATCH(N$10, Settings!$Y$19:$Y$33, 0))=0, DAY($B534), INDEX(Settings!$AQ$19:$AQ$33, MATCH(N$10, Settings!$Y$19:$Y$33, 0))))-1), 1, Settings!$AY$23:$AY$38), ""))</f>
        <v/>
      </c>
      <c r="BN534" s="119" t="str">
        <f>IF(OR(O$10="", $B534="", O534="", BN$9=""), "", IFERROR(WORKDAY((DATE(YEAR($B534), MONTH($B534)+INDEX(Settings!$AM$19:$AM$33, MATCH(O$10, Settings!$Y$19:$Y$33, 0)), IF(INDEX(Settings!$AQ$19:$AQ$33, MATCH(O$10, Settings!$Y$19:$Y$33, 0))=0, DAY($B534), INDEX(Settings!$AQ$19:$AQ$33, MATCH(O$10, Settings!$Y$19:$Y$33, 0))))-1), 1, Settings!$AY$23:$AY$38), ""))</f>
        <v/>
      </c>
      <c r="BO534" s="119" t="str">
        <f>IF(OR(P$10="", $B534="", P534="", BO$9=""), "", IFERROR(WORKDAY((DATE(YEAR($B534), MONTH($B534)+INDEX(Settings!$AM$19:$AM$33, MATCH(P$10, Settings!$Y$19:$Y$33, 0)), IF(INDEX(Settings!$AQ$19:$AQ$33, MATCH(P$10, Settings!$Y$19:$Y$33, 0))=0, DAY($B534), INDEX(Settings!$AQ$19:$AQ$33, MATCH(P$10, Settings!$Y$19:$Y$33, 0))))-1), 1, Settings!$AY$23:$AY$38), ""))</f>
        <v/>
      </c>
      <c r="BP534" s="120" t="str">
        <f>IF(OR(Q$10="", $B534="", Q534="", BP$9=""), "", IFERROR(WORKDAY((DATE(YEAR($B534), MONTH($B534)+INDEX(Settings!$AM$19:$AM$33, MATCH(Q$10, Settings!$Y$19:$Y$33, 0)), IF(INDEX(Settings!$AQ$19:$AQ$33, MATCH(Q$10, Settings!$Y$19:$Y$33, 0))=0, DAY($B534), INDEX(Settings!$AQ$19:$AQ$33, MATCH(Q$10, Settings!$Y$19:$Y$33, 0))))-1), 1, Settings!$AY$23:$AY$38), ""))</f>
        <v/>
      </c>
      <c r="BR534" s="118" t="str">
        <f>IF(BB534="", "", IF(BB534&lt;=$B534, WORKDAY(DATE(YEAR($BB534), MONTH(BB534)+1, DAY(BB534)-1), 1, Settings!$AY$23:$AY$38), BB534))</f>
        <v/>
      </c>
      <c r="BS534" s="119" t="str">
        <f>IF(BC534="", "", IF(BC534&lt;=$B534, WORKDAY(DATE(YEAR($BB534), MONTH(BC534)+1, DAY(BC534)-1), 1, Settings!$AY$23:$AY$38), BC534))</f>
        <v/>
      </c>
      <c r="BT534" s="119" t="str">
        <f>IF(BD534="", "", IF(BD534&lt;=$B534, WORKDAY(DATE(YEAR($BB534), MONTH(BD534)+1, DAY(BD534)-1), 1, Settings!$AY$23:$AY$38), BD534))</f>
        <v/>
      </c>
      <c r="BU534" s="119" t="str">
        <f>IF(BE534="", "", IF(BE534&lt;=$B534, WORKDAY(DATE(YEAR($BB534), MONTH(BE534)+1, DAY(BE534)-1), 1, Settings!$AY$23:$AY$38), BE534))</f>
        <v/>
      </c>
      <c r="BV534" s="119" t="str">
        <f>IF(BF534="", "", IF(BF534&lt;=$B534, WORKDAY(DATE(YEAR($BB534), MONTH(BF534)+1, DAY(BF534)-1), 1, Settings!$AY$23:$AY$38), BF534))</f>
        <v/>
      </c>
      <c r="BW534" s="119" t="str">
        <f>IF(BG534="", "", IF(BG534&lt;=$B534, WORKDAY(DATE(YEAR($BB534), MONTH(BG534)+1, DAY(BG534)-1), 1, Settings!$AY$23:$AY$38), BG534))</f>
        <v/>
      </c>
      <c r="BX534" s="119" t="str">
        <f>IF(BH534="", "", IF(BH534&lt;=$B534, WORKDAY(DATE(YEAR($BB534), MONTH(BH534)+1, DAY(BH534)-1), 1, Settings!$AY$23:$AY$38), BH534))</f>
        <v/>
      </c>
      <c r="BY534" s="119" t="str">
        <f>IF(BI534="", "", IF(BI534&lt;=$B534, WORKDAY(DATE(YEAR($BB534), MONTH(BI534)+1, DAY(BI534)-1), 1, Settings!$AY$23:$AY$38), BI534))</f>
        <v/>
      </c>
      <c r="BZ534" s="119" t="str">
        <f>IF(BJ534="", "", IF(BJ534&lt;=$B534, WORKDAY(DATE(YEAR($BB534), MONTH(BJ534)+1, DAY(BJ534)-1), 1, Settings!$AY$23:$AY$38), BJ534))</f>
        <v/>
      </c>
      <c r="CA534" s="119" t="str">
        <f>IF(BK534="", "", IF(BK534&lt;=$B534, WORKDAY(DATE(YEAR($BB534), MONTH(BK534)+1, DAY(BK534)-1), 1, Settings!$AY$23:$AY$38), BK534))</f>
        <v/>
      </c>
      <c r="CB534" s="119" t="str">
        <f>IF(BL534="", "", IF(BL534&lt;=$B534, WORKDAY(DATE(YEAR($BB534), MONTH(BL534)+1, DAY(BL534)-1), 1, Settings!$AY$23:$AY$38), BL534))</f>
        <v/>
      </c>
      <c r="CC534" s="119" t="str">
        <f>IF(BM534="", "", IF(BM534&lt;=$B534, WORKDAY(DATE(YEAR($BB534), MONTH(BM534)+1, DAY(BM534)-1), 1, Settings!$AY$23:$AY$38), BM534))</f>
        <v/>
      </c>
      <c r="CD534" s="119" t="str">
        <f>IF(BN534="", "", IF(BN534&lt;=$B534, WORKDAY(DATE(YEAR($BB534), MONTH(BN534)+1, DAY(BN534)-1), 1, Settings!$AY$23:$AY$38), BN534))</f>
        <v/>
      </c>
      <c r="CE534" s="119" t="str">
        <f>IF(BO534="", "", IF(BO534&lt;=$B534, WORKDAY(DATE(YEAR($BB534), MONTH(BO534)+1, DAY(BO534)-1), 1, Settings!$AY$23:$AY$38), BO534))</f>
        <v/>
      </c>
      <c r="CF534" s="120" t="str">
        <f>IF(BP534="", "", IF(BP534&lt;=$B534, WORKDAY(DATE(YEAR($BB534), MONTH(BP534)+1, DAY(BP534)-1), 1, Settings!$AY$23:$AY$38), BP534))</f>
        <v/>
      </c>
      <c r="CH534" s="48" t="str">
        <f t="shared" si="252"/>
        <v/>
      </c>
      <c r="CI534" s="49" t="str">
        <f t="shared" si="253"/>
        <v/>
      </c>
      <c r="CJ534" s="49" t="str">
        <f t="shared" si="254"/>
        <v/>
      </c>
      <c r="CK534" s="49" t="str">
        <f t="shared" si="255"/>
        <v/>
      </c>
      <c r="CL534" s="49" t="str">
        <f t="shared" si="256"/>
        <v/>
      </c>
      <c r="CM534" s="49" t="str">
        <f t="shared" si="257"/>
        <v/>
      </c>
      <c r="CN534" s="49" t="str">
        <f t="shared" si="258"/>
        <v/>
      </c>
      <c r="CO534" s="49" t="str">
        <f t="shared" si="259"/>
        <v/>
      </c>
      <c r="CP534" s="49" t="str">
        <f t="shared" si="260"/>
        <v/>
      </c>
      <c r="CQ534" s="49" t="str">
        <f t="shared" si="261"/>
        <v/>
      </c>
      <c r="CR534" s="49" t="str">
        <f t="shared" si="262"/>
        <v/>
      </c>
      <c r="CS534" s="49" t="str">
        <f t="shared" si="263"/>
        <v/>
      </c>
      <c r="CT534" s="49" t="str">
        <f t="shared" si="264"/>
        <v/>
      </c>
      <c r="CU534" s="49" t="str">
        <f t="shared" si="265"/>
        <v/>
      </c>
      <c r="CV534" s="16" t="str">
        <f t="shared" si="266"/>
        <v/>
      </c>
      <c r="CX534" s="48" t="str">
        <f t="shared" si="267"/>
        <v/>
      </c>
      <c r="CY534" s="49" t="str">
        <f t="shared" si="268"/>
        <v/>
      </c>
      <c r="CZ534" s="49" t="str">
        <f t="shared" si="269"/>
        <v/>
      </c>
      <c r="DA534" s="49" t="str">
        <f t="shared" si="270"/>
        <v/>
      </c>
      <c r="DB534" s="49" t="str">
        <f t="shared" si="271"/>
        <v/>
      </c>
      <c r="DC534" s="49" t="str">
        <f t="shared" si="272"/>
        <v/>
      </c>
      <c r="DD534" s="49" t="str">
        <f t="shared" si="273"/>
        <v/>
      </c>
      <c r="DE534" s="49" t="str">
        <f t="shared" si="274"/>
        <v/>
      </c>
      <c r="DF534" s="49" t="str">
        <f t="shared" si="275"/>
        <v/>
      </c>
      <c r="DG534" s="49" t="str">
        <f t="shared" si="276"/>
        <v/>
      </c>
      <c r="DH534" s="49" t="str">
        <f t="shared" si="277"/>
        <v/>
      </c>
      <c r="DI534" s="49" t="str">
        <f t="shared" si="278"/>
        <v/>
      </c>
      <c r="DJ534" s="49" t="str">
        <f t="shared" si="279"/>
        <v/>
      </c>
      <c r="DK534" s="49" t="str">
        <f t="shared" si="280"/>
        <v/>
      </c>
      <c r="DL534" s="16" t="str">
        <f t="shared" si="281"/>
        <v/>
      </c>
      <c r="DN534" s="17" t="str">
        <f t="shared" si="282"/>
        <v>Dec 2020</v>
      </c>
    </row>
    <row r="535" spans="1:118" x14ac:dyDescent="0.25">
      <c r="A535" s="30"/>
      <c r="B535" s="102">
        <f>IF(B534="", "", IFERROR(IF(B534+1&gt;Settings!$G$25, "", B534+1), ""))</f>
        <v>44171</v>
      </c>
      <c r="C535" s="294"/>
      <c r="D535" s="295"/>
      <c r="E535" s="295"/>
      <c r="F535" s="295"/>
      <c r="G535" s="295"/>
      <c r="H535" s="295"/>
      <c r="I535" s="295"/>
      <c r="J535" s="295"/>
      <c r="K535" s="295"/>
      <c r="L535" s="295"/>
      <c r="M535" s="295"/>
      <c r="N535" s="295"/>
      <c r="O535" s="295"/>
      <c r="P535" s="295"/>
      <c r="Q535" s="296"/>
      <c r="R535" s="30"/>
      <c r="T535" s="17" t="str">
        <f>IF($B535="", "", IF($B535&lt;Settings!$G$23, "Old", "New"))</f>
        <v>New</v>
      </c>
      <c r="AL535" s="118" t="str">
        <f>IF(OR($B535="", C535="", C$10="", AL$9), "", IFERROR($B535+INDEX(Settings!$AF$19:$AF$33, MATCH(C$10, Settings!$Y$19:$Y$33, 0))+IF(INDEX(Settings!$AI$19:$AI$33, MATCH(C$10, Settings!$Y$19:$Y$33, 0))="", 0, INDEX($AO$2:$AU$8, MATCH(TEXT($B535, "ddd"), $AN$2:$AN$8, 0), MATCH(INDEX(Settings!$AI$19:$AI$33, MATCH(C$10, Settings!$Y$19:$Y$33, 0)), $AO$1:$AU$1, 0))), 0))</f>
        <v/>
      </c>
      <c r="AM535" s="119" t="str">
        <f>IF(OR($B535="", D535="", D$10="", AM$9), "", IFERROR($B535+INDEX(Settings!$AF$19:$AF$33, MATCH(D$10, Settings!$Y$19:$Y$33, 0))+IF(INDEX(Settings!$AI$19:$AI$33, MATCH(D$10, Settings!$Y$19:$Y$33, 0))="", 0, INDEX($AO$2:$AU$8, MATCH(TEXT($B535, "ddd"), $AN$2:$AN$8, 0), MATCH(INDEX(Settings!$AI$19:$AI$33, MATCH(D$10, Settings!$Y$19:$Y$33, 0)), $AO$1:$AU$1, 0))), 0))</f>
        <v/>
      </c>
      <c r="AN535" s="119" t="str">
        <f>IF(OR($B535="", E535="", E$10="", AN$9), "", IFERROR($B535+INDEX(Settings!$AF$19:$AF$33, MATCH(E$10, Settings!$Y$19:$Y$33, 0))+IF(INDEX(Settings!$AI$19:$AI$33, MATCH(E$10, Settings!$Y$19:$Y$33, 0))="", 0, INDEX($AO$2:$AU$8, MATCH(TEXT($B535, "ddd"), $AN$2:$AN$8, 0), MATCH(INDEX(Settings!$AI$19:$AI$33, MATCH(E$10, Settings!$Y$19:$Y$33, 0)), $AO$1:$AU$1, 0))), 0))</f>
        <v/>
      </c>
      <c r="AO535" s="119" t="str">
        <f>IF(OR($B535="", F535="", F$10="", AO$9), "", IFERROR($B535+INDEX(Settings!$AF$19:$AF$33, MATCH(F$10, Settings!$Y$19:$Y$33, 0))+IF(INDEX(Settings!$AI$19:$AI$33, MATCH(F$10, Settings!$Y$19:$Y$33, 0))="", 0, INDEX($AO$2:$AU$8, MATCH(TEXT($B535, "ddd"), $AN$2:$AN$8, 0), MATCH(INDEX(Settings!$AI$19:$AI$33, MATCH(F$10, Settings!$Y$19:$Y$33, 0)), $AO$1:$AU$1, 0))), 0))</f>
        <v/>
      </c>
      <c r="AP535" s="119" t="str">
        <f>IF(OR($B535="", G535="", G$10="", AP$9), "", IFERROR($B535+INDEX(Settings!$AF$19:$AF$33, MATCH(G$10, Settings!$Y$19:$Y$33, 0))+IF(INDEX(Settings!$AI$19:$AI$33, MATCH(G$10, Settings!$Y$19:$Y$33, 0))="", 0, INDEX($AO$2:$AU$8, MATCH(TEXT($B535, "ddd"), $AN$2:$AN$8, 0), MATCH(INDEX(Settings!$AI$19:$AI$33, MATCH(G$10, Settings!$Y$19:$Y$33, 0)), $AO$1:$AU$1, 0))), 0))</f>
        <v/>
      </c>
      <c r="AQ535" s="119" t="str">
        <f>IF(OR($B535="", H535="", H$10="", AQ$9), "", IFERROR($B535+INDEX(Settings!$AF$19:$AF$33, MATCH(H$10, Settings!$Y$19:$Y$33, 0))+IF(INDEX(Settings!$AI$19:$AI$33, MATCH(H$10, Settings!$Y$19:$Y$33, 0))="", 0, INDEX($AO$2:$AU$8, MATCH(TEXT($B535, "ddd"), $AN$2:$AN$8, 0), MATCH(INDEX(Settings!$AI$19:$AI$33, MATCH(H$10, Settings!$Y$19:$Y$33, 0)), $AO$1:$AU$1, 0))), 0))</f>
        <v/>
      </c>
      <c r="AR535" s="119" t="str">
        <f>IF(OR($B535="", I535="", I$10="", AR$9), "", IFERROR($B535+INDEX(Settings!$AF$19:$AF$33, MATCH(I$10, Settings!$Y$19:$Y$33, 0))+IF(INDEX(Settings!$AI$19:$AI$33, MATCH(I$10, Settings!$Y$19:$Y$33, 0))="", 0, INDEX($AO$2:$AU$8, MATCH(TEXT($B535, "ddd"), $AN$2:$AN$8, 0), MATCH(INDEX(Settings!$AI$19:$AI$33, MATCH(I$10, Settings!$Y$19:$Y$33, 0)), $AO$1:$AU$1, 0))), 0))</f>
        <v/>
      </c>
      <c r="AS535" s="119" t="str">
        <f>IF(OR($B535="", J535="", J$10="", AS$9), "", IFERROR($B535+INDEX(Settings!$AF$19:$AF$33, MATCH(J$10, Settings!$Y$19:$Y$33, 0))+IF(INDEX(Settings!$AI$19:$AI$33, MATCH(J$10, Settings!$Y$19:$Y$33, 0))="", 0, INDEX($AO$2:$AU$8, MATCH(TEXT($B535, "ddd"), $AN$2:$AN$8, 0), MATCH(INDEX(Settings!$AI$19:$AI$33, MATCH(J$10, Settings!$Y$19:$Y$33, 0)), $AO$1:$AU$1, 0))), 0))</f>
        <v/>
      </c>
      <c r="AT535" s="119" t="str">
        <f>IF(OR($B535="", K535="", K$10="", AT$9), "", IFERROR($B535+INDEX(Settings!$AF$19:$AF$33, MATCH(K$10, Settings!$Y$19:$Y$33, 0))+IF(INDEX(Settings!$AI$19:$AI$33, MATCH(K$10, Settings!$Y$19:$Y$33, 0))="", 0, INDEX($AO$2:$AU$8, MATCH(TEXT($B535, "ddd"), $AN$2:$AN$8, 0), MATCH(INDEX(Settings!$AI$19:$AI$33, MATCH(K$10, Settings!$Y$19:$Y$33, 0)), $AO$1:$AU$1, 0))), 0))</f>
        <v/>
      </c>
      <c r="AU535" s="119" t="str">
        <f>IF(OR($B535="", L535="", L$10="", AU$9), "", IFERROR($B535+INDEX(Settings!$AF$19:$AF$33, MATCH(L$10, Settings!$Y$19:$Y$33, 0))+IF(INDEX(Settings!$AI$19:$AI$33, MATCH(L$10, Settings!$Y$19:$Y$33, 0))="", 0, INDEX($AO$2:$AU$8, MATCH(TEXT($B535, "ddd"), $AN$2:$AN$8, 0), MATCH(INDEX(Settings!$AI$19:$AI$33, MATCH(L$10, Settings!$Y$19:$Y$33, 0)), $AO$1:$AU$1, 0))), 0))</f>
        <v/>
      </c>
      <c r="AV535" s="119" t="str">
        <f>IF(OR($B535="", M535="", M$10="", AV$9), "", IFERROR($B535+INDEX(Settings!$AF$19:$AF$33, MATCH(M$10, Settings!$Y$19:$Y$33, 0))+IF(INDEX(Settings!$AI$19:$AI$33, MATCH(M$10, Settings!$Y$19:$Y$33, 0))="", 0, INDEX($AO$2:$AU$8, MATCH(TEXT($B535, "ddd"), $AN$2:$AN$8, 0), MATCH(INDEX(Settings!$AI$19:$AI$33, MATCH(M$10, Settings!$Y$19:$Y$33, 0)), $AO$1:$AU$1, 0))), 0))</f>
        <v/>
      </c>
      <c r="AW535" s="119" t="str">
        <f>IF(OR($B535="", N535="", N$10="", AW$9), "", IFERROR($B535+INDEX(Settings!$AF$19:$AF$33, MATCH(N$10, Settings!$Y$19:$Y$33, 0))+IF(INDEX(Settings!$AI$19:$AI$33, MATCH(N$10, Settings!$Y$19:$Y$33, 0))="", 0, INDEX($AO$2:$AU$8, MATCH(TEXT($B535, "ddd"), $AN$2:$AN$8, 0), MATCH(INDEX(Settings!$AI$19:$AI$33, MATCH(N$10, Settings!$Y$19:$Y$33, 0)), $AO$1:$AU$1, 0))), 0))</f>
        <v/>
      </c>
      <c r="AX535" s="119" t="str">
        <f>IF(OR($B535="", O535="", O$10="", AX$9), "", IFERROR($B535+INDEX(Settings!$AF$19:$AF$33, MATCH(O$10, Settings!$Y$19:$Y$33, 0))+IF(INDEX(Settings!$AI$19:$AI$33, MATCH(O$10, Settings!$Y$19:$Y$33, 0))="", 0, INDEX($AO$2:$AU$8, MATCH(TEXT($B535, "ddd"), $AN$2:$AN$8, 0), MATCH(INDEX(Settings!$AI$19:$AI$33, MATCH(O$10, Settings!$Y$19:$Y$33, 0)), $AO$1:$AU$1, 0))), 0))</f>
        <v/>
      </c>
      <c r="AY535" s="119" t="str">
        <f>IF(OR($B535="", P535="", P$10="", AY$9), "", IFERROR($B535+INDEX(Settings!$AF$19:$AF$33, MATCH(P$10, Settings!$Y$19:$Y$33, 0))+IF(INDEX(Settings!$AI$19:$AI$33, MATCH(P$10, Settings!$Y$19:$Y$33, 0))="", 0, INDEX($AO$2:$AU$8, MATCH(TEXT($B535, "ddd"), $AN$2:$AN$8, 0), MATCH(INDEX(Settings!$AI$19:$AI$33, MATCH(P$10, Settings!$Y$19:$Y$33, 0)), $AO$1:$AU$1, 0))), 0))</f>
        <v/>
      </c>
      <c r="AZ535" s="120" t="str">
        <f>IF(OR($B535="", Q535="", Q$10="", AZ$9), "", IFERROR($B535+INDEX(Settings!$AF$19:$AF$33, MATCH(Q$10, Settings!$Y$19:$Y$33, 0))+IF(INDEX(Settings!$AI$19:$AI$33, MATCH(Q$10, Settings!$Y$19:$Y$33, 0))="", 0, INDEX($AO$2:$AU$8, MATCH(TEXT($B535, "ddd"), $AN$2:$AN$8, 0), MATCH(INDEX(Settings!$AI$19:$AI$33, MATCH(Q$10, Settings!$Y$19:$Y$33, 0)), $AO$1:$AU$1, 0))), 0))</f>
        <v/>
      </c>
      <c r="BB535" s="118" t="str">
        <f>IF(OR(C$10="", $B535="", C535="", BB$9=""), "", IFERROR(WORKDAY((DATE(YEAR($B535), MONTH($B535)+INDEX(Settings!$AM$19:$AM$33, MATCH(C$10, Settings!$Y$19:$Y$33, 0)), IF(INDEX(Settings!$AQ$19:$AQ$33, MATCH(C$10, Settings!$Y$19:$Y$33, 0))=0, DAY($B535), INDEX(Settings!$AQ$19:$AQ$33, MATCH(C$10, Settings!$Y$19:$Y$33, 0))))-1), 1, Settings!$AY$23:$AY$38), ""))</f>
        <v/>
      </c>
      <c r="BC535" s="119" t="str">
        <f>IF(OR(D$10="", $B535="", D535="", BC$9=""), "", IFERROR(WORKDAY((DATE(YEAR($B535), MONTH($B535)+INDEX(Settings!$AM$19:$AM$33, MATCH(D$10, Settings!$Y$19:$Y$33, 0)), IF(INDEX(Settings!$AQ$19:$AQ$33, MATCH(D$10, Settings!$Y$19:$Y$33, 0))=0, DAY($B535), INDEX(Settings!$AQ$19:$AQ$33, MATCH(D$10, Settings!$Y$19:$Y$33, 0))))-1), 1, Settings!$AY$23:$AY$38), ""))</f>
        <v/>
      </c>
      <c r="BD535" s="119" t="str">
        <f>IF(OR(E$10="", $B535="", E535="", BD$9=""), "", IFERROR(WORKDAY((DATE(YEAR($B535), MONTH($B535)+INDEX(Settings!$AM$19:$AM$33, MATCH(E$10, Settings!$Y$19:$Y$33, 0)), IF(INDEX(Settings!$AQ$19:$AQ$33, MATCH(E$10, Settings!$Y$19:$Y$33, 0))=0, DAY($B535), INDEX(Settings!$AQ$19:$AQ$33, MATCH(E$10, Settings!$Y$19:$Y$33, 0))))-1), 1, Settings!$AY$23:$AY$38), ""))</f>
        <v/>
      </c>
      <c r="BE535" s="119" t="str">
        <f>IF(OR(F$10="", $B535="", F535="", BE$9=""), "", IFERROR(WORKDAY((DATE(YEAR($B535), MONTH($B535)+INDEX(Settings!$AM$19:$AM$33, MATCH(F$10, Settings!$Y$19:$Y$33, 0)), IF(INDEX(Settings!$AQ$19:$AQ$33, MATCH(F$10, Settings!$Y$19:$Y$33, 0))=0, DAY($B535), INDEX(Settings!$AQ$19:$AQ$33, MATCH(F$10, Settings!$Y$19:$Y$33, 0))))-1), 1, Settings!$AY$23:$AY$38), ""))</f>
        <v/>
      </c>
      <c r="BF535" s="119" t="str">
        <f>IF(OR(G$10="", $B535="", G535="", BF$9=""), "", IFERROR(WORKDAY((DATE(YEAR($B535), MONTH($B535)+INDEX(Settings!$AM$19:$AM$33, MATCH(G$10, Settings!$Y$19:$Y$33, 0)), IF(INDEX(Settings!$AQ$19:$AQ$33, MATCH(G$10, Settings!$Y$19:$Y$33, 0))=0, DAY($B535), INDEX(Settings!$AQ$19:$AQ$33, MATCH(G$10, Settings!$Y$19:$Y$33, 0))))-1), 1, Settings!$AY$23:$AY$38), ""))</f>
        <v/>
      </c>
      <c r="BG535" s="119" t="str">
        <f>IF(OR(H$10="", $B535="", H535="", BG$9=""), "", IFERROR(WORKDAY((DATE(YEAR($B535), MONTH($B535)+INDEX(Settings!$AM$19:$AM$33, MATCH(H$10, Settings!$Y$19:$Y$33, 0)), IF(INDEX(Settings!$AQ$19:$AQ$33, MATCH(H$10, Settings!$Y$19:$Y$33, 0))=0, DAY($B535), INDEX(Settings!$AQ$19:$AQ$33, MATCH(H$10, Settings!$Y$19:$Y$33, 0))))-1), 1, Settings!$AY$23:$AY$38), ""))</f>
        <v/>
      </c>
      <c r="BH535" s="119" t="str">
        <f>IF(OR(I$10="", $B535="", I535="", BH$9=""), "", IFERROR(WORKDAY((DATE(YEAR($B535), MONTH($B535)+INDEX(Settings!$AM$19:$AM$33, MATCH(I$10, Settings!$Y$19:$Y$33, 0)), IF(INDEX(Settings!$AQ$19:$AQ$33, MATCH(I$10, Settings!$Y$19:$Y$33, 0))=0, DAY($B535), INDEX(Settings!$AQ$19:$AQ$33, MATCH(I$10, Settings!$Y$19:$Y$33, 0))))-1), 1, Settings!$AY$23:$AY$38), ""))</f>
        <v/>
      </c>
      <c r="BI535" s="119" t="str">
        <f>IF(OR(J$10="", $B535="", J535="", BI$9=""), "", IFERROR(WORKDAY((DATE(YEAR($B535), MONTH($B535)+INDEX(Settings!$AM$19:$AM$33, MATCH(J$10, Settings!$Y$19:$Y$33, 0)), IF(INDEX(Settings!$AQ$19:$AQ$33, MATCH(J$10, Settings!$Y$19:$Y$33, 0))=0, DAY($B535), INDEX(Settings!$AQ$19:$AQ$33, MATCH(J$10, Settings!$Y$19:$Y$33, 0))))-1), 1, Settings!$AY$23:$AY$38), ""))</f>
        <v/>
      </c>
      <c r="BJ535" s="119" t="str">
        <f>IF(OR(K$10="", $B535="", K535="", BJ$9=""), "", IFERROR(WORKDAY((DATE(YEAR($B535), MONTH($B535)+INDEX(Settings!$AM$19:$AM$33, MATCH(K$10, Settings!$Y$19:$Y$33, 0)), IF(INDEX(Settings!$AQ$19:$AQ$33, MATCH(K$10, Settings!$Y$19:$Y$33, 0))=0, DAY($B535), INDEX(Settings!$AQ$19:$AQ$33, MATCH(K$10, Settings!$Y$19:$Y$33, 0))))-1), 1, Settings!$AY$23:$AY$38), ""))</f>
        <v/>
      </c>
      <c r="BK535" s="119" t="str">
        <f>IF(OR(L$10="", $B535="", L535="", BK$9=""), "", IFERROR(WORKDAY((DATE(YEAR($B535), MONTH($B535)+INDEX(Settings!$AM$19:$AM$33, MATCH(L$10, Settings!$Y$19:$Y$33, 0)), IF(INDEX(Settings!$AQ$19:$AQ$33, MATCH(L$10, Settings!$Y$19:$Y$33, 0))=0, DAY($B535), INDEX(Settings!$AQ$19:$AQ$33, MATCH(L$10, Settings!$Y$19:$Y$33, 0))))-1), 1, Settings!$AY$23:$AY$38), ""))</f>
        <v/>
      </c>
      <c r="BL535" s="119" t="str">
        <f>IF(OR(M$10="", $B535="", M535="", BL$9=""), "", IFERROR(WORKDAY((DATE(YEAR($B535), MONTH($B535)+INDEX(Settings!$AM$19:$AM$33, MATCH(M$10, Settings!$Y$19:$Y$33, 0)), IF(INDEX(Settings!$AQ$19:$AQ$33, MATCH(M$10, Settings!$Y$19:$Y$33, 0))=0, DAY($B535), INDEX(Settings!$AQ$19:$AQ$33, MATCH(M$10, Settings!$Y$19:$Y$33, 0))))-1), 1, Settings!$AY$23:$AY$38), ""))</f>
        <v/>
      </c>
      <c r="BM535" s="119" t="str">
        <f>IF(OR(N$10="", $B535="", N535="", BM$9=""), "", IFERROR(WORKDAY((DATE(YEAR($B535), MONTH($B535)+INDEX(Settings!$AM$19:$AM$33, MATCH(N$10, Settings!$Y$19:$Y$33, 0)), IF(INDEX(Settings!$AQ$19:$AQ$33, MATCH(N$10, Settings!$Y$19:$Y$33, 0))=0, DAY($B535), INDEX(Settings!$AQ$19:$AQ$33, MATCH(N$10, Settings!$Y$19:$Y$33, 0))))-1), 1, Settings!$AY$23:$AY$38), ""))</f>
        <v/>
      </c>
      <c r="BN535" s="119" t="str">
        <f>IF(OR(O$10="", $B535="", O535="", BN$9=""), "", IFERROR(WORKDAY((DATE(YEAR($B535), MONTH($B535)+INDEX(Settings!$AM$19:$AM$33, MATCH(O$10, Settings!$Y$19:$Y$33, 0)), IF(INDEX(Settings!$AQ$19:$AQ$33, MATCH(O$10, Settings!$Y$19:$Y$33, 0))=0, DAY($B535), INDEX(Settings!$AQ$19:$AQ$33, MATCH(O$10, Settings!$Y$19:$Y$33, 0))))-1), 1, Settings!$AY$23:$AY$38), ""))</f>
        <v/>
      </c>
      <c r="BO535" s="119" t="str">
        <f>IF(OR(P$10="", $B535="", P535="", BO$9=""), "", IFERROR(WORKDAY((DATE(YEAR($B535), MONTH($B535)+INDEX(Settings!$AM$19:$AM$33, MATCH(P$10, Settings!$Y$19:$Y$33, 0)), IF(INDEX(Settings!$AQ$19:$AQ$33, MATCH(P$10, Settings!$Y$19:$Y$33, 0))=0, DAY($B535), INDEX(Settings!$AQ$19:$AQ$33, MATCH(P$10, Settings!$Y$19:$Y$33, 0))))-1), 1, Settings!$AY$23:$AY$38), ""))</f>
        <v/>
      </c>
      <c r="BP535" s="120" t="str">
        <f>IF(OR(Q$10="", $B535="", Q535="", BP$9=""), "", IFERROR(WORKDAY((DATE(YEAR($B535), MONTH($B535)+INDEX(Settings!$AM$19:$AM$33, MATCH(Q$10, Settings!$Y$19:$Y$33, 0)), IF(INDEX(Settings!$AQ$19:$AQ$33, MATCH(Q$10, Settings!$Y$19:$Y$33, 0))=0, DAY($B535), INDEX(Settings!$AQ$19:$AQ$33, MATCH(Q$10, Settings!$Y$19:$Y$33, 0))))-1), 1, Settings!$AY$23:$AY$38), ""))</f>
        <v/>
      </c>
      <c r="BR535" s="118" t="str">
        <f>IF(BB535="", "", IF(BB535&lt;=$B535, WORKDAY(DATE(YEAR($BB535), MONTH(BB535)+1, DAY(BB535)-1), 1, Settings!$AY$23:$AY$38), BB535))</f>
        <v/>
      </c>
      <c r="BS535" s="119" t="str">
        <f>IF(BC535="", "", IF(BC535&lt;=$B535, WORKDAY(DATE(YEAR($BB535), MONTH(BC535)+1, DAY(BC535)-1), 1, Settings!$AY$23:$AY$38), BC535))</f>
        <v/>
      </c>
      <c r="BT535" s="119" t="str">
        <f>IF(BD535="", "", IF(BD535&lt;=$B535, WORKDAY(DATE(YEAR($BB535), MONTH(BD535)+1, DAY(BD535)-1), 1, Settings!$AY$23:$AY$38), BD535))</f>
        <v/>
      </c>
      <c r="BU535" s="119" t="str">
        <f>IF(BE535="", "", IF(BE535&lt;=$B535, WORKDAY(DATE(YEAR($BB535), MONTH(BE535)+1, DAY(BE535)-1), 1, Settings!$AY$23:$AY$38), BE535))</f>
        <v/>
      </c>
      <c r="BV535" s="119" t="str">
        <f>IF(BF535="", "", IF(BF535&lt;=$B535, WORKDAY(DATE(YEAR($BB535), MONTH(BF535)+1, DAY(BF535)-1), 1, Settings!$AY$23:$AY$38), BF535))</f>
        <v/>
      </c>
      <c r="BW535" s="119" t="str">
        <f>IF(BG535="", "", IF(BG535&lt;=$B535, WORKDAY(DATE(YEAR($BB535), MONTH(BG535)+1, DAY(BG535)-1), 1, Settings!$AY$23:$AY$38), BG535))</f>
        <v/>
      </c>
      <c r="BX535" s="119" t="str">
        <f>IF(BH535="", "", IF(BH535&lt;=$B535, WORKDAY(DATE(YEAR($BB535), MONTH(BH535)+1, DAY(BH535)-1), 1, Settings!$AY$23:$AY$38), BH535))</f>
        <v/>
      </c>
      <c r="BY535" s="119" t="str">
        <f>IF(BI535="", "", IF(BI535&lt;=$B535, WORKDAY(DATE(YEAR($BB535), MONTH(BI535)+1, DAY(BI535)-1), 1, Settings!$AY$23:$AY$38), BI535))</f>
        <v/>
      </c>
      <c r="BZ535" s="119" t="str">
        <f>IF(BJ535="", "", IF(BJ535&lt;=$B535, WORKDAY(DATE(YEAR($BB535), MONTH(BJ535)+1, DAY(BJ535)-1), 1, Settings!$AY$23:$AY$38), BJ535))</f>
        <v/>
      </c>
      <c r="CA535" s="119" t="str">
        <f>IF(BK535="", "", IF(BK535&lt;=$B535, WORKDAY(DATE(YEAR($BB535), MONTH(BK535)+1, DAY(BK535)-1), 1, Settings!$AY$23:$AY$38), BK535))</f>
        <v/>
      </c>
      <c r="CB535" s="119" t="str">
        <f>IF(BL535="", "", IF(BL535&lt;=$B535, WORKDAY(DATE(YEAR($BB535), MONTH(BL535)+1, DAY(BL535)-1), 1, Settings!$AY$23:$AY$38), BL535))</f>
        <v/>
      </c>
      <c r="CC535" s="119" t="str">
        <f>IF(BM535="", "", IF(BM535&lt;=$B535, WORKDAY(DATE(YEAR($BB535), MONTH(BM535)+1, DAY(BM535)-1), 1, Settings!$AY$23:$AY$38), BM535))</f>
        <v/>
      </c>
      <c r="CD535" s="119" t="str">
        <f>IF(BN535="", "", IF(BN535&lt;=$B535, WORKDAY(DATE(YEAR($BB535), MONTH(BN535)+1, DAY(BN535)-1), 1, Settings!$AY$23:$AY$38), BN535))</f>
        <v/>
      </c>
      <c r="CE535" s="119" t="str">
        <f>IF(BO535="", "", IF(BO535&lt;=$B535, WORKDAY(DATE(YEAR($BB535), MONTH(BO535)+1, DAY(BO535)-1), 1, Settings!$AY$23:$AY$38), BO535))</f>
        <v/>
      </c>
      <c r="CF535" s="120" t="str">
        <f>IF(BP535="", "", IF(BP535&lt;=$B535, WORKDAY(DATE(YEAR($BB535), MONTH(BP535)+1, DAY(BP535)-1), 1, Settings!$AY$23:$AY$38), BP535))</f>
        <v/>
      </c>
      <c r="CH535" s="48" t="str">
        <f t="shared" si="252"/>
        <v/>
      </c>
      <c r="CI535" s="49" t="str">
        <f t="shared" si="253"/>
        <v/>
      </c>
      <c r="CJ535" s="49" t="str">
        <f t="shared" si="254"/>
        <v/>
      </c>
      <c r="CK535" s="49" t="str">
        <f t="shared" si="255"/>
        <v/>
      </c>
      <c r="CL535" s="49" t="str">
        <f t="shared" si="256"/>
        <v/>
      </c>
      <c r="CM535" s="49" t="str">
        <f t="shared" si="257"/>
        <v/>
      </c>
      <c r="CN535" s="49" t="str">
        <f t="shared" si="258"/>
        <v/>
      </c>
      <c r="CO535" s="49" t="str">
        <f t="shared" si="259"/>
        <v/>
      </c>
      <c r="CP535" s="49" t="str">
        <f t="shared" si="260"/>
        <v/>
      </c>
      <c r="CQ535" s="49" t="str">
        <f t="shared" si="261"/>
        <v/>
      </c>
      <c r="CR535" s="49" t="str">
        <f t="shared" si="262"/>
        <v/>
      </c>
      <c r="CS535" s="49" t="str">
        <f t="shared" si="263"/>
        <v/>
      </c>
      <c r="CT535" s="49" t="str">
        <f t="shared" si="264"/>
        <v/>
      </c>
      <c r="CU535" s="49" t="str">
        <f t="shared" si="265"/>
        <v/>
      </c>
      <c r="CV535" s="16" t="str">
        <f t="shared" si="266"/>
        <v/>
      </c>
      <c r="CX535" s="48" t="str">
        <f t="shared" si="267"/>
        <v/>
      </c>
      <c r="CY535" s="49" t="str">
        <f t="shared" si="268"/>
        <v/>
      </c>
      <c r="CZ535" s="49" t="str">
        <f t="shared" si="269"/>
        <v/>
      </c>
      <c r="DA535" s="49" t="str">
        <f t="shared" si="270"/>
        <v/>
      </c>
      <c r="DB535" s="49" t="str">
        <f t="shared" si="271"/>
        <v/>
      </c>
      <c r="DC535" s="49" t="str">
        <f t="shared" si="272"/>
        <v/>
      </c>
      <c r="DD535" s="49" t="str">
        <f t="shared" si="273"/>
        <v/>
      </c>
      <c r="DE535" s="49" t="str">
        <f t="shared" si="274"/>
        <v/>
      </c>
      <c r="DF535" s="49" t="str">
        <f t="shared" si="275"/>
        <v/>
      </c>
      <c r="DG535" s="49" t="str">
        <f t="shared" si="276"/>
        <v/>
      </c>
      <c r="DH535" s="49" t="str">
        <f t="shared" si="277"/>
        <v/>
      </c>
      <c r="DI535" s="49" t="str">
        <f t="shared" si="278"/>
        <v/>
      </c>
      <c r="DJ535" s="49" t="str">
        <f t="shared" si="279"/>
        <v/>
      </c>
      <c r="DK535" s="49" t="str">
        <f t="shared" si="280"/>
        <v/>
      </c>
      <c r="DL535" s="16" t="str">
        <f t="shared" si="281"/>
        <v/>
      </c>
      <c r="DN535" s="17" t="str">
        <f t="shared" si="282"/>
        <v>Dec 2020</v>
      </c>
    </row>
    <row r="536" spans="1:118" x14ac:dyDescent="0.25">
      <c r="A536" s="30"/>
      <c r="B536" s="102">
        <f>IF(B535="", "", IFERROR(IF(B535+1&gt;Settings!$G$25, "", B535+1), ""))</f>
        <v>44172</v>
      </c>
      <c r="C536" s="294"/>
      <c r="D536" s="295"/>
      <c r="E536" s="295"/>
      <c r="F536" s="295"/>
      <c r="G536" s="295"/>
      <c r="H536" s="295"/>
      <c r="I536" s="295"/>
      <c r="J536" s="295"/>
      <c r="K536" s="295"/>
      <c r="L536" s="295"/>
      <c r="M536" s="295"/>
      <c r="N536" s="295"/>
      <c r="O536" s="295"/>
      <c r="P536" s="295"/>
      <c r="Q536" s="296"/>
      <c r="R536" s="30"/>
      <c r="T536" s="17" t="str">
        <f>IF($B536="", "", IF($B536&lt;Settings!$G$23, "Old", "New"))</f>
        <v>New</v>
      </c>
      <c r="AL536" s="118" t="str">
        <f>IF(OR($B536="", C536="", C$10="", AL$9), "", IFERROR($B536+INDEX(Settings!$AF$19:$AF$33, MATCH(C$10, Settings!$Y$19:$Y$33, 0))+IF(INDEX(Settings!$AI$19:$AI$33, MATCH(C$10, Settings!$Y$19:$Y$33, 0))="", 0, INDEX($AO$2:$AU$8, MATCH(TEXT($B536, "ddd"), $AN$2:$AN$8, 0), MATCH(INDEX(Settings!$AI$19:$AI$33, MATCH(C$10, Settings!$Y$19:$Y$33, 0)), $AO$1:$AU$1, 0))), 0))</f>
        <v/>
      </c>
      <c r="AM536" s="119" t="str">
        <f>IF(OR($B536="", D536="", D$10="", AM$9), "", IFERROR($B536+INDEX(Settings!$AF$19:$AF$33, MATCH(D$10, Settings!$Y$19:$Y$33, 0))+IF(INDEX(Settings!$AI$19:$AI$33, MATCH(D$10, Settings!$Y$19:$Y$33, 0))="", 0, INDEX($AO$2:$AU$8, MATCH(TEXT($B536, "ddd"), $AN$2:$AN$8, 0), MATCH(INDEX(Settings!$AI$19:$AI$33, MATCH(D$10, Settings!$Y$19:$Y$33, 0)), $AO$1:$AU$1, 0))), 0))</f>
        <v/>
      </c>
      <c r="AN536" s="119" t="str">
        <f>IF(OR($B536="", E536="", E$10="", AN$9), "", IFERROR($B536+INDEX(Settings!$AF$19:$AF$33, MATCH(E$10, Settings!$Y$19:$Y$33, 0))+IF(INDEX(Settings!$AI$19:$AI$33, MATCH(E$10, Settings!$Y$19:$Y$33, 0))="", 0, INDEX($AO$2:$AU$8, MATCH(TEXT($B536, "ddd"), $AN$2:$AN$8, 0), MATCH(INDEX(Settings!$AI$19:$AI$33, MATCH(E$10, Settings!$Y$19:$Y$33, 0)), $AO$1:$AU$1, 0))), 0))</f>
        <v/>
      </c>
      <c r="AO536" s="119" t="str">
        <f>IF(OR($B536="", F536="", F$10="", AO$9), "", IFERROR($B536+INDEX(Settings!$AF$19:$AF$33, MATCH(F$10, Settings!$Y$19:$Y$33, 0))+IF(INDEX(Settings!$AI$19:$AI$33, MATCH(F$10, Settings!$Y$19:$Y$33, 0))="", 0, INDEX($AO$2:$AU$8, MATCH(TEXT($B536, "ddd"), $AN$2:$AN$8, 0), MATCH(INDEX(Settings!$AI$19:$AI$33, MATCH(F$10, Settings!$Y$19:$Y$33, 0)), $AO$1:$AU$1, 0))), 0))</f>
        <v/>
      </c>
      <c r="AP536" s="119" t="str">
        <f>IF(OR($B536="", G536="", G$10="", AP$9), "", IFERROR($B536+INDEX(Settings!$AF$19:$AF$33, MATCH(G$10, Settings!$Y$19:$Y$33, 0))+IF(INDEX(Settings!$AI$19:$AI$33, MATCH(G$10, Settings!$Y$19:$Y$33, 0))="", 0, INDEX($AO$2:$AU$8, MATCH(TEXT($B536, "ddd"), $AN$2:$AN$8, 0), MATCH(INDEX(Settings!$AI$19:$AI$33, MATCH(G$10, Settings!$Y$19:$Y$33, 0)), $AO$1:$AU$1, 0))), 0))</f>
        <v/>
      </c>
      <c r="AQ536" s="119" t="str">
        <f>IF(OR($B536="", H536="", H$10="", AQ$9), "", IFERROR($B536+INDEX(Settings!$AF$19:$AF$33, MATCH(H$10, Settings!$Y$19:$Y$33, 0))+IF(INDEX(Settings!$AI$19:$AI$33, MATCH(H$10, Settings!$Y$19:$Y$33, 0))="", 0, INDEX($AO$2:$AU$8, MATCH(TEXT($B536, "ddd"), $AN$2:$AN$8, 0), MATCH(INDEX(Settings!$AI$19:$AI$33, MATCH(H$10, Settings!$Y$19:$Y$33, 0)), $AO$1:$AU$1, 0))), 0))</f>
        <v/>
      </c>
      <c r="AR536" s="119" t="str">
        <f>IF(OR($B536="", I536="", I$10="", AR$9), "", IFERROR($B536+INDEX(Settings!$AF$19:$AF$33, MATCH(I$10, Settings!$Y$19:$Y$33, 0))+IF(INDEX(Settings!$AI$19:$AI$33, MATCH(I$10, Settings!$Y$19:$Y$33, 0))="", 0, INDEX($AO$2:$AU$8, MATCH(TEXT($B536, "ddd"), $AN$2:$AN$8, 0), MATCH(INDEX(Settings!$AI$19:$AI$33, MATCH(I$10, Settings!$Y$19:$Y$33, 0)), $AO$1:$AU$1, 0))), 0))</f>
        <v/>
      </c>
      <c r="AS536" s="119" t="str">
        <f>IF(OR($B536="", J536="", J$10="", AS$9), "", IFERROR($B536+INDEX(Settings!$AF$19:$AF$33, MATCH(J$10, Settings!$Y$19:$Y$33, 0))+IF(INDEX(Settings!$AI$19:$AI$33, MATCH(J$10, Settings!$Y$19:$Y$33, 0))="", 0, INDEX($AO$2:$AU$8, MATCH(TEXT($B536, "ddd"), $AN$2:$AN$8, 0), MATCH(INDEX(Settings!$AI$19:$AI$33, MATCH(J$10, Settings!$Y$19:$Y$33, 0)), $AO$1:$AU$1, 0))), 0))</f>
        <v/>
      </c>
      <c r="AT536" s="119" t="str">
        <f>IF(OR($B536="", K536="", K$10="", AT$9), "", IFERROR($B536+INDEX(Settings!$AF$19:$AF$33, MATCH(K$10, Settings!$Y$19:$Y$33, 0))+IF(INDEX(Settings!$AI$19:$AI$33, MATCH(K$10, Settings!$Y$19:$Y$33, 0))="", 0, INDEX($AO$2:$AU$8, MATCH(TEXT($B536, "ddd"), $AN$2:$AN$8, 0), MATCH(INDEX(Settings!$AI$19:$AI$33, MATCH(K$10, Settings!$Y$19:$Y$33, 0)), $AO$1:$AU$1, 0))), 0))</f>
        <v/>
      </c>
      <c r="AU536" s="119" t="str">
        <f>IF(OR($B536="", L536="", L$10="", AU$9), "", IFERROR($B536+INDEX(Settings!$AF$19:$AF$33, MATCH(L$10, Settings!$Y$19:$Y$33, 0))+IF(INDEX(Settings!$AI$19:$AI$33, MATCH(L$10, Settings!$Y$19:$Y$33, 0))="", 0, INDEX($AO$2:$AU$8, MATCH(TEXT($B536, "ddd"), $AN$2:$AN$8, 0), MATCH(INDEX(Settings!$AI$19:$AI$33, MATCH(L$10, Settings!$Y$19:$Y$33, 0)), $AO$1:$AU$1, 0))), 0))</f>
        <v/>
      </c>
      <c r="AV536" s="119" t="str">
        <f>IF(OR($B536="", M536="", M$10="", AV$9), "", IFERROR($B536+INDEX(Settings!$AF$19:$AF$33, MATCH(M$10, Settings!$Y$19:$Y$33, 0))+IF(INDEX(Settings!$AI$19:$AI$33, MATCH(M$10, Settings!$Y$19:$Y$33, 0))="", 0, INDEX($AO$2:$AU$8, MATCH(TEXT($B536, "ddd"), $AN$2:$AN$8, 0), MATCH(INDEX(Settings!$AI$19:$AI$33, MATCH(M$10, Settings!$Y$19:$Y$33, 0)), $AO$1:$AU$1, 0))), 0))</f>
        <v/>
      </c>
      <c r="AW536" s="119" t="str">
        <f>IF(OR($B536="", N536="", N$10="", AW$9), "", IFERROR($B536+INDEX(Settings!$AF$19:$AF$33, MATCH(N$10, Settings!$Y$19:$Y$33, 0))+IF(INDEX(Settings!$AI$19:$AI$33, MATCH(N$10, Settings!$Y$19:$Y$33, 0))="", 0, INDEX($AO$2:$AU$8, MATCH(TEXT($B536, "ddd"), $AN$2:$AN$8, 0), MATCH(INDEX(Settings!$AI$19:$AI$33, MATCH(N$10, Settings!$Y$19:$Y$33, 0)), $AO$1:$AU$1, 0))), 0))</f>
        <v/>
      </c>
      <c r="AX536" s="119" t="str">
        <f>IF(OR($B536="", O536="", O$10="", AX$9), "", IFERROR($B536+INDEX(Settings!$AF$19:$AF$33, MATCH(O$10, Settings!$Y$19:$Y$33, 0))+IF(INDEX(Settings!$AI$19:$AI$33, MATCH(O$10, Settings!$Y$19:$Y$33, 0))="", 0, INDEX($AO$2:$AU$8, MATCH(TEXT($B536, "ddd"), $AN$2:$AN$8, 0), MATCH(INDEX(Settings!$AI$19:$AI$33, MATCH(O$10, Settings!$Y$19:$Y$33, 0)), $AO$1:$AU$1, 0))), 0))</f>
        <v/>
      </c>
      <c r="AY536" s="119" t="str">
        <f>IF(OR($B536="", P536="", P$10="", AY$9), "", IFERROR($B536+INDEX(Settings!$AF$19:$AF$33, MATCH(P$10, Settings!$Y$19:$Y$33, 0))+IF(INDEX(Settings!$AI$19:$AI$33, MATCH(P$10, Settings!$Y$19:$Y$33, 0))="", 0, INDEX($AO$2:$AU$8, MATCH(TEXT($B536, "ddd"), $AN$2:$AN$8, 0), MATCH(INDEX(Settings!$AI$19:$AI$33, MATCH(P$10, Settings!$Y$19:$Y$33, 0)), $AO$1:$AU$1, 0))), 0))</f>
        <v/>
      </c>
      <c r="AZ536" s="120" t="str">
        <f>IF(OR($B536="", Q536="", Q$10="", AZ$9), "", IFERROR($B536+INDEX(Settings!$AF$19:$AF$33, MATCH(Q$10, Settings!$Y$19:$Y$33, 0))+IF(INDEX(Settings!$AI$19:$AI$33, MATCH(Q$10, Settings!$Y$19:$Y$33, 0))="", 0, INDEX($AO$2:$AU$8, MATCH(TEXT($B536, "ddd"), $AN$2:$AN$8, 0), MATCH(INDEX(Settings!$AI$19:$AI$33, MATCH(Q$10, Settings!$Y$19:$Y$33, 0)), $AO$1:$AU$1, 0))), 0))</f>
        <v/>
      </c>
      <c r="BB536" s="118" t="str">
        <f>IF(OR(C$10="", $B536="", C536="", BB$9=""), "", IFERROR(WORKDAY((DATE(YEAR($B536), MONTH($B536)+INDEX(Settings!$AM$19:$AM$33, MATCH(C$10, Settings!$Y$19:$Y$33, 0)), IF(INDEX(Settings!$AQ$19:$AQ$33, MATCH(C$10, Settings!$Y$19:$Y$33, 0))=0, DAY($B536), INDEX(Settings!$AQ$19:$AQ$33, MATCH(C$10, Settings!$Y$19:$Y$33, 0))))-1), 1, Settings!$AY$23:$AY$38), ""))</f>
        <v/>
      </c>
      <c r="BC536" s="119" t="str">
        <f>IF(OR(D$10="", $B536="", D536="", BC$9=""), "", IFERROR(WORKDAY((DATE(YEAR($B536), MONTH($B536)+INDEX(Settings!$AM$19:$AM$33, MATCH(D$10, Settings!$Y$19:$Y$33, 0)), IF(INDEX(Settings!$AQ$19:$AQ$33, MATCH(D$10, Settings!$Y$19:$Y$33, 0))=0, DAY($B536), INDEX(Settings!$AQ$19:$AQ$33, MATCH(D$10, Settings!$Y$19:$Y$33, 0))))-1), 1, Settings!$AY$23:$AY$38), ""))</f>
        <v/>
      </c>
      <c r="BD536" s="119" t="str">
        <f>IF(OR(E$10="", $B536="", E536="", BD$9=""), "", IFERROR(WORKDAY((DATE(YEAR($B536), MONTH($B536)+INDEX(Settings!$AM$19:$AM$33, MATCH(E$10, Settings!$Y$19:$Y$33, 0)), IF(INDEX(Settings!$AQ$19:$AQ$33, MATCH(E$10, Settings!$Y$19:$Y$33, 0))=0, DAY($B536), INDEX(Settings!$AQ$19:$AQ$33, MATCH(E$10, Settings!$Y$19:$Y$33, 0))))-1), 1, Settings!$AY$23:$AY$38), ""))</f>
        <v/>
      </c>
      <c r="BE536" s="119" t="str">
        <f>IF(OR(F$10="", $B536="", F536="", BE$9=""), "", IFERROR(WORKDAY((DATE(YEAR($B536), MONTH($B536)+INDEX(Settings!$AM$19:$AM$33, MATCH(F$10, Settings!$Y$19:$Y$33, 0)), IF(INDEX(Settings!$AQ$19:$AQ$33, MATCH(F$10, Settings!$Y$19:$Y$33, 0))=0, DAY($B536), INDEX(Settings!$AQ$19:$AQ$33, MATCH(F$10, Settings!$Y$19:$Y$33, 0))))-1), 1, Settings!$AY$23:$AY$38), ""))</f>
        <v/>
      </c>
      <c r="BF536" s="119" t="str">
        <f>IF(OR(G$10="", $B536="", G536="", BF$9=""), "", IFERROR(WORKDAY((DATE(YEAR($B536), MONTH($B536)+INDEX(Settings!$AM$19:$AM$33, MATCH(G$10, Settings!$Y$19:$Y$33, 0)), IF(INDEX(Settings!$AQ$19:$AQ$33, MATCH(G$10, Settings!$Y$19:$Y$33, 0))=0, DAY($B536), INDEX(Settings!$AQ$19:$AQ$33, MATCH(G$10, Settings!$Y$19:$Y$33, 0))))-1), 1, Settings!$AY$23:$AY$38), ""))</f>
        <v/>
      </c>
      <c r="BG536" s="119" t="str">
        <f>IF(OR(H$10="", $B536="", H536="", BG$9=""), "", IFERROR(WORKDAY((DATE(YEAR($B536), MONTH($B536)+INDEX(Settings!$AM$19:$AM$33, MATCH(H$10, Settings!$Y$19:$Y$33, 0)), IF(INDEX(Settings!$AQ$19:$AQ$33, MATCH(H$10, Settings!$Y$19:$Y$33, 0))=0, DAY($B536), INDEX(Settings!$AQ$19:$AQ$33, MATCH(H$10, Settings!$Y$19:$Y$33, 0))))-1), 1, Settings!$AY$23:$AY$38), ""))</f>
        <v/>
      </c>
      <c r="BH536" s="119" t="str">
        <f>IF(OR(I$10="", $B536="", I536="", BH$9=""), "", IFERROR(WORKDAY((DATE(YEAR($B536), MONTH($B536)+INDEX(Settings!$AM$19:$AM$33, MATCH(I$10, Settings!$Y$19:$Y$33, 0)), IF(INDEX(Settings!$AQ$19:$AQ$33, MATCH(I$10, Settings!$Y$19:$Y$33, 0))=0, DAY($B536), INDEX(Settings!$AQ$19:$AQ$33, MATCH(I$10, Settings!$Y$19:$Y$33, 0))))-1), 1, Settings!$AY$23:$AY$38), ""))</f>
        <v/>
      </c>
      <c r="BI536" s="119" t="str">
        <f>IF(OR(J$10="", $B536="", J536="", BI$9=""), "", IFERROR(WORKDAY((DATE(YEAR($B536), MONTH($B536)+INDEX(Settings!$AM$19:$AM$33, MATCH(J$10, Settings!$Y$19:$Y$33, 0)), IF(INDEX(Settings!$AQ$19:$AQ$33, MATCH(J$10, Settings!$Y$19:$Y$33, 0))=0, DAY($B536), INDEX(Settings!$AQ$19:$AQ$33, MATCH(J$10, Settings!$Y$19:$Y$33, 0))))-1), 1, Settings!$AY$23:$AY$38), ""))</f>
        <v/>
      </c>
      <c r="BJ536" s="119" t="str">
        <f>IF(OR(K$10="", $B536="", K536="", BJ$9=""), "", IFERROR(WORKDAY((DATE(YEAR($B536), MONTH($B536)+INDEX(Settings!$AM$19:$AM$33, MATCH(K$10, Settings!$Y$19:$Y$33, 0)), IF(INDEX(Settings!$AQ$19:$AQ$33, MATCH(K$10, Settings!$Y$19:$Y$33, 0))=0, DAY($B536), INDEX(Settings!$AQ$19:$AQ$33, MATCH(K$10, Settings!$Y$19:$Y$33, 0))))-1), 1, Settings!$AY$23:$AY$38), ""))</f>
        <v/>
      </c>
      <c r="BK536" s="119" t="str">
        <f>IF(OR(L$10="", $B536="", L536="", BK$9=""), "", IFERROR(WORKDAY((DATE(YEAR($B536), MONTH($B536)+INDEX(Settings!$AM$19:$AM$33, MATCH(L$10, Settings!$Y$19:$Y$33, 0)), IF(INDEX(Settings!$AQ$19:$AQ$33, MATCH(L$10, Settings!$Y$19:$Y$33, 0))=0, DAY($B536), INDEX(Settings!$AQ$19:$AQ$33, MATCH(L$10, Settings!$Y$19:$Y$33, 0))))-1), 1, Settings!$AY$23:$AY$38), ""))</f>
        <v/>
      </c>
      <c r="BL536" s="119" t="str">
        <f>IF(OR(M$10="", $B536="", M536="", BL$9=""), "", IFERROR(WORKDAY((DATE(YEAR($B536), MONTH($B536)+INDEX(Settings!$AM$19:$AM$33, MATCH(M$10, Settings!$Y$19:$Y$33, 0)), IF(INDEX(Settings!$AQ$19:$AQ$33, MATCH(M$10, Settings!$Y$19:$Y$33, 0))=0, DAY($B536), INDEX(Settings!$AQ$19:$AQ$33, MATCH(M$10, Settings!$Y$19:$Y$33, 0))))-1), 1, Settings!$AY$23:$AY$38), ""))</f>
        <v/>
      </c>
      <c r="BM536" s="119" t="str">
        <f>IF(OR(N$10="", $B536="", N536="", BM$9=""), "", IFERROR(WORKDAY((DATE(YEAR($B536), MONTH($B536)+INDEX(Settings!$AM$19:$AM$33, MATCH(N$10, Settings!$Y$19:$Y$33, 0)), IF(INDEX(Settings!$AQ$19:$AQ$33, MATCH(N$10, Settings!$Y$19:$Y$33, 0))=0, DAY($B536), INDEX(Settings!$AQ$19:$AQ$33, MATCH(N$10, Settings!$Y$19:$Y$33, 0))))-1), 1, Settings!$AY$23:$AY$38), ""))</f>
        <v/>
      </c>
      <c r="BN536" s="119" t="str">
        <f>IF(OR(O$10="", $B536="", O536="", BN$9=""), "", IFERROR(WORKDAY((DATE(YEAR($B536), MONTH($B536)+INDEX(Settings!$AM$19:$AM$33, MATCH(O$10, Settings!$Y$19:$Y$33, 0)), IF(INDEX(Settings!$AQ$19:$AQ$33, MATCH(O$10, Settings!$Y$19:$Y$33, 0))=0, DAY($B536), INDEX(Settings!$AQ$19:$AQ$33, MATCH(O$10, Settings!$Y$19:$Y$33, 0))))-1), 1, Settings!$AY$23:$AY$38), ""))</f>
        <v/>
      </c>
      <c r="BO536" s="119" t="str">
        <f>IF(OR(P$10="", $B536="", P536="", BO$9=""), "", IFERROR(WORKDAY((DATE(YEAR($B536), MONTH($B536)+INDEX(Settings!$AM$19:$AM$33, MATCH(P$10, Settings!$Y$19:$Y$33, 0)), IF(INDEX(Settings!$AQ$19:$AQ$33, MATCH(P$10, Settings!$Y$19:$Y$33, 0))=0, DAY($B536), INDEX(Settings!$AQ$19:$AQ$33, MATCH(P$10, Settings!$Y$19:$Y$33, 0))))-1), 1, Settings!$AY$23:$AY$38), ""))</f>
        <v/>
      </c>
      <c r="BP536" s="120" t="str">
        <f>IF(OR(Q$10="", $B536="", Q536="", BP$9=""), "", IFERROR(WORKDAY((DATE(YEAR($B536), MONTH($B536)+INDEX(Settings!$AM$19:$AM$33, MATCH(Q$10, Settings!$Y$19:$Y$33, 0)), IF(INDEX(Settings!$AQ$19:$AQ$33, MATCH(Q$10, Settings!$Y$19:$Y$33, 0))=0, DAY($B536), INDEX(Settings!$AQ$19:$AQ$33, MATCH(Q$10, Settings!$Y$19:$Y$33, 0))))-1), 1, Settings!$AY$23:$AY$38), ""))</f>
        <v/>
      </c>
      <c r="BR536" s="118" t="str">
        <f>IF(BB536="", "", IF(BB536&lt;=$B536, WORKDAY(DATE(YEAR($BB536), MONTH(BB536)+1, DAY(BB536)-1), 1, Settings!$AY$23:$AY$38), BB536))</f>
        <v/>
      </c>
      <c r="BS536" s="119" t="str">
        <f>IF(BC536="", "", IF(BC536&lt;=$B536, WORKDAY(DATE(YEAR($BB536), MONTH(BC536)+1, DAY(BC536)-1), 1, Settings!$AY$23:$AY$38), BC536))</f>
        <v/>
      </c>
      <c r="BT536" s="119" t="str">
        <f>IF(BD536="", "", IF(BD536&lt;=$B536, WORKDAY(DATE(YEAR($BB536), MONTH(BD536)+1, DAY(BD536)-1), 1, Settings!$AY$23:$AY$38), BD536))</f>
        <v/>
      </c>
      <c r="BU536" s="119" t="str">
        <f>IF(BE536="", "", IF(BE536&lt;=$B536, WORKDAY(DATE(YEAR($BB536), MONTH(BE536)+1, DAY(BE536)-1), 1, Settings!$AY$23:$AY$38), BE536))</f>
        <v/>
      </c>
      <c r="BV536" s="119" t="str">
        <f>IF(BF536="", "", IF(BF536&lt;=$B536, WORKDAY(DATE(YEAR($BB536), MONTH(BF536)+1, DAY(BF536)-1), 1, Settings!$AY$23:$AY$38), BF536))</f>
        <v/>
      </c>
      <c r="BW536" s="119" t="str">
        <f>IF(BG536="", "", IF(BG536&lt;=$B536, WORKDAY(DATE(YEAR($BB536), MONTH(BG536)+1, DAY(BG536)-1), 1, Settings!$AY$23:$AY$38), BG536))</f>
        <v/>
      </c>
      <c r="BX536" s="119" t="str">
        <f>IF(BH536="", "", IF(BH536&lt;=$B536, WORKDAY(DATE(YEAR($BB536), MONTH(BH536)+1, DAY(BH536)-1), 1, Settings!$AY$23:$AY$38), BH536))</f>
        <v/>
      </c>
      <c r="BY536" s="119" t="str">
        <f>IF(BI536="", "", IF(BI536&lt;=$B536, WORKDAY(DATE(YEAR($BB536), MONTH(BI536)+1, DAY(BI536)-1), 1, Settings!$AY$23:$AY$38), BI536))</f>
        <v/>
      </c>
      <c r="BZ536" s="119" t="str">
        <f>IF(BJ536="", "", IF(BJ536&lt;=$B536, WORKDAY(DATE(YEAR($BB536), MONTH(BJ536)+1, DAY(BJ536)-1), 1, Settings!$AY$23:$AY$38), BJ536))</f>
        <v/>
      </c>
      <c r="CA536" s="119" t="str">
        <f>IF(BK536="", "", IF(BK536&lt;=$B536, WORKDAY(DATE(YEAR($BB536), MONTH(BK536)+1, DAY(BK536)-1), 1, Settings!$AY$23:$AY$38), BK536))</f>
        <v/>
      </c>
      <c r="CB536" s="119" t="str">
        <f>IF(BL536="", "", IF(BL536&lt;=$B536, WORKDAY(DATE(YEAR($BB536), MONTH(BL536)+1, DAY(BL536)-1), 1, Settings!$AY$23:$AY$38), BL536))</f>
        <v/>
      </c>
      <c r="CC536" s="119" t="str">
        <f>IF(BM536="", "", IF(BM536&lt;=$B536, WORKDAY(DATE(YEAR($BB536), MONTH(BM536)+1, DAY(BM536)-1), 1, Settings!$AY$23:$AY$38), BM536))</f>
        <v/>
      </c>
      <c r="CD536" s="119" t="str">
        <f>IF(BN536="", "", IF(BN536&lt;=$B536, WORKDAY(DATE(YEAR($BB536), MONTH(BN536)+1, DAY(BN536)-1), 1, Settings!$AY$23:$AY$38), BN536))</f>
        <v/>
      </c>
      <c r="CE536" s="119" t="str">
        <f>IF(BO536="", "", IF(BO536&lt;=$B536, WORKDAY(DATE(YEAR($BB536), MONTH(BO536)+1, DAY(BO536)-1), 1, Settings!$AY$23:$AY$38), BO536))</f>
        <v/>
      </c>
      <c r="CF536" s="120" t="str">
        <f>IF(BP536="", "", IF(BP536&lt;=$B536, WORKDAY(DATE(YEAR($BB536), MONTH(BP536)+1, DAY(BP536)-1), 1, Settings!$AY$23:$AY$38), BP536))</f>
        <v/>
      </c>
      <c r="CH536" s="48" t="str">
        <f t="shared" si="252"/>
        <v/>
      </c>
      <c r="CI536" s="49" t="str">
        <f t="shared" si="253"/>
        <v/>
      </c>
      <c r="CJ536" s="49" t="str">
        <f t="shared" si="254"/>
        <v/>
      </c>
      <c r="CK536" s="49" t="str">
        <f t="shared" si="255"/>
        <v/>
      </c>
      <c r="CL536" s="49" t="str">
        <f t="shared" si="256"/>
        <v/>
      </c>
      <c r="CM536" s="49" t="str">
        <f t="shared" si="257"/>
        <v/>
      </c>
      <c r="CN536" s="49" t="str">
        <f t="shared" si="258"/>
        <v/>
      </c>
      <c r="CO536" s="49" t="str">
        <f t="shared" si="259"/>
        <v/>
      </c>
      <c r="CP536" s="49" t="str">
        <f t="shared" si="260"/>
        <v/>
      </c>
      <c r="CQ536" s="49" t="str">
        <f t="shared" si="261"/>
        <v/>
      </c>
      <c r="CR536" s="49" t="str">
        <f t="shared" si="262"/>
        <v/>
      </c>
      <c r="CS536" s="49" t="str">
        <f t="shared" si="263"/>
        <v/>
      </c>
      <c r="CT536" s="49" t="str">
        <f t="shared" si="264"/>
        <v/>
      </c>
      <c r="CU536" s="49" t="str">
        <f t="shared" si="265"/>
        <v/>
      </c>
      <c r="CV536" s="16" t="str">
        <f t="shared" si="266"/>
        <v/>
      </c>
      <c r="CX536" s="48" t="str">
        <f t="shared" si="267"/>
        <v/>
      </c>
      <c r="CY536" s="49" t="str">
        <f t="shared" si="268"/>
        <v/>
      </c>
      <c r="CZ536" s="49" t="str">
        <f t="shared" si="269"/>
        <v/>
      </c>
      <c r="DA536" s="49" t="str">
        <f t="shared" si="270"/>
        <v/>
      </c>
      <c r="DB536" s="49" t="str">
        <f t="shared" si="271"/>
        <v/>
      </c>
      <c r="DC536" s="49" t="str">
        <f t="shared" si="272"/>
        <v/>
      </c>
      <c r="DD536" s="49" t="str">
        <f t="shared" si="273"/>
        <v/>
      </c>
      <c r="DE536" s="49" t="str">
        <f t="shared" si="274"/>
        <v/>
      </c>
      <c r="DF536" s="49" t="str">
        <f t="shared" si="275"/>
        <v/>
      </c>
      <c r="DG536" s="49" t="str">
        <f t="shared" si="276"/>
        <v/>
      </c>
      <c r="DH536" s="49" t="str">
        <f t="shared" si="277"/>
        <v/>
      </c>
      <c r="DI536" s="49" t="str">
        <f t="shared" si="278"/>
        <v/>
      </c>
      <c r="DJ536" s="49" t="str">
        <f t="shared" si="279"/>
        <v/>
      </c>
      <c r="DK536" s="49" t="str">
        <f t="shared" si="280"/>
        <v/>
      </c>
      <c r="DL536" s="16" t="str">
        <f t="shared" si="281"/>
        <v/>
      </c>
      <c r="DN536" s="17" t="str">
        <f t="shared" si="282"/>
        <v>Dec 2020</v>
      </c>
    </row>
    <row r="537" spans="1:118" x14ac:dyDescent="0.25">
      <c r="A537" s="30"/>
      <c r="B537" s="102">
        <f>IF(B536="", "", IFERROR(IF(B536+1&gt;Settings!$G$25, "", B536+1), ""))</f>
        <v>44173</v>
      </c>
      <c r="C537" s="294"/>
      <c r="D537" s="295"/>
      <c r="E537" s="295"/>
      <c r="F537" s="295"/>
      <c r="G537" s="295"/>
      <c r="H537" s="295"/>
      <c r="I537" s="295"/>
      <c r="J537" s="295"/>
      <c r="K537" s="295"/>
      <c r="L537" s="295"/>
      <c r="M537" s="295"/>
      <c r="N537" s="295"/>
      <c r="O537" s="295"/>
      <c r="P537" s="295"/>
      <c r="Q537" s="296"/>
      <c r="R537" s="30"/>
      <c r="T537" s="17" t="str">
        <f>IF($B537="", "", IF($B537&lt;Settings!$G$23, "Old", "New"))</f>
        <v>New</v>
      </c>
      <c r="AL537" s="118" t="str">
        <f>IF(OR($B537="", C537="", C$10="", AL$9), "", IFERROR($B537+INDEX(Settings!$AF$19:$AF$33, MATCH(C$10, Settings!$Y$19:$Y$33, 0))+IF(INDEX(Settings!$AI$19:$AI$33, MATCH(C$10, Settings!$Y$19:$Y$33, 0))="", 0, INDEX($AO$2:$AU$8, MATCH(TEXT($B537, "ddd"), $AN$2:$AN$8, 0), MATCH(INDEX(Settings!$AI$19:$AI$33, MATCH(C$10, Settings!$Y$19:$Y$33, 0)), $AO$1:$AU$1, 0))), 0))</f>
        <v/>
      </c>
      <c r="AM537" s="119" t="str">
        <f>IF(OR($B537="", D537="", D$10="", AM$9), "", IFERROR($B537+INDEX(Settings!$AF$19:$AF$33, MATCH(D$10, Settings!$Y$19:$Y$33, 0))+IF(INDEX(Settings!$AI$19:$AI$33, MATCH(D$10, Settings!$Y$19:$Y$33, 0))="", 0, INDEX($AO$2:$AU$8, MATCH(TEXT($B537, "ddd"), $AN$2:$AN$8, 0), MATCH(INDEX(Settings!$AI$19:$AI$33, MATCH(D$10, Settings!$Y$19:$Y$33, 0)), $AO$1:$AU$1, 0))), 0))</f>
        <v/>
      </c>
      <c r="AN537" s="119" t="str">
        <f>IF(OR($B537="", E537="", E$10="", AN$9), "", IFERROR($B537+INDEX(Settings!$AF$19:$AF$33, MATCH(E$10, Settings!$Y$19:$Y$33, 0))+IF(INDEX(Settings!$AI$19:$AI$33, MATCH(E$10, Settings!$Y$19:$Y$33, 0))="", 0, INDEX($AO$2:$AU$8, MATCH(TEXT($B537, "ddd"), $AN$2:$AN$8, 0), MATCH(INDEX(Settings!$AI$19:$AI$33, MATCH(E$10, Settings!$Y$19:$Y$33, 0)), $AO$1:$AU$1, 0))), 0))</f>
        <v/>
      </c>
      <c r="AO537" s="119" t="str">
        <f>IF(OR($B537="", F537="", F$10="", AO$9), "", IFERROR($B537+INDEX(Settings!$AF$19:$AF$33, MATCH(F$10, Settings!$Y$19:$Y$33, 0))+IF(INDEX(Settings!$AI$19:$AI$33, MATCH(F$10, Settings!$Y$19:$Y$33, 0))="", 0, INDEX($AO$2:$AU$8, MATCH(TEXT($B537, "ddd"), $AN$2:$AN$8, 0), MATCH(INDEX(Settings!$AI$19:$AI$33, MATCH(F$10, Settings!$Y$19:$Y$33, 0)), $AO$1:$AU$1, 0))), 0))</f>
        <v/>
      </c>
      <c r="AP537" s="119" t="str">
        <f>IF(OR($B537="", G537="", G$10="", AP$9), "", IFERROR($B537+INDEX(Settings!$AF$19:$AF$33, MATCH(G$10, Settings!$Y$19:$Y$33, 0))+IF(INDEX(Settings!$AI$19:$AI$33, MATCH(G$10, Settings!$Y$19:$Y$33, 0))="", 0, INDEX($AO$2:$AU$8, MATCH(TEXT($B537, "ddd"), $AN$2:$AN$8, 0), MATCH(INDEX(Settings!$AI$19:$AI$33, MATCH(G$10, Settings!$Y$19:$Y$33, 0)), $AO$1:$AU$1, 0))), 0))</f>
        <v/>
      </c>
      <c r="AQ537" s="119" t="str">
        <f>IF(OR($B537="", H537="", H$10="", AQ$9), "", IFERROR($B537+INDEX(Settings!$AF$19:$AF$33, MATCH(H$10, Settings!$Y$19:$Y$33, 0))+IF(INDEX(Settings!$AI$19:$AI$33, MATCH(H$10, Settings!$Y$19:$Y$33, 0))="", 0, INDEX($AO$2:$AU$8, MATCH(TEXT($B537, "ddd"), $AN$2:$AN$8, 0), MATCH(INDEX(Settings!$AI$19:$AI$33, MATCH(H$10, Settings!$Y$19:$Y$33, 0)), $AO$1:$AU$1, 0))), 0))</f>
        <v/>
      </c>
      <c r="AR537" s="119" t="str">
        <f>IF(OR($B537="", I537="", I$10="", AR$9), "", IFERROR($B537+INDEX(Settings!$AF$19:$AF$33, MATCH(I$10, Settings!$Y$19:$Y$33, 0))+IF(INDEX(Settings!$AI$19:$AI$33, MATCH(I$10, Settings!$Y$19:$Y$33, 0))="", 0, INDEX($AO$2:$AU$8, MATCH(TEXT($B537, "ddd"), $AN$2:$AN$8, 0), MATCH(INDEX(Settings!$AI$19:$AI$33, MATCH(I$10, Settings!$Y$19:$Y$33, 0)), $AO$1:$AU$1, 0))), 0))</f>
        <v/>
      </c>
      <c r="AS537" s="119" t="str">
        <f>IF(OR($B537="", J537="", J$10="", AS$9), "", IFERROR($B537+INDEX(Settings!$AF$19:$AF$33, MATCH(J$10, Settings!$Y$19:$Y$33, 0))+IF(INDEX(Settings!$AI$19:$AI$33, MATCH(J$10, Settings!$Y$19:$Y$33, 0))="", 0, INDEX($AO$2:$AU$8, MATCH(TEXT($B537, "ddd"), $AN$2:$AN$8, 0), MATCH(INDEX(Settings!$AI$19:$AI$33, MATCH(J$10, Settings!$Y$19:$Y$33, 0)), $AO$1:$AU$1, 0))), 0))</f>
        <v/>
      </c>
      <c r="AT537" s="119" t="str">
        <f>IF(OR($B537="", K537="", K$10="", AT$9), "", IFERROR($B537+INDEX(Settings!$AF$19:$AF$33, MATCH(K$10, Settings!$Y$19:$Y$33, 0))+IF(INDEX(Settings!$AI$19:$AI$33, MATCH(K$10, Settings!$Y$19:$Y$33, 0))="", 0, INDEX($AO$2:$AU$8, MATCH(TEXT($B537, "ddd"), $AN$2:$AN$8, 0), MATCH(INDEX(Settings!$AI$19:$AI$33, MATCH(K$10, Settings!$Y$19:$Y$33, 0)), $AO$1:$AU$1, 0))), 0))</f>
        <v/>
      </c>
      <c r="AU537" s="119" t="str">
        <f>IF(OR($B537="", L537="", L$10="", AU$9), "", IFERROR($B537+INDEX(Settings!$AF$19:$AF$33, MATCH(L$10, Settings!$Y$19:$Y$33, 0))+IF(INDEX(Settings!$AI$19:$AI$33, MATCH(L$10, Settings!$Y$19:$Y$33, 0))="", 0, INDEX($AO$2:$AU$8, MATCH(TEXT($B537, "ddd"), $AN$2:$AN$8, 0), MATCH(INDEX(Settings!$AI$19:$AI$33, MATCH(L$10, Settings!$Y$19:$Y$33, 0)), $AO$1:$AU$1, 0))), 0))</f>
        <v/>
      </c>
      <c r="AV537" s="119" t="str">
        <f>IF(OR($B537="", M537="", M$10="", AV$9), "", IFERROR($B537+INDEX(Settings!$AF$19:$AF$33, MATCH(M$10, Settings!$Y$19:$Y$33, 0))+IF(INDEX(Settings!$AI$19:$AI$33, MATCH(M$10, Settings!$Y$19:$Y$33, 0))="", 0, INDEX($AO$2:$AU$8, MATCH(TEXT($B537, "ddd"), $AN$2:$AN$8, 0), MATCH(INDEX(Settings!$AI$19:$AI$33, MATCH(M$10, Settings!$Y$19:$Y$33, 0)), $AO$1:$AU$1, 0))), 0))</f>
        <v/>
      </c>
      <c r="AW537" s="119" t="str">
        <f>IF(OR($B537="", N537="", N$10="", AW$9), "", IFERROR($B537+INDEX(Settings!$AF$19:$AF$33, MATCH(N$10, Settings!$Y$19:$Y$33, 0))+IF(INDEX(Settings!$AI$19:$AI$33, MATCH(N$10, Settings!$Y$19:$Y$33, 0))="", 0, INDEX($AO$2:$AU$8, MATCH(TEXT($B537, "ddd"), $AN$2:$AN$8, 0), MATCH(INDEX(Settings!$AI$19:$AI$33, MATCH(N$10, Settings!$Y$19:$Y$33, 0)), $AO$1:$AU$1, 0))), 0))</f>
        <v/>
      </c>
      <c r="AX537" s="119" t="str">
        <f>IF(OR($B537="", O537="", O$10="", AX$9), "", IFERROR($B537+INDEX(Settings!$AF$19:$AF$33, MATCH(O$10, Settings!$Y$19:$Y$33, 0))+IF(INDEX(Settings!$AI$19:$AI$33, MATCH(O$10, Settings!$Y$19:$Y$33, 0))="", 0, INDEX($AO$2:$AU$8, MATCH(TEXT($B537, "ddd"), $AN$2:$AN$8, 0), MATCH(INDEX(Settings!$AI$19:$AI$33, MATCH(O$10, Settings!$Y$19:$Y$33, 0)), $AO$1:$AU$1, 0))), 0))</f>
        <v/>
      </c>
      <c r="AY537" s="119" t="str">
        <f>IF(OR($B537="", P537="", P$10="", AY$9), "", IFERROR($B537+INDEX(Settings!$AF$19:$AF$33, MATCH(P$10, Settings!$Y$19:$Y$33, 0))+IF(INDEX(Settings!$AI$19:$AI$33, MATCH(P$10, Settings!$Y$19:$Y$33, 0))="", 0, INDEX($AO$2:$AU$8, MATCH(TEXT($B537, "ddd"), $AN$2:$AN$8, 0), MATCH(INDEX(Settings!$AI$19:$AI$33, MATCH(P$10, Settings!$Y$19:$Y$33, 0)), $AO$1:$AU$1, 0))), 0))</f>
        <v/>
      </c>
      <c r="AZ537" s="120" t="str">
        <f>IF(OR($B537="", Q537="", Q$10="", AZ$9), "", IFERROR($B537+INDEX(Settings!$AF$19:$AF$33, MATCH(Q$10, Settings!$Y$19:$Y$33, 0))+IF(INDEX(Settings!$AI$19:$AI$33, MATCH(Q$10, Settings!$Y$19:$Y$33, 0))="", 0, INDEX($AO$2:$AU$8, MATCH(TEXT($B537, "ddd"), $AN$2:$AN$8, 0), MATCH(INDEX(Settings!$AI$19:$AI$33, MATCH(Q$10, Settings!$Y$19:$Y$33, 0)), $AO$1:$AU$1, 0))), 0))</f>
        <v/>
      </c>
      <c r="BB537" s="118" t="str">
        <f>IF(OR(C$10="", $B537="", C537="", BB$9=""), "", IFERROR(WORKDAY((DATE(YEAR($B537), MONTH($B537)+INDEX(Settings!$AM$19:$AM$33, MATCH(C$10, Settings!$Y$19:$Y$33, 0)), IF(INDEX(Settings!$AQ$19:$AQ$33, MATCH(C$10, Settings!$Y$19:$Y$33, 0))=0, DAY($B537), INDEX(Settings!$AQ$19:$AQ$33, MATCH(C$10, Settings!$Y$19:$Y$33, 0))))-1), 1, Settings!$AY$23:$AY$38), ""))</f>
        <v/>
      </c>
      <c r="BC537" s="119" t="str">
        <f>IF(OR(D$10="", $B537="", D537="", BC$9=""), "", IFERROR(WORKDAY((DATE(YEAR($B537), MONTH($B537)+INDEX(Settings!$AM$19:$AM$33, MATCH(D$10, Settings!$Y$19:$Y$33, 0)), IF(INDEX(Settings!$AQ$19:$AQ$33, MATCH(D$10, Settings!$Y$19:$Y$33, 0))=0, DAY($B537), INDEX(Settings!$AQ$19:$AQ$33, MATCH(D$10, Settings!$Y$19:$Y$33, 0))))-1), 1, Settings!$AY$23:$AY$38), ""))</f>
        <v/>
      </c>
      <c r="BD537" s="119" t="str">
        <f>IF(OR(E$10="", $B537="", E537="", BD$9=""), "", IFERROR(WORKDAY((DATE(YEAR($B537), MONTH($B537)+INDEX(Settings!$AM$19:$AM$33, MATCH(E$10, Settings!$Y$19:$Y$33, 0)), IF(INDEX(Settings!$AQ$19:$AQ$33, MATCH(E$10, Settings!$Y$19:$Y$33, 0))=0, DAY($B537), INDEX(Settings!$AQ$19:$AQ$33, MATCH(E$10, Settings!$Y$19:$Y$33, 0))))-1), 1, Settings!$AY$23:$AY$38), ""))</f>
        <v/>
      </c>
      <c r="BE537" s="119" t="str">
        <f>IF(OR(F$10="", $B537="", F537="", BE$9=""), "", IFERROR(WORKDAY((DATE(YEAR($B537), MONTH($B537)+INDEX(Settings!$AM$19:$AM$33, MATCH(F$10, Settings!$Y$19:$Y$33, 0)), IF(INDEX(Settings!$AQ$19:$AQ$33, MATCH(F$10, Settings!$Y$19:$Y$33, 0))=0, DAY($B537), INDEX(Settings!$AQ$19:$AQ$33, MATCH(F$10, Settings!$Y$19:$Y$33, 0))))-1), 1, Settings!$AY$23:$AY$38), ""))</f>
        <v/>
      </c>
      <c r="BF537" s="119" t="str">
        <f>IF(OR(G$10="", $B537="", G537="", BF$9=""), "", IFERROR(WORKDAY((DATE(YEAR($B537), MONTH($B537)+INDEX(Settings!$AM$19:$AM$33, MATCH(G$10, Settings!$Y$19:$Y$33, 0)), IF(INDEX(Settings!$AQ$19:$AQ$33, MATCH(G$10, Settings!$Y$19:$Y$33, 0))=0, DAY($B537), INDEX(Settings!$AQ$19:$AQ$33, MATCH(G$10, Settings!$Y$19:$Y$33, 0))))-1), 1, Settings!$AY$23:$AY$38), ""))</f>
        <v/>
      </c>
      <c r="BG537" s="119" t="str">
        <f>IF(OR(H$10="", $B537="", H537="", BG$9=""), "", IFERROR(WORKDAY((DATE(YEAR($B537), MONTH($B537)+INDEX(Settings!$AM$19:$AM$33, MATCH(H$10, Settings!$Y$19:$Y$33, 0)), IF(INDEX(Settings!$AQ$19:$AQ$33, MATCH(H$10, Settings!$Y$19:$Y$33, 0))=0, DAY($B537), INDEX(Settings!$AQ$19:$AQ$33, MATCH(H$10, Settings!$Y$19:$Y$33, 0))))-1), 1, Settings!$AY$23:$AY$38), ""))</f>
        <v/>
      </c>
      <c r="BH537" s="119" t="str">
        <f>IF(OR(I$10="", $B537="", I537="", BH$9=""), "", IFERROR(WORKDAY((DATE(YEAR($B537), MONTH($B537)+INDEX(Settings!$AM$19:$AM$33, MATCH(I$10, Settings!$Y$19:$Y$33, 0)), IF(INDEX(Settings!$AQ$19:$AQ$33, MATCH(I$10, Settings!$Y$19:$Y$33, 0))=0, DAY($B537), INDEX(Settings!$AQ$19:$AQ$33, MATCH(I$10, Settings!$Y$19:$Y$33, 0))))-1), 1, Settings!$AY$23:$AY$38), ""))</f>
        <v/>
      </c>
      <c r="BI537" s="119" t="str">
        <f>IF(OR(J$10="", $B537="", J537="", BI$9=""), "", IFERROR(WORKDAY((DATE(YEAR($B537), MONTH($B537)+INDEX(Settings!$AM$19:$AM$33, MATCH(J$10, Settings!$Y$19:$Y$33, 0)), IF(INDEX(Settings!$AQ$19:$AQ$33, MATCH(J$10, Settings!$Y$19:$Y$33, 0))=0, DAY($B537), INDEX(Settings!$AQ$19:$AQ$33, MATCH(J$10, Settings!$Y$19:$Y$33, 0))))-1), 1, Settings!$AY$23:$AY$38), ""))</f>
        <v/>
      </c>
      <c r="BJ537" s="119" t="str">
        <f>IF(OR(K$10="", $B537="", K537="", BJ$9=""), "", IFERROR(WORKDAY((DATE(YEAR($B537), MONTH($B537)+INDEX(Settings!$AM$19:$AM$33, MATCH(K$10, Settings!$Y$19:$Y$33, 0)), IF(INDEX(Settings!$AQ$19:$AQ$33, MATCH(K$10, Settings!$Y$19:$Y$33, 0))=0, DAY($B537), INDEX(Settings!$AQ$19:$AQ$33, MATCH(K$10, Settings!$Y$19:$Y$33, 0))))-1), 1, Settings!$AY$23:$AY$38), ""))</f>
        <v/>
      </c>
      <c r="BK537" s="119" t="str">
        <f>IF(OR(L$10="", $B537="", L537="", BK$9=""), "", IFERROR(WORKDAY((DATE(YEAR($B537), MONTH($B537)+INDEX(Settings!$AM$19:$AM$33, MATCH(L$10, Settings!$Y$19:$Y$33, 0)), IF(INDEX(Settings!$AQ$19:$AQ$33, MATCH(L$10, Settings!$Y$19:$Y$33, 0))=0, DAY($B537), INDEX(Settings!$AQ$19:$AQ$33, MATCH(L$10, Settings!$Y$19:$Y$33, 0))))-1), 1, Settings!$AY$23:$AY$38), ""))</f>
        <v/>
      </c>
      <c r="BL537" s="119" t="str">
        <f>IF(OR(M$10="", $B537="", M537="", BL$9=""), "", IFERROR(WORKDAY((DATE(YEAR($B537), MONTH($B537)+INDEX(Settings!$AM$19:$AM$33, MATCH(M$10, Settings!$Y$19:$Y$33, 0)), IF(INDEX(Settings!$AQ$19:$AQ$33, MATCH(M$10, Settings!$Y$19:$Y$33, 0))=0, DAY($B537), INDEX(Settings!$AQ$19:$AQ$33, MATCH(M$10, Settings!$Y$19:$Y$33, 0))))-1), 1, Settings!$AY$23:$AY$38), ""))</f>
        <v/>
      </c>
      <c r="BM537" s="119" t="str">
        <f>IF(OR(N$10="", $B537="", N537="", BM$9=""), "", IFERROR(WORKDAY((DATE(YEAR($B537), MONTH($B537)+INDEX(Settings!$AM$19:$AM$33, MATCH(N$10, Settings!$Y$19:$Y$33, 0)), IF(INDEX(Settings!$AQ$19:$AQ$33, MATCH(N$10, Settings!$Y$19:$Y$33, 0))=0, DAY($B537), INDEX(Settings!$AQ$19:$AQ$33, MATCH(N$10, Settings!$Y$19:$Y$33, 0))))-1), 1, Settings!$AY$23:$AY$38), ""))</f>
        <v/>
      </c>
      <c r="BN537" s="119" t="str">
        <f>IF(OR(O$10="", $B537="", O537="", BN$9=""), "", IFERROR(WORKDAY((DATE(YEAR($B537), MONTH($B537)+INDEX(Settings!$AM$19:$AM$33, MATCH(O$10, Settings!$Y$19:$Y$33, 0)), IF(INDEX(Settings!$AQ$19:$AQ$33, MATCH(O$10, Settings!$Y$19:$Y$33, 0))=0, DAY($B537), INDEX(Settings!$AQ$19:$AQ$33, MATCH(O$10, Settings!$Y$19:$Y$33, 0))))-1), 1, Settings!$AY$23:$AY$38), ""))</f>
        <v/>
      </c>
      <c r="BO537" s="119" t="str">
        <f>IF(OR(P$10="", $B537="", P537="", BO$9=""), "", IFERROR(WORKDAY((DATE(YEAR($B537), MONTH($B537)+INDEX(Settings!$AM$19:$AM$33, MATCH(P$10, Settings!$Y$19:$Y$33, 0)), IF(INDEX(Settings!$AQ$19:$AQ$33, MATCH(P$10, Settings!$Y$19:$Y$33, 0))=0, DAY($B537), INDEX(Settings!$AQ$19:$AQ$33, MATCH(P$10, Settings!$Y$19:$Y$33, 0))))-1), 1, Settings!$AY$23:$AY$38), ""))</f>
        <v/>
      </c>
      <c r="BP537" s="120" t="str">
        <f>IF(OR(Q$10="", $B537="", Q537="", BP$9=""), "", IFERROR(WORKDAY((DATE(YEAR($B537), MONTH($B537)+INDEX(Settings!$AM$19:$AM$33, MATCH(Q$10, Settings!$Y$19:$Y$33, 0)), IF(INDEX(Settings!$AQ$19:$AQ$33, MATCH(Q$10, Settings!$Y$19:$Y$33, 0))=0, DAY($B537), INDEX(Settings!$AQ$19:$AQ$33, MATCH(Q$10, Settings!$Y$19:$Y$33, 0))))-1), 1, Settings!$AY$23:$AY$38), ""))</f>
        <v/>
      </c>
      <c r="BR537" s="118" t="str">
        <f>IF(BB537="", "", IF(BB537&lt;=$B537, WORKDAY(DATE(YEAR($BB537), MONTH(BB537)+1, DAY(BB537)-1), 1, Settings!$AY$23:$AY$38), BB537))</f>
        <v/>
      </c>
      <c r="BS537" s="119" t="str">
        <f>IF(BC537="", "", IF(BC537&lt;=$B537, WORKDAY(DATE(YEAR($BB537), MONTH(BC537)+1, DAY(BC537)-1), 1, Settings!$AY$23:$AY$38), BC537))</f>
        <v/>
      </c>
      <c r="BT537" s="119" t="str">
        <f>IF(BD537="", "", IF(BD537&lt;=$B537, WORKDAY(DATE(YEAR($BB537), MONTH(BD537)+1, DAY(BD537)-1), 1, Settings!$AY$23:$AY$38), BD537))</f>
        <v/>
      </c>
      <c r="BU537" s="119" t="str">
        <f>IF(BE537="", "", IF(BE537&lt;=$B537, WORKDAY(DATE(YEAR($BB537), MONTH(BE537)+1, DAY(BE537)-1), 1, Settings!$AY$23:$AY$38), BE537))</f>
        <v/>
      </c>
      <c r="BV537" s="119" t="str">
        <f>IF(BF537="", "", IF(BF537&lt;=$B537, WORKDAY(DATE(YEAR($BB537), MONTH(BF537)+1, DAY(BF537)-1), 1, Settings!$AY$23:$AY$38), BF537))</f>
        <v/>
      </c>
      <c r="BW537" s="119" t="str">
        <f>IF(BG537="", "", IF(BG537&lt;=$B537, WORKDAY(DATE(YEAR($BB537), MONTH(BG537)+1, DAY(BG537)-1), 1, Settings!$AY$23:$AY$38), BG537))</f>
        <v/>
      </c>
      <c r="BX537" s="119" t="str">
        <f>IF(BH537="", "", IF(BH537&lt;=$B537, WORKDAY(DATE(YEAR($BB537), MONTH(BH537)+1, DAY(BH537)-1), 1, Settings!$AY$23:$AY$38), BH537))</f>
        <v/>
      </c>
      <c r="BY537" s="119" t="str">
        <f>IF(BI537="", "", IF(BI537&lt;=$B537, WORKDAY(DATE(YEAR($BB537), MONTH(BI537)+1, DAY(BI537)-1), 1, Settings!$AY$23:$AY$38), BI537))</f>
        <v/>
      </c>
      <c r="BZ537" s="119" t="str">
        <f>IF(BJ537="", "", IF(BJ537&lt;=$B537, WORKDAY(DATE(YEAR($BB537), MONTH(BJ537)+1, DAY(BJ537)-1), 1, Settings!$AY$23:$AY$38), BJ537))</f>
        <v/>
      </c>
      <c r="CA537" s="119" t="str">
        <f>IF(BK537="", "", IF(BK537&lt;=$B537, WORKDAY(DATE(YEAR($BB537), MONTH(BK537)+1, DAY(BK537)-1), 1, Settings!$AY$23:$AY$38), BK537))</f>
        <v/>
      </c>
      <c r="CB537" s="119" t="str">
        <f>IF(BL537="", "", IF(BL537&lt;=$B537, WORKDAY(DATE(YEAR($BB537), MONTH(BL537)+1, DAY(BL537)-1), 1, Settings!$AY$23:$AY$38), BL537))</f>
        <v/>
      </c>
      <c r="CC537" s="119" t="str">
        <f>IF(BM537="", "", IF(BM537&lt;=$B537, WORKDAY(DATE(YEAR($BB537), MONTH(BM537)+1, DAY(BM537)-1), 1, Settings!$AY$23:$AY$38), BM537))</f>
        <v/>
      </c>
      <c r="CD537" s="119" t="str">
        <f>IF(BN537="", "", IF(BN537&lt;=$B537, WORKDAY(DATE(YEAR($BB537), MONTH(BN537)+1, DAY(BN537)-1), 1, Settings!$AY$23:$AY$38), BN537))</f>
        <v/>
      </c>
      <c r="CE537" s="119" t="str">
        <f>IF(BO537="", "", IF(BO537&lt;=$B537, WORKDAY(DATE(YEAR($BB537), MONTH(BO537)+1, DAY(BO537)-1), 1, Settings!$AY$23:$AY$38), BO537))</f>
        <v/>
      </c>
      <c r="CF537" s="120" t="str">
        <f>IF(BP537="", "", IF(BP537&lt;=$B537, WORKDAY(DATE(YEAR($BB537), MONTH(BP537)+1, DAY(BP537)-1), 1, Settings!$AY$23:$AY$38), BP537))</f>
        <v/>
      </c>
      <c r="CH537" s="48" t="str">
        <f t="shared" si="252"/>
        <v/>
      </c>
      <c r="CI537" s="49" t="str">
        <f t="shared" si="253"/>
        <v/>
      </c>
      <c r="CJ537" s="49" t="str">
        <f t="shared" si="254"/>
        <v/>
      </c>
      <c r="CK537" s="49" t="str">
        <f t="shared" si="255"/>
        <v/>
      </c>
      <c r="CL537" s="49" t="str">
        <f t="shared" si="256"/>
        <v/>
      </c>
      <c r="CM537" s="49" t="str">
        <f t="shared" si="257"/>
        <v/>
      </c>
      <c r="CN537" s="49" t="str">
        <f t="shared" si="258"/>
        <v/>
      </c>
      <c r="CO537" s="49" t="str">
        <f t="shared" si="259"/>
        <v/>
      </c>
      <c r="CP537" s="49" t="str">
        <f t="shared" si="260"/>
        <v/>
      </c>
      <c r="CQ537" s="49" t="str">
        <f t="shared" si="261"/>
        <v/>
      </c>
      <c r="CR537" s="49" t="str">
        <f t="shared" si="262"/>
        <v/>
      </c>
      <c r="CS537" s="49" t="str">
        <f t="shared" si="263"/>
        <v/>
      </c>
      <c r="CT537" s="49" t="str">
        <f t="shared" si="264"/>
        <v/>
      </c>
      <c r="CU537" s="49" t="str">
        <f t="shared" si="265"/>
        <v/>
      </c>
      <c r="CV537" s="16" t="str">
        <f t="shared" si="266"/>
        <v/>
      </c>
      <c r="CX537" s="48" t="str">
        <f t="shared" si="267"/>
        <v/>
      </c>
      <c r="CY537" s="49" t="str">
        <f t="shared" si="268"/>
        <v/>
      </c>
      <c r="CZ537" s="49" t="str">
        <f t="shared" si="269"/>
        <v/>
      </c>
      <c r="DA537" s="49" t="str">
        <f t="shared" si="270"/>
        <v/>
      </c>
      <c r="DB537" s="49" t="str">
        <f t="shared" si="271"/>
        <v/>
      </c>
      <c r="DC537" s="49" t="str">
        <f t="shared" si="272"/>
        <v/>
      </c>
      <c r="DD537" s="49" t="str">
        <f t="shared" si="273"/>
        <v/>
      </c>
      <c r="DE537" s="49" t="str">
        <f t="shared" si="274"/>
        <v/>
      </c>
      <c r="DF537" s="49" t="str">
        <f t="shared" si="275"/>
        <v/>
      </c>
      <c r="DG537" s="49" t="str">
        <f t="shared" si="276"/>
        <v/>
      </c>
      <c r="DH537" s="49" t="str">
        <f t="shared" si="277"/>
        <v/>
      </c>
      <c r="DI537" s="49" t="str">
        <f t="shared" si="278"/>
        <v/>
      </c>
      <c r="DJ537" s="49" t="str">
        <f t="shared" si="279"/>
        <v/>
      </c>
      <c r="DK537" s="49" t="str">
        <f t="shared" si="280"/>
        <v/>
      </c>
      <c r="DL537" s="16" t="str">
        <f t="shared" si="281"/>
        <v/>
      </c>
      <c r="DN537" s="17" t="str">
        <f t="shared" si="282"/>
        <v>Dec 2020</v>
      </c>
    </row>
    <row r="538" spans="1:118" x14ac:dyDescent="0.25">
      <c r="A538" s="30"/>
      <c r="B538" s="102">
        <f>IF(B537="", "", IFERROR(IF(B537+1&gt;Settings!$G$25, "", B537+1), ""))</f>
        <v>44174</v>
      </c>
      <c r="C538" s="294"/>
      <c r="D538" s="295"/>
      <c r="E538" s="295"/>
      <c r="F538" s="295"/>
      <c r="G538" s="295"/>
      <c r="H538" s="295"/>
      <c r="I538" s="295"/>
      <c r="J538" s="295"/>
      <c r="K538" s="295"/>
      <c r="L538" s="295"/>
      <c r="M538" s="295"/>
      <c r="N538" s="295"/>
      <c r="O538" s="295"/>
      <c r="P538" s="295"/>
      <c r="Q538" s="296"/>
      <c r="R538" s="30"/>
      <c r="T538" s="17" t="str">
        <f>IF($B538="", "", IF($B538&lt;Settings!$G$23, "Old", "New"))</f>
        <v>New</v>
      </c>
      <c r="AL538" s="118" t="str">
        <f>IF(OR($B538="", C538="", C$10="", AL$9), "", IFERROR($B538+INDEX(Settings!$AF$19:$AF$33, MATCH(C$10, Settings!$Y$19:$Y$33, 0))+IF(INDEX(Settings!$AI$19:$AI$33, MATCH(C$10, Settings!$Y$19:$Y$33, 0))="", 0, INDEX($AO$2:$AU$8, MATCH(TEXT($B538, "ddd"), $AN$2:$AN$8, 0), MATCH(INDEX(Settings!$AI$19:$AI$33, MATCH(C$10, Settings!$Y$19:$Y$33, 0)), $AO$1:$AU$1, 0))), 0))</f>
        <v/>
      </c>
      <c r="AM538" s="119" t="str">
        <f>IF(OR($B538="", D538="", D$10="", AM$9), "", IFERROR($B538+INDEX(Settings!$AF$19:$AF$33, MATCH(D$10, Settings!$Y$19:$Y$33, 0))+IF(INDEX(Settings!$AI$19:$AI$33, MATCH(D$10, Settings!$Y$19:$Y$33, 0))="", 0, INDEX($AO$2:$AU$8, MATCH(TEXT($B538, "ddd"), $AN$2:$AN$8, 0), MATCH(INDEX(Settings!$AI$19:$AI$33, MATCH(D$10, Settings!$Y$19:$Y$33, 0)), $AO$1:$AU$1, 0))), 0))</f>
        <v/>
      </c>
      <c r="AN538" s="119" t="str">
        <f>IF(OR($B538="", E538="", E$10="", AN$9), "", IFERROR($B538+INDEX(Settings!$AF$19:$AF$33, MATCH(E$10, Settings!$Y$19:$Y$33, 0))+IF(INDEX(Settings!$AI$19:$AI$33, MATCH(E$10, Settings!$Y$19:$Y$33, 0))="", 0, INDEX($AO$2:$AU$8, MATCH(TEXT($B538, "ddd"), $AN$2:$AN$8, 0), MATCH(INDEX(Settings!$AI$19:$AI$33, MATCH(E$10, Settings!$Y$19:$Y$33, 0)), $AO$1:$AU$1, 0))), 0))</f>
        <v/>
      </c>
      <c r="AO538" s="119" t="str">
        <f>IF(OR($B538="", F538="", F$10="", AO$9), "", IFERROR($B538+INDEX(Settings!$AF$19:$AF$33, MATCH(F$10, Settings!$Y$19:$Y$33, 0))+IF(INDEX(Settings!$AI$19:$AI$33, MATCH(F$10, Settings!$Y$19:$Y$33, 0))="", 0, INDEX($AO$2:$AU$8, MATCH(TEXT($B538, "ddd"), $AN$2:$AN$8, 0), MATCH(INDEX(Settings!$AI$19:$AI$33, MATCH(F$10, Settings!$Y$19:$Y$33, 0)), $AO$1:$AU$1, 0))), 0))</f>
        <v/>
      </c>
      <c r="AP538" s="119" t="str">
        <f>IF(OR($B538="", G538="", G$10="", AP$9), "", IFERROR($B538+INDEX(Settings!$AF$19:$AF$33, MATCH(G$10, Settings!$Y$19:$Y$33, 0))+IF(INDEX(Settings!$AI$19:$AI$33, MATCH(G$10, Settings!$Y$19:$Y$33, 0))="", 0, INDEX($AO$2:$AU$8, MATCH(TEXT($B538, "ddd"), $AN$2:$AN$8, 0), MATCH(INDEX(Settings!$AI$19:$AI$33, MATCH(G$10, Settings!$Y$19:$Y$33, 0)), $AO$1:$AU$1, 0))), 0))</f>
        <v/>
      </c>
      <c r="AQ538" s="119" t="str">
        <f>IF(OR($B538="", H538="", H$10="", AQ$9), "", IFERROR($B538+INDEX(Settings!$AF$19:$AF$33, MATCH(H$10, Settings!$Y$19:$Y$33, 0))+IF(INDEX(Settings!$AI$19:$AI$33, MATCH(H$10, Settings!$Y$19:$Y$33, 0))="", 0, INDEX($AO$2:$AU$8, MATCH(TEXT($B538, "ddd"), $AN$2:$AN$8, 0), MATCH(INDEX(Settings!$AI$19:$AI$33, MATCH(H$10, Settings!$Y$19:$Y$33, 0)), $AO$1:$AU$1, 0))), 0))</f>
        <v/>
      </c>
      <c r="AR538" s="119" t="str">
        <f>IF(OR($B538="", I538="", I$10="", AR$9), "", IFERROR($B538+INDEX(Settings!$AF$19:$AF$33, MATCH(I$10, Settings!$Y$19:$Y$33, 0))+IF(INDEX(Settings!$AI$19:$AI$33, MATCH(I$10, Settings!$Y$19:$Y$33, 0))="", 0, INDEX($AO$2:$AU$8, MATCH(TEXT($B538, "ddd"), $AN$2:$AN$8, 0), MATCH(INDEX(Settings!$AI$19:$AI$33, MATCH(I$10, Settings!$Y$19:$Y$33, 0)), $AO$1:$AU$1, 0))), 0))</f>
        <v/>
      </c>
      <c r="AS538" s="119" t="str">
        <f>IF(OR($B538="", J538="", J$10="", AS$9), "", IFERROR($B538+INDEX(Settings!$AF$19:$AF$33, MATCH(J$10, Settings!$Y$19:$Y$33, 0))+IF(INDEX(Settings!$AI$19:$AI$33, MATCH(J$10, Settings!$Y$19:$Y$33, 0))="", 0, INDEX($AO$2:$AU$8, MATCH(TEXT($B538, "ddd"), $AN$2:$AN$8, 0), MATCH(INDEX(Settings!$AI$19:$AI$33, MATCH(J$10, Settings!$Y$19:$Y$33, 0)), $AO$1:$AU$1, 0))), 0))</f>
        <v/>
      </c>
      <c r="AT538" s="119" t="str">
        <f>IF(OR($B538="", K538="", K$10="", AT$9), "", IFERROR($B538+INDEX(Settings!$AF$19:$AF$33, MATCH(K$10, Settings!$Y$19:$Y$33, 0))+IF(INDEX(Settings!$AI$19:$AI$33, MATCH(K$10, Settings!$Y$19:$Y$33, 0))="", 0, INDEX($AO$2:$AU$8, MATCH(TEXT($B538, "ddd"), $AN$2:$AN$8, 0), MATCH(INDEX(Settings!$AI$19:$AI$33, MATCH(K$10, Settings!$Y$19:$Y$33, 0)), $AO$1:$AU$1, 0))), 0))</f>
        <v/>
      </c>
      <c r="AU538" s="119" t="str">
        <f>IF(OR($B538="", L538="", L$10="", AU$9), "", IFERROR($B538+INDEX(Settings!$AF$19:$AF$33, MATCH(L$10, Settings!$Y$19:$Y$33, 0))+IF(INDEX(Settings!$AI$19:$AI$33, MATCH(L$10, Settings!$Y$19:$Y$33, 0))="", 0, INDEX($AO$2:$AU$8, MATCH(TEXT($B538, "ddd"), $AN$2:$AN$8, 0), MATCH(INDEX(Settings!$AI$19:$AI$33, MATCH(L$10, Settings!$Y$19:$Y$33, 0)), $AO$1:$AU$1, 0))), 0))</f>
        <v/>
      </c>
      <c r="AV538" s="119" t="str">
        <f>IF(OR($B538="", M538="", M$10="", AV$9), "", IFERROR($B538+INDEX(Settings!$AF$19:$AF$33, MATCH(M$10, Settings!$Y$19:$Y$33, 0))+IF(INDEX(Settings!$AI$19:$AI$33, MATCH(M$10, Settings!$Y$19:$Y$33, 0))="", 0, INDEX($AO$2:$AU$8, MATCH(TEXT($B538, "ddd"), $AN$2:$AN$8, 0), MATCH(INDEX(Settings!$AI$19:$AI$33, MATCH(M$10, Settings!$Y$19:$Y$33, 0)), $AO$1:$AU$1, 0))), 0))</f>
        <v/>
      </c>
      <c r="AW538" s="119" t="str">
        <f>IF(OR($B538="", N538="", N$10="", AW$9), "", IFERROR($B538+INDEX(Settings!$AF$19:$AF$33, MATCH(N$10, Settings!$Y$19:$Y$33, 0))+IF(INDEX(Settings!$AI$19:$AI$33, MATCH(N$10, Settings!$Y$19:$Y$33, 0))="", 0, INDEX($AO$2:$AU$8, MATCH(TEXT($B538, "ddd"), $AN$2:$AN$8, 0), MATCH(INDEX(Settings!$AI$19:$AI$33, MATCH(N$10, Settings!$Y$19:$Y$33, 0)), $AO$1:$AU$1, 0))), 0))</f>
        <v/>
      </c>
      <c r="AX538" s="119" t="str">
        <f>IF(OR($B538="", O538="", O$10="", AX$9), "", IFERROR($B538+INDEX(Settings!$AF$19:$AF$33, MATCH(O$10, Settings!$Y$19:$Y$33, 0))+IF(INDEX(Settings!$AI$19:$AI$33, MATCH(O$10, Settings!$Y$19:$Y$33, 0))="", 0, INDEX($AO$2:$AU$8, MATCH(TEXT($B538, "ddd"), $AN$2:$AN$8, 0), MATCH(INDEX(Settings!$AI$19:$AI$33, MATCH(O$10, Settings!$Y$19:$Y$33, 0)), $AO$1:$AU$1, 0))), 0))</f>
        <v/>
      </c>
      <c r="AY538" s="119" t="str">
        <f>IF(OR($B538="", P538="", P$10="", AY$9), "", IFERROR($B538+INDEX(Settings!$AF$19:$AF$33, MATCH(P$10, Settings!$Y$19:$Y$33, 0))+IF(INDEX(Settings!$AI$19:$AI$33, MATCH(P$10, Settings!$Y$19:$Y$33, 0))="", 0, INDEX($AO$2:$AU$8, MATCH(TEXT($B538, "ddd"), $AN$2:$AN$8, 0), MATCH(INDEX(Settings!$AI$19:$AI$33, MATCH(P$10, Settings!$Y$19:$Y$33, 0)), $AO$1:$AU$1, 0))), 0))</f>
        <v/>
      </c>
      <c r="AZ538" s="120" t="str">
        <f>IF(OR($B538="", Q538="", Q$10="", AZ$9), "", IFERROR($B538+INDEX(Settings!$AF$19:$AF$33, MATCH(Q$10, Settings!$Y$19:$Y$33, 0))+IF(INDEX(Settings!$AI$19:$AI$33, MATCH(Q$10, Settings!$Y$19:$Y$33, 0))="", 0, INDEX($AO$2:$AU$8, MATCH(TEXT($B538, "ddd"), $AN$2:$AN$8, 0), MATCH(INDEX(Settings!$AI$19:$AI$33, MATCH(Q$10, Settings!$Y$19:$Y$33, 0)), $AO$1:$AU$1, 0))), 0))</f>
        <v/>
      </c>
      <c r="BB538" s="118" t="str">
        <f>IF(OR(C$10="", $B538="", C538="", BB$9=""), "", IFERROR(WORKDAY((DATE(YEAR($B538), MONTH($B538)+INDEX(Settings!$AM$19:$AM$33, MATCH(C$10, Settings!$Y$19:$Y$33, 0)), IF(INDEX(Settings!$AQ$19:$AQ$33, MATCH(C$10, Settings!$Y$19:$Y$33, 0))=0, DAY($B538), INDEX(Settings!$AQ$19:$AQ$33, MATCH(C$10, Settings!$Y$19:$Y$33, 0))))-1), 1, Settings!$AY$23:$AY$38), ""))</f>
        <v/>
      </c>
      <c r="BC538" s="119" t="str">
        <f>IF(OR(D$10="", $B538="", D538="", BC$9=""), "", IFERROR(WORKDAY((DATE(YEAR($B538), MONTH($B538)+INDEX(Settings!$AM$19:$AM$33, MATCH(D$10, Settings!$Y$19:$Y$33, 0)), IF(INDEX(Settings!$AQ$19:$AQ$33, MATCH(D$10, Settings!$Y$19:$Y$33, 0))=0, DAY($B538), INDEX(Settings!$AQ$19:$AQ$33, MATCH(D$10, Settings!$Y$19:$Y$33, 0))))-1), 1, Settings!$AY$23:$AY$38), ""))</f>
        <v/>
      </c>
      <c r="BD538" s="119" t="str">
        <f>IF(OR(E$10="", $B538="", E538="", BD$9=""), "", IFERROR(WORKDAY((DATE(YEAR($B538), MONTH($B538)+INDEX(Settings!$AM$19:$AM$33, MATCH(E$10, Settings!$Y$19:$Y$33, 0)), IF(INDEX(Settings!$AQ$19:$AQ$33, MATCH(E$10, Settings!$Y$19:$Y$33, 0))=0, DAY($B538), INDEX(Settings!$AQ$19:$AQ$33, MATCH(E$10, Settings!$Y$19:$Y$33, 0))))-1), 1, Settings!$AY$23:$AY$38), ""))</f>
        <v/>
      </c>
      <c r="BE538" s="119" t="str">
        <f>IF(OR(F$10="", $B538="", F538="", BE$9=""), "", IFERROR(WORKDAY((DATE(YEAR($B538), MONTH($B538)+INDEX(Settings!$AM$19:$AM$33, MATCH(F$10, Settings!$Y$19:$Y$33, 0)), IF(INDEX(Settings!$AQ$19:$AQ$33, MATCH(F$10, Settings!$Y$19:$Y$33, 0))=0, DAY($B538), INDEX(Settings!$AQ$19:$AQ$33, MATCH(F$10, Settings!$Y$19:$Y$33, 0))))-1), 1, Settings!$AY$23:$AY$38), ""))</f>
        <v/>
      </c>
      <c r="BF538" s="119" t="str">
        <f>IF(OR(G$10="", $B538="", G538="", BF$9=""), "", IFERROR(WORKDAY((DATE(YEAR($B538), MONTH($B538)+INDEX(Settings!$AM$19:$AM$33, MATCH(G$10, Settings!$Y$19:$Y$33, 0)), IF(INDEX(Settings!$AQ$19:$AQ$33, MATCH(G$10, Settings!$Y$19:$Y$33, 0))=0, DAY($B538), INDEX(Settings!$AQ$19:$AQ$33, MATCH(G$10, Settings!$Y$19:$Y$33, 0))))-1), 1, Settings!$AY$23:$AY$38), ""))</f>
        <v/>
      </c>
      <c r="BG538" s="119" t="str">
        <f>IF(OR(H$10="", $B538="", H538="", BG$9=""), "", IFERROR(WORKDAY((DATE(YEAR($B538), MONTH($B538)+INDEX(Settings!$AM$19:$AM$33, MATCH(H$10, Settings!$Y$19:$Y$33, 0)), IF(INDEX(Settings!$AQ$19:$AQ$33, MATCH(H$10, Settings!$Y$19:$Y$33, 0))=0, DAY($B538), INDEX(Settings!$AQ$19:$AQ$33, MATCH(H$10, Settings!$Y$19:$Y$33, 0))))-1), 1, Settings!$AY$23:$AY$38), ""))</f>
        <v/>
      </c>
      <c r="BH538" s="119" t="str">
        <f>IF(OR(I$10="", $B538="", I538="", BH$9=""), "", IFERROR(WORKDAY((DATE(YEAR($B538), MONTH($B538)+INDEX(Settings!$AM$19:$AM$33, MATCH(I$10, Settings!$Y$19:$Y$33, 0)), IF(INDEX(Settings!$AQ$19:$AQ$33, MATCH(I$10, Settings!$Y$19:$Y$33, 0))=0, DAY($B538), INDEX(Settings!$AQ$19:$AQ$33, MATCH(I$10, Settings!$Y$19:$Y$33, 0))))-1), 1, Settings!$AY$23:$AY$38), ""))</f>
        <v/>
      </c>
      <c r="BI538" s="119" t="str">
        <f>IF(OR(J$10="", $B538="", J538="", BI$9=""), "", IFERROR(WORKDAY((DATE(YEAR($B538), MONTH($B538)+INDEX(Settings!$AM$19:$AM$33, MATCH(J$10, Settings!$Y$19:$Y$33, 0)), IF(INDEX(Settings!$AQ$19:$AQ$33, MATCH(J$10, Settings!$Y$19:$Y$33, 0))=0, DAY($B538), INDEX(Settings!$AQ$19:$AQ$33, MATCH(J$10, Settings!$Y$19:$Y$33, 0))))-1), 1, Settings!$AY$23:$AY$38), ""))</f>
        <v/>
      </c>
      <c r="BJ538" s="119" t="str">
        <f>IF(OR(K$10="", $B538="", K538="", BJ$9=""), "", IFERROR(WORKDAY((DATE(YEAR($B538), MONTH($B538)+INDEX(Settings!$AM$19:$AM$33, MATCH(K$10, Settings!$Y$19:$Y$33, 0)), IF(INDEX(Settings!$AQ$19:$AQ$33, MATCH(K$10, Settings!$Y$19:$Y$33, 0))=0, DAY($B538), INDEX(Settings!$AQ$19:$AQ$33, MATCH(K$10, Settings!$Y$19:$Y$33, 0))))-1), 1, Settings!$AY$23:$AY$38), ""))</f>
        <v/>
      </c>
      <c r="BK538" s="119" t="str">
        <f>IF(OR(L$10="", $B538="", L538="", BK$9=""), "", IFERROR(WORKDAY((DATE(YEAR($B538), MONTH($B538)+INDEX(Settings!$AM$19:$AM$33, MATCH(L$10, Settings!$Y$19:$Y$33, 0)), IF(INDEX(Settings!$AQ$19:$AQ$33, MATCH(L$10, Settings!$Y$19:$Y$33, 0))=0, DAY($B538), INDEX(Settings!$AQ$19:$AQ$33, MATCH(L$10, Settings!$Y$19:$Y$33, 0))))-1), 1, Settings!$AY$23:$AY$38), ""))</f>
        <v/>
      </c>
      <c r="BL538" s="119" t="str">
        <f>IF(OR(M$10="", $B538="", M538="", BL$9=""), "", IFERROR(WORKDAY((DATE(YEAR($B538), MONTH($B538)+INDEX(Settings!$AM$19:$AM$33, MATCH(M$10, Settings!$Y$19:$Y$33, 0)), IF(INDEX(Settings!$AQ$19:$AQ$33, MATCH(M$10, Settings!$Y$19:$Y$33, 0))=0, DAY($B538), INDEX(Settings!$AQ$19:$AQ$33, MATCH(M$10, Settings!$Y$19:$Y$33, 0))))-1), 1, Settings!$AY$23:$AY$38), ""))</f>
        <v/>
      </c>
      <c r="BM538" s="119" t="str">
        <f>IF(OR(N$10="", $B538="", N538="", BM$9=""), "", IFERROR(WORKDAY((DATE(YEAR($B538), MONTH($B538)+INDEX(Settings!$AM$19:$AM$33, MATCH(N$10, Settings!$Y$19:$Y$33, 0)), IF(INDEX(Settings!$AQ$19:$AQ$33, MATCH(N$10, Settings!$Y$19:$Y$33, 0))=0, DAY($B538), INDEX(Settings!$AQ$19:$AQ$33, MATCH(N$10, Settings!$Y$19:$Y$33, 0))))-1), 1, Settings!$AY$23:$AY$38), ""))</f>
        <v/>
      </c>
      <c r="BN538" s="119" t="str">
        <f>IF(OR(O$10="", $B538="", O538="", BN$9=""), "", IFERROR(WORKDAY((DATE(YEAR($B538), MONTH($B538)+INDEX(Settings!$AM$19:$AM$33, MATCH(O$10, Settings!$Y$19:$Y$33, 0)), IF(INDEX(Settings!$AQ$19:$AQ$33, MATCH(O$10, Settings!$Y$19:$Y$33, 0))=0, DAY($B538), INDEX(Settings!$AQ$19:$AQ$33, MATCH(O$10, Settings!$Y$19:$Y$33, 0))))-1), 1, Settings!$AY$23:$AY$38), ""))</f>
        <v/>
      </c>
      <c r="BO538" s="119" t="str">
        <f>IF(OR(P$10="", $B538="", P538="", BO$9=""), "", IFERROR(WORKDAY((DATE(YEAR($B538), MONTH($B538)+INDEX(Settings!$AM$19:$AM$33, MATCH(P$10, Settings!$Y$19:$Y$33, 0)), IF(INDEX(Settings!$AQ$19:$AQ$33, MATCH(P$10, Settings!$Y$19:$Y$33, 0))=0, DAY($B538), INDEX(Settings!$AQ$19:$AQ$33, MATCH(P$10, Settings!$Y$19:$Y$33, 0))))-1), 1, Settings!$AY$23:$AY$38), ""))</f>
        <v/>
      </c>
      <c r="BP538" s="120" t="str">
        <f>IF(OR(Q$10="", $B538="", Q538="", BP$9=""), "", IFERROR(WORKDAY((DATE(YEAR($B538), MONTH($B538)+INDEX(Settings!$AM$19:$AM$33, MATCH(Q$10, Settings!$Y$19:$Y$33, 0)), IF(INDEX(Settings!$AQ$19:$AQ$33, MATCH(Q$10, Settings!$Y$19:$Y$33, 0))=0, DAY($B538), INDEX(Settings!$AQ$19:$AQ$33, MATCH(Q$10, Settings!$Y$19:$Y$33, 0))))-1), 1, Settings!$AY$23:$AY$38), ""))</f>
        <v/>
      </c>
      <c r="BR538" s="118" t="str">
        <f>IF(BB538="", "", IF(BB538&lt;=$B538, WORKDAY(DATE(YEAR($BB538), MONTH(BB538)+1, DAY(BB538)-1), 1, Settings!$AY$23:$AY$38), BB538))</f>
        <v/>
      </c>
      <c r="BS538" s="119" t="str">
        <f>IF(BC538="", "", IF(BC538&lt;=$B538, WORKDAY(DATE(YEAR($BB538), MONTH(BC538)+1, DAY(BC538)-1), 1, Settings!$AY$23:$AY$38), BC538))</f>
        <v/>
      </c>
      <c r="BT538" s="119" t="str">
        <f>IF(BD538="", "", IF(BD538&lt;=$B538, WORKDAY(DATE(YEAR($BB538), MONTH(BD538)+1, DAY(BD538)-1), 1, Settings!$AY$23:$AY$38), BD538))</f>
        <v/>
      </c>
      <c r="BU538" s="119" t="str">
        <f>IF(BE538="", "", IF(BE538&lt;=$B538, WORKDAY(DATE(YEAR($BB538), MONTH(BE538)+1, DAY(BE538)-1), 1, Settings!$AY$23:$AY$38), BE538))</f>
        <v/>
      </c>
      <c r="BV538" s="119" t="str">
        <f>IF(BF538="", "", IF(BF538&lt;=$B538, WORKDAY(DATE(YEAR($BB538), MONTH(BF538)+1, DAY(BF538)-1), 1, Settings!$AY$23:$AY$38), BF538))</f>
        <v/>
      </c>
      <c r="BW538" s="119" t="str">
        <f>IF(BG538="", "", IF(BG538&lt;=$B538, WORKDAY(DATE(YEAR($BB538), MONTH(BG538)+1, DAY(BG538)-1), 1, Settings!$AY$23:$AY$38), BG538))</f>
        <v/>
      </c>
      <c r="BX538" s="119" t="str">
        <f>IF(BH538="", "", IF(BH538&lt;=$B538, WORKDAY(DATE(YEAR($BB538), MONTH(BH538)+1, DAY(BH538)-1), 1, Settings!$AY$23:$AY$38), BH538))</f>
        <v/>
      </c>
      <c r="BY538" s="119" t="str">
        <f>IF(BI538="", "", IF(BI538&lt;=$B538, WORKDAY(DATE(YEAR($BB538), MONTH(BI538)+1, DAY(BI538)-1), 1, Settings!$AY$23:$AY$38), BI538))</f>
        <v/>
      </c>
      <c r="BZ538" s="119" t="str">
        <f>IF(BJ538="", "", IF(BJ538&lt;=$B538, WORKDAY(DATE(YEAR($BB538), MONTH(BJ538)+1, DAY(BJ538)-1), 1, Settings!$AY$23:$AY$38), BJ538))</f>
        <v/>
      </c>
      <c r="CA538" s="119" t="str">
        <f>IF(BK538="", "", IF(BK538&lt;=$B538, WORKDAY(DATE(YEAR($BB538), MONTH(BK538)+1, DAY(BK538)-1), 1, Settings!$AY$23:$AY$38), BK538))</f>
        <v/>
      </c>
      <c r="CB538" s="119" t="str">
        <f>IF(BL538="", "", IF(BL538&lt;=$B538, WORKDAY(DATE(YEAR($BB538), MONTH(BL538)+1, DAY(BL538)-1), 1, Settings!$AY$23:$AY$38), BL538))</f>
        <v/>
      </c>
      <c r="CC538" s="119" t="str">
        <f>IF(BM538="", "", IF(BM538&lt;=$B538, WORKDAY(DATE(YEAR($BB538), MONTH(BM538)+1, DAY(BM538)-1), 1, Settings!$AY$23:$AY$38), BM538))</f>
        <v/>
      </c>
      <c r="CD538" s="119" t="str">
        <f>IF(BN538="", "", IF(BN538&lt;=$B538, WORKDAY(DATE(YEAR($BB538), MONTH(BN538)+1, DAY(BN538)-1), 1, Settings!$AY$23:$AY$38), BN538))</f>
        <v/>
      </c>
      <c r="CE538" s="119" t="str">
        <f>IF(BO538="", "", IF(BO538&lt;=$B538, WORKDAY(DATE(YEAR($BB538), MONTH(BO538)+1, DAY(BO538)-1), 1, Settings!$AY$23:$AY$38), BO538))</f>
        <v/>
      </c>
      <c r="CF538" s="120" t="str">
        <f>IF(BP538="", "", IF(BP538&lt;=$B538, WORKDAY(DATE(YEAR($BB538), MONTH(BP538)+1, DAY(BP538)-1), 1, Settings!$AY$23:$AY$38), BP538))</f>
        <v/>
      </c>
      <c r="CH538" s="48" t="str">
        <f t="shared" si="252"/>
        <v/>
      </c>
      <c r="CI538" s="49" t="str">
        <f t="shared" si="253"/>
        <v/>
      </c>
      <c r="CJ538" s="49" t="str">
        <f t="shared" si="254"/>
        <v/>
      </c>
      <c r="CK538" s="49" t="str">
        <f t="shared" si="255"/>
        <v/>
      </c>
      <c r="CL538" s="49" t="str">
        <f t="shared" si="256"/>
        <v/>
      </c>
      <c r="CM538" s="49" t="str">
        <f t="shared" si="257"/>
        <v/>
      </c>
      <c r="CN538" s="49" t="str">
        <f t="shared" si="258"/>
        <v/>
      </c>
      <c r="CO538" s="49" t="str">
        <f t="shared" si="259"/>
        <v/>
      </c>
      <c r="CP538" s="49" t="str">
        <f t="shared" si="260"/>
        <v/>
      </c>
      <c r="CQ538" s="49" t="str">
        <f t="shared" si="261"/>
        <v/>
      </c>
      <c r="CR538" s="49" t="str">
        <f t="shared" si="262"/>
        <v/>
      </c>
      <c r="CS538" s="49" t="str">
        <f t="shared" si="263"/>
        <v/>
      </c>
      <c r="CT538" s="49" t="str">
        <f t="shared" si="264"/>
        <v/>
      </c>
      <c r="CU538" s="49" t="str">
        <f t="shared" si="265"/>
        <v/>
      </c>
      <c r="CV538" s="16" t="str">
        <f t="shared" si="266"/>
        <v/>
      </c>
      <c r="CX538" s="48" t="str">
        <f t="shared" si="267"/>
        <v/>
      </c>
      <c r="CY538" s="49" t="str">
        <f t="shared" si="268"/>
        <v/>
      </c>
      <c r="CZ538" s="49" t="str">
        <f t="shared" si="269"/>
        <v/>
      </c>
      <c r="DA538" s="49" t="str">
        <f t="shared" si="270"/>
        <v/>
      </c>
      <c r="DB538" s="49" t="str">
        <f t="shared" si="271"/>
        <v/>
      </c>
      <c r="DC538" s="49" t="str">
        <f t="shared" si="272"/>
        <v/>
      </c>
      <c r="DD538" s="49" t="str">
        <f t="shared" si="273"/>
        <v/>
      </c>
      <c r="DE538" s="49" t="str">
        <f t="shared" si="274"/>
        <v/>
      </c>
      <c r="DF538" s="49" t="str">
        <f t="shared" si="275"/>
        <v/>
      </c>
      <c r="DG538" s="49" t="str">
        <f t="shared" si="276"/>
        <v/>
      </c>
      <c r="DH538" s="49" t="str">
        <f t="shared" si="277"/>
        <v/>
      </c>
      <c r="DI538" s="49" t="str">
        <f t="shared" si="278"/>
        <v/>
      </c>
      <c r="DJ538" s="49" t="str">
        <f t="shared" si="279"/>
        <v/>
      </c>
      <c r="DK538" s="49" t="str">
        <f t="shared" si="280"/>
        <v/>
      </c>
      <c r="DL538" s="16" t="str">
        <f t="shared" si="281"/>
        <v/>
      </c>
      <c r="DN538" s="17" t="str">
        <f t="shared" si="282"/>
        <v>Dec 2020</v>
      </c>
    </row>
    <row r="539" spans="1:118" x14ac:dyDescent="0.25">
      <c r="A539" s="30"/>
      <c r="B539" s="102">
        <f>IF(B538="", "", IFERROR(IF(B538+1&gt;Settings!$G$25, "", B538+1), ""))</f>
        <v>44175</v>
      </c>
      <c r="C539" s="294"/>
      <c r="D539" s="295"/>
      <c r="E539" s="295"/>
      <c r="F539" s="295"/>
      <c r="G539" s="295"/>
      <c r="H539" s="295"/>
      <c r="I539" s="295"/>
      <c r="J539" s="295"/>
      <c r="K539" s="295"/>
      <c r="L539" s="295"/>
      <c r="M539" s="295"/>
      <c r="N539" s="295"/>
      <c r="O539" s="295"/>
      <c r="P539" s="295"/>
      <c r="Q539" s="296"/>
      <c r="R539" s="30"/>
      <c r="T539" s="17" t="str">
        <f>IF($B539="", "", IF($B539&lt;Settings!$G$23, "Old", "New"))</f>
        <v>New</v>
      </c>
      <c r="AL539" s="118" t="str">
        <f>IF(OR($B539="", C539="", C$10="", AL$9), "", IFERROR($B539+INDEX(Settings!$AF$19:$AF$33, MATCH(C$10, Settings!$Y$19:$Y$33, 0))+IF(INDEX(Settings!$AI$19:$AI$33, MATCH(C$10, Settings!$Y$19:$Y$33, 0))="", 0, INDEX($AO$2:$AU$8, MATCH(TEXT($B539, "ddd"), $AN$2:$AN$8, 0), MATCH(INDEX(Settings!$AI$19:$AI$33, MATCH(C$10, Settings!$Y$19:$Y$33, 0)), $AO$1:$AU$1, 0))), 0))</f>
        <v/>
      </c>
      <c r="AM539" s="119" t="str">
        <f>IF(OR($B539="", D539="", D$10="", AM$9), "", IFERROR($B539+INDEX(Settings!$AF$19:$AF$33, MATCH(D$10, Settings!$Y$19:$Y$33, 0))+IF(INDEX(Settings!$AI$19:$AI$33, MATCH(D$10, Settings!$Y$19:$Y$33, 0))="", 0, INDEX($AO$2:$AU$8, MATCH(TEXT($B539, "ddd"), $AN$2:$AN$8, 0), MATCH(INDEX(Settings!$AI$19:$AI$33, MATCH(D$10, Settings!$Y$19:$Y$33, 0)), $AO$1:$AU$1, 0))), 0))</f>
        <v/>
      </c>
      <c r="AN539" s="119" t="str">
        <f>IF(OR($B539="", E539="", E$10="", AN$9), "", IFERROR($B539+INDEX(Settings!$AF$19:$AF$33, MATCH(E$10, Settings!$Y$19:$Y$33, 0))+IF(INDEX(Settings!$AI$19:$AI$33, MATCH(E$10, Settings!$Y$19:$Y$33, 0))="", 0, INDEX($AO$2:$AU$8, MATCH(TEXT($B539, "ddd"), $AN$2:$AN$8, 0), MATCH(INDEX(Settings!$AI$19:$AI$33, MATCH(E$10, Settings!$Y$19:$Y$33, 0)), $AO$1:$AU$1, 0))), 0))</f>
        <v/>
      </c>
      <c r="AO539" s="119" t="str">
        <f>IF(OR($B539="", F539="", F$10="", AO$9), "", IFERROR($B539+INDEX(Settings!$AF$19:$AF$33, MATCH(F$10, Settings!$Y$19:$Y$33, 0))+IF(INDEX(Settings!$AI$19:$AI$33, MATCH(F$10, Settings!$Y$19:$Y$33, 0))="", 0, INDEX($AO$2:$AU$8, MATCH(TEXT($B539, "ddd"), $AN$2:$AN$8, 0), MATCH(INDEX(Settings!$AI$19:$AI$33, MATCH(F$10, Settings!$Y$19:$Y$33, 0)), $AO$1:$AU$1, 0))), 0))</f>
        <v/>
      </c>
      <c r="AP539" s="119" t="str">
        <f>IF(OR($B539="", G539="", G$10="", AP$9), "", IFERROR($B539+INDEX(Settings!$AF$19:$AF$33, MATCH(G$10, Settings!$Y$19:$Y$33, 0))+IF(INDEX(Settings!$AI$19:$AI$33, MATCH(G$10, Settings!$Y$19:$Y$33, 0))="", 0, INDEX($AO$2:$AU$8, MATCH(TEXT($B539, "ddd"), $AN$2:$AN$8, 0), MATCH(INDEX(Settings!$AI$19:$AI$33, MATCH(G$10, Settings!$Y$19:$Y$33, 0)), $AO$1:$AU$1, 0))), 0))</f>
        <v/>
      </c>
      <c r="AQ539" s="119" t="str">
        <f>IF(OR($B539="", H539="", H$10="", AQ$9), "", IFERROR($B539+INDEX(Settings!$AF$19:$AF$33, MATCH(H$10, Settings!$Y$19:$Y$33, 0))+IF(INDEX(Settings!$AI$19:$AI$33, MATCH(H$10, Settings!$Y$19:$Y$33, 0))="", 0, INDEX($AO$2:$AU$8, MATCH(TEXT($B539, "ddd"), $AN$2:$AN$8, 0), MATCH(INDEX(Settings!$AI$19:$AI$33, MATCH(H$10, Settings!$Y$19:$Y$33, 0)), $AO$1:$AU$1, 0))), 0))</f>
        <v/>
      </c>
      <c r="AR539" s="119" t="str">
        <f>IF(OR($B539="", I539="", I$10="", AR$9), "", IFERROR($B539+INDEX(Settings!$AF$19:$AF$33, MATCH(I$10, Settings!$Y$19:$Y$33, 0))+IF(INDEX(Settings!$AI$19:$AI$33, MATCH(I$10, Settings!$Y$19:$Y$33, 0))="", 0, INDEX($AO$2:$AU$8, MATCH(TEXT($B539, "ddd"), $AN$2:$AN$8, 0), MATCH(INDEX(Settings!$AI$19:$AI$33, MATCH(I$10, Settings!$Y$19:$Y$33, 0)), $AO$1:$AU$1, 0))), 0))</f>
        <v/>
      </c>
      <c r="AS539" s="119" t="str">
        <f>IF(OR($B539="", J539="", J$10="", AS$9), "", IFERROR($B539+INDEX(Settings!$AF$19:$AF$33, MATCH(J$10, Settings!$Y$19:$Y$33, 0))+IF(INDEX(Settings!$AI$19:$AI$33, MATCH(J$10, Settings!$Y$19:$Y$33, 0))="", 0, INDEX($AO$2:$AU$8, MATCH(TEXT($B539, "ddd"), $AN$2:$AN$8, 0), MATCH(INDEX(Settings!$AI$19:$AI$33, MATCH(J$10, Settings!$Y$19:$Y$33, 0)), $AO$1:$AU$1, 0))), 0))</f>
        <v/>
      </c>
      <c r="AT539" s="119" t="str">
        <f>IF(OR($B539="", K539="", K$10="", AT$9), "", IFERROR($B539+INDEX(Settings!$AF$19:$AF$33, MATCH(K$10, Settings!$Y$19:$Y$33, 0))+IF(INDEX(Settings!$AI$19:$AI$33, MATCH(K$10, Settings!$Y$19:$Y$33, 0))="", 0, INDEX($AO$2:$AU$8, MATCH(TEXT($B539, "ddd"), $AN$2:$AN$8, 0), MATCH(INDEX(Settings!$AI$19:$AI$33, MATCH(K$10, Settings!$Y$19:$Y$33, 0)), $AO$1:$AU$1, 0))), 0))</f>
        <v/>
      </c>
      <c r="AU539" s="119" t="str">
        <f>IF(OR($B539="", L539="", L$10="", AU$9), "", IFERROR($B539+INDEX(Settings!$AF$19:$AF$33, MATCH(L$10, Settings!$Y$19:$Y$33, 0))+IF(INDEX(Settings!$AI$19:$AI$33, MATCH(L$10, Settings!$Y$19:$Y$33, 0))="", 0, INDEX($AO$2:$AU$8, MATCH(TEXT($B539, "ddd"), $AN$2:$AN$8, 0), MATCH(INDEX(Settings!$AI$19:$AI$33, MATCH(L$10, Settings!$Y$19:$Y$33, 0)), $AO$1:$AU$1, 0))), 0))</f>
        <v/>
      </c>
      <c r="AV539" s="119" t="str">
        <f>IF(OR($B539="", M539="", M$10="", AV$9), "", IFERROR($B539+INDEX(Settings!$AF$19:$AF$33, MATCH(M$10, Settings!$Y$19:$Y$33, 0))+IF(INDEX(Settings!$AI$19:$AI$33, MATCH(M$10, Settings!$Y$19:$Y$33, 0))="", 0, INDEX($AO$2:$AU$8, MATCH(TEXT($B539, "ddd"), $AN$2:$AN$8, 0), MATCH(INDEX(Settings!$AI$19:$AI$33, MATCH(M$10, Settings!$Y$19:$Y$33, 0)), $AO$1:$AU$1, 0))), 0))</f>
        <v/>
      </c>
      <c r="AW539" s="119" t="str">
        <f>IF(OR($B539="", N539="", N$10="", AW$9), "", IFERROR($B539+INDEX(Settings!$AF$19:$AF$33, MATCH(N$10, Settings!$Y$19:$Y$33, 0))+IF(INDEX(Settings!$AI$19:$AI$33, MATCH(N$10, Settings!$Y$19:$Y$33, 0))="", 0, INDEX($AO$2:$AU$8, MATCH(TEXT($B539, "ddd"), $AN$2:$AN$8, 0), MATCH(INDEX(Settings!$AI$19:$AI$33, MATCH(N$10, Settings!$Y$19:$Y$33, 0)), $AO$1:$AU$1, 0))), 0))</f>
        <v/>
      </c>
      <c r="AX539" s="119" t="str">
        <f>IF(OR($B539="", O539="", O$10="", AX$9), "", IFERROR($B539+INDEX(Settings!$AF$19:$AF$33, MATCH(O$10, Settings!$Y$19:$Y$33, 0))+IF(INDEX(Settings!$AI$19:$AI$33, MATCH(O$10, Settings!$Y$19:$Y$33, 0))="", 0, INDEX($AO$2:$AU$8, MATCH(TEXT($B539, "ddd"), $AN$2:$AN$8, 0), MATCH(INDEX(Settings!$AI$19:$AI$33, MATCH(O$10, Settings!$Y$19:$Y$33, 0)), $AO$1:$AU$1, 0))), 0))</f>
        <v/>
      </c>
      <c r="AY539" s="119" t="str">
        <f>IF(OR($B539="", P539="", P$10="", AY$9), "", IFERROR($B539+INDEX(Settings!$AF$19:$AF$33, MATCH(P$10, Settings!$Y$19:$Y$33, 0))+IF(INDEX(Settings!$AI$19:$AI$33, MATCH(P$10, Settings!$Y$19:$Y$33, 0))="", 0, INDEX($AO$2:$AU$8, MATCH(TEXT($B539, "ddd"), $AN$2:$AN$8, 0), MATCH(INDEX(Settings!$AI$19:$AI$33, MATCH(P$10, Settings!$Y$19:$Y$33, 0)), $AO$1:$AU$1, 0))), 0))</f>
        <v/>
      </c>
      <c r="AZ539" s="120" t="str">
        <f>IF(OR($B539="", Q539="", Q$10="", AZ$9), "", IFERROR($B539+INDEX(Settings!$AF$19:$AF$33, MATCH(Q$10, Settings!$Y$19:$Y$33, 0))+IF(INDEX(Settings!$AI$19:$AI$33, MATCH(Q$10, Settings!$Y$19:$Y$33, 0))="", 0, INDEX($AO$2:$AU$8, MATCH(TEXT($B539, "ddd"), $AN$2:$AN$8, 0), MATCH(INDEX(Settings!$AI$19:$AI$33, MATCH(Q$10, Settings!$Y$19:$Y$33, 0)), $AO$1:$AU$1, 0))), 0))</f>
        <v/>
      </c>
      <c r="BB539" s="118" t="str">
        <f>IF(OR(C$10="", $B539="", C539="", BB$9=""), "", IFERROR(WORKDAY((DATE(YEAR($B539), MONTH($B539)+INDEX(Settings!$AM$19:$AM$33, MATCH(C$10, Settings!$Y$19:$Y$33, 0)), IF(INDEX(Settings!$AQ$19:$AQ$33, MATCH(C$10, Settings!$Y$19:$Y$33, 0))=0, DAY($B539), INDEX(Settings!$AQ$19:$AQ$33, MATCH(C$10, Settings!$Y$19:$Y$33, 0))))-1), 1, Settings!$AY$23:$AY$38), ""))</f>
        <v/>
      </c>
      <c r="BC539" s="119" t="str">
        <f>IF(OR(D$10="", $B539="", D539="", BC$9=""), "", IFERROR(WORKDAY((DATE(YEAR($B539), MONTH($B539)+INDEX(Settings!$AM$19:$AM$33, MATCH(D$10, Settings!$Y$19:$Y$33, 0)), IF(INDEX(Settings!$AQ$19:$AQ$33, MATCH(D$10, Settings!$Y$19:$Y$33, 0))=0, DAY($B539), INDEX(Settings!$AQ$19:$AQ$33, MATCH(D$10, Settings!$Y$19:$Y$33, 0))))-1), 1, Settings!$AY$23:$AY$38), ""))</f>
        <v/>
      </c>
      <c r="BD539" s="119" t="str">
        <f>IF(OR(E$10="", $B539="", E539="", BD$9=""), "", IFERROR(WORKDAY((DATE(YEAR($B539), MONTH($B539)+INDEX(Settings!$AM$19:$AM$33, MATCH(E$10, Settings!$Y$19:$Y$33, 0)), IF(INDEX(Settings!$AQ$19:$AQ$33, MATCH(E$10, Settings!$Y$19:$Y$33, 0))=0, DAY($B539), INDEX(Settings!$AQ$19:$AQ$33, MATCH(E$10, Settings!$Y$19:$Y$33, 0))))-1), 1, Settings!$AY$23:$AY$38), ""))</f>
        <v/>
      </c>
      <c r="BE539" s="119" t="str">
        <f>IF(OR(F$10="", $B539="", F539="", BE$9=""), "", IFERROR(WORKDAY((DATE(YEAR($B539), MONTH($B539)+INDEX(Settings!$AM$19:$AM$33, MATCH(F$10, Settings!$Y$19:$Y$33, 0)), IF(INDEX(Settings!$AQ$19:$AQ$33, MATCH(F$10, Settings!$Y$19:$Y$33, 0))=0, DAY($B539), INDEX(Settings!$AQ$19:$AQ$33, MATCH(F$10, Settings!$Y$19:$Y$33, 0))))-1), 1, Settings!$AY$23:$AY$38), ""))</f>
        <v/>
      </c>
      <c r="BF539" s="119" t="str">
        <f>IF(OR(G$10="", $B539="", G539="", BF$9=""), "", IFERROR(WORKDAY((DATE(YEAR($B539), MONTH($B539)+INDEX(Settings!$AM$19:$AM$33, MATCH(G$10, Settings!$Y$19:$Y$33, 0)), IF(INDEX(Settings!$AQ$19:$AQ$33, MATCH(G$10, Settings!$Y$19:$Y$33, 0))=0, DAY($B539), INDEX(Settings!$AQ$19:$AQ$33, MATCH(G$10, Settings!$Y$19:$Y$33, 0))))-1), 1, Settings!$AY$23:$AY$38), ""))</f>
        <v/>
      </c>
      <c r="BG539" s="119" t="str">
        <f>IF(OR(H$10="", $B539="", H539="", BG$9=""), "", IFERROR(WORKDAY((DATE(YEAR($B539), MONTH($B539)+INDEX(Settings!$AM$19:$AM$33, MATCH(H$10, Settings!$Y$19:$Y$33, 0)), IF(INDEX(Settings!$AQ$19:$AQ$33, MATCH(H$10, Settings!$Y$19:$Y$33, 0))=0, DAY($B539), INDEX(Settings!$AQ$19:$AQ$33, MATCH(H$10, Settings!$Y$19:$Y$33, 0))))-1), 1, Settings!$AY$23:$AY$38), ""))</f>
        <v/>
      </c>
      <c r="BH539" s="119" t="str">
        <f>IF(OR(I$10="", $B539="", I539="", BH$9=""), "", IFERROR(WORKDAY((DATE(YEAR($B539), MONTH($B539)+INDEX(Settings!$AM$19:$AM$33, MATCH(I$10, Settings!$Y$19:$Y$33, 0)), IF(INDEX(Settings!$AQ$19:$AQ$33, MATCH(I$10, Settings!$Y$19:$Y$33, 0))=0, DAY($B539), INDEX(Settings!$AQ$19:$AQ$33, MATCH(I$10, Settings!$Y$19:$Y$33, 0))))-1), 1, Settings!$AY$23:$AY$38), ""))</f>
        <v/>
      </c>
      <c r="BI539" s="119" t="str">
        <f>IF(OR(J$10="", $B539="", J539="", BI$9=""), "", IFERROR(WORKDAY((DATE(YEAR($B539), MONTH($B539)+INDEX(Settings!$AM$19:$AM$33, MATCH(J$10, Settings!$Y$19:$Y$33, 0)), IF(INDEX(Settings!$AQ$19:$AQ$33, MATCH(J$10, Settings!$Y$19:$Y$33, 0))=0, DAY($B539), INDEX(Settings!$AQ$19:$AQ$33, MATCH(J$10, Settings!$Y$19:$Y$33, 0))))-1), 1, Settings!$AY$23:$AY$38), ""))</f>
        <v/>
      </c>
      <c r="BJ539" s="119" t="str">
        <f>IF(OR(K$10="", $B539="", K539="", BJ$9=""), "", IFERROR(WORKDAY((DATE(YEAR($B539), MONTH($B539)+INDEX(Settings!$AM$19:$AM$33, MATCH(K$10, Settings!$Y$19:$Y$33, 0)), IF(INDEX(Settings!$AQ$19:$AQ$33, MATCH(K$10, Settings!$Y$19:$Y$33, 0))=0, DAY($B539), INDEX(Settings!$AQ$19:$AQ$33, MATCH(K$10, Settings!$Y$19:$Y$33, 0))))-1), 1, Settings!$AY$23:$AY$38), ""))</f>
        <v/>
      </c>
      <c r="BK539" s="119" t="str">
        <f>IF(OR(L$10="", $B539="", L539="", BK$9=""), "", IFERROR(WORKDAY((DATE(YEAR($B539), MONTH($B539)+INDEX(Settings!$AM$19:$AM$33, MATCH(L$10, Settings!$Y$19:$Y$33, 0)), IF(INDEX(Settings!$AQ$19:$AQ$33, MATCH(L$10, Settings!$Y$19:$Y$33, 0))=0, DAY($B539), INDEX(Settings!$AQ$19:$AQ$33, MATCH(L$10, Settings!$Y$19:$Y$33, 0))))-1), 1, Settings!$AY$23:$AY$38), ""))</f>
        <v/>
      </c>
      <c r="BL539" s="119" t="str">
        <f>IF(OR(M$10="", $B539="", M539="", BL$9=""), "", IFERROR(WORKDAY((DATE(YEAR($B539), MONTH($B539)+INDEX(Settings!$AM$19:$AM$33, MATCH(M$10, Settings!$Y$19:$Y$33, 0)), IF(INDEX(Settings!$AQ$19:$AQ$33, MATCH(M$10, Settings!$Y$19:$Y$33, 0))=0, DAY($B539), INDEX(Settings!$AQ$19:$AQ$33, MATCH(M$10, Settings!$Y$19:$Y$33, 0))))-1), 1, Settings!$AY$23:$AY$38), ""))</f>
        <v/>
      </c>
      <c r="BM539" s="119" t="str">
        <f>IF(OR(N$10="", $B539="", N539="", BM$9=""), "", IFERROR(WORKDAY((DATE(YEAR($B539), MONTH($B539)+INDEX(Settings!$AM$19:$AM$33, MATCH(N$10, Settings!$Y$19:$Y$33, 0)), IF(INDEX(Settings!$AQ$19:$AQ$33, MATCH(N$10, Settings!$Y$19:$Y$33, 0))=0, DAY($B539), INDEX(Settings!$AQ$19:$AQ$33, MATCH(N$10, Settings!$Y$19:$Y$33, 0))))-1), 1, Settings!$AY$23:$AY$38), ""))</f>
        <v/>
      </c>
      <c r="BN539" s="119" t="str">
        <f>IF(OR(O$10="", $B539="", O539="", BN$9=""), "", IFERROR(WORKDAY((DATE(YEAR($B539), MONTH($B539)+INDEX(Settings!$AM$19:$AM$33, MATCH(O$10, Settings!$Y$19:$Y$33, 0)), IF(INDEX(Settings!$AQ$19:$AQ$33, MATCH(O$10, Settings!$Y$19:$Y$33, 0))=0, DAY($B539), INDEX(Settings!$AQ$19:$AQ$33, MATCH(O$10, Settings!$Y$19:$Y$33, 0))))-1), 1, Settings!$AY$23:$AY$38), ""))</f>
        <v/>
      </c>
      <c r="BO539" s="119" t="str">
        <f>IF(OR(P$10="", $B539="", P539="", BO$9=""), "", IFERROR(WORKDAY((DATE(YEAR($B539), MONTH($B539)+INDEX(Settings!$AM$19:$AM$33, MATCH(P$10, Settings!$Y$19:$Y$33, 0)), IF(INDEX(Settings!$AQ$19:$AQ$33, MATCH(P$10, Settings!$Y$19:$Y$33, 0))=0, DAY($B539), INDEX(Settings!$AQ$19:$AQ$33, MATCH(P$10, Settings!$Y$19:$Y$33, 0))))-1), 1, Settings!$AY$23:$AY$38), ""))</f>
        <v/>
      </c>
      <c r="BP539" s="120" t="str">
        <f>IF(OR(Q$10="", $B539="", Q539="", BP$9=""), "", IFERROR(WORKDAY((DATE(YEAR($B539), MONTH($B539)+INDEX(Settings!$AM$19:$AM$33, MATCH(Q$10, Settings!$Y$19:$Y$33, 0)), IF(INDEX(Settings!$AQ$19:$AQ$33, MATCH(Q$10, Settings!$Y$19:$Y$33, 0))=0, DAY($B539), INDEX(Settings!$AQ$19:$AQ$33, MATCH(Q$10, Settings!$Y$19:$Y$33, 0))))-1), 1, Settings!$AY$23:$AY$38), ""))</f>
        <v/>
      </c>
      <c r="BR539" s="118" t="str">
        <f>IF(BB539="", "", IF(BB539&lt;=$B539, WORKDAY(DATE(YEAR($BB539), MONTH(BB539)+1, DAY(BB539)-1), 1, Settings!$AY$23:$AY$38), BB539))</f>
        <v/>
      </c>
      <c r="BS539" s="119" t="str">
        <f>IF(BC539="", "", IF(BC539&lt;=$B539, WORKDAY(DATE(YEAR($BB539), MONTH(BC539)+1, DAY(BC539)-1), 1, Settings!$AY$23:$AY$38), BC539))</f>
        <v/>
      </c>
      <c r="BT539" s="119" t="str">
        <f>IF(BD539="", "", IF(BD539&lt;=$B539, WORKDAY(DATE(YEAR($BB539), MONTH(BD539)+1, DAY(BD539)-1), 1, Settings!$AY$23:$AY$38), BD539))</f>
        <v/>
      </c>
      <c r="BU539" s="119" t="str">
        <f>IF(BE539="", "", IF(BE539&lt;=$B539, WORKDAY(DATE(YEAR($BB539), MONTH(BE539)+1, DAY(BE539)-1), 1, Settings!$AY$23:$AY$38), BE539))</f>
        <v/>
      </c>
      <c r="BV539" s="119" t="str">
        <f>IF(BF539="", "", IF(BF539&lt;=$B539, WORKDAY(DATE(YEAR($BB539), MONTH(BF539)+1, DAY(BF539)-1), 1, Settings!$AY$23:$AY$38), BF539))</f>
        <v/>
      </c>
      <c r="BW539" s="119" t="str">
        <f>IF(BG539="", "", IF(BG539&lt;=$B539, WORKDAY(DATE(YEAR($BB539), MONTH(BG539)+1, DAY(BG539)-1), 1, Settings!$AY$23:$AY$38), BG539))</f>
        <v/>
      </c>
      <c r="BX539" s="119" t="str">
        <f>IF(BH539="", "", IF(BH539&lt;=$B539, WORKDAY(DATE(YEAR($BB539), MONTH(BH539)+1, DAY(BH539)-1), 1, Settings!$AY$23:$AY$38), BH539))</f>
        <v/>
      </c>
      <c r="BY539" s="119" t="str">
        <f>IF(BI539="", "", IF(BI539&lt;=$B539, WORKDAY(DATE(YEAR($BB539), MONTH(BI539)+1, DAY(BI539)-1), 1, Settings!$AY$23:$AY$38), BI539))</f>
        <v/>
      </c>
      <c r="BZ539" s="119" t="str">
        <f>IF(BJ539="", "", IF(BJ539&lt;=$B539, WORKDAY(DATE(YEAR($BB539), MONTH(BJ539)+1, DAY(BJ539)-1), 1, Settings!$AY$23:$AY$38), BJ539))</f>
        <v/>
      </c>
      <c r="CA539" s="119" t="str">
        <f>IF(BK539="", "", IF(BK539&lt;=$B539, WORKDAY(DATE(YEAR($BB539), MONTH(BK539)+1, DAY(BK539)-1), 1, Settings!$AY$23:$AY$38), BK539))</f>
        <v/>
      </c>
      <c r="CB539" s="119" t="str">
        <f>IF(BL539="", "", IF(BL539&lt;=$B539, WORKDAY(DATE(YEAR($BB539), MONTH(BL539)+1, DAY(BL539)-1), 1, Settings!$AY$23:$AY$38), BL539))</f>
        <v/>
      </c>
      <c r="CC539" s="119" t="str">
        <f>IF(BM539="", "", IF(BM539&lt;=$B539, WORKDAY(DATE(YEAR($BB539), MONTH(BM539)+1, DAY(BM539)-1), 1, Settings!$AY$23:$AY$38), BM539))</f>
        <v/>
      </c>
      <c r="CD539" s="119" t="str">
        <f>IF(BN539="", "", IF(BN539&lt;=$B539, WORKDAY(DATE(YEAR($BB539), MONTH(BN539)+1, DAY(BN539)-1), 1, Settings!$AY$23:$AY$38), BN539))</f>
        <v/>
      </c>
      <c r="CE539" s="119" t="str">
        <f>IF(BO539="", "", IF(BO539&lt;=$B539, WORKDAY(DATE(YEAR($BB539), MONTH(BO539)+1, DAY(BO539)-1), 1, Settings!$AY$23:$AY$38), BO539))</f>
        <v/>
      </c>
      <c r="CF539" s="120" t="str">
        <f>IF(BP539="", "", IF(BP539&lt;=$B539, WORKDAY(DATE(YEAR($BB539), MONTH(BP539)+1, DAY(BP539)-1), 1, Settings!$AY$23:$AY$38), BP539))</f>
        <v/>
      </c>
      <c r="CH539" s="48" t="str">
        <f t="shared" si="252"/>
        <v/>
      </c>
      <c r="CI539" s="49" t="str">
        <f t="shared" si="253"/>
        <v/>
      </c>
      <c r="CJ539" s="49" t="str">
        <f t="shared" si="254"/>
        <v/>
      </c>
      <c r="CK539" s="49" t="str">
        <f t="shared" si="255"/>
        <v/>
      </c>
      <c r="CL539" s="49" t="str">
        <f t="shared" si="256"/>
        <v/>
      </c>
      <c r="CM539" s="49" t="str">
        <f t="shared" si="257"/>
        <v/>
      </c>
      <c r="CN539" s="49" t="str">
        <f t="shared" si="258"/>
        <v/>
      </c>
      <c r="CO539" s="49" t="str">
        <f t="shared" si="259"/>
        <v/>
      </c>
      <c r="CP539" s="49" t="str">
        <f t="shared" si="260"/>
        <v/>
      </c>
      <c r="CQ539" s="49" t="str">
        <f t="shared" si="261"/>
        <v/>
      </c>
      <c r="CR539" s="49" t="str">
        <f t="shared" si="262"/>
        <v/>
      </c>
      <c r="CS539" s="49" t="str">
        <f t="shared" si="263"/>
        <v/>
      </c>
      <c r="CT539" s="49" t="str">
        <f t="shared" si="264"/>
        <v/>
      </c>
      <c r="CU539" s="49" t="str">
        <f t="shared" si="265"/>
        <v/>
      </c>
      <c r="CV539" s="16" t="str">
        <f t="shared" si="266"/>
        <v/>
      </c>
      <c r="CX539" s="48" t="str">
        <f t="shared" si="267"/>
        <v/>
      </c>
      <c r="CY539" s="49" t="str">
        <f t="shared" si="268"/>
        <v/>
      </c>
      <c r="CZ539" s="49" t="str">
        <f t="shared" si="269"/>
        <v/>
      </c>
      <c r="DA539" s="49" t="str">
        <f t="shared" si="270"/>
        <v/>
      </c>
      <c r="DB539" s="49" t="str">
        <f t="shared" si="271"/>
        <v/>
      </c>
      <c r="DC539" s="49" t="str">
        <f t="shared" si="272"/>
        <v/>
      </c>
      <c r="DD539" s="49" t="str">
        <f t="shared" si="273"/>
        <v/>
      </c>
      <c r="DE539" s="49" t="str">
        <f t="shared" si="274"/>
        <v/>
      </c>
      <c r="DF539" s="49" t="str">
        <f t="shared" si="275"/>
        <v/>
      </c>
      <c r="DG539" s="49" t="str">
        <f t="shared" si="276"/>
        <v/>
      </c>
      <c r="DH539" s="49" t="str">
        <f t="shared" si="277"/>
        <v/>
      </c>
      <c r="DI539" s="49" t="str">
        <f t="shared" si="278"/>
        <v/>
      </c>
      <c r="DJ539" s="49" t="str">
        <f t="shared" si="279"/>
        <v/>
      </c>
      <c r="DK539" s="49" t="str">
        <f t="shared" si="280"/>
        <v/>
      </c>
      <c r="DL539" s="16" t="str">
        <f t="shared" si="281"/>
        <v/>
      </c>
      <c r="DN539" s="17" t="str">
        <f t="shared" si="282"/>
        <v>Dec 2020</v>
      </c>
    </row>
    <row r="540" spans="1:118" x14ac:dyDescent="0.25">
      <c r="A540" s="30"/>
      <c r="B540" s="102">
        <f>IF(B539="", "", IFERROR(IF(B539+1&gt;Settings!$G$25, "", B539+1), ""))</f>
        <v>44176</v>
      </c>
      <c r="C540" s="294"/>
      <c r="D540" s="295"/>
      <c r="E540" s="295"/>
      <c r="F540" s="295"/>
      <c r="G540" s="295"/>
      <c r="H540" s="295"/>
      <c r="I540" s="295"/>
      <c r="J540" s="295"/>
      <c r="K540" s="295"/>
      <c r="L540" s="295"/>
      <c r="M540" s="295"/>
      <c r="N540" s="295"/>
      <c r="O540" s="295"/>
      <c r="P540" s="295"/>
      <c r="Q540" s="296"/>
      <c r="R540" s="30"/>
      <c r="T540" s="17" t="str">
        <f>IF($B540="", "", IF($B540&lt;Settings!$G$23, "Old", "New"))</f>
        <v>New</v>
      </c>
      <c r="AL540" s="118" t="str">
        <f>IF(OR($B540="", C540="", C$10="", AL$9), "", IFERROR($B540+INDEX(Settings!$AF$19:$AF$33, MATCH(C$10, Settings!$Y$19:$Y$33, 0))+IF(INDEX(Settings!$AI$19:$AI$33, MATCH(C$10, Settings!$Y$19:$Y$33, 0))="", 0, INDEX($AO$2:$AU$8, MATCH(TEXT($B540, "ddd"), $AN$2:$AN$8, 0), MATCH(INDEX(Settings!$AI$19:$AI$33, MATCH(C$10, Settings!$Y$19:$Y$33, 0)), $AO$1:$AU$1, 0))), 0))</f>
        <v/>
      </c>
      <c r="AM540" s="119" t="str">
        <f>IF(OR($B540="", D540="", D$10="", AM$9), "", IFERROR($B540+INDEX(Settings!$AF$19:$AF$33, MATCH(D$10, Settings!$Y$19:$Y$33, 0))+IF(INDEX(Settings!$AI$19:$AI$33, MATCH(D$10, Settings!$Y$19:$Y$33, 0))="", 0, INDEX($AO$2:$AU$8, MATCH(TEXT($B540, "ddd"), $AN$2:$AN$8, 0), MATCH(INDEX(Settings!$AI$19:$AI$33, MATCH(D$10, Settings!$Y$19:$Y$33, 0)), $AO$1:$AU$1, 0))), 0))</f>
        <v/>
      </c>
      <c r="AN540" s="119" t="str">
        <f>IF(OR($B540="", E540="", E$10="", AN$9), "", IFERROR($B540+INDEX(Settings!$AF$19:$AF$33, MATCH(E$10, Settings!$Y$19:$Y$33, 0))+IF(INDEX(Settings!$AI$19:$AI$33, MATCH(E$10, Settings!$Y$19:$Y$33, 0))="", 0, INDEX($AO$2:$AU$8, MATCH(TEXT($B540, "ddd"), $AN$2:$AN$8, 0), MATCH(INDEX(Settings!$AI$19:$AI$33, MATCH(E$10, Settings!$Y$19:$Y$33, 0)), $AO$1:$AU$1, 0))), 0))</f>
        <v/>
      </c>
      <c r="AO540" s="119" t="str">
        <f>IF(OR($B540="", F540="", F$10="", AO$9), "", IFERROR($B540+INDEX(Settings!$AF$19:$AF$33, MATCH(F$10, Settings!$Y$19:$Y$33, 0))+IF(INDEX(Settings!$AI$19:$AI$33, MATCH(F$10, Settings!$Y$19:$Y$33, 0))="", 0, INDEX($AO$2:$AU$8, MATCH(TEXT($B540, "ddd"), $AN$2:$AN$8, 0), MATCH(INDEX(Settings!$AI$19:$AI$33, MATCH(F$10, Settings!$Y$19:$Y$33, 0)), $AO$1:$AU$1, 0))), 0))</f>
        <v/>
      </c>
      <c r="AP540" s="119" t="str">
        <f>IF(OR($B540="", G540="", G$10="", AP$9), "", IFERROR($B540+INDEX(Settings!$AF$19:$AF$33, MATCH(G$10, Settings!$Y$19:$Y$33, 0))+IF(INDEX(Settings!$AI$19:$AI$33, MATCH(G$10, Settings!$Y$19:$Y$33, 0))="", 0, INDEX($AO$2:$AU$8, MATCH(TEXT($B540, "ddd"), $AN$2:$AN$8, 0), MATCH(INDEX(Settings!$AI$19:$AI$33, MATCH(G$10, Settings!$Y$19:$Y$33, 0)), $AO$1:$AU$1, 0))), 0))</f>
        <v/>
      </c>
      <c r="AQ540" s="119" t="str">
        <f>IF(OR($B540="", H540="", H$10="", AQ$9), "", IFERROR($B540+INDEX(Settings!$AF$19:$AF$33, MATCH(H$10, Settings!$Y$19:$Y$33, 0))+IF(INDEX(Settings!$AI$19:$AI$33, MATCH(H$10, Settings!$Y$19:$Y$33, 0))="", 0, INDEX($AO$2:$AU$8, MATCH(TEXT($B540, "ddd"), $AN$2:$AN$8, 0), MATCH(INDEX(Settings!$AI$19:$AI$33, MATCH(H$10, Settings!$Y$19:$Y$33, 0)), $AO$1:$AU$1, 0))), 0))</f>
        <v/>
      </c>
      <c r="AR540" s="119" t="str">
        <f>IF(OR($B540="", I540="", I$10="", AR$9), "", IFERROR($B540+INDEX(Settings!$AF$19:$AF$33, MATCH(I$10, Settings!$Y$19:$Y$33, 0))+IF(INDEX(Settings!$AI$19:$AI$33, MATCH(I$10, Settings!$Y$19:$Y$33, 0))="", 0, INDEX($AO$2:$AU$8, MATCH(TEXT($B540, "ddd"), $AN$2:$AN$8, 0), MATCH(INDEX(Settings!$AI$19:$AI$33, MATCH(I$10, Settings!$Y$19:$Y$33, 0)), $AO$1:$AU$1, 0))), 0))</f>
        <v/>
      </c>
      <c r="AS540" s="119" t="str">
        <f>IF(OR($B540="", J540="", J$10="", AS$9), "", IFERROR($B540+INDEX(Settings!$AF$19:$AF$33, MATCH(J$10, Settings!$Y$19:$Y$33, 0))+IF(INDEX(Settings!$AI$19:$AI$33, MATCH(J$10, Settings!$Y$19:$Y$33, 0))="", 0, INDEX($AO$2:$AU$8, MATCH(TEXT($B540, "ddd"), $AN$2:$AN$8, 0), MATCH(INDEX(Settings!$AI$19:$AI$33, MATCH(J$10, Settings!$Y$19:$Y$33, 0)), $AO$1:$AU$1, 0))), 0))</f>
        <v/>
      </c>
      <c r="AT540" s="119" t="str">
        <f>IF(OR($B540="", K540="", K$10="", AT$9), "", IFERROR($B540+INDEX(Settings!$AF$19:$AF$33, MATCH(K$10, Settings!$Y$19:$Y$33, 0))+IF(INDEX(Settings!$AI$19:$AI$33, MATCH(K$10, Settings!$Y$19:$Y$33, 0))="", 0, INDEX($AO$2:$AU$8, MATCH(TEXT($B540, "ddd"), $AN$2:$AN$8, 0), MATCH(INDEX(Settings!$AI$19:$AI$33, MATCH(K$10, Settings!$Y$19:$Y$33, 0)), $AO$1:$AU$1, 0))), 0))</f>
        <v/>
      </c>
      <c r="AU540" s="119" t="str">
        <f>IF(OR($B540="", L540="", L$10="", AU$9), "", IFERROR($B540+INDEX(Settings!$AF$19:$AF$33, MATCH(L$10, Settings!$Y$19:$Y$33, 0))+IF(INDEX(Settings!$AI$19:$AI$33, MATCH(L$10, Settings!$Y$19:$Y$33, 0))="", 0, INDEX($AO$2:$AU$8, MATCH(TEXT($B540, "ddd"), $AN$2:$AN$8, 0), MATCH(INDEX(Settings!$AI$19:$AI$33, MATCH(L$10, Settings!$Y$19:$Y$33, 0)), $AO$1:$AU$1, 0))), 0))</f>
        <v/>
      </c>
      <c r="AV540" s="119" t="str">
        <f>IF(OR($B540="", M540="", M$10="", AV$9), "", IFERROR($B540+INDEX(Settings!$AF$19:$AF$33, MATCH(M$10, Settings!$Y$19:$Y$33, 0))+IF(INDEX(Settings!$AI$19:$AI$33, MATCH(M$10, Settings!$Y$19:$Y$33, 0))="", 0, INDEX($AO$2:$AU$8, MATCH(TEXT($B540, "ddd"), $AN$2:$AN$8, 0), MATCH(INDEX(Settings!$AI$19:$AI$33, MATCH(M$10, Settings!$Y$19:$Y$33, 0)), $AO$1:$AU$1, 0))), 0))</f>
        <v/>
      </c>
      <c r="AW540" s="119" t="str">
        <f>IF(OR($B540="", N540="", N$10="", AW$9), "", IFERROR($B540+INDEX(Settings!$AF$19:$AF$33, MATCH(N$10, Settings!$Y$19:$Y$33, 0))+IF(INDEX(Settings!$AI$19:$AI$33, MATCH(N$10, Settings!$Y$19:$Y$33, 0))="", 0, INDEX($AO$2:$AU$8, MATCH(TEXT($B540, "ddd"), $AN$2:$AN$8, 0), MATCH(INDEX(Settings!$AI$19:$AI$33, MATCH(N$10, Settings!$Y$19:$Y$33, 0)), $AO$1:$AU$1, 0))), 0))</f>
        <v/>
      </c>
      <c r="AX540" s="119" t="str">
        <f>IF(OR($B540="", O540="", O$10="", AX$9), "", IFERROR($B540+INDEX(Settings!$AF$19:$AF$33, MATCH(O$10, Settings!$Y$19:$Y$33, 0))+IF(INDEX(Settings!$AI$19:$AI$33, MATCH(O$10, Settings!$Y$19:$Y$33, 0))="", 0, INDEX($AO$2:$AU$8, MATCH(TEXT($B540, "ddd"), $AN$2:$AN$8, 0), MATCH(INDEX(Settings!$AI$19:$AI$33, MATCH(O$10, Settings!$Y$19:$Y$33, 0)), $AO$1:$AU$1, 0))), 0))</f>
        <v/>
      </c>
      <c r="AY540" s="119" t="str">
        <f>IF(OR($B540="", P540="", P$10="", AY$9), "", IFERROR($B540+INDEX(Settings!$AF$19:$AF$33, MATCH(P$10, Settings!$Y$19:$Y$33, 0))+IF(INDEX(Settings!$AI$19:$AI$33, MATCH(P$10, Settings!$Y$19:$Y$33, 0))="", 0, INDEX($AO$2:$AU$8, MATCH(TEXT($B540, "ddd"), $AN$2:$AN$8, 0), MATCH(INDEX(Settings!$AI$19:$AI$33, MATCH(P$10, Settings!$Y$19:$Y$33, 0)), $AO$1:$AU$1, 0))), 0))</f>
        <v/>
      </c>
      <c r="AZ540" s="120" t="str">
        <f>IF(OR($B540="", Q540="", Q$10="", AZ$9), "", IFERROR($B540+INDEX(Settings!$AF$19:$AF$33, MATCH(Q$10, Settings!$Y$19:$Y$33, 0))+IF(INDEX(Settings!$AI$19:$AI$33, MATCH(Q$10, Settings!$Y$19:$Y$33, 0))="", 0, INDEX($AO$2:$AU$8, MATCH(TEXT($B540, "ddd"), $AN$2:$AN$8, 0), MATCH(INDEX(Settings!$AI$19:$AI$33, MATCH(Q$10, Settings!$Y$19:$Y$33, 0)), $AO$1:$AU$1, 0))), 0))</f>
        <v/>
      </c>
      <c r="BB540" s="118" t="str">
        <f>IF(OR(C$10="", $B540="", C540="", BB$9=""), "", IFERROR(WORKDAY((DATE(YEAR($B540), MONTH($B540)+INDEX(Settings!$AM$19:$AM$33, MATCH(C$10, Settings!$Y$19:$Y$33, 0)), IF(INDEX(Settings!$AQ$19:$AQ$33, MATCH(C$10, Settings!$Y$19:$Y$33, 0))=0, DAY($B540), INDEX(Settings!$AQ$19:$AQ$33, MATCH(C$10, Settings!$Y$19:$Y$33, 0))))-1), 1, Settings!$AY$23:$AY$38), ""))</f>
        <v/>
      </c>
      <c r="BC540" s="119" t="str">
        <f>IF(OR(D$10="", $B540="", D540="", BC$9=""), "", IFERROR(WORKDAY((DATE(YEAR($B540), MONTH($B540)+INDEX(Settings!$AM$19:$AM$33, MATCH(D$10, Settings!$Y$19:$Y$33, 0)), IF(INDEX(Settings!$AQ$19:$AQ$33, MATCH(D$10, Settings!$Y$19:$Y$33, 0))=0, DAY($B540), INDEX(Settings!$AQ$19:$AQ$33, MATCH(D$10, Settings!$Y$19:$Y$33, 0))))-1), 1, Settings!$AY$23:$AY$38), ""))</f>
        <v/>
      </c>
      <c r="BD540" s="119" t="str">
        <f>IF(OR(E$10="", $B540="", E540="", BD$9=""), "", IFERROR(WORKDAY((DATE(YEAR($B540), MONTH($B540)+INDEX(Settings!$AM$19:$AM$33, MATCH(E$10, Settings!$Y$19:$Y$33, 0)), IF(INDEX(Settings!$AQ$19:$AQ$33, MATCH(E$10, Settings!$Y$19:$Y$33, 0))=0, DAY($B540), INDEX(Settings!$AQ$19:$AQ$33, MATCH(E$10, Settings!$Y$19:$Y$33, 0))))-1), 1, Settings!$AY$23:$AY$38), ""))</f>
        <v/>
      </c>
      <c r="BE540" s="119" t="str">
        <f>IF(OR(F$10="", $B540="", F540="", BE$9=""), "", IFERROR(WORKDAY((DATE(YEAR($B540), MONTH($B540)+INDEX(Settings!$AM$19:$AM$33, MATCH(F$10, Settings!$Y$19:$Y$33, 0)), IF(INDEX(Settings!$AQ$19:$AQ$33, MATCH(F$10, Settings!$Y$19:$Y$33, 0))=0, DAY($B540), INDEX(Settings!$AQ$19:$AQ$33, MATCH(F$10, Settings!$Y$19:$Y$33, 0))))-1), 1, Settings!$AY$23:$AY$38), ""))</f>
        <v/>
      </c>
      <c r="BF540" s="119" t="str">
        <f>IF(OR(G$10="", $B540="", G540="", BF$9=""), "", IFERROR(WORKDAY((DATE(YEAR($B540), MONTH($B540)+INDEX(Settings!$AM$19:$AM$33, MATCH(G$10, Settings!$Y$19:$Y$33, 0)), IF(INDEX(Settings!$AQ$19:$AQ$33, MATCH(G$10, Settings!$Y$19:$Y$33, 0))=0, DAY($B540), INDEX(Settings!$AQ$19:$AQ$33, MATCH(G$10, Settings!$Y$19:$Y$33, 0))))-1), 1, Settings!$AY$23:$AY$38), ""))</f>
        <v/>
      </c>
      <c r="BG540" s="119" t="str">
        <f>IF(OR(H$10="", $B540="", H540="", BG$9=""), "", IFERROR(WORKDAY((DATE(YEAR($B540), MONTH($B540)+INDEX(Settings!$AM$19:$AM$33, MATCH(H$10, Settings!$Y$19:$Y$33, 0)), IF(INDEX(Settings!$AQ$19:$AQ$33, MATCH(H$10, Settings!$Y$19:$Y$33, 0))=0, DAY($B540), INDEX(Settings!$AQ$19:$AQ$33, MATCH(H$10, Settings!$Y$19:$Y$33, 0))))-1), 1, Settings!$AY$23:$AY$38), ""))</f>
        <v/>
      </c>
      <c r="BH540" s="119" t="str">
        <f>IF(OR(I$10="", $B540="", I540="", BH$9=""), "", IFERROR(WORKDAY((DATE(YEAR($B540), MONTH($B540)+INDEX(Settings!$AM$19:$AM$33, MATCH(I$10, Settings!$Y$19:$Y$33, 0)), IF(INDEX(Settings!$AQ$19:$AQ$33, MATCH(I$10, Settings!$Y$19:$Y$33, 0))=0, DAY($B540), INDEX(Settings!$AQ$19:$AQ$33, MATCH(I$10, Settings!$Y$19:$Y$33, 0))))-1), 1, Settings!$AY$23:$AY$38), ""))</f>
        <v/>
      </c>
      <c r="BI540" s="119" t="str">
        <f>IF(OR(J$10="", $B540="", J540="", BI$9=""), "", IFERROR(WORKDAY((DATE(YEAR($B540), MONTH($B540)+INDEX(Settings!$AM$19:$AM$33, MATCH(J$10, Settings!$Y$19:$Y$33, 0)), IF(INDEX(Settings!$AQ$19:$AQ$33, MATCH(J$10, Settings!$Y$19:$Y$33, 0))=0, DAY($B540), INDEX(Settings!$AQ$19:$AQ$33, MATCH(J$10, Settings!$Y$19:$Y$33, 0))))-1), 1, Settings!$AY$23:$AY$38), ""))</f>
        <v/>
      </c>
      <c r="BJ540" s="119" t="str">
        <f>IF(OR(K$10="", $B540="", K540="", BJ$9=""), "", IFERROR(WORKDAY((DATE(YEAR($B540), MONTH($B540)+INDEX(Settings!$AM$19:$AM$33, MATCH(K$10, Settings!$Y$19:$Y$33, 0)), IF(INDEX(Settings!$AQ$19:$AQ$33, MATCH(K$10, Settings!$Y$19:$Y$33, 0))=0, DAY($B540), INDEX(Settings!$AQ$19:$AQ$33, MATCH(K$10, Settings!$Y$19:$Y$33, 0))))-1), 1, Settings!$AY$23:$AY$38), ""))</f>
        <v/>
      </c>
      <c r="BK540" s="119" t="str">
        <f>IF(OR(L$10="", $B540="", L540="", BK$9=""), "", IFERROR(WORKDAY((DATE(YEAR($B540), MONTH($B540)+INDEX(Settings!$AM$19:$AM$33, MATCH(L$10, Settings!$Y$19:$Y$33, 0)), IF(INDEX(Settings!$AQ$19:$AQ$33, MATCH(L$10, Settings!$Y$19:$Y$33, 0))=0, DAY($B540), INDEX(Settings!$AQ$19:$AQ$33, MATCH(L$10, Settings!$Y$19:$Y$33, 0))))-1), 1, Settings!$AY$23:$AY$38), ""))</f>
        <v/>
      </c>
      <c r="BL540" s="119" t="str">
        <f>IF(OR(M$10="", $B540="", M540="", BL$9=""), "", IFERROR(WORKDAY((DATE(YEAR($B540), MONTH($B540)+INDEX(Settings!$AM$19:$AM$33, MATCH(M$10, Settings!$Y$19:$Y$33, 0)), IF(INDEX(Settings!$AQ$19:$AQ$33, MATCH(M$10, Settings!$Y$19:$Y$33, 0))=0, DAY($B540), INDEX(Settings!$AQ$19:$AQ$33, MATCH(M$10, Settings!$Y$19:$Y$33, 0))))-1), 1, Settings!$AY$23:$AY$38), ""))</f>
        <v/>
      </c>
      <c r="BM540" s="119" t="str">
        <f>IF(OR(N$10="", $B540="", N540="", BM$9=""), "", IFERROR(WORKDAY((DATE(YEAR($B540), MONTH($B540)+INDEX(Settings!$AM$19:$AM$33, MATCH(N$10, Settings!$Y$19:$Y$33, 0)), IF(INDEX(Settings!$AQ$19:$AQ$33, MATCH(N$10, Settings!$Y$19:$Y$33, 0))=0, DAY($B540), INDEX(Settings!$AQ$19:$AQ$33, MATCH(N$10, Settings!$Y$19:$Y$33, 0))))-1), 1, Settings!$AY$23:$AY$38), ""))</f>
        <v/>
      </c>
      <c r="BN540" s="119" t="str">
        <f>IF(OR(O$10="", $B540="", O540="", BN$9=""), "", IFERROR(WORKDAY((DATE(YEAR($B540), MONTH($B540)+INDEX(Settings!$AM$19:$AM$33, MATCH(O$10, Settings!$Y$19:$Y$33, 0)), IF(INDEX(Settings!$AQ$19:$AQ$33, MATCH(O$10, Settings!$Y$19:$Y$33, 0))=0, DAY($B540), INDEX(Settings!$AQ$19:$AQ$33, MATCH(O$10, Settings!$Y$19:$Y$33, 0))))-1), 1, Settings!$AY$23:$AY$38), ""))</f>
        <v/>
      </c>
      <c r="BO540" s="119" t="str">
        <f>IF(OR(P$10="", $B540="", P540="", BO$9=""), "", IFERROR(WORKDAY((DATE(YEAR($B540), MONTH($B540)+INDEX(Settings!$AM$19:$AM$33, MATCH(P$10, Settings!$Y$19:$Y$33, 0)), IF(INDEX(Settings!$AQ$19:$AQ$33, MATCH(P$10, Settings!$Y$19:$Y$33, 0))=0, DAY($B540), INDEX(Settings!$AQ$19:$AQ$33, MATCH(P$10, Settings!$Y$19:$Y$33, 0))))-1), 1, Settings!$AY$23:$AY$38), ""))</f>
        <v/>
      </c>
      <c r="BP540" s="120" t="str">
        <f>IF(OR(Q$10="", $B540="", Q540="", BP$9=""), "", IFERROR(WORKDAY((DATE(YEAR($B540), MONTH($B540)+INDEX(Settings!$AM$19:$AM$33, MATCH(Q$10, Settings!$Y$19:$Y$33, 0)), IF(INDEX(Settings!$AQ$19:$AQ$33, MATCH(Q$10, Settings!$Y$19:$Y$33, 0))=0, DAY($B540), INDEX(Settings!$AQ$19:$AQ$33, MATCH(Q$10, Settings!$Y$19:$Y$33, 0))))-1), 1, Settings!$AY$23:$AY$38), ""))</f>
        <v/>
      </c>
      <c r="BR540" s="118" t="str">
        <f>IF(BB540="", "", IF(BB540&lt;=$B540, WORKDAY(DATE(YEAR($BB540), MONTH(BB540)+1, DAY(BB540)-1), 1, Settings!$AY$23:$AY$38), BB540))</f>
        <v/>
      </c>
      <c r="BS540" s="119" t="str">
        <f>IF(BC540="", "", IF(BC540&lt;=$B540, WORKDAY(DATE(YEAR($BB540), MONTH(BC540)+1, DAY(BC540)-1), 1, Settings!$AY$23:$AY$38), BC540))</f>
        <v/>
      </c>
      <c r="BT540" s="119" t="str">
        <f>IF(BD540="", "", IF(BD540&lt;=$B540, WORKDAY(DATE(YEAR($BB540), MONTH(BD540)+1, DAY(BD540)-1), 1, Settings!$AY$23:$AY$38), BD540))</f>
        <v/>
      </c>
      <c r="BU540" s="119" t="str">
        <f>IF(BE540="", "", IF(BE540&lt;=$B540, WORKDAY(DATE(YEAR($BB540), MONTH(BE540)+1, DAY(BE540)-1), 1, Settings!$AY$23:$AY$38), BE540))</f>
        <v/>
      </c>
      <c r="BV540" s="119" t="str">
        <f>IF(BF540="", "", IF(BF540&lt;=$B540, WORKDAY(DATE(YEAR($BB540), MONTH(BF540)+1, DAY(BF540)-1), 1, Settings!$AY$23:$AY$38), BF540))</f>
        <v/>
      </c>
      <c r="BW540" s="119" t="str">
        <f>IF(BG540="", "", IF(BG540&lt;=$B540, WORKDAY(DATE(YEAR($BB540), MONTH(BG540)+1, DAY(BG540)-1), 1, Settings!$AY$23:$AY$38), BG540))</f>
        <v/>
      </c>
      <c r="BX540" s="119" t="str">
        <f>IF(BH540="", "", IF(BH540&lt;=$B540, WORKDAY(DATE(YEAR($BB540), MONTH(BH540)+1, DAY(BH540)-1), 1, Settings!$AY$23:$AY$38), BH540))</f>
        <v/>
      </c>
      <c r="BY540" s="119" t="str">
        <f>IF(BI540="", "", IF(BI540&lt;=$B540, WORKDAY(DATE(YEAR($BB540), MONTH(BI540)+1, DAY(BI540)-1), 1, Settings!$AY$23:$AY$38), BI540))</f>
        <v/>
      </c>
      <c r="BZ540" s="119" t="str">
        <f>IF(BJ540="", "", IF(BJ540&lt;=$B540, WORKDAY(DATE(YEAR($BB540), MONTH(BJ540)+1, DAY(BJ540)-1), 1, Settings!$AY$23:$AY$38), BJ540))</f>
        <v/>
      </c>
      <c r="CA540" s="119" t="str">
        <f>IF(BK540="", "", IF(BK540&lt;=$B540, WORKDAY(DATE(YEAR($BB540), MONTH(BK540)+1, DAY(BK540)-1), 1, Settings!$AY$23:$AY$38), BK540))</f>
        <v/>
      </c>
      <c r="CB540" s="119" t="str">
        <f>IF(BL540="", "", IF(BL540&lt;=$B540, WORKDAY(DATE(YEAR($BB540), MONTH(BL540)+1, DAY(BL540)-1), 1, Settings!$AY$23:$AY$38), BL540))</f>
        <v/>
      </c>
      <c r="CC540" s="119" t="str">
        <f>IF(BM540="", "", IF(BM540&lt;=$B540, WORKDAY(DATE(YEAR($BB540), MONTH(BM540)+1, DAY(BM540)-1), 1, Settings!$AY$23:$AY$38), BM540))</f>
        <v/>
      </c>
      <c r="CD540" s="119" t="str">
        <f>IF(BN540="", "", IF(BN540&lt;=$B540, WORKDAY(DATE(YEAR($BB540), MONTH(BN540)+1, DAY(BN540)-1), 1, Settings!$AY$23:$AY$38), BN540))</f>
        <v/>
      </c>
      <c r="CE540" s="119" t="str">
        <f>IF(BO540="", "", IF(BO540&lt;=$B540, WORKDAY(DATE(YEAR($BB540), MONTH(BO540)+1, DAY(BO540)-1), 1, Settings!$AY$23:$AY$38), BO540))</f>
        <v/>
      </c>
      <c r="CF540" s="120" t="str">
        <f>IF(BP540="", "", IF(BP540&lt;=$B540, WORKDAY(DATE(YEAR($BB540), MONTH(BP540)+1, DAY(BP540)-1), 1, Settings!$AY$23:$AY$38), BP540))</f>
        <v/>
      </c>
      <c r="CH540" s="48" t="str">
        <f t="shared" si="252"/>
        <v/>
      </c>
      <c r="CI540" s="49" t="str">
        <f t="shared" si="253"/>
        <v/>
      </c>
      <c r="CJ540" s="49" t="str">
        <f t="shared" si="254"/>
        <v/>
      </c>
      <c r="CK540" s="49" t="str">
        <f t="shared" si="255"/>
        <v/>
      </c>
      <c r="CL540" s="49" t="str">
        <f t="shared" si="256"/>
        <v/>
      </c>
      <c r="CM540" s="49" t="str">
        <f t="shared" si="257"/>
        <v/>
      </c>
      <c r="CN540" s="49" t="str">
        <f t="shared" si="258"/>
        <v/>
      </c>
      <c r="CO540" s="49" t="str">
        <f t="shared" si="259"/>
        <v/>
      </c>
      <c r="CP540" s="49" t="str">
        <f t="shared" si="260"/>
        <v/>
      </c>
      <c r="CQ540" s="49" t="str">
        <f t="shared" si="261"/>
        <v/>
      </c>
      <c r="CR540" s="49" t="str">
        <f t="shared" si="262"/>
        <v/>
      </c>
      <c r="CS540" s="49" t="str">
        <f t="shared" si="263"/>
        <v/>
      </c>
      <c r="CT540" s="49" t="str">
        <f t="shared" si="264"/>
        <v/>
      </c>
      <c r="CU540" s="49" t="str">
        <f t="shared" si="265"/>
        <v/>
      </c>
      <c r="CV540" s="16" t="str">
        <f t="shared" si="266"/>
        <v/>
      </c>
      <c r="CX540" s="48" t="str">
        <f t="shared" si="267"/>
        <v/>
      </c>
      <c r="CY540" s="49" t="str">
        <f t="shared" si="268"/>
        <v/>
      </c>
      <c r="CZ540" s="49" t="str">
        <f t="shared" si="269"/>
        <v/>
      </c>
      <c r="DA540" s="49" t="str">
        <f t="shared" si="270"/>
        <v/>
      </c>
      <c r="DB540" s="49" t="str">
        <f t="shared" si="271"/>
        <v/>
      </c>
      <c r="DC540" s="49" t="str">
        <f t="shared" si="272"/>
        <v/>
      </c>
      <c r="DD540" s="49" t="str">
        <f t="shared" si="273"/>
        <v/>
      </c>
      <c r="DE540" s="49" t="str">
        <f t="shared" si="274"/>
        <v/>
      </c>
      <c r="DF540" s="49" t="str">
        <f t="shared" si="275"/>
        <v/>
      </c>
      <c r="DG540" s="49" t="str">
        <f t="shared" si="276"/>
        <v/>
      </c>
      <c r="DH540" s="49" t="str">
        <f t="shared" si="277"/>
        <v/>
      </c>
      <c r="DI540" s="49" t="str">
        <f t="shared" si="278"/>
        <v/>
      </c>
      <c r="DJ540" s="49" t="str">
        <f t="shared" si="279"/>
        <v/>
      </c>
      <c r="DK540" s="49" t="str">
        <f t="shared" si="280"/>
        <v/>
      </c>
      <c r="DL540" s="16" t="str">
        <f t="shared" si="281"/>
        <v/>
      </c>
      <c r="DN540" s="17" t="str">
        <f t="shared" si="282"/>
        <v>Dec 2020</v>
      </c>
    </row>
    <row r="541" spans="1:118" x14ac:dyDescent="0.25">
      <c r="A541" s="30"/>
      <c r="B541" s="102">
        <f>IF(B540="", "", IFERROR(IF(B540+1&gt;Settings!$G$25, "", B540+1), ""))</f>
        <v>44177</v>
      </c>
      <c r="C541" s="294"/>
      <c r="D541" s="295"/>
      <c r="E541" s="295"/>
      <c r="F541" s="295"/>
      <c r="G541" s="295"/>
      <c r="H541" s="295"/>
      <c r="I541" s="295"/>
      <c r="J541" s="295"/>
      <c r="K541" s="295"/>
      <c r="L541" s="295"/>
      <c r="M541" s="295"/>
      <c r="N541" s="295"/>
      <c r="O541" s="295"/>
      <c r="P541" s="295"/>
      <c r="Q541" s="296"/>
      <c r="R541" s="30"/>
      <c r="T541" s="17" t="str">
        <f>IF($B541="", "", IF($B541&lt;Settings!$G$23, "Old", "New"))</f>
        <v>New</v>
      </c>
      <c r="AL541" s="118" t="str">
        <f>IF(OR($B541="", C541="", C$10="", AL$9), "", IFERROR($B541+INDEX(Settings!$AF$19:$AF$33, MATCH(C$10, Settings!$Y$19:$Y$33, 0))+IF(INDEX(Settings!$AI$19:$AI$33, MATCH(C$10, Settings!$Y$19:$Y$33, 0))="", 0, INDEX($AO$2:$AU$8, MATCH(TEXT($B541, "ddd"), $AN$2:$AN$8, 0), MATCH(INDEX(Settings!$AI$19:$AI$33, MATCH(C$10, Settings!$Y$19:$Y$33, 0)), $AO$1:$AU$1, 0))), 0))</f>
        <v/>
      </c>
      <c r="AM541" s="119" t="str">
        <f>IF(OR($B541="", D541="", D$10="", AM$9), "", IFERROR($B541+INDEX(Settings!$AF$19:$AF$33, MATCH(D$10, Settings!$Y$19:$Y$33, 0))+IF(INDEX(Settings!$AI$19:$AI$33, MATCH(D$10, Settings!$Y$19:$Y$33, 0))="", 0, INDEX($AO$2:$AU$8, MATCH(TEXT($B541, "ddd"), $AN$2:$AN$8, 0), MATCH(INDEX(Settings!$AI$19:$AI$33, MATCH(D$10, Settings!$Y$19:$Y$33, 0)), $AO$1:$AU$1, 0))), 0))</f>
        <v/>
      </c>
      <c r="AN541" s="119" t="str">
        <f>IF(OR($B541="", E541="", E$10="", AN$9), "", IFERROR($B541+INDEX(Settings!$AF$19:$AF$33, MATCH(E$10, Settings!$Y$19:$Y$33, 0))+IF(INDEX(Settings!$AI$19:$AI$33, MATCH(E$10, Settings!$Y$19:$Y$33, 0))="", 0, INDEX($AO$2:$AU$8, MATCH(TEXT($B541, "ddd"), $AN$2:$AN$8, 0), MATCH(INDEX(Settings!$AI$19:$AI$33, MATCH(E$10, Settings!$Y$19:$Y$33, 0)), $AO$1:$AU$1, 0))), 0))</f>
        <v/>
      </c>
      <c r="AO541" s="119" t="str">
        <f>IF(OR($B541="", F541="", F$10="", AO$9), "", IFERROR($B541+INDEX(Settings!$AF$19:$AF$33, MATCH(F$10, Settings!$Y$19:$Y$33, 0))+IF(INDEX(Settings!$AI$19:$AI$33, MATCH(F$10, Settings!$Y$19:$Y$33, 0))="", 0, INDEX($AO$2:$AU$8, MATCH(TEXT($B541, "ddd"), $AN$2:$AN$8, 0), MATCH(INDEX(Settings!$AI$19:$AI$33, MATCH(F$10, Settings!$Y$19:$Y$33, 0)), $AO$1:$AU$1, 0))), 0))</f>
        <v/>
      </c>
      <c r="AP541" s="119" t="str">
        <f>IF(OR($B541="", G541="", G$10="", AP$9), "", IFERROR($B541+INDEX(Settings!$AF$19:$AF$33, MATCH(G$10, Settings!$Y$19:$Y$33, 0))+IF(INDEX(Settings!$AI$19:$AI$33, MATCH(G$10, Settings!$Y$19:$Y$33, 0))="", 0, INDEX($AO$2:$AU$8, MATCH(TEXT($B541, "ddd"), $AN$2:$AN$8, 0), MATCH(INDEX(Settings!$AI$19:$AI$33, MATCH(G$10, Settings!$Y$19:$Y$33, 0)), $AO$1:$AU$1, 0))), 0))</f>
        <v/>
      </c>
      <c r="AQ541" s="119" t="str">
        <f>IF(OR($B541="", H541="", H$10="", AQ$9), "", IFERROR($B541+INDEX(Settings!$AF$19:$AF$33, MATCH(H$10, Settings!$Y$19:$Y$33, 0))+IF(INDEX(Settings!$AI$19:$AI$33, MATCH(H$10, Settings!$Y$19:$Y$33, 0))="", 0, INDEX($AO$2:$AU$8, MATCH(TEXT($B541, "ddd"), $AN$2:$AN$8, 0), MATCH(INDEX(Settings!$AI$19:$AI$33, MATCH(H$10, Settings!$Y$19:$Y$33, 0)), $AO$1:$AU$1, 0))), 0))</f>
        <v/>
      </c>
      <c r="AR541" s="119" t="str">
        <f>IF(OR($B541="", I541="", I$10="", AR$9), "", IFERROR($B541+INDEX(Settings!$AF$19:$AF$33, MATCH(I$10, Settings!$Y$19:$Y$33, 0))+IF(INDEX(Settings!$AI$19:$AI$33, MATCH(I$10, Settings!$Y$19:$Y$33, 0))="", 0, INDEX($AO$2:$AU$8, MATCH(TEXT($B541, "ddd"), $AN$2:$AN$8, 0), MATCH(INDEX(Settings!$AI$19:$AI$33, MATCH(I$10, Settings!$Y$19:$Y$33, 0)), $AO$1:$AU$1, 0))), 0))</f>
        <v/>
      </c>
      <c r="AS541" s="119" t="str">
        <f>IF(OR($B541="", J541="", J$10="", AS$9), "", IFERROR($B541+INDEX(Settings!$AF$19:$AF$33, MATCH(J$10, Settings!$Y$19:$Y$33, 0))+IF(INDEX(Settings!$AI$19:$AI$33, MATCH(J$10, Settings!$Y$19:$Y$33, 0))="", 0, INDEX($AO$2:$AU$8, MATCH(TEXT($B541, "ddd"), $AN$2:$AN$8, 0), MATCH(INDEX(Settings!$AI$19:$AI$33, MATCH(J$10, Settings!$Y$19:$Y$33, 0)), $AO$1:$AU$1, 0))), 0))</f>
        <v/>
      </c>
      <c r="AT541" s="119" t="str">
        <f>IF(OR($B541="", K541="", K$10="", AT$9), "", IFERROR($B541+INDEX(Settings!$AF$19:$AF$33, MATCH(K$10, Settings!$Y$19:$Y$33, 0))+IF(INDEX(Settings!$AI$19:$AI$33, MATCH(K$10, Settings!$Y$19:$Y$33, 0))="", 0, INDEX($AO$2:$AU$8, MATCH(TEXT($B541, "ddd"), $AN$2:$AN$8, 0), MATCH(INDEX(Settings!$AI$19:$AI$33, MATCH(K$10, Settings!$Y$19:$Y$33, 0)), $AO$1:$AU$1, 0))), 0))</f>
        <v/>
      </c>
      <c r="AU541" s="119" t="str">
        <f>IF(OR($B541="", L541="", L$10="", AU$9), "", IFERROR($B541+INDEX(Settings!$AF$19:$AF$33, MATCH(L$10, Settings!$Y$19:$Y$33, 0))+IF(INDEX(Settings!$AI$19:$AI$33, MATCH(L$10, Settings!$Y$19:$Y$33, 0))="", 0, INDEX($AO$2:$AU$8, MATCH(TEXT($B541, "ddd"), $AN$2:$AN$8, 0), MATCH(INDEX(Settings!$AI$19:$AI$33, MATCH(L$10, Settings!$Y$19:$Y$33, 0)), $AO$1:$AU$1, 0))), 0))</f>
        <v/>
      </c>
      <c r="AV541" s="119" t="str">
        <f>IF(OR($B541="", M541="", M$10="", AV$9), "", IFERROR($B541+INDEX(Settings!$AF$19:$AF$33, MATCH(M$10, Settings!$Y$19:$Y$33, 0))+IF(INDEX(Settings!$AI$19:$AI$33, MATCH(M$10, Settings!$Y$19:$Y$33, 0))="", 0, INDEX($AO$2:$AU$8, MATCH(TEXT($B541, "ddd"), $AN$2:$AN$8, 0), MATCH(INDEX(Settings!$AI$19:$AI$33, MATCH(M$10, Settings!$Y$19:$Y$33, 0)), $AO$1:$AU$1, 0))), 0))</f>
        <v/>
      </c>
      <c r="AW541" s="119" t="str">
        <f>IF(OR($B541="", N541="", N$10="", AW$9), "", IFERROR($B541+INDEX(Settings!$AF$19:$AF$33, MATCH(N$10, Settings!$Y$19:$Y$33, 0))+IF(INDEX(Settings!$AI$19:$AI$33, MATCH(N$10, Settings!$Y$19:$Y$33, 0))="", 0, INDEX($AO$2:$AU$8, MATCH(TEXT($B541, "ddd"), $AN$2:$AN$8, 0), MATCH(INDEX(Settings!$AI$19:$AI$33, MATCH(N$10, Settings!$Y$19:$Y$33, 0)), $AO$1:$AU$1, 0))), 0))</f>
        <v/>
      </c>
      <c r="AX541" s="119" t="str">
        <f>IF(OR($B541="", O541="", O$10="", AX$9), "", IFERROR($B541+INDEX(Settings!$AF$19:$AF$33, MATCH(O$10, Settings!$Y$19:$Y$33, 0))+IF(INDEX(Settings!$AI$19:$AI$33, MATCH(O$10, Settings!$Y$19:$Y$33, 0))="", 0, INDEX($AO$2:$AU$8, MATCH(TEXT($B541, "ddd"), $AN$2:$AN$8, 0), MATCH(INDEX(Settings!$AI$19:$AI$33, MATCH(O$10, Settings!$Y$19:$Y$33, 0)), $AO$1:$AU$1, 0))), 0))</f>
        <v/>
      </c>
      <c r="AY541" s="119" t="str">
        <f>IF(OR($B541="", P541="", P$10="", AY$9), "", IFERROR($B541+INDEX(Settings!$AF$19:$AF$33, MATCH(P$10, Settings!$Y$19:$Y$33, 0))+IF(INDEX(Settings!$AI$19:$AI$33, MATCH(P$10, Settings!$Y$19:$Y$33, 0))="", 0, INDEX($AO$2:$AU$8, MATCH(TEXT($B541, "ddd"), $AN$2:$AN$8, 0), MATCH(INDEX(Settings!$AI$19:$AI$33, MATCH(P$10, Settings!$Y$19:$Y$33, 0)), $AO$1:$AU$1, 0))), 0))</f>
        <v/>
      </c>
      <c r="AZ541" s="120" t="str">
        <f>IF(OR($B541="", Q541="", Q$10="", AZ$9), "", IFERROR($B541+INDEX(Settings!$AF$19:$AF$33, MATCH(Q$10, Settings!$Y$19:$Y$33, 0))+IF(INDEX(Settings!$AI$19:$AI$33, MATCH(Q$10, Settings!$Y$19:$Y$33, 0))="", 0, INDEX($AO$2:$AU$8, MATCH(TEXT($B541, "ddd"), $AN$2:$AN$8, 0), MATCH(INDEX(Settings!$AI$19:$AI$33, MATCH(Q$10, Settings!$Y$19:$Y$33, 0)), $AO$1:$AU$1, 0))), 0))</f>
        <v/>
      </c>
      <c r="BB541" s="118" t="str">
        <f>IF(OR(C$10="", $B541="", C541="", BB$9=""), "", IFERROR(WORKDAY((DATE(YEAR($B541), MONTH($B541)+INDEX(Settings!$AM$19:$AM$33, MATCH(C$10, Settings!$Y$19:$Y$33, 0)), IF(INDEX(Settings!$AQ$19:$AQ$33, MATCH(C$10, Settings!$Y$19:$Y$33, 0))=0, DAY($B541), INDEX(Settings!$AQ$19:$AQ$33, MATCH(C$10, Settings!$Y$19:$Y$33, 0))))-1), 1, Settings!$AY$23:$AY$38), ""))</f>
        <v/>
      </c>
      <c r="BC541" s="119" t="str">
        <f>IF(OR(D$10="", $B541="", D541="", BC$9=""), "", IFERROR(WORKDAY((DATE(YEAR($B541), MONTH($B541)+INDEX(Settings!$AM$19:$AM$33, MATCH(D$10, Settings!$Y$19:$Y$33, 0)), IF(INDEX(Settings!$AQ$19:$AQ$33, MATCH(D$10, Settings!$Y$19:$Y$33, 0))=0, DAY($B541), INDEX(Settings!$AQ$19:$AQ$33, MATCH(D$10, Settings!$Y$19:$Y$33, 0))))-1), 1, Settings!$AY$23:$AY$38), ""))</f>
        <v/>
      </c>
      <c r="BD541" s="119" t="str">
        <f>IF(OR(E$10="", $B541="", E541="", BD$9=""), "", IFERROR(WORKDAY((DATE(YEAR($B541), MONTH($B541)+INDEX(Settings!$AM$19:$AM$33, MATCH(E$10, Settings!$Y$19:$Y$33, 0)), IF(INDEX(Settings!$AQ$19:$AQ$33, MATCH(E$10, Settings!$Y$19:$Y$33, 0))=0, DAY($B541), INDEX(Settings!$AQ$19:$AQ$33, MATCH(E$10, Settings!$Y$19:$Y$33, 0))))-1), 1, Settings!$AY$23:$AY$38), ""))</f>
        <v/>
      </c>
      <c r="BE541" s="119" t="str">
        <f>IF(OR(F$10="", $B541="", F541="", BE$9=""), "", IFERROR(WORKDAY((DATE(YEAR($B541), MONTH($B541)+INDEX(Settings!$AM$19:$AM$33, MATCH(F$10, Settings!$Y$19:$Y$33, 0)), IF(INDEX(Settings!$AQ$19:$AQ$33, MATCH(F$10, Settings!$Y$19:$Y$33, 0))=0, DAY($B541), INDEX(Settings!$AQ$19:$AQ$33, MATCH(F$10, Settings!$Y$19:$Y$33, 0))))-1), 1, Settings!$AY$23:$AY$38), ""))</f>
        <v/>
      </c>
      <c r="BF541" s="119" t="str">
        <f>IF(OR(G$10="", $B541="", G541="", BF$9=""), "", IFERROR(WORKDAY((DATE(YEAR($B541), MONTH($B541)+INDEX(Settings!$AM$19:$AM$33, MATCH(G$10, Settings!$Y$19:$Y$33, 0)), IF(INDEX(Settings!$AQ$19:$AQ$33, MATCH(G$10, Settings!$Y$19:$Y$33, 0))=0, DAY($B541), INDEX(Settings!$AQ$19:$AQ$33, MATCH(G$10, Settings!$Y$19:$Y$33, 0))))-1), 1, Settings!$AY$23:$AY$38), ""))</f>
        <v/>
      </c>
      <c r="BG541" s="119" t="str">
        <f>IF(OR(H$10="", $B541="", H541="", BG$9=""), "", IFERROR(WORKDAY((DATE(YEAR($B541), MONTH($B541)+INDEX(Settings!$AM$19:$AM$33, MATCH(H$10, Settings!$Y$19:$Y$33, 0)), IF(INDEX(Settings!$AQ$19:$AQ$33, MATCH(H$10, Settings!$Y$19:$Y$33, 0))=0, DAY($B541), INDEX(Settings!$AQ$19:$AQ$33, MATCH(H$10, Settings!$Y$19:$Y$33, 0))))-1), 1, Settings!$AY$23:$AY$38), ""))</f>
        <v/>
      </c>
      <c r="BH541" s="119" t="str">
        <f>IF(OR(I$10="", $B541="", I541="", BH$9=""), "", IFERROR(WORKDAY((DATE(YEAR($B541), MONTH($B541)+INDEX(Settings!$AM$19:$AM$33, MATCH(I$10, Settings!$Y$19:$Y$33, 0)), IF(INDEX(Settings!$AQ$19:$AQ$33, MATCH(I$10, Settings!$Y$19:$Y$33, 0))=0, DAY($B541), INDEX(Settings!$AQ$19:$AQ$33, MATCH(I$10, Settings!$Y$19:$Y$33, 0))))-1), 1, Settings!$AY$23:$AY$38), ""))</f>
        <v/>
      </c>
      <c r="BI541" s="119" t="str">
        <f>IF(OR(J$10="", $B541="", J541="", BI$9=""), "", IFERROR(WORKDAY((DATE(YEAR($B541), MONTH($B541)+INDEX(Settings!$AM$19:$AM$33, MATCH(J$10, Settings!$Y$19:$Y$33, 0)), IF(INDEX(Settings!$AQ$19:$AQ$33, MATCH(J$10, Settings!$Y$19:$Y$33, 0))=0, DAY($B541), INDEX(Settings!$AQ$19:$AQ$33, MATCH(J$10, Settings!$Y$19:$Y$33, 0))))-1), 1, Settings!$AY$23:$AY$38), ""))</f>
        <v/>
      </c>
      <c r="BJ541" s="119" t="str">
        <f>IF(OR(K$10="", $B541="", K541="", BJ$9=""), "", IFERROR(WORKDAY((DATE(YEAR($B541), MONTH($B541)+INDEX(Settings!$AM$19:$AM$33, MATCH(K$10, Settings!$Y$19:$Y$33, 0)), IF(INDEX(Settings!$AQ$19:$AQ$33, MATCH(K$10, Settings!$Y$19:$Y$33, 0))=0, DAY($B541), INDEX(Settings!$AQ$19:$AQ$33, MATCH(K$10, Settings!$Y$19:$Y$33, 0))))-1), 1, Settings!$AY$23:$AY$38), ""))</f>
        <v/>
      </c>
      <c r="BK541" s="119" t="str">
        <f>IF(OR(L$10="", $B541="", L541="", BK$9=""), "", IFERROR(WORKDAY((DATE(YEAR($B541), MONTH($B541)+INDEX(Settings!$AM$19:$AM$33, MATCH(L$10, Settings!$Y$19:$Y$33, 0)), IF(INDEX(Settings!$AQ$19:$AQ$33, MATCH(L$10, Settings!$Y$19:$Y$33, 0))=0, DAY($B541), INDEX(Settings!$AQ$19:$AQ$33, MATCH(L$10, Settings!$Y$19:$Y$33, 0))))-1), 1, Settings!$AY$23:$AY$38), ""))</f>
        <v/>
      </c>
      <c r="BL541" s="119" t="str">
        <f>IF(OR(M$10="", $B541="", M541="", BL$9=""), "", IFERROR(WORKDAY((DATE(YEAR($B541), MONTH($B541)+INDEX(Settings!$AM$19:$AM$33, MATCH(M$10, Settings!$Y$19:$Y$33, 0)), IF(INDEX(Settings!$AQ$19:$AQ$33, MATCH(M$10, Settings!$Y$19:$Y$33, 0))=0, DAY($B541), INDEX(Settings!$AQ$19:$AQ$33, MATCH(M$10, Settings!$Y$19:$Y$33, 0))))-1), 1, Settings!$AY$23:$AY$38), ""))</f>
        <v/>
      </c>
      <c r="BM541" s="119" t="str">
        <f>IF(OR(N$10="", $B541="", N541="", BM$9=""), "", IFERROR(WORKDAY((DATE(YEAR($B541), MONTH($B541)+INDEX(Settings!$AM$19:$AM$33, MATCH(N$10, Settings!$Y$19:$Y$33, 0)), IF(INDEX(Settings!$AQ$19:$AQ$33, MATCH(N$10, Settings!$Y$19:$Y$33, 0))=0, DAY($B541), INDEX(Settings!$AQ$19:$AQ$33, MATCH(N$10, Settings!$Y$19:$Y$33, 0))))-1), 1, Settings!$AY$23:$AY$38), ""))</f>
        <v/>
      </c>
      <c r="BN541" s="119" t="str">
        <f>IF(OR(O$10="", $B541="", O541="", BN$9=""), "", IFERROR(WORKDAY((DATE(YEAR($B541), MONTH($B541)+INDEX(Settings!$AM$19:$AM$33, MATCH(O$10, Settings!$Y$19:$Y$33, 0)), IF(INDEX(Settings!$AQ$19:$AQ$33, MATCH(O$10, Settings!$Y$19:$Y$33, 0))=0, DAY($B541), INDEX(Settings!$AQ$19:$AQ$33, MATCH(O$10, Settings!$Y$19:$Y$33, 0))))-1), 1, Settings!$AY$23:$AY$38), ""))</f>
        <v/>
      </c>
      <c r="BO541" s="119" t="str">
        <f>IF(OR(P$10="", $B541="", P541="", BO$9=""), "", IFERROR(WORKDAY((DATE(YEAR($B541), MONTH($B541)+INDEX(Settings!$AM$19:$AM$33, MATCH(P$10, Settings!$Y$19:$Y$33, 0)), IF(INDEX(Settings!$AQ$19:$AQ$33, MATCH(P$10, Settings!$Y$19:$Y$33, 0))=0, DAY($B541), INDEX(Settings!$AQ$19:$AQ$33, MATCH(P$10, Settings!$Y$19:$Y$33, 0))))-1), 1, Settings!$AY$23:$AY$38), ""))</f>
        <v/>
      </c>
      <c r="BP541" s="120" t="str">
        <f>IF(OR(Q$10="", $B541="", Q541="", BP$9=""), "", IFERROR(WORKDAY((DATE(YEAR($B541), MONTH($B541)+INDEX(Settings!$AM$19:$AM$33, MATCH(Q$10, Settings!$Y$19:$Y$33, 0)), IF(INDEX(Settings!$AQ$19:$AQ$33, MATCH(Q$10, Settings!$Y$19:$Y$33, 0))=0, DAY($B541), INDEX(Settings!$AQ$19:$AQ$33, MATCH(Q$10, Settings!$Y$19:$Y$33, 0))))-1), 1, Settings!$AY$23:$AY$38), ""))</f>
        <v/>
      </c>
      <c r="BR541" s="118" t="str">
        <f>IF(BB541="", "", IF(BB541&lt;=$B541, WORKDAY(DATE(YEAR($BB541), MONTH(BB541)+1, DAY(BB541)-1), 1, Settings!$AY$23:$AY$38), BB541))</f>
        <v/>
      </c>
      <c r="BS541" s="119" t="str">
        <f>IF(BC541="", "", IF(BC541&lt;=$B541, WORKDAY(DATE(YEAR($BB541), MONTH(BC541)+1, DAY(BC541)-1), 1, Settings!$AY$23:$AY$38), BC541))</f>
        <v/>
      </c>
      <c r="BT541" s="119" t="str">
        <f>IF(BD541="", "", IF(BD541&lt;=$B541, WORKDAY(DATE(YEAR($BB541), MONTH(BD541)+1, DAY(BD541)-1), 1, Settings!$AY$23:$AY$38), BD541))</f>
        <v/>
      </c>
      <c r="BU541" s="119" t="str">
        <f>IF(BE541="", "", IF(BE541&lt;=$B541, WORKDAY(DATE(YEAR($BB541), MONTH(BE541)+1, DAY(BE541)-1), 1, Settings!$AY$23:$AY$38), BE541))</f>
        <v/>
      </c>
      <c r="BV541" s="119" t="str">
        <f>IF(BF541="", "", IF(BF541&lt;=$B541, WORKDAY(DATE(YEAR($BB541), MONTH(BF541)+1, DAY(BF541)-1), 1, Settings!$AY$23:$AY$38), BF541))</f>
        <v/>
      </c>
      <c r="BW541" s="119" t="str">
        <f>IF(BG541="", "", IF(BG541&lt;=$B541, WORKDAY(DATE(YEAR($BB541), MONTH(BG541)+1, DAY(BG541)-1), 1, Settings!$AY$23:$AY$38), BG541))</f>
        <v/>
      </c>
      <c r="BX541" s="119" t="str">
        <f>IF(BH541="", "", IF(BH541&lt;=$B541, WORKDAY(DATE(YEAR($BB541), MONTH(BH541)+1, DAY(BH541)-1), 1, Settings!$AY$23:$AY$38), BH541))</f>
        <v/>
      </c>
      <c r="BY541" s="119" t="str">
        <f>IF(BI541="", "", IF(BI541&lt;=$B541, WORKDAY(DATE(YEAR($BB541), MONTH(BI541)+1, DAY(BI541)-1), 1, Settings!$AY$23:$AY$38), BI541))</f>
        <v/>
      </c>
      <c r="BZ541" s="119" t="str">
        <f>IF(BJ541="", "", IF(BJ541&lt;=$B541, WORKDAY(DATE(YEAR($BB541), MONTH(BJ541)+1, DAY(BJ541)-1), 1, Settings!$AY$23:$AY$38), BJ541))</f>
        <v/>
      </c>
      <c r="CA541" s="119" t="str">
        <f>IF(BK541="", "", IF(BK541&lt;=$B541, WORKDAY(DATE(YEAR($BB541), MONTH(BK541)+1, DAY(BK541)-1), 1, Settings!$AY$23:$AY$38), BK541))</f>
        <v/>
      </c>
      <c r="CB541" s="119" t="str">
        <f>IF(BL541="", "", IF(BL541&lt;=$B541, WORKDAY(DATE(YEAR($BB541), MONTH(BL541)+1, DAY(BL541)-1), 1, Settings!$AY$23:$AY$38), BL541))</f>
        <v/>
      </c>
      <c r="CC541" s="119" t="str">
        <f>IF(BM541="", "", IF(BM541&lt;=$B541, WORKDAY(DATE(YEAR($BB541), MONTH(BM541)+1, DAY(BM541)-1), 1, Settings!$AY$23:$AY$38), BM541))</f>
        <v/>
      </c>
      <c r="CD541" s="119" t="str">
        <f>IF(BN541="", "", IF(BN541&lt;=$B541, WORKDAY(DATE(YEAR($BB541), MONTH(BN541)+1, DAY(BN541)-1), 1, Settings!$AY$23:$AY$38), BN541))</f>
        <v/>
      </c>
      <c r="CE541" s="119" t="str">
        <f>IF(BO541="", "", IF(BO541&lt;=$B541, WORKDAY(DATE(YEAR($BB541), MONTH(BO541)+1, DAY(BO541)-1), 1, Settings!$AY$23:$AY$38), BO541))</f>
        <v/>
      </c>
      <c r="CF541" s="120" t="str">
        <f>IF(BP541="", "", IF(BP541&lt;=$B541, WORKDAY(DATE(YEAR($BB541), MONTH(BP541)+1, DAY(BP541)-1), 1, Settings!$AY$23:$AY$38), BP541))</f>
        <v/>
      </c>
      <c r="CH541" s="48" t="str">
        <f t="shared" si="252"/>
        <v/>
      </c>
      <c r="CI541" s="49" t="str">
        <f t="shared" si="253"/>
        <v/>
      </c>
      <c r="CJ541" s="49" t="str">
        <f t="shared" si="254"/>
        <v/>
      </c>
      <c r="CK541" s="49" t="str">
        <f t="shared" si="255"/>
        <v/>
      </c>
      <c r="CL541" s="49" t="str">
        <f t="shared" si="256"/>
        <v/>
      </c>
      <c r="CM541" s="49" t="str">
        <f t="shared" si="257"/>
        <v/>
      </c>
      <c r="CN541" s="49" t="str">
        <f t="shared" si="258"/>
        <v/>
      </c>
      <c r="CO541" s="49" t="str">
        <f t="shared" si="259"/>
        <v/>
      </c>
      <c r="CP541" s="49" t="str">
        <f t="shared" si="260"/>
        <v/>
      </c>
      <c r="CQ541" s="49" t="str">
        <f t="shared" si="261"/>
        <v/>
      </c>
      <c r="CR541" s="49" t="str">
        <f t="shared" si="262"/>
        <v/>
      </c>
      <c r="CS541" s="49" t="str">
        <f t="shared" si="263"/>
        <v/>
      </c>
      <c r="CT541" s="49" t="str">
        <f t="shared" si="264"/>
        <v/>
      </c>
      <c r="CU541" s="49" t="str">
        <f t="shared" si="265"/>
        <v/>
      </c>
      <c r="CV541" s="16" t="str">
        <f t="shared" si="266"/>
        <v/>
      </c>
      <c r="CX541" s="48" t="str">
        <f t="shared" si="267"/>
        <v/>
      </c>
      <c r="CY541" s="49" t="str">
        <f t="shared" si="268"/>
        <v/>
      </c>
      <c r="CZ541" s="49" t="str">
        <f t="shared" si="269"/>
        <v/>
      </c>
      <c r="DA541" s="49" t="str">
        <f t="shared" si="270"/>
        <v/>
      </c>
      <c r="DB541" s="49" t="str">
        <f t="shared" si="271"/>
        <v/>
      </c>
      <c r="DC541" s="49" t="str">
        <f t="shared" si="272"/>
        <v/>
      </c>
      <c r="DD541" s="49" t="str">
        <f t="shared" si="273"/>
        <v/>
      </c>
      <c r="DE541" s="49" t="str">
        <f t="shared" si="274"/>
        <v/>
      </c>
      <c r="DF541" s="49" t="str">
        <f t="shared" si="275"/>
        <v/>
      </c>
      <c r="DG541" s="49" t="str">
        <f t="shared" si="276"/>
        <v/>
      </c>
      <c r="DH541" s="49" t="str">
        <f t="shared" si="277"/>
        <v/>
      </c>
      <c r="DI541" s="49" t="str">
        <f t="shared" si="278"/>
        <v/>
      </c>
      <c r="DJ541" s="49" t="str">
        <f t="shared" si="279"/>
        <v/>
      </c>
      <c r="DK541" s="49" t="str">
        <f t="shared" si="280"/>
        <v/>
      </c>
      <c r="DL541" s="16" t="str">
        <f t="shared" si="281"/>
        <v/>
      </c>
      <c r="DN541" s="17" t="str">
        <f t="shared" si="282"/>
        <v>Dec 2020</v>
      </c>
    </row>
    <row r="542" spans="1:118" x14ac:dyDescent="0.25">
      <c r="A542" s="30"/>
      <c r="B542" s="102">
        <f>IF(B541="", "", IFERROR(IF(B541+1&gt;Settings!$G$25, "", B541+1), ""))</f>
        <v>44178</v>
      </c>
      <c r="C542" s="294"/>
      <c r="D542" s="295"/>
      <c r="E542" s="295"/>
      <c r="F542" s="295"/>
      <c r="G542" s="295"/>
      <c r="H542" s="295"/>
      <c r="I542" s="295"/>
      <c r="J542" s="295"/>
      <c r="K542" s="295"/>
      <c r="L542" s="295"/>
      <c r="M542" s="295"/>
      <c r="N542" s="295"/>
      <c r="O542" s="295"/>
      <c r="P542" s="295"/>
      <c r="Q542" s="296"/>
      <c r="R542" s="30"/>
      <c r="T542" s="17" t="str">
        <f>IF($B542="", "", IF($B542&lt;Settings!$G$23, "Old", "New"))</f>
        <v>New</v>
      </c>
      <c r="AL542" s="118" t="str">
        <f>IF(OR($B542="", C542="", C$10="", AL$9), "", IFERROR($B542+INDEX(Settings!$AF$19:$AF$33, MATCH(C$10, Settings!$Y$19:$Y$33, 0))+IF(INDEX(Settings!$AI$19:$AI$33, MATCH(C$10, Settings!$Y$19:$Y$33, 0))="", 0, INDEX($AO$2:$AU$8, MATCH(TEXT($B542, "ddd"), $AN$2:$AN$8, 0), MATCH(INDEX(Settings!$AI$19:$AI$33, MATCH(C$10, Settings!$Y$19:$Y$33, 0)), $AO$1:$AU$1, 0))), 0))</f>
        <v/>
      </c>
      <c r="AM542" s="119" t="str">
        <f>IF(OR($B542="", D542="", D$10="", AM$9), "", IFERROR($B542+INDEX(Settings!$AF$19:$AF$33, MATCH(D$10, Settings!$Y$19:$Y$33, 0))+IF(INDEX(Settings!$AI$19:$AI$33, MATCH(D$10, Settings!$Y$19:$Y$33, 0))="", 0, INDEX($AO$2:$AU$8, MATCH(TEXT($B542, "ddd"), $AN$2:$AN$8, 0), MATCH(INDEX(Settings!$AI$19:$AI$33, MATCH(D$10, Settings!$Y$19:$Y$33, 0)), $AO$1:$AU$1, 0))), 0))</f>
        <v/>
      </c>
      <c r="AN542" s="119" t="str">
        <f>IF(OR($B542="", E542="", E$10="", AN$9), "", IFERROR($B542+INDEX(Settings!$AF$19:$AF$33, MATCH(E$10, Settings!$Y$19:$Y$33, 0))+IF(INDEX(Settings!$AI$19:$AI$33, MATCH(E$10, Settings!$Y$19:$Y$33, 0))="", 0, INDEX($AO$2:$AU$8, MATCH(TEXT($B542, "ddd"), $AN$2:$AN$8, 0), MATCH(INDEX(Settings!$AI$19:$AI$33, MATCH(E$10, Settings!$Y$19:$Y$33, 0)), $AO$1:$AU$1, 0))), 0))</f>
        <v/>
      </c>
      <c r="AO542" s="119" t="str">
        <f>IF(OR($B542="", F542="", F$10="", AO$9), "", IFERROR($B542+INDEX(Settings!$AF$19:$AF$33, MATCH(F$10, Settings!$Y$19:$Y$33, 0))+IF(INDEX(Settings!$AI$19:$AI$33, MATCH(F$10, Settings!$Y$19:$Y$33, 0))="", 0, INDEX($AO$2:$AU$8, MATCH(TEXT($B542, "ddd"), $AN$2:$AN$8, 0), MATCH(INDEX(Settings!$AI$19:$AI$33, MATCH(F$10, Settings!$Y$19:$Y$33, 0)), $AO$1:$AU$1, 0))), 0))</f>
        <v/>
      </c>
      <c r="AP542" s="119" t="str">
        <f>IF(OR($B542="", G542="", G$10="", AP$9), "", IFERROR($B542+INDEX(Settings!$AF$19:$AF$33, MATCH(G$10, Settings!$Y$19:$Y$33, 0))+IF(INDEX(Settings!$AI$19:$AI$33, MATCH(G$10, Settings!$Y$19:$Y$33, 0))="", 0, INDEX($AO$2:$AU$8, MATCH(TEXT($B542, "ddd"), $AN$2:$AN$8, 0), MATCH(INDEX(Settings!$AI$19:$AI$33, MATCH(G$10, Settings!$Y$19:$Y$33, 0)), $AO$1:$AU$1, 0))), 0))</f>
        <v/>
      </c>
      <c r="AQ542" s="119" t="str">
        <f>IF(OR($B542="", H542="", H$10="", AQ$9), "", IFERROR($B542+INDEX(Settings!$AF$19:$AF$33, MATCH(H$10, Settings!$Y$19:$Y$33, 0))+IF(INDEX(Settings!$AI$19:$AI$33, MATCH(H$10, Settings!$Y$19:$Y$33, 0))="", 0, INDEX($AO$2:$AU$8, MATCH(TEXT($B542, "ddd"), $AN$2:$AN$8, 0), MATCH(INDEX(Settings!$AI$19:$AI$33, MATCH(H$10, Settings!$Y$19:$Y$33, 0)), $AO$1:$AU$1, 0))), 0))</f>
        <v/>
      </c>
      <c r="AR542" s="119" t="str">
        <f>IF(OR($B542="", I542="", I$10="", AR$9), "", IFERROR($B542+INDEX(Settings!$AF$19:$AF$33, MATCH(I$10, Settings!$Y$19:$Y$33, 0))+IF(INDEX(Settings!$AI$19:$AI$33, MATCH(I$10, Settings!$Y$19:$Y$33, 0))="", 0, INDEX($AO$2:$AU$8, MATCH(TEXT($B542, "ddd"), $AN$2:$AN$8, 0), MATCH(INDEX(Settings!$AI$19:$AI$33, MATCH(I$10, Settings!$Y$19:$Y$33, 0)), $AO$1:$AU$1, 0))), 0))</f>
        <v/>
      </c>
      <c r="AS542" s="119" t="str">
        <f>IF(OR($B542="", J542="", J$10="", AS$9), "", IFERROR($B542+INDEX(Settings!$AF$19:$AF$33, MATCH(J$10, Settings!$Y$19:$Y$33, 0))+IF(INDEX(Settings!$AI$19:$AI$33, MATCH(J$10, Settings!$Y$19:$Y$33, 0))="", 0, INDEX($AO$2:$AU$8, MATCH(TEXT($B542, "ddd"), $AN$2:$AN$8, 0), MATCH(INDEX(Settings!$AI$19:$AI$33, MATCH(J$10, Settings!$Y$19:$Y$33, 0)), $AO$1:$AU$1, 0))), 0))</f>
        <v/>
      </c>
      <c r="AT542" s="119" t="str">
        <f>IF(OR($B542="", K542="", K$10="", AT$9), "", IFERROR($B542+INDEX(Settings!$AF$19:$AF$33, MATCH(K$10, Settings!$Y$19:$Y$33, 0))+IF(INDEX(Settings!$AI$19:$AI$33, MATCH(K$10, Settings!$Y$19:$Y$33, 0))="", 0, INDEX($AO$2:$AU$8, MATCH(TEXT($B542, "ddd"), $AN$2:$AN$8, 0), MATCH(INDEX(Settings!$AI$19:$AI$33, MATCH(K$10, Settings!$Y$19:$Y$33, 0)), $AO$1:$AU$1, 0))), 0))</f>
        <v/>
      </c>
      <c r="AU542" s="119" t="str">
        <f>IF(OR($B542="", L542="", L$10="", AU$9), "", IFERROR($B542+INDEX(Settings!$AF$19:$AF$33, MATCH(L$10, Settings!$Y$19:$Y$33, 0))+IF(INDEX(Settings!$AI$19:$AI$33, MATCH(L$10, Settings!$Y$19:$Y$33, 0))="", 0, INDEX($AO$2:$AU$8, MATCH(TEXT($B542, "ddd"), $AN$2:$AN$8, 0), MATCH(INDEX(Settings!$AI$19:$AI$33, MATCH(L$10, Settings!$Y$19:$Y$33, 0)), $AO$1:$AU$1, 0))), 0))</f>
        <v/>
      </c>
      <c r="AV542" s="119" t="str">
        <f>IF(OR($B542="", M542="", M$10="", AV$9), "", IFERROR($B542+INDEX(Settings!$AF$19:$AF$33, MATCH(M$10, Settings!$Y$19:$Y$33, 0))+IF(INDEX(Settings!$AI$19:$AI$33, MATCH(M$10, Settings!$Y$19:$Y$33, 0))="", 0, INDEX($AO$2:$AU$8, MATCH(TEXT($B542, "ddd"), $AN$2:$AN$8, 0), MATCH(INDEX(Settings!$AI$19:$AI$33, MATCH(M$10, Settings!$Y$19:$Y$33, 0)), $AO$1:$AU$1, 0))), 0))</f>
        <v/>
      </c>
      <c r="AW542" s="119" t="str">
        <f>IF(OR($B542="", N542="", N$10="", AW$9), "", IFERROR($B542+INDEX(Settings!$AF$19:$AF$33, MATCH(N$10, Settings!$Y$19:$Y$33, 0))+IF(INDEX(Settings!$AI$19:$AI$33, MATCH(N$10, Settings!$Y$19:$Y$33, 0))="", 0, INDEX($AO$2:$AU$8, MATCH(TEXT($B542, "ddd"), $AN$2:$AN$8, 0), MATCH(INDEX(Settings!$AI$19:$AI$33, MATCH(N$10, Settings!$Y$19:$Y$33, 0)), $AO$1:$AU$1, 0))), 0))</f>
        <v/>
      </c>
      <c r="AX542" s="119" t="str">
        <f>IF(OR($B542="", O542="", O$10="", AX$9), "", IFERROR($B542+INDEX(Settings!$AF$19:$AF$33, MATCH(O$10, Settings!$Y$19:$Y$33, 0))+IF(INDEX(Settings!$AI$19:$AI$33, MATCH(O$10, Settings!$Y$19:$Y$33, 0))="", 0, INDEX($AO$2:$AU$8, MATCH(TEXT($B542, "ddd"), $AN$2:$AN$8, 0), MATCH(INDEX(Settings!$AI$19:$AI$33, MATCH(O$10, Settings!$Y$19:$Y$33, 0)), $AO$1:$AU$1, 0))), 0))</f>
        <v/>
      </c>
      <c r="AY542" s="119" t="str">
        <f>IF(OR($B542="", P542="", P$10="", AY$9), "", IFERROR($B542+INDEX(Settings!$AF$19:$AF$33, MATCH(P$10, Settings!$Y$19:$Y$33, 0))+IF(INDEX(Settings!$AI$19:$AI$33, MATCH(P$10, Settings!$Y$19:$Y$33, 0))="", 0, INDEX($AO$2:$AU$8, MATCH(TEXT($B542, "ddd"), $AN$2:$AN$8, 0), MATCH(INDEX(Settings!$AI$19:$AI$33, MATCH(P$10, Settings!$Y$19:$Y$33, 0)), $AO$1:$AU$1, 0))), 0))</f>
        <v/>
      </c>
      <c r="AZ542" s="120" t="str">
        <f>IF(OR($B542="", Q542="", Q$10="", AZ$9), "", IFERROR($B542+INDEX(Settings!$AF$19:$AF$33, MATCH(Q$10, Settings!$Y$19:$Y$33, 0))+IF(INDEX(Settings!$AI$19:$AI$33, MATCH(Q$10, Settings!$Y$19:$Y$33, 0))="", 0, INDEX($AO$2:$AU$8, MATCH(TEXT($B542, "ddd"), $AN$2:$AN$8, 0), MATCH(INDEX(Settings!$AI$19:$AI$33, MATCH(Q$10, Settings!$Y$19:$Y$33, 0)), $AO$1:$AU$1, 0))), 0))</f>
        <v/>
      </c>
      <c r="BB542" s="118" t="str">
        <f>IF(OR(C$10="", $B542="", C542="", BB$9=""), "", IFERROR(WORKDAY((DATE(YEAR($B542), MONTH($B542)+INDEX(Settings!$AM$19:$AM$33, MATCH(C$10, Settings!$Y$19:$Y$33, 0)), IF(INDEX(Settings!$AQ$19:$AQ$33, MATCH(C$10, Settings!$Y$19:$Y$33, 0))=0, DAY($B542), INDEX(Settings!$AQ$19:$AQ$33, MATCH(C$10, Settings!$Y$19:$Y$33, 0))))-1), 1, Settings!$AY$23:$AY$38), ""))</f>
        <v/>
      </c>
      <c r="BC542" s="119" t="str">
        <f>IF(OR(D$10="", $B542="", D542="", BC$9=""), "", IFERROR(WORKDAY((DATE(YEAR($B542), MONTH($B542)+INDEX(Settings!$AM$19:$AM$33, MATCH(D$10, Settings!$Y$19:$Y$33, 0)), IF(INDEX(Settings!$AQ$19:$AQ$33, MATCH(D$10, Settings!$Y$19:$Y$33, 0))=0, DAY($B542), INDEX(Settings!$AQ$19:$AQ$33, MATCH(D$10, Settings!$Y$19:$Y$33, 0))))-1), 1, Settings!$AY$23:$AY$38), ""))</f>
        <v/>
      </c>
      <c r="BD542" s="119" t="str">
        <f>IF(OR(E$10="", $B542="", E542="", BD$9=""), "", IFERROR(WORKDAY((DATE(YEAR($B542), MONTH($B542)+INDEX(Settings!$AM$19:$AM$33, MATCH(E$10, Settings!$Y$19:$Y$33, 0)), IF(INDEX(Settings!$AQ$19:$AQ$33, MATCH(E$10, Settings!$Y$19:$Y$33, 0))=0, DAY($B542), INDEX(Settings!$AQ$19:$AQ$33, MATCH(E$10, Settings!$Y$19:$Y$33, 0))))-1), 1, Settings!$AY$23:$AY$38), ""))</f>
        <v/>
      </c>
      <c r="BE542" s="119" t="str">
        <f>IF(OR(F$10="", $B542="", F542="", BE$9=""), "", IFERROR(WORKDAY((DATE(YEAR($B542), MONTH($B542)+INDEX(Settings!$AM$19:$AM$33, MATCH(F$10, Settings!$Y$19:$Y$33, 0)), IF(INDEX(Settings!$AQ$19:$AQ$33, MATCH(F$10, Settings!$Y$19:$Y$33, 0))=0, DAY($B542), INDEX(Settings!$AQ$19:$AQ$33, MATCH(F$10, Settings!$Y$19:$Y$33, 0))))-1), 1, Settings!$AY$23:$AY$38), ""))</f>
        <v/>
      </c>
      <c r="BF542" s="119" t="str">
        <f>IF(OR(G$10="", $B542="", G542="", BF$9=""), "", IFERROR(WORKDAY((DATE(YEAR($B542), MONTH($B542)+INDEX(Settings!$AM$19:$AM$33, MATCH(G$10, Settings!$Y$19:$Y$33, 0)), IF(INDEX(Settings!$AQ$19:$AQ$33, MATCH(G$10, Settings!$Y$19:$Y$33, 0))=0, DAY($B542), INDEX(Settings!$AQ$19:$AQ$33, MATCH(G$10, Settings!$Y$19:$Y$33, 0))))-1), 1, Settings!$AY$23:$AY$38), ""))</f>
        <v/>
      </c>
      <c r="BG542" s="119" t="str">
        <f>IF(OR(H$10="", $B542="", H542="", BG$9=""), "", IFERROR(WORKDAY((DATE(YEAR($B542), MONTH($B542)+INDEX(Settings!$AM$19:$AM$33, MATCH(H$10, Settings!$Y$19:$Y$33, 0)), IF(INDEX(Settings!$AQ$19:$AQ$33, MATCH(H$10, Settings!$Y$19:$Y$33, 0))=0, DAY($B542), INDEX(Settings!$AQ$19:$AQ$33, MATCH(H$10, Settings!$Y$19:$Y$33, 0))))-1), 1, Settings!$AY$23:$AY$38), ""))</f>
        <v/>
      </c>
      <c r="BH542" s="119" t="str">
        <f>IF(OR(I$10="", $B542="", I542="", BH$9=""), "", IFERROR(WORKDAY((DATE(YEAR($B542), MONTH($B542)+INDEX(Settings!$AM$19:$AM$33, MATCH(I$10, Settings!$Y$19:$Y$33, 0)), IF(INDEX(Settings!$AQ$19:$AQ$33, MATCH(I$10, Settings!$Y$19:$Y$33, 0))=0, DAY($B542), INDEX(Settings!$AQ$19:$AQ$33, MATCH(I$10, Settings!$Y$19:$Y$33, 0))))-1), 1, Settings!$AY$23:$AY$38), ""))</f>
        <v/>
      </c>
      <c r="BI542" s="119" t="str">
        <f>IF(OR(J$10="", $B542="", J542="", BI$9=""), "", IFERROR(WORKDAY((DATE(YEAR($B542), MONTH($B542)+INDEX(Settings!$AM$19:$AM$33, MATCH(J$10, Settings!$Y$19:$Y$33, 0)), IF(INDEX(Settings!$AQ$19:$AQ$33, MATCH(J$10, Settings!$Y$19:$Y$33, 0))=0, DAY($B542), INDEX(Settings!$AQ$19:$AQ$33, MATCH(J$10, Settings!$Y$19:$Y$33, 0))))-1), 1, Settings!$AY$23:$AY$38), ""))</f>
        <v/>
      </c>
      <c r="BJ542" s="119" t="str">
        <f>IF(OR(K$10="", $B542="", K542="", BJ$9=""), "", IFERROR(WORKDAY((DATE(YEAR($B542), MONTH($B542)+INDEX(Settings!$AM$19:$AM$33, MATCH(K$10, Settings!$Y$19:$Y$33, 0)), IF(INDEX(Settings!$AQ$19:$AQ$33, MATCH(K$10, Settings!$Y$19:$Y$33, 0))=0, DAY($B542), INDEX(Settings!$AQ$19:$AQ$33, MATCH(K$10, Settings!$Y$19:$Y$33, 0))))-1), 1, Settings!$AY$23:$AY$38), ""))</f>
        <v/>
      </c>
      <c r="BK542" s="119" t="str">
        <f>IF(OR(L$10="", $B542="", L542="", BK$9=""), "", IFERROR(WORKDAY((DATE(YEAR($B542), MONTH($B542)+INDEX(Settings!$AM$19:$AM$33, MATCH(L$10, Settings!$Y$19:$Y$33, 0)), IF(INDEX(Settings!$AQ$19:$AQ$33, MATCH(L$10, Settings!$Y$19:$Y$33, 0))=0, DAY($B542), INDEX(Settings!$AQ$19:$AQ$33, MATCH(L$10, Settings!$Y$19:$Y$33, 0))))-1), 1, Settings!$AY$23:$AY$38), ""))</f>
        <v/>
      </c>
      <c r="BL542" s="119" t="str">
        <f>IF(OR(M$10="", $B542="", M542="", BL$9=""), "", IFERROR(WORKDAY((DATE(YEAR($B542), MONTH($B542)+INDEX(Settings!$AM$19:$AM$33, MATCH(M$10, Settings!$Y$19:$Y$33, 0)), IF(INDEX(Settings!$AQ$19:$AQ$33, MATCH(M$10, Settings!$Y$19:$Y$33, 0))=0, DAY($B542), INDEX(Settings!$AQ$19:$AQ$33, MATCH(M$10, Settings!$Y$19:$Y$33, 0))))-1), 1, Settings!$AY$23:$AY$38), ""))</f>
        <v/>
      </c>
      <c r="BM542" s="119" t="str">
        <f>IF(OR(N$10="", $B542="", N542="", BM$9=""), "", IFERROR(WORKDAY((DATE(YEAR($B542), MONTH($B542)+INDEX(Settings!$AM$19:$AM$33, MATCH(N$10, Settings!$Y$19:$Y$33, 0)), IF(INDEX(Settings!$AQ$19:$AQ$33, MATCH(N$10, Settings!$Y$19:$Y$33, 0))=0, DAY($B542), INDEX(Settings!$AQ$19:$AQ$33, MATCH(N$10, Settings!$Y$19:$Y$33, 0))))-1), 1, Settings!$AY$23:$AY$38), ""))</f>
        <v/>
      </c>
      <c r="BN542" s="119" t="str">
        <f>IF(OR(O$10="", $B542="", O542="", BN$9=""), "", IFERROR(WORKDAY((DATE(YEAR($B542), MONTH($B542)+INDEX(Settings!$AM$19:$AM$33, MATCH(O$10, Settings!$Y$19:$Y$33, 0)), IF(INDEX(Settings!$AQ$19:$AQ$33, MATCH(O$10, Settings!$Y$19:$Y$33, 0))=0, DAY($B542), INDEX(Settings!$AQ$19:$AQ$33, MATCH(O$10, Settings!$Y$19:$Y$33, 0))))-1), 1, Settings!$AY$23:$AY$38), ""))</f>
        <v/>
      </c>
      <c r="BO542" s="119" t="str">
        <f>IF(OR(P$10="", $B542="", P542="", BO$9=""), "", IFERROR(WORKDAY((DATE(YEAR($B542), MONTH($B542)+INDEX(Settings!$AM$19:$AM$33, MATCH(P$10, Settings!$Y$19:$Y$33, 0)), IF(INDEX(Settings!$AQ$19:$AQ$33, MATCH(P$10, Settings!$Y$19:$Y$33, 0))=0, DAY($B542), INDEX(Settings!$AQ$19:$AQ$33, MATCH(P$10, Settings!$Y$19:$Y$33, 0))))-1), 1, Settings!$AY$23:$AY$38), ""))</f>
        <v/>
      </c>
      <c r="BP542" s="120" t="str">
        <f>IF(OR(Q$10="", $B542="", Q542="", BP$9=""), "", IFERROR(WORKDAY((DATE(YEAR($B542), MONTH($B542)+INDEX(Settings!$AM$19:$AM$33, MATCH(Q$10, Settings!$Y$19:$Y$33, 0)), IF(INDEX(Settings!$AQ$19:$AQ$33, MATCH(Q$10, Settings!$Y$19:$Y$33, 0))=0, DAY($B542), INDEX(Settings!$AQ$19:$AQ$33, MATCH(Q$10, Settings!$Y$19:$Y$33, 0))))-1), 1, Settings!$AY$23:$AY$38), ""))</f>
        <v/>
      </c>
      <c r="BR542" s="118" t="str">
        <f>IF(BB542="", "", IF(BB542&lt;=$B542, WORKDAY(DATE(YEAR($BB542), MONTH(BB542)+1, DAY(BB542)-1), 1, Settings!$AY$23:$AY$38), BB542))</f>
        <v/>
      </c>
      <c r="BS542" s="119" t="str">
        <f>IF(BC542="", "", IF(BC542&lt;=$B542, WORKDAY(DATE(YEAR($BB542), MONTH(BC542)+1, DAY(BC542)-1), 1, Settings!$AY$23:$AY$38), BC542))</f>
        <v/>
      </c>
      <c r="BT542" s="119" t="str">
        <f>IF(BD542="", "", IF(BD542&lt;=$B542, WORKDAY(DATE(YEAR($BB542), MONTH(BD542)+1, DAY(BD542)-1), 1, Settings!$AY$23:$AY$38), BD542))</f>
        <v/>
      </c>
      <c r="BU542" s="119" t="str">
        <f>IF(BE542="", "", IF(BE542&lt;=$B542, WORKDAY(DATE(YEAR($BB542), MONTH(BE542)+1, DAY(BE542)-1), 1, Settings!$AY$23:$AY$38), BE542))</f>
        <v/>
      </c>
      <c r="BV542" s="119" t="str">
        <f>IF(BF542="", "", IF(BF542&lt;=$B542, WORKDAY(DATE(YEAR($BB542), MONTH(BF542)+1, DAY(BF542)-1), 1, Settings!$AY$23:$AY$38), BF542))</f>
        <v/>
      </c>
      <c r="BW542" s="119" t="str">
        <f>IF(BG542="", "", IF(BG542&lt;=$B542, WORKDAY(DATE(YEAR($BB542), MONTH(BG542)+1, DAY(BG542)-1), 1, Settings!$AY$23:$AY$38), BG542))</f>
        <v/>
      </c>
      <c r="BX542" s="119" t="str">
        <f>IF(BH542="", "", IF(BH542&lt;=$B542, WORKDAY(DATE(YEAR($BB542), MONTH(BH542)+1, DAY(BH542)-1), 1, Settings!$AY$23:$AY$38), BH542))</f>
        <v/>
      </c>
      <c r="BY542" s="119" t="str">
        <f>IF(BI542="", "", IF(BI542&lt;=$B542, WORKDAY(DATE(YEAR($BB542), MONTH(BI542)+1, DAY(BI542)-1), 1, Settings!$AY$23:$AY$38), BI542))</f>
        <v/>
      </c>
      <c r="BZ542" s="119" t="str">
        <f>IF(BJ542="", "", IF(BJ542&lt;=$B542, WORKDAY(DATE(YEAR($BB542), MONTH(BJ542)+1, DAY(BJ542)-1), 1, Settings!$AY$23:$AY$38), BJ542))</f>
        <v/>
      </c>
      <c r="CA542" s="119" t="str">
        <f>IF(BK542="", "", IF(BK542&lt;=$B542, WORKDAY(DATE(YEAR($BB542), MONTH(BK542)+1, DAY(BK542)-1), 1, Settings!$AY$23:$AY$38), BK542))</f>
        <v/>
      </c>
      <c r="CB542" s="119" t="str">
        <f>IF(BL542="", "", IF(BL542&lt;=$B542, WORKDAY(DATE(YEAR($BB542), MONTH(BL542)+1, DAY(BL542)-1), 1, Settings!$AY$23:$AY$38), BL542))</f>
        <v/>
      </c>
      <c r="CC542" s="119" t="str">
        <f>IF(BM542="", "", IF(BM542&lt;=$B542, WORKDAY(DATE(YEAR($BB542), MONTH(BM542)+1, DAY(BM542)-1), 1, Settings!$AY$23:$AY$38), BM542))</f>
        <v/>
      </c>
      <c r="CD542" s="119" t="str">
        <f>IF(BN542="", "", IF(BN542&lt;=$B542, WORKDAY(DATE(YEAR($BB542), MONTH(BN542)+1, DAY(BN542)-1), 1, Settings!$AY$23:$AY$38), BN542))</f>
        <v/>
      </c>
      <c r="CE542" s="119" t="str">
        <f>IF(BO542="", "", IF(BO542&lt;=$B542, WORKDAY(DATE(YEAR($BB542), MONTH(BO542)+1, DAY(BO542)-1), 1, Settings!$AY$23:$AY$38), BO542))</f>
        <v/>
      </c>
      <c r="CF542" s="120" t="str">
        <f>IF(BP542="", "", IF(BP542&lt;=$B542, WORKDAY(DATE(YEAR($BB542), MONTH(BP542)+1, DAY(BP542)-1), 1, Settings!$AY$23:$AY$38), BP542))</f>
        <v/>
      </c>
      <c r="CH542" s="48" t="str">
        <f t="shared" si="252"/>
        <v/>
      </c>
      <c r="CI542" s="49" t="str">
        <f t="shared" si="253"/>
        <v/>
      </c>
      <c r="CJ542" s="49" t="str">
        <f t="shared" si="254"/>
        <v/>
      </c>
      <c r="CK542" s="49" t="str">
        <f t="shared" si="255"/>
        <v/>
      </c>
      <c r="CL542" s="49" t="str">
        <f t="shared" si="256"/>
        <v/>
      </c>
      <c r="CM542" s="49" t="str">
        <f t="shared" si="257"/>
        <v/>
      </c>
      <c r="CN542" s="49" t="str">
        <f t="shared" si="258"/>
        <v/>
      </c>
      <c r="CO542" s="49" t="str">
        <f t="shared" si="259"/>
        <v/>
      </c>
      <c r="CP542" s="49" t="str">
        <f t="shared" si="260"/>
        <v/>
      </c>
      <c r="CQ542" s="49" t="str">
        <f t="shared" si="261"/>
        <v/>
      </c>
      <c r="CR542" s="49" t="str">
        <f t="shared" si="262"/>
        <v/>
      </c>
      <c r="CS542" s="49" t="str">
        <f t="shared" si="263"/>
        <v/>
      </c>
      <c r="CT542" s="49" t="str">
        <f t="shared" si="264"/>
        <v/>
      </c>
      <c r="CU542" s="49" t="str">
        <f t="shared" si="265"/>
        <v/>
      </c>
      <c r="CV542" s="16" t="str">
        <f t="shared" si="266"/>
        <v/>
      </c>
      <c r="CX542" s="48" t="str">
        <f t="shared" si="267"/>
        <v/>
      </c>
      <c r="CY542" s="49" t="str">
        <f t="shared" si="268"/>
        <v/>
      </c>
      <c r="CZ542" s="49" t="str">
        <f t="shared" si="269"/>
        <v/>
      </c>
      <c r="DA542" s="49" t="str">
        <f t="shared" si="270"/>
        <v/>
      </c>
      <c r="DB542" s="49" t="str">
        <f t="shared" si="271"/>
        <v/>
      </c>
      <c r="DC542" s="49" t="str">
        <f t="shared" si="272"/>
        <v/>
      </c>
      <c r="DD542" s="49" t="str">
        <f t="shared" si="273"/>
        <v/>
      </c>
      <c r="DE542" s="49" t="str">
        <f t="shared" si="274"/>
        <v/>
      </c>
      <c r="DF542" s="49" t="str">
        <f t="shared" si="275"/>
        <v/>
      </c>
      <c r="DG542" s="49" t="str">
        <f t="shared" si="276"/>
        <v/>
      </c>
      <c r="DH542" s="49" t="str">
        <f t="shared" si="277"/>
        <v/>
      </c>
      <c r="DI542" s="49" t="str">
        <f t="shared" si="278"/>
        <v/>
      </c>
      <c r="DJ542" s="49" t="str">
        <f t="shared" si="279"/>
        <v/>
      </c>
      <c r="DK542" s="49" t="str">
        <f t="shared" si="280"/>
        <v/>
      </c>
      <c r="DL542" s="16" t="str">
        <f t="shared" si="281"/>
        <v/>
      </c>
      <c r="DN542" s="17" t="str">
        <f t="shared" si="282"/>
        <v>Dec 2020</v>
      </c>
    </row>
    <row r="543" spans="1:118" x14ac:dyDescent="0.25">
      <c r="A543" s="30"/>
      <c r="B543" s="102">
        <f>IF(B542="", "", IFERROR(IF(B542+1&gt;Settings!$G$25, "", B542+1), ""))</f>
        <v>44179</v>
      </c>
      <c r="C543" s="294"/>
      <c r="D543" s="295"/>
      <c r="E543" s="295"/>
      <c r="F543" s="295"/>
      <c r="G543" s="295"/>
      <c r="H543" s="295"/>
      <c r="I543" s="295"/>
      <c r="J543" s="295"/>
      <c r="K543" s="295"/>
      <c r="L543" s="295"/>
      <c r="M543" s="295"/>
      <c r="N543" s="295"/>
      <c r="O543" s="295"/>
      <c r="P543" s="295"/>
      <c r="Q543" s="296"/>
      <c r="R543" s="30"/>
      <c r="T543" s="17" t="str">
        <f>IF($B543="", "", IF($B543&lt;Settings!$G$23, "Old", "New"))</f>
        <v>New</v>
      </c>
      <c r="AL543" s="118" t="str">
        <f>IF(OR($B543="", C543="", C$10="", AL$9), "", IFERROR($B543+INDEX(Settings!$AF$19:$AF$33, MATCH(C$10, Settings!$Y$19:$Y$33, 0))+IF(INDEX(Settings!$AI$19:$AI$33, MATCH(C$10, Settings!$Y$19:$Y$33, 0))="", 0, INDEX($AO$2:$AU$8, MATCH(TEXT($B543, "ddd"), $AN$2:$AN$8, 0), MATCH(INDEX(Settings!$AI$19:$AI$33, MATCH(C$10, Settings!$Y$19:$Y$33, 0)), $AO$1:$AU$1, 0))), 0))</f>
        <v/>
      </c>
      <c r="AM543" s="119" t="str">
        <f>IF(OR($B543="", D543="", D$10="", AM$9), "", IFERROR($B543+INDEX(Settings!$AF$19:$AF$33, MATCH(D$10, Settings!$Y$19:$Y$33, 0))+IF(INDEX(Settings!$AI$19:$AI$33, MATCH(D$10, Settings!$Y$19:$Y$33, 0))="", 0, INDEX($AO$2:$AU$8, MATCH(TEXT($B543, "ddd"), $AN$2:$AN$8, 0), MATCH(INDEX(Settings!$AI$19:$AI$33, MATCH(D$10, Settings!$Y$19:$Y$33, 0)), $AO$1:$AU$1, 0))), 0))</f>
        <v/>
      </c>
      <c r="AN543" s="119" t="str">
        <f>IF(OR($B543="", E543="", E$10="", AN$9), "", IFERROR($B543+INDEX(Settings!$AF$19:$AF$33, MATCH(E$10, Settings!$Y$19:$Y$33, 0))+IF(INDEX(Settings!$AI$19:$AI$33, MATCH(E$10, Settings!$Y$19:$Y$33, 0))="", 0, INDEX($AO$2:$AU$8, MATCH(TEXT($B543, "ddd"), $AN$2:$AN$8, 0), MATCH(INDEX(Settings!$AI$19:$AI$33, MATCH(E$10, Settings!$Y$19:$Y$33, 0)), $AO$1:$AU$1, 0))), 0))</f>
        <v/>
      </c>
      <c r="AO543" s="119" t="str">
        <f>IF(OR($B543="", F543="", F$10="", AO$9), "", IFERROR($B543+INDEX(Settings!$AF$19:$AF$33, MATCH(F$10, Settings!$Y$19:$Y$33, 0))+IF(INDEX(Settings!$AI$19:$AI$33, MATCH(F$10, Settings!$Y$19:$Y$33, 0))="", 0, INDEX($AO$2:$AU$8, MATCH(TEXT($B543, "ddd"), $AN$2:$AN$8, 0), MATCH(INDEX(Settings!$AI$19:$AI$33, MATCH(F$10, Settings!$Y$19:$Y$33, 0)), $AO$1:$AU$1, 0))), 0))</f>
        <v/>
      </c>
      <c r="AP543" s="119" t="str">
        <f>IF(OR($B543="", G543="", G$10="", AP$9), "", IFERROR($B543+INDEX(Settings!$AF$19:$AF$33, MATCH(G$10, Settings!$Y$19:$Y$33, 0))+IF(INDEX(Settings!$AI$19:$AI$33, MATCH(G$10, Settings!$Y$19:$Y$33, 0))="", 0, INDEX($AO$2:$AU$8, MATCH(TEXT($B543, "ddd"), $AN$2:$AN$8, 0), MATCH(INDEX(Settings!$AI$19:$AI$33, MATCH(G$10, Settings!$Y$19:$Y$33, 0)), $AO$1:$AU$1, 0))), 0))</f>
        <v/>
      </c>
      <c r="AQ543" s="119" t="str">
        <f>IF(OR($B543="", H543="", H$10="", AQ$9), "", IFERROR($B543+INDEX(Settings!$AF$19:$AF$33, MATCH(H$10, Settings!$Y$19:$Y$33, 0))+IF(INDEX(Settings!$AI$19:$AI$33, MATCH(H$10, Settings!$Y$19:$Y$33, 0))="", 0, INDEX($AO$2:$AU$8, MATCH(TEXT($B543, "ddd"), $AN$2:$AN$8, 0), MATCH(INDEX(Settings!$AI$19:$AI$33, MATCH(H$10, Settings!$Y$19:$Y$33, 0)), $AO$1:$AU$1, 0))), 0))</f>
        <v/>
      </c>
      <c r="AR543" s="119" t="str">
        <f>IF(OR($B543="", I543="", I$10="", AR$9), "", IFERROR($B543+INDEX(Settings!$AF$19:$AF$33, MATCH(I$10, Settings!$Y$19:$Y$33, 0))+IF(INDEX(Settings!$AI$19:$AI$33, MATCH(I$10, Settings!$Y$19:$Y$33, 0))="", 0, INDEX($AO$2:$AU$8, MATCH(TEXT($B543, "ddd"), $AN$2:$AN$8, 0), MATCH(INDEX(Settings!$AI$19:$AI$33, MATCH(I$10, Settings!$Y$19:$Y$33, 0)), $AO$1:$AU$1, 0))), 0))</f>
        <v/>
      </c>
      <c r="AS543" s="119" t="str">
        <f>IF(OR($B543="", J543="", J$10="", AS$9), "", IFERROR($B543+INDEX(Settings!$AF$19:$AF$33, MATCH(J$10, Settings!$Y$19:$Y$33, 0))+IF(INDEX(Settings!$AI$19:$AI$33, MATCH(J$10, Settings!$Y$19:$Y$33, 0))="", 0, INDEX($AO$2:$AU$8, MATCH(TEXT($B543, "ddd"), $AN$2:$AN$8, 0), MATCH(INDEX(Settings!$AI$19:$AI$33, MATCH(J$10, Settings!$Y$19:$Y$33, 0)), $AO$1:$AU$1, 0))), 0))</f>
        <v/>
      </c>
      <c r="AT543" s="119" t="str">
        <f>IF(OR($B543="", K543="", K$10="", AT$9), "", IFERROR($B543+INDEX(Settings!$AF$19:$AF$33, MATCH(K$10, Settings!$Y$19:$Y$33, 0))+IF(INDEX(Settings!$AI$19:$AI$33, MATCH(K$10, Settings!$Y$19:$Y$33, 0))="", 0, INDEX($AO$2:$AU$8, MATCH(TEXT($B543, "ddd"), $AN$2:$AN$8, 0), MATCH(INDEX(Settings!$AI$19:$AI$33, MATCH(K$10, Settings!$Y$19:$Y$33, 0)), $AO$1:$AU$1, 0))), 0))</f>
        <v/>
      </c>
      <c r="AU543" s="119" t="str">
        <f>IF(OR($B543="", L543="", L$10="", AU$9), "", IFERROR($B543+INDEX(Settings!$AF$19:$AF$33, MATCH(L$10, Settings!$Y$19:$Y$33, 0))+IF(INDEX(Settings!$AI$19:$AI$33, MATCH(L$10, Settings!$Y$19:$Y$33, 0))="", 0, INDEX($AO$2:$AU$8, MATCH(TEXT($B543, "ddd"), $AN$2:$AN$8, 0), MATCH(INDEX(Settings!$AI$19:$AI$33, MATCH(L$10, Settings!$Y$19:$Y$33, 0)), $AO$1:$AU$1, 0))), 0))</f>
        <v/>
      </c>
      <c r="AV543" s="119" t="str">
        <f>IF(OR($B543="", M543="", M$10="", AV$9), "", IFERROR($B543+INDEX(Settings!$AF$19:$AF$33, MATCH(M$10, Settings!$Y$19:$Y$33, 0))+IF(INDEX(Settings!$AI$19:$AI$33, MATCH(M$10, Settings!$Y$19:$Y$33, 0))="", 0, INDEX($AO$2:$AU$8, MATCH(TEXT($B543, "ddd"), $AN$2:$AN$8, 0), MATCH(INDEX(Settings!$AI$19:$AI$33, MATCH(M$10, Settings!$Y$19:$Y$33, 0)), $AO$1:$AU$1, 0))), 0))</f>
        <v/>
      </c>
      <c r="AW543" s="119" t="str">
        <f>IF(OR($B543="", N543="", N$10="", AW$9), "", IFERROR($B543+INDEX(Settings!$AF$19:$AF$33, MATCH(N$10, Settings!$Y$19:$Y$33, 0))+IF(INDEX(Settings!$AI$19:$AI$33, MATCH(N$10, Settings!$Y$19:$Y$33, 0))="", 0, INDEX($AO$2:$AU$8, MATCH(TEXT($B543, "ddd"), $AN$2:$AN$8, 0), MATCH(INDEX(Settings!$AI$19:$AI$33, MATCH(N$10, Settings!$Y$19:$Y$33, 0)), $AO$1:$AU$1, 0))), 0))</f>
        <v/>
      </c>
      <c r="AX543" s="119" t="str">
        <f>IF(OR($B543="", O543="", O$10="", AX$9), "", IFERROR($B543+INDEX(Settings!$AF$19:$AF$33, MATCH(O$10, Settings!$Y$19:$Y$33, 0))+IF(INDEX(Settings!$AI$19:$AI$33, MATCH(O$10, Settings!$Y$19:$Y$33, 0))="", 0, INDEX($AO$2:$AU$8, MATCH(TEXT($B543, "ddd"), $AN$2:$AN$8, 0), MATCH(INDEX(Settings!$AI$19:$AI$33, MATCH(O$10, Settings!$Y$19:$Y$33, 0)), $AO$1:$AU$1, 0))), 0))</f>
        <v/>
      </c>
      <c r="AY543" s="119" t="str">
        <f>IF(OR($B543="", P543="", P$10="", AY$9), "", IFERROR($B543+INDEX(Settings!$AF$19:$AF$33, MATCH(P$10, Settings!$Y$19:$Y$33, 0))+IF(INDEX(Settings!$AI$19:$AI$33, MATCH(P$10, Settings!$Y$19:$Y$33, 0))="", 0, INDEX($AO$2:$AU$8, MATCH(TEXT($B543, "ddd"), $AN$2:$AN$8, 0), MATCH(INDEX(Settings!$AI$19:$AI$33, MATCH(P$10, Settings!$Y$19:$Y$33, 0)), $AO$1:$AU$1, 0))), 0))</f>
        <v/>
      </c>
      <c r="AZ543" s="120" t="str">
        <f>IF(OR($B543="", Q543="", Q$10="", AZ$9), "", IFERROR($B543+INDEX(Settings!$AF$19:$AF$33, MATCH(Q$10, Settings!$Y$19:$Y$33, 0))+IF(INDEX(Settings!$AI$19:$AI$33, MATCH(Q$10, Settings!$Y$19:$Y$33, 0))="", 0, INDEX($AO$2:$AU$8, MATCH(TEXT($B543, "ddd"), $AN$2:$AN$8, 0), MATCH(INDEX(Settings!$AI$19:$AI$33, MATCH(Q$10, Settings!$Y$19:$Y$33, 0)), $AO$1:$AU$1, 0))), 0))</f>
        <v/>
      </c>
      <c r="BB543" s="118" t="str">
        <f>IF(OR(C$10="", $B543="", C543="", BB$9=""), "", IFERROR(WORKDAY((DATE(YEAR($B543), MONTH($B543)+INDEX(Settings!$AM$19:$AM$33, MATCH(C$10, Settings!$Y$19:$Y$33, 0)), IF(INDEX(Settings!$AQ$19:$AQ$33, MATCH(C$10, Settings!$Y$19:$Y$33, 0))=0, DAY($B543), INDEX(Settings!$AQ$19:$AQ$33, MATCH(C$10, Settings!$Y$19:$Y$33, 0))))-1), 1, Settings!$AY$23:$AY$38), ""))</f>
        <v/>
      </c>
      <c r="BC543" s="119" t="str">
        <f>IF(OR(D$10="", $B543="", D543="", BC$9=""), "", IFERROR(WORKDAY((DATE(YEAR($B543), MONTH($B543)+INDEX(Settings!$AM$19:$AM$33, MATCH(D$10, Settings!$Y$19:$Y$33, 0)), IF(INDEX(Settings!$AQ$19:$AQ$33, MATCH(D$10, Settings!$Y$19:$Y$33, 0))=0, DAY($B543), INDEX(Settings!$AQ$19:$AQ$33, MATCH(D$10, Settings!$Y$19:$Y$33, 0))))-1), 1, Settings!$AY$23:$AY$38), ""))</f>
        <v/>
      </c>
      <c r="BD543" s="119" t="str">
        <f>IF(OR(E$10="", $B543="", E543="", BD$9=""), "", IFERROR(WORKDAY((DATE(YEAR($B543), MONTH($B543)+INDEX(Settings!$AM$19:$AM$33, MATCH(E$10, Settings!$Y$19:$Y$33, 0)), IF(INDEX(Settings!$AQ$19:$AQ$33, MATCH(E$10, Settings!$Y$19:$Y$33, 0))=0, DAY($B543), INDEX(Settings!$AQ$19:$AQ$33, MATCH(E$10, Settings!$Y$19:$Y$33, 0))))-1), 1, Settings!$AY$23:$AY$38), ""))</f>
        <v/>
      </c>
      <c r="BE543" s="119" t="str">
        <f>IF(OR(F$10="", $B543="", F543="", BE$9=""), "", IFERROR(WORKDAY((DATE(YEAR($B543), MONTH($B543)+INDEX(Settings!$AM$19:$AM$33, MATCH(F$10, Settings!$Y$19:$Y$33, 0)), IF(INDEX(Settings!$AQ$19:$AQ$33, MATCH(F$10, Settings!$Y$19:$Y$33, 0))=0, DAY($B543), INDEX(Settings!$AQ$19:$AQ$33, MATCH(F$10, Settings!$Y$19:$Y$33, 0))))-1), 1, Settings!$AY$23:$AY$38), ""))</f>
        <v/>
      </c>
      <c r="BF543" s="119" t="str">
        <f>IF(OR(G$10="", $B543="", G543="", BF$9=""), "", IFERROR(WORKDAY((DATE(YEAR($B543), MONTH($B543)+INDEX(Settings!$AM$19:$AM$33, MATCH(G$10, Settings!$Y$19:$Y$33, 0)), IF(INDEX(Settings!$AQ$19:$AQ$33, MATCH(G$10, Settings!$Y$19:$Y$33, 0))=0, DAY($B543), INDEX(Settings!$AQ$19:$AQ$33, MATCH(G$10, Settings!$Y$19:$Y$33, 0))))-1), 1, Settings!$AY$23:$AY$38), ""))</f>
        <v/>
      </c>
      <c r="BG543" s="119" t="str">
        <f>IF(OR(H$10="", $B543="", H543="", BG$9=""), "", IFERROR(WORKDAY((DATE(YEAR($B543), MONTH($B543)+INDEX(Settings!$AM$19:$AM$33, MATCH(H$10, Settings!$Y$19:$Y$33, 0)), IF(INDEX(Settings!$AQ$19:$AQ$33, MATCH(H$10, Settings!$Y$19:$Y$33, 0))=0, DAY($B543), INDEX(Settings!$AQ$19:$AQ$33, MATCH(H$10, Settings!$Y$19:$Y$33, 0))))-1), 1, Settings!$AY$23:$AY$38), ""))</f>
        <v/>
      </c>
      <c r="BH543" s="119" t="str">
        <f>IF(OR(I$10="", $B543="", I543="", BH$9=""), "", IFERROR(WORKDAY((DATE(YEAR($B543), MONTH($B543)+INDEX(Settings!$AM$19:$AM$33, MATCH(I$10, Settings!$Y$19:$Y$33, 0)), IF(INDEX(Settings!$AQ$19:$AQ$33, MATCH(I$10, Settings!$Y$19:$Y$33, 0))=0, DAY($B543), INDEX(Settings!$AQ$19:$AQ$33, MATCH(I$10, Settings!$Y$19:$Y$33, 0))))-1), 1, Settings!$AY$23:$AY$38), ""))</f>
        <v/>
      </c>
      <c r="BI543" s="119" t="str">
        <f>IF(OR(J$10="", $B543="", J543="", BI$9=""), "", IFERROR(WORKDAY((DATE(YEAR($B543), MONTH($B543)+INDEX(Settings!$AM$19:$AM$33, MATCH(J$10, Settings!$Y$19:$Y$33, 0)), IF(INDEX(Settings!$AQ$19:$AQ$33, MATCH(J$10, Settings!$Y$19:$Y$33, 0))=0, DAY($B543), INDEX(Settings!$AQ$19:$AQ$33, MATCH(J$10, Settings!$Y$19:$Y$33, 0))))-1), 1, Settings!$AY$23:$AY$38), ""))</f>
        <v/>
      </c>
      <c r="BJ543" s="119" t="str">
        <f>IF(OR(K$10="", $B543="", K543="", BJ$9=""), "", IFERROR(WORKDAY((DATE(YEAR($B543), MONTH($B543)+INDEX(Settings!$AM$19:$AM$33, MATCH(K$10, Settings!$Y$19:$Y$33, 0)), IF(INDEX(Settings!$AQ$19:$AQ$33, MATCH(K$10, Settings!$Y$19:$Y$33, 0))=0, DAY($B543), INDEX(Settings!$AQ$19:$AQ$33, MATCH(K$10, Settings!$Y$19:$Y$33, 0))))-1), 1, Settings!$AY$23:$AY$38), ""))</f>
        <v/>
      </c>
      <c r="BK543" s="119" t="str">
        <f>IF(OR(L$10="", $B543="", L543="", BK$9=""), "", IFERROR(WORKDAY((DATE(YEAR($B543), MONTH($B543)+INDEX(Settings!$AM$19:$AM$33, MATCH(L$10, Settings!$Y$19:$Y$33, 0)), IF(INDEX(Settings!$AQ$19:$AQ$33, MATCH(L$10, Settings!$Y$19:$Y$33, 0))=0, DAY($B543), INDEX(Settings!$AQ$19:$AQ$33, MATCH(L$10, Settings!$Y$19:$Y$33, 0))))-1), 1, Settings!$AY$23:$AY$38), ""))</f>
        <v/>
      </c>
      <c r="BL543" s="119" t="str">
        <f>IF(OR(M$10="", $B543="", M543="", BL$9=""), "", IFERROR(WORKDAY((DATE(YEAR($B543), MONTH($B543)+INDEX(Settings!$AM$19:$AM$33, MATCH(M$10, Settings!$Y$19:$Y$33, 0)), IF(INDEX(Settings!$AQ$19:$AQ$33, MATCH(M$10, Settings!$Y$19:$Y$33, 0))=0, DAY($B543), INDEX(Settings!$AQ$19:$AQ$33, MATCH(M$10, Settings!$Y$19:$Y$33, 0))))-1), 1, Settings!$AY$23:$AY$38), ""))</f>
        <v/>
      </c>
      <c r="BM543" s="119" t="str">
        <f>IF(OR(N$10="", $B543="", N543="", BM$9=""), "", IFERROR(WORKDAY((DATE(YEAR($B543), MONTH($B543)+INDEX(Settings!$AM$19:$AM$33, MATCH(N$10, Settings!$Y$19:$Y$33, 0)), IF(INDEX(Settings!$AQ$19:$AQ$33, MATCH(N$10, Settings!$Y$19:$Y$33, 0))=0, DAY($B543), INDEX(Settings!$AQ$19:$AQ$33, MATCH(N$10, Settings!$Y$19:$Y$33, 0))))-1), 1, Settings!$AY$23:$AY$38), ""))</f>
        <v/>
      </c>
      <c r="BN543" s="119" t="str">
        <f>IF(OR(O$10="", $B543="", O543="", BN$9=""), "", IFERROR(WORKDAY((DATE(YEAR($B543), MONTH($B543)+INDEX(Settings!$AM$19:$AM$33, MATCH(O$10, Settings!$Y$19:$Y$33, 0)), IF(INDEX(Settings!$AQ$19:$AQ$33, MATCH(O$10, Settings!$Y$19:$Y$33, 0))=0, DAY($B543), INDEX(Settings!$AQ$19:$AQ$33, MATCH(O$10, Settings!$Y$19:$Y$33, 0))))-1), 1, Settings!$AY$23:$AY$38), ""))</f>
        <v/>
      </c>
      <c r="BO543" s="119" t="str">
        <f>IF(OR(P$10="", $B543="", P543="", BO$9=""), "", IFERROR(WORKDAY((DATE(YEAR($B543), MONTH($B543)+INDEX(Settings!$AM$19:$AM$33, MATCH(P$10, Settings!$Y$19:$Y$33, 0)), IF(INDEX(Settings!$AQ$19:$AQ$33, MATCH(P$10, Settings!$Y$19:$Y$33, 0))=0, DAY($B543), INDEX(Settings!$AQ$19:$AQ$33, MATCH(P$10, Settings!$Y$19:$Y$33, 0))))-1), 1, Settings!$AY$23:$AY$38), ""))</f>
        <v/>
      </c>
      <c r="BP543" s="120" t="str">
        <f>IF(OR(Q$10="", $B543="", Q543="", BP$9=""), "", IFERROR(WORKDAY((DATE(YEAR($B543), MONTH($B543)+INDEX(Settings!$AM$19:$AM$33, MATCH(Q$10, Settings!$Y$19:$Y$33, 0)), IF(INDEX(Settings!$AQ$19:$AQ$33, MATCH(Q$10, Settings!$Y$19:$Y$33, 0))=0, DAY($B543), INDEX(Settings!$AQ$19:$AQ$33, MATCH(Q$10, Settings!$Y$19:$Y$33, 0))))-1), 1, Settings!$AY$23:$AY$38), ""))</f>
        <v/>
      </c>
      <c r="BR543" s="118" t="str">
        <f>IF(BB543="", "", IF(BB543&lt;=$B543, WORKDAY(DATE(YEAR($BB543), MONTH(BB543)+1, DAY(BB543)-1), 1, Settings!$AY$23:$AY$38), BB543))</f>
        <v/>
      </c>
      <c r="BS543" s="119" t="str">
        <f>IF(BC543="", "", IF(BC543&lt;=$B543, WORKDAY(DATE(YEAR($BB543), MONTH(BC543)+1, DAY(BC543)-1), 1, Settings!$AY$23:$AY$38), BC543))</f>
        <v/>
      </c>
      <c r="BT543" s="119" t="str">
        <f>IF(BD543="", "", IF(BD543&lt;=$B543, WORKDAY(DATE(YEAR($BB543), MONTH(BD543)+1, DAY(BD543)-1), 1, Settings!$AY$23:$AY$38), BD543))</f>
        <v/>
      </c>
      <c r="BU543" s="119" t="str">
        <f>IF(BE543="", "", IF(BE543&lt;=$B543, WORKDAY(DATE(YEAR($BB543), MONTH(BE543)+1, DAY(BE543)-1), 1, Settings!$AY$23:$AY$38), BE543))</f>
        <v/>
      </c>
      <c r="BV543" s="119" t="str">
        <f>IF(BF543="", "", IF(BF543&lt;=$B543, WORKDAY(DATE(YEAR($BB543), MONTH(BF543)+1, DAY(BF543)-1), 1, Settings!$AY$23:$AY$38), BF543))</f>
        <v/>
      </c>
      <c r="BW543" s="119" t="str">
        <f>IF(BG543="", "", IF(BG543&lt;=$B543, WORKDAY(DATE(YEAR($BB543), MONTH(BG543)+1, DAY(BG543)-1), 1, Settings!$AY$23:$AY$38), BG543))</f>
        <v/>
      </c>
      <c r="BX543" s="119" t="str">
        <f>IF(BH543="", "", IF(BH543&lt;=$B543, WORKDAY(DATE(YEAR($BB543), MONTH(BH543)+1, DAY(BH543)-1), 1, Settings!$AY$23:$AY$38), BH543))</f>
        <v/>
      </c>
      <c r="BY543" s="119" t="str">
        <f>IF(BI543="", "", IF(BI543&lt;=$B543, WORKDAY(DATE(YEAR($BB543), MONTH(BI543)+1, DAY(BI543)-1), 1, Settings!$AY$23:$AY$38), BI543))</f>
        <v/>
      </c>
      <c r="BZ543" s="119" t="str">
        <f>IF(BJ543="", "", IF(BJ543&lt;=$B543, WORKDAY(DATE(YEAR($BB543), MONTH(BJ543)+1, DAY(BJ543)-1), 1, Settings!$AY$23:$AY$38), BJ543))</f>
        <v/>
      </c>
      <c r="CA543" s="119" t="str">
        <f>IF(BK543="", "", IF(BK543&lt;=$B543, WORKDAY(DATE(YEAR($BB543), MONTH(BK543)+1, DAY(BK543)-1), 1, Settings!$AY$23:$AY$38), BK543))</f>
        <v/>
      </c>
      <c r="CB543" s="119" t="str">
        <f>IF(BL543="", "", IF(BL543&lt;=$B543, WORKDAY(DATE(YEAR($BB543), MONTH(BL543)+1, DAY(BL543)-1), 1, Settings!$AY$23:$AY$38), BL543))</f>
        <v/>
      </c>
      <c r="CC543" s="119" t="str">
        <f>IF(BM543="", "", IF(BM543&lt;=$B543, WORKDAY(DATE(YEAR($BB543), MONTH(BM543)+1, DAY(BM543)-1), 1, Settings!$AY$23:$AY$38), BM543))</f>
        <v/>
      </c>
      <c r="CD543" s="119" t="str">
        <f>IF(BN543="", "", IF(BN543&lt;=$B543, WORKDAY(DATE(YEAR($BB543), MONTH(BN543)+1, DAY(BN543)-1), 1, Settings!$AY$23:$AY$38), BN543))</f>
        <v/>
      </c>
      <c r="CE543" s="119" t="str">
        <f>IF(BO543="", "", IF(BO543&lt;=$B543, WORKDAY(DATE(YEAR($BB543), MONTH(BO543)+1, DAY(BO543)-1), 1, Settings!$AY$23:$AY$38), BO543))</f>
        <v/>
      </c>
      <c r="CF543" s="120" t="str">
        <f>IF(BP543="", "", IF(BP543&lt;=$B543, WORKDAY(DATE(YEAR($BB543), MONTH(BP543)+1, DAY(BP543)-1), 1, Settings!$AY$23:$AY$38), BP543))</f>
        <v/>
      </c>
      <c r="CH543" s="48" t="str">
        <f t="shared" si="252"/>
        <v/>
      </c>
      <c r="CI543" s="49" t="str">
        <f t="shared" si="253"/>
        <v/>
      </c>
      <c r="CJ543" s="49" t="str">
        <f t="shared" si="254"/>
        <v/>
      </c>
      <c r="CK543" s="49" t="str">
        <f t="shared" si="255"/>
        <v/>
      </c>
      <c r="CL543" s="49" t="str">
        <f t="shared" si="256"/>
        <v/>
      </c>
      <c r="CM543" s="49" t="str">
        <f t="shared" si="257"/>
        <v/>
      </c>
      <c r="CN543" s="49" t="str">
        <f t="shared" si="258"/>
        <v/>
      </c>
      <c r="CO543" s="49" t="str">
        <f t="shared" si="259"/>
        <v/>
      </c>
      <c r="CP543" s="49" t="str">
        <f t="shared" si="260"/>
        <v/>
      </c>
      <c r="CQ543" s="49" t="str">
        <f t="shared" si="261"/>
        <v/>
      </c>
      <c r="CR543" s="49" t="str">
        <f t="shared" si="262"/>
        <v/>
      </c>
      <c r="CS543" s="49" t="str">
        <f t="shared" si="263"/>
        <v/>
      </c>
      <c r="CT543" s="49" t="str">
        <f t="shared" si="264"/>
        <v/>
      </c>
      <c r="CU543" s="49" t="str">
        <f t="shared" si="265"/>
        <v/>
      </c>
      <c r="CV543" s="16" t="str">
        <f t="shared" si="266"/>
        <v/>
      </c>
      <c r="CX543" s="48" t="str">
        <f t="shared" si="267"/>
        <v/>
      </c>
      <c r="CY543" s="49" t="str">
        <f t="shared" si="268"/>
        <v/>
      </c>
      <c r="CZ543" s="49" t="str">
        <f t="shared" si="269"/>
        <v/>
      </c>
      <c r="DA543" s="49" t="str">
        <f t="shared" si="270"/>
        <v/>
      </c>
      <c r="DB543" s="49" t="str">
        <f t="shared" si="271"/>
        <v/>
      </c>
      <c r="DC543" s="49" t="str">
        <f t="shared" si="272"/>
        <v/>
      </c>
      <c r="DD543" s="49" t="str">
        <f t="shared" si="273"/>
        <v/>
      </c>
      <c r="DE543" s="49" t="str">
        <f t="shared" si="274"/>
        <v/>
      </c>
      <c r="DF543" s="49" t="str">
        <f t="shared" si="275"/>
        <v/>
      </c>
      <c r="DG543" s="49" t="str">
        <f t="shared" si="276"/>
        <v/>
      </c>
      <c r="DH543" s="49" t="str">
        <f t="shared" si="277"/>
        <v/>
      </c>
      <c r="DI543" s="49" t="str">
        <f t="shared" si="278"/>
        <v/>
      </c>
      <c r="DJ543" s="49" t="str">
        <f t="shared" si="279"/>
        <v/>
      </c>
      <c r="DK543" s="49" t="str">
        <f t="shared" si="280"/>
        <v/>
      </c>
      <c r="DL543" s="16" t="str">
        <f t="shared" si="281"/>
        <v/>
      </c>
      <c r="DN543" s="17" t="str">
        <f t="shared" si="282"/>
        <v>Dec 2020</v>
      </c>
    </row>
    <row r="544" spans="1:118" x14ac:dyDescent="0.25">
      <c r="A544" s="30"/>
      <c r="B544" s="102">
        <f>IF(B543="", "", IFERROR(IF(B543+1&gt;Settings!$G$25, "", B543+1), ""))</f>
        <v>44180</v>
      </c>
      <c r="C544" s="294"/>
      <c r="D544" s="295"/>
      <c r="E544" s="295"/>
      <c r="F544" s="295"/>
      <c r="G544" s="295"/>
      <c r="H544" s="295"/>
      <c r="I544" s="295"/>
      <c r="J544" s="295"/>
      <c r="K544" s="295"/>
      <c r="L544" s="295"/>
      <c r="M544" s="295"/>
      <c r="N544" s="295"/>
      <c r="O544" s="295"/>
      <c r="P544" s="295"/>
      <c r="Q544" s="296"/>
      <c r="R544" s="30"/>
      <c r="T544" s="17" t="str">
        <f>IF($B544="", "", IF($B544&lt;Settings!$G$23, "Old", "New"))</f>
        <v>New</v>
      </c>
      <c r="AL544" s="118" t="str">
        <f>IF(OR($B544="", C544="", C$10="", AL$9), "", IFERROR($B544+INDEX(Settings!$AF$19:$AF$33, MATCH(C$10, Settings!$Y$19:$Y$33, 0))+IF(INDEX(Settings!$AI$19:$AI$33, MATCH(C$10, Settings!$Y$19:$Y$33, 0))="", 0, INDEX($AO$2:$AU$8, MATCH(TEXT($B544, "ddd"), $AN$2:$AN$8, 0), MATCH(INDEX(Settings!$AI$19:$AI$33, MATCH(C$10, Settings!$Y$19:$Y$33, 0)), $AO$1:$AU$1, 0))), 0))</f>
        <v/>
      </c>
      <c r="AM544" s="119" t="str">
        <f>IF(OR($B544="", D544="", D$10="", AM$9), "", IFERROR($B544+INDEX(Settings!$AF$19:$AF$33, MATCH(D$10, Settings!$Y$19:$Y$33, 0))+IF(INDEX(Settings!$AI$19:$AI$33, MATCH(D$10, Settings!$Y$19:$Y$33, 0))="", 0, INDEX($AO$2:$AU$8, MATCH(TEXT($B544, "ddd"), $AN$2:$AN$8, 0), MATCH(INDEX(Settings!$AI$19:$AI$33, MATCH(D$10, Settings!$Y$19:$Y$33, 0)), $AO$1:$AU$1, 0))), 0))</f>
        <v/>
      </c>
      <c r="AN544" s="119" t="str">
        <f>IF(OR($B544="", E544="", E$10="", AN$9), "", IFERROR($B544+INDEX(Settings!$AF$19:$AF$33, MATCH(E$10, Settings!$Y$19:$Y$33, 0))+IF(INDEX(Settings!$AI$19:$AI$33, MATCH(E$10, Settings!$Y$19:$Y$33, 0))="", 0, INDEX($AO$2:$AU$8, MATCH(TEXT($B544, "ddd"), $AN$2:$AN$8, 0), MATCH(INDEX(Settings!$AI$19:$AI$33, MATCH(E$10, Settings!$Y$19:$Y$33, 0)), $AO$1:$AU$1, 0))), 0))</f>
        <v/>
      </c>
      <c r="AO544" s="119" t="str">
        <f>IF(OR($B544="", F544="", F$10="", AO$9), "", IFERROR($B544+INDEX(Settings!$AF$19:$AF$33, MATCH(F$10, Settings!$Y$19:$Y$33, 0))+IF(INDEX(Settings!$AI$19:$AI$33, MATCH(F$10, Settings!$Y$19:$Y$33, 0))="", 0, INDEX($AO$2:$AU$8, MATCH(TEXT($B544, "ddd"), $AN$2:$AN$8, 0), MATCH(INDEX(Settings!$AI$19:$AI$33, MATCH(F$10, Settings!$Y$19:$Y$33, 0)), $AO$1:$AU$1, 0))), 0))</f>
        <v/>
      </c>
      <c r="AP544" s="119" t="str">
        <f>IF(OR($B544="", G544="", G$10="", AP$9), "", IFERROR($B544+INDEX(Settings!$AF$19:$AF$33, MATCH(G$10, Settings!$Y$19:$Y$33, 0))+IF(INDEX(Settings!$AI$19:$AI$33, MATCH(G$10, Settings!$Y$19:$Y$33, 0))="", 0, INDEX($AO$2:$AU$8, MATCH(TEXT($B544, "ddd"), $AN$2:$AN$8, 0), MATCH(INDEX(Settings!$AI$19:$AI$33, MATCH(G$10, Settings!$Y$19:$Y$33, 0)), $AO$1:$AU$1, 0))), 0))</f>
        <v/>
      </c>
      <c r="AQ544" s="119" t="str">
        <f>IF(OR($B544="", H544="", H$10="", AQ$9), "", IFERROR($B544+INDEX(Settings!$AF$19:$AF$33, MATCH(H$10, Settings!$Y$19:$Y$33, 0))+IF(INDEX(Settings!$AI$19:$AI$33, MATCH(H$10, Settings!$Y$19:$Y$33, 0))="", 0, INDEX($AO$2:$AU$8, MATCH(TEXT($B544, "ddd"), $AN$2:$AN$8, 0), MATCH(INDEX(Settings!$AI$19:$AI$33, MATCH(H$10, Settings!$Y$19:$Y$33, 0)), $AO$1:$AU$1, 0))), 0))</f>
        <v/>
      </c>
      <c r="AR544" s="119" t="str">
        <f>IF(OR($B544="", I544="", I$10="", AR$9), "", IFERROR($B544+INDEX(Settings!$AF$19:$AF$33, MATCH(I$10, Settings!$Y$19:$Y$33, 0))+IF(INDEX(Settings!$AI$19:$AI$33, MATCH(I$10, Settings!$Y$19:$Y$33, 0))="", 0, INDEX($AO$2:$AU$8, MATCH(TEXT($B544, "ddd"), $AN$2:$AN$8, 0), MATCH(INDEX(Settings!$AI$19:$AI$33, MATCH(I$10, Settings!$Y$19:$Y$33, 0)), $AO$1:$AU$1, 0))), 0))</f>
        <v/>
      </c>
      <c r="AS544" s="119" t="str">
        <f>IF(OR($B544="", J544="", J$10="", AS$9), "", IFERROR($B544+INDEX(Settings!$AF$19:$AF$33, MATCH(J$10, Settings!$Y$19:$Y$33, 0))+IF(INDEX(Settings!$AI$19:$AI$33, MATCH(J$10, Settings!$Y$19:$Y$33, 0))="", 0, INDEX($AO$2:$AU$8, MATCH(TEXT($B544, "ddd"), $AN$2:$AN$8, 0), MATCH(INDEX(Settings!$AI$19:$AI$33, MATCH(J$10, Settings!$Y$19:$Y$33, 0)), $AO$1:$AU$1, 0))), 0))</f>
        <v/>
      </c>
      <c r="AT544" s="119" t="str">
        <f>IF(OR($B544="", K544="", K$10="", AT$9), "", IFERROR($B544+INDEX(Settings!$AF$19:$AF$33, MATCH(K$10, Settings!$Y$19:$Y$33, 0))+IF(INDEX(Settings!$AI$19:$AI$33, MATCH(K$10, Settings!$Y$19:$Y$33, 0))="", 0, INDEX($AO$2:$AU$8, MATCH(TEXT($B544, "ddd"), $AN$2:$AN$8, 0), MATCH(INDEX(Settings!$AI$19:$AI$33, MATCH(K$10, Settings!$Y$19:$Y$33, 0)), $AO$1:$AU$1, 0))), 0))</f>
        <v/>
      </c>
      <c r="AU544" s="119" t="str">
        <f>IF(OR($B544="", L544="", L$10="", AU$9), "", IFERROR($B544+INDEX(Settings!$AF$19:$AF$33, MATCH(L$10, Settings!$Y$19:$Y$33, 0))+IF(INDEX(Settings!$AI$19:$AI$33, MATCH(L$10, Settings!$Y$19:$Y$33, 0))="", 0, INDEX($AO$2:$AU$8, MATCH(TEXT($B544, "ddd"), $AN$2:$AN$8, 0), MATCH(INDEX(Settings!$AI$19:$AI$33, MATCH(L$10, Settings!$Y$19:$Y$33, 0)), $AO$1:$AU$1, 0))), 0))</f>
        <v/>
      </c>
      <c r="AV544" s="119" t="str">
        <f>IF(OR($B544="", M544="", M$10="", AV$9), "", IFERROR($B544+INDEX(Settings!$AF$19:$AF$33, MATCH(M$10, Settings!$Y$19:$Y$33, 0))+IF(INDEX(Settings!$AI$19:$AI$33, MATCH(M$10, Settings!$Y$19:$Y$33, 0))="", 0, INDEX($AO$2:$AU$8, MATCH(TEXT($B544, "ddd"), $AN$2:$AN$8, 0), MATCH(INDEX(Settings!$AI$19:$AI$33, MATCH(M$10, Settings!$Y$19:$Y$33, 0)), $AO$1:$AU$1, 0))), 0))</f>
        <v/>
      </c>
      <c r="AW544" s="119" t="str">
        <f>IF(OR($B544="", N544="", N$10="", AW$9), "", IFERROR($B544+INDEX(Settings!$AF$19:$AF$33, MATCH(N$10, Settings!$Y$19:$Y$33, 0))+IF(INDEX(Settings!$AI$19:$AI$33, MATCH(N$10, Settings!$Y$19:$Y$33, 0))="", 0, INDEX($AO$2:$AU$8, MATCH(TEXT($B544, "ddd"), $AN$2:$AN$8, 0), MATCH(INDEX(Settings!$AI$19:$AI$33, MATCH(N$10, Settings!$Y$19:$Y$33, 0)), $AO$1:$AU$1, 0))), 0))</f>
        <v/>
      </c>
      <c r="AX544" s="119" t="str">
        <f>IF(OR($B544="", O544="", O$10="", AX$9), "", IFERROR($B544+INDEX(Settings!$AF$19:$AF$33, MATCH(O$10, Settings!$Y$19:$Y$33, 0))+IF(INDEX(Settings!$AI$19:$AI$33, MATCH(O$10, Settings!$Y$19:$Y$33, 0))="", 0, INDEX($AO$2:$AU$8, MATCH(TEXT($B544, "ddd"), $AN$2:$AN$8, 0), MATCH(INDEX(Settings!$AI$19:$AI$33, MATCH(O$10, Settings!$Y$19:$Y$33, 0)), $AO$1:$AU$1, 0))), 0))</f>
        <v/>
      </c>
      <c r="AY544" s="119" t="str">
        <f>IF(OR($B544="", P544="", P$10="", AY$9), "", IFERROR($B544+INDEX(Settings!$AF$19:$AF$33, MATCH(P$10, Settings!$Y$19:$Y$33, 0))+IF(INDEX(Settings!$AI$19:$AI$33, MATCH(P$10, Settings!$Y$19:$Y$33, 0))="", 0, INDEX($AO$2:$AU$8, MATCH(TEXT($B544, "ddd"), $AN$2:$AN$8, 0), MATCH(INDEX(Settings!$AI$19:$AI$33, MATCH(P$10, Settings!$Y$19:$Y$33, 0)), $AO$1:$AU$1, 0))), 0))</f>
        <v/>
      </c>
      <c r="AZ544" s="120" t="str">
        <f>IF(OR($B544="", Q544="", Q$10="", AZ$9), "", IFERROR($B544+INDEX(Settings!$AF$19:$AF$33, MATCH(Q$10, Settings!$Y$19:$Y$33, 0))+IF(INDEX(Settings!$AI$19:$AI$33, MATCH(Q$10, Settings!$Y$19:$Y$33, 0))="", 0, INDEX($AO$2:$AU$8, MATCH(TEXT($B544, "ddd"), $AN$2:$AN$8, 0), MATCH(INDEX(Settings!$AI$19:$AI$33, MATCH(Q$10, Settings!$Y$19:$Y$33, 0)), $AO$1:$AU$1, 0))), 0))</f>
        <v/>
      </c>
      <c r="BB544" s="118" t="str">
        <f>IF(OR(C$10="", $B544="", C544="", BB$9=""), "", IFERROR(WORKDAY((DATE(YEAR($B544), MONTH($B544)+INDEX(Settings!$AM$19:$AM$33, MATCH(C$10, Settings!$Y$19:$Y$33, 0)), IF(INDEX(Settings!$AQ$19:$AQ$33, MATCH(C$10, Settings!$Y$19:$Y$33, 0))=0, DAY($B544), INDEX(Settings!$AQ$19:$AQ$33, MATCH(C$10, Settings!$Y$19:$Y$33, 0))))-1), 1, Settings!$AY$23:$AY$38), ""))</f>
        <v/>
      </c>
      <c r="BC544" s="119" t="str">
        <f>IF(OR(D$10="", $B544="", D544="", BC$9=""), "", IFERROR(WORKDAY((DATE(YEAR($B544), MONTH($B544)+INDEX(Settings!$AM$19:$AM$33, MATCH(D$10, Settings!$Y$19:$Y$33, 0)), IF(INDEX(Settings!$AQ$19:$AQ$33, MATCH(D$10, Settings!$Y$19:$Y$33, 0))=0, DAY($B544), INDEX(Settings!$AQ$19:$AQ$33, MATCH(D$10, Settings!$Y$19:$Y$33, 0))))-1), 1, Settings!$AY$23:$AY$38), ""))</f>
        <v/>
      </c>
      <c r="BD544" s="119" t="str">
        <f>IF(OR(E$10="", $B544="", E544="", BD$9=""), "", IFERROR(WORKDAY((DATE(YEAR($B544), MONTH($B544)+INDEX(Settings!$AM$19:$AM$33, MATCH(E$10, Settings!$Y$19:$Y$33, 0)), IF(INDEX(Settings!$AQ$19:$AQ$33, MATCH(E$10, Settings!$Y$19:$Y$33, 0))=0, DAY($B544), INDEX(Settings!$AQ$19:$AQ$33, MATCH(E$10, Settings!$Y$19:$Y$33, 0))))-1), 1, Settings!$AY$23:$AY$38), ""))</f>
        <v/>
      </c>
      <c r="BE544" s="119" t="str">
        <f>IF(OR(F$10="", $B544="", F544="", BE$9=""), "", IFERROR(WORKDAY((DATE(YEAR($B544), MONTH($B544)+INDEX(Settings!$AM$19:$AM$33, MATCH(F$10, Settings!$Y$19:$Y$33, 0)), IF(INDEX(Settings!$AQ$19:$AQ$33, MATCH(F$10, Settings!$Y$19:$Y$33, 0))=0, DAY($B544), INDEX(Settings!$AQ$19:$AQ$33, MATCH(F$10, Settings!$Y$19:$Y$33, 0))))-1), 1, Settings!$AY$23:$AY$38), ""))</f>
        <v/>
      </c>
      <c r="BF544" s="119" t="str">
        <f>IF(OR(G$10="", $B544="", G544="", BF$9=""), "", IFERROR(WORKDAY((DATE(YEAR($B544), MONTH($B544)+INDEX(Settings!$AM$19:$AM$33, MATCH(G$10, Settings!$Y$19:$Y$33, 0)), IF(INDEX(Settings!$AQ$19:$AQ$33, MATCH(G$10, Settings!$Y$19:$Y$33, 0))=0, DAY($B544), INDEX(Settings!$AQ$19:$AQ$33, MATCH(G$10, Settings!$Y$19:$Y$33, 0))))-1), 1, Settings!$AY$23:$AY$38), ""))</f>
        <v/>
      </c>
      <c r="BG544" s="119" t="str">
        <f>IF(OR(H$10="", $B544="", H544="", BG$9=""), "", IFERROR(WORKDAY((DATE(YEAR($B544), MONTH($B544)+INDEX(Settings!$AM$19:$AM$33, MATCH(H$10, Settings!$Y$19:$Y$33, 0)), IF(INDEX(Settings!$AQ$19:$AQ$33, MATCH(H$10, Settings!$Y$19:$Y$33, 0))=0, DAY($B544), INDEX(Settings!$AQ$19:$AQ$33, MATCH(H$10, Settings!$Y$19:$Y$33, 0))))-1), 1, Settings!$AY$23:$AY$38), ""))</f>
        <v/>
      </c>
      <c r="BH544" s="119" t="str">
        <f>IF(OR(I$10="", $B544="", I544="", BH$9=""), "", IFERROR(WORKDAY((DATE(YEAR($B544), MONTH($B544)+INDEX(Settings!$AM$19:$AM$33, MATCH(I$10, Settings!$Y$19:$Y$33, 0)), IF(INDEX(Settings!$AQ$19:$AQ$33, MATCH(I$10, Settings!$Y$19:$Y$33, 0))=0, DAY($B544), INDEX(Settings!$AQ$19:$AQ$33, MATCH(I$10, Settings!$Y$19:$Y$33, 0))))-1), 1, Settings!$AY$23:$AY$38), ""))</f>
        <v/>
      </c>
      <c r="BI544" s="119" t="str">
        <f>IF(OR(J$10="", $B544="", J544="", BI$9=""), "", IFERROR(WORKDAY((DATE(YEAR($B544), MONTH($B544)+INDEX(Settings!$AM$19:$AM$33, MATCH(J$10, Settings!$Y$19:$Y$33, 0)), IF(INDEX(Settings!$AQ$19:$AQ$33, MATCH(J$10, Settings!$Y$19:$Y$33, 0))=0, DAY($B544), INDEX(Settings!$AQ$19:$AQ$33, MATCH(J$10, Settings!$Y$19:$Y$33, 0))))-1), 1, Settings!$AY$23:$AY$38), ""))</f>
        <v/>
      </c>
      <c r="BJ544" s="119" t="str">
        <f>IF(OR(K$10="", $B544="", K544="", BJ$9=""), "", IFERROR(WORKDAY((DATE(YEAR($B544), MONTH($B544)+INDEX(Settings!$AM$19:$AM$33, MATCH(K$10, Settings!$Y$19:$Y$33, 0)), IF(INDEX(Settings!$AQ$19:$AQ$33, MATCH(K$10, Settings!$Y$19:$Y$33, 0))=0, DAY($B544), INDEX(Settings!$AQ$19:$AQ$33, MATCH(K$10, Settings!$Y$19:$Y$33, 0))))-1), 1, Settings!$AY$23:$AY$38), ""))</f>
        <v/>
      </c>
      <c r="BK544" s="119" t="str">
        <f>IF(OR(L$10="", $B544="", L544="", BK$9=""), "", IFERROR(WORKDAY((DATE(YEAR($B544), MONTH($B544)+INDEX(Settings!$AM$19:$AM$33, MATCH(L$10, Settings!$Y$19:$Y$33, 0)), IF(INDEX(Settings!$AQ$19:$AQ$33, MATCH(L$10, Settings!$Y$19:$Y$33, 0))=0, DAY($B544), INDEX(Settings!$AQ$19:$AQ$33, MATCH(L$10, Settings!$Y$19:$Y$33, 0))))-1), 1, Settings!$AY$23:$AY$38), ""))</f>
        <v/>
      </c>
      <c r="BL544" s="119" t="str">
        <f>IF(OR(M$10="", $B544="", M544="", BL$9=""), "", IFERROR(WORKDAY((DATE(YEAR($B544), MONTH($B544)+INDEX(Settings!$AM$19:$AM$33, MATCH(M$10, Settings!$Y$19:$Y$33, 0)), IF(INDEX(Settings!$AQ$19:$AQ$33, MATCH(M$10, Settings!$Y$19:$Y$33, 0))=0, DAY($B544), INDEX(Settings!$AQ$19:$AQ$33, MATCH(M$10, Settings!$Y$19:$Y$33, 0))))-1), 1, Settings!$AY$23:$AY$38), ""))</f>
        <v/>
      </c>
      <c r="BM544" s="119" t="str">
        <f>IF(OR(N$10="", $B544="", N544="", BM$9=""), "", IFERROR(WORKDAY((DATE(YEAR($B544), MONTH($B544)+INDEX(Settings!$AM$19:$AM$33, MATCH(N$10, Settings!$Y$19:$Y$33, 0)), IF(INDEX(Settings!$AQ$19:$AQ$33, MATCH(N$10, Settings!$Y$19:$Y$33, 0))=0, DAY($B544), INDEX(Settings!$AQ$19:$AQ$33, MATCH(N$10, Settings!$Y$19:$Y$33, 0))))-1), 1, Settings!$AY$23:$AY$38), ""))</f>
        <v/>
      </c>
      <c r="BN544" s="119" t="str">
        <f>IF(OR(O$10="", $B544="", O544="", BN$9=""), "", IFERROR(WORKDAY((DATE(YEAR($B544), MONTH($B544)+INDEX(Settings!$AM$19:$AM$33, MATCH(O$10, Settings!$Y$19:$Y$33, 0)), IF(INDEX(Settings!$AQ$19:$AQ$33, MATCH(O$10, Settings!$Y$19:$Y$33, 0))=0, DAY($B544), INDEX(Settings!$AQ$19:$AQ$33, MATCH(O$10, Settings!$Y$19:$Y$33, 0))))-1), 1, Settings!$AY$23:$AY$38), ""))</f>
        <v/>
      </c>
      <c r="BO544" s="119" t="str">
        <f>IF(OR(P$10="", $B544="", P544="", BO$9=""), "", IFERROR(WORKDAY((DATE(YEAR($B544), MONTH($B544)+INDEX(Settings!$AM$19:$AM$33, MATCH(P$10, Settings!$Y$19:$Y$33, 0)), IF(INDEX(Settings!$AQ$19:$AQ$33, MATCH(P$10, Settings!$Y$19:$Y$33, 0))=0, DAY($B544), INDEX(Settings!$AQ$19:$AQ$33, MATCH(P$10, Settings!$Y$19:$Y$33, 0))))-1), 1, Settings!$AY$23:$AY$38), ""))</f>
        <v/>
      </c>
      <c r="BP544" s="120" t="str">
        <f>IF(OR(Q$10="", $B544="", Q544="", BP$9=""), "", IFERROR(WORKDAY((DATE(YEAR($B544), MONTH($B544)+INDEX(Settings!$AM$19:$AM$33, MATCH(Q$10, Settings!$Y$19:$Y$33, 0)), IF(INDEX(Settings!$AQ$19:$AQ$33, MATCH(Q$10, Settings!$Y$19:$Y$33, 0))=0, DAY($B544), INDEX(Settings!$AQ$19:$AQ$33, MATCH(Q$10, Settings!$Y$19:$Y$33, 0))))-1), 1, Settings!$AY$23:$AY$38), ""))</f>
        <v/>
      </c>
      <c r="BR544" s="118" t="str">
        <f>IF(BB544="", "", IF(BB544&lt;=$B544, WORKDAY(DATE(YEAR($BB544), MONTH(BB544)+1, DAY(BB544)-1), 1, Settings!$AY$23:$AY$38), BB544))</f>
        <v/>
      </c>
      <c r="BS544" s="119" t="str">
        <f>IF(BC544="", "", IF(BC544&lt;=$B544, WORKDAY(DATE(YEAR($BB544), MONTH(BC544)+1, DAY(BC544)-1), 1, Settings!$AY$23:$AY$38), BC544))</f>
        <v/>
      </c>
      <c r="BT544" s="119" t="str">
        <f>IF(BD544="", "", IF(BD544&lt;=$B544, WORKDAY(DATE(YEAR($BB544), MONTH(BD544)+1, DAY(BD544)-1), 1, Settings!$AY$23:$AY$38), BD544))</f>
        <v/>
      </c>
      <c r="BU544" s="119" t="str">
        <f>IF(BE544="", "", IF(BE544&lt;=$B544, WORKDAY(DATE(YEAR($BB544), MONTH(BE544)+1, DAY(BE544)-1), 1, Settings!$AY$23:$AY$38), BE544))</f>
        <v/>
      </c>
      <c r="BV544" s="119" t="str">
        <f>IF(BF544="", "", IF(BF544&lt;=$B544, WORKDAY(DATE(YEAR($BB544), MONTH(BF544)+1, DAY(BF544)-1), 1, Settings!$AY$23:$AY$38), BF544))</f>
        <v/>
      </c>
      <c r="BW544" s="119" t="str">
        <f>IF(BG544="", "", IF(BG544&lt;=$B544, WORKDAY(DATE(YEAR($BB544), MONTH(BG544)+1, DAY(BG544)-1), 1, Settings!$AY$23:$AY$38), BG544))</f>
        <v/>
      </c>
      <c r="BX544" s="119" t="str">
        <f>IF(BH544="", "", IF(BH544&lt;=$B544, WORKDAY(DATE(YEAR($BB544), MONTH(BH544)+1, DAY(BH544)-1), 1, Settings!$AY$23:$AY$38), BH544))</f>
        <v/>
      </c>
      <c r="BY544" s="119" t="str">
        <f>IF(BI544="", "", IF(BI544&lt;=$B544, WORKDAY(DATE(YEAR($BB544), MONTH(BI544)+1, DAY(BI544)-1), 1, Settings!$AY$23:$AY$38), BI544))</f>
        <v/>
      </c>
      <c r="BZ544" s="119" t="str">
        <f>IF(BJ544="", "", IF(BJ544&lt;=$B544, WORKDAY(DATE(YEAR($BB544), MONTH(BJ544)+1, DAY(BJ544)-1), 1, Settings!$AY$23:$AY$38), BJ544))</f>
        <v/>
      </c>
      <c r="CA544" s="119" t="str">
        <f>IF(BK544="", "", IF(BK544&lt;=$B544, WORKDAY(DATE(YEAR($BB544), MONTH(BK544)+1, DAY(BK544)-1), 1, Settings!$AY$23:$AY$38), BK544))</f>
        <v/>
      </c>
      <c r="CB544" s="119" t="str">
        <f>IF(BL544="", "", IF(BL544&lt;=$B544, WORKDAY(DATE(YEAR($BB544), MONTH(BL544)+1, DAY(BL544)-1), 1, Settings!$AY$23:$AY$38), BL544))</f>
        <v/>
      </c>
      <c r="CC544" s="119" t="str">
        <f>IF(BM544="", "", IF(BM544&lt;=$B544, WORKDAY(DATE(YEAR($BB544), MONTH(BM544)+1, DAY(BM544)-1), 1, Settings!$AY$23:$AY$38), BM544))</f>
        <v/>
      </c>
      <c r="CD544" s="119" t="str">
        <f>IF(BN544="", "", IF(BN544&lt;=$B544, WORKDAY(DATE(YEAR($BB544), MONTH(BN544)+1, DAY(BN544)-1), 1, Settings!$AY$23:$AY$38), BN544))</f>
        <v/>
      </c>
      <c r="CE544" s="119" t="str">
        <f>IF(BO544="", "", IF(BO544&lt;=$B544, WORKDAY(DATE(YEAR($BB544), MONTH(BO544)+1, DAY(BO544)-1), 1, Settings!$AY$23:$AY$38), BO544))</f>
        <v/>
      </c>
      <c r="CF544" s="120" t="str">
        <f>IF(BP544="", "", IF(BP544&lt;=$B544, WORKDAY(DATE(YEAR($BB544), MONTH(BP544)+1, DAY(BP544)-1), 1, Settings!$AY$23:$AY$38), BP544))</f>
        <v/>
      </c>
      <c r="CH544" s="48" t="str">
        <f t="shared" si="252"/>
        <v/>
      </c>
      <c r="CI544" s="49" t="str">
        <f t="shared" si="253"/>
        <v/>
      </c>
      <c r="CJ544" s="49" t="str">
        <f t="shared" si="254"/>
        <v/>
      </c>
      <c r="CK544" s="49" t="str">
        <f t="shared" si="255"/>
        <v/>
      </c>
      <c r="CL544" s="49" t="str">
        <f t="shared" si="256"/>
        <v/>
      </c>
      <c r="CM544" s="49" t="str">
        <f t="shared" si="257"/>
        <v/>
      </c>
      <c r="CN544" s="49" t="str">
        <f t="shared" si="258"/>
        <v/>
      </c>
      <c r="CO544" s="49" t="str">
        <f t="shared" si="259"/>
        <v/>
      </c>
      <c r="CP544" s="49" t="str">
        <f t="shared" si="260"/>
        <v/>
      </c>
      <c r="CQ544" s="49" t="str">
        <f t="shared" si="261"/>
        <v/>
      </c>
      <c r="CR544" s="49" t="str">
        <f t="shared" si="262"/>
        <v/>
      </c>
      <c r="CS544" s="49" t="str">
        <f t="shared" si="263"/>
        <v/>
      </c>
      <c r="CT544" s="49" t="str">
        <f t="shared" si="264"/>
        <v/>
      </c>
      <c r="CU544" s="49" t="str">
        <f t="shared" si="265"/>
        <v/>
      </c>
      <c r="CV544" s="16" t="str">
        <f t="shared" si="266"/>
        <v/>
      </c>
      <c r="CX544" s="48" t="str">
        <f t="shared" si="267"/>
        <v/>
      </c>
      <c r="CY544" s="49" t="str">
        <f t="shared" si="268"/>
        <v/>
      </c>
      <c r="CZ544" s="49" t="str">
        <f t="shared" si="269"/>
        <v/>
      </c>
      <c r="DA544" s="49" t="str">
        <f t="shared" si="270"/>
        <v/>
      </c>
      <c r="DB544" s="49" t="str">
        <f t="shared" si="271"/>
        <v/>
      </c>
      <c r="DC544" s="49" t="str">
        <f t="shared" si="272"/>
        <v/>
      </c>
      <c r="DD544" s="49" t="str">
        <f t="shared" si="273"/>
        <v/>
      </c>
      <c r="DE544" s="49" t="str">
        <f t="shared" si="274"/>
        <v/>
      </c>
      <c r="DF544" s="49" t="str">
        <f t="shared" si="275"/>
        <v/>
      </c>
      <c r="DG544" s="49" t="str">
        <f t="shared" si="276"/>
        <v/>
      </c>
      <c r="DH544" s="49" t="str">
        <f t="shared" si="277"/>
        <v/>
      </c>
      <c r="DI544" s="49" t="str">
        <f t="shared" si="278"/>
        <v/>
      </c>
      <c r="DJ544" s="49" t="str">
        <f t="shared" si="279"/>
        <v/>
      </c>
      <c r="DK544" s="49" t="str">
        <f t="shared" si="280"/>
        <v/>
      </c>
      <c r="DL544" s="16" t="str">
        <f t="shared" si="281"/>
        <v/>
      </c>
      <c r="DN544" s="17" t="str">
        <f t="shared" si="282"/>
        <v>Dec 2020</v>
      </c>
    </row>
    <row r="545" spans="1:118" x14ac:dyDescent="0.25">
      <c r="A545" s="30"/>
      <c r="B545" s="102">
        <f>IF(B544="", "", IFERROR(IF(B544+1&gt;Settings!$G$25, "", B544+1), ""))</f>
        <v>44181</v>
      </c>
      <c r="C545" s="294"/>
      <c r="D545" s="295"/>
      <c r="E545" s="295"/>
      <c r="F545" s="295"/>
      <c r="G545" s="295"/>
      <c r="H545" s="295"/>
      <c r="I545" s="295"/>
      <c r="J545" s="295"/>
      <c r="K545" s="295"/>
      <c r="L545" s="295"/>
      <c r="M545" s="295"/>
      <c r="N545" s="295"/>
      <c r="O545" s="295"/>
      <c r="P545" s="295"/>
      <c r="Q545" s="296"/>
      <c r="R545" s="30"/>
      <c r="T545" s="17" t="str">
        <f>IF($B545="", "", IF($B545&lt;Settings!$G$23, "Old", "New"))</f>
        <v>New</v>
      </c>
      <c r="AL545" s="118" t="str">
        <f>IF(OR($B545="", C545="", C$10="", AL$9), "", IFERROR($B545+INDEX(Settings!$AF$19:$AF$33, MATCH(C$10, Settings!$Y$19:$Y$33, 0))+IF(INDEX(Settings!$AI$19:$AI$33, MATCH(C$10, Settings!$Y$19:$Y$33, 0))="", 0, INDEX($AO$2:$AU$8, MATCH(TEXT($B545, "ddd"), $AN$2:$AN$8, 0), MATCH(INDEX(Settings!$AI$19:$AI$33, MATCH(C$10, Settings!$Y$19:$Y$33, 0)), $AO$1:$AU$1, 0))), 0))</f>
        <v/>
      </c>
      <c r="AM545" s="119" t="str">
        <f>IF(OR($B545="", D545="", D$10="", AM$9), "", IFERROR($B545+INDEX(Settings!$AF$19:$AF$33, MATCH(D$10, Settings!$Y$19:$Y$33, 0))+IF(INDEX(Settings!$AI$19:$AI$33, MATCH(D$10, Settings!$Y$19:$Y$33, 0))="", 0, INDEX($AO$2:$AU$8, MATCH(TEXT($B545, "ddd"), $AN$2:$AN$8, 0), MATCH(INDEX(Settings!$AI$19:$AI$33, MATCH(D$10, Settings!$Y$19:$Y$33, 0)), $AO$1:$AU$1, 0))), 0))</f>
        <v/>
      </c>
      <c r="AN545" s="119" t="str">
        <f>IF(OR($B545="", E545="", E$10="", AN$9), "", IFERROR($B545+INDEX(Settings!$AF$19:$AF$33, MATCH(E$10, Settings!$Y$19:$Y$33, 0))+IF(INDEX(Settings!$AI$19:$AI$33, MATCH(E$10, Settings!$Y$19:$Y$33, 0))="", 0, INDEX($AO$2:$AU$8, MATCH(TEXT($B545, "ddd"), $AN$2:$AN$8, 0), MATCH(INDEX(Settings!$AI$19:$AI$33, MATCH(E$10, Settings!$Y$19:$Y$33, 0)), $AO$1:$AU$1, 0))), 0))</f>
        <v/>
      </c>
      <c r="AO545" s="119" t="str">
        <f>IF(OR($B545="", F545="", F$10="", AO$9), "", IFERROR($B545+INDEX(Settings!$AF$19:$AF$33, MATCH(F$10, Settings!$Y$19:$Y$33, 0))+IF(INDEX(Settings!$AI$19:$AI$33, MATCH(F$10, Settings!$Y$19:$Y$33, 0))="", 0, INDEX($AO$2:$AU$8, MATCH(TEXT($B545, "ddd"), $AN$2:$AN$8, 0), MATCH(INDEX(Settings!$AI$19:$AI$33, MATCH(F$10, Settings!$Y$19:$Y$33, 0)), $AO$1:$AU$1, 0))), 0))</f>
        <v/>
      </c>
      <c r="AP545" s="119" t="str">
        <f>IF(OR($B545="", G545="", G$10="", AP$9), "", IFERROR($B545+INDEX(Settings!$AF$19:$AF$33, MATCH(G$10, Settings!$Y$19:$Y$33, 0))+IF(INDEX(Settings!$AI$19:$AI$33, MATCH(G$10, Settings!$Y$19:$Y$33, 0))="", 0, INDEX($AO$2:$AU$8, MATCH(TEXT($B545, "ddd"), $AN$2:$AN$8, 0), MATCH(INDEX(Settings!$AI$19:$AI$33, MATCH(G$10, Settings!$Y$19:$Y$33, 0)), $AO$1:$AU$1, 0))), 0))</f>
        <v/>
      </c>
      <c r="AQ545" s="119" t="str">
        <f>IF(OR($B545="", H545="", H$10="", AQ$9), "", IFERROR($B545+INDEX(Settings!$AF$19:$AF$33, MATCH(H$10, Settings!$Y$19:$Y$33, 0))+IF(INDEX(Settings!$AI$19:$AI$33, MATCH(H$10, Settings!$Y$19:$Y$33, 0))="", 0, INDEX($AO$2:$AU$8, MATCH(TEXT($B545, "ddd"), $AN$2:$AN$8, 0), MATCH(INDEX(Settings!$AI$19:$AI$33, MATCH(H$10, Settings!$Y$19:$Y$33, 0)), $AO$1:$AU$1, 0))), 0))</f>
        <v/>
      </c>
      <c r="AR545" s="119" t="str">
        <f>IF(OR($B545="", I545="", I$10="", AR$9), "", IFERROR($B545+INDEX(Settings!$AF$19:$AF$33, MATCH(I$10, Settings!$Y$19:$Y$33, 0))+IF(INDEX(Settings!$AI$19:$AI$33, MATCH(I$10, Settings!$Y$19:$Y$33, 0))="", 0, INDEX($AO$2:$AU$8, MATCH(TEXT($B545, "ddd"), $AN$2:$AN$8, 0), MATCH(INDEX(Settings!$AI$19:$AI$33, MATCH(I$10, Settings!$Y$19:$Y$33, 0)), $AO$1:$AU$1, 0))), 0))</f>
        <v/>
      </c>
      <c r="AS545" s="119" t="str">
        <f>IF(OR($B545="", J545="", J$10="", AS$9), "", IFERROR($B545+INDEX(Settings!$AF$19:$AF$33, MATCH(J$10, Settings!$Y$19:$Y$33, 0))+IF(INDEX(Settings!$AI$19:$AI$33, MATCH(J$10, Settings!$Y$19:$Y$33, 0))="", 0, INDEX($AO$2:$AU$8, MATCH(TEXT($B545, "ddd"), $AN$2:$AN$8, 0), MATCH(INDEX(Settings!$AI$19:$AI$33, MATCH(J$10, Settings!$Y$19:$Y$33, 0)), $AO$1:$AU$1, 0))), 0))</f>
        <v/>
      </c>
      <c r="AT545" s="119" t="str">
        <f>IF(OR($B545="", K545="", K$10="", AT$9), "", IFERROR($B545+INDEX(Settings!$AF$19:$AF$33, MATCH(K$10, Settings!$Y$19:$Y$33, 0))+IF(INDEX(Settings!$AI$19:$AI$33, MATCH(K$10, Settings!$Y$19:$Y$33, 0))="", 0, INDEX($AO$2:$AU$8, MATCH(TEXT($B545, "ddd"), $AN$2:$AN$8, 0), MATCH(INDEX(Settings!$AI$19:$AI$33, MATCH(K$10, Settings!$Y$19:$Y$33, 0)), $AO$1:$AU$1, 0))), 0))</f>
        <v/>
      </c>
      <c r="AU545" s="119" t="str">
        <f>IF(OR($B545="", L545="", L$10="", AU$9), "", IFERROR($B545+INDEX(Settings!$AF$19:$AF$33, MATCH(L$10, Settings!$Y$19:$Y$33, 0))+IF(INDEX(Settings!$AI$19:$AI$33, MATCH(L$10, Settings!$Y$19:$Y$33, 0))="", 0, INDEX($AO$2:$AU$8, MATCH(TEXT($B545, "ddd"), $AN$2:$AN$8, 0), MATCH(INDEX(Settings!$AI$19:$AI$33, MATCH(L$10, Settings!$Y$19:$Y$33, 0)), $AO$1:$AU$1, 0))), 0))</f>
        <v/>
      </c>
      <c r="AV545" s="119" t="str">
        <f>IF(OR($B545="", M545="", M$10="", AV$9), "", IFERROR($B545+INDEX(Settings!$AF$19:$AF$33, MATCH(M$10, Settings!$Y$19:$Y$33, 0))+IF(INDEX(Settings!$AI$19:$AI$33, MATCH(M$10, Settings!$Y$19:$Y$33, 0))="", 0, INDEX($AO$2:$AU$8, MATCH(TEXT($B545, "ddd"), $AN$2:$AN$8, 0), MATCH(INDEX(Settings!$AI$19:$AI$33, MATCH(M$10, Settings!$Y$19:$Y$33, 0)), $AO$1:$AU$1, 0))), 0))</f>
        <v/>
      </c>
      <c r="AW545" s="119" t="str">
        <f>IF(OR($B545="", N545="", N$10="", AW$9), "", IFERROR($B545+INDEX(Settings!$AF$19:$AF$33, MATCH(N$10, Settings!$Y$19:$Y$33, 0))+IF(INDEX(Settings!$AI$19:$AI$33, MATCH(N$10, Settings!$Y$19:$Y$33, 0))="", 0, INDEX($AO$2:$AU$8, MATCH(TEXT($B545, "ddd"), $AN$2:$AN$8, 0), MATCH(INDEX(Settings!$AI$19:$AI$33, MATCH(N$10, Settings!$Y$19:$Y$33, 0)), $AO$1:$AU$1, 0))), 0))</f>
        <v/>
      </c>
      <c r="AX545" s="119" t="str">
        <f>IF(OR($B545="", O545="", O$10="", AX$9), "", IFERROR($B545+INDEX(Settings!$AF$19:$AF$33, MATCH(O$10, Settings!$Y$19:$Y$33, 0))+IF(INDEX(Settings!$AI$19:$AI$33, MATCH(O$10, Settings!$Y$19:$Y$33, 0))="", 0, INDEX($AO$2:$AU$8, MATCH(TEXT($B545, "ddd"), $AN$2:$AN$8, 0), MATCH(INDEX(Settings!$AI$19:$AI$33, MATCH(O$10, Settings!$Y$19:$Y$33, 0)), $AO$1:$AU$1, 0))), 0))</f>
        <v/>
      </c>
      <c r="AY545" s="119" t="str">
        <f>IF(OR($B545="", P545="", P$10="", AY$9), "", IFERROR($B545+INDEX(Settings!$AF$19:$AF$33, MATCH(P$10, Settings!$Y$19:$Y$33, 0))+IF(INDEX(Settings!$AI$19:$AI$33, MATCH(P$10, Settings!$Y$19:$Y$33, 0))="", 0, INDEX($AO$2:$AU$8, MATCH(TEXT($B545, "ddd"), $AN$2:$AN$8, 0), MATCH(INDEX(Settings!$AI$19:$AI$33, MATCH(P$10, Settings!$Y$19:$Y$33, 0)), $AO$1:$AU$1, 0))), 0))</f>
        <v/>
      </c>
      <c r="AZ545" s="120" t="str">
        <f>IF(OR($B545="", Q545="", Q$10="", AZ$9), "", IFERROR($B545+INDEX(Settings!$AF$19:$AF$33, MATCH(Q$10, Settings!$Y$19:$Y$33, 0))+IF(INDEX(Settings!$AI$19:$AI$33, MATCH(Q$10, Settings!$Y$19:$Y$33, 0))="", 0, INDEX($AO$2:$AU$8, MATCH(TEXT($B545, "ddd"), $AN$2:$AN$8, 0), MATCH(INDEX(Settings!$AI$19:$AI$33, MATCH(Q$10, Settings!$Y$19:$Y$33, 0)), $AO$1:$AU$1, 0))), 0))</f>
        <v/>
      </c>
      <c r="BB545" s="118" t="str">
        <f>IF(OR(C$10="", $B545="", C545="", BB$9=""), "", IFERROR(WORKDAY((DATE(YEAR($B545), MONTH($B545)+INDEX(Settings!$AM$19:$AM$33, MATCH(C$10, Settings!$Y$19:$Y$33, 0)), IF(INDEX(Settings!$AQ$19:$AQ$33, MATCH(C$10, Settings!$Y$19:$Y$33, 0))=0, DAY($B545), INDEX(Settings!$AQ$19:$AQ$33, MATCH(C$10, Settings!$Y$19:$Y$33, 0))))-1), 1, Settings!$AY$23:$AY$38), ""))</f>
        <v/>
      </c>
      <c r="BC545" s="119" t="str">
        <f>IF(OR(D$10="", $B545="", D545="", BC$9=""), "", IFERROR(WORKDAY((DATE(YEAR($B545), MONTH($B545)+INDEX(Settings!$AM$19:$AM$33, MATCH(D$10, Settings!$Y$19:$Y$33, 0)), IF(INDEX(Settings!$AQ$19:$AQ$33, MATCH(D$10, Settings!$Y$19:$Y$33, 0))=0, DAY($B545), INDEX(Settings!$AQ$19:$AQ$33, MATCH(D$10, Settings!$Y$19:$Y$33, 0))))-1), 1, Settings!$AY$23:$AY$38), ""))</f>
        <v/>
      </c>
      <c r="BD545" s="119" t="str">
        <f>IF(OR(E$10="", $B545="", E545="", BD$9=""), "", IFERROR(WORKDAY((DATE(YEAR($B545), MONTH($B545)+INDEX(Settings!$AM$19:$AM$33, MATCH(E$10, Settings!$Y$19:$Y$33, 0)), IF(INDEX(Settings!$AQ$19:$AQ$33, MATCH(E$10, Settings!$Y$19:$Y$33, 0))=0, DAY($B545), INDEX(Settings!$AQ$19:$AQ$33, MATCH(E$10, Settings!$Y$19:$Y$33, 0))))-1), 1, Settings!$AY$23:$AY$38), ""))</f>
        <v/>
      </c>
      <c r="BE545" s="119" t="str">
        <f>IF(OR(F$10="", $B545="", F545="", BE$9=""), "", IFERROR(WORKDAY((DATE(YEAR($B545), MONTH($B545)+INDEX(Settings!$AM$19:$AM$33, MATCH(F$10, Settings!$Y$19:$Y$33, 0)), IF(INDEX(Settings!$AQ$19:$AQ$33, MATCH(F$10, Settings!$Y$19:$Y$33, 0))=0, DAY($B545), INDEX(Settings!$AQ$19:$AQ$33, MATCH(F$10, Settings!$Y$19:$Y$33, 0))))-1), 1, Settings!$AY$23:$AY$38), ""))</f>
        <v/>
      </c>
      <c r="BF545" s="119" t="str">
        <f>IF(OR(G$10="", $B545="", G545="", BF$9=""), "", IFERROR(WORKDAY((DATE(YEAR($B545), MONTH($B545)+INDEX(Settings!$AM$19:$AM$33, MATCH(G$10, Settings!$Y$19:$Y$33, 0)), IF(INDEX(Settings!$AQ$19:$AQ$33, MATCH(G$10, Settings!$Y$19:$Y$33, 0))=0, DAY($B545), INDEX(Settings!$AQ$19:$AQ$33, MATCH(G$10, Settings!$Y$19:$Y$33, 0))))-1), 1, Settings!$AY$23:$AY$38), ""))</f>
        <v/>
      </c>
      <c r="BG545" s="119" t="str">
        <f>IF(OR(H$10="", $B545="", H545="", BG$9=""), "", IFERROR(WORKDAY((DATE(YEAR($B545), MONTH($B545)+INDEX(Settings!$AM$19:$AM$33, MATCH(H$10, Settings!$Y$19:$Y$33, 0)), IF(INDEX(Settings!$AQ$19:$AQ$33, MATCH(H$10, Settings!$Y$19:$Y$33, 0))=0, DAY($B545), INDEX(Settings!$AQ$19:$AQ$33, MATCH(H$10, Settings!$Y$19:$Y$33, 0))))-1), 1, Settings!$AY$23:$AY$38), ""))</f>
        <v/>
      </c>
      <c r="BH545" s="119" t="str">
        <f>IF(OR(I$10="", $B545="", I545="", BH$9=""), "", IFERROR(WORKDAY((DATE(YEAR($B545), MONTH($B545)+INDEX(Settings!$AM$19:$AM$33, MATCH(I$10, Settings!$Y$19:$Y$33, 0)), IF(INDEX(Settings!$AQ$19:$AQ$33, MATCH(I$10, Settings!$Y$19:$Y$33, 0))=0, DAY($B545), INDEX(Settings!$AQ$19:$AQ$33, MATCH(I$10, Settings!$Y$19:$Y$33, 0))))-1), 1, Settings!$AY$23:$AY$38), ""))</f>
        <v/>
      </c>
      <c r="BI545" s="119" t="str">
        <f>IF(OR(J$10="", $B545="", J545="", BI$9=""), "", IFERROR(WORKDAY((DATE(YEAR($B545), MONTH($B545)+INDEX(Settings!$AM$19:$AM$33, MATCH(J$10, Settings!$Y$19:$Y$33, 0)), IF(INDEX(Settings!$AQ$19:$AQ$33, MATCH(J$10, Settings!$Y$19:$Y$33, 0))=0, DAY($B545), INDEX(Settings!$AQ$19:$AQ$33, MATCH(J$10, Settings!$Y$19:$Y$33, 0))))-1), 1, Settings!$AY$23:$AY$38), ""))</f>
        <v/>
      </c>
      <c r="BJ545" s="119" t="str">
        <f>IF(OR(K$10="", $B545="", K545="", BJ$9=""), "", IFERROR(WORKDAY((DATE(YEAR($B545), MONTH($B545)+INDEX(Settings!$AM$19:$AM$33, MATCH(K$10, Settings!$Y$19:$Y$33, 0)), IF(INDEX(Settings!$AQ$19:$AQ$33, MATCH(K$10, Settings!$Y$19:$Y$33, 0))=0, DAY($B545), INDEX(Settings!$AQ$19:$AQ$33, MATCH(K$10, Settings!$Y$19:$Y$33, 0))))-1), 1, Settings!$AY$23:$AY$38), ""))</f>
        <v/>
      </c>
      <c r="BK545" s="119" t="str">
        <f>IF(OR(L$10="", $B545="", L545="", BK$9=""), "", IFERROR(WORKDAY((DATE(YEAR($B545), MONTH($B545)+INDEX(Settings!$AM$19:$AM$33, MATCH(L$10, Settings!$Y$19:$Y$33, 0)), IF(INDEX(Settings!$AQ$19:$AQ$33, MATCH(L$10, Settings!$Y$19:$Y$33, 0))=0, DAY($B545), INDEX(Settings!$AQ$19:$AQ$33, MATCH(L$10, Settings!$Y$19:$Y$33, 0))))-1), 1, Settings!$AY$23:$AY$38), ""))</f>
        <v/>
      </c>
      <c r="BL545" s="119" t="str">
        <f>IF(OR(M$10="", $B545="", M545="", BL$9=""), "", IFERROR(WORKDAY((DATE(YEAR($B545), MONTH($B545)+INDEX(Settings!$AM$19:$AM$33, MATCH(M$10, Settings!$Y$19:$Y$33, 0)), IF(INDEX(Settings!$AQ$19:$AQ$33, MATCH(M$10, Settings!$Y$19:$Y$33, 0))=0, DAY($B545), INDEX(Settings!$AQ$19:$AQ$33, MATCH(M$10, Settings!$Y$19:$Y$33, 0))))-1), 1, Settings!$AY$23:$AY$38), ""))</f>
        <v/>
      </c>
      <c r="BM545" s="119" t="str">
        <f>IF(OR(N$10="", $B545="", N545="", BM$9=""), "", IFERROR(WORKDAY((DATE(YEAR($B545), MONTH($B545)+INDEX(Settings!$AM$19:$AM$33, MATCH(N$10, Settings!$Y$19:$Y$33, 0)), IF(INDEX(Settings!$AQ$19:$AQ$33, MATCH(N$10, Settings!$Y$19:$Y$33, 0))=0, DAY($B545), INDEX(Settings!$AQ$19:$AQ$33, MATCH(N$10, Settings!$Y$19:$Y$33, 0))))-1), 1, Settings!$AY$23:$AY$38), ""))</f>
        <v/>
      </c>
      <c r="BN545" s="119" t="str">
        <f>IF(OR(O$10="", $B545="", O545="", BN$9=""), "", IFERROR(WORKDAY((DATE(YEAR($B545), MONTH($B545)+INDEX(Settings!$AM$19:$AM$33, MATCH(O$10, Settings!$Y$19:$Y$33, 0)), IF(INDEX(Settings!$AQ$19:$AQ$33, MATCH(O$10, Settings!$Y$19:$Y$33, 0))=0, DAY($B545), INDEX(Settings!$AQ$19:$AQ$33, MATCH(O$10, Settings!$Y$19:$Y$33, 0))))-1), 1, Settings!$AY$23:$AY$38), ""))</f>
        <v/>
      </c>
      <c r="BO545" s="119" t="str">
        <f>IF(OR(P$10="", $B545="", P545="", BO$9=""), "", IFERROR(WORKDAY((DATE(YEAR($B545), MONTH($B545)+INDEX(Settings!$AM$19:$AM$33, MATCH(P$10, Settings!$Y$19:$Y$33, 0)), IF(INDEX(Settings!$AQ$19:$AQ$33, MATCH(P$10, Settings!$Y$19:$Y$33, 0))=0, DAY($B545), INDEX(Settings!$AQ$19:$AQ$33, MATCH(P$10, Settings!$Y$19:$Y$33, 0))))-1), 1, Settings!$AY$23:$AY$38), ""))</f>
        <v/>
      </c>
      <c r="BP545" s="120" t="str">
        <f>IF(OR(Q$10="", $B545="", Q545="", BP$9=""), "", IFERROR(WORKDAY((DATE(YEAR($B545), MONTH($B545)+INDEX(Settings!$AM$19:$AM$33, MATCH(Q$10, Settings!$Y$19:$Y$33, 0)), IF(INDEX(Settings!$AQ$19:$AQ$33, MATCH(Q$10, Settings!$Y$19:$Y$33, 0))=0, DAY($B545), INDEX(Settings!$AQ$19:$AQ$33, MATCH(Q$10, Settings!$Y$19:$Y$33, 0))))-1), 1, Settings!$AY$23:$AY$38), ""))</f>
        <v/>
      </c>
      <c r="BR545" s="118" t="str">
        <f>IF(BB545="", "", IF(BB545&lt;=$B545, WORKDAY(DATE(YEAR($BB545), MONTH(BB545)+1, DAY(BB545)-1), 1, Settings!$AY$23:$AY$38), BB545))</f>
        <v/>
      </c>
      <c r="BS545" s="119" t="str">
        <f>IF(BC545="", "", IF(BC545&lt;=$B545, WORKDAY(DATE(YEAR($BB545), MONTH(BC545)+1, DAY(BC545)-1), 1, Settings!$AY$23:$AY$38), BC545))</f>
        <v/>
      </c>
      <c r="BT545" s="119" t="str">
        <f>IF(BD545="", "", IF(BD545&lt;=$B545, WORKDAY(DATE(YEAR($BB545), MONTH(BD545)+1, DAY(BD545)-1), 1, Settings!$AY$23:$AY$38), BD545))</f>
        <v/>
      </c>
      <c r="BU545" s="119" t="str">
        <f>IF(BE545="", "", IF(BE545&lt;=$B545, WORKDAY(DATE(YEAR($BB545), MONTH(BE545)+1, DAY(BE545)-1), 1, Settings!$AY$23:$AY$38), BE545))</f>
        <v/>
      </c>
      <c r="BV545" s="119" t="str">
        <f>IF(BF545="", "", IF(BF545&lt;=$B545, WORKDAY(DATE(YEAR($BB545), MONTH(BF545)+1, DAY(BF545)-1), 1, Settings!$AY$23:$AY$38), BF545))</f>
        <v/>
      </c>
      <c r="BW545" s="119" t="str">
        <f>IF(BG545="", "", IF(BG545&lt;=$B545, WORKDAY(DATE(YEAR($BB545), MONTH(BG545)+1, DAY(BG545)-1), 1, Settings!$AY$23:$AY$38), BG545))</f>
        <v/>
      </c>
      <c r="BX545" s="119" t="str">
        <f>IF(BH545="", "", IF(BH545&lt;=$B545, WORKDAY(DATE(YEAR($BB545), MONTH(BH545)+1, DAY(BH545)-1), 1, Settings!$AY$23:$AY$38), BH545))</f>
        <v/>
      </c>
      <c r="BY545" s="119" t="str">
        <f>IF(BI545="", "", IF(BI545&lt;=$B545, WORKDAY(DATE(YEAR($BB545), MONTH(BI545)+1, DAY(BI545)-1), 1, Settings!$AY$23:$AY$38), BI545))</f>
        <v/>
      </c>
      <c r="BZ545" s="119" t="str">
        <f>IF(BJ545="", "", IF(BJ545&lt;=$B545, WORKDAY(DATE(YEAR($BB545), MONTH(BJ545)+1, DAY(BJ545)-1), 1, Settings!$AY$23:$AY$38), BJ545))</f>
        <v/>
      </c>
      <c r="CA545" s="119" t="str">
        <f>IF(BK545="", "", IF(BK545&lt;=$B545, WORKDAY(DATE(YEAR($BB545), MONTH(BK545)+1, DAY(BK545)-1), 1, Settings!$AY$23:$AY$38), BK545))</f>
        <v/>
      </c>
      <c r="CB545" s="119" t="str">
        <f>IF(BL545="", "", IF(BL545&lt;=$B545, WORKDAY(DATE(YEAR($BB545), MONTH(BL545)+1, DAY(BL545)-1), 1, Settings!$AY$23:$AY$38), BL545))</f>
        <v/>
      </c>
      <c r="CC545" s="119" t="str">
        <f>IF(BM545="", "", IF(BM545&lt;=$B545, WORKDAY(DATE(YEAR($BB545), MONTH(BM545)+1, DAY(BM545)-1), 1, Settings!$AY$23:$AY$38), BM545))</f>
        <v/>
      </c>
      <c r="CD545" s="119" t="str">
        <f>IF(BN545="", "", IF(BN545&lt;=$B545, WORKDAY(DATE(YEAR($BB545), MONTH(BN545)+1, DAY(BN545)-1), 1, Settings!$AY$23:$AY$38), BN545))</f>
        <v/>
      </c>
      <c r="CE545" s="119" t="str">
        <f>IF(BO545="", "", IF(BO545&lt;=$B545, WORKDAY(DATE(YEAR($BB545), MONTH(BO545)+1, DAY(BO545)-1), 1, Settings!$AY$23:$AY$38), BO545))</f>
        <v/>
      </c>
      <c r="CF545" s="120" t="str">
        <f>IF(BP545="", "", IF(BP545&lt;=$B545, WORKDAY(DATE(YEAR($BB545), MONTH(BP545)+1, DAY(BP545)-1), 1, Settings!$AY$23:$AY$38), BP545))</f>
        <v/>
      </c>
      <c r="CH545" s="48" t="str">
        <f t="shared" si="252"/>
        <v/>
      </c>
      <c r="CI545" s="49" t="str">
        <f t="shared" si="253"/>
        <v/>
      </c>
      <c r="CJ545" s="49" t="str">
        <f t="shared" si="254"/>
        <v/>
      </c>
      <c r="CK545" s="49" t="str">
        <f t="shared" si="255"/>
        <v/>
      </c>
      <c r="CL545" s="49" t="str">
        <f t="shared" si="256"/>
        <v/>
      </c>
      <c r="CM545" s="49" t="str">
        <f t="shared" si="257"/>
        <v/>
      </c>
      <c r="CN545" s="49" t="str">
        <f t="shared" si="258"/>
        <v/>
      </c>
      <c r="CO545" s="49" t="str">
        <f t="shared" si="259"/>
        <v/>
      </c>
      <c r="CP545" s="49" t="str">
        <f t="shared" si="260"/>
        <v/>
      </c>
      <c r="CQ545" s="49" t="str">
        <f t="shared" si="261"/>
        <v/>
      </c>
      <c r="CR545" s="49" t="str">
        <f t="shared" si="262"/>
        <v/>
      </c>
      <c r="CS545" s="49" t="str">
        <f t="shared" si="263"/>
        <v/>
      </c>
      <c r="CT545" s="49" t="str">
        <f t="shared" si="264"/>
        <v/>
      </c>
      <c r="CU545" s="49" t="str">
        <f t="shared" si="265"/>
        <v/>
      </c>
      <c r="CV545" s="16" t="str">
        <f t="shared" si="266"/>
        <v/>
      </c>
      <c r="CX545" s="48" t="str">
        <f t="shared" si="267"/>
        <v/>
      </c>
      <c r="CY545" s="49" t="str">
        <f t="shared" si="268"/>
        <v/>
      </c>
      <c r="CZ545" s="49" t="str">
        <f t="shared" si="269"/>
        <v/>
      </c>
      <c r="DA545" s="49" t="str">
        <f t="shared" si="270"/>
        <v/>
      </c>
      <c r="DB545" s="49" t="str">
        <f t="shared" si="271"/>
        <v/>
      </c>
      <c r="DC545" s="49" t="str">
        <f t="shared" si="272"/>
        <v/>
      </c>
      <c r="DD545" s="49" t="str">
        <f t="shared" si="273"/>
        <v/>
      </c>
      <c r="DE545" s="49" t="str">
        <f t="shared" si="274"/>
        <v/>
      </c>
      <c r="DF545" s="49" t="str">
        <f t="shared" si="275"/>
        <v/>
      </c>
      <c r="DG545" s="49" t="str">
        <f t="shared" si="276"/>
        <v/>
      </c>
      <c r="DH545" s="49" t="str">
        <f t="shared" si="277"/>
        <v/>
      </c>
      <c r="DI545" s="49" t="str">
        <f t="shared" si="278"/>
        <v/>
      </c>
      <c r="DJ545" s="49" t="str">
        <f t="shared" si="279"/>
        <v/>
      </c>
      <c r="DK545" s="49" t="str">
        <f t="shared" si="280"/>
        <v/>
      </c>
      <c r="DL545" s="16" t="str">
        <f t="shared" si="281"/>
        <v/>
      </c>
      <c r="DN545" s="17" t="str">
        <f t="shared" si="282"/>
        <v>Dec 2020</v>
      </c>
    </row>
    <row r="546" spans="1:118" x14ac:dyDescent="0.25">
      <c r="A546" s="30"/>
      <c r="B546" s="102">
        <f>IF(B545="", "", IFERROR(IF(B545+1&gt;Settings!$G$25, "", B545+1), ""))</f>
        <v>44182</v>
      </c>
      <c r="C546" s="294"/>
      <c r="D546" s="295"/>
      <c r="E546" s="295"/>
      <c r="F546" s="295"/>
      <c r="G546" s="295"/>
      <c r="H546" s="295"/>
      <c r="I546" s="295"/>
      <c r="J546" s="295"/>
      <c r="K546" s="295"/>
      <c r="L546" s="295"/>
      <c r="M546" s="295"/>
      <c r="N546" s="295"/>
      <c r="O546" s="295"/>
      <c r="P546" s="295"/>
      <c r="Q546" s="296"/>
      <c r="R546" s="30"/>
      <c r="T546" s="17" t="str">
        <f>IF($B546="", "", IF($B546&lt;Settings!$G$23, "Old", "New"))</f>
        <v>New</v>
      </c>
      <c r="AL546" s="118" t="str">
        <f>IF(OR($B546="", C546="", C$10="", AL$9), "", IFERROR($B546+INDEX(Settings!$AF$19:$AF$33, MATCH(C$10, Settings!$Y$19:$Y$33, 0))+IF(INDEX(Settings!$AI$19:$AI$33, MATCH(C$10, Settings!$Y$19:$Y$33, 0))="", 0, INDEX($AO$2:$AU$8, MATCH(TEXT($B546, "ddd"), $AN$2:$AN$8, 0), MATCH(INDEX(Settings!$AI$19:$AI$33, MATCH(C$10, Settings!$Y$19:$Y$33, 0)), $AO$1:$AU$1, 0))), 0))</f>
        <v/>
      </c>
      <c r="AM546" s="119" t="str">
        <f>IF(OR($B546="", D546="", D$10="", AM$9), "", IFERROR($B546+INDEX(Settings!$AF$19:$AF$33, MATCH(D$10, Settings!$Y$19:$Y$33, 0))+IF(INDEX(Settings!$AI$19:$AI$33, MATCH(D$10, Settings!$Y$19:$Y$33, 0))="", 0, INDEX($AO$2:$AU$8, MATCH(TEXT($B546, "ddd"), $AN$2:$AN$8, 0), MATCH(INDEX(Settings!$AI$19:$AI$33, MATCH(D$10, Settings!$Y$19:$Y$33, 0)), $AO$1:$AU$1, 0))), 0))</f>
        <v/>
      </c>
      <c r="AN546" s="119" t="str">
        <f>IF(OR($B546="", E546="", E$10="", AN$9), "", IFERROR($B546+INDEX(Settings!$AF$19:$AF$33, MATCH(E$10, Settings!$Y$19:$Y$33, 0))+IF(INDEX(Settings!$AI$19:$AI$33, MATCH(E$10, Settings!$Y$19:$Y$33, 0))="", 0, INDEX($AO$2:$AU$8, MATCH(TEXT($B546, "ddd"), $AN$2:$AN$8, 0), MATCH(INDEX(Settings!$AI$19:$AI$33, MATCH(E$10, Settings!$Y$19:$Y$33, 0)), $AO$1:$AU$1, 0))), 0))</f>
        <v/>
      </c>
      <c r="AO546" s="119" t="str">
        <f>IF(OR($B546="", F546="", F$10="", AO$9), "", IFERROR($B546+INDEX(Settings!$AF$19:$AF$33, MATCH(F$10, Settings!$Y$19:$Y$33, 0))+IF(INDEX(Settings!$AI$19:$AI$33, MATCH(F$10, Settings!$Y$19:$Y$33, 0))="", 0, INDEX($AO$2:$AU$8, MATCH(TEXT($B546, "ddd"), $AN$2:$AN$8, 0), MATCH(INDEX(Settings!$AI$19:$AI$33, MATCH(F$10, Settings!$Y$19:$Y$33, 0)), $AO$1:$AU$1, 0))), 0))</f>
        <v/>
      </c>
      <c r="AP546" s="119" t="str">
        <f>IF(OR($B546="", G546="", G$10="", AP$9), "", IFERROR($B546+INDEX(Settings!$AF$19:$AF$33, MATCH(G$10, Settings!$Y$19:$Y$33, 0))+IF(INDEX(Settings!$AI$19:$AI$33, MATCH(G$10, Settings!$Y$19:$Y$33, 0))="", 0, INDEX($AO$2:$AU$8, MATCH(TEXT($B546, "ddd"), $AN$2:$AN$8, 0), MATCH(INDEX(Settings!$AI$19:$AI$33, MATCH(G$10, Settings!$Y$19:$Y$33, 0)), $AO$1:$AU$1, 0))), 0))</f>
        <v/>
      </c>
      <c r="AQ546" s="119" t="str">
        <f>IF(OR($B546="", H546="", H$10="", AQ$9), "", IFERROR($B546+INDEX(Settings!$AF$19:$AF$33, MATCH(H$10, Settings!$Y$19:$Y$33, 0))+IF(INDEX(Settings!$AI$19:$AI$33, MATCH(H$10, Settings!$Y$19:$Y$33, 0))="", 0, INDEX($AO$2:$AU$8, MATCH(TEXT($B546, "ddd"), $AN$2:$AN$8, 0), MATCH(INDEX(Settings!$AI$19:$AI$33, MATCH(H$10, Settings!$Y$19:$Y$33, 0)), $AO$1:$AU$1, 0))), 0))</f>
        <v/>
      </c>
      <c r="AR546" s="119" t="str">
        <f>IF(OR($B546="", I546="", I$10="", AR$9), "", IFERROR($B546+INDEX(Settings!$AF$19:$AF$33, MATCH(I$10, Settings!$Y$19:$Y$33, 0))+IF(INDEX(Settings!$AI$19:$AI$33, MATCH(I$10, Settings!$Y$19:$Y$33, 0))="", 0, INDEX($AO$2:$AU$8, MATCH(TEXT($B546, "ddd"), $AN$2:$AN$8, 0), MATCH(INDEX(Settings!$AI$19:$AI$33, MATCH(I$10, Settings!$Y$19:$Y$33, 0)), $AO$1:$AU$1, 0))), 0))</f>
        <v/>
      </c>
      <c r="AS546" s="119" t="str">
        <f>IF(OR($B546="", J546="", J$10="", AS$9), "", IFERROR($B546+INDEX(Settings!$AF$19:$AF$33, MATCH(J$10, Settings!$Y$19:$Y$33, 0))+IF(INDEX(Settings!$AI$19:$AI$33, MATCH(J$10, Settings!$Y$19:$Y$33, 0))="", 0, INDEX($AO$2:$AU$8, MATCH(TEXT($B546, "ddd"), $AN$2:$AN$8, 0), MATCH(INDEX(Settings!$AI$19:$AI$33, MATCH(J$10, Settings!$Y$19:$Y$33, 0)), $AO$1:$AU$1, 0))), 0))</f>
        <v/>
      </c>
      <c r="AT546" s="119" t="str">
        <f>IF(OR($B546="", K546="", K$10="", AT$9), "", IFERROR($B546+INDEX(Settings!$AF$19:$AF$33, MATCH(K$10, Settings!$Y$19:$Y$33, 0))+IF(INDEX(Settings!$AI$19:$AI$33, MATCH(K$10, Settings!$Y$19:$Y$33, 0))="", 0, INDEX($AO$2:$AU$8, MATCH(TEXT($B546, "ddd"), $AN$2:$AN$8, 0), MATCH(INDEX(Settings!$AI$19:$AI$33, MATCH(K$10, Settings!$Y$19:$Y$33, 0)), $AO$1:$AU$1, 0))), 0))</f>
        <v/>
      </c>
      <c r="AU546" s="119" t="str">
        <f>IF(OR($B546="", L546="", L$10="", AU$9), "", IFERROR($B546+INDEX(Settings!$AF$19:$AF$33, MATCH(L$10, Settings!$Y$19:$Y$33, 0))+IF(INDEX(Settings!$AI$19:$AI$33, MATCH(L$10, Settings!$Y$19:$Y$33, 0))="", 0, INDEX($AO$2:$AU$8, MATCH(TEXT($B546, "ddd"), $AN$2:$AN$8, 0), MATCH(INDEX(Settings!$AI$19:$AI$33, MATCH(L$10, Settings!$Y$19:$Y$33, 0)), $AO$1:$AU$1, 0))), 0))</f>
        <v/>
      </c>
      <c r="AV546" s="119" t="str">
        <f>IF(OR($B546="", M546="", M$10="", AV$9), "", IFERROR($B546+INDEX(Settings!$AF$19:$AF$33, MATCH(M$10, Settings!$Y$19:$Y$33, 0))+IF(INDEX(Settings!$AI$19:$AI$33, MATCH(M$10, Settings!$Y$19:$Y$33, 0))="", 0, INDEX($AO$2:$AU$8, MATCH(TEXT($B546, "ddd"), $AN$2:$AN$8, 0), MATCH(INDEX(Settings!$AI$19:$AI$33, MATCH(M$10, Settings!$Y$19:$Y$33, 0)), $AO$1:$AU$1, 0))), 0))</f>
        <v/>
      </c>
      <c r="AW546" s="119" t="str">
        <f>IF(OR($B546="", N546="", N$10="", AW$9), "", IFERROR($B546+INDEX(Settings!$AF$19:$AF$33, MATCH(N$10, Settings!$Y$19:$Y$33, 0))+IF(INDEX(Settings!$AI$19:$AI$33, MATCH(N$10, Settings!$Y$19:$Y$33, 0))="", 0, INDEX($AO$2:$AU$8, MATCH(TEXT($B546, "ddd"), $AN$2:$AN$8, 0), MATCH(INDEX(Settings!$AI$19:$AI$33, MATCH(N$10, Settings!$Y$19:$Y$33, 0)), $AO$1:$AU$1, 0))), 0))</f>
        <v/>
      </c>
      <c r="AX546" s="119" t="str">
        <f>IF(OR($B546="", O546="", O$10="", AX$9), "", IFERROR($B546+INDEX(Settings!$AF$19:$AF$33, MATCH(O$10, Settings!$Y$19:$Y$33, 0))+IF(INDEX(Settings!$AI$19:$AI$33, MATCH(O$10, Settings!$Y$19:$Y$33, 0))="", 0, INDEX($AO$2:$AU$8, MATCH(TEXT($B546, "ddd"), $AN$2:$AN$8, 0), MATCH(INDEX(Settings!$AI$19:$AI$33, MATCH(O$10, Settings!$Y$19:$Y$33, 0)), $AO$1:$AU$1, 0))), 0))</f>
        <v/>
      </c>
      <c r="AY546" s="119" t="str">
        <f>IF(OR($B546="", P546="", P$10="", AY$9), "", IFERROR($B546+INDEX(Settings!$AF$19:$AF$33, MATCH(P$10, Settings!$Y$19:$Y$33, 0))+IF(INDEX(Settings!$AI$19:$AI$33, MATCH(P$10, Settings!$Y$19:$Y$33, 0))="", 0, INDEX($AO$2:$AU$8, MATCH(TEXT($B546, "ddd"), $AN$2:$AN$8, 0), MATCH(INDEX(Settings!$AI$19:$AI$33, MATCH(P$10, Settings!$Y$19:$Y$33, 0)), $AO$1:$AU$1, 0))), 0))</f>
        <v/>
      </c>
      <c r="AZ546" s="120" t="str">
        <f>IF(OR($B546="", Q546="", Q$10="", AZ$9), "", IFERROR($B546+INDEX(Settings!$AF$19:$AF$33, MATCH(Q$10, Settings!$Y$19:$Y$33, 0))+IF(INDEX(Settings!$AI$19:$AI$33, MATCH(Q$10, Settings!$Y$19:$Y$33, 0))="", 0, INDEX($AO$2:$AU$8, MATCH(TEXT($B546, "ddd"), $AN$2:$AN$8, 0), MATCH(INDEX(Settings!$AI$19:$AI$33, MATCH(Q$10, Settings!$Y$19:$Y$33, 0)), $AO$1:$AU$1, 0))), 0))</f>
        <v/>
      </c>
      <c r="BB546" s="118" t="str">
        <f>IF(OR(C$10="", $B546="", C546="", BB$9=""), "", IFERROR(WORKDAY((DATE(YEAR($B546), MONTH($B546)+INDEX(Settings!$AM$19:$AM$33, MATCH(C$10, Settings!$Y$19:$Y$33, 0)), IF(INDEX(Settings!$AQ$19:$AQ$33, MATCH(C$10, Settings!$Y$19:$Y$33, 0))=0, DAY($B546), INDEX(Settings!$AQ$19:$AQ$33, MATCH(C$10, Settings!$Y$19:$Y$33, 0))))-1), 1, Settings!$AY$23:$AY$38), ""))</f>
        <v/>
      </c>
      <c r="BC546" s="119" t="str">
        <f>IF(OR(D$10="", $B546="", D546="", BC$9=""), "", IFERROR(WORKDAY((DATE(YEAR($B546), MONTH($B546)+INDEX(Settings!$AM$19:$AM$33, MATCH(D$10, Settings!$Y$19:$Y$33, 0)), IF(INDEX(Settings!$AQ$19:$AQ$33, MATCH(D$10, Settings!$Y$19:$Y$33, 0))=0, DAY($B546), INDEX(Settings!$AQ$19:$AQ$33, MATCH(D$10, Settings!$Y$19:$Y$33, 0))))-1), 1, Settings!$AY$23:$AY$38), ""))</f>
        <v/>
      </c>
      <c r="BD546" s="119" t="str">
        <f>IF(OR(E$10="", $B546="", E546="", BD$9=""), "", IFERROR(WORKDAY((DATE(YEAR($B546), MONTH($B546)+INDEX(Settings!$AM$19:$AM$33, MATCH(E$10, Settings!$Y$19:$Y$33, 0)), IF(INDEX(Settings!$AQ$19:$AQ$33, MATCH(E$10, Settings!$Y$19:$Y$33, 0))=0, DAY($B546), INDEX(Settings!$AQ$19:$AQ$33, MATCH(E$10, Settings!$Y$19:$Y$33, 0))))-1), 1, Settings!$AY$23:$AY$38), ""))</f>
        <v/>
      </c>
      <c r="BE546" s="119" t="str">
        <f>IF(OR(F$10="", $B546="", F546="", BE$9=""), "", IFERROR(WORKDAY((DATE(YEAR($B546), MONTH($B546)+INDEX(Settings!$AM$19:$AM$33, MATCH(F$10, Settings!$Y$19:$Y$33, 0)), IF(INDEX(Settings!$AQ$19:$AQ$33, MATCH(F$10, Settings!$Y$19:$Y$33, 0))=0, DAY($B546), INDEX(Settings!$AQ$19:$AQ$33, MATCH(F$10, Settings!$Y$19:$Y$33, 0))))-1), 1, Settings!$AY$23:$AY$38), ""))</f>
        <v/>
      </c>
      <c r="BF546" s="119" t="str">
        <f>IF(OR(G$10="", $B546="", G546="", BF$9=""), "", IFERROR(WORKDAY((DATE(YEAR($B546), MONTH($B546)+INDEX(Settings!$AM$19:$AM$33, MATCH(G$10, Settings!$Y$19:$Y$33, 0)), IF(INDEX(Settings!$AQ$19:$AQ$33, MATCH(G$10, Settings!$Y$19:$Y$33, 0))=0, DAY($B546), INDEX(Settings!$AQ$19:$AQ$33, MATCH(G$10, Settings!$Y$19:$Y$33, 0))))-1), 1, Settings!$AY$23:$AY$38), ""))</f>
        <v/>
      </c>
      <c r="BG546" s="119" t="str">
        <f>IF(OR(H$10="", $B546="", H546="", BG$9=""), "", IFERROR(WORKDAY((DATE(YEAR($B546), MONTH($B546)+INDEX(Settings!$AM$19:$AM$33, MATCH(H$10, Settings!$Y$19:$Y$33, 0)), IF(INDEX(Settings!$AQ$19:$AQ$33, MATCH(H$10, Settings!$Y$19:$Y$33, 0))=0, DAY($B546), INDEX(Settings!$AQ$19:$AQ$33, MATCH(H$10, Settings!$Y$19:$Y$33, 0))))-1), 1, Settings!$AY$23:$AY$38), ""))</f>
        <v/>
      </c>
      <c r="BH546" s="119" t="str">
        <f>IF(OR(I$10="", $B546="", I546="", BH$9=""), "", IFERROR(WORKDAY((DATE(YEAR($B546), MONTH($B546)+INDEX(Settings!$AM$19:$AM$33, MATCH(I$10, Settings!$Y$19:$Y$33, 0)), IF(INDEX(Settings!$AQ$19:$AQ$33, MATCH(I$10, Settings!$Y$19:$Y$33, 0))=0, DAY($B546), INDEX(Settings!$AQ$19:$AQ$33, MATCH(I$10, Settings!$Y$19:$Y$33, 0))))-1), 1, Settings!$AY$23:$AY$38), ""))</f>
        <v/>
      </c>
      <c r="BI546" s="119" t="str">
        <f>IF(OR(J$10="", $B546="", J546="", BI$9=""), "", IFERROR(WORKDAY((DATE(YEAR($B546), MONTH($B546)+INDEX(Settings!$AM$19:$AM$33, MATCH(J$10, Settings!$Y$19:$Y$33, 0)), IF(INDEX(Settings!$AQ$19:$AQ$33, MATCH(J$10, Settings!$Y$19:$Y$33, 0))=0, DAY($B546), INDEX(Settings!$AQ$19:$AQ$33, MATCH(J$10, Settings!$Y$19:$Y$33, 0))))-1), 1, Settings!$AY$23:$AY$38), ""))</f>
        <v/>
      </c>
      <c r="BJ546" s="119" t="str">
        <f>IF(OR(K$10="", $B546="", K546="", BJ$9=""), "", IFERROR(WORKDAY((DATE(YEAR($B546), MONTH($B546)+INDEX(Settings!$AM$19:$AM$33, MATCH(K$10, Settings!$Y$19:$Y$33, 0)), IF(INDEX(Settings!$AQ$19:$AQ$33, MATCH(K$10, Settings!$Y$19:$Y$33, 0))=0, DAY($B546), INDEX(Settings!$AQ$19:$AQ$33, MATCH(K$10, Settings!$Y$19:$Y$33, 0))))-1), 1, Settings!$AY$23:$AY$38), ""))</f>
        <v/>
      </c>
      <c r="BK546" s="119" t="str">
        <f>IF(OR(L$10="", $B546="", L546="", BK$9=""), "", IFERROR(WORKDAY((DATE(YEAR($B546), MONTH($B546)+INDEX(Settings!$AM$19:$AM$33, MATCH(L$10, Settings!$Y$19:$Y$33, 0)), IF(INDEX(Settings!$AQ$19:$AQ$33, MATCH(L$10, Settings!$Y$19:$Y$33, 0))=0, DAY($B546), INDEX(Settings!$AQ$19:$AQ$33, MATCH(L$10, Settings!$Y$19:$Y$33, 0))))-1), 1, Settings!$AY$23:$AY$38), ""))</f>
        <v/>
      </c>
      <c r="BL546" s="119" t="str">
        <f>IF(OR(M$10="", $B546="", M546="", BL$9=""), "", IFERROR(WORKDAY((DATE(YEAR($B546), MONTH($B546)+INDEX(Settings!$AM$19:$AM$33, MATCH(M$10, Settings!$Y$19:$Y$33, 0)), IF(INDEX(Settings!$AQ$19:$AQ$33, MATCH(M$10, Settings!$Y$19:$Y$33, 0))=0, DAY($B546), INDEX(Settings!$AQ$19:$AQ$33, MATCH(M$10, Settings!$Y$19:$Y$33, 0))))-1), 1, Settings!$AY$23:$AY$38), ""))</f>
        <v/>
      </c>
      <c r="BM546" s="119" t="str">
        <f>IF(OR(N$10="", $B546="", N546="", BM$9=""), "", IFERROR(WORKDAY((DATE(YEAR($B546), MONTH($B546)+INDEX(Settings!$AM$19:$AM$33, MATCH(N$10, Settings!$Y$19:$Y$33, 0)), IF(INDEX(Settings!$AQ$19:$AQ$33, MATCH(N$10, Settings!$Y$19:$Y$33, 0))=0, DAY($B546), INDEX(Settings!$AQ$19:$AQ$33, MATCH(N$10, Settings!$Y$19:$Y$33, 0))))-1), 1, Settings!$AY$23:$AY$38), ""))</f>
        <v/>
      </c>
      <c r="BN546" s="119" t="str">
        <f>IF(OR(O$10="", $B546="", O546="", BN$9=""), "", IFERROR(WORKDAY((DATE(YEAR($B546), MONTH($B546)+INDEX(Settings!$AM$19:$AM$33, MATCH(O$10, Settings!$Y$19:$Y$33, 0)), IF(INDEX(Settings!$AQ$19:$AQ$33, MATCH(O$10, Settings!$Y$19:$Y$33, 0))=0, DAY($B546), INDEX(Settings!$AQ$19:$AQ$33, MATCH(O$10, Settings!$Y$19:$Y$33, 0))))-1), 1, Settings!$AY$23:$AY$38), ""))</f>
        <v/>
      </c>
      <c r="BO546" s="119" t="str">
        <f>IF(OR(P$10="", $B546="", P546="", BO$9=""), "", IFERROR(WORKDAY((DATE(YEAR($B546), MONTH($B546)+INDEX(Settings!$AM$19:$AM$33, MATCH(P$10, Settings!$Y$19:$Y$33, 0)), IF(INDEX(Settings!$AQ$19:$AQ$33, MATCH(P$10, Settings!$Y$19:$Y$33, 0))=0, DAY($B546), INDEX(Settings!$AQ$19:$AQ$33, MATCH(P$10, Settings!$Y$19:$Y$33, 0))))-1), 1, Settings!$AY$23:$AY$38), ""))</f>
        <v/>
      </c>
      <c r="BP546" s="120" t="str">
        <f>IF(OR(Q$10="", $B546="", Q546="", BP$9=""), "", IFERROR(WORKDAY((DATE(YEAR($B546), MONTH($B546)+INDEX(Settings!$AM$19:$AM$33, MATCH(Q$10, Settings!$Y$19:$Y$33, 0)), IF(INDEX(Settings!$AQ$19:$AQ$33, MATCH(Q$10, Settings!$Y$19:$Y$33, 0))=0, DAY($B546), INDEX(Settings!$AQ$19:$AQ$33, MATCH(Q$10, Settings!$Y$19:$Y$33, 0))))-1), 1, Settings!$AY$23:$AY$38), ""))</f>
        <v/>
      </c>
      <c r="BR546" s="118" t="str">
        <f>IF(BB546="", "", IF(BB546&lt;=$B546, WORKDAY(DATE(YEAR($BB546), MONTH(BB546)+1, DAY(BB546)-1), 1, Settings!$AY$23:$AY$38), BB546))</f>
        <v/>
      </c>
      <c r="BS546" s="119" t="str">
        <f>IF(BC546="", "", IF(BC546&lt;=$B546, WORKDAY(DATE(YEAR($BB546), MONTH(BC546)+1, DAY(BC546)-1), 1, Settings!$AY$23:$AY$38), BC546))</f>
        <v/>
      </c>
      <c r="BT546" s="119" t="str">
        <f>IF(BD546="", "", IF(BD546&lt;=$B546, WORKDAY(DATE(YEAR($BB546), MONTH(BD546)+1, DAY(BD546)-1), 1, Settings!$AY$23:$AY$38), BD546))</f>
        <v/>
      </c>
      <c r="BU546" s="119" t="str">
        <f>IF(BE546="", "", IF(BE546&lt;=$B546, WORKDAY(DATE(YEAR($BB546), MONTH(BE546)+1, DAY(BE546)-1), 1, Settings!$AY$23:$AY$38), BE546))</f>
        <v/>
      </c>
      <c r="BV546" s="119" t="str">
        <f>IF(BF546="", "", IF(BF546&lt;=$B546, WORKDAY(DATE(YEAR($BB546), MONTH(BF546)+1, DAY(BF546)-1), 1, Settings!$AY$23:$AY$38), BF546))</f>
        <v/>
      </c>
      <c r="BW546" s="119" t="str">
        <f>IF(BG546="", "", IF(BG546&lt;=$B546, WORKDAY(DATE(YEAR($BB546), MONTH(BG546)+1, DAY(BG546)-1), 1, Settings!$AY$23:$AY$38), BG546))</f>
        <v/>
      </c>
      <c r="BX546" s="119" t="str">
        <f>IF(BH546="", "", IF(BH546&lt;=$B546, WORKDAY(DATE(YEAR($BB546), MONTH(BH546)+1, DAY(BH546)-1), 1, Settings!$AY$23:$AY$38), BH546))</f>
        <v/>
      </c>
      <c r="BY546" s="119" t="str">
        <f>IF(BI546="", "", IF(BI546&lt;=$B546, WORKDAY(DATE(YEAR($BB546), MONTH(BI546)+1, DAY(BI546)-1), 1, Settings!$AY$23:$AY$38), BI546))</f>
        <v/>
      </c>
      <c r="BZ546" s="119" t="str">
        <f>IF(BJ546="", "", IF(BJ546&lt;=$B546, WORKDAY(DATE(YEAR($BB546), MONTH(BJ546)+1, DAY(BJ546)-1), 1, Settings!$AY$23:$AY$38), BJ546))</f>
        <v/>
      </c>
      <c r="CA546" s="119" t="str">
        <f>IF(BK546="", "", IF(BK546&lt;=$B546, WORKDAY(DATE(YEAR($BB546), MONTH(BK546)+1, DAY(BK546)-1), 1, Settings!$AY$23:$AY$38), BK546))</f>
        <v/>
      </c>
      <c r="CB546" s="119" t="str">
        <f>IF(BL546="", "", IF(BL546&lt;=$B546, WORKDAY(DATE(YEAR($BB546), MONTH(BL546)+1, DAY(BL546)-1), 1, Settings!$AY$23:$AY$38), BL546))</f>
        <v/>
      </c>
      <c r="CC546" s="119" t="str">
        <f>IF(BM546="", "", IF(BM546&lt;=$B546, WORKDAY(DATE(YEAR($BB546), MONTH(BM546)+1, DAY(BM546)-1), 1, Settings!$AY$23:$AY$38), BM546))</f>
        <v/>
      </c>
      <c r="CD546" s="119" t="str">
        <f>IF(BN546="", "", IF(BN546&lt;=$B546, WORKDAY(DATE(YEAR($BB546), MONTH(BN546)+1, DAY(BN546)-1), 1, Settings!$AY$23:$AY$38), BN546))</f>
        <v/>
      </c>
      <c r="CE546" s="119" t="str">
        <f>IF(BO546="", "", IF(BO546&lt;=$B546, WORKDAY(DATE(YEAR($BB546), MONTH(BO546)+1, DAY(BO546)-1), 1, Settings!$AY$23:$AY$38), BO546))</f>
        <v/>
      </c>
      <c r="CF546" s="120" t="str">
        <f>IF(BP546="", "", IF(BP546&lt;=$B546, WORKDAY(DATE(YEAR($BB546), MONTH(BP546)+1, DAY(BP546)-1), 1, Settings!$AY$23:$AY$38), BP546))</f>
        <v/>
      </c>
      <c r="CH546" s="48" t="str">
        <f t="shared" si="252"/>
        <v/>
      </c>
      <c r="CI546" s="49" t="str">
        <f t="shared" si="253"/>
        <v/>
      </c>
      <c r="CJ546" s="49" t="str">
        <f t="shared" si="254"/>
        <v/>
      </c>
      <c r="CK546" s="49" t="str">
        <f t="shared" si="255"/>
        <v/>
      </c>
      <c r="CL546" s="49" t="str">
        <f t="shared" si="256"/>
        <v/>
      </c>
      <c r="CM546" s="49" t="str">
        <f t="shared" si="257"/>
        <v/>
      </c>
      <c r="CN546" s="49" t="str">
        <f t="shared" si="258"/>
        <v/>
      </c>
      <c r="CO546" s="49" t="str">
        <f t="shared" si="259"/>
        <v/>
      </c>
      <c r="CP546" s="49" t="str">
        <f t="shared" si="260"/>
        <v/>
      </c>
      <c r="CQ546" s="49" t="str">
        <f t="shared" si="261"/>
        <v/>
      </c>
      <c r="CR546" s="49" t="str">
        <f t="shared" si="262"/>
        <v/>
      </c>
      <c r="CS546" s="49" t="str">
        <f t="shared" si="263"/>
        <v/>
      </c>
      <c r="CT546" s="49" t="str">
        <f t="shared" si="264"/>
        <v/>
      </c>
      <c r="CU546" s="49" t="str">
        <f t="shared" si="265"/>
        <v/>
      </c>
      <c r="CV546" s="16" t="str">
        <f t="shared" si="266"/>
        <v/>
      </c>
      <c r="CX546" s="48" t="str">
        <f t="shared" si="267"/>
        <v/>
      </c>
      <c r="CY546" s="49" t="str">
        <f t="shared" si="268"/>
        <v/>
      </c>
      <c r="CZ546" s="49" t="str">
        <f t="shared" si="269"/>
        <v/>
      </c>
      <c r="DA546" s="49" t="str">
        <f t="shared" si="270"/>
        <v/>
      </c>
      <c r="DB546" s="49" t="str">
        <f t="shared" si="271"/>
        <v/>
      </c>
      <c r="DC546" s="49" t="str">
        <f t="shared" si="272"/>
        <v/>
      </c>
      <c r="DD546" s="49" t="str">
        <f t="shared" si="273"/>
        <v/>
      </c>
      <c r="DE546" s="49" t="str">
        <f t="shared" si="274"/>
        <v/>
      </c>
      <c r="DF546" s="49" t="str">
        <f t="shared" si="275"/>
        <v/>
      </c>
      <c r="DG546" s="49" t="str">
        <f t="shared" si="276"/>
        <v/>
      </c>
      <c r="DH546" s="49" t="str">
        <f t="shared" si="277"/>
        <v/>
      </c>
      <c r="DI546" s="49" t="str">
        <f t="shared" si="278"/>
        <v/>
      </c>
      <c r="DJ546" s="49" t="str">
        <f t="shared" si="279"/>
        <v/>
      </c>
      <c r="DK546" s="49" t="str">
        <f t="shared" si="280"/>
        <v/>
      </c>
      <c r="DL546" s="16" t="str">
        <f t="shared" si="281"/>
        <v/>
      </c>
      <c r="DN546" s="17" t="str">
        <f t="shared" si="282"/>
        <v>Dec 2020</v>
      </c>
    </row>
    <row r="547" spans="1:118" x14ac:dyDescent="0.25">
      <c r="A547" s="30"/>
      <c r="B547" s="102">
        <f>IF(B546="", "", IFERROR(IF(B546+1&gt;Settings!$G$25, "", B546+1), ""))</f>
        <v>44183</v>
      </c>
      <c r="C547" s="294"/>
      <c r="D547" s="295"/>
      <c r="E547" s="295"/>
      <c r="F547" s="295"/>
      <c r="G547" s="295"/>
      <c r="H547" s="295"/>
      <c r="I547" s="295"/>
      <c r="J547" s="295"/>
      <c r="K547" s="295"/>
      <c r="L547" s="295"/>
      <c r="M547" s="295"/>
      <c r="N547" s="295"/>
      <c r="O547" s="295"/>
      <c r="P547" s="295"/>
      <c r="Q547" s="296"/>
      <c r="R547" s="30"/>
      <c r="T547" s="17" t="str">
        <f>IF($B547="", "", IF($B547&lt;Settings!$G$23, "Old", "New"))</f>
        <v>New</v>
      </c>
      <c r="AL547" s="118" t="str">
        <f>IF(OR($B547="", C547="", C$10="", AL$9), "", IFERROR($B547+INDEX(Settings!$AF$19:$AF$33, MATCH(C$10, Settings!$Y$19:$Y$33, 0))+IF(INDEX(Settings!$AI$19:$AI$33, MATCH(C$10, Settings!$Y$19:$Y$33, 0))="", 0, INDEX($AO$2:$AU$8, MATCH(TEXT($B547, "ddd"), $AN$2:$AN$8, 0), MATCH(INDEX(Settings!$AI$19:$AI$33, MATCH(C$10, Settings!$Y$19:$Y$33, 0)), $AO$1:$AU$1, 0))), 0))</f>
        <v/>
      </c>
      <c r="AM547" s="119" t="str">
        <f>IF(OR($B547="", D547="", D$10="", AM$9), "", IFERROR($B547+INDEX(Settings!$AF$19:$AF$33, MATCH(D$10, Settings!$Y$19:$Y$33, 0))+IF(INDEX(Settings!$AI$19:$AI$33, MATCH(D$10, Settings!$Y$19:$Y$33, 0))="", 0, INDEX($AO$2:$AU$8, MATCH(TEXT($B547, "ddd"), $AN$2:$AN$8, 0), MATCH(INDEX(Settings!$AI$19:$AI$33, MATCH(D$10, Settings!$Y$19:$Y$33, 0)), $AO$1:$AU$1, 0))), 0))</f>
        <v/>
      </c>
      <c r="AN547" s="119" t="str">
        <f>IF(OR($B547="", E547="", E$10="", AN$9), "", IFERROR($B547+INDEX(Settings!$AF$19:$AF$33, MATCH(E$10, Settings!$Y$19:$Y$33, 0))+IF(INDEX(Settings!$AI$19:$AI$33, MATCH(E$10, Settings!$Y$19:$Y$33, 0))="", 0, INDEX($AO$2:$AU$8, MATCH(TEXT($B547, "ddd"), $AN$2:$AN$8, 0), MATCH(INDEX(Settings!$AI$19:$AI$33, MATCH(E$10, Settings!$Y$19:$Y$33, 0)), $AO$1:$AU$1, 0))), 0))</f>
        <v/>
      </c>
      <c r="AO547" s="119" t="str">
        <f>IF(OR($B547="", F547="", F$10="", AO$9), "", IFERROR($B547+INDEX(Settings!$AF$19:$AF$33, MATCH(F$10, Settings!$Y$19:$Y$33, 0))+IF(INDEX(Settings!$AI$19:$AI$33, MATCH(F$10, Settings!$Y$19:$Y$33, 0))="", 0, INDEX($AO$2:$AU$8, MATCH(TEXT($B547, "ddd"), $AN$2:$AN$8, 0), MATCH(INDEX(Settings!$AI$19:$AI$33, MATCH(F$10, Settings!$Y$19:$Y$33, 0)), $AO$1:$AU$1, 0))), 0))</f>
        <v/>
      </c>
      <c r="AP547" s="119" t="str">
        <f>IF(OR($B547="", G547="", G$10="", AP$9), "", IFERROR($B547+INDEX(Settings!$AF$19:$AF$33, MATCH(G$10, Settings!$Y$19:$Y$33, 0))+IF(INDEX(Settings!$AI$19:$AI$33, MATCH(G$10, Settings!$Y$19:$Y$33, 0))="", 0, INDEX($AO$2:$AU$8, MATCH(TEXT($B547, "ddd"), $AN$2:$AN$8, 0), MATCH(INDEX(Settings!$AI$19:$AI$33, MATCH(G$10, Settings!$Y$19:$Y$33, 0)), $AO$1:$AU$1, 0))), 0))</f>
        <v/>
      </c>
      <c r="AQ547" s="119" t="str">
        <f>IF(OR($B547="", H547="", H$10="", AQ$9), "", IFERROR($B547+INDEX(Settings!$AF$19:$AF$33, MATCH(H$10, Settings!$Y$19:$Y$33, 0))+IF(INDEX(Settings!$AI$19:$AI$33, MATCH(H$10, Settings!$Y$19:$Y$33, 0))="", 0, INDEX($AO$2:$AU$8, MATCH(TEXT($B547, "ddd"), $AN$2:$AN$8, 0), MATCH(INDEX(Settings!$AI$19:$AI$33, MATCH(H$10, Settings!$Y$19:$Y$33, 0)), $AO$1:$AU$1, 0))), 0))</f>
        <v/>
      </c>
      <c r="AR547" s="119" t="str">
        <f>IF(OR($B547="", I547="", I$10="", AR$9), "", IFERROR($B547+INDEX(Settings!$AF$19:$AF$33, MATCH(I$10, Settings!$Y$19:$Y$33, 0))+IF(INDEX(Settings!$AI$19:$AI$33, MATCH(I$10, Settings!$Y$19:$Y$33, 0))="", 0, INDEX($AO$2:$AU$8, MATCH(TEXT($B547, "ddd"), $AN$2:$AN$8, 0), MATCH(INDEX(Settings!$AI$19:$AI$33, MATCH(I$10, Settings!$Y$19:$Y$33, 0)), $AO$1:$AU$1, 0))), 0))</f>
        <v/>
      </c>
      <c r="AS547" s="119" t="str">
        <f>IF(OR($B547="", J547="", J$10="", AS$9), "", IFERROR($B547+INDEX(Settings!$AF$19:$AF$33, MATCH(J$10, Settings!$Y$19:$Y$33, 0))+IF(INDEX(Settings!$AI$19:$AI$33, MATCH(J$10, Settings!$Y$19:$Y$33, 0))="", 0, INDEX($AO$2:$AU$8, MATCH(TEXT($B547, "ddd"), $AN$2:$AN$8, 0), MATCH(INDEX(Settings!$AI$19:$AI$33, MATCH(J$10, Settings!$Y$19:$Y$33, 0)), $AO$1:$AU$1, 0))), 0))</f>
        <v/>
      </c>
      <c r="AT547" s="119" t="str">
        <f>IF(OR($B547="", K547="", K$10="", AT$9), "", IFERROR($B547+INDEX(Settings!$AF$19:$AF$33, MATCH(K$10, Settings!$Y$19:$Y$33, 0))+IF(INDEX(Settings!$AI$19:$AI$33, MATCH(K$10, Settings!$Y$19:$Y$33, 0))="", 0, INDEX($AO$2:$AU$8, MATCH(TEXT($B547, "ddd"), $AN$2:$AN$8, 0), MATCH(INDEX(Settings!$AI$19:$AI$33, MATCH(K$10, Settings!$Y$19:$Y$33, 0)), $AO$1:$AU$1, 0))), 0))</f>
        <v/>
      </c>
      <c r="AU547" s="119" t="str">
        <f>IF(OR($B547="", L547="", L$10="", AU$9), "", IFERROR($B547+INDEX(Settings!$AF$19:$AF$33, MATCH(L$10, Settings!$Y$19:$Y$33, 0))+IF(INDEX(Settings!$AI$19:$AI$33, MATCH(L$10, Settings!$Y$19:$Y$33, 0))="", 0, INDEX($AO$2:$AU$8, MATCH(TEXT($B547, "ddd"), $AN$2:$AN$8, 0), MATCH(INDEX(Settings!$AI$19:$AI$33, MATCH(L$10, Settings!$Y$19:$Y$33, 0)), $AO$1:$AU$1, 0))), 0))</f>
        <v/>
      </c>
      <c r="AV547" s="119" t="str">
        <f>IF(OR($B547="", M547="", M$10="", AV$9), "", IFERROR($B547+INDEX(Settings!$AF$19:$AF$33, MATCH(M$10, Settings!$Y$19:$Y$33, 0))+IF(INDEX(Settings!$AI$19:$AI$33, MATCH(M$10, Settings!$Y$19:$Y$33, 0))="", 0, INDEX($AO$2:$AU$8, MATCH(TEXT($B547, "ddd"), $AN$2:$AN$8, 0), MATCH(INDEX(Settings!$AI$19:$AI$33, MATCH(M$10, Settings!$Y$19:$Y$33, 0)), $AO$1:$AU$1, 0))), 0))</f>
        <v/>
      </c>
      <c r="AW547" s="119" t="str">
        <f>IF(OR($B547="", N547="", N$10="", AW$9), "", IFERROR($B547+INDEX(Settings!$AF$19:$AF$33, MATCH(N$10, Settings!$Y$19:$Y$33, 0))+IF(INDEX(Settings!$AI$19:$AI$33, MATCH(N$10, Settings!$Y$19:$Y$33, 0))="", 0, INDEX($AO$2:$AU$8, MATCH(TEXT($B547, "ddd"), $AN$2:$AN$8, 0), MATCH(INDEX(Settings!$AI$19:$AI$33, MATCH(N$10, Settings!$Y$19:$Y$33, 0)), $AO$1:$AU$1, 0))), 0))</f>
        <v/>
      </c>
      <c r="AX547" s="119" t="str">
        <f>IF(OR($B547="", O547="", O$10="", AX$9), "", IFERROR($B547+INDEX(Settings!$AF$19:$AF$33, MATCH(O$10, Settings!$Y$19:$Y$33, 0))+IF(INDEX(Settings!$AI$19:$AI$33, MATCH(O$10, Settings!$Y$19:$Y$33, 0))="", 0, INDEX($AO$2:$AU$8, MATCH(TEXT($B547, "ddd"), $AN$2:$AN$8, 0), MATCH(INDEX(Settings!$AI$19:$AI$33, MATCH(O$10, Settings!$Y$19:$Y$33, 0)), $AO$1:$AU$1, 0))), 0))</f>
        <v/>
      </c>
      <c r="AY547" s="119" t="str">
        <f>IF(OR($B547="", P547="", P$10="", AY$9), "", IFERROR($B547+INDEX(Settings!$AF$19:$AF$33, MATCH(P$10, Settings!$Y$19:$Y$33, 0))+IF(INDEX(Settings!$AI$19:$AI$33, MATCH(P$10, Settings!$Y$19:$Y$33, 0))="", 0, INDEX($AO$2:$AU$8, MATCH(TEXT($B547, "ddd"), $AN$2:$AN$8, 0), MATCH(INDEX(Settings!$AI$19:$AI$33, MATCH(P$10, Settings!$Y$19:$Y$33, 0)), $AO$1:$AU$1, 0))), 0))</f>
        <v/>
      </c>
      <c r="AZ547" s="120" t="str">
        <f>IF(OR($B547="", Q547="", Q$10="", AZ$9), "", IFERROR($B547+INDEX(Settings!$AF$19:$AF$33, MATCH(Q$10, Settings!$Y$19:$Y$33, 0))+IF(INDEX(Settings!$AI$19:$AI$33, MATCH(Q$10, Settings!$Y$19:$Y$33, 0))="", 0, INDEX($AO$2:$AU$8, MATCH(TEXT($B547, "ddd"), $AN$2:$AN$8, 0), MATCH(INDEX(Settings!$AI$19:$AI$33, MATCH(Q$10, Settings!$Y$19:$Y$33, 0)), $AO$1:$AU$1, 0))), 0))</f>
        <v/>
      </c>
      <c r="BB547" s="118" t="str">
        <f>IF(OR(C$10="", $B547="", C547="", BB$9=""), "", IFERROR(WORKDAY((DATE(YEAR($B547), MONTH($B547)+INDEX(Settings!$AM$19:$AM$33, MATCH(C$10, Settings!$Y$19:$Y$33, 0)), IF(INDEX(Settings!$AQ$19:$AQ$33, MATCH(C$10, Settings!$Y$19:$Y$33, 0))=0, DAY($B547), INDEX(Settings!$AQ$19:$AQ$33, MATCH(C$10, Settings!$Y$19:$Y$33, 0))))-1), 1, Settings!$AY$23:$AY$38), ""))</f>
        <v/>
      </c>
      <c r="BC547" s="119" t="str">
        <f>IF(OR(D$10="", $B547="", D547="", BC$9=""), "", IFERROR(WORKDAY((DATE(YEAR($B547), MONTH($B547)+INDEX(Settings!$AM$19:$AM$33, MATCH(D$10, Settings!$Y$19:$Y$33, 0)), IF(INDEX(Settings!$AQ$19:$AQ$33, MATCH(D$10, Settings!$Y$19:$Y$33, 0))=0, DAY($B547), INDEX(Settings!$AQ$19:$AQ$33, MATCH(D$10, Settings!$Y$19:$Y$33, 0))))-1), 1, Settings!$AY$23:$AY$38), ""))</f>
        <v/>
      </c>
      <c r="BD547" s="119" t="str">
        <f>IF(OR(E$10="", $B547="", E547="", BD$9=""), "", IFERROR(WORKDAY((DATE(YEAR($B547), MONTH($B547)+INDEX(Settings!$AM$19:$AM$33, MATCH(E$10, Settings!$Y$19:$Y$33, 0)), IF(INDEX(Settings!$AQ$19:$AQ$33, MATCH(E$10, Settings!$Y$19:$Y$33, 0))=0, DAY($B547), INDEX(Settings!$AQ$19:$AQ$33, MATCH(E$10, Settings!$Y$19:$Y$33, 0))))-1), 1, Settings!$AY$23:$AY$38), ""))</f>
        <v/>
      </c>
      <c r="BE547" s="119" t="str">
        <f>IF(OR(F$10="", $B547="", F547="", BE$9=""), "", IFERROR(WORKDAY((DATE(YEAR($B547), MONTH($B547)+INDEX(Settings!$AM$19:$AM$33, MATCH(F$10, Settings!$Y$19:$Y$33, 0)), IF(INDEX(Settings!$AQ$19:$AQ$33, MATCH(F$10, Settings!$Y$19:$Y$33, 0))=0, DAY($B547), INDEX(Settings!$AQ$19:$AQ$33, MATCH(F$10, Settings!$Y$19:$Y$33, 0))))-1), 1, Settings!$AY$23:$AY$38), ""))</f>
        <v/>
      </c>
      <c r="BF547" s="119" t="str">
        <f>IF(OR(G$10="", $B547="", G547="", BF$9=""), "", IFERROR(WORKDAY((DATE(YEAR($B547), MONTH($B547)+INDEX(Settings!$AM$19:$AM$33, MATCH(G$10, Settings!$Y$19:$Y$33, 0)), IF(INDEX(Settings!$AQ$19:$AQ$33, MATCH(G$10, Settings!$Y$19:$Y$33, 0))=0, DAY($B547), INDEX(Settings!$AQ$19:$AQ$33, MATCH(G$10, Settings!$Y$19:$Y$33, 0))))-1), 1, Settings!$AY$23:$AY$38), ""))</f>
        <v/>
      </c>
      <c r="BG547" s="119" t="str">
        <f>IF(OR(H$10="", $B547="", H547="", BG$9=""), "", IFERROR(WORKDAY((DATE(YEAR($B547), MONTH($B547)+INDEX(Settings!$AM$19:$AM$33, MATCH(H$10, Settings!$Y$19:$Y$33, 0)), IF(INDEX(Settings!$AQ$19:$AQ$33, MATCH(H$10, Settings!$Y$19:$Y$33, 0))=0, DAY($B547), INDEX(Settings!$AQ$19:$AQ$33, MATCH(H$10, Settings!$Y$19:$Y$33, 0))))-1), 1, Settings!$AY$23:$AY$38), ""))</f>
        <v/>
      </c>
      <c r="BH547" s="119" t="str">
        <f>IF(OR(I$10="", $B547="", I547="", BH$9=""), "", IFERROR(WORKDAY((DATE(YEAR($B547), MONTH($B547)+INDEX(Settings!$AM$19:$AM$33, MATCH(I$10, Settings!$Y$19:$Y$33, 0)), IF(INDEX(Settings!$AQ$19:$AQ$33, MATCH(I$10, Settings!$Y$19:$Y$33, 0))=0, DAY($B547), INDEX(Settings!$AQ$19:$AQ$33, MATCH(I$10, Settings!$Y$19:$Y$33, 0))))-1), 1, Settings!$AY$23:$AY$38), ""))</f>
        <v/>
      </c>
      <c r="BI547" s="119" t="str">
        <f>IF(OR(J$10="", $B547="", J547="", BI$9=""), "", IFERROR(WORKDAY((DATE(YEAR($B547), MONTH($B547)+INDEX(Settings!$AM$19:$AM$33, MATCH(J$10, Settings!$Y$19:$Y$33, 0)), IF(INDEX(Settings!$AQ$19:$AQ$33, MATCH(J$10, Settings!$Y$19:$Y$33, 0))=0, DAY($B547), INDEX(Settings!$AQ$19:$AQ$33, MATCH(J$10, Settings!$Y$19:$Y$33, 0))))-1), 1, Settings!$AY$23:$AY$38), ""))</f>
        <v/>
      </c>
      <c r="BJ547" s="119" t="str">
        <f>IF(OR(K$10="", $B547="", K547="", BJ$9=""), "", IFERROR(WORKDAY((DATE(YEAR($B547), MONTH($B547)+INDEX(Settings!$AM$19:$AM$33, MATCH(K$10, Settings!$Y$19:$Y$33, 0)), IF(INDEX(Settings!$AQ$19:$AQ$33, MATCH(K$10, Settings!$Y$19:$Y$33, 0))=0, DAY($B547), INDEX(Settings!$AQ$19:$AQ$33, MATCH(K$10, Settings!$Y$19:$Y$33, 0))))-1), 1, Settings!$AY$23:$AY$38), ""))</f>
        <v/>
      </c>
      <c r="BK547" s="119" t="str">
        <f>IF(OR(L$10="", $B547="", L547="", BK$9=""), "", IFERROR(WORKDAY((DATE(YEAR($B547), MONTH($B547)+INDEX(Settings!$AM$19:$AM$33, MATCH(L$10, Settings!$Y$19:$Y$33, 0)), IF(INDEX(Settings!$AQ$19:$AQ$33, MATCH(L$10, Settings!$Y$19:$Y$33, 0))=0, DAY($B547), INDEX(Settings!$AQ$19:$AQ$33, MATCH(L$10, Settings!$Y$19:$Y$33, 0))))-1), 1, Settings!$AY$23:$AY$38), ""))</f>
        <v/>
      </c>
      <c r="BL547" s="119" t="str">
        <f>IF(OR(M$10="", $B547="", M547="", BL$9=""), "", IFERROR(WORKDAY((DATE(YEAR($B547), MONTH($B547)+INDEX(Settings!$AM$19:$AM$33, MATCH(M$10, Settings!$Y$19:$Y$33, 0)), IF(INDEX(Settings!$AQ$19:$AQ$33, MATCH(M$10, Settings!$Y$19:$Y$33, 0))=0, DAY($B547), INDEX(Settings!$AQ$19:$AQ$33, MATCH(M$10, Settings!$Y$19:$Y$33, 0))))-1), 1, Settings!$AY$23:$AY$38), ""))</f>
        <v/>
      </c>
      <c r="BM547" s="119" t="str">
        <f>IF(OR(N$10="", $B547="", N547="", BM$9=""), "", IFERROR(WORKDAY((DATE(YEAR($B547), MONTH($B547)+INDEX(Settings!$AM$19:$AM$33, MATCH(N$10, Settings!$Y$19:$Y$33, 0)), IF(INDEX(Settings!$AQ$19:$AQ$33, MATCH(N$10, Settings!$Y$19:$Y$33, 0))=0, DAY($B547), INDEX(Settings!$AQ$19:$AQ$33, MATCH(N$10, Settings!$Y$19:$Y$33, 0))))-1), 1, Settings!$AY$23:$AY$38), ""))</f>
        <v/>
      </c>
      <c r="BN547" s="119" t="str">
        <f>IF(OR(O$10="", $B547="", O547="", BN$9=""), "", IFERROR(WORKDAY((DATE(YEAR($B547), MONTH($B547)+INDEX(Settings!$AM$19:$AM$33, MATCH(O$10, Settings!$Y$19:$Y$33, 0)), IF(INDEX(Settings!$AQ$19:$AQ$33, MATCH(O$10, Settings!$Y$19:$Y$33, 0))=0, DAY($B547), INDEX(Settings!$AQ$19:$AQ$33, MATCH(O$10, Settings!$Y$19:$Y$33, 0))))-1), 1, Settings!$AY$23:$AY$38), ""))</f>
        <v/>
      </c>
      <c r="BO547" s="119" t="str">
        <f>IF(OR(P$10="", $B547="", P547="", BO$9=""), "", IFERROR(WORKDAY((DATE(YEAR($B547), MONTH($B547)+INDEX(Settings!$AM$19:$AM$33, MATCH(P$10, Settings!$Y$19:$Y$33, 0)), IF(INDEX(Settings!$AQ$19:$AQ$33, MATCH(P$10, Settings!$Y$19:$Y$33, 0))=0, DAY($B547), INDEX(Settings!$AQ$19:$AQ$33, MATCH(P$10, Settings!$Y$19:$Y$33, 0))))-1), 1, Settings!$AY$23:$AY$38), ""))</f>
        <v/>
      </c>
      <c r="BP547" s="120" t="str">
        <f>IF(OR(Q$10="", $B547="", Q547="", BP$9=""), "", IFERROR(WORKDAY((DATE(YEAR($B547), MONTH($B547)+INDEX(Settings!$AM$19:$AM$33, MATCH(Q$10, Settings!$Y$19:$Y$33, 0)), IF(INDEX(Settings!$AQ$19:$AQ$33, MATCH(Q$10, Settings!$Y$19:$Y$33, 0))=0, DAY($B547), INDEX(Settings!$AQ$19:$AQ$33, MATCH(Q$10, Settings!$Y$19:$Y$33, 0))))-1), 1, Settings!$AY$23:$AY$38), ""))</f>
        <v/>
      </c>
      <c r="BR547" s="118" t="str">
        <f>IF(BB547="", "", IF(BB547&lt;=$B547, WORKDAY(DATE(YEAR($BB547), MONTH(BB547)+1, DAY(BB547)-1), 1, Settings!$AY$23:$AY$38), BB547))</f>
        <v/>
      </c>
      <c r="BS547" s="119" t="str">
        <f>IF(BC547="", "", IF(BC547&lt;=$B547, WORKDAY(DATE(YEAR($BB547), MONTH(BC547)+1, DAY(BC547)-1), 1, Settings!$AY$23:$AY$38), BC547))</f>
        <v/>
      </c>
      <c r="BT547" s="119" t="str">
        <f>IF(BD547="", "", IF(BD547&lt;=$B547, WORKDAY(DATE(YEAR($BB547), MONTH(BD547)+1, DAY(BD547)-1), 1, Settings!$AY$23:$AY$38), BD547))</f>
        <v/>
      </c>
      <c r="BU547" s="119" t="str">
        <f>IF(BE547="", "", IF(BE547&lt;=$B547, WORKDAY(DATE(YEAR($BB547), MONTH(BE547)+1, DAY(BE547)-1), 1, Settings!$AY$23:$AY$38), BE547))</f>
        <v/>
      </c>
      <c r="BV547" s="119" t="str">
        <f>IF(BF547="", "", IF(BF547&lt;=$B547, WORKDAY(DATE(YEAR($BB547), MONTH(BF547)+1, DAY(BF547)-1), 1, Settings!$AY$23:$AY$38), BF547))</f>
        <v/>
      </c>
      <c r="BW547" s="119" t="str">
        <f>IF(BG547="", "", IF(BG547&lt;=$B547, WORKDAY(DATE(YEAR($BB547), MONTH(BG547)+1, DAY(BG547)-1), 1, Settings!$AY$23:$AY$38), BG547))</f>
        <v/>
      </c>
      <c r="BX547" s="119" t="str">
        <f>IF(BH547="", "", IF(BH547&lt;=$B547, WORKDAY(DATE(YEAR($BB547), MONTH(BH547)+1, DAY(BH547)-1), 1, Settings!$AY$23:$AY$38), BH547))</f>
        <v/>
      </c>
      <c r="BY547" s="119" t="str">
        <f>IF(BI547="", "", IF(BI547&lt;=$B547, WORKDAY(DATE(YEAR($BB547), MONTH(BI547)+1, DAY(BI547)-1), 1, Settings!$AY$23:$AY$38), BI547))</f>
        <v/>
      </c>
      <c r="BZ547" s="119" t="str">
        <f>IF(BJ547="", "", IF(BJ547&lt;=$B547, WORKDAY(DATE(YEAR($BB547), MONTH(BJ547)+1, DAY(BJ547)-1), 1, Settings!$AY$23:$AY$38), BJ547))</f>
        <v/>
      </c>
      <c r="CA547" s="119" t="str">
        <f>IF(BK547="", "", IF(BK547&lt;=$B547, WORKDAY(DATE(YEAR($BB547), MONTH(BK547)+1, DAY(BK547)-1), 1, Settings!$AY$23:$AY$38), BK547))</f>
        <v/>
      </c>
      <c r="CB547" s="119" t="str">
        <f>IF(BL547="", "", IF(BL547&lt;=$B547, WORKDAY(DATE(YEAR($BB547), MONTH(BL547)+1, DAY(BL547)-1), 1, Settings!$AY$23:$AY$38), BL547))</f>
        <v/>
      </c>
      <c r="CC547" s="119" t="str">
        <f>IF(BM547="", "", IF(BM547&lt;=$B547, WORKDAY(DATE(YEAR($BB547), MONTH(BM547)+1, DAY(BM547)-1), 1, Settings!$AY$23:$AY$38), BM547))</f>
        <v/>
      </c>
      <c r="CD547" s="119" t="str">
        <f>IF(BN547="", "", IF(BN547&lt;=$B547, WORKDAY(DATE(YEAR($BB547), MONTH(BN547)+1, DAY(BN547)-1), 1, Settings!$AY$23:$AY$38), BN547))</f>
        <v/>
      </c>
      <c r="CE547" s="119" t="str">
        <f>IF(BO547="", "", IF(BO547&lt;=$B547, WORKDAY(DATE(YEAR($BB547), MONTH(BO547)+1, DAY(BO547)-1), 1, Settings!$AY$23:$AY$38), BO547))</f>
        <v/>
      </c>
      <c r="CF547" s="120" t="str">
        <f>IF(BP547="", "", IF(BP547&lt;=$B547, WORKDAY(DATE(YEAR($BB547), MONTH(BP547)+1, DAY(BP547)-1), 1, Settings!$AY$23:$AY$38), BP547))</f>
        <v/>
      </c>
      <c r="CH547" s="48" t="str">
        <f t="shared" si="252"/>
        <v/>
      </c>
      <c r="CI547" s="49" t="str">
        <f t="shared" si="253"/>
        <v/>
      </c>
      <c r="CJ547" s="49" t="str">
        <f t="shared" si="254"/>
        <v/>
      </c>
      <c r="CK547" s="49" t="str">
        <f t="shared" si="255"/>
        <v/>
      </c>
      <c r="CL547" s="49" t="str">
        <f t="shared" si="256"/>
        <v/>
      </c>
      <c r="CM547" s="49" t="str">
        <f t="shared" si="257"/>
        <v/>
      </c>
      <c r="CN547" s="49" t="str">
        <f t="shared" si="258"/>
        <v/>
      </c>
      <c r="CO547" s="49" t="str">
        <f t="shared" si="259"/>
        <v/>
      </c>
      <c r="CP547" s="49" t="str">
        <f t="shared" si="260"/>
        <v/>
      </c>
      <c r="CQ547" s="49" t="str">
        <f t="shared" si="261"/>
        <v/>
      </c>
      <c r="CR547" s="49" t="str">
        <f t="shared" si="262"/>
        <v/>
      </c>
      <c r="CS547" s="49" t="str">
        <f t="shared" si="263"/>
        <v/>
      </c>
      <c r="CT547" s="49" t="str">
        <f t="shared" si="264"/>
        <v/>
      </c>
      <c r="CU547" s="49" t="str">
        <f t="shared" si="265"/>
        <v/>
      </c>
      <c r="CV547" s="16" t="str">
        <f t="shared" si="266"/>
        <v/>
      </c>
      <c r="CX547" s="48" t="str">
        <f t="shared" si="267"/>
        <v/>
      </c>
      <c r="CY547" s="49" t="str">
        <f t="shared" si="268"/>
        <v/>
      </c>
      <c r="CZ547" s="49" t="str">
        <f t="shared" si="269"/>
        <v/>
      </c>
      <c r="DA547" s="49" t="str">
        <f t="shared" si="270"/>
        <v/>
      </c>
      <c r="DB547" s="49" t="str">
        <f t="shared" si="271"/>
        <v/>
      </c>
      <c r="DC547" s="49" t="str">
        <f t="shared" si="272"/>
        <v/>
      </c>
      <c r="DD547" s="49" t="str">
        <f t="shared" si="273"/>
        <v/>
      </c>
      <c r="DE547" s="49" t="str">
        <f t="shared" si="274"/>
        <v/>
      </c>
      <c r="DF547" s="49" t="str">
        <f t="shared" si="275"/>
        <v/>
      </c>
      <c r="DG547" s="49" t="str">
        <f t="shared" si="276"/>
        <v/>
      </c>
      <c r="DH547" s="49" t="str">
        <f t="shared" si="277"/>
        <v/>
      </c>
      <c r="DI547" s="49" t="str">
        <f t="shared" si="278"/>
        <v/>
      </c>
      <c r="DJ547" s="49" t="str">
        <f t="shared" si="279"/>
        <v/>
      </c>
      <c r="DK547" s="49" t="str">
        <f t="shared" si="280"/>
        <v/>
      </c>
      <c r="DL547" s="16" t="str">
        <f t="shared" si="281"/>
        <v/>
      </c>
      <c r="DN547" s="17" t="str">
        <f t="shared" si="282"/>
        <v>Dec 2020</v>
      </c>
    </row>
    <row r="548" spans="1:118" x14ac:dyDescent="0.25">
      <c r="A548" s="30"/>
      <c r="B548" s="102">
        <f>IF(B547="", "", IFERROR(IF(B547+1&gt;Settings!$G$25, "", B547+1), ""))</f>
        <v>44184</v>
      </c>
      <c r="C548" s="294"/>
      <c r="D548" s="295"/>
      <c r="E548" s="295"/>
      <c r="F548" s="295"/>
      <c r="G548" s="295"/>
      <c r="H548" s="295"/>
      <c r="I548" s="295"/>
      <c r="J548" s="295"/>
      <c r="K548" s="295"/>
      <c r="L548" s="295"/>
      <c r="M548" s="295"/>
      <c r="N548" s="295"/>
      <c r="O548" s="295"/>
      <c r="P548" s="295"/>
      <c r="Q548" s="296"/>
      <c r="R548" s="30"/>
      <c r="T548" s="17" t="str">
        <f>IF($B548="", "", IF($B548&lt;Settings!$G$23, "Old", "New"))</f>
        <v>New</v>
      </c>
      <c r="AL548" s="118" t="str">
        <f>IF(OR($B548="", C548="", C$10="", AL$9), "", IFERROR($B548+INDEX(Settings!$AF$19:$AF$33, MATCH(C$10, Settings!$Y$19:$Y$33, 0))+IF(INDEX(Settings!$AI$19:$AI$33, MATCH(C$10, Settings!$Y$19:$Y$33, 0))="", 0, INDEX($AO$2:$AU$8, MATCH(TEXT($B548, "ddd"), $AN$2:$AN$8, 0), MATCH(INDEX(Settings!$AI$19:$AI$33, MATCH(C$10, Settings!$Y$19:$Y$33, 0)), $AO$1:$AU$1, 0))), 0))</f>
        <v/>
      </c>
      <c r="AM548" s="119" t="str">
        <f>IF(OR($B548="", D548="", D$10="", AM$9), "", IFERROR($B548+INDEX(Settings!$AF$19:$AF$33, MATCH(D$10, Settings!$Y$19:$Y$33, 0))+IF(INDEX(Settings!$AI$19:$AI$33, MATCH(D$10, Settings!$Y$19:$Y$33, 0))="", 0, INDEX($AO$2:$AU$8, MATCH(TEXT($B548, "ddd"), $AN$2:$AN$8, 0), MATCH(INDEX(Settings!$AI$19:$AI$33, MATCH(D$10, Settings!$Y$19:$Y$33, 0)), $AO$1:$AU$1, 0))), 0))</f>
        <v/>
      </c>
      <c r="AN548" s="119" t="str">
        <f>IF(OR($B548="", E548="", E$10="", AN$9), "", IFERROR($B548+INDEX(Settings!$AF$19:$AF$33, MATCH(E$10, Settings!$Y$19:$Y$33, 0))+IF(INDEX(Settings!$AI$19:$AI$33, MATCH(E$10, Settings!$Y$19:$Y$33, 0))="", 0, INDEX($AO$2:$AU$8, MATCH(TEXT($B548, "ddd"), $AN$2:$AN$8, 0), MATCH(INDEX(Settings!$AI$19:$AI$33, MATCH(E$10, Settings!$Y$19:$Y$33, 0)), $AO$1:$AU$1, 0))), 0))</f>
        <v/>
      </c>
      <c r="AO548" s="119" t="str">
        <f>IF(OR($B548="", F548="", F$10="", AO$9), "", IFERROR($B548+INDEX(Settings!$AF$19:$AF$33, MATCH(F$10, Settings!$Y$19:$Y$33, 0))+IF(INDEX(Settings!$AI$19:$AI$33, MATCH(F$10, Settings!$Y$19:$Y$33, 0))="", 0, INDEX($AO$2:$AU$8, MATCH(TEXT($B548, "ddd"), $AN$2:$AN$8, 0), MATCH(INDEX(Settings!$AI$19:$AI$33, MATCH(F$10, Settings!$Y$19:$Y$33, 0)), $AO$1:$AU$1, 0))), 0))</f>
        <v/>
      </c>
      <c r="AP548" s="119" t="str">
        <f>IF(OR($B548="", G548="", G$10="", AP$9), "", IFERROR($B548+INDEX(Settings!$AF$19:$AF$33, MATCH(G$10, Settings!$Y$19:$Y$33, 0))+IF(INDEX(Settings!$AI$19:$AI$33, MATCH(G$10, Settings!$Y$19:$Y$33, 0))="", 0, INDEX($AO$2:$AU$8, MATCH(TEXT($B548, "ddd"), $AN$2:$AN$8, 0), MATCH(INDEX(Settings!$AI$19:$AI$33, MATCH(G$10, Settings!$Y$19:$Y$33, 0)), $AO$1:$AU$1, 0))), 0))</f>
        <v/>
      </c>
      <c r="AQ548" s="119" t="str">
        <f>IF(OR($B548="", H548="", H$10="", AQ$9), "", IFERROR($B548+INDEX(Settings!$AF$19:$AF$33, MATCH(H$10, Settings!$Y$19:$Y$33, 0))+IF(INDEX(Settings!$AI$19:$AI$33, MATCH(H$10, Settings!$Y$19:$Y$33, 0))="", 0, INDEX($AO$2:$AU$8, MATCH(TEXT($B548, "ddd"), $AN$2:$AN$8, 0), MATCH(INDEX(Settings!$AI$19:$AI$33, MATCH(H$10, Settings!$Y$19:$Y$33, 0)), $AO$1:$AU$1, 0))), 0))</f>
        <v/>
      </c>
      <c r="AR548" s="119" t="str">
        <f>IF(OR($B548="", I548="", I$10="", AR$9), "", IFERROR($B548+INDEX(Settings!$AF$19:$AF$33, MATCH(I$10, Settings!$Y$19:$Y$33, 0))+IF(INDEX(Settings!$AI$19:$AI$33, MATCH(I$10, Settings!$Y$19:$Y$33, 0))="", 0, INDEX($AO$2:$AU$8, MATCH(TEXT($B548, "ddd"), $AN$2:$AN$8, 0), MATCH(INDEX(Settings!$AI$19:$AI$33, MATCH(I$10, Settings!$Y$19:$Y$33, 0)), $AO$1:$AU$1, 0))), 0))</f>
        <v/>
      </c>
      <c r="AS548" s="119" t="str">
        <f>IF(OR($B548="", J548="", J$10="", AS$9), "", IFERROR($B548+INDEX(Settings!$AF$19:$AF$33, MATCH(J$10, Settings!$Y$19:$Y$33, 0))+IF(INDEX(Settings!$AI$19:$AI$33, MATCH(J$10, Settings!$Y$19:$Y$33, 0))="", 0, INDEX($AO$2:$AU$8, MATCH(TEXT($B548, "ddd"), $AN$2:$AN$8, 0), MATCH(INDEX(Settings!$AI$19:$AI$33, MATCH(J$10, Settings!$Y$19:$Y$33, 0)), $AO$1:$AU$1, 0))), 0))</f>
        <v/>
      </c>
      <c r="AT548" s="119" t="str">
        <f>IF(OR($B548="", K548="", K$10="", AT$9), "", IFERROR($B548+INDEX(Settings!$AF$19:$AF$33, MATCH(K$10, Settings!$Y$19:$Y$33, 0))+IF(INDEX(Settings!$AI$19:$AI$33, MATCH(K$10, Settings!$Y$19:$Y$33, 0))="", 0, INDEX($AO$2:$AU$8, MATCH(TEXT($B548, "ddd"), $AN$2:$AN$8, 0), MATCH(INDEX(Settings!$AI$19:$AI$33, MATCH(K$10, Settings!$Y$19:$Y$33, 0)), $AO$1:$AU$1, 0))), 0))</f>
        <v/>
      </c>
      <c r="AU548" s="119" t="str">
        <f>IF(OR($B548="", L548="", L$10="", AU$9), "", IFERROR($B548+INDEX(Settings!$AF$19:$AF$33, MATCH(L$10, Settings!$Y$19:$Y$33, 0))+IF(INDEX(Settings!$AI$19:$AI$33, MATCH(L$10, Settings!$Y$19:$Y$33, 0))="", 0, INDEX($AO$2:$AU$8, MATCH(TEXT($B548, "ddd"), $AN$2:$AN$8, 0), MATCH(INDEX(Settings!$AI$19:$AI$33, MATCH(L$10, Settings!$Y$19:$Y$33, 0)), $AO$1:$AU$1, 0))), 0))</f>
        <v/>
      </c>
      <c r="AV548" s="119" t="str">
        <f>IF(OR($B548="", M548="", M$10="", AV$9), "", IFERROR($B548+INDEX(Settings!$AF$19:$AF$33, MATCH(M$10, Settings!$Y$19:$Y$33, 0))+IF(INDEX(Settings!$AI$19:$AI$33, MATCH(M$10, Settings!$Y$19:$Y$33, 0))="", 0, INDEX($AO$2:$AU$8, MATCH(TEXT($B548, "ddd"), $AN$2:$AN$8, 0), MATCH(INDEX(Settings!$AI$19:$AI$33, MATCH(M$10, Settings!$Y$19:$Y$33, 0)), $AO$1:$AU$1, 0))), 0))</f>
        <v/>
      </c>
      <c r="AW548" s="119" t="str">
        <f>IF(OR($B548="", N548="", N$10="", AW$9), "", IFERROR($B548+INDEX(Settings!$AF$19:$AF$33, MATCH(N$10, Settings!$Y$19:$Y$33, 0))+IF(INDEX(Settings!$AI$19:$AI$33, MATCH(N$10, Settings!$Y$19:$Y$33, 0))="", 0, INDEX($AO$2:$AU$8, MATCH(TEXT($B548, "ddd"), $AN$2:$AN$8, 0), MATCH(INDEX(Settings!$AI$19:$AI$33, MATCH(N$10, Settings!$Y$19:$Y$33, 0)), $AO$1:$AU$1, 0))), 0))</f>
        <v/>
      </c>
      <c r="AX548" s="119" t="str">
        <f>IF(OR($B548="", O548="", O$10="", AX$9), "", IFERROR($B548+INDEX(Settings!$AF$19:$AF$33, MATCH(O$10, Settings!$Y$19:$Y$33, 0))+IF(INDEX(Settings!$AI$19:$AI$33, MATCH(O$10, Settings!$Y$19:$Y$33, 0))="", 0, INDEX($AO$2:$AU$8, MATCH(TEXT($B548, "ddd"), $AN$2:$AN$8, 0), MATCH(INDEX(Settings!$AI$19:$AI$33, MATCH(O$10, Settings!$Y$19:$Y$33, 0)), $AO$1:$AU$1, 0))), 0))</f>
        <v/>
      </c>
      <c r="AY548" s="119" t="str">
        <f>IF(OR($B548="", P548="", P$10="", AY$9), "", IFERROR($B548+INDEX(Settings!$AF$19:$AF$33, MATCH(P$10, Settings!$Y$19:$Y$33, 0))+IF(INDEX(Settings!$AI$19:$AI$33, MATCH(P$10, Settings!$Y$19:$Y$33, 0))="", 0, INDEX($AO$2:$AU$8, MATCH(TEXT($B548, "ddd"), $AN$2:$AN$8, 0), MATCH(INDEX(Settings!$AI$19:$AI$33, MATCH(P$10, Settings!$Y$19:$Y$33, 0)), $AO$1:$AU$1, 0))), 0))</f>
        <v/>
      </c>
      <c r="AZ548" s="120" t="str">
        <f>IF(OR($B548="", Q548="", Q$10="", AZ$9), "", IFERROR($B548+INDEX(Settings!$AF$19:$AF$33, MATCH(Q$10, Settings!$Y$19:$Y$33, 0))+IF(INDEX(Settings!$AI$19:$AI$33, MATCH(Q$10, Settings!$Y$19:$Y$33, 0))="", 0, INDEX($AO$2:$AU$8, MATCH(TEXT($B548, "ddd"), $AN$2:$AN$8, 0), MATCH(INDEX(Settings!$AI$19:$AI$33, MATCH(Q$10, Settings!$Y$19:$Y$33, 0)), $AO$1:$AU$1, 0))), 0))</f>
        <v/>
      </c>
      <c r="BB548" s="118" t="str">
        <f>IF(OR(C$10="", $B548="", C548="", BB$9=""), "", IFERROR(WORKDAY((DATE(YEAR($B548), MONTH($B548)+INDEX(Settings!$AM$19:$AM$33, MATCH(C$10, Settings!$Y$19:$Y$33, 0)), IF(INDEX(Settings!$AQ$19:$AQ$33, MATCH(C$10, Settings!$Y$19:$Y$33, 0))=0, DAY($B548), INDEX(Settings!$AQ$19:$AQ$33, MATCH(C$10, Settings!$Y$19:$Y$33, 0))))-1), 1, Settings!$AY$23:$AY$38), ""))</f>
        <v/>
      </c>
      <c r="BC548" s="119" t="str">
        <f>IF(OR(D$10="", $B548="", D548="", BC$9=""), "", IFERROR(WORKDAY((DATE(YEAR($B548), MONTH($B548)+INDEX(Settings!$AM$19:$AM$33, MATCH(D$10, Settings!$Y$19:$Y$33, 0)), IF(INDEX(Settings!$AQ$19:$AQ$33, MATCH(D$10, Settings!$Y$19:$Y$33, 0))=0, DAY($B548), INDEX(Settings!$AQ$19:$AQ$33, MATCH(D$10, Settings!$Y$19:$Y$33, 0))))-1), 1, Settings!$AY$23:$AY$38), ""))</f>
        <v/>
      </c>
      <c r="BD548" s="119" t="str">
        <f>IF(OR(E$10="", $B548="", E548="", BD$9=""), "", IFERROR(WORKDAY((DATE(YEAR($B548), MONTH($B548)+INDEX(Settings!$AM$19:$AM$33, MATCH(E$10, Settings!$Y$19:$Y$33, 0)), IF(INDEX(Settings!$AQ$19:$AQ$33, MATCH(E$10, Settings!$Y$19:$Y$33, 0))=0, DAY($B548), INDEX(Settings!$AQ$19:$AQ$33, MATCH(E$10, Settings!$Y$19:$Y$33, 0))))-1), 1, Settings!$AY$23:$AY$38), ""))</f>
        <v/>
      </c>
      <c r="BE548" s="119" t="str">
        <f>IF(OR(F$10="", $B548="", F548="", BE$9=""), "", IFERROR(WORKDAY((DATE(YEAR($B548), MONTH($B548)+INDEX(Settings!$AM$19:$AM$33, MATCH(F$10, Settings!$Y$19:$Y$33, 0)), IF(INDEX(Settings!$AQ$19:$AQ$33, MATCH(F$10, Settings!$Y$19:$Y$33, 0))=0, DAY($B548), INDEX(Settings!$AQ$19:$AQ$33, MATCH(F$10, Settings!$Y$19:$Y$33, 0))))-1), 1, Settings!$AY$23:$AY$38), ""))</f>
        <v/>
      </c>
      <c r="BF548" s="119" t="str">
        <f>IF(OR(G$10="", $B548="", G548="", BF$9=""), "", IFERROR(WORKDAY((DATE(YEAR($B548), MONTH($B548)+INDEX(Settings!$AM$19:$AM$33, MATCH(G$10, Settings!$Y$19:$Y$33, 0)), IF(INDEX(Settings!$AQ$19:$AQ$33, MATCH(G$10, Settings!$Y$19:$Y$33, 0))=0, DAY($B548), INDEX(Settings!$AQ$19:$AQ$33, MATCH(G$10, Settings!$Y$19:$Y$33, 0))))-1), 1, Settings!$AY$23:$AY$38), ""))</f>
        <v/>
      </c>
      <c r="BG548" s="119" t="str">
        <f>IF(OR(H$10="", $B548="", H548="", BG$9=""), "", IFERROR(WORKDAY((DATE(YEAR($B548), MONTH($B548)+INDEX(Settings!$AM$19:$AM$33, MATCH(H$10, Settings!$Y$19:$Y$33, 0)), IF(INDEX(Settings!$AQ$19:$AQ$33, MATCH(H$10, Settings!$Y$19:$Y$33, 0))=0, DAY($B548), INDEX(Settings!$AQ$19:$AQ$33, MATCH(H$10, Settings!$Y$19:$Y$33, 0))))-1), 1, Settings!$AY$23:$AY$38), ""))</f>
        <v/>
      </c>
      <c r="BH548" s="119" t="str">
        <f>IF(OR(I$10="", $B548="", I548="", BH$9=""), "", IFERROR(WORKDAY((DATE(YEAR($B548), MONTH($B548)+INDEX(Settings!$AM$19:$AM$33, MATCH(I$10, Settings!$Y$19:$Y$33, 0)), IF(INDEX(Settings!$AQ$19:$AQ$33, MATCH(I$10, Settings!$Y$19:$Y$33, 0))=0, DAY($B548), INDEX(Settings!$AQ$19:$AQ$33, MATCH(I$10, Settings!$Y$19:$Y$33, 0))))-1), 1, Settings!$AY$23:$AY$38), ""))</f>
        <v/>
      </c>
      <c r="BI548" s="119" t="str">
        <f>IF(OR(J$10="", $B548="", J548="", BI$9=""), "", IFERROR(WORKDAY((DATE(YEAR($B548), MONTH($B548)+INDEX(Settings!$AM$19:$AM$33, MATCH(J$10, Settings!$Y$19:$Y$33, 0)), IF(INDEX(Settings!$AQ$19:$AQ$33, MATCH(J$10, Settings!$Y$19:$Y$33, 0))=0, DAY($B548), INDEX(Settings!$AQ$19:$AQ$33, MATCH(J$10, Settings!$Y$19:$Y$33, 0))))-1), 1, Settings!$AY$23:$AY$38), ""))</f>
        <v/>
      </c>
      <c r="BJ548" s="119" t="str">
        <f>IF(OR(K$10="", $B548="", K548="", BJ$9=""), "", IFERROR(WORKDAY((DATE(YEAR($B548), MONTH($B548)+INDEX(Settings!$AM$19:$AM$33, MATCH(K$10, Settings!$Y$19:$Y$33, 0)), IF(INDEX(Settings!$AQ$19:$AQ$33, MATCH(K$10, Settings!$Y$19:$Y$33, 0))=0, DAY($B548), INDEX(Settings!$AQ$19:$AQ$33, MATCH(K$10, Settings!$Y$19:$Y$33, 0))))-1), 1, Settings!$AY$23:$AY$38), ""))</f>
        <v/>
      </c>
      <c r="BK548" s="119" t="str">
        <f>IF(OR(L$10="", $B548="", L548="", BK$9=""), "", IFERROR(WORKDAY((DATE(YEAR($B548), MONTH($B548)+INDEX(Settings!$AM$19:$AM$33, MATCH(L$10, Settings!$Y$19:$Y$33, 0)), IF(INDEX(Settings!$AQ$19:$AQ$33, MATCH(L$10, Settings!$Y$19:$Y$33, 0))=0, DAY($B548), INDEX(Settings!$AQ$19:$AQ$33, MATCH(L$10, Settings!$Y$19:$Y$33, 0))))-1), 1, Settings!$AY$23:$AY$38), ""))</f>
        <v/>
      </c>
      <c r="BL548" s="119" t="str">
        <f>IF(OR(M$10="", $B548="", M548="", BL$9=""), "", IFERROR(WORKDAY((DATE(YEAR($B548), MONTH($B548)+INDEX(Settings!$AM$19:$AM$33, MATCH(M$10, Settings!$Y$19:$Y$33, 0)), IF(INDEX(Settings!$AQ$19:$AQ$33, MATCH(M$10, Settings!$Y$19:$Y$33, 0))=0, DAY($B548), INDEX(Settings!$AQ$19:$AQ$33, MATCH(M$10, Settings!$Y$19:$Y$33, 0))))-1), 1, Settings!$AY$23:$AY$38), ""))</f>
        <v/>
      </c>
      <c r="BM548" s="119" t="str">
        <f>IF(OR(N$10="", $B548="", N548="", BM$9=""), "", IFERROR(WORKDAY((DATE(YEAR($B548), MONTH($B548)+INDEX(Settings!$AM$19:$AM$33, MATCH(N$10, Settings!$Y$19:$Y$33, 0)), IF(INDEX(Settings!$AQ$19:$AQ$33, MATCH(N$10, Settings!$Y$19:$Y$33, 0))=0, DAY($B548), INDEX(Settings!$AQ$19:$AQ$33, MATCH(N$10, Settings!$Y$19:$Y$33, 0))))-1), 1, Settings!$AY$23:$AY$38), ""))</f>
        <v/>
      </c>
      <c r="BN548" s="119" t="str">
        <f>IF(OR(O$10="", $B548="", O548="", BN$9=""), "", IFERROR(WORKDAY((DATE(YEAR($B548), MONTH($B548)+INDEX(Settings!$AM$19:$AM$33, MATCH(O$10, Settings!$Y$19:$Y$33, 0)), IF(INDEX(Settings!$AQ$19:$AQ$33, MATCH(O$10, Settings!$Y$19:$Y$33, 0))=0, DAY($B548), INDEX(Settings!$AQ$19:$AQ$33, MATCH(O$10, Settings!$Y$19:$Y$33, 0))))-1), 1, Settings!$AY$23:$AY$38), ""))</f>
        <v/>
      </c>
      <c r="BO548" s="119" t="str">
        <f>IF(OR(P$10="", $B548="", P548="", BO$9=""), "", IFERROR(WORKDAY((DATE(YEAR($B548), MONTH($B548)+INDEX(Settings!$AM$19:$AM$33, MATCH(P$10, Settings!$Y$19:$Y$33, 0)), IF(INDEX(Settings!$AQ$19:$AQ$33, MATCH(P$10, Settings!$Y$19:$Y$33, 0))=0, DAY($B548), INDEX(Settings!$AQ$19:$AQ$33, MATCH(P$10, Settings!$Y$19:$Y$33, 0))))-1), 1, Settings!$AY$23:$AY$38), ""))</f>
        <v/>
      </c>
      <c r="BP548" s="120" t="str">
        <f>IF(OR(Q$10="", $B548="", Q548="", BP$9=""), "", IFERROR(WORKDAY((DATE(YEAR($B548), MONTH($B548)+INDEX(Settings!$AM$19:$AM$33, MATCH(Q$10, Settings!$Y$19:$Y$33, 0)), IF(INDEX(Settings!$AQ$19:$AQ$33, MATCH(Q$10, Settings!$Y$19:$Y$33, 0))=0, DAY($B548), INDEX(Settings!$AQ$19:$AQ$33, MATCH(Q$10, Settings!$Y$19:$Y$33, 0))))-1), 1, Settings!$AY$23:$AY$38), ""))</f>
        <v/>
      </c>
      <c r="BR548" s="118" t="str">
        <f>IF(BB548="", "", IF(BB548&lt;=$B548, WORKDAY(DATE(YEAR($BB548), MONTH(BB548)+1, DAY(BB548)-1), 1, Settings!$AY$23:$AY$38), BB548))</f>
        <v/>
      </c>
      <c r="BS548" s="119" t="str">
        <f>IF(BC548="", "", IF(BC548&lt;=$B548, WORKDAY(DATE(YEAR($BB548), MONTH(BC548)+1, DAY(BC548)-1), 1, Settings!$AY$23:$AY$38), BC548))</f>
        <v/>
      </c>
      <c r="BT548" s="119" t="str">
        <f>IF(BD548="", "", IF(BD548&lt;=$B548, WORKDAY(DATE(YEAR($BB548), MONTH(BD548)+1, DAY(BD548)-1), 1, Settings!$AY$23:$AY$38), BD548))</f>
        <v/>
      </c>
      <c r="BU548" s="119" t="str">
        <f>IF(BE548="", "", IF(BE548&lt;=$B548, WORKDAY(DATE(YEAR($BB548), MONTH(BE548)+1, DAY(BE548)-1), 1, Settings!$AY$23:$AY$38), BE548))</f>
        <v/>
      </c>
      <c r="BV548" s="119" t="str">
        <f>IF(BF548="", "", IF(BF548&lt;=$B548, WORKDAY(DATE(YEAR($BB548), MONTH(BF548)+1, DAY(BF548)-1), 1, Settings!$AY$23:$AY$38), BF548))</f>
        <v/>
      </c>
      <c r="BW548" s="119" t="str">
        <f>IF(BG548="", "", IF(BG548&lt;=$B548, WORKDAY(DATE(YEAR($BB548), MONTH(BG548)+1, DAY(BG548)-1), 1, Settings!$AY$23:$AY$38), BG548))</f>
        <v/>
      </c>
      <c r="BX548" s="119" t="str">
        <f>IF(BH548="", "", IF(BH548&lt;=$B548, WORKDAY(DATE(YEAR($BB548), MONTH(BH548)+1, DAY(BH548)-1), 1, Settings!$AY$23:$AY$38), BH548))</f>
        <v/>
      </c>
      <c r="BY548" s="119" t="str">
        <f>IF(BI548="", "", IF(BI548&lt;=$B548, WORKDAY(DATE(YEAR($BB548), MONTH(BI548)+1, DAY(BI548)-1), 1, Settings!$AY$23:$AY$38), BI548))</f>
        <v/>
      </c>
      <c r="BZ548" s="119" t="str">
        <f>IF(BJ548="", "", IF(BJ548&lt;=$B548, WORKDAY(DATE(YEAR($BB548), MONTH(BJ548)+1, DAY(BJ548)-1), 1, Settings!$AY$23:$AY$38), BJ548))</f>
        <v/>
      </c>
      <c r="CA548" s="119" t="str">
        <f>IF(BK548="", "", IF(BK548&lt;=$B548, WORKDAY(DATE(YEAR($BB548), MONTH(BK548)+1, DAY(BK548)-1), 1, Settings!$AY$23:$AY$38), BK548))</f>
        <v/>
      </c>
      <c r="CB548" s="119" t="str">
        <f>IF(BL548="", "", IF(BL548&lt;=$B548, WORKDAY(DATE(YEAR($BB548), MONTH(BL548)+1, DAY(BL548)-1), 1, Settings!$AY$23:$AY$38), BL548))</f>
        <v/>
      </c>
      <c r="CC548" s="119" t="str">
        <f>IF(BM548="", "", IF(BM548&lt;=$B548, WORKDAY(DATE(YEAR($BB548), MONTH(BM548)+1, DAY(BM548)-1), 1, Settings!$AY$23:$AY$38), BM548))</f>
        <v/>
      </c>
      <c r="CD548" s="119" t="str">
        <f>IF(BN548="", "", IF(BN548&lt;=$B548, WORKDAY(DATE(YEAR($BB548), MONTH(BN548)+1, DAY(BN548)-1), 1, Settings!$AY$23:$AY$38), BN548))</f>
        <v/>
      </c>
      <c r="CE548" s="119" t="str">
        <f>IF(BO548="", "", IF(BO548&lt;=$B548, WORKDAY(DATE(YEAR($BB548), MONTH(BO548)+1, DAY(BO548)-1), 1, Settings!$AY$23:$AY$38), BO548))</f>
        <v/>
      </c>
      <c r="CF548" s="120" t="str">
        <f>IF(BP548="", "", IF(BP548&lt;=$B548, WORKDAY(DATE(YEAR($BB548), MONTH(BP548)+1, DAY(BP548)-1), 1, Settings!$AY$23:$AY$38), BP548))</f>
        <v/>
      </c>
      <c r="CH548" s="48" t="str">
        <f t="shared" si="252"/>
        <v/>
      </c>
      <c r="CI548" s="49" t="str">
        <f t="shared" si="253"/>
        <v/>
      </c>
      <c r="CJ548" s="49" t="str">
        <f t="shared" si="254"/>
        <v/>
      </c>
      <c r="CK548" s="49" t="str">
        <f t="shared" si="255"/>
        <v/>
      </c>
      <c r="CL548" s="49" t="str">
        <f t="shared" si="256"/>
        <v/>
      </c>
      <c r="CM548" s="49" t="str">
        <f t="shared" si="257"/>
        <v/>
      </c>
      <c r="CN548" s="49" t="str">
        <f t="shared" si="258"/>
        <v/>
      </c>
      <c r="CO548" s="49" t="str">
        <f t="shared" si="259"/>
        <v/>
      </c>
      <c r="CP548" s="49" t="str">
        <f t="shared" si="260"/>
        <v/>
      </c>
      <c r="CQ548" s="49" t="str">
        <f t="shared" si="261"/>
        <v/>
      </c>
      <c r="CR548" s="49" t="str">
        <f t="shared" si="262"/>
        <v/>
      </c>
      <c r="CS548" s="49" t="str">
        <f t="shared" si="263"/>
        <v/>
      </c>
      <c r="CT548" s="49" t="str">
        <f t="shared" si="264"/>
        <v/>
      </c>
      <c r="CU548" s="49" t="str">
        <f t="shared" si="265"/>
        <v/>
      </c>
      <c r="CV548" s="16" t="str">
        <f t="shared" si="266"/>
        <v/>
      </c>
      <c r="CX548" s="48" t="str">
        <f t="shared" si="267"/>
        <v/>
      </c>
      <c r="CY548" s="49" t="str">
        <f t="shared" si="268"/>
        <v/>
      </c>
      <c r="CZ548" s="49" t="str">
        <f t="shared" si="269"/>
        <v/>
      </c>
      <c r="DA548" s="49" t="str">
        <f t="shared" si="270"/>
        <v/>
      </c>
      <c r="DB548" s="49" t="str">
        <f t="shared" si="271"/>
        <v/>
      </c>
      <c r="DC548" s="49" t="str">
        <f t="shared" si="272"/>
        <v/>
      </c>
      <c r="DD548" s="49" t="str">
        <f t="shared" si="273"/>
        <v/>
      </c>
      <c r="DE548" s="49" t="str">
        <f t="shared" si="274"/>
        <v/>
      </c>
      <c r="DF548" s="49" t="str">
        <f t="shared" si="275"/>
        <v/>
      </c>
      <c r="DG548" s="49" t="str">
        <f t="shared" si="276"/>
        <v/>
      </c>
      <c r="DH548" s="49" t="str">
        <f t="shared" si="277"/>
        <v/>
      </c>
      <c r="DI548" s="49" t="str">
        <f t="shared" si="278"/>
        <v/>
      </c>
      <c r="DJ548" s="49" t="str">
        <f t="shared" si="279"/>
        <v/>
      </c>
      <c r="DK548" s="49" t="str">
        <f t="shared" si="280"/>
        <v/>
      </c>
      <c r="DL548" s="16" t="str">
        <f t="shared" si="281"/>
        <v/>
      </c>
      <c r="DN548" s="17" t="str">
        <f t="shared" si="282"/>
        <v>Dec 2020</v>
      </c>
    </row>
    <row r="549" spans="1:118" x14ac:dyDescent="0.25">
      <c r="A549" s="30"/>
      <c r="B549" s="102">
        <f>IF(B548="", "", IFERROR(IF(B548+1&gt;Settings!$G$25, "", B548+1), ""))</f>
        <v>44185</v>
      </c>
      <c r="C549" s="294"/>
      <c r="D549" s="295"/>
      <c r="E549" s="295"/>
      <c r="F549" s="295"/>
      <c r="G549" s="295"/>
      <c r="H549" s="295"/>
      <c r="I549" s="295"/>
      <c r="J549" s="295"/>
      <c r="K549" s="295"/>
      <c r="L549" s="295"/>
      <c r="M549" s="295"/>
      <c r="N549" s="295"/>
      <c r="O549" s="295"/>
      <c r="P549" s="295"/>
      <c r="Q549" s="296"/>
      <c r="R549" s="30"/>
      <c r="T549" s="17" t="str">
        <f>IF($B549="", "", IF($B549&lt;Settings!$G$23, "Old", "New"))</f>
        <v>New</v>
      </c>
      <c r="AL549" s="118" t="str">
        <f>IF(OR($B549="", C549="", C$10="", AL$9), "", IFERROR($B549+INDEX(Settings!$AF$19:$AF$33, MATCH(C$10, Settings!$Y$19:$Y$33, 0))+IF(INDEX(Settings!$AI$19:$AI$33, MATCH(C$10, Settings!$Y$19:$Y$33, 0))="", 0, INDEX($AO$2:$AU$8, MATCH(TEXT($B549, "ddd"), $AN$2:$AN$8, 0), MATCH(INDEX(Settings!$AI$19:$AI$33, MATCH(C$10, Settings!$Y$19:$Y$33, 0)), $AO$1:$AU$1, 0))), 0))</f>
        <v/>
      </c>
      <c r="AM549" s="119" t="str">
        <f>IF(OR($B549="", D549="", D$10="", AM$9), "", IFERROR($B549+INDEX(Settings!$AF$19:$AF$33, MATCH(D$10, Settings!$Y$19:$Y$33, 0))+IF(INDEX(Settings!$AI$19:$AI$33, MATCH(D$10, Settings!$Y$19:$Y$33, 0))="", 0, INDEX($AO$2:$AU$8, MATCH(TEXT($B549, "ddd"), $AN$2:$AN$8, 0), MATCH(INDEX(Settings!$AI$19:$AI$33, MATCH(D$10, Settings!$Y$19:$Y$33, 0)), $AO$1:$AU$1, 0))), 0))</f>
        <v/>
      </c>
      <c r="AN549" s="119" t="str">
        <f>IF(OR($B549="", E549="", E$10="", AN$9), "", IFERROR($B549+INDEX(Settings!$AF$19:$AF$33, MATCH(E$10, Settings!$Y$19:$Y$33, 0))+IF(INDEX(Settings!$AI$19:$AI$33, MATCH(E$10, Settings!$Y$19:$Y$33, 0))="", 0, INDEX($AO$2:$AU$8, MATCH(TEXT($B549, "ddd"), $AN$2:$AN$8, 0), MATCH(INDEX(Settings!$AI$19:$AI$33, MATCH(E$10, Settings!$Y$19:$Y$33, 0)), $AO$1:$AU$1, 0))), 0))</f>
        <v/>
      </c>
      <c r="AO549" s="119" t="str">
        <f>IF(OR($B549="", F549="", F$10="", AO$9), "", IFERROR($B549+INDEX(Settings!$AF$19:$AF$33, MATCH(F$10, Settings!$Y$19:$Y$33, 0))+IF(INDEX(Settings!$AI$19:$AI$33, MATCH(F$10, Settings!$Y$19:$Y$33, 0))="", 0, INDEX($AO$2:$AU$8, MATCH(TEXT($B549, "ddd"), $AN$2:$AN$8, 0), MATCH(INDEX(Settings!$AI$19:$AI$33, MATCH(F$10, Settings!$Y$19:$Y$33, 0)), $AO$1:$AU$1, 0))), 0))</f>
        <v/>
      </c>
      <c r="AP549" s="119" t="str">
        <f>IF(OR($B549="", G549="", G$10="", AP$9), "", IFERROR($B549+INDEX(Settings!$AF$19:$AF$33, MATCH(G$10, Settings!$Y$19:$Y$33, 0))+IF(INDEX(Settings!$AI$19:$AI$33, MATCH(G$10, Settings!$Y$19:$Y$33, 0))="", 0, INDEX($AO$2:$AU$8, MATCH(TEXT($B549, "ddd"), $AN$2:$AN$8, 0), MATCH(INDEX(Settings!$AI$19:$AI$33, MATCH(G$10, Settings!$Y$19:$Y$33, 0)), $AO$1:$AU$1, 0))), 0))</f>
        <v/>
      </c>
      <c r="AQ549" s="119" t="str">
        <f>IF(OR($B549="", H549="", H$10="", AQ$9), "", IFERROR($B549+INDEX(Settings!$AF$19:$AF$33, MATCH(H$10, Settings!$Y$19:$Y$33, 0))+IF(INDEX(Settings!$AI$19:$AI$33, MATCH(H$10, Settings!$Y$19:$Y$33, 0))="", 0, INDEX($AO$2:$AU$8, MATCH(TEXT($B549, "ddd"), $AN$2:$AN$8, 0), MATCH(INDEX(Settings!$AI$19:$AI$33, MATCH(H$10, Settings!$Y$19:$Y$33, 0)), $AO$1:$AU$1, 0))), 0))</f>
        <v/>
      </c>
      <c r="AR549" s="119" t="str">
        <f>IF(OR($B549="", I549="", I$10="", AR$9), "", IFERROR($B549+INDEX(Settings!$AF$19:$AF$33, MATCH(I$10, Settings!$Y$19:$Y$33, 0))+IF(INDEX(Settings!$AI$19:$AI$33, MATCH(I$10, Settings!$Y$19:$Y$33, 0))="", 0, INDEX($AO$2:$AU$8, MATCH(TEXT($B549, "ddd"), $AN$2:$AN$8, 0), MATCH(INDEX(Settings!$AI$19:$AI$33, MATCH(I$10, Settings!$Y$19:$Y$33, 0)), $AO$1:$AU$1, 0))), 0))</f>
        <v/>
      </c>
      <c r="AS549" s="119" t="str">
        <f>IF(OR($B549="", J549="", J$10="", AS$9), "", IFERROR($B549+INDEX(Settings!$AF$19:$AF$33, MATCH(J$10, Settings!$Y$19:$Y$33, 0))+IF(INDEX(Settings!$AI$19:$AI$33, MATCH(J$10, Settings!$Y$19:$Y$33, 0))="", 0, INDEX($AO$2:$AU$8, MATCH(TEXT($B549, "ddd"), $AN$2:$AN$8, 0), MATCH(INDEX(Settings!$AI$19:$AI$33, MATCH(J$10, Settings!$Y$19:$Y$33, 0)), $AO$1:$AU$1, 0))), 0))</f>
        <v/>
      </c>
      <c r="AT549" s="119" t="str">
        <f>IF(OR($B549="", K549="", K$10="", AT$9), "", IFERROR($B549+INDEX(Settings!$AF$19:$AF$33, MATCH(K$10, Settings!$Y$19:$Y$33, 0))+IF(INDEX(Settings!$AI$19:$AI$33, MATCH(K$10, Settings!$Y$19:$Y$33, 0))="", 0, INDEX($AO$2:$AU$8, MATCH(TEXT($B549, "ddd"), $AN$2:$AN$8, 0), MATCH(INDEX(Settings!$AI$19:$AI$33, MATCH(K$10, Settings!$Y$19:$Y$33, 0)), $AO$1:$AU$1, 0))), 0))</f>
        <v/>
      </c>
      <c r="AU549" s="119" t="str">
        <f>IF(OR($B549="", L549="", L$10="", AU$9), "", IFERROR($B549+INDEX(Settings!$AF$19:$AF$33, MATCH(L$10, Settings!$Y$19:$Y$33, 0))+IF(INDEX(Settings!$AI$19:$AI$33, MATCH(L$10, Settings!$Y$19:$Y$33, 0))="", 0, INDEX($AO$2:$AU$8, MATCH(TEXT($B549, "ddd"), $AN$2:$AN$8, 0), MATCH(INDEX(Settings!$AI$19:$AI$33, MATCH(L$10, Settings!$Y$19:$Y$33, 0)), $AO$1:$AU$1, 0))), 0))</f>
        <v/>
      </c>
      <c r="AV549" s="119" t="str">
        <f>IF(OR($B549="", M549="", M$10="", AV$9), "", IFERROR($B549+INDEX(Settings!$AF$19:$AF$33, MATCH(M$10, Settings!$Y$19:$Y$33, 0))+IF(INDEX(Settings!$AI$19:$AI$33, MATCH(M$10, Settings!$Y$19:$Y$33, 0))="", 0, INDEX($AO$2:$AU$8, MATCH(TEXT($B549, "ddd"), $AN$2:$AN$8, 0), MATCH(INDEX(Settings!$AI$19:$AI$33, MATCH(M$10, Settings!$Y$19:$Y$33, 0)), $AO$1:$AU$1, 0))), 0))</f>
        <v/>
      </c>
      <c r="AW549" s="119" t="str">
        <f>IF(OR($B549="", N549="", N$10="", AW$9), "", IFERROR($B549+INDEX(Settings!$AF$19:$AF$33, MATCH(N$10, Settings!$Y$19:$Y$33, 0))+IF(INDEX(Settings!$AI$19:$AI$33, MATCH(N$10, Settings!$Y$19:$Y$33, 0))="", 0, INDEX($AO$2:$AU$8, MATCH(TEXT($B549, "ddd"), $AN$2:$AN$8, 0), MATCH(INDEX(Settings!$AI$19:$AI$33, MATCH(N$10, Settings!$Y$19:$Y$33, 0)), $AO$1:$AU$1, 0))), 0))</f>
        <v/>
      </c>
      <c r="AX549" s="119" t="str">
        <f>IF(OR($B549="", O549="", O$10="", AX$9), "", IFERROR($B549+INDEX(Settings!$AF$19:$AF$33, MATCH(O$10, Settings!$Y$19:$Y$33, 0))+IF(INDEX(Settings!$AI$19:$AI$33, MATCH(O$10, Settings!$Y$19:$Y$33, 0))="", 0, INDEX($AO$2:$AU$8, MATCH(TEXT($B549, "ddd"), $AN$2:$AN$8, 0), MATCH(INDEX(Settings!$AI$19:$AI$33, MATCH(O$10, Settings!$Y$19:$Y$33, 0)), $AO$1:$AU$1, 0))), 0))</f>
        <v/>
      </c>
      <c r="AY549" s="119" t="str">
        <f>IF(OR($B549="", P549="", P$10="", AY$9), "", IFERROR($B549+INDEX(Settings!$AF$19:$AF$33, MATCH(P$10, Settings!$Y$19:$Y$33, 0))+IF(INDEX(Settings!$AI$19:$AI$33, MATCH(P$10, Settings!$Y$19:$Y$33, 0))="", 0, INDEX($AO$2:$AU$8, MATCH(TEXT($B549, "ddd"), $AN$2:$AN$8, 0), MATCH(INDEX(Settings!$AI$19:$AI$33, MATCH(P$10, Settings!$Y$19:$Y$33, 0)), $AO$1:$AU$1, 0))), 0))</f>
        <v/>
      </c>
      <c r="AZ549" s="120" t="str">
        <f>IF(OR($B549="", Q549="", Q$10="", AZ$9), "", IFERROR($B549+INDEX(Settings!$AF$19:$AF$33, MATCH(Q$10, Settings!$Y$19:$Y$33, 0))+IF(INDEX(Settings!$AI$19:$AI$33, MATCH(Q$10, Settings!$Y$19:$Y$33, 0))="", 0, INDEX($AO$2:$AU$8, MATCH(TEXT($B549, "ddd"), $AN$2:$AN$8, 0), MATCH(INDEX(Settings!$AI$19:$AI$33, MATCH(Q$10, Settings!$Y$19:$Y$33, 0)), $AO$1:$AU$1, 0))), 0))</f>
        <v/>
      </c>
      <c r="BB549" s="118" t="str">
        <f>IF(OR(C$10="", $B549="", C549="", BB$9=""), "", IFERROR(WORKDAY((DATE(YEAR($B549), MONTH($B549)+INDEX(Settings!$AM$19:$AM$33, MATCH(C$10, Settings!$Y$19:$Y$33, 0)), IF(INDEX(Settings!$AQ$19:$AQ$33, MATCH(C$10, Settings!$Y$19:$Y$33, 0))=0, DAY($B549), INDEX(Settings!$AQ$19:$AQ$33, MATCH(C$10, Settings!$Y$19:$Y$33, 0))))-1), 1, Settings!$AY$23:$AY$38), ""))</f>
        <v/>
      </c>
      <c r="BC549" s="119" t="str">
        <f>IF(OR(D$10="", $B549="", D549="", BC$9=""), "", IFERROR(WORKDAY((DATE(YEAR($B549), MONTH($B549)+INDEX(Settings!$AM$19:$AM$33, MATCH(D$10, Settings!$Y$19:$Y$33, 0)), IF(INDEX(Settings!$AQ$19:$AQ$33, MATCH(D$10, Settings!$Y$19:$Y$33, 0))=0, DAY($B549), INDEX(Settings!$AQ$19:$AQ$33, MATCH(D$10, Settings!$Y$19:$Y$33, 0))))-1), 1, Settings!$AY$23:$AY$38), ""))</f>
        <v/>
      </c>
      <c r="BD549" s="119" t="str">
        <f>IF(OR(E$10="", $B549="", E549="", BD$9=""), "", IFERROR(WORKDAY((DATE(YEAR($B549), MONTH($B549)+INDEX(Settings!$AM$19:$AM$33, MATCH(E$10, Settings!$Y$19:$Y$33, 0)), IF(INDEX(Settings!$AQ$19:$AQ$33, MATCH(E$10, Settings!$Y$19:$Y$33, 0))=0, DAY($B549), INDEX(Settings!$AQ$19:$AQ$33, MATCH(E$10, Settings!$Y$19:$Y$33, 0))))-1), 1, Settings!$AY$23:$AY$38), ""))</f>
        <v/>
      </c>
      <c r="BE549" s="119" t="str">
        <f>IF(OR(F$10="", $B549="", F549="", BE$9=""), "", IFERROR(WORKDAY((DATE(YEAR($B549), MONTH($B549)+INDEX(Settings!$AM$19:$AM$33, MATCH(F$10, Settings!$Y$19:$Y$33, 0)), IF(INDEX(Settings!$AQ$19:$AQ$33, MATCH(F$10, Settings!$Y$19:$Y$33, 0))=0, DAY($B549), INDEX(Settings!$AQ$19:$AQ$33, MATCH(F$10, Settings!$Y$19:$Y$33, 0))))-1), 1, Settings!$AY$23:$AY$38), ""))</f>
        <v/>
      </c>
      <c r="BF549" s="119" t="str">
        <f>IF(OR(G$10="", $B549="", G549="", BF$9=""), "", IFERROR(WORKDAY((DATE(YEAR($B549), MONTH($B549)+INDEX(Settings!$AM$19:$AM$33, MATCH(G$10, Settings!$Y$19:$Y$33, 0)), IF(INDEX(Settings!$AQ$19:$AQ$33, MATCH(G$10, Settings!$Y$19:$Y$33, 0))=0, DAY($B549), INDEX(Settings!$AQ$19:$AQ$33, MATCH(G$10, Settings!$Y$19:$Y$33, 0))))-1), 1, Settings!$AY$23:$AY$38), ""))</f>
        <v/>
      </c>
      <c r="BG549" s="119" t="str">
        <f>IF(OR(H$10="", $B549="", H549="", BG$9=""), "", IFERROR(WORKDAY((DATE(YEAR($B549), MONTH($B549)+INDEX(Settings!$AM$19:$AM$33, MATCH(H$10, Settings!$Y$19:$Y$33, 0)), IF(INDEX(Settings!$AQ$19:$AQ$33, MATCH(H$10, Settings!$Y$19:$Y$33, 0))=0, DAY($B549), INDEX(Settings!$AQ$19:$AQ$33, MATCH(H$10, Settings!$Y$19:$Y$33, 0))))-1), 1, Settings!$AY$23:$AY$38), ""))</f>
        <v/>
      </c>
      <c r="BH549" s="119" t="str">
        <f>IF(OR(I$10="", $B549="", I549="", BH$9=""), "", IFERROR(WORKDAY((DATE(YEAR($B549), MONTH($B549)+INDEX(Settings!$AM$19:$AM$33, MATCH(I$10, Settings!$Y$19:$Y$33, 0)), IF(INDEX(Settings!$AQ$19:$AQ$33, MATCH(I$10, Settings!$Y$19:$Y$33, 0))=0, DAY($B549), INDEX(Settings!$AQ$19:$AQ$33, MATCH(I$10, Settings!$Y$19:$Y$33, 0))))-1), 1, Settings!$AY$23:$AY$38), ""))</f>
        <v/>
      </c>
      <c r="BI549" s="119" t="str">
        <f>IF(OR(J$10="", $B549="", J549="", BI$9=""), "", IFERROR(WORKDAY((DATE(YEAR($B549), MONTH($B549)+INDEX(Settings!$AM$19:$AM$33, MATCH(J$10, Settings!$Y$19:$Y$33, 0)), IF(INDEX(Settings!$AQ$19:$AQ$33, MATCH(J$10, Settings!$Y$19:$Y$33, 0))=0, DAY($B549), INDEX(Settings!$AQ$19:$AQ$33, MATCH(J$10, Settings!$Y$19:$Y$33, 0))))-1), 1, Settings!$AY$23:$AY$38), ""))</f>
        <v/>
      </c>
      <c r="BJ549" s="119" t="str">
        <f>IF(OR(K$10="", $B549="", K549="", BJ$9=""), "", IFERROR(WORKDAY((DATE(YEAR($B549), MONTH($B549)+INDEX(Settings!$AM$19:$AM$33, MATCH(K$10, Settings!$Y$19:$Y$33, 0)), IF(INDEX(Settings!$AQ$19:$AQ$33, MATCH(K$10, Settings!$Y$19:$Y$33, 0))=0, DAY($B549), INDEX(Settings!$AQ$19:$AQ$33, MATCH(K$10, Settings!$Y$19:$Y$33, 0))))-1), 1, Settings!$AY$23:$AY$38), ""))</f>
        <v/>
      </c>
      <c r="BK549" s="119" t="str">
        <f>IF(OR(L$10="", $B549="", L549="", BK$9=""), "", IFERROR(WORKDAY((DATE(YEAR($B549), MONTH($B549)+INDEX(Settings!$AM$19:$AM$33, MATCH(L$10, Settings!$Y$19:$Y$33, 0)), IF(INDEX(Settings!$AQ$19:$AQ$33, MATCH(L$10, Settings!$Y$19:$Y$33, 0))=0, DAY($B549), INDEX(Settings!$AQ$19:$AQ$33, MATCH(L$10, Settings!$Y$19:$Y$33, 0))))-1), 1, Settings!$AY$23:$AY$38), ""))</f>
        <v/>
      </c>
      <c r="BL549" s="119" t="str">
        <f>IF(OR(M$10="", $B549="", M549="", BL$9=""), "", IFERROR(WORKDAY((DATE(YEAR($B549), MONTH($B549)+INDEX(Settings!$AM$19:$AM$33, MATCH(M$10, Settings!$Y$19:$Y$33, 0)), IF(INDEX(Settings!$AQ$19:$AQ$33, MATCH(M$10, Settings!$Y$19:$Y$33, 0))=0, DAY($B549), INDEX(Settings!$AQ$19:$AQ$33, MATCH(M$10, Settings!$Y$19:$Y$33, 0))))-1), 1, Settings!$AY$23:$AY$38), ""))</f>
        <v/>
      </c>
      <c r="BM549" s="119" t="str">
        <f>IF(OR(N$10="", $B549="", N549="", BM$9=""), "", IFERROR(WORKDAY((DATE(YEAR($B549), MONTH($B549)+INDEX(Settings!$AM$19:$AM$33, MATCH(N$10, Settings!$Y$19:$Y$33, 0)), IF(INDEX(Settings!$AQ$19:$AQ$33, MATCH(N$10, Settings!$Y$19:$Y$33, 0))=0, DAY($B549), INDEX(Settings!$AQ$19:$AQ$33, MATCH(N$10, Settings!$Y$19:$Y$33, 0))))-1), 1, Settings!$AY$23:$AY$38), ""))</f>
        <v/>
      </c>
      <c r="BN549" s="119" t="str">
        <f>IF(OR(O$10="", $B549="", O549="", BN$9=""), "", IFERROR(WORKDAY((DATE(YEAR($B549), MONTH($B549)+INDEX(Settings!$AM$19:$AM$33, MATCH(O$10, Settings!$Y$19:$Y$33, 0)), IF(INDEX(Settings!$AQ$19:$AQ$33, MATCH(O$10, Settings!$Y$19:$Y$33, 0))=0, DAY($B549), INDEX(Settings!$AQ$19:$AQ$33, MATCH(O$10, Settings!$Y$19:$Y$33, 0))))-1), 1, Settings!$AY$23:$AY$38), ""))</f>
        <v/>
      </c>
      <c r="BO549" s="119" t="str">
        <f>IF(OR(P$10="", $B549="", P549="", BO$9=""), "", IFERROR(WORKDAY((DATE(YEAR($B549), MONTH($B549)+INDEX(Settings!$AM$19:$AM$33, MATCH(P$10, Settings!$Y$19:$Y$33, 0)), IF(INDEX(Settings!$AQ$19:$AQ$33, MATCH(P$10, Settings!$Y$19:$Y$33, 0))=0, DAY($B549), INDEX(Settings!$AQ$19:$AQ$33, MATCH(P$10, Settings!$Y$19:$Y$33, 0))))-1), 1, Settings!$AY$23:$AY$38), ""))</f>
        <v/>
      </c>
      <c r="BP549" s="120" t="str">
        <f>IF(OR(Q$10="", $B549="", Q549="", BP$9=""), "", IFERROR(WORKDAY((DATE(YEAR($B549), MONTH($B549)+INDEX(Settings!$AM$19:$AM$33, MATCH(Q$10, Settings!$Y$19:$Y$33, 0)), IF(INDEX(Settings!$AQ$19:$AQ$33, MATCH(Q$10, Settings!$Y$19:$Y$33, 0))=0, DAY($B549), INDEX(Settings!$AQ$19:$AQ$33, MATCH(Q$10, Settings!$Y$19:$Y$33, 0))))-1), 1, Settings!$AY$23:$AY$38), ""))</f>
        <v/>
      </c>
      <c r="BR549" s="118" t="str">
        <f>IF(BB549="", "", IF(BB549&lt;=$B549, WORKDAY(DATE(YEAR($BB549), MONTH(BB549)+1, DAY(BB549)-1), 1, Settings!$AY$23:$AY$38), BB549))</f>
        <v/>
      </c>
      <c r="BS549" s="119" t="str">
        <f>IF(BC549="", "", IF(BC549&lt;=$B549, WORKDAY(DATE(YEAR($BB549), MONTH(BC549)+1, DAY(BC549)-1), 1, Settings!$AY$23:$AY$38), BC549))</f>
        <v/>
      </c>
      <c r="BT549" s="119" t="str">
        <f>IF(BD549="", "", IF(BD549&lt;=$B549, WORKDAY(DATE(YEAR($BB549), MONTH(BD549)+1, DAY(BD549)-1), 1, Settings!$AY$23:$AY$38), BD549))</f>
        <v/>
      </c>
      <c r="BU549" s="119" t="str">
        <f>IF(BE549="", "", IF(BE549&lt;=$B549, WORKDAY(DATE(YEAR($BB549), MONTH(BE549)+1, DAY(BE549)-1), 1, Settings!$AY$23:$AY$38), BE549))</f>
        <v/>
      </c>
      <c r="BV549" s="119" t="str">
        <f>IF(BF549="", "", IF(BF549&lt;=$B549, WORKDAY(DATE(YEAR($BB549), MONTH(BF549)+1, DAY(BF549)-1), 1, Settings!$AY$23:$AY$38), BF549))</f>
        <v/>
      </c>
      <c r="BW549" s="119" t="str">
        <f>IF(BG549="", "", IF(BG549&lt;=$B549, WORKDAY(DATE(YEAR($BB549), MONTH(BG549)+1, DAY(BG549)-1), 1, Settings!$AY$23:$AY$38), BG549))</f>
        <v/>
      </c>
      <c r="BX549" s="119" t="str">
        <f>IF(BH549="", "", IF(BH549&lt;=$B549, WORKDAY(DATE(YEAR($BB549), MONTH(BH549)+1, DAY(BH549)-1), 1, Settings!$AY$23:$AY$38), BH549))</f>
        <v/>
      </c>
      <c r="BY549" s="119" t="str">
        <f>IF(BI549="", "", IF(BI549&lt;=$B549, WORKDAY(DATE(YEAR($BB549), MONTH(BI549)+1, DAY(BI549)-1), 1, Settings!$AY$23:$AY$38), BI549))</f>
        <v/>
      </c>
      <c r="BZ549" s="119" t="str">
        <f>IF(BJ549="", "", IF(BJ549&lt;=$B549, WORKDAY(DATE(YEAR($BB549), MONTH(BJ549)+1, DAY(BJ549)-1), 1, Settings!$AY$23:$AY$38), BJ549))</f>
        <v/>
      </c>
      <c r="CA549" s="119" t="str">
        <f>IF(BK549="", "", IF(BK549&lt;=$B549, WORKDAY(DATE(YEAR($BB549), MONTH(BK549)+1, DAY(BK549)-1), 1, Settings!$AY$23:$AY$38), BK549))</f>
        <v/>
      </c>
      <c r="CB549" s="119" t="str">
        <f>IF(BL549="", "", IF(BL549&lt;=$B549, WORKDAY(DATE(YEAR($BB549), MONTH(BL549)+1, DAY(BL549)-1), 1, Settings!$AY$23:$AY$38), BL549))</f>
        <v/>
      </c>
      <c r="CC549" s="119" t="str">
        <f>IF(BM549="", "", IF(BM549&lt;=$B549, WORKDAY(DATE(YEAR($BB549), MONTH(BM549)+1, DAY(BM549)-1), 1, Settings!$AY$23:$AY$38), BM549))</f>
        <v/>
      </c>
      <c r="CD549" s="119" t="str">
        <f>IF(BN549="", "", IF(BN549&lt;=$B549, WORKDAY(DATE(YEAR($BB549), MONTH(BN549)+1, DAY(BN549)-1), 1, Settings!$AY$23:$AY$38), BN549))</f>
        <v/>
      </c>
      <c r="CE549" s="119" t="str">
        <f>IF(BO549="", "", IF(BO549&lt;=$B549, WORKDAY(DATE(YEAR($BB549), MONTH(BO549)+1, DAY(BO549)-1), 1, Settings!$AY$23:$AY$38), BO549))</f>
        <v/>
      </c>
      <c r="CF549" s="120" t="str">
        <f>IF(BP549="", "", IF(BP549&lt;=$B549, WORKDAY(DATE(YEAR($BB549), MONTH(BP549)+1, DAY(BP549)-1), 1, Settings!$AY$23:$AY$38), BP549))</f>
        <v/>
      </c>
      <c r="CH549" s="48" t="str">
        <f t="shared" si="252"/>
        <v/>
      </c>
      <c r="CI549" s="49" t="str">
        <f t="shared" si="253"/>
        <v/>
      </c>
      <c r="CJ549" s="49" t="str">
        <f t="shared" si="254"/>
        <v/>
      </c>
      <c r="CK549" s="49" t="str">
        <f t="shared" si="255"/>
        <v/>
      </c>
      <c r="CL549" s="49" t="str">
        <f t="shared" si="256"/>
        <v/>
      </c>
      <c r="CM549" s="49" t="str">
        <f t="shared" si="257"/>
        <v/>
      </c>
      <c r="CN549" s="49" t="str">
        <f t="shared" si="258"/>
        <v/>
      </c>
      <c r="CO549" s="49" t="str">
        <f t="shared" si="259"/>
        <v/>
      </c>
      <c r="CP549" s="49" t="str">
        <f t="shared" si="260"/>
        <v/>
      </c>
      <c r="CQ549" s="49" t="str">
        <f t="shared" si="261"/>
        <v/>
      </c>
      <c r="CR549" s="49" t="str">
        <f t="shared" si="262"/>
        <v/>
      </c>
      <c r="CS549" s="49" t="str">
        <f t="shared" si="263"/>
        <v/>
      </c>
      <c r="CT549" s="49" t="str">
        <f t="shared" si="264"/>
        <v/>
      </c>
      <c r="CU549" s="49" t="str">
        <f t="shared" si="265"/>
        <v/>
      </c>
      <c r="CV549" s="16" t="str">
        <f t="shared" si="266"/>
        <v/>
      </c>
      <c r="CX549" s="48" t="str">
        <f t="shared" si="267"/>
        <v/>
      </c>
      <c r="CY549" s="49" t="str">
        <f t="shared" si="268"/>
        <v/>
      </c>
      <c r="CZ549" s="49" t="str">
        <f t="shared" si="269"/>
        <v/>
      </c>
      <c r="DA549" s="49" t="str">
        <f t="shared" si="270"/>
        <v/>
      </c>
      <c r="DB549" s="49" t="str">
        <f t="shared" si="271"/>
        <v/>
      </c>
      <c r="DC549" s="49" t="str">
        <f t="shared" si="272"/>
        <v/>
      </c>
      <c r="DD549" s="49" t="str">
        <f t="shared" si="273"/>
        <v/>
      </c>
      <c r="DE549" s="49" t="str">
        <f t="shared" si="274"/>
        <v/>
      </c>
      <c r="DF549" s="49" t="str">
        <f t="shared" si="275"/>
        <v/>
      </c>
      <c r="DG549" s="49" t="str">
        <f t="shared" si="276"/>
        <v/>
      </c>
      <c r="DH549" s="49" t="str">
        <f t="shared" si="277"/>
        <v/>
      </c>
      <c r="DI549" s="49" t="str">
        <f t="shared" si="278"/>
        <v/>
      </c>
      <c r="DJ549" s="49" t="str">
        <f t="shared" si="279"/>
        <v/>
      </c>
      <c r="DK549" s="49" t="str">
        <f t="shared" si="280"/>
        <v/>
      </c>
      <c r="DL549" s="16" t="str">
        <f t="shared" si="281"/>
        <v/>
      </c>
      <c r="DN549" s="17" t="str">
        <f t="shared" si="282"/>
        <v>Dec 2020</v>
      </c>
    </row>
    <row r="550" spans="1:118" x14ac:dyDescent="0.25">
      <c r="A550" s="30"/>
      <c r="B550" s="102">
        <f>IF(B549="", "", IFERROR(IF(B549+1&gt;Settings!$G$25, "", B549+1), ""))</f>
        <v>44186</v>
      </c>
      <c r="C550" s="294"/>
      <c r="D550" s="295"/>
      <c r="E550" s="295"/>
      <c r="F550" s="295"/>
      <c r="G550" s="295"/>
      <c r="H550" s="295"/>
      <c r="I550" s="295"/>
      <c r="J550" s="295"/>
      <c r="K550" s="295"/>
      <c r="L550" s="295"/>
      <c r="M550" s="295"/>
      <c r="N550" s="295"/>
      <c r="O550" s="295"/>
      <c r="P550" s="295"/>
      <c r="Q550" s="296"/>
      <c r="R550" s="30"/>
      <c r="T550" s="17" t="str">
        <f>IF($B550="", "", IF($B550&lt;Settings!$G$23, "Old", "New"))</f>
        <v>New</v>
      </c>
      <c r="AL550" s="118" t="str">
        <f>IF(OR($B550="", C550="", C$10="", AL$9), "", IFERROR($B550+INDEX(Settings!$AF$19:$AF$33, MATCH(C$10, Settings!$Y$19:$Y$33, 0))+IF(INDEX(Settings!$AI$19:$AI$33, MATCH(C$10, Settings!$Y$19:$Y$33, 0))="", 0, INDEX($AO$2:$AU$8, MATCH(TEXT($B550, "ddd"), $AN$2:$AN$8, 0), MATCH(INDEX(Settings!$AI$19:$AI$33, MATCH(C$10, Settings!$Y$19:$Y$33, 0)), $AO$1:$AU$1, 0))), 0))</f>
        <v/>
      </c>
      <c r="AM550" s="119" t="str">
        <f>IF(OR($B550="", D550="", D$10="", AM$9), "", IFERROR($B550+INDEX(Settings!$AF$19:$AF$33, MATCH(D$10, Settings!$Y$19:$Y$33, 0))+IF(INDEX(Settings!$AI$19:$AI$33, MATCH(D$10, Settings!$Y$19:$Y$33, 0))="", 0, INDEX($AO$2:$AU$8, MATCH(TEXT($B550, "ddd"), $AN$2:$AN$8, 0), MATCH(INDEX(Settings!$AI$19:$AI$33, MATCH(D$10, Settings!$Y$19:$Y$33, 0)), $AO$1:$AU$1, 0))), 0))</f>
        <v/>
      </c>
      <c r="AN550" s="119" t="str">
        <f>IF(OR($B550="", E550="", E$10="", AN$9), "", IFERROR($B550+INDEX(Settings!$AF$19:$AF$33, MATCH(E$10, Settings!$Y$19:$Y$33, 0))+IF(INDEX(Settings!$AI$19:$AI$33, MATCH(E$10, Settings!$Y$19:$Y$33, 0))="", 0, INDEX($AO$2:$AU$8, MATCH(TEXT($B550, "ddd"), $AN$2:$AN$8, 0), MATCH(INDEX(Settings!$AI$19:$AI$33, MATCH(E$10, Settings!$Y$19:$Y$33, 0)), $AO$1:$AU$1, 0))), 0))</f>
        <v/>
      </c>
      <c r="AO550" s="119" t="str">
        <f>IF(OR($B550="", F550="", F$10="", AO$9), "", IFERROR($B550+INDEX(Settings!$AF$19:$AF$33, MATCH(F$10, Settings!$Y$19:$Y$33, 0))+IF(INDEX(Settings!$AI$19:$AI$33, MATCH(F$10, Settings!$Y$19:$Y$33, 0))="", 0, INDEX($AO$2:$AU$8, MATCH(TEXT($B550, "ddd"), $AN$2:$AN$8, 0), MATCH(INDEX(Settings!$AI$19:$AI$33, MATCH(F$10, Settings!$Y$19:$Y$33, 0)), $AO$1:$AU$1, 0))), 0))</f>
        <v/>
      </c>
      <c r="AP550" s="119" t="str">
        <f>IF(OR($B550="", G550="", G$10="", AP$9), "", IFERROR($B550+INDEX(Settings!$AF$19:$AF$33, MATCH(G$10, Settings!$Y$19:$Y$33, 0))+IF(INDEX(Settings!$AI$19:$AI$33, MATCH(G$10, Settings!$Y$19:$Y$33, 0))="", 0, INDEX($AO$2:$AU$8, MATCH(TEXT($B550, "ddd"), $AN$2:$AN$8, 0), MATCH(INDEX(Settings!$AI$19:$AI$33, MATCH(G$10, Settings!$Y$19:$Y$33, 0)), $AO$1:$AU$1, 0))), 0))</f>
        <v/>
      </c>
      <c r="AQ550" s="119" t="str">
        <f>IF(OR($B550="", H550="", H$10="", AQ$9), "", IFERROR($B550+INDEX(Settings!$AF$19:$AF$33, MATCH(H$10, Settings!$Y$19:$Y$33, 0))+IF(INDEX(Settings!$AI$19:$AI$33, MATCH(H$10, Settings!$Y$19:$Y$33, 0))="", 0, INDEX($AO$2:$AU$8, MATCH(TEXT($B550, "ddd"), $AN$2:$AN$8, 0), MATCH(INDEX(Settings!$AI$19:$AI$33, MATCH(H$10, Settings!$Y$19:$Y$33, 0)), $AO$1:$AU$1, 0))), 0))</f>
        <v/>
      </c>
      <c r="AR550" s="119" t="str">
        <f>IF(OR($B550="", I550="", I$10="", AR$9), "", IFERROR($B550+INDEX(Settings!$AF$19:$AF$33, MATCH(I$10, Settings!$Y$19:$Y$33, 0))+IF(INDEX(Settings!$AI$19:$AI$33, MATCH(I$10, Settings!$Y$19:$Y$33, 0))="", 0, INDEX($AO$2:$AU$8, MATCH(TEXT($B550, "ddd"), $AN$2:$AN$8, 0), MATCH(INDEX(Settings!$AI$19:$AI$33, MATCH(I$10, Settings!$Y$19:$Y$33, 0)), $AO$1:$AU$1, 0))), 0))</f>
        <v/>
      </c>
      <c r="AS550" s="119" t="str">
        <f>IF(OR($B550="", J550="", J$10="", AS$9), "", IFERROR($B550+INDEX(Settings!$AF$19:$AF$33, MATCH(J$10, Settings!$Y$19:$Y$33, 0))+IF(INDEX(Settings!$AI$19:$AI$33, MATCH(J$10, Settings!$Y$19:$Y$33, 0))="", 0, INDEX($AO$2:$AU$8, MATCH(TEXT($B550, "ddd"), $AN$2:$AN$8, 0), MATCH(INDEX(Settings!$AI$19:$AI$33, MATCH(J$10, Settings!$Y$19:$Y$33, 0)), $AO$1:$AU$1, 0))), 0))</f>
        <v/>
      </c>
      <c r="AT550" s="119" t="str">
        <f>IF(OR($B550="", K550="", K$10="", AT$9), "", IFERROR($B550+INDEX(Settings!$AF$19:$AF$33, MATCH(K$10, Settings!$Y$19:$Y$33, 0))+IF(INDEX(Settings!$AI$19:$AI$33, MATCH(K$10, Settings!$Y$19:$Y$33, 0))="", 0, INDEX($AO$2:$AU$8, MATCH(TEXT($B550, "ddd"), $AN$2:$AN$8, 0), MATCH(INDEX(Settings!$AI$19:$AI$33, MATCH(K$10, Settings!$Y$19:$Y$33, 0)), $AO$1:$AU$1, 0))), 0))</f>
        <v/>
      </c>
      <c r="AU550" s="119" t="str">
        <f>IF(OR($B550="", L550="", L$10="", AU$9), "", IFERROR($B550+INDEX(Settings!$AF$19:$AF$33, MATCH(L$10, Settings!$Y$19:$Y$33, 0))+IF(INDEX(Settings!$AI$19:$AI$33, MATCH(L$10, Settings!$Y$19:$Y$33, 0))="", 0, INDEX($AO$2:$AU$8, MATCH(TEXT($B550, "ddd"), $AN$2:$AN$8, 0), MATCH(INDEX(Settings!$AI$19:$AI$33, MATCH(L$10, Settings!$Y$19:$Y$33, 0)), $AO$1:$AU$1, 0))), 0))</f>
        <v/>
      </c>
      <c r="AV550" s="119" t="str">
        <f>IF(OR($B550="", M550="", M$10="", AV$9), "", IFERROR($B550+INDEX(Settings!$AF$19:$AF$33, MATCH(M$10, Settings!$Y$19:$Y$33, 0))+IF(INDEX(Settings!$AI$19:$AI$33, MATCH(M$10, Settings!$Y$19:$Y$33, 0))="", 0, INDEX($AO$2:$AU$8, MATCH(TEXT($B550, "ddd"), $AN$2:$AN$8, 0), MATCH(INDEX(Settings!$AI$19:$AI$33, MATCH(M$10, Settings!$Y$19:$Y$33, 0)), $AO$1:$AU$1, 0))), 0))</f>
        <v/>
      </c>
      <c r="AW550" s="119" t="str">
        <f>IF(OR($B550="", N550="", N$10="", AW$9), "", IFERROR($B550+INDEX(Settings!$AF$19:$AF$33, MATCH(N$10, Settings!$Y$19:$Y$33, 0))+IF(INDEX(Settings!$AI$19:$AI$33, MATCH(N$10, Settings!$Y$19:$Y$33, 0))="", 0, INDEX($AO$2:$AU$8, MATCH(TEXT($B550, "ddd"), $AN$2:$AN$8, 0), MATCH(INDEX(Settings!$AI$19:$AI$33, MATCH(N$10, Settings!$Y$19:$Y$33, 0)), $AO$1:$AU$1, 0))), 0))</f>
        <v/>
      </c>
      <c r="AX550" s="119" t="str">
        <f>IF(OR($B550="", O550="", O$10="", AX$9), "", IFERROR($B550+INDEX(Settings!$AF$19:$AF$33, MATCH(O$10, Settings!$Y$19:$Y$33, 0))+IF(INDEX(Settings!$AI$19:$AI$33, MATCH(O$10, Settings!$Y$19:$Y$33, 0))="", 0, INDEX($AO$2:$AU$8, MATCH(TEXT($B550, "ddd"), $AN$2:$AN$8, 0), MATCH(INDEX(Settings!$AI$19:$AI$33, MATCH(O$10, Settings!$Y$19:$Y$33, 0)), $AO$1:$AU$1, 0))), 0))</f>
        <v/>
      </c>
      <c r="AY550" s="119" t="str">
        <f>IF(OR($B550="", P550="", P$10="", AY$9), "", IFERROR($B550+INDEX(Settings!$AF$19:$AF$33, MATCH(P$10, Settings!$Y$19:$Y$33, 0))+IF(INDEX(Settings!$AI$19:$AI$33, MATCH(P$10, Settings!$Y$19:$Y$33, 0))="", 0, INDEX($AO$2:$AU$8, MATCH(TEXT($B550, "ddd"), $AN$2:$AN$8, 0), MATCH(INDEX(Settings!$AI$19:$AI$33, MATCH(P$10, Settings!$Y$19:$Y$33, 0)), $AO$1:$AU$1, 0))), 0))</f>
        <v/>
      </c>
      <c r="AZ550" s="120" t="str">
        <f>IF(OR($B550="", Q550="", Q$10="", AZ$9), "", IFERROR($B550+INDEX(Settings!$AF$19:$AF$33, MATCH(Q$10, Settings!$Y$19:$Y$33, 0))+IF(INDEX(Settings!$AI$19:$AI$33, MATCH(Q$10, Settings!$Y$19:$Y$33, 0))="", 0, INDEX($AO$2:$AU$8, MATCH(TEXT($B550, "ddd"), $AN$2:$AN$8, 0), MATCH(INDEX(Settings!$AI$19:$AI$33, MATCH(Q$10, Settings!$Y$19:$Y$33, 0)), $AO$1:$AU$1, 0))), 0))</f>
        <v/>
      </c>
      <c r="BB550" s="118" t="str">
        <f>IF(OR(C$10="", $B550="", C550="", BB$9=""), "", IFERROR(WORKDAY((DATE(YEAR($B550), MONTH($B550)+INDEX(Settings!$AM$19:$AM$33, MATCH(C$10, Settings!$Y$19:$Y$33, 0)), IF(INDEX(Settings!$AQ$19:$AQ$33, MATCH(C$10, Settings!$Y$19:$Y$33, 0))=0, DAY($B550), INDEX(Settings!$AQ$19:$AQ$33, MATCH(C$10, Settings!$Y$19:$Y$33, 0))))-1), 1, Settings!$AY$23:$AY$38), ""))</f>
        <v/>
      </c>
      <c r="BC550" s="119" t="str">
        <f>IF(OR(D$10="", $B550="", D550="", BC$9=""), "", IFERROR(WORKDAY((DATE(YEAR($B550), MONTH($B550)+INDEX(Settings!$AM$19:$AM$33, MATCH(D$10, Settings!$Y$19:$Y$33, 0)), IF(INDEX(Settings!$AQ$19:$AQ$33, MATCH(D$10, Settings!$Y$19:$Y$33, 0))=0, DAY($B550), INDEX(Settings!$AQ$19:$AQ$33, MATCH(D$10, Settings!$Y$19:$Y$33, 0))))-1), 1, Settings!$AY$23:$AY$38), ""))</f>
        <v/>
      </c>
      <c r="BD550" s="119" t="str">
        <f>IF(OR(E$10="", $B550="", E550="", BD$9=""), "", IFERROR(WORKDAY((DATE(YEAR($B550), MONTH($B550)+INDEX(Settings!$AM$19:$AM$33, MATCH(E$10, Settings!$Y$19:$Y$33, 0)), IF(INDEX(Settings!$AQ$19:$AQ$33, MATCH(E$10, Settings!$Y$19:$Y$33, 0))=0, DAY($B550), INDEX(Settings!$AQ$19:$AQ$33, MATCH(E$10, Settings!$Y$19:$Y$33, 0))))-1), 1, Settings!$AY$23:$AY$38), ""))</f>
        <v/>
      </c>
      <c r="BE550" s="119" t="str">
        <f>IF(OR(F$10="", $B550="", F550="", BE$9=""), "", IFERROR(WORKDAY((DATE(YEAR($B550), MONTH($B550)+INDEX(Settings!$AM$19:$AM$33, MATCH(F$10, Settings!$Y$19:$Y$33, 0)), IF(INDEX(Settings!$AQ$19:$AQ$33, MATCH(F$10, Settings!$Y$19:$Y$33, 0))=0, DAY($B550), INDEX(Settings!$AQ$19:$AQ$33, MATCH(F$10, Settings!$Y$19:$Y$33, 0))))-1), 1, Settings!$AY$23:$AY$38), ""))</f>
        <v/>
      </c>
      <c r="BF550" s="119" t="str">
        <f>IF(OR(G$10="", $B550="", G550="", BF$9=""), "", IFERROR(WORKDAY((DATE(YEAR($B550), MONTH($B550)+INDEX(Settings!$AM$19:$AM$33, MATCH(G$10, Settings!$Y$19:$Y$33, 0)), IF(INDEX(Settings!$AQ$19:$AQ$33, MATCH(G$10, Settings!$Y$19:$Y$33, 0))=0, DAY($B550), INDEX(Settings!$AQ$19:$AQ$33, MATCH(G$10, Settings!$Y$19:$Y$33, 0))))-1), 1, Settings!$AY$23:$AY$38), ""))</f>
        <v/>
      </c>
      <c r="BG550" s="119" t="str">
        <f>IF(OR(H$10="", $B550="", H550="", BG$9=""), "", IFERROR(WORKDAY((DATE(YEAR($B550), MONTH($B550)+INDEX(Settings!$AM$19:$AM$33, MATCH(H$10, Settings!$Y$19:$Y$33, 0)), IF(INDEX(Settings!$AQ$19:$AQ$33, MATCH(H$10, Settings!$Y$19:$Y$33, 0))=0, DAY($B550), INDEX(Settings!$AQ$19:$AQ$33, MATCH(H$10, Settings!$Y$19:$Y$33, 0))))-1), 1, Settings!$AY$23:$AY$38), ""))</f>
        <v/>
      </c>
      <c r="BH550" s="119" t="str">
        <f>IF(OR(I$10="", $B550="", I550="", BH$9=""), "", IFERROR(WORKDAY((DATE(YEAR($B550), MONTH($B550)+INDEX(Settings!$AM$19:$AM$33, MATCH(I$10, Settings!$Y$19:$Y$33, 0)), IF(INDEX(Settings!$AQ$19:$AQ$33, MATCH(I$10, Settings!$Y$19:$Y$33, 0))=0, DAY($B550), INDEX(Settings!$AQ$19:$AQ$33, MATCH(I$10, Settings!$Y$19:$Y$33, 0))))-1), 1, Settings!$AY$23:$AY$38), ""))</f>
        <v/>
      </c>
      <c r="BI550" s="119" t="str">
        <f>IF(OR(J$10="", $B550="", J550="", BI$9=""), "", IFERROR(WORKDAY((DATE(YEAR($B550), MONTH($B550)+INDEX(Settings!$AM$19:$AM$33, MATCH(J$10, Settings!$Y$19:$Y$33, 0)), IF(INDEX(Settings!$AQ$19:$AQ$33, MATCH(J$10, Settings!$Y$19:$Y$33, 0))=0, DAY($B550), INDEX(Settings!$AQ$19:$AQ$33, MATCH(J$10, Settings!$Y$19:$Y$33, 0))))-1), 1, Settings!$AY$23:$AY$38), ""))</f>
        <v/>
      </c>
      <c r="BJ550" s="119" t="str">
        <f>IF(OR(K$10="", $B550="", K550="", BJ$9=""), "", IFERROR(WORKDAY((DATE(YEAR($B550), MONTH($B550)+INDEX(Settings!$AM$19:$AM$33, MATCH(K$10, Settings!$Y$19:$Y$33, 0)), IF(INDEX(Settings!$AQ$19:$AQ$33, MATCH(K$10, Settings!$Y$19:$Y$33, 0))=0, DAY($B550), INDEX(Settings!$AQ$19:$AQ$33, MATCH(K$10, Settings!$Y$19:$Y$33, 0))))-1), 1, Settings!$AY$23:$AY$38), ""))</f>
        <v/>
      </c>
      <c r="BK550" s="119" t="str">
        <f>IF(OR(L$10="", $B550="", L550="", BK$9=""), "", IFERROR(WORKDAY((DATE(YEAR($B550), MONTH($B550)+INDEX(Settings!$AM$19:$AM$33, MATCH(L$10, Settings!$Y$19:$Y$33, 0)), IF(INDEX(Settings!$AQ$19:$AQ$33, MATCH(L$10, Settings!$Y$19:$Y$33, 0))=0, DAY($B550), INDEX(Settings!$AQ$19:$AQ$33, MATCH(L$10, Settings!$Y$19:$Y$33, 0))))-1), 1, Settings!$AY$23:$AY$38), ""))</f>
        <v/>
      </c>
      <c r="BL550" s="119" t="str">
        <f>IF(OR(M$10="", $B550="", M550="", BL$9=""), "", IFERROR(WORKDAY((DATE(YEAR($B550), MONTH($B550)+INDEX(Settings!$AM$19:$AM$33, MATCH(M$10, Settings!$Y$19:$Y$33, 0)), IF(INDEX(Settings!$AQ$19:$AQ$33, MATCH(M$10, Settings!$Y$19:$Y$33, 0))=0, DAY($B550), INDEX(Settings!$AQ$19:$AQ$33, MATCH(M$10, Settings!$Y$19:$Y$33, 0))))-1), 1, Settings!$AY$23:$AY$38), ""))</f>
        <v/>
      </c>
      <c r="BM550" s="119" t="str">
        <f>IF(OR(N$10="", $B550="", N550="", BM$9=""), "", IFERROR(WORKDAY((DATE(YEAR($B550), MONTH($B550)+INDEX(Settings!$AM$19:$AM$33, MATCH(N$10, Settings!$Y$19:$Y$33, 0)), IF(INDEX(Settings!$AQ$19:$AQ$33, MATCH(N$10, Settings!$Y$19:$Y$33, 0))=0, DAY($B550), INDEX(Settings!$AQ$19:$AQ$33, MATCH(N$10, Settings!$Y$19:$Y$33, 0))))-1), 1, Settings!$AY$23:$AY$38), ""))</f>
        <v/>
      </c>
      <c r="BN550" s="119" t="str">
        <f>IF(OR(O$10="", $B550="", O550="", BN$9=""), "", IFERROR(WORKDAY((DATE(YEAR($B550), MONTH($B550)+INDEX(Settings!$AM$19:$AM$33, MATCH(O$10, Settings!$Y$19:$Y$33, 0)), IF(INDEX(Settings!$AQ$19:$AQ$33, MATCH(O$10, Settings!$Y$19:$Y$33, 0))=0, DAY($B550), INDEX(Settings!$AQ$19:$AQ$33, MATCH(O$10, Settings!$Y$19:$Y$33, 0))))-1), 1, Settings!$AY$23:$AY$38), ""))</f>
        <v/>
      </c>
      <c r="BO550" s="119" t="str">
        <f>IF(OR(P$10="", $B550="", P550="", BO$9=""), "", IFERROR(WORKDAY((DATE(YEAR($B550), MONTH($B550)+INDEX(Settings!$AM$19:$AM$33, MATCH(P$10, Settings!$Y$19:$Y$33, 0)), IF(INDEX(Settings!$AQ$19:$AQ$33, MATCH(P$10, Settings!$Y$19:$Y$33, 0))=0, DAY($B550), INDEX(Settings!$AQ$19:$AQ$33, MATCH(P$10, Settings!$Y$19:$Y$33, 0))))-1), 1, Settings!$AY$23:$AY$38), ""))</f>
        <v/>
      </c>
      <c r="BP550" s="120" t="str">
        <f>IF(OR(Q$10="", $B550="", Q550="", BP$9=""), "", IFERROR(WORKDAY((DATE(YEAR($B550), MONTH($B550)+INDEX(Settings!$AM$19:$AM$33, MATCH(Q$10, Settings!$Y$19:$Y$33, 0)), IF(INDEX(Settings!$AQ$19:$AQ$33, MATCH(Q$10, Settings!$Y$19:$Y$33, 0))=0, DAY($B550), INDEX(Settings!$AQ$19:$AQ$33, MATCH(Q$10, Settings!$Y$19:$Y$33, 0))))-1), 1, Settings!$AY$23:$AY$38), ""))</f>
        <v/>
      </c>
      <c r="BR550" s="118" t="str">
        <f>IF(BB550="", "", IF(BB550&lt;=$B550, WORKDAY(DATE(YEAR($BB550), MONTH(BB550)+1, DAY(BB550)-1), 1, Settings!$AY$23:$AY$38), BB550))</f>
        <v/>
      </c>
      <c r="BS550" s="119" t="str">
        <f>IF(BC550="", "", IF(BC550&lt;=$B550, WORKDAY(DATE(YEAR($BB550), MONTH(BC550)+1, DAY(BC550)-1), 1, Settings!$AY$23:$AY$38), BC550))</f>
        <v/>
      </c>
      <c r="BT550" s="119" t="str">
        <f>IF(BD550="", "", IF(BD550&lt;=$B550, WORKDAY(DATE(YEAR($BB550), MONTH(BD550)+1, DAY(BD550)-1), 1, Settings!$AY$23:$AY$38), BD550))</f>
        <v/>
      </c>
      <c r="BU550" s="119" t="str">
        <f>IF(BE550="", "", IF(BE550&lt;=$B550, WORKDAY(DATE(YEAR($BB550), MONTH(BE550)+1, DAY(BE550)-1), 1, Settings!$AY$23:$AY$38), BE550))</f>
        <v/>
      </c>
      <c r="BV550" s="119" t="str">
        <f>IF(BF550="", "", IF(BF550&lt;=$B550, WORKDAY(DATE(YEAR($BB550), MONTH(BF550)+1, DAY(BF550)-1), 1, Settings!$AY$23:$AY$38), BF550))</f>
        <v/>
      </c>
      <c r="BW550" s="119" t="str">
        <f>IF(BG550="", "", IF(BG550&lt;=$B550, WORKDAY(DATE(YEAR($BB550), MONTH(BG550)+1, DAY(BG550)-1), 1, Settings!$AY$23:$AY$38), BG550))</f>
        <v/>
      </c>
      <c r="BX550" s="119" t="str">
        <f>IF(BH550="", "", IF(BH550&lt;=$B550, WORKDAY(DATE(YEAR($BB550), MONTH(BH550)+1, DAY(BH550)-1), 1, Settings!$AY$23:$AY$38), BH550))</f>
        <v/>
      </c>
      <c r="BY550" s="119" t="str">
        <f>IF(BI550="", "", IF(BI550&lt;=$B550, WORKDAY(DATE(YEAR($BB550), MONTH(BI550)+1, DAY(BI550)-1), 1, Settings!$AY$23:$AY$38), BI550))</f>
        <v/>
      </c>
      <c r="BZ550" s="119" t="str">
        <f>IF(BJ550="", "", IF(BJ550&lt;=$B550, WORKDAY(DATE(YEAR($BB550), MONTH(BJ550)+1, DAY(BJ550)-1), 1, Settings!$AY$23:$AY$38), BJ550))</f>
        <v/>
      </c>
      <c r="CA550" s="119" t="str">
        <f>IF(BK550="", "", IF(BK550&lt;=$B550, WORKDAY(DATE(YEAR($BB550), MONTH(BK550)+1, DAY(BK550)-1), 1, Settings!$AY$23:$AY$38), BK550))</f>
        <v/>
      </c>
      <c r="CB550" s="119" t="str">
        <f>IF(BL550="", "", IF(BL550&lt;=$B550, WORKDAY(DATE(YEAR($BB550), MONTH(BL550)+1, DAY(BL550)-1), 1, Settings!$AY$23:$AY$38), BL550))</f>
        <v/>
      </c>
      <c r="CC550" s="119" t="str">
        <f>IF(BM550="", "", IF(BM550&lt;=$B550, WORKDAY(DATE(YEAR($BB550), MONTH(BM550)+1, DAY(BM550)-1), 1, Settings!$AY$23:$AY$38), BM550))</f>
        <v/>
      </c>
      <c r="CD550" s="119" t="str">
        <f>IF(BN550="", "", IF(BN550&lt;=$B550, WORKDAY(DATE(YEAR($BB550), MONTH(BN550)+1, DAY(BN550)-1), 1, Settings!$AY$23:$AY$38), BN550))</f>
        <v/>
      </c>
      <c r="CE550" s="119" t="str">
        <f>IF(BO550="", "", IF(BO550&lt;=$B550, WORKDAY(DATE(YEAR($BB550), MONTH(BO550)+1, DAY(BO550)-1), 1, Settings!$AY$23:$AY$38), BO550))</f>
        <v/>
      </c>
      <c r="CF550" s="120" t="str">
        <f>IF(BP550="", "", IF(BP550&lt;=$B550, WORKDAY(DATE(YEAR($BB550), MONTH(BP550)+1, DAY(BP550)-1), 1, Settings!$AY$23:$AY$38), BP550))</f>
        <v/>
      </c>
      <c r="CH550" s="48" t="str">
        <f t="shared" si="252"/>
        <v/>
      </c>
      <c r="CI550" s="49" t="str">
        <f t="shared" si="253"/>
        <v/>
      </c>
      <c r="CJ550" s="49" t="str">
        <f t="shared" si="254"/>
        <v/>
      </c>
      <c r="CK550" s="49" t="str">
        <f t="shared" si="255"/>
        <v/>
      </c>
      <c r="CL550" s="49" t="str">
        <f t="shared" si="256"/>
        <v/>
      </c>
      <c r="CM550" s="49" t="str">
        <f t="shared" si="257"/>
        <v/>
      </c>
      <c r="CN550" s="49" t="str">
        <f t="shared" si="258"/>
        <v/>
      </c>
      <c r="CO550" s="49" t="str">
        <f t="shared" si="259"/>
        <v/>
      </c>
      <c r="CP550" s="49" t="str">
        <f t="shared" si="260"/>
        <v/>
      </c>
      <c r="CQ550" s="49" t="str">
        <f t="shared" si="261"/>
        <v/>
      </c>
      <c r="CR550" s="49" t="str">
        <f t="shared" si="262"/>
        <v/>
      </c>
      <c r="CS550" s="49" t="str">
        <f t="shared" si="263"/>
        <v/>
      </c>
      <c r="CT550" s="49" t="str">
        <f t="shared" si="264"/>
        <v/>
      </c>
      <c r="CU550" s="49" t="str">
        <f t="shared" si="265"/>
        <v/>
      </c>
      <c r="CV550" s="16" t="str">
        <f t="shared" si="266"/>
        <v/>
      </c>
      <c r="CX550" s="48" t="str">
        <f t="shared" si="267"/>
        <v/>
      </c>
      <c r="CY550" s="49" t="str">
        <f t="shared" si="268"/>
        <v/>
      </c>
      <c r="CZ550" s="49" t="str">
        <f t="shared" si="269"/>
        <v/>
      </c>
      <c r="DA550" s="49" t="str">
        <f t="shared" si="270"/>
        <v/>
      </c>
      <c r="DB550" s="49" t="str">
        <f t="shared" si="271"/>
        <v/>
      </c>
      <c r="DC550" s="49" t="str">
        <f t="shared" si="272"/>
        <v/>
      </c>
      <c r="DD550" s="49" t="str">
        <f t="shared" si="273"/>
        <v/>
      </c>
      <c r="DE550" s="49" t="str">
        <f t="shared" si="274"/>
        <v/>
      </c>
      <c r="DF550" s="49" t="str">
        <f t="shared" si="275"/>
        <v/>
      </c>
      <c r="DG550" s="49" t="str">
        <f t="shared" si="276"/>
        <v/>
      </c>
      <c r="DH550" s="49" t="str">
        <f t="shared" si="277"/>
        <v/>
      </c>
      <c r="DI550" s="49" t="str">
        <f t="shared" si="278"/>
        <v/>
      </c>
      <c r="DJ550" s="49" t="str">
        <f t="shared" si="279"/>
        <v/>
      </c>
      <c r="DK550" s="49" t="str">
        <f t="shared" si="280"/>
        <v/>
      </c>
      <c r="DL550" s="16" t="str">
        <f t="shared" si="281"/>
        <v/>
      </c>
      <c r="DN550" s="17" t="str">
        <f t="shared" si="282"/>
        <v>Dec 2020</v>
      </c>
    </row>
    <row r="551" spans="1:118" x14ac:dyDescent="0.25">
      <c r="A551" s="30"/>
      <c r="B551" s="102">
        <f>IF(B550="", "", IFERROR(IF(B550+1&gt;Settings!$G$25, "", B550+1), ""))</f>
        <v>44187</v>
      </c>
      <c r="C551" s="294"/>
      <c r="D551" s="295"/>
      <c r="E551" s="295"/>
      <c r="F551" s="295"/>
      <c r="G551" s="295"/>
      <c r="H551" s="295"/>
      <c r="I551" s="295"/>
      <c r="J551" s="295"/>
      <c r="K551" s="295"/>
      <c r="L551" s="295"/>
      <c r="M551" s="295"/>
      <c r="N551" s="295"/>
      <c r="O551" s="295"/>
      <c r="P551" s="295"/>
      <c r="Q551" s="296"/>
      <c r="R551" s="30"/>
      <c r="T551" s="17" t="str">
        <f>IF($B551="", "", IF($B551&lt;Settings!$G$23, "Old", "New"))</f>
        <v>New</v>
      </c>
      <c r="AL551" s="118" t="str">
        <f>IF(OR($B551="", C551="", C$10="", AL$9), "", IFERROR($B551+INDEX(Settings!$AF$19:$AF$33, MATCH(C$10, Settings!$Y$19:$Y$33, 0))+IF(INDEX(Settings!$AI$19:$AI$33, MATCH(C$10, Settings!$Y$19:$Y$33, 0))="", 0, INDEX($AO$2:$AU$8, MATCH(TEXT($B551, "ddd"), $AN$2:$AN$8, 0), MATCH(INDEX(Settings!$AI$19:$AI$33, MATCH(C$10, Settings!$Y$19:$Y$33, 0)), $AO$1:$AU$1, 0))), 0))</f>
        <v/>
      </c>
      <c r="AM551" s="119" t="str">
        <f>IF(OR($B551="", D551="", D$10="", AM$9), "", IFERROR($B551+INDEX(Settings!$AF$19:$AF$33, MATCH(D$10, Settings!$Y$19:$Y$33, 0))+IF(INDEX(Settings!$AI$19:$AI$33, MATCH(D$10, Settings!$Y$19:$Y$33, 0))="", 0, INDEX($AO$2:$AU$8, MATCH(TEXT($B551, "ddd"), $AN$2:$AN$8, 0), MATCH(INDEX(Settings!$AI$19:$AI$33, MATCH(D$10, Settings!$Y$19:$Y$33, 0)), $AO$1:$AU$1, 0))), 0))</f>
        <v/>
      </c>
      <c r="AN551" s="119" t="str">
        <f>IF(OR($B551="", E551="", E$10="", AN$9), "", IFERROR($B551+INDEX(Settings!$AF$19:$AF$33, MATCH(E$10, Settings!$Y$19:$Y$33, 0))+IF(INDEX(Settings!$AI$19:$AI$33, MATCH(E$10, Settings!$Y$19:$Y$33, 0))="", 0, INDEX($AO$2:$AU$8, MATCH(TEXT($B551, "ddd"), $AN$2:$AN$8, 0), MATCH(INDEX(Settings!$AI$19:$AI$33, MATCH(E$10, Settings!$Y$19:$Y$33, 0)), $AO$1:$AU$1, 0))), 0))</f>
        <v/>
      </c>
      <c r="AO551" s="119" t="str">
        <f>IF(OR($B551="", F551="", F$10="", AO$9), "", IFERROR($B551+INDEX(Settings!$AF$19:$AF$33, MATCH(F$10, Settings!$Y$19:$Y$33, 0))+IF(INDEX(Settings!$AI$19:$AI$33, MATCH(F$10, Settings!$Y$19:$Y$33, 0))="", 0, INDEX($AO$2:$AU$8, MATCH(TEXT($B551, "ddd"), $AN$2:$AN$8, 0), MATCH(INDEX(Settings!$AI$19:$AI$33, MATCH(F$10, Settings!$Y$19:$Y$33, 0)), $AO$1:$AU$1, 0))), 0))</f>
        <v/>
      </c>
      <c r="AP551" s="119" t="str">
        <f>IF(OR($B551="", G551="", G$10="", AP$9), "", IFERROR($B551+INDEX(Settings!$AF$19:$AF$33, MATCH(G$10, Settings!$Y$19:$Y$33, 0))+IF(INDEX(Settings!$AI$19:$AI$33, MATCH(G$10, Settings!$Y$19:$Y$33, 0))="", 0, INDEX($AO$2:$AU$8, MATCH(TEXT($B551, "ddd"), $AN$2:$AN$8, 0), MATCH(INDEX(Settings!$AI$19:$AI$33, MATCH(G$10, Settings!$Y$19:$Y$33, 0)), $AO$1:$AU$1, 0))), 0))</f>
        <v/>
      </c>
      <c r="AQ551" s="119" t="str">
        <f>IF(OR($B551="", H551="", H$10="", AQ$9), "", IFERROR($B551+INDEX(Settings!$AF$19:$AF$33, MATCH(H$10, Settings!$Y$19:$Y$33, 0))+IF(INDEX(Settings!$AI$19:$AI$33, MATCH(H$10, Settings!$Y$19:$Y$33, 0))="", 0, INDEX($AO$2:$AU$8, MATCH(TEXT($B551, "ddd"), $AN$2:$AN$8, 0), MATCH(INDEX(Settings!$AI$19:$AI$33, MATCH(H$10, Settings!$Y$19:$Y$33, 0)), $AO$1:$AU$1, 0))), 0))</f>
        <v/>
      </c>
      <c r="AR551" s="119" t="str">
        <f>IF(OR($B551="", I551="", I$10="", AR$9), "", IFERROR($B551+INDEX(Settings!$AF$19:$AF$33, MATCH(I$10, Settings!$Y$19:$Y$33, 0))+IF(INDEX(Settings!$AI$19:$AI$33, MATCH(I$10, Settings!$Y$19:$Y$33, 0))="", 0, INDEX($AO$2:$AU$8, MATCH(TEXT($B551, "ddd"), $AN$2:$AN$8, 0), MATCH(INDEX(Settings!$AI$19:$AI$33, MATCH(I$10, Settings!$Y$19:$Y$33, 0)), $AO$1:$AU$1, 0))), 0))</f>
        <v/>
      </c>
      <c r="AS551" s="119" t="str">
        <f>IF(OR($B551="", J551="", J$10="", AS$9), "", IFERROR($B551+INDEX(Settings!$AF$19:$AF$33, MATCH(J$10, Settings!$Y$19:$Y$33, 0))+IF(INDEX(Settings!$AI$19:$AI$33, MATCH(J$10, Settings!$Y$19:$Y$33, 0))="", 0, INDEX($AO$2:$AU$8, MATCH(TEXT($B551, "ddd"), $AN$2:$AN$8, 0), MATCH(INDEX(Settings!$AI$19:$AI$33, MATCH(J$10, Settings!$Y$19:$Y$33, 0)), $AO$1:$AU$1, 0))), 0))</f>
        <v/>
      </c>
      <c r="AT551" s="119" t="str">
        <f>IF(OR($B551="", K551="", K$10="", AT$9), "", IFERROR($B551+INDEX(Settings!$AF$19:$AF$33, MATCH(K$10, Settings!$Y$19:$Y$33, 0))+IF(INDEX(Settings!$AI$19:$AI$33, MATCH(K$10, Settings!$Y$19:$Y$33, 0))="", 0, INDEX($AO$2:$AU$8, MATCH(TEXT($B551, "ddd"), $AN$2:$AN$8, 0), MATCH(INDEX(Settings!$AI$19:$AI$33, MATCH(K$10, Settings!$Y$19:$Y$33, 0)), $AO$1:$AU$1, 0))), 0))</f>
        <v/>
      </c>
      <c r="AU551" s="119" t="str">
        <f>IF(OR($B551="", L551="", L$10="", AU$9), "", IFERROR($B551+INDEX(Settings!$AF$19:$AF$33, MATCH(L$10, Settings!$Y$19:$Y$33, 0))+IF(INDEX(Settings!$AI$19:$AI$33, MATCH(L$10, Settings!$Y$19:$Y$33, 0))="", 0, INDEX($AO$2:$AU$8, MATCH(TEXT($B551, "ddd"), $AN$2:$AN$8, 0), MATCH(INDEX(Settings!$AI$19:$AI$33, MATCH(L$10, Settings!$Y$19:$Y$33, 0)), $AO$1:$AU$1, 0))), 0))</f>
        <v/>
      </c>
      <c r="AV551" s="119" t="str">
        <f>IF(OR($B551="", M551="", M$10="", AV$9), "", IFERROR($B551+INDEX(Settings!$AF$19:$AF$33, MATCH(M$10, Settings!$Y$19:$Y$33, 0))+IF(INDEX(Settings!$AI$19:$AI$33, MATCH(M$10, Settings!$Y$19:$Y$33, 0))="", 0, INDEX($AO$2:$AU$8, MATCH(TEXT($B551, "ddd"), $AN$2:$AN$8, 0), MATCH(INDEX(Settings!$AI$19:$AI$33, MATCH(M$10, Settings!$Y$19:$Y$33, 0)), $AO$1:$AU$1, 0))), 0))</f>
        <v/>
      </c>
      <c r="AW551" s="119" t="str">
        <f>IF(OR($B551="", N551="", N$10="", AW$9), "", IFERROR($B551+INDEX(Settings!$AF$19:$AF$33, MATCH(N$10, Settings!$Y$19:$Y$33, 0))+IF(INDEX(Settings!$AI$19:$AI$33, MATCH(N$10, Settings!$Y$19:$Y$33, 0))="", 0, INDEX($AO$2:$AU$8, MATCH(TEXT($B551, "ddd"), $AN$2:$AN$8, 0), MATCH(INDEX(Settings!$AI$19:$AI$33, MATCH(N$10, Settings!$Y$19:$Y$33, 0)), $AO$1:$AU$1, 0))), 0))</f>
        <v/>
      </c>
      <c r="AX551" s="119" t="str">
        <f>IF(OR($B551="", O551="", O$10="", AX$9), "", IFERROR($B551+INDEX(Settings!$AF$19:$AF$33, MATCH(O$10, Settings!$Y$19:$Y$33, 0))+IF(INDEX(Settings!$AI$19:$AI$33, MATCH(O$10, Settings!$Y$19:$Y$33, 0))="", 0, INDEX($AO$2:$AU$8, MATCH(TEXT($B551, "ddd"), $AN$2:$AN$8, 0), MATCH(INDEX(Settings!$AI$19:$AI$33, MATCH(O$10, Settings!$Y$19:$Y$33, 0)), $AO$1:$AU$1, 0))), 0))</f>
        <v/>
      </c>
      <c r="AY551" s="119" t="str">
        <f>IF(OR($B551="", P551="", P$10="", AY$9), "", IFERROR($B551+INDEX(Settings!$AF$19:$AF$33, MATCH(P$10, Settings!$Y$19:$Y$33, 0))+IF(INDEX(Settings!$AI$19:$AI$33, MATCH(P$10, Settings!$Y$19:$Y$33, 0))="", 0, INDEX($AO$2:$AU$8, MATCH(TEXT($B551, "ddd"), $AN$2:$AN$8, 0), MATCH(INDEX(Settings!$AI$19:$AI$33, MATCH(P$10, Settings!$Y$19:$Y$33, 0)), $AO$1:$AU$1, 0))), 0))</f>
        <v/>
      </c>
      <c r="AZ551" s="120" t="str">
        <f>IF(OR($B551="", Q551="", Q$10="", AZ$9), "", IFERROR($B551+INDEX(Settings!$AF$19:$AF$33, MATCH(Q$10, Settings!$Y$19:$Y$33, 0))+IF(INDEX(Settings!$AI$19:$AI$33, MATCH(Q$10, Settings!$Y$19:$Y$33, 0))="", 0, INDEX($AO$2:$AU$8, MATCH(TEXT($B551, "ddd"), $AN$2:$AN$8, 0), MATCH(INDEX(Settings!$AI$19:$AI$33, MATCH(Q$10, Settings!$Y$19:$Y$33, 0)), $AO$1:$AU$1, 0))), 0))</f>
        <v/>
      </c>
      <c r="BB551" s="118" t="str">
        <f>IF(OR(C$10="", $B551="", C551="", BB$9=""), "", IFERROR(WORKDAY((DATE(YEAR($B551), MONTH($B551)+INDEX(Settings!$AM$19:$AM$33, MATCH(C$10, Settings!$Y$19:$Y$33, 0)), IF(INDEX(Settings!$AQ$19:$AQ$33, MATCH(C$10, Settings!$Y$19:$Y$33, 0))=0, DAY($B551), INDEX(Settings!$AQ$19:$AQ$33, MATCH(C$10, Settings!$Y$19:$Y$33, 0))))-1), 1, Settings!$AY$23:$AY$38), ""))</f>
        <v/>
      </c>
      <c r="BC551" s="119" t="str">
        <f>IF(OR(D$10="", $B551="", D551="", BC$9=""), "", IFERROR(WORKDAY((DATE(YEAR($B551), MONTH($B551)+INDEX(Settings!$AM$19:$AM$33, MATCH(D$10, Settings!$Y$19:$Y$33, 0)), IF(INDEX(Settings!$AQ$19:$AQ$33, MATCH(D$10, Settings!$Y$19:$Y$33, 0))=0, DAY($B551), INDEX(Settings!$AQ$19:$AQ$33, MATCH(D$10, Settings!$Y$19:$Y$33, 0))))-1), 1, Settings!$AY$23:$AY$38), ""))</f>
        <v/>
      </c>
      <c r="BD551" s="119" t="str">
        <f>IF(OR(E$10="", $B551="", E551="", BD$9=""), "", IFERROR(WORKDAY((DATE(YEAR($B551), MONTH($B551)+INDEX(Settings!$AM$19:$AM$33, MATCH(E$10, Settings!$Y$19:$Y$33, 0)), IF(INDEX(Settings!$AQ$19:$AQ$33, MATCH(E$10, Settings!$Y$19:$Y$33, 0))=0, DAY($B551), INDEX(Settings!$AQ$19:$AQ$33, MATCH(E$10, Settings!$Y$19:$Y$33, 0))))-1), 1, Settings!$AY$23:$AY$38), ""))</f>
        <v/>
      </c>
      <c r="BE551" s="119" t="str">
        <f>IF(OR(F$10="", $B551="", F551="", BE$9=""), "", IFERROR(WORKDAY((DATE(YEAR($B551), MONTH($B551)+INDEX(Settings!$AM$19:$AM$33, MATCH(F$10, Settings!$Y$19:$Y$33, 0)), IF(INDEX(Settings!$AQ$19:$AQ$33, MATCH(F$10, Settings!$Y$19:$Y$33, 0))=0, DAY($B551), INDEX(Settings!$AQ$19:$AQ$33, MATCH(F$10, Settings!$Y$19:$Y$33, 0))))-1), 1, Settings!$AY$23:$AY$38), ""))</f>
        <v/>
      </c>
      <c r="BF551" s="119" t="str">
        <f>IF(OR(G$10="", $B551="", G551="", BF$9=""), "", IFERROR(WORKDAY((DATE(YEAR($B551), MONTH($B551)+INDEX(Settings!$AM$19:$AM$33, MATCH(G$10, Settings!$Y$19:$Y$33, 0)), IF(INDEX(Settings!$AQ$19:$AQ$33, MATCH(G$10, Settings!$Y$19:$Y$33, 0))=0, DAY($B551), INDEX(Settings!$AQ$19:$AQ$33, MATCH(G$10, Settings!$Y$19:$Y$33, 0))))-1), 1, Settings!$AY$23:$AY$38), ""))</f>
        <v/>
      </c>
      <c r="BG551" s="119" t="str">
        <f>IF(OR(H$10="", $B551="", H551="", BG$9=""), "", IFERROR(WORKDAY((DATE(YEAR($B551), MONTH($B551)+INDEX(Settings!$AM$19:$AM$33, MATCH(H$10, Settings!$Y$19:$Y$33, 0)), IF(INDEX(Settings!$AQ$19:$AQ$33, MATCH(H$10, Settings!$Y$19:$Y$33, 0))=0, DAY($B551), INDEX(Settings!$AQ$19:$AQ$33, MATCH(H$10, Settings!$Y$19:$Y$33, 0))))-1), 1, Settings!$AY$23:$AY$38), ""))</f>
        <v/>
      </c>
      <c r="BH551" s="119" t="str">
        <f>IF(OR(I$10="", $B551="", I551="", BH$9=""), "", IFERROR(WORKDAY((DATE(YEAR($B551), MONTH($B551)+INDEX(Settings!$AM$19:$AM$33, MATCH(I$10, Settings!$Y$19:$Y$33, 0)), IF(INDEX(Settings!$AQ$19:$AQ$33, MATCH(I$10, Settings!$Y$19:$Y$33, 0))=0, DAY($B551), INDEX(Settings!$AQ$19:$AQ$33, MATCH(I$10, Settings!$Y$19:$Y$33, 0))))-1), 1, Settings!$AY$23:$AY$38), ""))</f>
        <v/>
      </c>
      <c r="BI551" s="119" t="str">
        <f>IF(OR(J$10="", $B551="", J551="", BI$9=""), "", IFERROR(WORKDAY((DATE(YEAR($B551), MONTH($B551)+INDEX(Settings!$AM$19:$AM$33, MATCH(J$10, Settings!$Y$19:$Y$33, 0)), IF(INDEX(Settings!$AQ$19:$AQ$33, MATCH(J$10, Settings!$Y$19:$Y$33, 0))=0, DAY($B551), INDEX(Settings!$AQ$19:$AQ$33, MATCH(J$10, Settings!$Y$19:$Y$33, 0))))-1), 1, Settings!$AY$23:$AY$38), ""))</f>
        <v/>
      </c>
      <c r="BJ551" s="119" t="str">
        <f>IF(OR(K$10="", $B551="", K551="", BJ$9=""), "", IFERROR(WORKDAY((DATE(YEAR($B551), MONTH($B551)+INDEX(Settings!$AM$19:$AM$33, MATCH(K$10, Settings!$Y$19:$Y$33, 0)), IF(INDEX(Settings!$AQ$19:$AQ$33, MATCH(K$10, Settings!$Y$19:$Y$33, 0))=0, DAY($B551), INDEX(Settings!$AQ$19:$AQ$33, MATCH(K$10, Settings!$Y$19:$Y$33, 0))))-1), 1, Settings!$AY$23:$AY$38), ""))</f>
        <v/>
      </c>
      <c r="BK551" s="119" t="str">
        <f>IF(OR(L$10="", $B551="", L551="", BK$9=""), "", IFERROR(WORKDAY((DATE(YEAR($B551), MONTH($B551)+INDEX(Settings!$AM$19:$AM$33, MATCH(L$10, Settings!$Y$19:$Y$33, 0)), IF(INDEX(Settings!$AQ$19:$AQ$33, MATCH(L$10, Settings!$Y$19:$Y$33, 0))=0, DAY($B551), INDEX(Settings!$AQ$19:$AQ$33, MATCH(L$10, Settings!$Y$19:$Y$33, 0))))-1), 1, Settings!$AY$23:$AY$38), ""))</f>
        <v/>
      </c>
      <c r="BL551" s="119" t="str">
        <f>IF(OR(M$10="", $B551="", M551="", BL$9=""), "", IFERROR(WORKDAY((DATE(YEAR($B551), MONTH($B551)+INDEX(Settings!$AM$19:$AM$33, MATCH(M$10, Settings!$Y$19:$Y$33, 0)), IF(INDEX(Settings!$AQ$19:$AQ$33, MATCH(M$10, Settings!$Y$19:$Y$33, 0))=0, DAY($B551), INDEX(Settings!$AQ$19:$AQ$33, MATCH(M$10, Settings!$Y$19:$Y$33, 0))))-1), 1, Settings!$AY$23:$AY$38), ""))</f>
        <v/>
      </c>
      <c r="BM551" s="119" t="str">
        <f>IF(OR(N$10="", $B551="", N551="", BM$9=""), "", IFERROR(WORKDAY((DATE(YEAR($B551), MONTH($B551)+INDEX(Settings!$AM$19:$AM$33, MATCH(N$10, Settings!$Y$19:$Y$33, 0)), IF(INDEX(Settings!$AQ$19:$AQ$33, MATCH(N$10, Settings!$Y$19:$Y$33, 0))=0, DAY($B551), INDEX(Settings!$AQ$19:$AQ$33, MATCH(N$10, Settings!$Y$19:$Y$33, 0))))-1), 1, Settings!$AY$23:$AY$38), ""))</f>
        <v/>
      </c>
      <c r="BN551" s="119" t="str">
        <f>IF(OR(O$10="", $B551="", O551="", BN$9=""), "", IFERROR(WORKDAY((DATE(YEAR($B551), MONTH($B551)+INDEX(Settings!$AM$19:$AM$33, MATCH(O$10, Settings!$Y$19:$Y$33, 0)), IF(INDEX(Settings!$AQ$19:$AQ$33, MATCH(O$10, Settings!$Y$19:$Y$33, 0))=0, DAY($B551), INDEX(Settings!$AQ$19:$AQ$33, MATCH(O$10, Settings!$Y$19:$Y$33, 0))))-1), 1, Settings!$AY$23:$AY$38), ""))</f>
        <v/>
      </c>
      <c r="BO551" s="119" t="str">
        <f>IF(OR(P$10="", $B551="", P551="", BO$9=""), "", IFERROR(WORKDAY((DATE(YEAR($B551), MONTH($B551)+INDEX(Settings!$AM$19:$AM$33, MATCH(P$10, Settings!$Y$19:$Y$33, 0)), IF(INDEX(Settings!$AQ$19:$AQ$33, MATCH(P$10, Settings!$Y$19:$Y$33, 0))=0, DAY($B551), INDEX(Settings!$AQ$19:$AQ$33, MATCH(P$10, Settings!$Y$19:$Y$33, 0))))-1), 1, Settings!$AY$23:$AY$38), ""))</f>
        <v/>
      </c>
      <c r="BP551" s="120" t="str">
        <f>IF(OR(Q$10="", $B551="", Q551="", BP$9=""), "", IFERROR(WORKDAY((DATE(YEAR($B551), MONTH($B551)+INDEX(Settings!$AM$19:$AM$33, MATCH(Q$10, Settings!$Y$19:$Y$33, 0)), IF(INDEX(Settings!$AQ$19:$AQ$33, MATCH(Q$10, Settings!$Y$19:$Y$33, 0))=0, DAY($B551), INDEX(Settings!$AQ$19:$AQ$33, MATCH(Q$10, Settings!$Y$19:$Y$33, 0))))-1), 1, Settings!$AY$23:$AY$38), ""))</f>
        <v/>
      </c>
      <c r="BR551" s="118" t="str">
        <f>IF(BB551="", "", IF(BB551&lt;=$B551, WORKDAY(DATE(YEAR($BB551), MONTH(BB551)+1, DAY(BB551)-1), 1, Settings!$AY$23:$AY$38), BB551))</f>
        <v/>
      </c>
      <c r="BS551" s="119" t="str">
        <f>IF(BC551="", "", IF(BC551&lt;=$B551, WORKDAY(DATE(YEAR($BB551), MONTH(BC551)+1, DAY(BC551)-1), 1, Settings!$AY$23:$AY$38), BC551))</f>
        <v/>
      </c>
      <c r="BT551" s="119" t="str">
        <f>IF(BD551="", "", IF(BD551&lt;=$B551, WORKDAY(DATE(YEAR($BB551), MONTH(BD551)+1, DAY(BD551)-1), 1, Settings!$AY$23:$AY$38), BD551))</f>
        <v/>
      </c>
      <c r="BU551" s="119" t="str">
        <f>IF(BE551="", "", IF(BE551&lt;=$B551, WORKDAY(DATE(YEAR($BB551), MONTH(BE551)+1, DAY(BE551)-1), 1, Settings!$AY$23:$AY$38), BE551))</f>
        <v/>
      </c>
      <c r="BV551" s="119" t="str">
        <f>IF(BF551="", "", IF(BF551&lt;=$B551, WORKDAY(DATE(YEAR($BB551), MONTH(BF551)+1, DAY(BF551)-1), 1, Settings!$AY$23:$AY$38), BF551))</f>
        <v/>
      </c>
      <c r="BW551" s="119" t="str">
        <f>IF(BG551="", "", IF(BG551&lt;=$B551, WORKDAY(DATE(YEAR($BB551), MONTH(BG551)+1, DAY(BG551)-1), 1, Settings!$AY$23:$AY$38), BG551))</f>
        <v/>
      </c>
      <c r="BX551" s="119" t="str">
        <f>IF(BH551="", "", IF(BH551&lt;=$B551, WORKDAY(DATE(YEAR($BB551), MONTH(BH551)+1, DAY(BH551)-1), 1, Settings!$AY$23:$AY$38), BH551))</f>
        <v/>
      </c>
      <c r="BY551" s="119" t="str">
        <f>IF(BI551="", "", IF(BI551&lt;=$B551, WORKDAY(DATE(YEAR($BB551), MONTH(BI551)+1, DAY(BI551)-1), 1, Settings!$AY$23:$AY$38), BI551))</f>
        <v/>
      </c>
      <c r="BZ551" s="119" t="str">
        <f>IF(BJ551="", "", IF(BJ551&lt;=$B551, WORKDAY(DATE(YEAR($BB551), MONTH(BJ551)+1, DAY(BJ551)-1), 1, Settings!$AY$23:$AY$38), BJ551))</f>
        <v/>
      </c>
      <c r="CA551" s="119" t="str">
        <f>IF(BK551="", "", IF(BK551&lt;=$B551, WORKDAY(DATE(YEAR($BB551), MONTH(BK551)+1, DAY(BK551)-1), 1, Settings!$AY$23:$AY$38), BK551))</f>
        <v/>
      </c>
      <c r="CB551" s="119" t="str">
        <f>IF(BL551="", "", IF(BL551&lt;=$B551, WORKDAY(DATE(YEAR($BB551), MONTH(BL551)+1, DAY(BL551)-1), 1, Settings!$AY$23:$AY$38), BL551))</f>
        <v/>
      </c>
      <c r="CC551" s="119" t="str">
        <f>IF(BM551="", "", IF(BM551&lt;=$B551, WORKDAY(DATE(YEAR($BB551), MONTH(BM551)+1, DAY(BM551)-1), 1, Settings!$AY$23:$AY$38), BM551))</f>
        <v/>
      </c>
      <c r="CD551" s="119" t="str">
        <f>IF(BN551="", "", IF(BN551&lt;=$B551, WORKDAY(DATE(YEAR($BB551), MONTH(BN551)+1, DAY(BN551)-1), 1, Settings!$AY$23:$AY$38), BN551))</f>
        <v/>
      </c>
      <c r="CE551" s="119" t="str">
        <f>IF(BO551="", "", IF(BO551&lt;=$B551, WORKDAY(DATE(YEAR($BB551), MONTH(BO551)+1, DAY(BO551)-1), 1, Settings!$AY$23:$AY$38), BO551))</f>
        <v/>
      </c>
      <c r="CF551" s="120" t="str">
        <f>IF(BP551="", "", IF(BP551&lt;=$B551, WORKDAY(DATE(YEAR($BB551), MONTH(BP551)+1, DAY(BP551)-1), 1, Settings!$AY$23:$AY$38), BP551))</f>
        <v/>
      </c>
      <c r="CH551" s="48" t="str">
        <f t="shared" si="252"/>
        <v/>
      </c>
      <c r="CI551" s="49" t="str">
        <f t="shared" si="253"/>
        <v/>
      </c>
      <c r="CJ551" s="49" t="str">
        <f t="shared" si="254"/>
        <v/>
      </c>
      <c r="CK551" s="49" t="str">
        <f t="shared" si="255"/>
        <v/>
      </c>
      <c r="CL551" s="49" t="str">
        <f t="shared" si="256"/>
        <v/>
      </c>
      <c r="CM551" s="49" t="str">
        <f t="shared" si="257"/>
        <v/>
      </c>
      <c r="CN551" s="49" t="str">
        <f t="shared" si="258"/>
        <v/>
      </c>
      <c r="CO551" s="49" t="str">
        <f t="shared" si="259"/>
        <v/>
      </c>
      <c r="CP551" s="49" t="str">
        <f t="shared" si="260"/>
        <v/>
      </c>
      <c r="CQ551" s="49" t="str">
        <f t="shared" si="261"/>
        <v/>
      </c>
      <c r="CR551" s="49" t="str">
        <f t="shared" si="262"/>
        <v/>
      </c>
      <c r="CS551" s="49" t="str">
        <f t="shared" si="263"/>
        <v/>
      </c>
      <c r="CT551" s="49" t="str">
        <f t="shared" si="264"/>
        <v/>
      </c>
      <c r="CU551" s="49" t="str">
        <f t="shared" si="265"/>
        <v/>
      </c>
      <c r="CV551" s="16" t="str">
        <f t="shared" si="266"/>
        <v/>
      </c>
      <c r="CX551" s="48" t="str">
        <f t="shared" si="267"/>
        <v/>
      </c>
      <c r="CY551" s="49" t="str">
        <f t="shared" si="268"/>
        <v/>
      </c>
      <c r="CZ551" s="49" t="str">
        <f t="shared" si="269"/>
        <v/>
      </c>
      <c r="DA551" s="49" t="str">
        <f t="shared" si="270"/>
        <v/>
      </c>
      <c r="DB551" s="49" t="str">
        <f t="shared" si="271"/>
        <v/>
      </c>
      <c r="DC551" s="49" t="str">
        <f t="shared" si="272"/>
        <v/>
      </c>
      <c r="DD551" s="49" t="str">
        <f t="shared" si="273"/>
        <v/>
      </c>
      <c r="DE551" s="49" t="str">
        <f t="shared" si="274"/>
        <v/>
      </c>
      <c r="DF551" s="49" t="str">
        <f t="shared" si="275"/>
        <v/>
      </c>
      <c r="DG551" s="49" t="str">
        <f t="shared" si="276"/>
        <v/>
      </c>
      <c r="DH551" s="49" t="str">
        <f t="shared" si="277"/>
        <v/>
      </c>
      <c r="DI551" s="49" t="str">
        <f t="shared" si="278"/>
        <v/>
      </c>
      <c r="DJ551" s="49" t="str">
        <f t="shared" si="279"/>
        <v/>
      </c>
      <c r="DK551" s="49" t="str">
        <f t="shared" si="280"/>
        <v/>
      </c>
      <c r="DL551" s="16" t="str">
        <f t="shared" si="281"/>
        <v/>
      </c>
      <c r="DN551" s="17" t="str">
        <f t="shared" si="282"/>
        <v>Dec 2020</v>
      </c>
    </row>
    <row r="552" spans="1:118" x14ac:dyDescent="0.25">
      <c r="A552" s="30"/>
      <c r="B552" s="102">
        <f>IF(B551="", "", IFERROR(IF(B551+1&gt;Settings!$G$25, "", B551+1), ""))</f>
        <v>44188</v>
      </c>
      <c r="C552" s="294"/>
      <c r="D552" s="295"/>
      <c r="E552" s="295"/>
      <c r="F552" s="295"/>
      <c r="G552" s="295"/>
      <c r="H552" s="295"/>
      <c r="I552" s="295"/>
      <c r="J552" s="295"/>
      <c r="K552" s="295"/>
      <c r="L552" s="295"/>
      <c r="M552" s="295"/>
      <c r="N552" s="295"/>
      <c r="O552" s="295"/>
      <c r="P552" s="295"/>
      <c r="Q552" s="296"/>
      <c r="R552" s="30"/>
      <c r="T552" s="17" t="str">
        <f>IF($B552="", "", IF($B552&lt;Settings!$G$23, "Old", "New"))</f>
        <v>New</v>
      </c>
      <c r="AL552" s="118" t="str">
        <f>IF(OR($B552="", C552="", C$10="", AL$9), "", IFERROR($B552+INDEX(Settings!$AF$19:$AF$33, MATCH(C$10, Settings!$Y$19:$Y$33, 0))+IF(INDEX(Settings!$AI$19:$AI$33, MATCH(C$10, Settings!$Y$19:$Y$33, 0))="", 0, INDEX($AO$2:$AU$8, MATCH(TEXT($B552, "ddd"), $AN$2:$AN$8, 0), MATCH(INDEX(Settings!$AI$19:$AI$33, MATCH(C$10, Settings!$Y$19:$Y$33, 0)), $AO$1:$AU$1, 0))), 0))</f>
        <v/>
      </c>
      <c r="AM552" s="119" t="str">
        <f>IF(OR($B552="", D552="", D$10="", AM$9), "", IFERROR($B552+INDEX(Settings!$AF$19:$AF$33, MATCH(D$10, Settings!$Y$19:$Y$33, 0))+IF(INDEX(Settings!$AI$19:$AI$33, MATCH(D$10, Settings!$Y$19:$Y$33, 0))="", 0, INDEX($AO$2:$AU$8, MATCH(TEXT($B552, "ddd"), $AN$2:$AN$8, 0), MATCH(INDEX(Settings!$AI$19:$AI$33, MATCH(D$10, Settings!$Y$19:$Y$33, 0)), $AO$1:$AU$1, 0))), 0))</f>
        <v/>
      </c>
      <c r="AN552" s="119" t="str">
        <f>IF(OR($B552="", E552="", E$10="", AN$9), "", IFERROR($B552+INDEX(Settings!$AF$19:$AF$33, MATCH(E$10, Settings!$Y$19:$Y$33, 0))+IF(INDEX(Settings!$AI$19:$AI$33, MATCH(E$10, Settings!$Y$19:$Y$33, 0))="", 0, INDEX($AO$2:$AU$8, MATCH(TEXT($B552, "ddd"), $AN$2:$AN$8, 0), MATCH(INDEX(Settings!$AI$19:$AI$33, MATCH(E$10, Settings!$Y$19:$Y$33, 0)), $AO$1:$AU$1, 0))), 0))</f>
        <v/>
      </c>
      <c r="AO552" s="119" t="str">
        <f>IF(OR($B552="", F552="", F$10="", AO$9), "", IFERROR($B552+INDEX(Settings!$AF$19:$AF$33, MATCH(F$10, Settings!$Y$19:$Y$33, 0))+IF(INDEX(Settings!$AI$19:$AI$33, MATCH(F$10, Settings!$Y$19:$Y$33, 0))="", 0, INDEX($AO$2:$AU$8, MATCH(TEXT($B552, "ddd"), $AN$2:$AN$8, 0), MATCH(INDEX(Settings!$AI$19:$AI$33, MATCH(F$10, Settings!$Y$19:$Y$33, 0)), $AO$1:$AU$1, 0))), 0))</f>
        <v/>
      </c>
      <c r="AP552" s="119" t="str">
        <f>IF(OR($B552="", G552="", G$10="", AP$9), "", IFERROR($B552+INDEX(Settings!$AF$19:$AF$33, MATCH(G$10, Settings!$Y$19:$Y$33, 0))+IF(INDEX(Settings!$AI$19:$AI$33, MATCH(G$10, Settings!$Y$19:$Y$33, 0))="", 0, INDEX($AO$2:$AU$8, MATCH(TEXT($B552, "ddd"), $AN$2:$AN$8, 0), MATCH(INDEX(Settings!$AI$19:$AI$33, MATCH(G$10, Settings!$Y$19:$Y$33, 0)), $AO$1:$AU$1, 0))), 0))</f>
        <v/>
      </c>
      <c r="AQ552" s="119" t="str">
        <f>IF(OR($B552="", H552="", H$10="", AQ$9), "", IFERROR($B552+INDEX(Settings!$AF$19:$AF$33, MATCH(H$10, Settings!$Y$19:$Y$33, 0))+IF(INDEX(Settings!$AI$19:$AI$33, MATCH(H$10, Settings!$Y$19:$Y$33, 0))="", 0, INDEX($AO$2:$AU$8, MATCH(TEXT($B552, "ddd"), $AN$2:$AN$8, 0), MATCH(INDEX(Settings!$AI$19:$AI$33, MATCH(H$10, Settings!$Y$19:$Y$33, 0)), $AO$1:$AU$1, 0))), 0))</f>
        <v/>
      </c>
      <c r="AR552" s="119" t="str">
        <f>IF(OR($B552="", I552="", I$10="", AR$9), "", IFERROR($B552+INDEX(Settings!$AF$19:$AF$33, MATCH(I$10, Settings!$Y$19:$Y$33, 0))+IF(INDEX(Settings!$AI$19:$AI$33, MATCH(I$10, Settings!$Y$19:$Y$33, 0))="", 0, INDEX($AO$2:$AU$8, MATCH(TEXT($B552, "ddd"), $AN$2:$AN$8, 0), MATCH(INDEX(Settings!$AI$19:$AI$33, MATCH(I$10, Settings!$Y$19:$Y$33, 0)), $AO$1:$AU$1, 0))), 0))</f>
        <v/>
      </c>
      <c r="AS552" s="119" t="str">
        <f>IF(OR($B552="", J552="", J$10="", AS$9), "", IFERROR($B552+INDEX(Settings!$AF$19:$AF$33, MATCH(J$10, Settings!$Y$19:$Y$33, 0))+IF(INDEX(Settings!$AI$19:$AI$33, MATCH(J$10, Settings!$Y$19:$Y$33, 0))="", 0, INDEX($AO$2:$AU$8, MATCH(TEXT($B552, "ddd"), $AN$2:$AN$8, 0), MATCH(INDEX(Settings!$AI$19:$AI$33, MATCH(J$10, Settings!$Y$19:$Y$33, 0)), $AO$1:$AU$1, 0))), 0))</f>
        <v/>
      </c>
      <c r="AT552" s="119" t="str">
        <f>IF(OR($B552="", K552="", K$10="", AT$9), "", IFERROR($B552+INDEX(Settings!$AF$19:$AF$33, MATCH(K$10, Settings!$Y$19:$Y$33, 0))+IF(INDEX(Settings!$AI$19:$AI$33, MATCH(K$10, Settings!$Y$19:$Y$33, 0))="", 0, INDEX($AO$2:$AU$8, MATCH(TEXT($B552, "ddd"), $AN$2:$AN$8, 0), MATCH(INDEX(Settings!$AI$19:$AI$33, MATCH(K$10, Settings!$Y$19:$Y$33, 0)), $AO$1:$AU$1, 0))), 0))</f>
        <v/>
      </c>
      <c r="AU552" s="119" t="str">
        <f>IF(OR($B552="", L552="", L$10="", AU$9), "", IFERROR($B552+INDEX(Settings!$AF$19:$AF$33, MATCH(L$10, Settings!$Y$19:$Y$33, 0))+IF(INDEX(Settings!$AI$19:$AI$33, MATCH(L$10, Settings!$Y$19:$Y$33, 0))="", 0, INDEX($AO$2:$AU$8, MATCH(TEXT($B552, "ddd"), $AN$2:$AN$8, 0), MATCH(INDEX(Settings!$AI$19:$AI$33, MATCH(L$10, Settings!$Y$19:$Y$33, 0)), $AO$1:$AU$1, 0))), 0))</f>
        <v/>
      </c>
      <c r="AV552" s="119" t="str">
        <f>IF(OR($B552="", M552="", M$10="", AV$9), "", IFERROR($B552+INDEX(Settings!$AF$19:$AF$33, MATCH(M$10, Settings!$Y$19:$Y$33, 0))+IF(INDEX(Settings!$AI$19:$AI$33, MATCH(M$10, Settings!$Y$19:$Y$33, 0))="", 0, INDEX($AO$2:$AU$8, MATCH(TEXT($B552, "ddd"), $AN$2:$AN$8, 0), MATCH(INDEX(Settings!$AI$19:$AI$33, MATCH(M$10, Settings!$Y$19:$Y$33, 0)), $AO$1:$AU$1, 0))), 0))</f>
        <v/>
      </c>
      <c r="AW552" s="119" t="str">
        <f>IF(OR($B552="", N552="", N$10="", AW$9), "", IFERROR($B552+INDEX(Settings!$AF$19:$AF$33, MATCH(N$10, Settings!$Y$19:$Y$33, 0))+IF(INDEX(Settings!$AI$19:$AI$33, MATCH(N$10, Settings!$Y$19:$Y$33, 0))="", 0, INDEX($AO$2:$AU$8, MATCH(TEXT($B552, "ddd"), $AN$2:$AN$8, 0), MATCH(INDEX(Settings!$AI$19:$AI$33, MATCH(N$10, Settings!$Y$19:$Y$33, 0)), $AO$1:$AU$1, 0))), 0))</f>
        <v/>
      </c>
      <c r="AX552" s="119" t="str">
        <f>IF(OR($B552="", O552="", O$10="", AX$9), "", IFERROR($B552+INDEX(Settings!$AF$19:$AF$33, MATCH(O$10, Settings!$Y$19:$Y$33, 0))+IF(INDEX(Settings!$AI$19:$AI$33, MATCH(O$10, Settings!$Y$19:$Y$33, 0))="", 0, INDEX($AO$2:$AU$8, MATCH(TEXT($B552, "ddd"), $AN$2:$AN$8, 0), MATCH(INDEX(Settings!$AI$19:$AI$33, MATCH(O$10, Settings!$Y$19:$Y$33, 0)), $AO$1:$AU$1, 0))), 0))</f>
        <v/>
      </c>
      <c r="AY552" s="119" t="str">
        <f>IF(OR($B552="", P552="", P$10="", AY$9), "", IFERROR($B552+INDEX(Settings!$AF$19:$AF$33, MATCH(P$10, Settings!$Y$19:$Y$33, 0))+IF(INDEX(Settings!$AI$19:$AI$33, MATCH(P$10, Settings!$Y$19:$Y$33, 0))="", 0, INDEX($AO$2:$AU$8, MATCH(TEXT($B552, "ddd"), $AN$2:$AN$8, 0), MATCH(INDEX(Settings!$AI$19:$AI$33, MATCH(P$10, Settings!$Y$19:$Y$33, 0)), $AO$1:$AU$1, 0))), 0))</f>
        <v/>
      </c>
      <c r="AZ552" s="120" t="str">
        <f>IF(OR($B552="", Q552="", Q$10="", AZ$9), "", IFERROR($B552+INDEX(Settings!$AF$19:$AF$33, MATCH(Q$10, Settings!$Y$19:$Y$33, 0))+IF(INDEX(Settings!$AI$19:$AI$33, MATCH(Q$10, Settings!$Y$19:$Y$33, 0))="", 0, INDEX($AO$2:$AU$8, MATCH(TEXT($B552, "ddd"), $AN$2:$AN$8, 0), MATCH(INDEX(Settings!$AI$19:$AI$33, MATCH(Q$10, Settings!$Y$19:$Y$33, 0)), $AO$1:$AU$1, 0))), 0))</f>
        <v/>
      </c>
      <c r="BB552" s="118" t="str">
        <f>IF(OR(C$10="", $B552="", C552="", BB$9=""), "", IFERROR(WORKDAY((DATE(YEAR($B552), MONTH($B552)+INDEX(Settings!$AM$19:$AM$33, MATCH(C$10, Settings!$Y$19:$Y$33, 0)), IF(INDEX(Settings!$AQ$19:$AQ$33, MATCH(C$10, Settings!$Y$19:$Y$33, 0))=0, DAY($B552), INDEX(Settings!$AQ$19:$AQ$33, MATCH(C$10, Settings!$Y$19:$Y$33, 0))))-1), 1, Settings!$AY$23:$AY$38), ""))</f>
        <v/>
      </c>
      <c r="BC552" s="119" t="str">
        <f>IF(OR(D$10="", $B552="", D552="", BC$9=""), "", IFERROR(WORKDAY((DATE(YEAR($B552), MONTH($B552)+INDEX(Settings!$AM$19:$AM$33, MATCH(D$10, Settings!$Y$19:$Y$33, 0)), IF(INDEX(Settings!$AQ$19:$AQ$33, MATCH(D$10, Settings!$Y$19:$Y$33, 0))=0, DAY($B552), INDEX(Settings!$AQ$19:$AQ$33, MATCH(D$10, Settings!$Y$19:$Y$33, 0))))-1), 1, Settings!$AY$23:$AY$38), ""))</f>
        <v/>
      </c>
      <c r="BD552" s="119" t="str">
        <f>IF(OR(E$10="", $B552="", E552="", BD$9=""), "", IFERROR(WORKDAY((DATE(YEAR($B552), MONTH($B552)+INDEX(Settings!$AM$19:$AM$33, MATCH(E$10, Settings!$Y$19:$Y$33, 0)), IF(INDEX(Settings!$AQ$19:$AQ$33, MATCH(E$10, Settings!$Y$19:$Y$33, 0))=0, DAY($B552), INDEX(Settings!$AQ$19:$AQ$33, MATCH(E$10, Settings!$Y$19:$Y$33, 0))))-1), 1, Settings!$AY$23:$AY$38), ""))</f>
        <v/>
      </c>
      <c r="BE552" s="119" t="str">
        <f>IF(OR(F$10="", $B552="", F552="", BE$9=""), "", IFERROR(WORKDAY((DATE(YEAR($B552), MONTH($B552)+INDEX(Settings!$AM$19:$AM$33, MATCH(F$10, Settings!$Y$19:$Y$33, 0)), IF(INDEX(Settings!$AQ$19:$AQ$33, MATCH(F$10, Settings!$Y$19:$Y$33, 0))=0, DAY($B552), INDEX(Settings!$AQ$19:$AQ$33, MATCH(F$10, Settings!$Y$19:$Y$33, 0))))-1), 1, Settings!$AY$23:$AY$38), ""))</f>
        <v/>
      </c>
      <c r="BF552" s="119" t="str">
        <f>IF(OR(G$10="", $B552="", G552="", BF$9=""), "", IFERROR(WORKDAY((DATE(YEAR($B552), MONTH($B552)+INDEX(Settings!$AM$19:$AM$33, MATCH(G$10, Settings!$Y$19:$Y$33, 0)), IF(INDEX(Settings!$AQ$19:$AQ$33, MATCH(G$10, Settings!$Y$19:$Y$33, 0))=0, DAY($B552), INDEX(Settings!$AQ$19:$AQ$33, MATCH(G$10, Settings!$Y$19:$Y$33, 0))))-1), 1, Settings!$AY$23:$AY$38), ""))</f>
        <v/>
      </c>
      <c r="BG552" s="119" t="str">
        <f>IF(OR(H$10="", $B552="", H552="", BG$9=""), "", IFERROR(WORKDAY((DATE(YEAR($B552), MONTH($B552)+INDEX(Settings!$AM$19:$AM$33, MATCH(H$10, Settings!$Y$19:$Y$33, 0)), IF(INDEX(Settings!$AQ$19:$AQ$33, MATCH(H$10, Settings!$Y$19:$Y$33, 0))=0, DAY($B552), INDEX(Settings!$AQ$19:$AQ$33, MATCH(H$10, Settings!$Y$19:$Y$33, 0))))-1), 1, Settings!$AY$23:$AY$38), ""))</f>
        <v/>
      </c>
      <c r="BH552" s="119" t="str">
        <f>IF(OR(I$10="", $B552="", I552="", BH$9=""), "", IFERROR(WORKDAY((DATE(YEAR($B552), MONTH($B552)+INDEX(Settings!$AM$19:$AM$33, MATCH(I$10, Settings!$Y$19:$Y$33, 0)), IF(INDEX(Settings!$AQ$19:$AQ$33, MATCH(I$10, Settings!$Y$19:$Y$33, 0))=0, DAY($B552), INDEX(Settings!$AQ$19:$AQ$33, MATCH(I$10, Settings!$Y$19:$Y$33, 0))))-1), 1, Settings!$AY$23:$AY$38), ""))</f>
        <v/>
      </c>
      <c r="BI552" s="119" t="str">
        <f>IF(OR(J$10="", $B552="", J552="", BI$9=""), "", IFERROR(WORKDAY((DATE(YEAR($B552), MONTH($B552)+INDEX(Settings!$AM$19:$AM$33, MATCH(J$10, Settings!$Y$19:$Y$33, 0)), IF(INDEX(Settings!$AQ$19:$AQ$33, MATCH(J$10, Settings!$Y$19:$Y$33, 0))=0, DAY($B552), INDEX(Settings!$AQ$19:$AQ$33, MATCH(J$10, Settings!$Y$19:$Y$33, 0))))-1), 1, Settings!$AY$23:$AY$38), ""))</f>
        <v/>
      </c>
      <c r="BJ552" s="119" t="str">
        <f>IF(OR(K$10="", $B552="", K552="", BJ$9=""), "", IFERROR(WORKDAY((DATE(YEAR($B552), MONTH($B552)+INDEX(Settings!$AM$19:$AM$33, MATCH(K$10, Settings!$Y$19:$Y$33, 0)), IF(INDEX(Settings!$AQ$19:$AQ$33, MATCH(K$10, Settings!$Y$19:$Y$33, 0))=0, DAY($B552), INDEX(Settings!$AQ$19:$AQ$33, MATCH(K$10, Settings!$Y$19:$Y$33, 0))))-1), 1, Settings!$AY$23:$AY$38), ""))</f>
        <v/>
      </c>
      <c r="BK552" s="119" t="str">
        <f>IF(OR(L$10="", $B552="", L552="", BK$9=""), "", IFERROR(WORKDAY((DATE(YEAR($B552), MONTH($B552)+INDEX(Settings!$AM$19:$AM$33, MATCH(L$10, Settings!$Y$19:$Y$33, 0)), IF(INDEX(Settings!$AQ$19:$AQ$33, MATCH(L$10, Settings!$Y$19:$Y$33, 0))=0, DAY($B552), INDEX(Settings!$AQ$19:$AQ$33, MATCH(L$10, Settings!$Y$19:$Y$33, 0))))-1), 1, Settings!$AY$23:$AY$38), ""))</f>
        <v/>
      </c>
      <c r="BL552" s="119" t="str">
        <f>IF(OR(M$10="", $B552="", M552="", BL$9=""), "", IFERROR(WORKDAY((DATE(YEAR($B552), MONTH($B552)+INDEX(Settings!$AM$19:$AM$33, MATCH(M$10, Settings!$Y$19:$Y$33, 0)), IF(INDEX(Settings!$AQ$19:$AQ$33, MATCH(M$10, Settings!$Y$19:$Y$33, 0))=0, DAY($B552), INDEX(Settings!$AQ$19:$AQ$33, MATCH(M$10, Settings!$Y$19:$Y$33, 0))))-1), 1, Settings!$AY$23:$AY$38), ""))</f>
        <v/>
      </c>
      <c r="BM552" s="119" t="str">
        <f>IF(OR(N$10="", $B552="", N552="", BM$9=""), "", IFERROR(WORKDAY((DATE(YEAR($B552), MONTH($B552)+INDEX(Settings!$AM$19:$AM$33, MATCH(N$10, Settings!$Y$19:$Y$33, 0)), IF(INDEX(Settings!$AQ$19:$AQ$33, MATCH(N$10, Settings!$Y$19:$Y$33, 0))=0, DAY($B552), INDEX(Settings!$AQ$19:$AQ$33, MATCH(N$10, Settings!$Y$19:$Y$33, 0))))-1), 1, Settings!$AY$23:$AY$38), ""))</f>
        <v/>
      </c>
      <c r="BN552" s="119" t="str">
        <f>IF(OR(O$10="", $B552="", O552="", BN$9=""), "", IFERROR(WORKDAY((DATE(YEAR($B552), MONTH($B552)+INDEX(Settings!$AM$19:$AM$33, MATCH(O$10, Settings!$Y$19:$Y$33, 0)), IF(INDEX(Settings!$AQ$19:$AQ$33, MATCH(O$10, Settings!$Y$19:$Y$33, 0))=0, DAY($B552), INDEX(Settings!$AQ$19:$AQ$33, MATCH(O$10, Settings!$Y$19:$Y$33, 0))))-1), 1, Settings!$AY$23:$AY$38), ""))</f>
        <v/>
      </c>
      <c r="BO552" s="119" t="str">
        <f>IF(OR(P$10="", $B552="", P552="", BO$9=""), "", IFERROR(WORKDAY((DATE(YEAR($B552), MONTH($B552)+INDEX(Settings!$AM$19:$AM$33, MATCH(P$10, Settings!$Y$19:$Y$33, 0)), IF(INDEX(Settings!$AQ$19:$AQ$33, MATCH(P$10, Settings!$Y$19:$Y$33, 0))=0, DAY($B552), INDEX(Settings!$AQ$19:$AQ$33, MATCH(P$10, Settings!$Y$19:$Y$33, 0))))-1), 1, Settings!$AY$23:$AY$38), ""))</f>
        <v/>
      </c>
      <c r="BP552" s="120" t="str">
        <f>IF(OR(Q$10="", $B552="", Q552="", BP$9=""), "", IFERROR(WORKDAY((DATE(YEAR($B552), MONTH($B552)+INDEX(Settings!$AM$19:$AM$33, MATCH(Q$10, Settings!$Y$19:$Y$33, 0)), IF(INDEX(Settings!$AQ$19:$AQ$33, MATCH(Q$10, Settings!$Y$19:$Y$33, 0))=0, DAY($B552), INDEX(Settings!$AQ$19:$AQ$33, MATCH(Q$10, Settings!$Y$19:$Y$33, 0))))-1), 1, Settings!$AY$23:$AY$38), ""))</f>
        <v/>
      </c>
      <c r="BR552" s="118" t="str">
        <f>IF(BB552="", "", IF(BB552&lt;=$B552, WORKDAY(DATE(YEAR($BB552), MONTH(BB552)+1, DAY(BB552)-1), 1, Settings!$AY$23:$AY$38), BB552))</f>
        <v/>
      </c>
      <c r="BS552" s="119" t="str">
        <f>IF(BC552="", "", IF(BC552&lt;=$B552, WORKDAY(DATE(YEAR($BB552), MONTH(BC552)+1, DAY(BC552)-1), 1, Settings!$AY$23:$AY$38), BC552))</f>
        <v/>
      </c>
      <c r="BT552" s="119" t="str">
        <f>IF(BD552="", "", IF(BD552&lt;=$B552, WORKDAY(DATE(YEAR($BB552), MONTH(BD552)+1, DAY(BD552)-1), 1, Settings!$AY$23:$AY$38), BD552))</f>
        <v/>
      </c>
      <c r="BU552" s="119" t="str">
        <f>IF(BE552="", "", IF(BE552&lt;=$B552, WORKDAY(DATE(YEAR($BB552), MONTH(BE552)+1, DAY(BE552)-1), 1, Settings!$AY$23:$AY$38), BE552))</f>
        <v/>
      </c>
      <c r="BV552" s="119" t="str">
        <f>IF(BF552="", "", IF(BF552&lt;=$B552, WORKDAY(DATE(YEAR($BB552), MONTH(BF552)+1, DAY(BF552)-1), 1, Settings!$AY$23:$AY$38), BF552))</f>
        <v/>
      </c>
      <c r="BW552" s="119" t="str">
        <f>IF(BG552="", "", IF(BG552&lt;=$B552, WORKDAY(DATE(YEAR($BB552), MONTH(BG552)+1, DAY(BG552)-1), 1, Settings!$AY$23:$AY$38), BG552))</f>
        <v/>
      </c>
      <c r="BX552" s="119" t="str">
        <f>IF(BH552="", "", IF(BH552&lt;=$B552, WORKDAY(DATE(YEAR($BB552), MONTH(BH552)+1, DAY(BH552)-1), 1, Settings!$AY$23:$AY$38), BH552))</f>
        <v/>
      </c>
      <c r="BY552" s="119" t="str">
        <f>IF(BI552="", "", IF(BI552&lt;=$B552, WORKDAY(DATE(YEAR($BB552), MONTH(BI552)+1, DAY(BI552)-1), 1, Settings!$AY$23:$AY$38), BI552))</f>
        <v/>
      </c>
      <c r="BZ552" s="119" t="str">
        <f>IF(BJ552="", "", IF(BJ552&lt;=$B552, WORKDAY(DATE(YEAR($BB552), MONTH(BJ552)+1, DAY(BJ552)-1), 1, Settings!$AY$23:$AY$38), BJ552))</f>
        <v/>
      </c>
      <c r="CA552" s="119" t="str">
        <f>IF(BK552="", "", IF(BK552&lt;=$B552, WORKDAY(DATE(YEAR($BB552), MONTH(BK552)+1, DAY(BK552)-1), 1, Settings!$AY$23:$AY$38), BK552))</f>
        <v/>
      </c>
      <c r="CB552" s="119" t="str">
        <f>IF(BL552="", "", IF(BL552&lt;=$B552, WORKDAY(DATE(YEAR($BB552), MONTH(BL552)+1, DAY(BL552)-1), 1, Settings!$AY$23:$AY$38), BL552))</f>
        <v/>
      </c>
      <c r="CC552" s="119" t="str">
        <f>IF(BM552="", "", IF(BM552&lt;=$B552, WORKDAY(DATE(YEAR($BB552), MONTH(BM552)+1, DAY(BM552)-1), 1, Settings!$AY$23:$AY$38), BM552))</f>
        <v/>
      </c>
      <c r="CD552" s="119" t="str">
        <f>IF(BN552="", "", IF(BN552&lt;=$B552, WORKDAY(DATE(YEAR($BB552), MONTH(BN552)+1, DAY(BN552)-1), 1, Settings!$AY$23:$AY$38), BN552))</f>
        <v/>
      </c>
      <c r="CE552" s="119" t="str">
        <f>IF(BO552="", "", IF(BO552&lt;=$B552, WORKDAY(DATE(YEAR($BB552), MONTH(BO552)+1, DAY(BO552)-1), 1, Settings!$AY$23:$AY$38), BO552))</f>
        <v/>
      </c>
      <c r="CF552" s="120" t="str">
        <f>IF(BP552="", "", IF(BP552&lt;=$B552, WORKDAY(DATE(YEAR($BB552), MONTH(BP552)+1, DAY(BP552)-1), 1, Settings!$AY$23:$AY$38), BP552))</f>
        <v/>
      </c>
      <c r="CH552" s="48" t="str">
        <f t="shared" si="252"/>
        <v/>
      </c>
      <c r="CI552" s="49" t="str">
        <f t="shared" si="253"/>
        <v/>
      </c>
      <c r="CJ552" s="49" t="str">
        <f t="shared" si="254"/>
        <v/>
      </c>
      <c r="CK552" s="49" t="str">
        <f t="shared" si="255"/>
        <v/>
      </c>
      <c r="CL552" s="49" t="str">
        <f t="shared" si="256"/>
        <v/>
      </c>
      <c r="CM552" s="49" t="str">
        <f t="shared" si="257"/>
        <v/>
      </c>
      <c r="CN552" s="49" t="str">
        <f t="shared" si="258"/>
        <v/>
      </c>
      <c r="CO552" s="49" t="str">
        <f t="shared" si="259"/>
        <v/>
      </c>
      <c r="CP552" s="49" t="str">
        <f t="shared" si="260"/>
        <v/>
      </c>
      <c r="CQ552" s="49" t="str">
        <f t="shared" si="261"/>
        <v/>
      </c>
      <c r="CR552" s="49" t="str">
        <f t="shared" si="262"/>
        <v/>
      </c>
      <c r="CS552" s="49" t="str">
        <f t="shared" si="263"/>
        <v/>
      </c>
      <c r="CT552" s="49" t="str">
        <f t="shared" si="264"/>
        <v/>
      </c>
      <c r="CU552" s="49" t="str">
        <f t="shared" si="265"/>
        <v/>
      </c>
      <c r="CV552" s="16" t="str">
        <f t="shared" si="266"/>
        <v/>
      </c>
      <c r="CX552" s="48" t="str">
        <f t="shared" si="267"/>
        <v/>
      </c>
      <c r="CY552" s="49" t="str">
        <f t="shared" si="268"/>
        <v/>
      </c>
      <c r="CZ552" s="49" t="str">
        <f t="shared" si="269"/>
        <v/>
      </c>
      <c r="DA552" s="49" t="str">
        <f t="shared" si="270"/>
        <v/>
      </c>
      <c r="DB552" s="49" t="str">
        <f t="shared" si="271"/>
        <v/>
      </c>
      <c r="DC552" s="49" t="str">
        <f t="shared" si="272"/>
        <v/>
      </c>
      <c r="DD552" s="49" t="str">
        <f t="shared" si="273"/>
        <v/>
      </c>
      <c r="DE552" s="49" t="str">
        <f t="shared" si="274"/>
        <v/>
      </c>
      <c r="DF552" s="49" t="str">
        <f t="shared" si="275"/>
        <v/>
      </c>
      <c r="DG552" s="49" t="str">
        <f t="shared" si="276"/>
        <v/>
      </c>
      <c r="DH552" s="49" t="str">
        <f t="shared" si="277"/>
        <v/>
      </c>
      <c r="DI552" s="49" t="str">
        <f t="shared" si="278"/>
        <v/>
      </c>
      <c r="DJ552" s="49" t="str">
        <f t="shared" si="279"/>
        <v/>
      </c>
      <c r="DK552" s="49" t="str">
        <f t="shared" si="280"/>
        <v/>
      </c>
      <c r="DL552" s="16" t="str">
        <f t="shared" si="281"/>
        <v/>
      </c>
      <c r="DN552" s="17" t="str">
        <f t="shared" si="282"/>
        <v>Dec 2020</v>
      </c>
    </row>
    <row r="553" spans="1:118" x14ac:dyDescent="0.25">
      <c r="A553" s="30"/>
      <c r="B553" s="102">
        <f>IF(B552="", "", IFERROR(IF(B552+1&gt;Settings!$G$25, "", B552+1), ""))</f>
        <v>44189</v>
      </c>
      <c r="C553" s="294"/>
      <c r="D553" s="295"/>
      <c r="E553" s="295"/>
      <c r="F553" s="295"/>
      <c r="G553" s="295"/>
      <c r="H553" s="295"/>
      <c r="I553" s="295"/>
      <c r="J553" s="295"/>
      <c r="K553" s="295"/>
      <c r="L553" s="295"/>
      <c r="M553" s="295"/>
      <c r="N553" s="295"/>
      <c r="O553" s="295"/>
      <c r="P553" s="295"/>
      <c r="Q553" s="296"/>
      <c r="R553" s="30"/>
      <c r="T553" s="17" t="str">
        <f>IF($B553="", "", IF($B553&lt;Settings!$G$23, "Old", "New"))</f>
        <v>New</v>
      </c>
      <c r="AL553" s="118" t="str">
        <f>IF(OR($B553="", C553="", C$10="", AL$9), "", IFERROR($B553+INDEX(Settings!$AF$19:$AF$33, MATCH(C$10, Settings!$Y$19:$Y$33, 0))+IF(INDEX(Settings!$AI$19:$AI$33, MATCH(C$10, Settings!$Y$19:$Y$33, 0))="", 0, INDEX($AO$2:$AU$8, MATCH(TEXT($B553, "ddd"), $AN$2:$AN$8, 0), MATCH(INDEX(Settings!$AI$19:$AI$33, MATCH(C$10, Settings!$Y$19:$Y$33, 0)), $AO$1:$AU$1, 0))), 0))</f>
        <v/>
      </c>
      <c r="AM553" s="119" t="str">
        <f>IF(OR($B553="", D553="", D$10="", AM$9), "", IFERROR($B553+INDEX(Settings!$AF$19:$AF$33, MATCH(D$10, Settings!$Y$19:$Y$33, 0))+IF(INDEX(Settings!$AI$19:$AI$33, MATCH(D$10, Settings!$Y$19:$Y$33, 0))="", 0, INDEX($AO$2:$AU$8, MATCH(TEXT($B553, "ddd"), $AN$2:$AN$8, 0), MATCH(INDEX(Settings!$AI$19:$AI$33, MATCH(D$10, Settings!$Y$19:$Y$33, 0)), $AO$1:$AU$1, 0))), 0))</f>
        <v/>
      </c>
      <c r="AN553" s="119" t="str">
        <f>IF(OR($B553="", E553="", E$10="", AN$9), "", IFERROR($B553+INDEX(Settings!$AF$19:$AF$33, MATCH(E$10, Settings!$Y$19:$Y$33, 0))+IF(INDEX(Settings!$AI$19:$AI$33, MATCH(E$10, Settings!$Y$19:$Y$33, 0))="", 0, INDEX($AO$2:$AU$8, MATCH(TEXT($B553, "ddd"), $AN$2:$AN$8, 0), MATCH(INDEX(Settings!$AI$19:$AI$33, MATCH(E$10, Settings!$Y$19:$Y$33, 0)), $AO$1:$AU$1, 0))), 0))</f>
        <v/>
      </c>
      <c r="AO553" s="119" t="str">
        <f>IF(OR($B553="", F553="", F$10="", AO$9), "", IFERROR($B553+INDEX(Settings!$AF$19:$AF$33, MATCH(F$10, Settings!$Y$19:$Y$33, 0))+IF(INDEX(Settings!$AI$19:$AI$33, MATCH(F$10, Settings!$Y$19:$Y$33, 0))="", 0, INDEX($AO$2:$AU$8, MATCH(TEXT($B553, "ddd"), $AN$2:$AN$8, 0), MATCH(INDEX(Settings!$AI$19:$AI$33, MATCH(F$10, Settings!$Y$19:$Y$33, 0)), $AO$1:$AU$1, 0))), 0))</f>
        <v/>
      </c>
      <c r="AP553" s="119" t="str">
        <f>IF(OR($B553="", G553="", G$10="", AP$9), "", IFERROR($B553+INDEX(Settings!$AF$19:$AF$33, MATCH(G$10, Settings!$Y$19:$Y$33, 0))+IF(INDEX(Settings!$AI$19:$AI$33, MATCH(G$10, Settings!$Y$19:$Y$33, 0))="", 0, INDEX($AO$2:$AU$8, MATCH(TEXT($B553, "ddd"), $AN$2:$AN$8, 0), MATCH(INDEX(Settings!$AI$19:$AI$33, MATCH(G$10, Settings!$Y$19:$Y$33, 0)), $AO$1:$AU$1, 0))), 0))</f>
        <v/>
      </c>
      <c r="AQ553" s="119" t="str">
        <f>IF(OR($B553="", H553="", H$10="", AQ$9), "", IFERROR($B553+INDEX(Settings!$AF$19:$AF$33, MATCH(H$10, Settings!$Y$19:$Y$33, 0))+IF(INDEX(Settings!$AI$19:$AI$33, MATCH(H$10, Settings!$Y$19:$Y$33, 0))="", 0, INDEX($AO$2:$AU$8, MATCH(TEXT($B553, "ddd"), $AN$2:$AN$8, 0), MATCH(INDEX(Settings!$AI$19:$AI$33, MATCH(H$10, Settings!$Y$19:$Y$33, 0)), $AO$1:$AU$1, 0))), 0))</f>
        <v/>
      </c>
      <c r="AR553" s="119" t="str">
        <f>IF(OR($B553="", I553="", I$10="", AR$9), "", IFERROR($B553+INDEX(Settings!$AF$19:$AF$33, MATCH(I$10, Settings!$Y$19:$Y$33, 0))+IF(INDEX(Settings!$AI$19:$AI$33, MATCH(I$10, Settings!$Y$19:$Y$33, 0))="", 0, INDEX($AO$2:$AU$8, MATCH(TEXT($B553, "ddd"), $AN$2:$AN$8, 0), MATCH(INDEX(Settings!$AI$19:$AI$33, MATCH(I$10, Settings!$Y$19:$Y$33, 0)), $AO$1:$AU$1, 0))), 0))</f>
        <v/>
      </c>
      <c r="AS553" s="119" t="str">
        <f>IF(OR($B553="", J553="", J$10="", AS$9), "", IFERROR($B553+INDEX(Settings!$AF$19:$AF$33, MATCH(J$10, Settings!$Y$19:$Y$33, 0))+IF(INDEX(Settings!$AI$19:$AI$33, MATCH(J$10, Settings!$Y$19:$Y$33, 0))="", 0, INDEX($AO$2:$AU$8, MATCH(TEXT($B553, "ddd"), $AN$2:$AN$8, 0), MATCH(INDEX(Settings!$AI$19:$AI$33, MATCH(J$10, Settings!$Y$19:$Y$33, 0)), $AO$1:$AU$1, 0))), 0))</f>
        <v/>
      </c>
      <c r="AT553" s="119" t="str">
        <f>IF(OR($B553="", K553="", K$10="", AT$9), "", IFERROR($B553+INDEX(Settings!$AF$19:$AF$33, MATCH(K$10, Settings!$Y$19:$Y$33, 0))+IF(INDEX(Settings!$AI$19:$AI$33, MATCH(K$10, Settings!$Y$19:$Y$33, 0))="", 0, INDEX($AO$2:$AU$8, MATCH(TEXT($B553, "ddd"), $AN$2:$AN$8, 0), MATCH(INDEX(Settings!$AI$19:$AI$33, MATCH(K$10, Settings!$Y$19:$Y$33, 0)), $AO$1:$AU$1, 0))), 0))</f>
        <v/>
      </c>
      <c r="AU553" s="119" t="str">
        <f>IF(OR($B553="", L553="", L$10="", AU$9), "", IFERROR($B553+INDEX(Settings!$AF$19:$AF$33, MATCH(L$10, Settings!$Y$19:$Y$33, 0))+IF(INDEX(Settings!$AI$19:$AI$33, MATCH(L$10, Settings!$Y$19:$Y$33, 0))="", 0, INDEX($AO$2:$AU$8, MATCH(TEXT($B553, "ddd"), $AN$2:$AN$8, 0), MATCH(INDEX(Settings!$AI$19:$AI$33, MATCH(L$10, Settings!$Y$19:$Y$33, 0)), $AO$1:$AU$1, 0))), 0))</f>
        <v/>
      </c>
      <c r="AV553" s="119" t="str">
        <f>IF(OR($B553="", M553="", M$10="", AV$9), "", IFERROR($B553+INDEX(Settings!$AF$19:$AF$33, MATCH(M$10, Settings!$Y$19:$Y$33, 0))+IF(INDEX(Settings!$AI$19:$AI$33, MATCH(M$10, Settings!$Y$19:$Y$33, 0))="", 0, INDEX($AO$2:$AU$8, MATCH(TEXT($B553, "ddd"), $AN$2:$AN$8, 0), MATCH(INDEX(Settings!$AI$19:$AI$33, MATCH(M$10, Settings!$Y$19:$Y$33, 0)), $AO$1:$AU$1, 0))), 0))</f>
        <v/>
      </c>
      <c r="AW553" s="119" t="str">
        <f>IF(OR($B553="", N553="", N$10="", AW$9), "", IFERROR($B553+INDEX(Settings!$AF$19:$AF$33, MATCH(N$10, Settings!$Y$19:$Y$33, 0))+IF(INDEX(Settings!$AI$19:$AI$33, MATCH(N$10, Settings!$Y$19:$Y$33, 0))="", 0, INDEX($AO$2:$AU$8, MATCH(TEXT($B553, "ddd"), $AN$2:$AN$8, 0), MATCH(INDEX(Settings!$AI$19:$AI$33, MATCH(N$10, Settings!$Y$19:$Y$33, 0)), $AO$1:$AU$1, 0))), 0))</f>
        <v/>
      </c>
      <c r="AX553" s="119" t="str">
        <f>IF(OR($B553="", O553="", O$10="", AX$9), "", IFERROR($B553+INDEX(Settings!$AF$19:$AF$33, MATCH(O$10, Settings!$Y$19:$Y$33, 0))+IF(INDEX(Settings!$AI$19:$AI$33, MATCH(O$10, Settings!$Y$19:$Y$33, 0))="", 0, INDEX($AO$2:$AU$8, MATCH(TEXT($B553, "ddd"), $AN$2:$AN$8, 0), MATCH(INDEX(Settings!$AI$19:$AI$33, MATCH(O$10, Settings!$Y$19:$Y$33, 0)), $AO$1:$AU$1, 0))), 0))</f>
        <v/>
      </c>
      <c r="AY553" s="119" t="str">
        <f>IF(OR($B553="", P553="", P$10="", AY$9), "", IFERROR($B553+INDEX(Settings!$AF$19:$AF$33, MATCH(P$10, Settings!$Y$19:$Y$33, 0))+IF(INDEX(Settings!$AI$19:$AI$33, MATCH(P$10, Settings!$Y$19:$Y$33, 0))="", 0, INDEX($AO$2:$AU$8, MATCH(TEXT($B553, "ddd"), $AN$2:$AN$8, 0), MATCH(INDEX(Settings!$AI$19:$AI$33, MATCH(P$10, Settings!$Y$19:$Y$33, 0)), $AO$1:$AU$1, 0))), 0))</f>
        <v/>
      </c>
      <c r="AZ553" s="120" t="str">
        <f>IF(OR($B553="", Q553="", Q$10="", AZ$9), "", IFERROR($B553+INDEX(Settings!$AF$19:$AF$33, MATCH(Q$10, Settings!$Y$19:$Y$33, 0))+IF(INDEX(Settings!$AI$19:$AI$33, MATCH(Q$10, Settings!$Y$19:$Y$33, 0))="", 0, INDEX($AO$2:$AU$8, MATCH(TEXT($B553, "ddd"), $AN$2:$AN$8, 0), MATCH(INDEX(Settings!$AI$19:$AI$33, MATCH(Q$10, Settings!$Y$19:$Y$33, 0)), $AO$1:$AU$1, 0))), 0))</f>
        <v/>
      </c>
      <c r="BB553" s="118" t="str">
        <f>IF(OR(C$10="", $B553="", C553="", BB$9=""), "", IFERROR(WORKDAY((DATE(YEAR($B553), MONTH($B553)+INDEX(Settings!$AM$19:$AM$33, MATCH(C$10, Settings!$Y$19:$Y$33, 0)), IF(INDEX(Settings!$AQ$19:$AQ$33, MATCH(C$10, Settings!$Y$19:$Y$33, 0))=0, DAY($B553), INDEX(Settings!$AQ$19:$AQ$33, MATCH(C$10, Settings!$Y$19:$Y$33, 0))))-1), 1, Settings!$AY$23:$AY$38), ""))</f>
        <v/>
      </c>
      <c r="BC553" s="119" t="str">
        <f>IF(OR(D$10="", $B553="", D553="", BC$9=""), "", IFERROR(WORKDAY((DATE(YEAR($B553), MONTH($B553)+INDEX(Settings!$AM$19:$AM$33, MATCH(D$10, Settings!$Y$19:$Y$33, 0)), IF(INDEX(Settings!$AQ$19:$AQ$33, MATCH(D$10, Settings!$Y$19:$Y$33, 0))=0, DAY($B553), INDEX(Settings!$AQ$19:$AQ$33, MATCH(D$10, Settings!$Y$19:$Y$33, 0))))-1), 1, Settings!$AY$23:$AY$38), ""))</f>
        <v/>
      </c>
      <c r="BD553" s="119" t="str">
        <f>IF(OR(E$10="", $B553="", E553="", BD$9=""), "", IFERROR(WORKDAY((DATE(YEAR($B553), MONTH($B553)+INDEX(Settings!$AM$19:$AM$33, MATCH(E$10, Settings!$Y$19:$Y$33, 0)), IF(INDEX(Settings!$AQ$19:$AQ$33, MATCH(E$10, Settings!$Y$19:$Y$33, 0))=0, DAY($B553), INDEX(Settings!$AQ$19:$AQ$33, MATCH(E$10, Settings!$Y$19:$Y$33, 0))))-1), 1, Settings!$AY$23:$AY$38), ""))</f>
        <v/>
      </c>
      <c r="BE553" s="119" t="str">
        <f>IF(OR(F$10="", $B553="", F553="", BE$9=""), "", IFERROR(WORKDAY((DATE(YEAR($B553), MONTH($B553)+INDEX(Settings!$AM$19:$AM$33, MATCH(F$10, Settings!$Y$19:$Y$33, 0)), IF(INDEX(Settings!$AQ$19:$AQ$33, MATCH(F$10, Settings!$Y$19:$Y$33, 0))=0, DAY($B553), INDEX(Settings!$AQ$19:$AQ$33, MATCH(F$10, Settings!$Y$19:$Y$33, 0))))-1), 1, Settings!$AY$23:$AY$38), ""))</f>
        <v/>
      </c>
      <c r="BF553" s="119" t="str">
        <f>IF(OR(G$10="", $B553="", G553="", BF$9=""), "", IFERROR(WORKDAY((DATE(YEAR($B553), MONTH($B553)+INDEX(Settings!$AM$19:$AM$33, MATCH(G$10, Settings!$Y$19:$Y$33, 0)), IF(INDEX(Settings!$AQ$19:$AQ$33, MATCH(G$10, Settings!$Y$19:$Y$33, 0))=0, DAY($B553), INDEX(Settings!$AQ$19:$AQ$33, MATCH(G$10, Settings!$Y$19:$Y$33, 0))))-1), 1, Settings!$AY$23:$AY$38), ""))</f>
        <v/>
      </c>
      <c r="BG553" s="119" t="str">
        <f>IF(OR(H$10="", $B553="", H553="", BG$9=""), "", IFERROR(WORKDAY((DATE(YEAR($B553), MONTH($B553)+INDEX(Settings!$AM$19:$AM$33, MATCH(H$10, Settings!$Y$19:$Y$33, 0)), IF(INDEX(Settings!$AQ$19:$AQ$33, MATCH(H$10, Settings!$Y$19:$Y$33, 0))=0, DAY($B553), INDEX(Settings!$AQ$19:$AQ$33, MATCH(H$10, Settings!$Y$19:$Y$33, 0))))-1), 1, Settings!$AY$23:$AY$38), ""))</f>
        <v/>
      </c>
      <c r="BH553" s="119" t="str">
        <f>IF(OR(I$10="", $B553="", I553="", BH$9=""), "", IFERROR(WORKDAY((DATE(YEAR($B553), MONTH($B553)+INDEX(Settings!$AM$19:$AM$33, MATCH(I$10, Settings!$Y$19:$Y$33, 0)), IF(INDEX(Settings!$AQ$19:$AQ$33, MATCH(I$10, Settings!$Y$19:$Y$33, 0))=0, DAY($B553), INDEX(Settings!$AQ$19:$AQ$33, MATCH(I$10, Settings!$Y$19:$Y$33, 0))))-1), 1, Settings!$AY$23:$AY$38), ""))</f>
        <v/>
      </c>
      <c r="BI553" s="119" t="str">
        <f>IF(OR(J$10="", $B553="", J553="", BI$9=""), "", IFERROR(WORKDAY((DATE(YEAR($B553), MONTH($B553)+INDEX(Settings!$AM$19:$AM$33, MATCH(J$10, Settings!$Y$19:$Y$33, 0)), IF(INDEX(Settings!$AQ$19:$AQ$33, MATCH(J$10, Settings!$Y$19:$Y$33, 0))=0, DAY($B553), INDEX(Settings!$AQ$19:$AQ$33, MATCH(J$10, Settings!$Y$19:$Y$33, 0))))-1), 1, Settings!$AY$23:$AY$38), ""))</f>
        <v/>
      </c>
      <c r="BJ553" s="119" t="str">
        <f>IF(OR(K$10="", $B553="", K553="", BJ$9=""), "", IFERROR(WORKDAY((DATE(YEAR($B553), MONTH($B553)+INDEX(Settings!$AM$19:$AM$33, MATCH(K$10, Settings!$Y$19:$Y$33, 0)), IF(INDEX(Settings!$AQ$19:$AQ$33, MATCH(K$10, Settings!$Y$19:$Y$33, 0))=0, DAY($B553), INDEX(Settings!$AQ$19:$AQ$33, MATCH(K$10, Settings!$Y$19:$Y$33, 0))))-1), 1, Settings!$AY$23:$AY$38), ""))</f>
        <v/>
      </c>
      <c r="BK553" s="119" t="str">
        <f>IF(OR(L$10="", $B553="", L553="", BK$9=""), "", IFERROR(WORKDAY((DATE(YEAR($B553), MONTH($B553)+INDEX(Settings!$AM$19:$AM$33, MATCH(L$10, Settings!$Y$19:$Y$33, 0)), IF(INDEX(Settings!$AQ$19:$AQ$33, MATCH(L$10, Settings!$Y$19:$Y$33, 0))=0, DAY($B553), INDEX(Settings!$AQ$19:$AQ$33, MATCH(L$10, Settings!$Y$19:$Y$33, 0))))-1), 1, Settings!$AY$23:$AY$38), ""))</f>
        <v/>
      </c>
      <c r="BL553" s="119" t="str">
        <f>IF(OR(M$10="", $B553="", M553="", BL$9=""), "", IFERROR(WORKDAY((DATE(YEAR($B553), MONTH($B553)+INDEX(Settings!$AM$19:$AM$33, MATCH(M$10, Settings!$Y$19:$Y$33, 0)), IF(INDEX(Settings!$AQ$19:$AQ$33, MATCH(M$10, Settings!$Y$19:$Y$33, 0))=0, DAY($B553), INDEX(Settings!$AQ$19:$AQ$33, MATCH(M$10, Settings!$Y$19:$Y$33, 0))))-1), 1, Settings!$AY$23:$AY$38), ""))</f>
        <v/>
      </c>
      <c r="BM553" s="119" t="str">
        <f>IF(OR(N$10="", $B553="", N553="", BM$9=""), "", IFERROR(WORKDAY((DATE(YEAR($B553), MONTH($B553)+INDEX(Settings!$AM$19:$AM$33, MATCH(N$10, Settings!$Y$19:$Y$33, 0)), IF(INDEX(Settings!$AQ$19:$AQ$33, MATCH(N$10, Settings!$Y$19:$Y$33, 0))=0, DAY($B553), INDEX(Settings!$AQ$19:$AQ$33, MATCH(N$10, Settings!$Y$19:$Y$33, 0))))-1), 1, Settings!$AY$23:$AY$38), ""))</f>
        <v/>
      </c>
      <c r="BN553" s="119" t="str">
        <f>IF(OR(O$10="", $B553="", O553="", BN$9=""), "", IFERROR(WORKDAY((DATE(YEAR($B553), MONTH($B553)+INDEX(Settings!$AM$19:$AM$33, MATCH(O$10, Settings!$Y$19:$Y$33, 0)), IF(INDEX(Settings!$AQ$19:$AQ$33, MATCH(O$10, Settings!$Y$19:$Y$33, 0))=0, DAY($B553), INDEX(Settings!$AQ$19:$AQ$33, MATCH(O$10, Settings!$Y$19:$Y$33, 0))))-1), 1, Settings!$AY$23:$AY$38), ""))</f>
        <v/>
      </c>
      <c r="BO553" s="119" t="str">
        <f>IF(OR(P$10="", $B553="", P553="", BO$9=""), "", IFERROR(WORKDAY((DATE(YEAR($B553), MONTH($B553)+INDEX(Settings!$AM$19:$AM$33, MATCH(P$10, Settings!$Y$19:$Y$33, 0)), IF(INDEX(Settings!$AQ$19:$AQ$33, MATCH(P$10, Settings!$Y$19:$Y$33, 0))=0, DAY($B553), INDEX(Settings!$AQ$19:$AQ$33, MATCH(P$10, Settings!$Y$19:$Y$33, 0))))-1), 1, Settings!$AY$23:$AY$38), ""))</f>
        <v/>
      </c>
      <c r="BP553" s="120" t="str">
        <f>IF(OR(Q$10="", $B553="", Q553="", BP$9=""), "", IFERROR(WORKDAY((DATE(YEAR($B553), MONTH($B553)+INDEX(Settings!$AM$19:$AM$33, MATCH(Q$10, Settings!$Y$19:$Y$33, 0)), IF(INDEX(Settings!$AQ$19:$AQ$33, MATCH(Q$10, Settings!$Y$19:$Y$33, 0))=0, DAY($B553), INDEX(Settings!$AQ$19:$AQ$33, MATCH(Q$10, Settings!$Y$19:$Y$33, 0))))-1), 1, Settings!$AY$23:$AY$38), ""))</f>
        <v/>
      </c>
      <c r="BR553" s="118" t="str">
        <f>IF(BB553="", "", IF(BB553&lt;=$B553, WORKDAY(DATE(YEAR($BB553), MONTH(BB553)+1, DAY(BB553)-1), 1, Settings!$AY$23:$AY$38), BB553))</f>
        <v/>
      </c>
      <c r="BS553" s="119" t="str">
        <f>IF(BC553="", "", IF(BC553&lt;=$B553, WORKDAY(DATE(YEAR($BB553), MONTH(BC553)+1, DAY(BC553)-1), 1, Settings!$AY$23:$AY$38), BC553))</f>
        <v/>
      </c>
      <c r="BT553" s="119" t="str">
        <f>IF(BD553="", "", IF(BD553&lt;=$B553, WORKDAY(DATE(YEAR($BB553), MONTH(BD553)+1, DAY(BD553)-1), 1, Settings!$AY$23:$AY$38), BD553))</f>
        <v/>
      </c>
      <c r="BU553" s="119" t="str">
        <f>IF(BE553="", "", IF(BE553&lt;=$B553, WORKDAY(DATE(YEAR($BB553), MONTH(BE553)+1, DAY(BE553)-1), 1, Settings!$AY$23:$AY$38), BE553))</f>
        <v/>
      </c>
      <c r="BV553" s="119" t="str">
        <f>IF(BF553="", "", IF(BF553&lt;=$B553, WORKDAY(DATE(YEAR($BB553), MONTH(BF553)+1, DAY(BF553)-1), 1, Settings!$AY$23:$AY$38), BF553))</f>
        <v/>
      </c>
      <c r="BW553" s="119" t="str">
        <f>IF(BG553="", "", IF(BG553&lt;=$B553, WORKDAY(DATE(YEAR($BB553), MONTH(BG553)+1, DAY(BG553)-1), 1, Settings!$AY$23:$AY$38), BG553))</f>
        <v/>
      </c>
      <c r="BX553" s="119" t="str">
        <f>IF(BH553="", "", IF(BH553&lt;=$B553, WORKDAY(DATE(YEAR($BB553), MONTH(BH553)+1, DAY(BH553)-1), 1, Settings!$AY$23:$AY$38), BH553))</f>
        <v/>
      </c>
      <c r="BY553" s="119" t="str">
        <f>IF(BI553="", "", IF(BI553&lt;=$B553, WORKDAY(DATE(YEAR($BB553), MONTH(BI553)+1, DAY(BI553)-1), 1, Settings!$AY$23:$AY$38), BI553))</f>
        <v/>
      </c>
      <c r="BZ553" s="119" t="str">
        <f>IF(BJ553="", "", IF(BJ553&lt;=$B553, WORKDAY(DATE(YEAR($BB553), MONTH(BJ553)+1, DAY(BJ553)-1), 1, Settings!$AY$23:$AY$38), BJ553))</f>
        <v/>
      </c>
      <c r="CA553" s="119" t="str">
        <f>IF(BK553="", "", IF(BK553&lt;=$B553, WORKDAY(DATE(YEAR($BB553), MONTH(BK553)+1, DAY(BK553)-1), 1, Settings!$AY$23:$AY$38), BK553))</f>
        <v/>
      </c>
      <c r="CB553" s="119" t="str">
        <f>IF(BL553="", "", IF(BL553&lt;=$B553, WORKDAY(DATE(YEAR($BB553), MONTH(BL553)+1, DAY(BL553)-1), 1, Settings!$AY$23:$AY$38), BL553))</f>
        <v/>
      </c>
      <c r="CC553" s="119" t="str">
        <f>IF(BM553="", "", IF(BM553&lt;=$B553, WORKDAY(DATE(YEAR($BB553), MONTH(BM553)+1, DAY(BM553)-1), 1, Settings!$AY$23:$AY$38), BM553))</f>
        <v/>
      </c>
      <c r="CD553" s="119" t="str">
        <f>IF(BN553="", "", IF(BN553&lt;=$B553, WORKDAY(DATE(YEAR($BB553), MONTH(BN553)+1, DAY(BN553)-1), 1, Settings!$AY$23:$AY$38), BN553))</f>
        <v/>
      </c>
      <c r="CE553" s="119" t="str">
        <f>IF(BO553="", "", IF(BO553&lt;=$B553, WORKDAY(DATE(YEAR($BB553), MONTH(BO553)+1, DAY(BO553)-1), 1, Settings!$AY$23:$AY$38), BO553))</f>
        <v/>
      </c>
      <c r="CF553" s="120" t="str">
        <f>IF(BP553="", "", IF(BP553&lt;=$B553, WORKDAY(DATE(YEAR($BB553), MONTH(BP553)+1, DAY(BP553)-1), 1, Settings!$AY$23:$AY$38), BP553))</f>
        <v/>
      </c>
      <c r="CH553" s="48" t="str">
        <f t="shared" si="252"/>
        <v/>
      </c>
      <c r="CI553" s="49" t="str">
        <f t="shared" si="253"/>
        <v/>
      </c>
      <c r="CJ553" s="49" t="str">
        <f t="shared" si="254"/>
        <v/>
      </c>
      <c r="CK553" s="49" t="str">
        <f t="shared" si="255"/>
        <v/>
      </c>
      <c r="CL553" s="49" t="str">
        <f t="shared" si="256"/>
        <v/>
      </c>
      <c r="CM553" s="49" t="str">
        <f t="shared" si="257"/>
        <v/>
      </c>
      <c r="CN553" s="49" t="str">
        <f t="shared" si="258"/>
        <v/>
      </c>
      <c r="CO553" s="49" t="str">
        <f t="shared" si="259"/>
        <v/>
      </c>
      <c r="CP553" s="49" t="str">
        <f t="shared" si="260"/>
        <v/>
      </c>
      <c r="CQ553" s="49" t="str">
        <f t="shared" si="261"/>
        <v/>
      </c>
      <c r="CR553" s="49" t="str">
        <f t="shared" si="262"/>
        <v/>
      </c>
      <c r="CS553" s="49" t="str">
        <f t="shared" si="263"/>
        <v/>
      </c>
      <c r="CT553" s="49" t="str">
        <f t="shared" si="264"/>
        <v/>
      </c>
      <c r="CU553" s="49" t="str">
        <f t="shared" si="265"/>
        <v/>
      </c>
      <c r="CV553" s="16" t="str">
        <f t="shared" si="266"/>
        <v/>
      </c>
      <c r="CX553" s="48" t="str">
        <f t="shared" si="267"/>
        <v/>
      </c>
      <c r="CY553" s="49" t="str">
        <f t="shared" si="268"/>
        <v/>
      </c>
      <c r="CZ553" s="49" t="str">
        <f t="shared" si="269"/>
        <v/>
      </c>
      <c r="DA553" s="49" t="str">
        <f t="shared" si="270"/>
        <v/>
      </c>
      <c r="DB553" s="49" t="str">
        <f t="shared" si="271"/>
        <v/>
      </c>
      <c r="DC553" s="49" t="str">
        <f t="shared" si="272"/>
        <v/>
      </c>
      <c r="DD553" s="49" t="str">
        <f t="shared" si="273"/>
        <v/>
      </c>
      <c r="DE553" s="49" t="str">
        <f t="shared" si="274"/>
        <v/>
      </c>
      <c r="DF553" s="49" t="str">
        <f t="shared" si="275"/>
        <v/>
      </c>
      <c r="DG553" s="49" t="str">
        <f t="shared" si="276"/>
        <v/>
      </c>
      <c r="DH553" s="49" t="str">
        <f t="shared" si="277"/>
        <v/>
      </c>
      <c r="DI553" s="49" t="str">
        <f t="shared" si="278"/>
        <v/>
      </c>
      <c r="DJ553" s="49" t="str">
        <f t="shared" si="279"/>
        <v/>
      </c>
      <c r="DK553" s="49" t="str">
        <f t="shared" si="280"/>
        <v/>
      </c>
      <c r="DL553" s="16" t="str">
        <f t="shared" si="281"/>
        <v/>
      </c>
      <c r="DN553" s="17" t="str">
        <f t="shared" si="282"/>
        <v>Dec 2020</v>
      </c>
    </row>
    <row r="554" spans="1:118" x14ac:dyDescent="0.25">
      <c r="A554" s="30"/>
      <c r="B554" s="102">
        <f>IF(B553="", "", IFERROR(IF(B553+1&gt;Settings!$G$25, "", B553+1), ""))</f>
        <v>44190</v>
      </c>
      <c r="C554" s="294"/>
      <c r="D554" s="295"/>
      <c r="E554" s="295"/>
      <c r="F554" s="295"/>
      <c r="G554" s="295"/>
      <c r="H554" s="295"/>
      <c r="I554" s="295"/>
      <c r="J554" s="295"/>
      <c r="K554" s="295"/>
      <c r="L554" s="295"/>
      <c r="M554" s="295"/>
      <c r="N554" s="295"/>
      <c r="O554" s="295"/>
      <c r="P554" s="295"/>
      <c r="Q554" s="296"/>
      <c r="R554" s="30"/>
      <c r="T554" s="17" t="str">
        <f>IF($B554="", "", IF($B554&lt;Settings!$G$23, "Old", "New"))</f>
        <v>New</v>
      </c>
      <c r="AL554" s="118" t="str">
        <f>IF(OR($B554="", C554="", C$10="", AL$9), "", IFERROR($B554+INDEX(Settings!$AF$19:$AF$33, MATCH(C$10, Settings!$Y$19:$Y$33, 0))+IF(INDEX(Settings!$AI$19:$AI$33, MATCH(C$10, Settings!$Y$19:$Y$33, 0))="", 0, INDEX($AO$2:$AU$8, MATCH(TEXT($B554, "ddd"), $AN$2:$AN$8, 0), MATCH(INDEX(Settings!$AI$19:$AI$33, MATCH(C$10, Settings!$Y$19:$Y$33, 0)), $AO$1:$AU$1, 0))), 0))</f>
        <v/>
      </c>
      <c r="AM554" s="119" t="str">
        <f>IF(OR($B554="", D554="", D$10="", AM$9), "", IFERROR($B554+INDEX(Settings!$AF$19:$AF$33, MATCH(D$10, Settings!$Y$19:$Y$33, 0))+IF(INDEX(Settings!$AI$19:$AI$33, MATCH(D$10, Settings!$Y$19:$Y$33, 0))="", 0, INDEX($AO$2:$AU$8, MATCH(TEXT($B554, "ddd"), $AN$2:$AN$8, 0), MATCH(INDEX(Settings!$AI$19:$AI$33, MATCH(D$10, Settings!$Y$19:$Y$33, 0)), $AO$1:$AU$1, 0))), 0))</f>
        <v/>
      </c>
      <c r="AN554" s="119" t="str">
        <f>IF(OR($B554="", E554="", E$10="", AN$9), "", IFERROR($B554+INDEX(Settings!$AF$19:$AF$33, MATCH(E$10, Settings!$Y$19:$Y$33, 0))+IF(INDEX(Settings!$AI$19:$AI$33, MATCH(E$10, Settings!$Y$19:$Y$33, 0))="", 0, INDEX($AO$2:$AU$8, MATCH(TEXT($B554, "ddd"), $AN$2:$AN$8, 0), MATCH(INDEX(Settings!$AI$19:$AI$33, MATCH(E$10, Settings!$Y$19:$Y$33, 0)), $AO$1:$AU$1, 0))), 0))</f>
        <v/>
      </c>
      <c r="AO554" s="119" t="str">
        <f>IF(OR($B554="", F554="", F$10="", AO$9), "", IFERROR($B554+INDEX(Settings!$AF$19:$AF$33, MATCH(F$10, Settings!$Y$19:$Y$33, 0))+IF(INDEX(Settings!$AI$19:$AI$33, MATCH(F$10, Settings!$Y$19:$Y$33, 0))="", 0, INDEX($AO$2:$AU$8, MATCH(TEXT($B554, "ddd"), $AN$2:$AN$8, 0), MATCH(INDEX(Settings!$AI$19:$AI$33, MATCH(F$10, Settings!$Y$19:$Y$33, 0)), $AO$1:$AU$1, 0))), 0))</f>
        <v/>
      </c>
      <c r="AP554" s="119" t="str">
        <f>IF(OR($B554="", G554="", G$10="", AP$9), "", IFERROR($B554+INDEX(Settings!$AF$19:$AF$33, MATCH(G$10, Settings!$Y$19:$Y$33, 0))+IF(INDEX(Settings!$AI$19:$AI$33, MATCH(G$10, Settings!$Y$19:$Y$33, 0))="", 0, INDEX($AO$2:$AU$8, MATCH(TEXT($B554, "ddd"), $AN$2:$AN$8, 0), MATCH(INDEX(Settings!$AI$19:$AI$33, MATCH(G$10, Settings!$Y$19:$Y$33, 0)), $AO$1:$AU$1, 0))), 0))</f>
        <v/>
      </c>
      <c r="AQ554" s="119" t="str">
        <f>IF(OR($B554="", H554="", H$10="", AQ$9), "", IFERROR($B554+INDEX(Settings!$AF$19:$AF$33, MATCH(H$10, Settings!$Y$19:$Y$33, 0))+IF(INDEX(Settings!$AI$19:$AI$33, MATCH(H$10, Settings!$Y$19:$Y$33, 0))="", 0, INDEX($AO$2:$AU$8, MATCH(TEXT($B554, "ddd"), $AN$2:$AN$8, 0), MATCH(INDEX(Settings!$AI$19:$AI$33, MATCH(H$10, Settings!$Y$19:$Y$33, 0)), $AO$1:$AU$1, 0))), 0))</f>
        <v/>
      </c>
      <c r="AR554" s="119" t="str">
        <f>IF(OR($B554="", I554="", I$10="", AR$9), "", IFERROR($B554+INDEX(Settings!$AF$19:$AF$33, MATCH(I$10, Settings!$Y$19:$Y$33, 0))+IF(INDEX(Settings!$AI$19:$AI$33, MATCH(I$10, Settings!$Y$19:$Y$33, 0))="", 0, INDEX($AO$2:$AU$8, MATCH(TEXT($B554, "ddd"), $AN$2:$AN$8, 0), MATCH(INDEX(Settings!$AI$19:$AI$33, MATCH(I$10, Settings!$Y$19:$Y$33, 0)), $AO$1:$AU$1, 0))), 0))</f>
        <v/>
      </c>
      <c r="AS554" s="119" t="str">
        <f>IF(OR($B554="", J554="", J$10="", AS$9), "", IFERROR($B554+INDEX(Settings!$AF$19:$AF$33, MATCH(J$10, Settings!$Y$19:$Y$33, 0))+IF(INDEX(Settings!$AI$19:$AI$33, MATCH(J$10, Settings!$Y$19:$Y$33, 0))="", 0, INDEX($AO$2:$AU$8, MATCH(TEXT($B554, "ddd"), $AN$2:$AN$8, 0), MATCH(INDEX(Settings!$AI$19:$AI$33, MATCH(J$10, Settings!$Y$19:$Y$33, 0)), $AO$1:$AU$1, 0))), 0))</f>
        <v/>
      </c>
      <c r="AT554" s="119" t="str">
        <f>IF(OR($B554="", K554="", K$10="", AT$9), "", IFERROR($B554+INDEX(Settings!$AF$19:$AF$33, MATCH(K$10, Settings!$Y$19:$Y$33, 0))+IF(INDEX(Settings!$AI$19:$AI$33, MATCH(K$10, Settings!$Y$19:$Y$33, 0))="", 0, INDEX($AO$2:$AU$8, MATCH(TEXT($B554, "ddd"), $AN$2:$AN$8, 0), MATCH(INDEX(Settings!$AI$19:$AI$33, MATCH(K$10, Settings!$Y$19:$Y$33, 0)), $AO$1:$AU$1, 0))), 0))</f>
        <v/>
      </c>
      <c r="AU554" s="119" t="str">
        <f>IF(OR($B554="", L554="", L$10="", AU$9), "", IFERROR($B554+INDEX(Settings!$AF$19:$AF$33, MATCH(L$10, Settings!$Y$19:$Y$33, 0))+IF(INDEX(Settings!$AI$19:$AI$33, MATCH(L$10, Settings!$Y$19:$Y$33, 0))="", 0, INDEX($AO$2:$AU$8, MATCH(TEXT($B554, "ddd"), $AN$2:$AN$8, 0), MATCH(INDEX(Settings!$AI$19:$AI$33, MATCH(L$10, Settings!$Y$19:$Y$33, 0)), $AO$1:$AU$1, 0))), 0))</f>
        <v/>
      </c>
      <c r="AV554" s="119" t="str">
        <f>IF(OR($B554="", M554="", M$10="", AV$9), "", IFERROR($B554+INDEX(Settings!$AF$19:$AF$33, MATCH(M$10, Settings!$Y$19:$Y$33, 0))+IF(INDEX(Settings!$AI$19:$AI$33, MATCH(M$10, Settings!$Y$19:$Y$33, 0))="", 0, INDEX($AO$2:$AU$8, MATCH(TEXT($B554, "ddd"), $AN$2:$AN$8, 0), MATCH(INDEX(Settings!$AI$19:$AI$33, MATCH(M$10, Settings!$Y$19:$Y$33, 0)), $AO$1:$AU$1, 0))), 0))</f>
        <v/>
      </c>
      <c r="AW554" s="119" t="str">
        <f>IF(OR($B554="", N554="", N$10="", AW$9), "", IFERROR($B554+INDEX(Settings!$AF$19:$AF$33, MATCH(N$10, Settings!$Y$19:$Y$33, 0))+IF(INDEX(Settings!$AI$19:$AI$33, MATCH(N$10, Settings!$Y$19:$Y$33, 0))="", 0, INDEX($AO$2:$AU$8, MATCH(TEXT($B554, "ddd"), $AN$2:$AN$8, 0), MATCH(INDEX(Settings!$AI$19:$AI$33, MATCH(N$10, Settings!$Y$19:$Y$33, 0)), $AO$1:$AU$1, 0))), 0))</f>
        <v/>
      </c>
      <c r="AX554" s="119" t="str">
        <f>IF(OR($B554="", O554="", O$10="", AX$9), "", IFERROR($B554+INDEX(Settings!$AF$19:$AF$33, MATCH(O$10, Settings!$Y$19:$Y$33, 0))+IF(INDEX(Settings!$AI$19:$AI$33, MATCH(O$10, Settings!$Y$19:$Y$33, 0))="", 0, INDEX($AO$2:$AU$8, MATCH(TEXT($B554, "ddd"), $AN$2:$AN$8, 0), MATCH(INDEX(Settings!$AI$19:$AI$33, MATCH(O$10, Settings!$Y$19:$Y$33, 0)), $AO$1:$AU$1, 0))), 0))</f>
        <v/>
      </c>
      <c r="AY554" s="119" t="str">
        <f>IF(OR($B554="", P554="", P$10="", AY$9), "", IFERROR($B554+INDEX(Settings!$AF$19:$AF$33, MATCH(P$10, Settings!$Y$19:$Y$33, 0))+IF(INDEX(Settings!$AI$19:$AI$33, MATCH(P$10, Settings!$Y$19:$Y$33, 0))="", 0, INDEX($AO$2:$AU$8, MATCH(TEXT($B554, "ddd"), $AN$2:$AN$8, 0), MATCH(INDEX(Settings!$AI$19:$AI$33, MATCH(P$10, Settings!$Y$19:$Y$33, 0)), $AO$1:$AU$1, 0))), 0))</f>
        <v/>
      </c>
      <c r="AZ554" s="120" t="str">
        <f>IF(OR($B554="", Q554="", Q$10="", AZ$9), "", IFERROR($B554+INDEX(Settings!$AF$19:$AF$33, MATCH(Q$10, Settings!$Y$19:$Y$33, 0))+IF(INDEX(Settings!$AI$19:$AI$33, MATCH(Q$10, Settings!$Y$19:$Y$33, 0))="", 0, INDEX($AO$2:$AU$8, MATCH(TEXT($B554, "ddd"), $AN$2:$AN$8, 0), MATCH(INDEX(Settings!$AI$19:$AI$33, MATCH(Q$10, Settings!$Y$19:$Y$33, 0)), $AO$1:$AU$1, 0))), 0))</f>
        <v/>
      </c>
      <c r="BB554" s="118" t="str">
        <f>IF(OR(C$10="", $B554="", C554="", BB$9=""), "", IFERROR(WORKDAY((DATE(YEAR($B554), MONTH($B554)+INDEX(Settings!$AM$19:$AM$33, MATCH(C$10, Settings!$Y$19:$Y$33, 0)), IF(INDEX(Settings!$AQ$19:$AQ$33, MATCH(C$10, Settings!$Y$19:$Y$33, 0))=0, DAY($B554), INDEX(Settings!$AQ$19:$AQ$33, MATCH(C$10, Settings!$Y$19:$Y$33, 0))))-1), 1, Settings!$AY$23:$AY$38), ""))</f>
        <v/>
      </c>
      <c r="BC554" s="119" t="str">
        <f>IF(OR(D$10="", $B554="", D554="", BC$9=""), "", IFERROR(WORKDAY((DATE(YEAR($B554), MONTH($B554)+INDEX(Settings!$AM$19:$AM$33, MATCH(D$10, Settings!$Y$19:$Y$33, 0)), IF(INDEX(Settings!$AQ$19:$AQ$33, MATCH(D$10, Settings!$Y$19:$Y$33, 0))=0, DAY($B554), INDEX(Settings!$AQ$19:$AQ$33, MATCH(D$10, Settings!$Y$19:$Y$33, 0))))-1), 1, Settings!$AY$23:$AY$38), ""))</f>
        <v/>
      </c>
      <c r="BD554" s="119" t="str">
        <f>IF(OR(E$10="", $B554="", E554="", BD$9=""), "", IFERROR(WORKDAY((DATE(YEAR($B554), MONTH($B554)+INDEX(Settings!$AM$19:$AM$33, MATCH(E$10, Settings!$Y$19:$Y$33, 0)), IF(INDEX(Settings!$AQ$19:$AQ$33, MATCH(E$10, Settings!$Y$19:$Y$33, 0))=0, DAY($B554), INDEX(Settings!$AQ$19:$AQ$33, MATCH(E$10, Settings!$Y$19:$Y$33, 0))))-1), 1, Settings!$AY$23:$AY$38), ""))</f>
        <v/>
      </c>
      <c r="BE554" s="119" t="str">
        <f>IF(OR(F$10="", $B554="", F554="", BE$9=""), "", IFERROR(WORKDAY((DATE(YEAR($B554), MONTH($B554)+INDEX(Settings!$AM$19:$AM$33, MATCH(F$10, Settings!$Y$19:$Y$33, 0)), IF(INDEX(Settings!$AQ$19:$AQ$33, MATCH(F$10, Settings!$Y$19:$Y$33, 0))=0, DAY($B554), INDEX(Settings!$AQ$19:$AQ$33, MATCH(F$10, Settings!$Y$19:$Y$33, 0))))-1), 1, Settings!$AY$23:$AY$38), ""))</f>
        <v/>
      </c>
      <c r="BF554" s="119" t="str">
        <f>IF(OR(G$10="", $B554="", G554="", BF$9=""), "", IFERROR(WORKDAY((DATE(YEAR($B554), MONTH($B554)+INDEX(Settings!$AM$19:$AM$33, MATCH(G$10, Settings!$Y$19:$Y$33, 0)), IF(INDEX(Settings!$AQ$19:$AQ$33, MATCH(G$10, Settings!$Y$19:$Y$33, 0))=0, DAY($B554), INDEX(Settings!$AQ$19:$AQ$33, MATCH(G$10, Settings!$Y$19:$Y$33, 0))))-1), 1, Settings!$AY$23:$AY$38), ""))</f>
        <v/>
      </c>
      <c r="BG554" s="119" t="str">
        <f>IF(OR(H$10="", $B554="", H554="", BG$9=""), "", IFERROR(WORKDAY((DATE(YEAR($B554), MONTH($B554)+INDEX(Settings!$AM$19:$AM$33, MATCH(H$10, Settings!$Y$19:$Y$33, 0)), IF(INDEX(Settings!$AQ$19:$AQ$33, MATCH(H$10, Settings!$Y$19:$Y$33, 0))=0, DAY($B554), INDEX(Settings!$AQ$19:$AQ$33, MATCH(H$10, Settings!$Y$19:$Y$33, 0))))-1), 1, Settings!$AY$23:$AY$38), ""))</f>
        <v/>
      </c>
      <c r="BH554" s="119" t="str">
        <f>IF(OR(I$10="", $B554="", I554="", BH$9=""), "", IFERROR(WORKDAY((DATE(YEAR($B554), MONTH($B554)+INDEX(Settings!$AM$19:$AM$33, MATCH(I$10, Settings!$Y$19:$Y$33, 0)), IF(INDEX(Settings!$AQ$19:$AQ$33, MATCH(I$10, Settings!$Y$19:$Y$33, 0))=0, DAY($B554), INDEX(Settings!$AQ$19:$AQ$33, MATCH(I$10, Settings!$Y$19:$Y$33, 0))))-1), 1, Settings!$AY$23:$AY$38), ""))</f>
        <v/>
      </c>
      <c r="BI554" s="119" t="str">
        <f>IF(OR(J$10="", $B554="", J554="", BI$9=""), "", IFERROR(WORKDAY((DATE(YEAR($B554), MONTH($B554)+INDEX(Settings!$AM$19:$AM$33, MATCH(J$10, Settings!$Y$19:$Y$33, 0)), IF(INDEX(Settings!$AQ$19:$AQ$33, MATCH(J$10, Settings!$Y$19:$Y$33, 0))=0, DAY($B554), INDEX(Settings!$AQ$19:$AQ$33, MATCH(J$10, Settings!$Y$19:$Y$33, 0))))-1), 1, Settings!$AY$23:$AY$38), ""))</f>
        <v/>
      </c>
      <c r="BJ554" s="119" t="str">
        <f>IF(OR(K$10="", $B554="", K554="", BJ$9=""), "", IFERROR(WORKDAY((DATE(YEAR($B554), MONTH($B554)+INDEX(Settings!$AM$19:$AM$33, MATCH(K$10, Settings!$Y$19:$Y$33, 0)), IF(INDEX(Settings!$AQ$19:$AQ$33, MATCH(K$10, Settings!$Y$19:$Y$33, 0))=0, DAY($B554), INDEX(Settings!$AQ$19:$AQ$33, MATCH(K$10, Settings!$Y$19:$Y$33, 0))))-1), 1, Settings!$AY$23:$AY$38), ""))</f>
        <v/>
      </c>
      <c r="BK554" s="119" t="str">
        <f>IF(OR(L$10="", $B554="", L554="", BK$9=""), "", IFERROR(WORKDAY((DATE(YEAR($B554), MONTH($B554)+INDEX(Settings!$AM$19:$AM$33, MATCH(L$10, Settings!$Y$19:$Y$33, 0)), IF(INDEX(Settings!$AQ$19:$AQ$33, MATCH(L$10, Settings!$Y$19:$Y$33, 0))=0, DAY($B554), INDEX(Settings!$AQ$19:$AQ$33, MATCH(L$10, Settings!$Y$19:$Y$33, 0))))-1), 1, Settings!$AY$23:$AY$38), ""))</f>
        <v/>
      </c>
      <c r="BL554" s="119" t="str">
        <f>IF(OR(M$10="", $B554="", M554="", BL$9=""), "", IFERROR(WORKDAY((DATE(YEAR($B554), MONTH($B554)+INDEX(Settings!$AM$19:$AM$33, MATCH(M$10, Settings!$Y$19:$Y$33, 0)), IF(INDEX(Settings!$AQ$19:$AQ$33, MATCH(M$10, Settings!$Y$19:$Y$33, 0))=0, DAY($B554), INDEX(Settings!$AQ$19:$AQ$33, MATCH(M$10, Settings!$Y$19:$Y$33, 0))))-1), 1, Settings!$AY$23:$AY$38), ""))</f>
        <v/>
      </c>
      <c r="BM554" s="119" t="str">
        <f>IF(OR(N$10="", $B554="", N554="", BM$9=""), "", IFERROR(WORKDAY((DATE(YEAR($B554), MONTH($B554)+INDEX(Settings!$AM$19:$AM$33, MATCH(N$10, Settings!$Y$19:$Y$33, 0)), IF(INDEX(Settings!$AQ$19:$AQ$33, MATCH(N$10, Settings!$Y$19:$Y$33, 0))=0, DAY($B554), INDEX(Settings!$AQ$19:$AQ$33, MATCH(N$10, Settings!$Y$19:$Y$33, 0))))-1), 1, Settings!$AY$23:$AY$38), ""))</f>
        <v/>
      </c>
      <c r="BN554" s="119" t="str">
        <f>IF(OR(O$10="", $B554="", O554="", BN$9=""), "", IFERROR(WORKDAY((DATE(YEAR($B554), MONTH($B554)+INDEX(Settings!$AM$19:$AM$33, MATCH(O$10, Settings!$Y$19:$Y$33, 0)), IF(INDEX(Settings!$AQ$19:$AQ$33, MATCH(O$10, Settings!$Y$19:$Y$33, 0))=0, DAY($B554), INDEX(Settings!$AQ$19:$AQ$33, MATCH(O$10, Settings!$Y$19:$Y$33, 0))))-1), 1, Settings!$AY$23:$AY$38), ""))</f>
        <v/>
      </c>
      <c r="BO554" s="119" t="str">
        <f>IF(OR(P$10="", $B554="", P554="", BO$9=""), "", IFERROR(WORKDAY((DATE(YEAR($B554), MONTH($B554)+INDEX(Settings!$AM$19:$AM$33, MATCH(P$10, Settings!$Y$19:$Y$33, 0)), IF(INDEX(Settings!$AQ$19:$AQ$33, MATCH(P$10, Settings!$Y$19:$Y$33, 0))=0, DAY($B554), INDEX(Settings!$AQ$19:$AQ$33, MATCH(P$10, Settings!$Y$19:$Y$33, 0))))-1), 1, Settings!$AY$23:$AY$38), ""))</f>
        <v/>
      </c>
      <c r="BP554" s="120" t="str">
        <f>IF(OR(Q$10="", $B554="", Q554="", BP$9=""), "", IFERROR(WORKDAY((DATE(YEAR($B554), MONTH($B554)+INDEX(Settings!$AM$19:$AM$33, MATCH(Q$10, Settings!$Y$19:$Y$33, 0)), IF(INDEX(Settings!$AQ$19:$AQ$33, MATCH(Q$10, Settings!$Y$19:$Y$33, 0))=0, DAY($B554), INDEX(Settings!$AQ$19:$AQ$33, MATCH(Q$10, Settings!$Y$19:$Y$33, 0))))-1), 1, Settings!$AY$23:$AY$38), ""))</f>
        <v/>
      </c>
      <c r="BR554" s="118" t="str">
        <f>IF(BB554="", "", IF(BB554&lt;=$B554, WORKDAY(DATE(YEAR($BB554), MONTH(BB554)+1, DAY(BB554)-1), 1, Settings!$AY$23:$AY$38), BB554))</f>
        <v/>
      </c>
      <c r="BS554" s="119" t="str">
        <f>IF(BC554="", "", IF(BC554&lt;=$B554, WORKDAY(DATE(YEAR($BB554), MONTH(BC554)+1, DAY(BC554)-1), 1, Settings!$AY$23:$AY$38), BC554))</f>
        <v/>
      </c>
      <c r="BT554" s="119" t="str">
        <f>IF(BD554="", "", IF(BD554&lt;=$B554, WORKDAY(DATE(YEAR($BB554), MONTH(BD554)+1, DAY(BD554)-1), 1, Settings!$AY$23:$AY$38), BD554))</f>
        <v/>
      </c>
      <c r="BU554" s="119" t="str">
        <f>IF(BE554="", "", IF(BE554&lt;=$B554, WORKDAY(DATE(YEAR($BB554), MONTH(BE554)+1, DAY(BE554)-1), 1, Settings!$AY$23:$AY$38), BE554))</f>
        <v/>
      </c>
      <c r="BV554" s="119" t="str">
        <f>IF(BF554="", "", IF(BF554&lt;=$B554, WORKDAY(DATE(YEAR($BB554), MONTH(BF554)+1, DAY(BF554)-1), 1, Settings!$AY$23:$AY$38), BF554))</f>
        <v/>
      </c>
      <c r="BW554" s="119" t="str">
        <f>IF(BG554="", "", IF(BG554&lt;=$B554, WORKDAY(DATE(YEAR($BB554), MONTH(BG554)+1, DAY(BG554)-1), 1, Settings!$AY$23:$AY$38), BG554))</f>
        <v/>
      </c>
      <c r="BX554" s="119" t="str">
        <f>IF(BH554="", "", IF(BH554&lt;=$B554, WORKDAY(DATE(YEAR($BB554), MONTH(BH554)+1, DAY(BH554)-1), 1, Settings!$AY$23:$AY$38), BH554))</f>
        <v/>
      </c>
      <c r="BY554" s="119" t="str">
        <f>IF(BI554="", "", IF(BI554&lt;=$B554, WORKDAY(DATE(YEAR($BB554), MONTH(BI554)+1, DAY(BI554)-1), 1, Settings!$AY$23:$AY$38), BI554))</f>
        <v/>
      </c>
      <c r="BZ554" s="119" t="str">
        <f>IF(BJ554="", "", IF(BJ554&lt;=$B554, WORKDAY(DATE(YEAR($BB554), MONTH(BJ554)+1, DAY(BJ554)-1), 1, Settings!$AY$23:$AY$38), BJ554))</f>
        <v/>
      </c>
      <c r="CA554" s="119" t="str">
        <f>IF(BK554="", "", IF(BK554&lt;=$B554, WORKDAY(DATE(YEAR($BB554), MONTH(BK554)+1, DAY(BK554)-1), 1, Settings!$AY$23:$AY$38), BK554))</f>
        <v/>
      </c>
      <c r="CB554" s="119" t="str">
        <f>IF(BL554="", "", IF(BL554&lt;=$B554, WORKDAY(DATE(YEAR($BB554), MONTH(BL554)+1, DAY(BL554)-1), 1, Settings!$AY$23:$AY$38), BL554))</f>
        <v/>
      </c>
      <c r="CC554" s="119" t="str">
        <f>IF(BM554="", "", IF(BM554&lt;=$B554, WORKDAY(DATE(YEAR($BB554), MONTH(BM554)+1, DAY(BM554)-1), 1, Settings!$AY$23:$AY$38), BM554))</f>
        <v/>
      </c>
      <c r="CD554" s="119" t="str">
        <f>IF(BN554="", "", IF(BN554&lt;=$B554, WORKDAY(DATE(YEAR($BB554), MONTH(BN554)+1, DAY(BN554)-1), 1, Settings!$AY$23:$AY$38), BN554))</f>
        <v/>
      </c>
      <c r="CE554" s="119" t="str">
        <f>IF(BO554="", "", IF(BO554&lt;=$B554, WORKDAY(DATE(YEAR($BB554), MONTH(BO554)+1, DAY(BO554)-1), 1, Settings!$AY$23:$AY$38), BO554))</f>
        <v/>
      </c>
      <c r="CF554" s="120" t="str">
        <f>IF(BP554="", "", IF(BP554&lt;=$B554, WORKDAY(DATE(YEAR($BB554), MONTH(BP554)+1, DAY(BP554)-1), 1, Settings!$AY$23:$AY$38), BP554))</f>
        <v/>
      </c>
      <c r="CH554" s="48" t="str">
        <f t="shared" si="252"/>
        <v/>
      </c>
      <c r="CI554" s="49" t="str">
        <f t="shared" si="253"/>
        <v/>
      </c>
      <c r="CJ554" s="49" t="str">
        <f t="shared" si="254"/>
        <v/>
      </c>
      <c r="CK554" s="49" t="str">
        <f t="shared" si="255"/>
        <v/>
      </c>
      <c r="CL554" s="49" t="str">
        <f t="shared" si="256"/>
        <v/>
      </c>
      <c r="CM554" s="49" t="str">
        <f t="shared" si="257"/>
        <v/>
      </c>
      <c r="CN554" s="49" t="str">
        <f t="shared" si="258"/>
        <v/>
      </c>
      <c r="CO554" s="49" t="str">
        <f t="shared" si="259"/>
        <v/>
      </c>
      <c r="CP554" s="49" t="str">
        <f t="shared" si="260"/>
        <v/>
      </c>
      <c r="CQ554" s="49" t="str">
        <f t="shared" si="261"/>
        <v/>
      </c>
      <c r="CR554" s="49" t="str">
        <f t="shared" si="262"/>
        <v/>
      </c>
      <c r="CS554" s="49" t="str">
        <f t="shared" si="263"/>
        <v/>
      </c>
      <c r="CT554" s="49" t="str">
        <f t="shared" si="264"/>
        <v/>
      </c>
      <c r="CU554" s="49" t="str">
        <f t="shared" si="265"/>
        <v/>
      </c>
      <c r="CV554" s="16" t="str">
        <f t="shared" si="266"/>
        <v/>
      </c>
      <c r="CX554" s="48" t="str">
        <f t="shared" si="267"/>
        <v/>
      </c>
      <c r="CY554" s="49" t="str">
        <f t="shared" si="268"/>
        <v/>
      </c>
      <c r="CZ554" s="49" t="str">
        <f t="shared" si="269"/>
        <v/>
      </c>
      <c r="DA554" s="49" t="str">
        <f t="shared" si="270"/>
        <v/>
      </c>
      <c r="DB554" s="49" t="str">
        <f t="shared" si="271"/>
        <v/>
      </c>
      <c r="DC554" s="49" t="str">
        <f t="shared" si="272"/>
        <v/>
      </c>
      <c r="DD554" s="49" t="str">
        <f t="shared" si="273"/>
        <v/>
      </c>
      <c r="DE554" s="49" t="str">
        <f t="shared" si="274"/>
        <v/>
      </c>
      <c r="DF554" s="49" t="str">
        <f t="shared" si="275"/>
        <v/>
      </c>
      <c r="DG554" s="49" t="str">
        <f t="shared" si="276"/>
        <v/>
      </c>
      <c r="DH554" s="49" t="str">
        <f t="shared" si="277"/>
        <v/>
      </c>
      <c r="DI554" s="49" t="str">
        <f t="shared" si="278"/>
        <v/>
      </c>
      <c r="DJ554" s="49" t="str">
        <f t="shared" si="279"/>
        <v/>
      </c>
      <c r="DK554" s="49" t="str">
        <f t="shared" si="280"/>
        <v/>
      </c>
      <c r="DL554" s="16" t="str">
        <f t="shared" si="281"/>
        <v/>
      </c>
      <c r="DN554" s="17" t="str">
        <f t="shared" si="282"/>
        <v>Dec 2020</v>
      </c>
    </row>
    <row r="555" spans="1:118" x14ac:dyDescent="0.25">
      <c r="A555" s="30"/>
      <c r="B555" s="102">
        <f>IF(B554="", "", IFERROR(IF(B554+1&gt;Settings!$G$25, "", B554+1), ""))</f>
        <v>44191</v>
      </c>
      <c r="C555" s="294"/>
      <c r="D555" s="295"/>
      <c r="E555" s="295"/>
      <c r="F555" s="295"/>
      <c r="G555" s="295"/>
      <c r="H555" s="295"/>
      <c r="I555" s="295"/>
      <c r="J555" s="295"/>
      <c r="K555" s="295"/>
      <c r="L555" s="295"/>
      <c r="M555" s="295"/>
      <c r="N555" s="295"/>
      <c r="O555" s="295"/>
      <c r="P555" s="295"/>
      <c r="Q555" s="296"/>
      <c r="R555" s="30"/>
      <c r="T555" s="17" t="str">
        <f>IF($B555="", "", IF($B555&lt;Settings!$G$23, "Old", "New"))</f>
        <v>New</v>
      </c>
      <c r="AL555" s="118" t="str">
        <f>IF(OR($B555="", C555="", C$10="", AL$9), "", IFERROR($B555+INDEX(Settings!$AF$19:$AF$33, MATCH(C$10, Settings!$Y$19:$Y$33, 0))+IF(INDEX(Settings!$AI$19:$AI$33, MATCH(C$10, Settings!$Y$19:$Y$33, 0))="", 0, INDEX($AO$2:$AU$8, MATCH(TEXT($B555, "ddd"), $AN$2:$AN$8, 0), MATCH(INDEX(Settings!$AI$19:$AI$33, MATCH(C$10, Settings!$Y$19:$Y$33, 0)), $AO$1:$AU$1, 0))), 0))</f>
        <v/>
      </c>
      <c r="AM555" s="119" t="str">
        <f>IF(OR($B555="", D555="", D$10="", AM$9), "", IFERROR($B555+INDEX(Settings!$AF$19:$AF$33, MATCH(D$10, Settings!$Y$19:$Y$33, 0))+IF(INDEX(Settings!$AI$19:$AI$33, MATCH(D$10, Settings!$Y$19:$Y$33, 0))="", 0, INDEX($AO$2:$AU$8, MATCH(TEXT($B555, "ddd"), $AN$2:$AN$8, 0), MATCH(INDEX(Settings!$AI$19:$AI$33, MATCH(D$10, Settings!$Y$19:$Y$33, 0)), $AO$1:$AU$1, 0))), 0))</f>
        <v/>
      </c>
      <c r="AN555" s="119" t="str">
        <f>IF(OR($B555="", E555="", E$10="", AN$9), "", IFERROR($B555+INDEX(Settings!$AF$19:$AF$33, MATCH(E$10, Settings!$Y$19:$Y$33, 0))+IF(INDEX(Settings!$AI$19:$AI$33, MATCH(E$10, Settings!$Y$19:$Y$33, 0))="", 0, INDEX($AO$2:$AU$8, MATCH(TEXT($B555, "ddd"), $AN$2:$AN$8, 0), MATCH(INDEX(Settings!$AI$19:$AI$33, MATCH(E$10, Settings!$Y$19:$Y$33, 0)), $AO$1:$AU$1, 0))), 0))</f>
        <v/>
      </c>
      <c r="AO555" s="119" t="str">
        <f>IF(OR($B555="", F555="", F$10="", AO$9), "", IFERROR($B555+INDEX(Settings!$AF$19:$AF$33, MATCH(F$10, Settings!$Y$19:$Y$33, 0))+IF(INDEX(Settings!$AI$19:$AI$33, MATCH(F$10, Settings!$Y$19:$Y$33, 0))="", 0, INDEX($AO$2:$AU$8, MATCH(TEXT($B555, "ddd"), $AN$2:$AN$8, 0), MATCH(INDEX(Settings!$AI$19:$AI$33, MATCH(F$10, Settings!$Y$19:$Y$33, 0)), $AO$1:$AU$1, 0))), 0))</f>
        <v/>
      </c>
      <c r="AP555" s="119" t="str">
        <f>IF(OR($B555="", G555="", G$10="", AP$9), "", IFERROR($B555+INDEX(Settings!$AF$19:$AF$33, MATCH(G$10, Settings!$Y$19:$Y$33, 0))+IF(INDEX(Settings!$AI$19:$AI$33, MATCH(G$10, Settings!$Y$19:$Y$33, 0))="", 0, INDEX($AO$2:$AU$8, MATCH(TEXT($B555, "ddd"), $AN$2:$AN$8, 0), MATCH(INDEX(Settings!$AI$19:$AI$33, MATCH(G$10, Settings!$Y$19:$Y$33, 0)), $AO$1:$AU$1, 0))), 0))</f>
        <v/>
      </c>
      <c r="AQ555" s="119" t="str">
        <f>IF(OR($B555="", H555="", H$10="", AQ$9), "", IFERROR($B555+INDEX(Settings!$AF$19:$AF$33, MATCH(H$10, Settings!$Y$19:$Y$33, 0))+IF(INDEX(Settings!$AI$19:$AI$33, MATCH(H$10, Settings!$Y$19:$Y$33, 0))="", 0, INDEX($AO$2:$AU$8, MATCH(TEXT($B555, "ddd"), $AN$2:$AN$8, 0), MATCH(INDEX(Settings!$AI$19:$AI$33, MATCH(H$10, Settings!$Y$19:$Y$33, 0)), $AO$1:$AU$1, 0))), 0))</f>
        <v/>
      </c>
      <c r="AR555" s="119" t="str">
        <f>IF(OR($B555="", I555="", I$10="", AR$9), "", IFERROR($B555+INDEX(Settings!$AF$19:$AF$33, MATCH(I$10, Settings!$Y$19:$Y$33, 0))+IF(INDEX(Settings!$AI$19:$AI$33, MATCH(I$10, Settings!$Y$19:$Y$33, 0))="", 0, INDEX($AO$2:$AU$8, MATCH(TEXT($B555, "ddd"), $AN$2:$AN$8, 0), MATCH(INDEX(Settings!$AI$19:$AI$33, MATCH(I$10, Settings!$Y$19:$Y$33, 0)), $AO$1:$AU$1, 0))), 0))</f>
        <v/>
      </c>
      <c r="AS555" s="119" t="str">
        <f>IF(OR($B555="", J555="", J$10="", AS$9), "", IFERROR($B555+INDEX(Settings!$AF$19:$AF$33, MATCH(J$10, Settings!$Y$19:$Y$33, 0))+IF(INDEX(Settings!$AI$19:$AI$33, MATCH(J$10, Settings!$Y$19:$Y$33, 0))="", 0, INDEX($AO$2:$AU$8, MATCH(TEXT($B555, "ddd"), $AN$2:$AN$8, 0), MATCH(INDEX(Settings!$AI$19:$AI$33, MATCH(J$10, Settings!$Y$19:$Y$33, 0)), $AO$1:$AU$1, 0))), 0))</f>
        <v/>
      </c>
      <c r="AT555" s="119" t="str">
        <f>IF(OR($B555="", K555="", K$10="", AT$9), "", IFERROR($B555+INDEX(Settings!$AF$19:$AF$33, MATCH(K$10, Settings!$Y$19:$Y$33, 0))+IF(INDEX(Settings!$AI$19:$AI$33, MATCH(K$10, Settings!$Y$19:$Y$33, 0))="", 0, INDEX($AO$2:$AU$8, MATCH(TEXT($B555, "ddd"), $AN$2:$AN$8, 0), MATCH(INDEX(Settings!$AI$19:$AI$33, MATCH(K$10, Settings!$Y$19:$Y$33, 0)), $AO$1:$AU$1, 0))), 0))</f>
        <v/>
      </c>
      <c r="AU555" s="119" t="str">
        <f>IF(OR($B555="", L555="", L$10="", AU$9), "", IFERROR($B555+INDEX(Settings!$AF$19:$AF$33, MATCH(L$10, Settings!$Y$19:$Y$33, 0))+IF(INDEX(Settings!$AI$19:$AI$33, MATCH(L$10, Settings!$Y$19:$Y$33, 0))="", 0, INDEX($AO$2:$AU$8, MATCH(TEXT($B555, "ddd"), $AN$2:$AN$8, 0), MATCH(INDEX(Settings!$AI$19:$AI$33, MATCH(L$10, Settings!$Y$19:$Y$33, 0)), $AO$1:$AU$1, 0))), 0))</f>
        <v/>
      </c>
      <c r="AV555" s="119" t="str">
        <f>IF(OR($B555="", M555="", M$10="", AV$9), "", IFERROR($B555+INDEX(Settings!$AF$19:$AF$33, MATCH(M$10, Settings!$Y$19:$Y$33, 0))+IF(INDEX(Settings!$AI$19:$AI$33, MATCH(M$10, Settings!$Y$19:$Y$33, 0))="", 0, INDEX($AO$2:$AU$8, MATCH(TEXT($B555, "ddd"), $AN$2:$AN$8, 0), MATCH(INDEX(Settings!$AI$19:$AI$33, MATCH(M$10, Settings!$Y$19:$Y$33, 0)), $AO$1:$AU$1, 0))), 0))</f>
        <v/>
      </c>
      <c r="AW555" s="119" t="str">
        <f>IF(OR($B555="", N555="", N$10="", AW$9), "", IFERROR($B555+INDEX(Settings!$AF$19:$AF$33, MATCH(N$10, Settings!$Y$19:$Y$33, 0))+IF(INDEX(Settings!$AI$19:$AI$33, MATCH(N$10, Settings!$Y$19:$Y$33, 0))="", 0, INDEX($AO$2:$AU$8, MATCH(TEXT($B555, "ddd"), $AN$2:$AN$8, 0), MATCH(INDEX(Settings!$AI$19:$AI$33, MATCH(N$10, Settings!$Y$19:$Y$33, 0)), $AO$1:$AU$1, 0))), 0))</f>
        <v/>
      </c>
      <c r="AX555" s="119" t="str">
        <f>IF(OR($B555="", O555="", O$10="", AX$9), "", IFERROR($B555+INDEX(Settings!$AF$19:$AF$33, MATCH(O$10, Settings!$Y$19:$Y$33, 0))+IF(INDEX(Settings!$AI$19:$AI$33, MATCH(O$10, Settings!$Y$19:$Y$33, 0))="", 0, INDEX($AO$2:$AU$8, MATCH(TEXT($B555, "ddd"), $AN$2:$AN$8, 0), MATCH(INDEX(Settings!$AI$19:$AI$33, MATCH(O$10, Settings!$Y$19:$Y$33, 0)), $AO$1:$AU$1, 0))), 0))</f>
        <v/>
      </c>
      <c r="AY555" s="119" t="str">
        <f>IF(OR($B555="", P555="", P$10="", AY$9), "", IFERROR($B555+INDEX(Settings!$AF$19:$AF$33, MATCH(P$10, Settings!$Y$19:$Y$33, 0))+IF(INDEX(Settings!$AI$19:$AI$33, MATCH(P$10, Settings!$Y$19:$Y$33, 0))="", 0, INDEX($AO$2:$AU$8, MATCH(TEXT($B555, "ddd"), $AN$2:$AN$8, 0), MATCH(INDEX(Settings!$AI$19:$AI$33, MATCH(P$10, Settings!$Y$19:$Y$33, 0)), $AO$1:$AU$1, 0))), 0))</f>
        <v/>
      </c>
      <c r="AZ555" s="120" t="str">
        <f>IF(OR($B555="", Q555="", Q$10="", AZ$9), "", IFERROR($B555+INDEX(Settings!$AF$19:$AF$33, MATCH(Q$10, Settings!$Y$19:$Y$33, 0))+IF(INDEX(Settings!$AI$19:$AI$33, MATCH(Q$10, Settings!$Y$19:$Y$33, 0))="", 0, INDEX($AO$2:$AU$8, MATCH(TEXT($B555, "ddd"), $AN$2:$AN$8, 0), MATCH(INDEX(Settings!$AI$19:$AI$33, MATCH(Q$10, Settings!$Y$19:$Y$33, 0)), $AO$1:$AU$1, 0))), 0))</f>
        <v/>
      </c>
      <c r="BB555" s="118" t="str">
        <f>IF(OR(C$10="", $B555="", C555="", BB$9=""), "", IFERROR(WORKDAY((DATE(YEAR($B555), MONTH($B555)+INDEX(Settings!$AM$19:$AM$33, MATCH(C$10, Settings!$Y$19:$Y$33, 0)), IF(INDEX(Settings!$AQ$19:$AQ$33, MATCH(C$10, Settings!$Y$19:$Y$33, 0))=0, DAY($B555), INDEX(Settings!$AQ$19:$AQ$33, MATCH(C$10, Settings!$Y$19:$Y$33, 0))))-1), 1, Settings!$AY$23:$AY$38), ""))</f>
        <v/>
      </c>
      <c r="BC555" s="119" t="str">
        <f>IF(OR(D$10="", $B555="", D555="", BC$9=""), "", IFERROR(WORKDAY((DATE(YEAR($B555), MONTH($B555)+INDEX(Settings!$AM$19:$AM$33, MATCH(D$10, Settings!$Y$19:$Y$33, 0)), IF(INDEX(Settings!$AQ$19:$AQ$33, MATCH(D$10, Settings!$Y$19:$Y$33, 0))=0, DAY($B555), INDEX(Settings!$AQ$19:$AQ$33, MATCH(D$10, Settings!$Y$19:$Y$33, 0))))-1), 1, Settings!$AY$23:$AY$38), ""))</f>
        <v/>
      </c>
      <c r="BD555" s="119" t="str">
        <f>IF(OR(E$10="", $B555="", E555="", BD$9=""), "", IFERROR(WORKDAY((DATE(YEAR($B555), MONTH($B555)+INDEX(Settings!$AM$19:$AM$33, MATCH(E$10, Settings!$Y$19:$Y$33, 0)), IF(INDEX(Settings!$AQ$19:$AQ$33, MATCH(E$10, Settings!$Y$19:$Y$33, 0))=0, DAY($B555), INDEX(Settings!$AQ$19:$AQ$33, MATCH(E$10, Settings!$Y$19:$Y$33, 0))))-1), 1, Settings!$AY$23:$AY$38), ""))</f>
        <v/>
      </c>
      <c r="BE555" s="119" t="str">
        <f>IF(OR(F$10="", $B555="", F555="", BE$9=""), "", IFERROR(WORKDAY((DATE(YEAR($B555), MONTH($B555)+INDEX(Settings!$AM$19:$AM$33, MATCH(F$10, Settings!$Y$19:$Y$33, 0)), IF(INDEX(Settings!$AQ$19:$AQ$33, MATCH(F$10, Settings!$Y$19:$Y$33, 0))=0, DAY($B555), INDEX(Settings!$AQ$19:$AQ$33, MATCH(F$10, Settings!$Y$19:$Y$33, 0))))-1), 1, Settings!$AY$23:$AY$38), ""))</f>
        <v/>
      </c>
      <c r="BF555" s="119" t="str">
        <f>IF(OR(G$10="", $B555="", G555="", BF$9=""), "", IFERROR(WORKDAY((DATE(YEAR($B555), MONTH($B555)+INDEX(Settings!$AM$19:$AM$33, MATCH(G$10, Settings!$Y$19:$Y$33, 0)), IF(INDEX(Settings!$AQ$19:$AQ$33, MATCH(G$10, Settings!$Y$19:$Y$33, 0))=0, DAY($B555), INDEX(Settings!$AQ$19:$AQ$33, MATCH(G$10, Settings!$Y$19:$Y$33, 0))))-1), 1, Settings!$AY$23:$AY$38), ""))</f>
        <v/>
      </c>
      <c r="BG555" s="119" t="str">
        <f>IF(OR(H$10="", $B555="", H555="", BG$9=""), "", IFERROR(WORKDAY((DATE(YEAR($B555), MONTH($B555)+INDEX(Settings!$AM$19:$AM$33, MATCH(H$10, Settings!$Y$19:$Y$33, 0)), IF(INDEX(Settings!$AQ$19:$AQ$33, MATCH(H$10, Settings!$Y$19:$Y$33, 0))=0, DAY($B555), INDEX(Settings!$AQ$19:$AQ$33, MATCH(H$10, Settings!$Y$19:$Y$33, 0))))-1), 1, Settings!$AY$23:$AY$38), ""))</f>
        <v/>
      </c>
      <c r="BH555" s="119" t="str">
        <f>IF(OR(I$10="", $B555="", I555="", BH$9=""), "", IFERROR(WORKDAY((DATE(YEAR($B555), MONTH($B555)+INDEX(Settings!$AM$19:$AM$33, MATCH(I$10, Settings!$Y$19:$Y$33, 0)), IF(INDEX(Settings!$AQ$19:$AQ$33, MATCH(I$10, Settings!$Y$19:$Y$33, 0))=0, DAY($B555), INDEX(Settings!$AQ$19:$AQ$33, MATCH(I$10, Settings!$Y$19:$Y$33, 0))))-1), 1, Settings!$AY$23:$AY$38), ""))</f>
        <v/>
      </c>
      <c r="BI555" s="119" t="str">
        <f>IF(OR(J$10="", $B555="", J555="", BI$9=""), "", IFERROR(WORKDAY((DATE(YEAR($B555), MONTH($B555)+INDEX(Settings!$AM$19:$AM$33, MATCH(J$10, Settings!$Y$19:$Y$33, 0)), IF(INDEX(Settings!$AQ$19:$AQ$33, MATCH(J$10, Settings!$Y$19:$Y$33, 0))=0, DAY($B555), INDEX(Settings!$AQ$19:$AQ$33, MATCH(J$10, Settings!$Y$19:$Y$33, 0))))-1), 1, Settings!$AY$23:$AY$38), ""))</f>
        <v/>
      </c>
      <c r="BJ555" s="119" t="str">
        <f>IF(OR(K$10="", $B555="", K555="", BJ$9=""), "", IFERROR(WORKDAY((DATE(YEAR($B555), MONTH($B555)+INDEX(Settings!$AM$19:$AM$33, MATCH(K$10, Settings!$Y$19:$Y$33, 0)), IF(INDEX(Settings!$AQ$19:$AQ$33, MATCH(K$10, Settings!$Y$19:$Y$33, 0))=0, DAY($B555), INDEX(Settings!$AQ$19:$AQ$33, MATCH(K$10, Settings!$Y$19:$Y$33, 0))))-1), 1, Settings!$AY$23:$AY$38), ""))</f>
        <v/>
      </c>
      <c r="BK555" s="119" t="str">
        <f>IF(OR(L$10="", $B555="", L555="", BK$9=""), "", IFERROR(WORKDAY((DATE(YEAR($B555), MONTH($B555)+INDEX(Settings!$AM$19:$AM$33, MATCH(L$10, Settings!$Y$19:$Y$33, 0)), IF(INDEX(Settings!$AQ$19:$AQ$33, MATCH(L$10, Settings!$Y$19:$Y$33, 0))=0, DAY($B555), INDEX(Settings!$AQ$19:$AQ$33, MATCH(L$10, Settings!$Y$19:$Y$33, 0))))-1), 1, Settings!$AY$23:$AY$38), ""))</f>
        <v/>
      </c>
      <c r="BL555" s="119" t="str">
        <f>IF(OR(M$10="", $B555="", M555="", BL$9=""), "", IFERROR(WORKDAY((DATE(YEAR($B555), MONTH($B555)+INDEX(Settings!$AM$19:$AM$33, MATCH(M$10, Settings!$Y$19:$Y$33, 0)), IF(INDEX(Settings!$AQ$19:$AQ$33, MATCH(M$10, Settings!$Y$19:$Y$33, 0))=0, DAY($B555), INDEX(Settings!$AQ$19:$AQ$33, MATCH(M$10, Settings!$Y$19:$Y$33, 0))))-1), 1, Settings!$AY$23:$AY$38), ""))</f>
        <v/>
      </c>
      <c r="BM555" s="119" t="str">
        <f>IF(OR(N$10="", $B555="", N555="", BM$9=""), "", IFERROR(WORKDAY((DATE(YEAR($B555), MONTH($B555)+INDEX(Settings!$AM$19:$AM$33, MATCH(N$10, Settings!$Y$19:$Y$33, 0)), IF(INDEX(Settings!$AQ$19:$AQ$33, MATCH(N$10, Settings!$Y$19:$Y$33, 0))=0, DAY($B555), INDEX(Settings!$AQ$19:$AQ$33, MATCH(N$10, Settings!$Y$19:$Y$33, 0))))-1), 1, Settings!$AY$23:$AY$38), ""))</f>
        <v/>
      </c>
      <c r="BN555" s="119" t="str">
        <f>IF(OR(O$10="", $B555="", O555="", BN$9=""), "", IFERROR(WORKDAY((DATE(YEAR($B555), MONTH($B555)+INDEX(Settings!$AM$19:$AM$33, MATCH(O$10, Settings!$Y$19:$Y$33, 0)), IF(INDEX(Settings!$AQ$19:$AQ$33, MATCH(O$10, Settings!$Y$19:$Y$33, 0))=0, DAY($B555), INDEX(Settings!$AQ$19:$AQ$33, MATCH(O$10, Settings!$Y$19:$Y$33, 0))))-1), 1, Settings!$AY$23:$AY$38), ""))</f>
        <v/>
      </c>
      <c r="BO555" s="119" t="str">
        <f>IF(OR(P$10="", $B555="", P555="", BO$9=""), "", IFERROR(WORKDAY((DATE(YEAR($B555), MONTH($B555)+INDEX(Settings!$AM$19:$AM$33, MATCH(P$10, Settings!$Y$19:$Y$33, 0)), IF(INDEX(Settings!$AQ$19:$AQ$33, MATCH(P$10, Settings!$Y$19:$Y$33, 0))=0, DAY($B555), INDEX(Settings!$AQ$19:$AQ$33, MATCH(P$10, Settings!$Y$19:$Y$33, 0))))-1), 1, Settings!$AY$23:$AY$38), ""))</f>
        <v/>
      </c>
      <c r="BP555" s="120" t="str">
        <f>IF(OR(Q$10="", $B555="", Q555="", BP$9=""), "", IFERROR(WORKDAY((DATE(YEAR($B555), MONTH($B555)+INDEX(Settings!$AM$19:$AM$33, MATCH(Q$10, Settings!$Y$19:$Y$33, 0)), IF(INDEX(Settings!$AQ$19:$AQ$33, MATCH(Q$10, Settings!$Y$19:$Y$33, 0))=0, DAY($B555), INDEX(Settings!$AQ$19:$AQ$33, MATCH(Q$10, Settings!$Y$19:$Y$33, 0))))-1), 1, Settings!$AY$23:$AY$38), ""))</f>
        <v/>
      </c>
      <c r="BR555" s="118" t="str">
        <f>IF(BB555="", "", IF(BB555&lt;=$B555, WORKDAY(DATE(YEAR($BB555), MONTH(BB555)+1, DAY(BB555)-1), 1, Settings!$AY$23:$AY$38), BB555))</f>
        <v/>
      </c>
      <c r="BS555" s="119" t="str">
        <f>IF(BC555="", "", IF(BC555&lt;=$B555, WORKDAY(DATE(YEAR($BB555), MONTH(BC555)+1, DAY(BC555)-1), 1, Settings!$AY$23:$AY$38), BC555))</f>
        <v/>
      </c>
      <c r="BT555" s="119" t="str">
        <f>IF(BD555="", "", IF(BD555&lt;=$B555, WORKDAY(DATE(YEAR($BB555), MONTH(BD555)+1, DAY(BD555)-1), 1, Settings!$AY$23:$AY$38), BD555))</f>
        <v/>
      </c>
      <c r="BU555" s="119" t="str">
        <f>IF(BE555="", "", IF(BE555&lt;=$B555, WORKDAY(DATE(YEAR($BB555), MONTH(BE555)+1, DAY(BE555)-1), 1, Settings!$AY$23:$AY$38), BE555))</f>
        <v/>
      </c>
      <c r="BV555" s="119" t="str">
        <f>IF(BF555="", "", IF(BF555&lt;=$B555, WORKDAY(DATE(YEAR($BB555), MONTH(BF555)+1, DAY(BF555)-1), 1, Settings!$AY$23:$AY$38), BF555))</f>
        <v/>
      </c>
      <c r="BW555" s="119" t="str">
        <f>IF(BG555="", "", IF(BG555&lt;=$B555, WORKDAY(DATE(YEAR($BB555), MONTH(BG555)+1, DAY(BG555)-1), 1, Settings!$AY$23:$AY$38), BG555))</f>
        <v/>
      </c>
      <c r="BX555" s="119" t="str">
        <f>IF(BH555="", "", IF(BH555&lt;=$B555, WORKDAY(DATE(YEAR($BB555), MONTH(BH555)+1, DAY(BH555)-1), 1, Settings!$AY$23:$AY$38), BH555))</f>
        <v/>
      </c>
      <c r="BY555" s="119" t="str">
        <f>IF(BI555="", "", IF(BI555&lt;=$B555, WORKDAY(DATE(YEAR($BB555), MONTH(BI555)+1, DAY(BI555)-1), 1, Settings!$AY$23:$AY$38), BI555))</f>
        <v/>
      </c>
      <c r="BZ555" s="119" t="str">
        <f>IF(BJ555="", "", IF(BJ555&lt;=$B555, WORKDAY(DATE(YEAR($BB555), MONTH(BJ555)+1, DAY(BJ555)-1), 1, Settings!$AY$23:$AY$38), BJ555))</f>
        <v/>
      </c>
      <c r="CA555" s="119" t="str">
        <f>IF(BK555="", "", IF(BK555&lt;=$B555, WORKDAY(DATE(YEAR($BB555), MONTH(BK555)+1, DAY(BK555)-1), 1, Settings!$AY$23:$AY$38), BK555))</f>
        <v/>
      </c>
      <c r="CB555" s="119" t="str">
        <f>IF(BL555="", "", IF(BL555&lt;=$B555, WORKDAY(DATE(YEAR($BB555), MONTH(BL555)+1, DAY(BL555)-1), 1, Settings!$AY$23:$AY$38), BL555))</f>
        <v/>
      </c>
      <c r="CC555" s="119" t="str">
        <f>IF(BM555="", "", IF(BM555&lt;=$B555, WORKDAY(DATE(YEAR($BB555), MONTH(BM555)+1, DAY(BM555)-1), 1, Settings!$AY$23:$AY$38), BM555))</f>
        <v/>
      </c>
      <c r="CD555" s="119" t="str">
        <f>IF(BN555="", "", IF(BN555&lt;=$B555, WORKDAY(DATE(YEAR($BB555), MONTH(BN555)+1, DAY(BN555)-1), 1, Settings!$AY$23:$AY$38), BN555))</f>
        <v/>
      </c>
      <c r="CE555" s="119" t="str">
        <f>IF(BO555="", "", IF(BO555&lt;=$B555, WORKDAY(DATE(YEAR($BB555), MONTH(BO555)+1, DAY(BO555)-1), 1, Settings!$AY$23:$AY$38), BO555))</f>
        <v/>
      </c>
      <c r="CF555" s="120" t="str">
        <f>IF(BP555="", "", IF(BP555&lt;=$B555, WORKDAY(DATE(YEAR($BB555), MONTH(BP555)+1, DAY(BP555)-1), 1, Settings!$AY$23:$AY$38), BP555))</f>
        <v/>
      </c>
      <c r="CH555" s="48" t="str">
        <f t="shared" si="252"/>
        <v/>
      </c>
      <c r="CI555" s="49" t="str">
        <f t="shared" si="253"/>
        <v/>
      </c>
      <c r="CJ555" s="49" t="str">
        <f t="shared" si="254"/>
        <v/>
      </c>
      <c r="CK555" s="49" t="str">
        <f t="shared" si="255"/>
        <v/>
      </c>
      <c r="CL555" s="49" t="str">
        <f t="shared" si="256"/>
        <v/>
      </c>
      <c r="CM555" s="49" t="str">
        <f t="shared" si="257"/>
        <v/>
      </c>
      <c r="CN555" s="49" t="str">
        <f t="shared" si="258"/>
        <v/>
      </c>
      <c r="CO555" s="49" t="str">
        <f t="shared" si="259"/>
        <v/>
      </c>
      <c r="CP555" s="49" t="str">
        <f t="shared" si="260"/>
        <v/>
      </c>
      <c r="CQ555" s="49" t="str">
        <f t="shared" si="261"/>
        <v/>
      </c>
      <c r="CR555" s="49" t="str">
        <f t="shared" si="262"/>
        <v/>
      </c>
      <c r="CS555" s="49" t="str">
        <f t="shared" si="263"/>
        <v/>
      </c>
      <c r="CT555" s="49" t="str">
        <f t="shared" si="264"/>
        <v/>
      </c>
      <c r="CU555" s="49" t="str">
        <f t="shared" si="265"/>
        <v/>
      </c>
      <c r="CV555" s="16" t="str">
        <f t="shared" si="266"/>
        <v/>
      </c>
      <c r="CX555" s="48" t="str">
        <f t="shared" si="267"/>
        <v/>
      </c>
      <c r="CY555" s="49" t="str">
        <f t="shared" si="268"/>
        <v/>
      </c>
      <c r="CZ555" s="49" t="str">
        <f t="shared" si="269"/>
        <v/>
      </c>
      <c r="DA555" s="49" t="str">
        <f t="shared" si="270"/>
        <v/>
      </c>
      <c r="DB555" s="49" t="str">
        <f t="shared" si="271"/>
        <v/>
      </c>
      <c r="DC555" s="49" t="str">
        <f t="shared" si="272"/>
        <v/>
      </c>
      <c r="DD555" s="49" t="str">
        <f t="shared" si="273"/>
        <v/>
      </c>
      <c r="DE555" s="49" t="str">
        <f t="shared" si="274"/>
        <v/>
      </c>
      <c r="DF555" s="49" t="str">
        <f t="shared" si="275"/>
        <v/>
      </c>
      <c r="DG555" s="49" t="str">
        <f t="shared" si="276"/>
        <v/>
      </c>
      <c r="DH555" s="49" t="str">
        <f t="shared" si="277"/>
        <v/>
      </c>
      <c r="DI555" s="49" t="str">
        <f t="shared" si="278"/>
        <v/>
      </c>
      <c r="DJ555" s="49" t="str">
        <f t="shared" si="279"/>
        <v/>
      </c>
      <c r="DK555" s="49" t="str">
        <f t="shared" si="280"/>
        <v/>
      </c>
      <c r="DL555" s="16" t="str">
        <f t="shared" si="281"/>
        <v/>
      </c>
      <c r="DN555" s="17" t="str">
        <f t="shared" si="282"/>
        <v>Dec 2020</v>
      </c>
    </row>
    <row r="556" spans="1:118" x14ac:dyDescent="0.25">
      <c r="A556" s="30"/>
      <c r="B556" s="102">
        <f>IF(B555="", "", IFERROR(IF(B555+1&gt;Settings!$G$25, "", B555+1), ""))</f>
        <v>44192</v>
      </c>
      <c r="C556" s="294"/>
      <c r="D556" s="295"/>
      <c r="E556" s="295"/>
      <c r="F556" s="295"/>
      <c r="G556" s="295"/>
      <c r="H556" s="295"/>
      <c r="I556" s="295"/>
      <c r="J556" s="295"/>
      <c r="K556" s="295"/>
      <c r="L556" s="295"/>
      <c r="M556" s="295"/>
      <c r="N556" s="295"/>
      <c r="O556" s="295"/>
      <c r="P556" s="295"/>
      <c r="Q556" s="296"/>
      <c r="R556" s="30"/>
      <c r="T556" s="17" t="str">
        <f>IF($B556="", "", IF($B556&lt;Settings!$G$23, "Old", "New"))</f>
        <v>New</v>
      </c>
      <c r="AL556" s="118" t="str">
        <f>IF(OR($B556="", C556="", C$10="", AL$9), "", IFERROR($B556+INDEX(Settings!$AF$19:$AF$33, MATCH(C$10, Settings!$Y$19:$Y$33, 0))+IF(INDEX(Settings!$AI$19:$AI$33, MATCH(C$10, Settings!$Y$19:$Y$33, 0))="", 0, INDEX($AO$2:$AU$8, MATCH(TEXT($B556, "ddd"), $AN$2:$AN$8, 0), MATCH(INDEX(Settings!$AI$19:$AI$33, MATCH(C$10, Settings!$Y$19:$Y$33, 0)), $AO$1:$AU$1, 0))), 0))</f>
        <v/>
      </c>
      <c r="AM556" s="119" t="str">
        <f>IF(OR($B556="", D556="", D$10="", AM$9), "", IFERROR($B556+INDEX(Settings!$AF$19:$AF$33, MATCH(D$10, Settings!$Y$19:$Y$33, 0))+IF(INDEX(Settings!$AI$19:$AI$33, MATCH(D$10, Settings!$Y$19:$Y$33, 0))="", 0, INDEX($AO$2:$AU$8, MATCH(TEXT($B556, "ddd"), $AN$2:$AN$8, 0), MATCH(INDEX(Settings!$AI$19:$AI$33, MATCH(D$10, Settings!$Y$19:$Y$33, 0)), $AO$1:$AU$1, 0))), 0))</f>
        <v/>
      </c>
      <c r="AN556" s="119" t="str">
        <f>IF(OR($B556="", E556="", E$10="", AN$9), "", IFERROR($B556+INDEX(Settings!$AF$19:$AF$33, MATCH(E$10, Settings!$Y$19:$Y$33, 0))+IF(INDEX(Settings!$AI$19:$AI$33, MATCH(E$10, Settings!$Y$19:$Y$33, 0))="", 0, INDEX($AO$2:$AU$8, MATCH(TEXT($B556, "ddd"), $AN$2:$AN$8, 0), MATCH(INDEX(Settings!$AI$19:$AI$33, MATCH(E$10, Settings!$Y$19:$Y$33, 0)), $AO$1:$AU$1, 0))), 0))</f>
        <v/>
      </c>
      <c r="AO556" s="119" t="str">
        <f>IF(OR($B556="", F556="", F$10="", AO$9), "", IFERROR($B556+INDEX(Settings!$AF$19:$AF$33, MATCH(F$10, Settings!$Y$19:$Y$33, 0))+IF(INDEX(Settings!$AI$19:$AI$33, MATCH(F$10, Settings!$Y$19:$Y$33, 0))="", 0, INDEX($AO$2:$AU$8, MATCH(TEXT($B556, "ddd"), $AN$2:$AN$8, 0), MATCH(INDEX(Settings!$AI$19:$AI$33, MATCH(F$10, Settings!$Y$19:$Y$33, 0)), $AO$1:$AU$1, 0))), 0))</f>
        <v/>
      </c>
      <c r="AP556" s="119" t="str">
        <f>IF(OR($B556="", G556="", G$10="", AP$9), "", IFERROR($B556+INDEX(Settings!$AF$19:$AF$33, MATCH(G$10, Settings!$Y$19:$Y$33, 0))+IF(INDEX(Settings!$AI$19:$AI$33, MATCH(G$10, Settings!$Y$19:$Y$33, 0))="", 0, INDEX($AO$2:$AU$8, MATCH(TEXT($B556, "ddd"), $AN$2:$AN$8, 0), MATCH(INDEX(Settings!$AI$19:$AI$33, MATCH(G$10, Settings!$Y$19:$Y$33, 0)), $AO$1:$AU$1, 0))), 0))</f>
        <v/>
      </c>
      <c r="AQ556" s="119" t="str">
        <f>IF(OR($B556="", H556="", H$10="", AQ$9), "", IFERROR($B556+INDEX(Settings!$AF$19:$AF$33, MATCH(H$10, Settings!$Y$19:$Y$33, 0))+IF(INDEX(Settings!$AI$19:$AI$33, MATCH(H$10, Settings!$Y$19:$Y$33, 0))="", 0, INDEX($AO$2:$AU$8, MATCH(TEXT($B556, "ddd"), $AN$2:$AN$8, 0), MATCH(INDEX(Settings!$AI$19:$AI$33, MATCH(H$10, Settings!$Y$19:$Y$33, 0)), $AO$1:$AU$1, 0))), 0))</f>
        <v/>
      </c>
      <c r="AR556" s="119" t="str">
        <f>IF(OR($B556="", I556="", I$10="", AR$9), "", IFERROR($B556+INDEX(Settings!$AF$19:$AF$33, MATCH(I$10, Settings!$Y$19:$Y$33, 0))+IF(INDEX(Settings!$AI$19:$AI$33, MATCH(I$10, Settings!$Y$19:$Y$33, 0))="", 0, INDEX($AO$2:$AU$8, MATCH(TEXT($B556, "ddd"), $AN$2:$AN$8, 0), MATCH(INDEX(Settings!$AI$19:$AI$33, MATCH(I$10, Settings!$Y$19:$Y$33, 0)), $AO$1:$AU$1, 0))), 0))</f>
        <v/>
      </c>
      <c r="AS556" s="119" t="str">
        <f>IF(OR($B556="", J556="", J$10="", AS$9), "", IFERROR($B556+INDEX(Settings!$AF$19:$AF$33, MATCH(J$10, Settings!$Y$19:$Y$33, 0))+IF(INDEX(Settings!$AI$19:$AI$33, MATCH(J$10, Settings!$Y$19:$Y$33, 0))="", 0, INDEX($AO$2:$AU$8, MATCH(TEXT($B556, "ddd"), $AN$2:$AN$8, 0), MATCH(INDEX(Settings!$AI$19:$AI$33, MATCH(J$10, Settings!$Y$19:$Y$33, 0)), $AO$1:$AU$1, 0))), 0))</f>
        <v/>
      </c>
      <c r="AT556" s="119" t="str">
        <f>IF(OR($B556="", K556="", K$10="", AT$9), "", IFERROR($B556+INDEX(Settings!$AF$19:$AF$33, MATCH(K$10, Settings!$Y$19:$Y$33, 0))+IF(INDEX(Settings!$AI$19:$AI$33, MATCH(K$10, Settings!$Y$19:$Y$33, 0))="", 0, INDEX($AO$2:$AU$8, MATCH(TEXT($B556, "ddd"), $AN$2:$AN$8, 0), MATCH(INDEX(Settings!$AI$19:$AI$33, MATCH(K$10, Settings!$Y$19:$Y$33, 0)), $AO$1:$AU$1, 0))), 0))</f>
        <v/>
      </c>
      <c r="AU556" s="119" t="str">
        <f>IF(OR($B556="", L556="", L$10="", AU$9), "", IFERROR($B556+INDEX(Settings!$AF$19:$AF$33, MATCH(L$10, Settings!$Y$19:$Y$33, 0))+IF(INDEX(Settings!$AI$19:$AI$33, MATCH(L$10, Settings!$Y$19:$Y$33, 0))="", 0, INDEX($AO$2:$AU$8, MATCH(TEXT($B556, "ddd"), $AN$2:$AN$8, 0), MATCH(INDEX(Settings!$AI$19:$AI$33, MATCH(L$10, Settings!$Y$19:$Y$33, 0)), $AO$1:$AU$1, 0))), 0))</f>
        <v/>
      </c>
      <c r="AV556" s="119" t="str">
        <f>IF(OR($B556="", M556="", M$10="", AV$9), "", IFERROR($B556+INDEX(Settings!$AF$19:$AF$33, MATCH(M$10, Settings!$Y$19:$Y$33, 0))+IF(INDEX(Settings!$AI$19:$AI$33, MATCH(M$10, Settings!$Y$19:$Y$33, 0))="", 0, INDEX($AO$2:$AU$8, MATCH(TEXT($B556, "ddd"), $AN$2:$AN$8, 0), MATCH(INDEX(Settings!$AI$19:$AI$33, MATCH(M$10, Settings!$Y$19:$Y$33, 0)), $AO$1:$AU$1, 0))), 0))</f>
        <v/>
      </c>
      <c r="AW556" s="119" t="str">
        <f>IF(OR($B556="", N556="", N$10="", AW$9), "", IFERROR($B556+INDEX(Settings!$AF$19:$AF$33, MATCH(N$10, Settings!$Y$19:$Y$33, 0))+IF(INDEX(Settings!$AI$19:$AI$33, MATCH(N$10, Settings!$Y$19:$Y$33, 0))="", 0, INDEX($AO$2:$AU$8, MATCH(TEXT($B556, "ddd"), $AN$2:$AN$8, 0), MATCH(INDEX(Settings!$AI$19:$AI$33, MATCH(N$10, Settings!$Y$19:$Y$33, 0)), $AO$1:$AU$1, 0))), 0))</f>
        <v/>
      </c>
      <c r="AX556" s="119" t="str">
        <f>IF(OR($B556="", O556="", O$10="", AX$9), "", IFERROR($B556+INDEX(Settings!$AF$19:$AF$33, MATCH(O$10, Settings!$Y$19:$Y$33, 0))+IF(INDEX(Settings!$AI$19:$AI$33, MATCH(O$10, Settings!$Y$19:$Y$33, 0))="", 0, INDEX($AO$2:$AU$8, MATCH(TEXT($B556, "ddd"), $AN$2:$AN$8, 0), MATCH(INDEX(Settings!$AI$19:$AI$33, MATCH(O$10, Settings!$Y$19:$Y$33, 0)), $AO$1:$AU$1, 0))), 0))</f>
        <v/>
      </c>
      <c r="AY556" s="119" t="str">
        <f>IF(OR($B556="", P556="", P$10="", AY$9), "", IFERROR($B556+INDEX(Settings!$AF$19:$AF$33, MATCH(P$10, Settings!$Y$19:$Y$33, 0))+IF(INDEX(Settings!$AI$19:$AI$33, MATCH(P$10, Settings!$Y$19:$Y$33, 0))="", 0, INDEX($AO$2:$AU$8, MATCH(TEXT($B556, "ddd"), $AN$2:$AN$8, 0), MATCH(INDEX(Settings!$AI$19:$AI$33, MATCH(P$10, Settings!$Y$19:$Y$33, 0)), $AO$1:$AU$1, 0))), 0))</f>
        <v/>
      </c>
      <c r="AZ556" s="120" t="str">
        <f>IF(OR($B556="", Q556="", Q$10="", AZ$9), "", IFERROR($B556+INDEX(Settings!$AF$19:$AF$33, MATCH(Q$10, Settings!$Y$19:$Y$33, 0))+IF(INDEX(Settings!$AI$19:$AI$33, MATCH(Q$10, Settings!$Y$19:$Y$33, 0))="", 0, INDEX($AO$2:$AU$8, MATCH(TEXT($B556, "ddd"), $AN$2:$AN$8, 0), MATCH(INDEX(Settings!$AI$19:$AI$33, MATCH(Q$10, Settings!$Y$19:$Y$33, 0)), $AO$1:$AU$1, 0))), 0))</f>
        <v/>
      </c>
      <c r="BB556" s="118" t="str">
        <f>IF(OR(C$10="", $B556="", C556="", BB$9=""), "", IFERROR(WORKDAY((DATE(YEAR($B556), MONTH($B556)+INDEX(Settings!$AM$19:$AM$33, MATCH(C$10, Settings!$Y$19:$Y$33, 0)), IF(INDEX(Settings!$AQ$19:$AQ$33, MATCH(C$10, Settings!$Y$19:$Y$33, 0))=0, DAY($B556), INDEX(Settings!$AQ$19:$AQ$33, MATCH(C$10, Settings!$Y$19:$Y$33, 0))))-1), 1, Settings!$AY$23:$AY$38), ""))</f>
        <v/>
      </c>
      <c r="BC556" s="119" t="str">
        <f>IF(OR(D$10="", $B556="", D556="", BC$9=""), "", IFERROR(WORKDAY((DATE(YEAR($B556), MONTH($B556)+INDEX(Settings!$AM$19:$AM$33, MATCH(D$10, Settings!$Y$19:$Y$33, 0)), IF(INDEX(Settings!$AQ$19:$AQ$33, MATCH(D$10, Settings!$Y$19:$Y$33, 0))=0, DAY($B556), INDEX(Settings!$AQ$19:$AQ$33, MATCH(D$10, Settings!$Y$19:$Y$33, 0))))-1), 1, Settings!$AY$23:$AY$38), ""))</f>
        <v/>
      </c>
      <c r="BD556" s="119" t="str">
        <f>IF(OR(E$10="", $B556="", E556="", BD$9=""), "", IFERROR(WORKDAY((DATE(YEAR($B556), MONTH($B556)+INDEX(Settings!$AM$19:$AM$33, MATCH(E$10, Settings!$Y$19:$Y$33, 0)), IF(INDEX(Settings!$AQ$19:$AQ$33, MATCH(E$10, Settings!$Y$19:$Y$33, 0))=0, DAY($B556), INDEX(Settings!$AQ$19:$AQ$33, MATCH(E$10, Settings!$Y$19:$Y$33, 0))))-1), 1, Settings!$AY$23:$AY$38), ""))</f>
        <v/>
      </c>
      <c r="BE556" s="119" t="str">
        <f>IF(OR(F$10="", $B556="", F556="", BE$9=""), "", IFERROR(WORKDAY((DATE(YEAR($B556), MONTH($B556)+INDEX(Settings!$AM$19:$AM$33, MATCH(F$10, Settings!$Y$19:$Y$33, 0)), IF(INDEX(Settings!$AQ$19:$AQ$33, MATCH(F$10, Settings!$Y$19:$Y$33, 0))=0, DAY($B556), INDEX(Settings!$AQ$19:$AQ$33, MATCH(F$10, Settings!$Y$19:$Y$33, 0))))-1), 1, Settings!$AY$23:$AY$38), ""))</f>
        <v/>
      </c>
      <c r="BF556" s="119" t="str">
        <f>IF(OR(G$10="", $B556="", G556="", BF$9=""), "", IFERROR(WORKDAY((DATE(YEAR($B556), MONTH($B556)+INDEX(Settings!$AM$19:$AM$33, MATCH(G$10, Settings!$Y$19:$Y$33, 0)), IF(INDEX(Settings!$AQ$19:$AQ$33, MATCH(G$10, Settings!$Y$19:$Y$33, 0))=0, DAY($B556), INDEX(Settings!$AQ$19:$AQ$33, MATCH(G$10, Settings!$Y$19:$Y$33, 0))))-1), 1, Settings!$AY$23:$AY$38), ""))</f>
        <v/>
      </c>
      <c r="BG556" s="119" t="str">
        <f>IF(OR(H$10="", $B556="", H556="", BG$9=""), "", IFERROR(WORKDAY((DATE(YEAR($B556), MONTH($B556)+INDEX(Settings!$AM$19:$AM$33, MATCH(H$10, Settings!$Y$19:$Y$33, 0)), IF(INDEX(Settings!$AQ$19:$AQ$33, MATCH(H$10, Settings!$Y$19:$Y$33, 0))=0, DAY($B556), INDEX(Settings!$AQ$19:$AQ$33, MATCH(H$10, Settings!$Y$19:$Y$33, 0))))-1), 1, Settings!$AY$23:$AY$38), ""))</f>
        <v/>
      </c>
      <c r="BH556" s="119" t="str">
        <f>IF(OR(I$10="", $B556="", I556="", BH$9=""), "", IFERROR(WORKDAY((DATE(YEAR($B556), MONTH($B556)+INDEX(Settings!$AM$19:$AM$33, MATCH(I$10, Settings!$Y$19:$Y$33, 0)), IF(INDEX(Settings!$AQ$19:$AQ$33, MATCH(I$10, Settings!$Y$19:$Y$33, 0))=0, DAY($B556), INDEX(Settings!$AQ$19:$AQ$33, MATCH(I$10, Settings!$Y$19:$Y$33, 0))))-1), 1, Settings!$AY$23:$AY$38), ""))</f>
        <v/>
      </c>
      <c r="BI556" s="119" t="str">
        <f>IF(OR(J$10="", $B556="", J556="", BI$9=""), "", IFERROR(WORKDAY((DATE(YEAR($B556), MONTH($B556)+INDEX(Settings!$AM$19:$AM$33, MATCH(J$10, Settings!$Y$19:$Y$33, 0)), IF(INDEX(Settings!$AQ$19:$AQ$33, MATCH(J$10, Settings!$Y$19:$Y$33, 0))=0, DAY($B556), INDEX(Settings!$AQ$19:$AQ$33, MATCH(J$10, Settings!$Y$19:$Y$33, 0))))-1), 1, Settings!$AY$23:$AY$38), ""))</f>
        <v/>
      </c>
      <c r="BJ556" s="119" t="str">
        <f>IF(OR(K$10="", $B556="", K556="", BJ$9=""), "", IFERROR(WORKDAY((DATE(YEAR($B556), MONTH($B556)+INDEX(Settings!$AM$19:$AM$33, MATCH(K$10, Settings!$Y$19:$Y$33, 0)), IF(INDEX(Settings!$AQ$19:$AQ$33, MATCH(K$10, Settings!$Y$19:$Y$33, 0))=0, DAY($B556), INDEX(Settings!$AQ$19:$AQ$33, MATCH(K$10, Settings!$Y$19:$Y$33, 0))))-1), 1, Settings!$AY$23:$AY$38), ""))</f>
        <v/>
      </c>
      <c r="BK556" s="119" t="str">
        <f>IF(OR(L$10="", $B556="", L556="", BK$9=""), "", IFERROR(WORKDAY((DATE(YEAR($B556), MONTH($B556)+INDEX(Settings!$AM$19:$AM$33, MATCH(L$10, Settings!$Y$19:$Y$33, 0)), IF(INDEX(Settings!$AQ$19:$AQ$33, MATCH(L$10, Settings!$Y$19:$Y$33, 0))=0, DAY($B556), INDEX(Settings!$AQ$19:$AQ$33, MATCH(L$10, Settings!$Y$19:$Y$33, 0))))-1), 1, Settings!$AY$23:$AY$38), ""))</f>
        <v/>
      </c>
      <c r="BL556" s="119" t="str">
        <f>IF(OR(M$10="", $B556="", M556="", BL$9=""), "", IFERROR(WORKDAY((DATE(YEAR($B556), MONTH($B556)+INDEX(Settings!$AM$19:$AM$33, MATCH(M$10, Settings!$Y$19:$Y$33, 0)), IF(INDEX(Settings!$AQ$19:$AQ$33, MATCH(M$10, Settings!$Y$19:$Y$33, 0))=0, DAY($B556), INDEX(Settings!$AQ$19:$AQ$33, MATCH(M$10, Settings!$Y$19:$Y$33, 0))))-1), 1, Settings!$AY$23:$AY$38), ""))</f>
        <v/>
      </c>
      <c r="BM556" s="119" t="str">
        <f>IF(OR(N$10="", $B556="", N556="", BM$9=""), "", IFERROR(WORKDAY((DATE(YEAR($B556), MONTH($B556)+INDEX(Settings!$AM$19:$AM$33, MATCH(N$10, Settings!$Y$19:$Y$33, 0)), IF(INDEX(Settings!$AQ$19:$AQ$33, MATCH(N$10, Settings!$Y$19:$Y$33, 0))=0, DAY($B556), INDEX(Settings!$AQ$19:$AQ$33, MATCH(N$10, Settings!$Y$19:$Y$33, 0))))-1), 1, Settings!$AY$23:$AY$38), ""))</f>
        <v/>
      </c>
      <c r="BN556" s="119" t="str">
        <f>IF(OR(O$10="", $B556="", O556="", BN$9=""), "", IFERROR(WORKDAY((DATE(YEAR($B556), MONTH($B556)+INDEX(Settings!$AM$19:$AM$33, MATCH(O$10, Settings!$Y$19:$Y$33, 0)), IF(INDEX(Settings!$AQ$19:$AQ$33, MATCH(O$10, Settings!$Y$19:$Y$33, 0))=0, DAY($B556), INDEX(Settings!$AQ$19:$AQ$33, MATCH(O$10, Settings!$Y$19:$Y$33, 0))))-1), 1, Settings!$AY$23:$AY$38), ""))</f>
        <v/>
      </c>
      <c r="BO556" s="119" t="str">
        <f>IF(OR(P$10="", $B556="", P556="", BO$9=""), "", IFERROR(WORKDAY((DATE(YEAR($B556), MONTH($B556)+INDEX(Settings!$AM$19:$AM$33, MATCH(P$10, Settings!$Y$19:$Y$33, 0)), IF(INDEX(Settings!$AQ$19:$AQ$33, MATCH(P$10, Settings!$Y$19:$Y$33, 0))=0, DAY($B556), INDEX(Settings!$AQ$19:$AQ$33, MATCH(P$10, Settings!$Y$19:$Y$33, 0))))-1), 1, Settings!$AY$23:$AY$38), ""))</f>
        <v/>
      </c>
      <c r="BP556" s="120" t="str">
        <f>IF(OR(Q$10="", $B556="", Q556="", BP$9=""), "", IFERROR(WORKDAY((DATE(YEAR($B556), MONTH($B556)+INDEX(Settings!$AM$19:$AM$33, MATCH(Q$10, Settings!$Y$19:$Y$33, 0)), IF(INDEX(Settings!$AQ$19:$AQ$33, MATCH(Q$10, Settings!$Y$19:$Y$33, 0))=0, DAY($B556), INDEX(Settings!$AQ$19:$AQ$33, MATCH(Q$10, Settings!$Y$19:$Y$33, 0))))-1), 1, Settings!$AY$23:$AY$38), ""))</f>
        <v/>
      </c>
      <c r="BR556" s="118" t="str">
        <f>IF(BB556="", "", IF(BB556&lt;=$B556, WORKDAY(DATE(YEAR($BB556), MONTH(BB556)+1, DAY(BB556)-1), 1, Settings!$AY$23:$AY$38), BB556))</f>
        <v/>
      </c>
      <c r="BS556" s="119" t="str">
        <f>IF(BC556="", "", IF(BC556&lt;=$B556, WORKDAY(DATE(YEAR($BB556), MONTH(BC556)+1, DAY(BC556)-1), 1, Settings!$AY$23:$AY$38), BC556))</f>
        <v/>
      </c>
      <c r="BT556" s="119" t="str">
        <f>IF(BD556="", "", IF(BD556&lt;=$B556, WORKDAY(DATE(YEAR($BB556), MONTH(BD556)+1, DAY(BD556)-1), 1, Settings!$AY$23:$AY$38), BD556))</f>
        <v/>
      </c>
      <c r="BU556" s="119" t="str">
        <f>IF(BE556="", "", IF(BE556&lt;=$B556, WORKDAY(DATE(YEAR($BB556), MONTH(BE556)+1, DAY(BE556)-1), 1, Settings!$AY$23:$AY$38), BE556))</f>
        <v/>
      </c>
      <c r="BV556" s="119" t="str">
        <f>IF(BF556="", "", IF(BF556&lt;=$B556, WORKDAY(DATE(YEAR($BB556), MONTH(BF556)+1, DAY(BF556)-1), 1, Settings!$AY$23:$AY$38), BF556))</f>
        <v/>
      </c>
      <c r="BW556" s="119" t="str">
        <f>IF(BG556="", "", IF(BG556&lt;=$B556, WORKDAY(DATE(YEAR($BB556), MONTH(BG556)+1, DAY(BG556)-1), 1, Settings!$AY$23:$AY$38), BG556))</f>
        <v/>
      </c>
      <c r="BX556" s="119" t="str">
        <f>IF(BH556="", "", IF(BH556&lt;=$B556, WORKDAY(DATE(YEAR($BB556), MONTH(BH556)+1, DAY(BH556)-1), 1, Settings!$AY$23:$AY$38), BH556))</f>
        <v/>
      </c>
      <c r="BY556" s="119" t="str">
        <f>IF(BI556="", "", IF(BI556&lt;=$B556, WORKDAY(DATE(YEAR($BB556), MONTH(BI556)+1, DAY(BI556)-1), 1, Settings!$AY$23:$AY$38), BI556))</f>
        <v/>
      </c>
      <c r="BZ556" s="119" t="str">
        <f>IF(BJ556="", "", IF(BJ556&lt;=$B556, WORKDAY(DATE(YEAR($BB556), MONTH(BJ556)+1, DAY(BJ556)-1), 1, Settings!$AY$23:$AY$38), BJ556))</f>
        <v/>
      </c>
      <c r="CA556" s="119" t="str">
        <f>IF(BK556="", "", IF(BK556&lt;=$B556, WORKDAY(DATE(YEAR($BB556), MONTH(BK556)+1, DAY(BK556)-1), 1, Settings!$AY$23:$AY$38), BK556))</f>
        <v/>
      </c>
      <c r="CB556" s="119" t="str">
        <f>IF(BL556="", "", IF(BL556&lt;=$B556, WORKDAY(DATE(YEAR($BB556), MONTH(BL556)+1, DAY(BL556)-1), 1, Settings!$AY$23:$AY$38), BL556))</f>
        <v/>
      </c>
      <c r="CC556" s="119" t="str">
        <f>IF(BM556="", "", IF(BM556&lt;=$B556, WORKDAY(DATE(YEAR($BB556), MONTH(BM556)+1, DAY(BM556)-1), 1, Settings!$AY$23:$AY$38), BM556))</f>
        <v/>
      </c>
      <c r="CD556" s="119" t="str">
        <f>IF(BN556="", "", IF(BN556&lt;=$B556, WORKDAY(DATE(YEAR($BB556), MONTH(BN556)+1, DAY(BN556)-1), 1, Settings!$AY$23:$AY$38), BN556))</f>
        <v/>
      </c>
      <c r="CE556" s="119" t="str">
        <f>IF(BO556="", "", IF(BO556&lt;=$B556, WORKDAY(DATE(YEAR($BB556), MONTH(BO556)+1, DAY(BO556)-1), 1, Settings!$AY$23:$AY$38), BO556))</f>
        <v/>
      </c>
      <c r="CF556" s="120" t="str">
        <f>IF(BP556="", "", IF(BP556&lt;=$B556, WORKDAY(DATE(YEAR($BB556), MONTH(BP556)+1, DAY(BP556)-1), 1, Settings!$AY$23:$AY$38), BP556))</f>
        <v/>
      </c>
      <c r="CH556" s="48" t="str">
        <f t="shared" si="252"/>
        <v/>
      </c>
      <c r="CI556" s="49" t="str">
        <f t="shared" si="253"/>
        <v/>
      </c>
      <c r="CJ556" s="49" t="str">
        <f t="shared" si="254"/>
        <v/>
      </c>
      <c r="CK556" s="49" t="str">
        <f t="shared" si="255"/>
        <v/>
      </c>
      <c r="CL556" s="49" t="str">
        <f t="shared" si="256"/>
        <v/>
      </c>
      <c r="CM556" s="49" t="str">
        <f t="shared" si="257"/>
        <v/>
      </c>
      <c r="CN556" s="49" t="str">
        <f t="shared" si="258"/>
        <v/>
      </c>
      <c r="CO556" s="49" t="str">
        <f t="shared" si="259"/>
        <v/>
      </c>
      <c r="CP556" s="49" t="str">
        <f t="shared" si="260"/>
        <v/>
      </c>
      <c r="CQ556" s="49" t="str">
        <f t="shared" si="261"/>
        <v/>
      </c>
      <c r="CR556" s="49" t="str">
        <f t="shared" si="262"/>
        <v/>
      </c>
      <c r="CS556" s="49" t="str">
        <f t="shared" si="263"/>
        <v/>
      </c>
      <c r="CT556" s="49" t="str">
        <f t="shared" si="264"/>
        <v/>
      </c>
      <c r="CU556" s="49" t="str">
        <f t="shared" si="265"/>
        <v/>
      </c>
      <c r="CV556" s="16" t="str">
        <f t="shared" si="266"/>
        <v/>
      </c>
      <c r="CX556" s="48" t="str">
        <f t="shared" si="267"/>
        <v/>
      </c>
      <c r="CY556" s="49" t="str">
        <f t="shared" si="268"/>
        <v/>
      </c>
      <c r="CZ556" s="49" t="str">
        <f t="shared" si="269"/>
        <v/>
      </c>
      <c r="DA556" s="49" t="str">
        <f t="shared" si="270"/>
        <v/>
      </c>
      <c r="DB556" s="49" t="str">
        <f t="shared" si="271"/>
        <v/>
      </c>
      <c r="DC556" s="49" t="str">
        <f t="shared" si="272"/>
        <v/>
      </c>
      <c r="DD556" s="49" t="str">
        <f t="shared" si="273"/>
        <v/>
      </c>
      <c r="DE556" s="49" t="str">
        <f t="shared" si="274"/>
        <v/>
      </c>
      <c r="DF556" s="49" t="str">
        <f t="shared" si="275"/>
        <v/>
      </c>
      <c r="DG556" s="49" t="str">
        <f t="shared" si="276"/>
        <v/>
      </c>
      <c r="DH556" s="49" t="str">
        <f t="shared" si="277"/>
        <v/>
      </c>
      <c r="DI556" s="49" t="str">
        <f t="shared" si="278"/>
        <v/>
      </c>
      <c r="DJ556" s="49" t="str">
        <f t="shared" si="279"/>
        <v/>
      </c>
      <c r="DK556" s="49" t="str">
        <f t="shared" si="280"/>
        <v/>
      </c>
      <c r="DL556" s="16" t="str">
        <f t="shared" si="281"/>
        <v/>
      </c>
      <c r="DN556" s="17" t="str">
        <f t="shared" si="282"/>
        <v>Dec 2020</v>
      </c>
    </row>
    <row r="557" spans="1:118" x14ac:dyDescent="0.25">
      <c r="A557" s="30"/>
      <c r="B557" s="102">
        <f>IF(B556="", "", IFERROR(IF(B556+1&gt;Settings!$G$25, "", B556+1), ""))</f>
        <v>44193</v>
      </c>
      <c r="C557" s="294"/>
      <c r="D557" s="295"/>
      <c r="E557" s="295"/>
      <c r="F557" s="295"/>
      <c r="G557" s="295"/>
      <c r="H557" s="295"/>
      <c r="I557" s="295"/>
      <c r="J557" s="295"/>
      <c r="K557" s="295"/>
      <c r="L557" s="295"/>
      <c r="M557" s="295"/>
      <c r="N557" s="295"/>
      <c r="O557" s="295"/>
      <c r="P557" s="295"/>
      <c r="Q557" s="296"/>
      <c r="R557" s="30"/>
      <c r="T557" s="17" t="str">
        <f>IF($B557="", "", IF($B557&lt;Settings!$G$23, "Old", "New"))</f>
        <v>New</v>
      </c>
      <c r="AL557" s="118" t="str">
        <f>IF(OR($B557="", C557="", C$10="", AL$9), "", IFERROR($B557+INDEX(Settings!$AF$19:$AF$33, MATCH(C$10, Settings!$Y$19:$Y$33, 0))+IF(INDEX(Settings!$AI$19:$AI$33, MATCH(C$10, Settings!$Y$19:$Y$33, 0))="", 0, INDEX($AO$2:$AU$8, MATCH(TEXT($B557, "ddd"), $AN$2:$AN$8, 0), MATCH(INDEX(Settings!$AI$19:$AI$33, MATCH(C$10, Settings!$Y$19:$Y$33, 0)), $AO$1:$AU$1, 0))), 0))</f>
        <v/>
      </c>
      <c r="AM557" s="119" t="str">
        <f>IF(OR($B557="", D557="", D$10="", AM$9), "", IFERROR($B557+INDEX(Settings!$AF$19:$AF$33, MATCH(D$10, Settings!$Y$19:$Y$33, 0))+IF(INDEX(Settings!$AI$19:$AI$33, MATCH(D$10, Settings!$Y$19:$Y$33, 0))="", 0, INDEX($AO$2:$AU$8, MATCH(TEXT($B557, "ddd"), $AN$2:$AN$8, 0), MATCH(INDEX(Settings!$AI$19:$AI$33, MATCH(D$10, Settings!$Y$19:$Y$33, 0)), $AO$1:$AU$1, 0))), 0))</f>
        <v/>
      </c>
      <c r="AN557" s="119" t="str">
        <f>IF(OR($B557="", E557="", E$10="", AN$9), "", IFERROR($B557+INDEX(Settings!$AF$19:$AF$33, MATCH(E$10, Settings!$Y$19:$Y$33, 0))+IF(INDEX(Settings!$AI$19:$AI$33, MATCH(E$10, Settings!$Y$19:$Y$33, 0))="", 0, INDEX($AO$2:$AU$8, MATCH(TEXT($B557, "ddd"), $AN$2:$AN$8, 0), MATCH(INDEX(Settings!$AI$19:$AI$33, MATCH(E$10, Settings!$Y$19:$Y$33, 0)), $AO$1:$AU$1, 0))), 0))</f>
        <v/>
      </c>
      <c r="AO557" s="119" t="str">
        <f>IF(OR($B557="", F557="", F$10="", AO$9), "", IFERROR($B557+INDEX(Settings!$AF$19:$AF$33, MATCH(F$10, Settings!$Y$19:$Y$33, 0))+IF(INDEX(Settings!$AI$19:$AI$33, MATCH(F$10, Settings!$Y$19:$Y$33, 0))="", 0, INDEX($AO$2:$AU$8, MATCH(TEXT($B557, "ddd"), $AN$2:$AN$8, 0), MATCH(INDEX(Settings!$AI$19:$AI$33, MATCH(F$10, Settings!$Y$19:$Y$33, 0)), $AO$1:$AU$1, 0))), 0))</f>
        <v/>
      </c>
      <c r="AP557" s="119" t="str">
        <f>IF(OR($B557="", G557="", G$10="", AP$9), "", IFERROR($B557+INDEX(Settings!$AF$19:$AF$33, MATCH(G$10, Settings!$Y$19:$Y$33, 0))+IF(INDEX(Settings!$AI$19:$AI$33, MATCH(G$10, Settings!$Y$19:$Y$33, 0))="", 0, INDEX($AO$2:$AU$8, MATCH(TEXT($B557, "ddd"), $AN$2:$AN$8, 0), MATCH(INDEX(Settings!$AI$19:$AI$33, MATCH(G$10, Settings!$Y$19:$Y$33, 0)), $AO$1:$AU$1, 0))), 0))</f>
        <v/>
      </c>
      <c r="AQ557" s="119" t="str">
        <f>IF(OR($B557="", H557="", H$10="", AQ$9), "", IFERROR($B557+INDEX(Settings!$AF$19:$AF$33, MATCH(H$10, Settings!$Y$19:$Y$33, 0))+IF(INDEX(Settings!$AI$19:$AI$33, MATCH(H$10, Settings!$Y$19:$Y$33, 0))="", 0, INDEX($AO$2:$AU$8, MATCH(TEXT($B557, "ddd"), $AN$2:$AN$8, 0), MATCH(INDEX(Settings!$AI$19:$AI$33, MATCH(H$10, Settings!$Y$19:$Y$33, 0)), $AO$1:$AU$1, 0))), 0))</f>
        <v/>
      </c>
      <c r="AR557" s="119" t="str">
        <f>IF(OR($B557="", I557="", I$10="", AR$9), "", IFERROR($B557+INDEX(Settings!$AF$19:$AF$33, MATCH(I$10, Settings!$Y$19:$Y$33, 0))+IF(INDEX(Settings!$AI$19:$AI$33, MATCH(I$10, Settings!$Y$19:$Y$33, 0))="", 0, INDEX($AO$2:$AU$8, MATCH(TEXT($B557, "ddd"), $AN$2:$AN$8, 0), MATCH(INDEX(Settings!$AI$19:$AI$33, MATCH(I$10, Settings!$Y$19:$Y$33, 0)), $AO$1:$AU$1, 0))), 0))</f>
        <v/>
      </c>
      <c r="AS557" s="119" t="str">
        <f>IF(OR($B557="", J557="", J$10="", AS$9), "", IFERROR($B557+INDEX(Settings!$AF$19:$AF$33, MATCH(J$10, Settings!$Y$19:$Y$33, 0))+IF(INDEX(Settings!$AI$19:$AI$33, MATCH(J$10, Settings!$Y$19:$Y$33, 0))="", 0, INDEX($AO$2:$AU$8, MATCH(TEXT($B557, "ddd"), $AN$2:$AN$8, 0), MATCH(INDEX(Settings!$AI$19:$AI$33, MATCH(J$10, Settings!$Y$19:$Y$33, 0)), $AO$1:$AU$1, 0))), 0))</f>
        <v/>
      </c>
      <c r="AT557" s="119" t="str">
        <f>IF(OR($B557="", K557="", K$10="", AT$9), "", IFERROR($B557+INDEX(Settings!$AF$19:$AF$33, MATCH(K$10, Settings!$Y$19:$Y$33, 0))+IF(INDEX(Settings!$AI$19:$AI$33, MATCH(K$10, Settings!$Y$19:$Y$33, 0))="", 0, INDEX($AO$2:$AU$8, MATCH(TEXT($B557, "ddd"), $AN$2:$AN$8, 0), MATCH(INDEX(Settings!$AI$19:$AI$33, MATCH(K$10, Settings!$Y$19:$Y$33, 0)), $AO$1:$AU$1, 0))), 0))</f>
        <v/>
      </c>
      <c r="AU557" s="119" t="str">
        <f>IF(OR($B557="", L557="", L$10="", AU$9), "", IFERROR($B557+INDEX(Settings!$AF$19:$AF$33, MATCH(L$10, Settings!$Y$19:$Y$33, 0))+IF(INDEX(Settings!$AI$19:$AI$33, MATCH(L$10, Settings!$Y$19:$Y$33, 0))="", 0, INDEX($AO$2:$AU$8, MATCH(TEXT($B557, "ddd"), $AN$2:$AN$8, 0), MATCH(INDEX(Settings!$AI$19:$AI$33, MATCH(L$10, Settings!$Y$19:$Y$33, 0)), $AO$1:$AU$1, 0))), 0))</f>
        <v/>
      </c>
      <c r="AV557" s="119" t="str">
        <f>IF(OR($B557="", M557="", M$10="", AV$9), "", IFERROR($B557+INDEX(Settings!$AF$19:$AF$33, MATCH(M$10, Settings!$Y$19:$Y$33, 0))+IF(INDEX(Settings!$AI$19:$AI$33, MATCH(M$10, Settings!$Y$19:$Y$33, 0))="", 0, INDEX($AO$2:$AU$8, MATCH(TEXT($B557, "ddd"), $AN$2:$AN$8, 0), MATCH(INDEX(Settings!$AI$19:$AI$33, MATCH(M$10, Settings!$Y$19:$Y$33, 0)), $AO$1:$AU$1, 0))), 0))</f>
        <v/>
      </c>
      <c r="AW557" s="119" t="str">
        <f>IF(OR($B557="", N557="", N$10="", AW$9), "", IFERROR($B557+INDEX(Settings!$AF$19:$AF$33, MATCH(N$10, Settings!$Y$19:$Y$33, 0))+IF(INDEX(Settings!$AI$19:$AI$33, MATCH(N$10, Settings!$Y$19:$Y$33, 0))="", 0, INDEX($AO$2:$AU$8, MATCH(TEXT($B557, "ddd"), $AN$2:$AN$8, 0), MATCH(INDEX(Settings!$AI$19:$AI$33, MATCH(N$10, Settings!$Y$19:$Y$33, 0)), $AO$1:$AU$1, 0))), 0))</f>
        <v/>
      </c>
      <c r="AX557" s="119" t="str">
        <f>IF(OR($B557="", O557="", O$10="", AX$9), "", IFERROR($B557+INDEX(Settings!$AF$19:$AF$33, MATCH(O$10, Settings!$Y$19:$Y$33, 0))+IF(INDEX(Settings!$AI$19:$AI$33, MATCH(O$10, Settings!$Y$19:$Y$33, 0))="", 0, INDEX($AO$2:$AU$8, MATCH(TEXT($B557, "ddd"), $AN$2:$AN$8, 0), MATCH(INDEX(Settings!$AI$19:$AI$33, MATCH(O$10, Settings!$Y$19:$Y$33, 0)), $AO$1:$AU$1, 0))), 0))</f>
        <v/>
      </c>
      <c r="AY557" s="119" t="str">
        <f>IF(OR($B557="", P557="", P$10="", AY$9), "", IFERROR($B557+INDEX(Settings!$AF$19:$AF$33, MATCH(P$10, Settings!$Y$19:$Y$33, 0))+IF(INDEX(Settings!$AI$19:$AI$33, MATCH(P$10, Settings!$Y$19:$Y$33, 0))="", 0, INDEX($AO$2:$AU$8, MATCH(TEXT($B557, "ddd"), $AN$2:$AN$8, 0), MATCH(INDEX(Settings!$AI$19:$AI$33, MATCH(P$10, Settings!$Y$19:$Y$33, 0)), $AO$1:$AU$1, 0))), 0))</f>
        <v/>
      </c>
      <c r="AZ557" s="120" t="str">
        <f>IF(OR($B557="", Q557="", Q$10="", AZ$9), "", IFERROR($B557+INDEX(Settings!$AF$19:$AF$33, MATCH(Q$10, Settings!$Y$19:$Y$33, 0))+IF(INDEX(Settings!$AI$19:$AI$33, MATCH(Q$10, Settings!$Y$19:$Y$33, 0))="", 0, INDEX($AO$2:$AU$8, MATCH(TEXT($B557, "ddd"), $AN$2:$AN$8, 0), MATCH(INDEX(Settings!$AI$19:$AI$33, MATCH(Q$10, Settings!$Y$19:$Y$33, 0)), $AO$1:$AU$1, 0))), 0))</f>
        <v/>
      </c>
      <c r="BB557" s="118" t="str">
        <f>IF(OR(C$10="", $B557="", C557="", BB$9=""), "", IFERROR(WORKDAY((DATE(YEAR($B557), MONTH($B557)+INDEX(Settings!$AM$19:$AM$33, MATCH(C$10, Settings!$Y$19:$Y$33, 0)), IF(INDEX(Settings!$AQ$19:$AQ$33, MATCH(C$10, Settings!$Y$19:$Y$33, 0))=0, DAY($B557), INDEX(Settings!$AQ$19:$AQ$33, MATCH(C$10, Settings!$Y$19:$Y$33, 0))))-1), 1, Settings!$AY$23:$AY$38), ""))</f>
        <v/>
      </c>
      <c r="BC557" s="119" t="str">
        <f>IF(OR(D$10="", $B557="", D557="", BC$9=""), "", IFERROR(WORKDAY((DATE(YEAR($B557), MONTH($B557)+INDEX(Settings!$AM$19:$AM$33, MATCH(D$10, Settings!$Y$19:$Y$33, 0)), IF(INDEX(Settings!$AQ$19:$AQ$33, MATCH(D$10, Settings!$Y$19:$Y$33, 0))=0, DAY($B557), INDEX(Settings!$AQ$19:$AQ$33, MATCH(D$10, Settings!$Y$19:$Y$33, 0))))-1), 1, Settings!$AY$23:$AY$38), ""))</f>
        <v/>
      </c>
      <c r="BD557" s="119" t="str">
        <f>IF(OR(E$10="", $B557="", E557="", BD$9=""), "", IFERROR(WORKDAY((DATE(YEAR($B557), MONTH($B557)+INDEX(Settings!$AM$19:$AM$33, MATCH(E$10, Settings!$Y$19:$Y$33, 0)), IF(INDEX(Settings!$AQ$19:$AQ$33, MATCH(E$10, Settings!$Y$19:$Y$33, 0))=0, DAY($B557), INDEX(Settings!$AQ$19:$AQ$33, MATCH(E$10, Settings!$Y$19:$Y$33, 0))))-1), 1, Settings!$AY$23:$AY$38), ""))</f>
        <v/>
      </c>
      <c r="BE557" s="119" t="str">
        <f>IF(OR(F$10="", $B557="", F557="", BE$9=""), "", IFERROR(WORKDAY((DATE(YEAR($B557), MONTH($B557)+INDEX(Settings!$AM$19:$AM$33, MATCH(F$10, Settings!$Y$19:$Y$33, 0)), IF(INDEX(Settings!$AQ$19:$AQ$33, MATCH(F$10, Settings!$Y$19:$Y$33, 0))=0, DAY($B557), INDEX(Settings!$AQ$19:$AQ$33, MATCH(F$10, Settings!$Y$19:$Y$33, 0))))-1), 1, Settings!$AY$23:$AY$38), ""))</f>
        <v/>
      </c>
      <c r="BF557" s="119" t="str">
        <f>IF(OR(G$10="", $B557="", G557="", BF$9=""), "", IFERROR(WORKDAY((DATE(YEAR($B557), MONTH($B557)+INDEX(Settings!$AM$19:$AM$33, MATCH(G$10, Settings!$Y$19:$Y$33, 0)), IF(INDEX(Settings!$AQ$19:$AQ$33, MATCH(G$10, Settings!$Y$19:$Y$33, 0))=0, DAY($B557), INDEX(Settings!$AQ$19:$AQ$33, MATCH(G$10, Settings!$Y$19:$Y$33, 0))))-1), 1, Settings!$AY$23:$AY$38), ""))</f>
        <v/>
      </c>
      <c r="BG557" s="119" t="str">
        <f>IF(OR(H$10="", $B557="", H557="", BG$9=""), "", IFERROR(WORKDAY((DATE(YEAR($B557), MONTH($B557)+INDEX(Settings!$AM$19:$AM$33, MATCH(H$10, Settings!$Y$19:$Y$33, 0)), IF(INDEX(Settings!$AQ$19:$AQ$33, MATCH(H$10, Settings!$Y$19:$Y$33, 0))=0, DAY($B557), INDEX(Settings!$AQ$19:$AQ$33, MATCH(H$10, Settings!$Y$19:$Y$33, 0))))-1), 1, Settings!$AY$23:$AY$38), ""))</f>
        <v/>
      </c>
      <c r="BH557" s="119" t="str">
        <f>IF(OR(I$10="", $B557="", I557="", BH$9=""), "", IFERROR(WORKDAY((DATE(YEAR($B557), MONTH($B557)+INDEX(Settings!$AM$19:$AM$33, MATCH(I$10, Settings!$Y$19:$Y$33, 0)), IF(INDEX(Settings!$AQ$19:$AQ$33, MATCH(I$10, Settings!$Y$19:$Y$33, 0))=0, DAY($B557), INDEX(Settings!$AQ$19:$AQ$33, MATCH(I$10, Settings!$Y$19:$Y$33, 0))))-1), 1, Settings!$AY$23:$AY$38), ""))</f>
        <v/>
      </c>
      <c r="BI557" s="119" t="str">
        <f>IF(OR(J$10="", $B557="", J557="", BI$9=""), "", IFERROR(WORKDAY((DATE(YEAR($B557), MONTH($B557)+INDEX(Settings!$AM$19:$AM$33, MATCH(J$10, Settings!$Y$19:$Y$33, 0)), IF(INDEX(Settings!$AQ$19:$AQ$33, MATCH(J$10, Settings!$Y$19:$Y$33, 0))=0, DAY($B557), INDEX(Settings!$AQ$19:$AQ$33, MATCH(J$10, Settings!$Y$19:$Y$33, 0))))-1), 1, Settings!$AY$23:$AY$38), ""))</f>
        <v/>
      </c>
      <c r="BJ557" s="119" t="str">
        <f>IF(OR(K$10="", $B557="", K557="", BJ$9=""), "", IFERROR(WORKDAY((DATE(YEAR($B557), MONTH($B557)+INDEX(Settings!$AM$19:$AM$33, MATCH(K$10, Settings!$Y$19:$Y$33, 0)), IF(INDEX(Settings!$AQ$19:$AQ$33, MATCH(K$10, Settings!$Y$19:$Y$33, 0))=0, DAY($B557), INDEX(Settings!$AQ$19:$AQ$33, MATCH(K$10, Settings!$Y$19:$Y$33, 0))))-1), 1, Settings!$AY$23:$AY$38), ""))</f>
        <v/>
      </c>
      <c r="BK557" s="119" t="str">
        <f>IF(OR(L$10="", $B557="", L557="", BK$9=""), "", IFERROR(WORKDAY((DATE(YEAR($B557), MONTH($B557)+INDEX(Settings!$AM$19:$AM$33, MATCH(L$10, Settings!$Y$19:$Y$33, 0)), IF(INDEX(Settings!$AQ$19:$AQ$33, MATCH(L$10, Settings!$Y$19:$Y$33, 0))=0, DAY($B557), INDEX(Settings!$AQ$19:$AQ$33, MATCH(L$10, Settings!$Y$19:$Y$33, 0))))-1), 1, Settings!$AY$23:$AY$38), ""))</f>
        <v/>
      </c>
      <c r="BL557" s="119" t="str">
        <f>IF(OR(M$10="", $B557="", M557="", BL$9=""), "", IFERROR(WORKDAY((DATE(YEAR($B557), MONTH($B557)+INDEX(Settings!$AM$19:$AM$33, MATCH(M$10, Settings!$Y$19:$Y$33, 0)), IF(INDEX(Settings!$AQ$19:$AQ$33, MATCH(M$10, Settings!$Y$19:$Y$33, 0))=0, DAY($B557), INDEX(Settings!$AQ$19:$AQ$33, MATCH(M$10, Settings!$Y$19:$Y$33, 0))))-1), 1, Settings!$AY$23:$AY$38), ""))</f>
        <v/>
      </c>
      <c r="BM557" s="119" t="str">
        <f>IF(OR(N$10="", $B557="", N557="", BM$9=""), "", IFERROR(WORKDAY((DATE(YEAR($B557), MONTH($B557)+INDEX(Settings!$AM$19:$AM$33, MATCH(N$10, Settings!$Y$19:$Y$33, 0)), IF(INDEX(Settings!$AQ$19:$AQ$33, MATCH(N$10, Settings!$Y$19:$Y$33, 0))=0, DAY($B557), INDEX(Settings!$AQ$19:$AQ$33, MATCH(N$10, Settings!$Y$19:$Y$33, 0))))-1), 1, Settings!$AY$23:$AY$38), ""))</f>
        <v/>
      </c>
      <c r="BN557" s="119" t="str">
        <f>IF(OR(O$10="", $B557="", O557="", BN$9=""), "", IFERROR(WORKDAY((DATE(YEAR($B557), MONTH($B557)+INDEX(Settings!$AM$19:$AM$33, MATCH(O$10, Settings!$Y$19:$Y$33, 0)), IF(INDEX(Settings!$AQ$19:$AQ$33, MATCH(O$10, Settings!$Y$19:$Y$33, 0))=0, DAY($B557), INDEX(Settings!$AQ$19:$AQ$33, MATCH(O$10, Settings!$Y$19:$Y$33, 0))))-1), 1, Settings!$AY$23:$AY$38), ""))</f>
        <v/>
      </c>
      <c r="BO557" s="119" t="str">
        <f>IF(OR(P$10="", $B557="", P557="", BO$9=""), "", IFERROR(WORKDAY((DATE(YEAR($B557), MONTH($B557)+INDEX(Settings!$AM$19:$AM$33, MATCH(P$10, Settings!$Y$19:$Y$33, 0)), IF(INDEX(Settings!$AQ$19:$AQ$33, MATCH(P$10, Settings!$Y$19:$Y$33, 0))=0, DAY($B557), INDEX(Settings!$AQ$19:$AQ$33, MATCH(P$10, Settings!$Y$19:$Y$33, 0))))-1), 1, Settings!$AY$23:$AY$38), ""))</f>
        <v/>
      </c>
      <c r="BP557" s="120" t="str">
        <f>IF(OR(Q$10="", $B557="", Q557="", BP$9=""), "", IFERROR(WORKDAY((DATE(YEAR($B557), MONTH($B557)+INDEX(Settings!$AM$19:$AM$33, MATCH(Q$10, Settings!$Y$19:$Y$33, 0)), IF(INDEX(Settings!$AQ$19:$AQ$33, MATCH(Q$10, Settings!$Y$19:$Y$33, 0))=0, DAY($B557), INDEX(Settings!$AQ$19:$AQ$33, MATCH(Q$10, Settings!$Y$19:$Y$33, 0))))-1), 1, Settings!$AY$23:$AY$38), ""))</f>
        <v/>
      </c>
      <c r="BR557" s="118" t="str">
        <f>IF(BB557="", "", IF(BB557&lt;=$B557, WORKDAY(DATE(YEAR($BB557), MONTH(BB557)+1, DAY(BB557)-1), 1, Settings!$AY$23:$AY$38), BB557))</f>
        <v/>
      </c>
      <c r="BS557" s="119" t="str">
        <f>IF(BC557="", "", IF(BC557&lt;=$B557, WORKDAY(DATE(YEAR($BB557), MONTH(BC557)+1, DAY(BC557)-1), 1, Settings!$AY$23:$AY$38), BC557))</f>
        <v/>
      </c>
      <c r="BT557" s="119" t="str">
        <f>IF(BD557="", "", IF(BD557&lt;=$B557, WORKDAY(DATE(YEAR($BB557), MONTH(BD557)+1, DAY(BD557)-1), 1, Settings!$AY$23:$AY$38), BD557))</f>
        <v/>
      </c>
      <c r="BU557" s="119" t="str">
        <f>IF(BE557="", "", IF(BE557&lt;=$B557, WORKDAY(DATE(YEAR($BB557), MONTH(BE557)+1, DAY(BE557)-1), 1, Settings!$AY$23:$AY$38), BE557))</f>
        <v/>
      </c>
      <c r="BV557" s="119" t="str">
        <f>IF(BF557="", "", IF(BF557&lt;=$B557, WORKDAY(DATE(YEAR($BB557), MONTH(BF557)+1, DAY(BF557)-1), 1, Settings!$AY$23:$AY$38), BF557))</f>
        <v/>
      </c>
      <c r="BW557" s="119" t="str">
        <f>IF(BG557="", "", IF(BG557&lt;=$B557, WORKDAY(DATE(YEAR($BB557), MONTH(BG557)+1, DAY(BG557)-1), 1, Settings!$AY$23:$AY$38), BG557))</f>
        <v/>
      </c>
      <c r="BX557" s="119" t="str">
        <f>IF(BH557="", "", IF(BH557&lt;=$B557, WORKDAY(DATE(YEAR($BB557), MONTH(BH557)+1, DAY(BH557)-1), 1, Settings!$AY$23:$AY$38), BH557))</f>
        <v/>
      </c>
      <c r="BY557" s="119" t="str">
        <f>IF(BI557="", "", IF(BI557&lt;=$B557, WORKDAY(DATE(YEAR($BB557), MONTH(BI557)+1, DAY(BI557)-1), 1, Settings!$AY$23:$AY$38), BI557))</f>
        <v/>
      </c>
      <c r="BZ557" s="119" t="str">
        <f>IF(BJ557="", "", IF(BJ557&lt;=$B557, WORKDAY(DATE(YEAR($BB557), MONTH(BJ557)+1, DAY(BJ557)-1), 1, Settings!$AY$23:$AY$38), BJ557))</f>
        <v/>
      </c>
      <c r="CA557" s="119" t="str">
        <f>IF(BK557="", "", IF(BK557&lt;=$B557, WORKDAY(DATE(YEAR($BB557), MONTH(BK557)+1, DAY(BK557)-1), 1, Settings!$AY$23:$AY$38), BK557))</f>
        <v/>
      </c>
      <c r="CB557" s="119" t="str">
        <f>IF(BL557="", "", IF(BL557&lt;=$B557, WORKDAY(DATE(YEAR($BB557), MONTH(BL557)+1, DAY(BL557)-1), 1, Settings!$AY$23:$AY$38), BL557))</f>
        <v/>
      </c>
      <c r="CC557" s="119" t="str">
        <f>IF(BM557="", "", IF(BM557&lt;=$B557, WORKDAY(DATE(YEAR($BB557), MONTH(BM557)+1, DAY(BM557)-1), 1, Settings!$AY$23:$AY$38), BM557))</f>
        <v/>
      </c>
      <c r="CD557" s="119" t="str">
        <f>IF(BN557="", "", IF(BN557&lt;=$B557, WORKDAY(DATE(YEAR($BB557), MONTH(BN557)+1, DAY(BN557)-1), 1, Settings!$AY$23:$AY$38), BN557))</f>
        <v/>
      </c>
      <c r="CE557" s="119" t="str">
        <f>IF(BO557="", "", IF(BO557&lt;=$B557, WORKDAY(DATE(YEAR($BB557), MONTH(BO557)+1, DAY(BO557)-1), 1, Settings!$AY$23:$AY$38), BO557))</f>
        <v/>
      </c>
      <c r="CF557" s="120" t="str">
        <f>IF(BP557="", "", IF(BP557&lt;=$B557, WORKDAY(DATE(YEAR($BB557), MONTH(BP557)+1, DAY(BP557)-1), 1, Settings!$AY$23:$AY$38), BP557))</f>
        <v/>
      </c>
      <c r="CH557" s="48" t="str">
        <f t="shared" si="252"/>
        <v/>
      </c>
      <c r="CI557" s="49" t="str">
        <f t="shared" si="253"/>
        <v/>
      </c>
      <c r="CJ557" s="49" t="str">
        <f t="shared" si="254"/>
        <v/>
      </c>
      <c r="CK557" s="49" t="str">
        <f t="shared" si="255"/>
        <v/>
      </c>
      <c r="CL557" s="49" t="str">
        <f t="shared" si="256"/>
        <v/>
      </c>
      <c r="CM557" s="49" t="str">
        <f t="shared" si="257"/>
        <v/>
      </c>
      <c r="CN557" s="49" t="str">
        <f t="shared" si="258"/>
        <v/>
      </c>
      <c r="CO557" s="49" t="str">
        <f t="shared" si="259"/>
        <v/>
      </c>
      <c r="CP557" s="49" t="str">
        <f t="shared" si="260"/>
        <v/>
      </c>
      <c r="CQ557" s="49" t="str">
        <f t="shared" si="261"/>
        <v/>
      </c>
      <c r="CR557" s="49" t="str">
        <f t="shared" si="262"/>
        <v/>
      </c>
      <c r="CS557" s="49" t="str">
        <f t="shared" si="263"/>
        <v/>
      </c>
      <c r="CT557" s="49" t="str">
        <f t="shared" si="264"/>
        <v/>
      </c>
      <c r="CU557" s="49" t="str">
        <f t="shared" si="265"/>
        <v/>
      </c>
      <c r="CV557" s="16" t="str">
        <f t="shared" si="266"/>
        <v/>
      </c>
      <c r="CX557" s="48" t="str">
        <f t="shared" si="267"/>
        <v/>
      </c>
      <c r="CY557" s="49" t="str">
        <f t="shared" si="268"/>
        <v/>
      </c>
      <c r="CZ557" s="49" t="str">
        <f t="shared" si="269"/>
        <v/>
      </c>
      <c r="DA557" s="49" t="str">
        <f t="shared" si="270"/>
        <v/>
      </c>
      <c r="DB557" s="49" t="str">
        <f t="shared" si="271"/>
        <v/>
      </c>
      <c r="DC557" s="49" t="str">
        <f t="shared" si="272"/>
        <v/>
      </c>
      <c r="DD557" s="49" t="str">
        <f t="shared" si="273"/>
        <v/>
      </c>
      <c r="DE557" s="49" t="str">
        <f t="shared" si="274"/>
        <v/>
      </c>
      <c r="DF557" s="49" t="str">
        <f t="shared" si="275"/>
        <v/>
      </c>
      <c r="DG557" s="49" t="str">
        <f t="shared" si="276"/>
        <v/>
      </c>
      <c r="DH557" s="49" t="str">
        <f t="shared" si="277"/>
        <v/>
      </c>
      <c r="DI557" s="49" t="str">
        <f t="shared" si="278"/>
        <v/>
      </c>
      <c r="DJ557" s="49" t="str">
        <f t="shared" si="279"/>
        <v/>
      </c>
      <c r="DK557" s="49" t="str">
        <f t="shared" si="280"/>
        <v/>
      </c>
      <c r="DL557" s="16" t="str">
        <f t="shared" si="281"/>
        <v/>
      </c>
      <c r="DN557" s="17" t="str">
        <f t="shared" si="282"/>
        <v>Dec 2020</v>
      </c>
    </row>
    <row r="558" spans="1:118" x14ac:dyDescent="0.25">
      <c r="A558" s="30"/>
      <c r="B558" s="102">
        <f>IF(B557="", "", IFERROR(IF(B557+1&gt;Settings!$G$25, "", B557+1), ""))</f>
        <v>44194</v>
      </c>
      <c r="C558" s="294"/>
      <c r="D558" s="295"/>
      <c r="E558" s="295"/>
      <c r="F558" s="295"/>
      <c r="G558" s="295"/>
      <c r="H558" s="295"/>
      <c r="I558" s="295"/>
      <c r="J558" s="295"/>
      <c r="K558" s="295"/>
      <c r="L558" s="295"/>
      <c r="M558" s="295"/>
      <c r="N558" s="295"/>
      <c r="O558" s="295"/>
      <c r="P558" s="295"/>
      <c r="Q558" s="296"/>
      <c r="R558" s="30"/>
      <c r="T558" s="17" t="str">
        <f>IF($B558="", "", IF($B558&lt;Settings!$G$23, "Old", "New"))</f>
        <v>New</v>
      </c>
      <c r="AL558" s="118" t="str">
        <f>IF(OR($B558="", C558="", C$10="", AL$9), "", IFERROR($B558+INDEX(Settings!$AF$19:$AF$33, MATCH(C$10, Settings!$Y$19:$Y$33, 0))+IF(INDEX(Settings!$AI$19:$AI$33, MATCH(C$10, Settings!$Y$19:$Y$33, 0))="", 0, INDEX($AO$2:$AU$8, MATCH(TEXT($B558, "ddd"), $AN$2:$AN$8, 0), MATCH(INDEX(Settings!$AI$19:$AI$33, MATCH(C$10, Settings!$Y$19:$Y$33, 0)), $AO$1:$AU$1, 0))), 0))</f>
        <v/>
      </c>
      <c r="AM558" s="119" t="str">
        <f>IF(OR($B558="", D558="", D$10="", AM$9), "", IFERROR($B558+INDEX(Settings!$AF$19:$AF$33, MATCH(D$10, Settings!$Y$19:$Y$33, 0))+IF(INDEX(Settings!$AI$19:$AI$33, MATCH(D$10, Settings!$Y$19:$Y$33, 0))="", 0, INDEX($AO$2:$AU$8, MATCH(TEXT($B558, "ddd"), $AN$2:$AN$8, 0), MATCH(INDEX(Settings!$AI$19:$AI$33, MATCH(D$10, Settings!$Y$19:$Y$33, 0)), $AO$1:$AU$1, 0))), 0))</f>
        <v/>
      </c>
      <c r="AN558" s="119" t="str">
        <f>IF(OR($B558="", E558="", E$10="", AN$9), "", IFERROR($B558+INDEX(Settings!$AF$19:$AF$33, MATCH(E$10, Settings!$Y$19:$Y$33, 0))+IF(INDEX(Settings!$AI$19:$AI$33, MATCH(E$10, Settings!$Y$19:$Y$33, 0))="", 0, INDEX($AO$2:$AU$8, MATCH(TEXT($B558, "ddd"), $AN$2:$AN$8, 0), MATCH(INDEX(Settings!$AI$19:$AI$33, MATCH(E$10, Settings!$Y$19:$Y$33, 0)), $AO$1:$AU$1, 0))), 0))</f>
        <v/>
      </c>
      <c r="AO558" s="119" t="str">
        <f>IF(OR($B558="", F558="", F$10="", AO$9), "", IFERROR($B558+INDEX(Settings!$AF$19:$AF$33, MATCH(F$10, Settings!$Y$19:$Y$33, 0))+IF(INDEX(Settings!$AI$19:$AI$33, MATCH(F$10, Settings!$Y$19:$Y$33, 0))="", 0, INDEX($AO$2:$AU$8, MATCH(TEXT($B558, "ddd"), $AN$2:$AN$8, 0), MATCH(INDEX(Settings!$AI$19:$AI$33, MATCH(F$10, Settings!$Y$19:$Y$33, 0)), $AO$1:$AU$1, 0))), 0))</f>
        <v/>
      </c>
      <c r="AP558" s="119" t="str">
        <f>IF(OR($B558="", G558="", G$10="", AP$9), "", IFERROR($B558+INDEX(Settings!$AF$19:$AF$33, MATCH(G$10, Settings!$Y$19:$Y$33, 0))+IF(INDEX(Settings!$AI$19:$AI$33, MATCH(G$10, Settings!$Y$19:$Y$33, 0))="", 0, INDEX($AO$2:$AU$8, MATCH(TEXT($B558, "ddd"), $AN$2:$AN$8, 0), MATCH(INDEX(Settings!$AI$19:$AI$33, MATCH(G$10, Settings!$Y$19:$Y$33, 0)), $AO$1:$AU$1, 0))), 0))</f>
        <v/>
      </c>
      <c r="AQ558" s="119" t="str">
        <f>IF(OR($B558="", H558="", H$10="", AQ$9), "", IFERROR($B558+INDEX(Settings!$AF$19:$AF$33, MATCH(H$10, Settings!$Y$19:$Y$33, 0))+IF(INDEX(Settings!$AI$19:$AI$33, MATCH(H$10, Settings!$Y$19:$Y$33, 0))="", 0, INDEX($AO$2:$AU$8, MATCH(TEXT($B558, "ddd"), $AN$2:$AN$8, 0), MATCH(INDEX(Settings!$AI$19:$AI$33, MATCH(H$10, Settings!$Y$19:$Y$33, 0)), $AO$1:$AU$1, 0))), 0))</f>
        <v/>
      </c>
      <c r="AR558" s="119" t="str">
        <f>IF(OR($B558="", I558="", I$10="", AR$9), "", IFERROR($B558+INDEX(Settings!$AF$19:$AF$33, MATCH(I$10, Settings!$Y$19:$Y$33, 0))+IF(INDEX(Settings!$AI$19:$AI$33, MATCH(I$10, Settings!$Y$19:$Y$33, 0))="", 0, INDEX($AO$2:$AU$8, MATCH(TEXT($B558, "ddd"), $AN$2:$AN$8, 0), MATCH(INDEX(Settings!$AI$19:$AI$33, MATCH(I$10, Settings!$Y$19:$Y$33, 0)), $AO$1:$AU$1, 0))), 0))</f>
        <v/>
      </c>
      <c r="AS558" s="119" t="str">
        <f>IF(OR($B558="", J558="", J$10="", AS$9), "", IFERROR($B558+INDEX(Settings!$AF$19:$AF$33, MATCH(J$10, Settings!$Y$19:$Y$33, 0))+IF(INDEX(Settings!$AI$19:$AI$33, MATCH(J$10, Settings!$Y$19:$Y$33, 0))="", 0, INDEX($AO$2:$AU$8, MATCH(TEXT($B558, "ddd"), $AN$2:$AN$8, 0), MATCH(INDEX(Settings!$AI$19:$AI$33, MATCH(J$10, Settings!$Y$19:$Y$33, 0)), $AO$1:$AU$1, 0))), 0))</f>
        <v/>
      </c>
      <c r="AT558" s="119" t="str">
        <f>IF(OR($B558="", K558="", K$10="", AT$9), "", IFERROR($B558+INDEX(Settings!$AF$19:$AF$33, MATCH(K$10, Settings!$Y$19:$Y$33, 0))+IF(INDEX(Settings!$AI$19:$AI$33, MATCH(K$10, Settings!$Y$19:$Y$33, 0))="", 0, INDEX($AO$2:$AU$8, MATCH(TEXT($B558, "ddd"), $AN$2:$AN$8, 0), MATCH(INDEX(Settings!$AI$19:$AI$33, MATCH(K$10, Settings!$Y$19:$Y$33, 0)), $AO$1:$AU$1, 0))), 0))</f>
        <v/>
      </c>
      <c r="AU558" s="119" t="str">
        <f>IF(OR($B558="", L558="", L$10="", AU$9), "", IFERROR($B558+INDEX(Settings!$AF$19:$AF$33, MATCH(L$10, Settings!$Y$19:$Y$33, 0))+IF(INDEX(Settings!$AI$19:$AI$33, MATCH(L$10, Settings!$Y$19:$Y$33, 0))="", 0, INDEX($AO$2:$AU$8, MATCH(TEXT($B558, "ddd"), $AN$2:$AN$8, 0), MATCH(INDEX(Settings!$AI$19:$AI$33, MATCH(L$10, Settings!$Y$19:$Y$33, 0)), $AO$1:$AU$1, 0))), 0))</f>
        <v/>
      </c>
      <c r="AV558" s="119" t="str">
        <f>IF(OR($B558="", M558="", M$10="", AV$9), "", IFERROR($B558+INDEX(Settings!$AF$19:$AF$33, MATCH(M$10, Settings!$Y$19:$Y$33, 0))+IF(INDEX(Settings!$AI$19:$AI$33, MATCH(M$10, Settings!$Y$19:$Y$33, 0))="", 0, INDEX($AO$2:$AU$8, MATCH(TEXT($B558, "ddd"), $AN$2:$AN$8, 0), MATCH(INDEX(Settings!$AI$19:$AI$33, MATCH(M$10, Settings!$Y$19:$Y$33, 0)), $AO$1:$AU$1, 0))), 0))</f>
        <v/>
      </c>
      <c r="AW558" s="119" t="str">
        <f>IF(OR($B558="", N558="", N$10="", AW$9), "", IFERROR($B558+INDEX(Settings!$AF$19:$AF$33, MATCH(N$10, Settings!$Y$19:$Y$33, 0))+IF(INDEX(Settings!$AI$19:$AI$33, MATCH(N$10, Settings!$Y$19:$Y$33, 0))="", 0, INDEX($AO$2:$AU$8, MATCH(TEXT($B558, "ddd"), $AN$2:$AN$8, 0), MATCH(INDEX(Settings!$AI$19:$AI$33, MATCH(N$10, Settings!$Y$19:$Y$33, 0)), $AO$1:$AU$1, 0))), 0))</f>
        <v/>
      </c>
      <c r="AX558" s="119" t="str">
        <f>IF(OR($B558="", O558="", O$10="", AX$9), "", IFERROR($B558+INDEX(Settings!$AF$19:$AF$33, MATCH(O$10, Settings!$Y$19:$Y$33, 0))+IF(INDEX(Settings!$AI$19:$AI$33, MATCH(O$10, Settings!$Y$19:$Y$33, 0))="", 0, INDEX($AO$2:$AU$8, MATCH(TEXT($B558, "ddd"), $AN$2:$AN$8, 0), MATCH(INDEX(Settings!$AI$19:$AI$33, MATCH(O$10, Settings!$Y$19:$Y$33, 0)), $AO$1:$AU$1, 0))), 0))</f>
        <v/>
      </c>
      <c r="AY558" s="119" t="str">
        <f>IF(OR($B558="", P558="", P$10="", AY$9), "", IFERROR($B558+INDEX(Settings!$AF$19:$AF$33, MATCH(P$10, Settings!$Y$19:$Y$33, 0))+IF(INDEX(Settings!$AI$19:$AI$33, MATCH(P$10, Settings!$Y$19:$Y$33, 0))="", 0, INDEX($AO$2:$AU$8, MATCH(TEXT($B558, "ddd"), $AN$2:$AN$8, 0), MATCH(INDEX(Settings!$AI$19:$AI$33, MATCH(P$10, Settings!$Y$19:$Y$33, 0)), $AO$1:$AU$1, 0))), 0))</f>
        <v/>
      </c>
      <c r="AZ558" s="120" t="str">
        <f>IF(OR($B558="", Q558="", Q$10="", AZ$9), "", IFERROR($B558+INDEX(Settings!$AF$19:$AF$33, MATCH(Q$10, Settings!$Y$19:$Y$33, 0))+IF(INDEX(Settings!$AI$19:$AI$33, MATCH(Q$10, Settings!$Y$19:$Y$33, 0))="", 0, INDEX($AO$2:$AU$8, MATCH(TEXT($B558, "ddd"), $AN$2:$AN$8, 0), MATCH(INDEX(Settings!$AI$19:$AI$33, MATCH(Q$10, Settings!$Y$19:$Y$33, 0)), $AO$1:$AU$1, 0))), 0))</f>
        <v/>
      </c>
      <c r="BB558" s="118" t="str">
        <f>IF(OR(C$10="", $B558="", C558="", BB$9=""), "", IFERROR(WORKDAY((DATE(YEAR($B558), MONTH($B558)+INDEX(Settings!$AM$19:$AM$33, MATCH(C$10, Settings!$Y$19:$Y$33, 0)), IF(INDEX(Settings!$AQ$19:$AQ$33, MATCH(C$10, Settings!$Y$19:$Y$33, 0))=0, DAY($B558), INDEX(Settings!$AQ$19:$AQ$33, MATCH(C$10, Settings!$Y$19:$Y$33, 0))))-1), 1, Settings!$AY$23:$AY$38), ""))</f>
        <v/>
      </c>
      <c r="BC558" s="119" t="str">
        <f>IF(OR(D$10="", $B558="", D558="", BC$9=""), "", IFERROR(WORKDAY((DATE(YEAR($B558), MONTH($B558)+INDEX(Settings!$AM$19:$AM$33, MATCH(D$10, Settings!$Y$19:$Y$33, 0)), IF(INDEX(Settings!$AQ$19:$AQ$33, MATCH(D$10, Settings!$Y$19:$Y$33, 0))=0, DAY($B558), INDEX(Settings!$AQ$19:$AQ$33, MATCH(D$10, Settings!$Y$19:$Y$33, 0))))-1), 1, Settings!$AY$23:$AY$38), ""))</f>
        <v/>
      </c>
      <c r="BD558" s="119" t="str">
        <f>IF(OR(E$10="", $B558="", E558="", BD$9=""), "", IFERROR(WORKDAY((DATE(YEAR($B558), MONTH($B558)+INDEX(Settings!$AM$19:$AM$33, MATCH(E$10, Settings!$Y$19:$Y$33, 0)), IF(INDEX(Settings!$AQ$19:$AQ$33, MATCH(E$10, Settings!$Y$19:$Y$33, 0))=0, DAY($B558), INDEX(Settings!$AQ$19:$AQ$33, MATCH(E$10, Settings!$Y$19:$Y$33, 0))))-1), 1, Settings!$AY$23:$AY$38), ""))</f>
        <v/>
      </c>
      <c r="BE558" s="119" t="str">
        <f>IF(OR(F$10="", $B558="", F558="", BE$9=""), "", IFERROR(WORKDAY((DATE(YEAR($B558), MONTH($B558)+INDEX(Settings!$AM$19:$AM$33, MATCH(F$10, Settings!$Y$19:$Y$33, 0)), IF(INDEX(Settings!$AQ$19:$AQ$33, MATCH(F$10, Settings!$Y$19:$Y$33, 0))=0, DAY($B558), INDEX(Settings!$AQ$19:$AQ$33, MATCH(F$10, Settings!$Y$19:$Y$33, 0))))-1), 1, Settings!$AY$23:$AY$38), ""))</f>
        <v/>
      </c>
      <c r="BF558" s="119" t="str">
        <f>IF(OR(G$10="", $B558="", G558="", BF$9=""), "", IFERROR(WORKDAY((DATE(YEAR($B558), MONTH($B558)+INDEX(Settings!$AM$19:$AM$33, MATCH(G$10, Settings!$Y$19:$Y$33, 0)), IF(INDEX(Settings!$AQ$19:$AQ$33, MATCH(G$10, Settings!$Y$19:$Y$33, 0))=0, DAY($B558), INDEX(Settings!$AQ$19:$AQ$33, MATCH(G$10, Settings!$Y$19:$Y$33, 0))))-1), 1, Settings!$AY$23:$AY$38), ""))</f>
        <v/>
      </c>
      <c r="BG558" s="119" t="str">
        <f>IF(OR(H$10="", $B558="", H558="", BG$9=""), "", IFERROR(WORKDAY((DATE(YEAR($B558), MONTH($B558)+INDEX(Settings!$AM$19:$AM$33, MATCH(H$10, Settings!$Y$19:$Y$33, 0)), IF(INDEX(Settings!$AQ$19:$AQ$33, MATCH(H$10, Settings!$Y$19:$Y$33, 0))=0, DAY($B558), INDEX(Settings!$AQ$19:$AQ$33, MATCH(H$10, Settings!$Y$19:$Y$33, 0))))-1), 1, Settings!$AY$23:$AY$38), ""))</f>
        <v/>
      </c>
      <c r="BH558" s="119" t="str">
        <f>IF(OR(I$10="", $B558="", I558="", BH$9=""), "", IFERROR(WORKDAY((DATE(YEAR($B558), MONTH($B558)+INDEX(Settings!$AM$19:$AM$33, MATCH(I$10, Settings!$Y$19:$Y$33, 0)), IF(INDEX(Settings!$AQ$19:$AQ$33, MATCH(I$10, Settings!$Y$19:$Y$33, 0))=0, DAY($B558), INDEX(Settings!$AQ$19:$AQ$33, MATCH(I$10, Settings!$Y$19:$Y$33, 0))))-1), 1, Settings!$AY$23:$AY$38), ""))</f>
        <v/>
      </c>
      <c r="BI558" s="119" t="str">
        <f>IF(OR(J$10="", $B558="", J558="", BI$9=""), "", IFERROR(WORKDAY((DATE(YEAR($B558), MONTH($B558)+INDEX(Settings!$AM$19:$AM$33, MATCH(J$10, Settings!$Y$19:$Y$33, 0)), IF(INDEX(Settings!$AQ$19:$AQ$33, MATCH(J$10, Settings!$Y$19:$Y$33, 0))=0, DAY($B558), INDEX(Settings!$AQ$19:$AQ$33, MATCH(J$10, Settings!$Y$19:$Y$33, 0))))-1), 1, Settings!$AY$23:$AY$38), ""))</f>
        <v/>
      </c>
      <c r="BJ558" s="119" t="str">
        <f>IF(OR(K$10="", $B558="", K558="", BJ$9=""), "", IFERROR(WORKDAY((DATE(YEAR($B558), MONTH($B558)+INDEX(Settings!$AM$19:$AM$33, MATCH(K$10, Settings!$Y$19:$Y$33, 0)), IF(INDEX(Settings!$AQ$19:$AQ$33, MATCH(K$10, Settings!$Y$19:$Y$33, 0))=0, DAY($B558), INDEX(Settings!$AQ$19:$AQ$33, MATCH(K$10, Settings!$Y$19:$Y$33, 0))))-1), 1, Settings!$AY$23:$AY$38), ""))</f>
        <v/>
      </c>
      <c r="BK558" s="119" t="str">
        <f>IF(OR(L$10="", $B558="", L558="", BK$9=""), "", IFERROR(WORKDAY((DATE(YEAR($B558), MONTH($B558)+INDEX(Settings!$AM$19:$AM$33, MATCH(L$10, Settings!$Y$19:$Y$33, 0)), IF(INDEX(Settings!$AQ$19:$AQ$33, MATCH(L$10, Settings!$Y$19:$Y$33, 0))=0, DAY($B558), INDEX(Settings!$AQ$19:$AQ$33, MATCH(L$10, Settings!$Y$19:$Y$33, 0))))-1), 1, Settings!$AY$23:$AY$38), ""))</f>
        <v/>
      </c>
      <c r="BL558" s="119" t="str">
        <f>IF(OR(M$10="", $B558="", M558="", BL$9=""), "", IFERROR(WORKDAY((DATE(YEAR($B558), MONTH($B558)+INDEX(Settings!$AM$19:$AM$33, MATCH(M$10, Settings!$Y$19:$Y$33, 0)), IF(INDEX(Settings!$AQ$19:$AQ$33, MATCH(M$10, Settings!$Y$19:$Y$33, 0))=0, DAY($B558), INDEX(Settings!$AQ$19:$AQ$33, MATCH(M$10, Settings!$Y$19:$Y$33, 0))))-1), 1, Settings!$AY$23:$AY$38), ""))</f>
        <v/>
      </c>
      <c r="BM558" s="119" t="str">
        <f>IF(OR(N$10="", $B558="", N558="", BM$9=""), "", IFERROR(WORKDAY((DATE(YEAR($B558), MONTH($B558)+INDEX(Settings!$AM$19:$AM$33, MATCH(N$10, Settings!$Y$19:$Y$33, 0)), IF(INDEX(Settings!$AQ$19:$AQ$33, MATCH(N$10, Settings!$Y$19:$Y$33, 0))=0, DAY($B558), INDEX(Settings!$AQ$19:$AQ$33, MATCH(N$10, Settings!$Y$19:$Y$33, 0))))-1), 1, Settings!$AY$23:$AY$38), ""))</f>
        <v/>
      </c>
      <c r="BN558" s="119" t="str">
        <f>IF(OR(O$10="", $B558="", O558="", BN$9=""), "", IFERROR(WORKDAY((DATE(YEAR($B558), MONTH($B558)+INDEX(Settings!$AM$19:$AM$33, MATCH(O$10, Settings!$Y$19:$Y$33, 0)), IF(INDEX(Settings!$AQ$19:$AQ$33, MATCH(O$10, Settings!$Y$19:$Y$33, 0))=0, DAY($B558), INDEX(Settings!$AQ$19:$AQ$33, MATCH(O$10, Settings!$Y$19:$Y$33, 0))))-1), 1, Settings!$AY$23:$AY$38), ""))</f>
        <v/>
      </c>
      <c r="BO558" s="119" t="str">
        <f>IF(OR(P$10="", $B558="", P558="", BO$9=""), "", IFERROR(WORKDAY((DATE(YEAR($B558), MONTH($B558)+INDEX(Settings!$AM$19:$AM$33, MATCH(P$10, Settings!$Y$19:$Y$33, 0)), IF(INDEX(Settings!$AQ$19:$AQ$33, MATCH(P$10, Settings!$Y$19:$Y$33, 0))=0, DAY($B558), INDEX(Settings!$AQ$19:$AQ$33, MATCH(P$10, Settings!$Y$19:$Y$33, 0))))-1), 1, Settings!$AY$23:$AY$38), ""))</f>
        <v/>
      </c>
      <c r="BP558" s="120" t="str">
        <f>IF(OR(Q$10="", $B558="", Q558="", BP$9=""), "", IFERROR(WORKDAY((DATE(YEAR($B558), MONTH($B558)+INDEX(Settings!$AM$19:$AM$33, MATCH(Q$10, Settings!$Y$19:$Y$33, 0)), IF(INDEX(Settings!$AQ$19:$AQ$33, MATCH(Q$10, Settings!$Y$19:$Y$33, 0))=0, DAY($B558), INDEX(Settings!$AQ$19:$AQ$33, MATCH(Q$10, Settings!$Y$19:$Y$33, 0))))-1), 1, Settings!$AY$23:$AY$38), ""))</f>
        <v/>
      </c>
      <c r="BR558" s="118" t="str">
        <f>IF(BB558="", "", IF(BB558&lt;=$B558, WORKDAY(DATE(YEAR($BB558), MONTH(BB558)+1, DAY(BB558)-1), 1, Settings!$AY$23:$AY$38), BB558))</f>
        <v/>
      </c>
      <c r="BS558" s="119" t="str">
        <f>IF(BC558="", "", IF(BC558&lt;=$B558, WORKDAY(DATE(YEAR($BB558), MONTH(BC558)+1, DAY(BC558)-1), 1, Settings!$AY$23:$AY$38), BC558))</f>
        <v/>
      </c>
      <c r="BT558" s="119" t="str">
        <f>IF(BD558="", "", IF(BD558&lt;=$B558, WORKDAY(DATE(YEAR($BB558), MONTH(BD558)+1, DAY(BD558)-1), 1, Settings!$AY$23:$AY$38), BD558))</f>
        <v/>
      </c>
      <c r="BU558" s="119" t="str">
        <f>IF(BE558="", "", IF(BE558&lt;=$B558, WORKDAY(DATE(YEAR($BB558), MONTH(BE558)+1, DAY(BE558)-1), 1, Settings!$AY$23:$AY$38), BE558))</f>
        <v/>
      </c>
      <c r="BV558" s="119" t="str">
        <f>IF(BF558="", "", IF(BF558&lt;=$B558, WORKDAY(DATE(YEAR($BB558), MONTH(BF558)+1, DAY(BF558)-1), 1, Settings!$AY$23:$AY$38), BF558))</f>
        <v/>
      </c>
      <c r="BW558" s="119" t="str">
        <f>IF(BG558="", "", IF(BG558&lt;=$B558, WORKDAY(DATE(YEAR($BB558), MONTH(BG558)+1, DAY(BG558)-1), 1, Settings!$AY$23:$AY$38), BG558))</f>
        <v/>
      </c>
      <c r="BX558" s="119" t="str">
        <f>IF(BH558="", "", IF(BH558&lt;=$B558, WORKDAY(DATE(YEAR($BB558), MONTH(BH558)+1, DAY(BH558)-1), 1, Settings!$AY$23:$AY$38), BH558))</f>
        <v/>
      </c>
      <c r="BY558" s="119" t="str">
        <f>IF(BI558="", "", IF(BI558&lt;=$B558, WORKDAY(DATE(YEAR($BB558), MONTH(BI558)+1, DAY(BI558)-1), 1, Settings!$AY$23:$AY$38), BI558))</f>
        <v/>
      </c>
      <c r="BZ558" s="119" t="str">
        <f>IF(BJ558="", "", IF(BJ558&lt;=$B558, WORKDAY(DATE(YEAR($BB558), MONTH(BJ558)+1, DAY(BJ558)-1), 1, Settings!$AY$23:$AY$38), BJ558))</f>
        <v/>
      </c>
      <c r="CA558" s="119" t="str">
        <f>IF(BK558="", "", IF(BK558&lt;=$B558, WORKDAY(DATE(YEAR($BB558), MONTH(BK558)+1, DAY(BK558)-1), 1, Settings!$AY$23:$AY$38), BK558))</f>
        <v/>
      </c>
      <c r="CB558" s="119" t="str">
        <f>IF(BL558="", "", IF(BL558&lt;=$B558, WORKDAY(DATE(YEAR($BB558), MONTH(BL558)+1, DAY(BL558)-1), 1, Settings!$AY$23:$AY$38), BL558))</f>
        <v/>
      </c>
      <c r="CC558" s="119" t="str">
        <f>IF(BM558="", "", IF(BM558&lt;=$B558, WORKDAY(DATE(YEAR($BB558), MONTH(BM558)+1, DAY(BM558)-1), 1, Settings!$AY$23:$AY$38), BM558))</f>
        <v/>
      </c>
      <c r="CD558" s="119" t="str">
        <f>IF(BN558="", "", IF(BN558&lt;=$B558, WORKDAY(DATE(YEAR($BB558), MONTH(BN558)+1, DAY(BN558)-1), 1, Settings!$AY$23:$AY$38), BN558))</f>
        <v/>
      </c>
      <c r="CE558" s="119" t="str">
        <f>IF(BO558="", "", IF(BO558&lt;=$B558, WORKDAY(DATE(YEAR($BB558), MONTH(BO558)+1, DAY(BO558)-1), 1, Settings!$AY$23:$AY$38), BO558))</f>
        <v/>
      </c>
      <c r="CF558" s="120" t="str">
        <f>IF(BP558="", "", IF(BP558&lt;=$B558, WORKDAY(DATE(YEAR($BB558), MONTH(BP558)+1, DAY(BP558)-1), 1, Settings!$AY$23:$AY$38), BP558))</f>
        <v/>
      </c>
      <c r="CH558" s="48" t="str">
        <f t="shared" si="252"/>
        <v/>
      </c>
      <c r="CI558" s="49" t="str">
        <f t="shared" si="253"/>
        <v/>
      </c>
      <c r="CJ558" s="49" t="str">
        <f t="shared" si="254"/>
        <v/>
      </c>
      <c r="CK558" s="49" t="str">
        <f t="shared" si="255"/>
        <v/>
      </c>
      <c r="CL558" s="49" t="str">
        <f t="shared" si="256"/>
        <v/>
      </c>
      <c r="CM558" s="49" t="str">
        <f t="shared" si="257"/>
        <v/>
      </c>
      <c r="CN558" s="49" t="str">
        <f t="shared" si="258"/>
        <v/>
      </c>
      <c r="CO558" s="49" t="str">
        <f t="shared" si="259"/>
        <v/>
      </c>
      <c r="CP558" s="49" t="str">
        <f t="shared" si="260"/>
        <v/>
      </c>
      <c r="CQ558" s="49" t="str">
        <f t="shared" si="261"/>
        <v/>
      </c>
      <c r="CR558" s="49" t="str">
        <f t="shared" si="262"/>
        <v/>
      </c>
      <c r="CS558" s="49" t="str">
        <f t="shared" si="263"/>
        <v/>
      </c>
      <c r="CT558" s="49" t="str">
        <f t="shared" si="264"/>
        <v/>
      </c>
      <c r="CU558" s="49" t="str">
        <f t="shared" si="265"/>
        <v/>
      </c>
      <c r="CV558" s="16" t="str">
        <f t="shared" si="266"/>
        <v/>
      </c>
      <c r="CX558" s="48" t="str">
        <f t="shared" si="267"/>
        <v/>
      </c>
      <c r="CY558" s="49" t="str">
        <f t="shared" si="268"/>
        <v/>
      </c>
      <c r="CZ558" s="49" t="str">
        <f t="shared" si="269"/>
        <v/>
      </c>
      <c r="DA558" s="49" t="str">
        <f t="shared" si="270"/>
        <v/>
      </c>
      <c r="DB558" s="49" t="str">
        <f t="shared" si="271"/>
        <v/>
      </c>
      <c r="DC558" s="49" t="str">
        <f t="shared" si="272"/>
        <v/>
      </c>
      <c r="DD558" s="49" t="str">
        <f t="shared" si="273"/>
        <v/>
      </c>
      <c r="DE558" s="49" t="str">
        <f t="shared" si="274"/>
        <v/>
      </c>
      <c r="DF558" s="49" t="str">
        <f t="shared" si="275"/>
        <v/>
      </c>
      <c r="DG558" s="49" t="str">
        <f t="shared" si="276"/>
        <v/>
      </c>
      <c r="DH558" s="49" t="str">
        <f t="shared" si="277"/>
        <v/>
      </c>
      <c r="DI558" s="49" t="str">
        <f t="shared" si="278"/>
        <v/>
      </c>
      <c r="DJ558" s="49" t="str">
        <f t="shared" si="279"/>
        <v/>
      </c>
      <c r="DK558" s="49" t="str">
        <f t="shared" si="280"/>
        <v/>
      </c>
      <c r="DL558" s="16" t="str">
        <f t="shared" si="281"/>
        <v/>
      </c>
      <c r="DN558" s="17" t="str">
        <f t="shared" si="282"/>
        <v>Dec 2020</v>
      </c>
    </row>
    <row r="559" spans="1:118" x14ac:dyDescent="0.25">
      <c r="A559" s="30"/>
      <c r="B559" s="102">
        <f>IF(B558="", "", IFERROR(IF(B558+1&gt;Settings!$G$25, "", B558+1), ""))</f>
        <v>44195</v>
      </c>
      <c r="C559" s="294"/>
      <c r="D559" s="295"/>
      <c r="E559" s="295"/>
      <c r="F559" s="295"/>
      <c r="G559" s="295"/>
      <c r="H559" s="295"/>
      <c r="I559" s="295"/>
      <c r="J559" s="295"/>
      <c r="K559" s="295"/>
      <c r="L559" s="295"/>
      <c r="M559" s="295"/>
      <c r="N559" s="295"/>
      <c r="O559" s="295"/>
      <c r="P559" s="295"/>
      <c r="Q559" s="296"/>
      <c r="R559" s="30"/>
      <c r="T559" s="17" t="str">
        <f>IF($B559="", "", IF($B559&lt;Settings!$G$23, "Old", "New"))</f>
        <v>New</v>
      </c>
      <c r="AL559" s="118" t="str">
        <f>IF(OR($B559="", C559="", C$10="", AL$9), "", IFERROR($B559+INDEX(Settings!$AF$19:$AF$33, MATCH(C$10, Settings!$Y$19:$Y$33, 0))+IF(INDEX(Settings!$AI$19:$AI$33, MATCH(C$10, Settings!$Y$19:$Y$33, 0))="", 0, INDEX($AO$2:$AU$8, MATCH(TEXT($B559, "ddd"), $AN$2:$AN$8, 0), MATCH(INDEX(Settings!$AI$19:$AI$33, MATCH(C$10, Settings!$Y$19:$Y$33, 0)), $AO$1:$AU$1, 0))), 0))</f>
        <v/>
      </c>
      <c r="AM559" s="119" t="str">
        <f>IF(OR($B559="", D559="", D$10="", AM$9), "", IFERROR($B559+INDEX(Settings!$AF$19:$AF$33, MATCH(D$10, Settings!$Y$19:$Y$33, 0))+IF(INDEX(Settings!$AI$19:$AI$33, MATCH(D$10, Settings!$Y$19:$Y$33, 0))="", 0, INDEX($AO$2:$AU$8, MATCH(TEXT($B559, "ddd"), $AN$2:$AN$8, 0), MATCH(INDEX(Settings!$AI$19:$AI$33, MATCH(D$10, Settings!$Y$19:$Y$33, 0)), $AO$1:$AU$1, 0))), 0))</f>
        <v/>
      </c>
      <c r="AN559" s="119" t="str">
        <f>IF(OR($B559="", E559="", E$10="", AN$9), "", IFERROR($B559+INDEX(Settings!$AF$19:$AF$33, MATCH(E$10, Settings!$Y$19:$Y$33, 0))+IF(INDEX(Settings!$AI$19:$AI$33, MATCH(E$10, Settings!$Y$19:$Y$33, 0))="", 0, INDEX($AO$2:$AU$8, MATCH(TEXT($B559, "ddd"), $AN$2:$AN$8, 0), MATCH(INDEX(Settings!$AI$19:$AI$33, MATCH(E$10, Settings!$Y$19:$Y$33, 0)), $AO$1:$AU$1, 0))), 0))</f>
        <v/>
      </c>
      <c r="AO559" s="119" t="str">
        <f>IF(OR($B559="", F559="", F$10="", AO$9), "", IFERROR($B559+INDEX(Settings!$AF$19:$AF$33, MATCH(F$10, Settings!$Y$19:$Y$33, 0))+IF(INDEX(Settings!$AI$19:$AI$33, MATCH(F$10, Settings!$Y$19:$Y$33, 0))="", 0, INDEX($AO$2:$AU$8, MATCH(TEXT($B559, "ddd"), $AN$2:$AN$8, 0), MATCH(INDEX(Settings!$AI$19:$AI$33, MATCH(F$10, Settings!$Y$19:$Y$33, 0)), $AO$1:$AU$1, 0))), 0))</f>
        <v/>
      </c>
      <c r="AP559" s="119" t="str">
        <f>IF(OR($B559="", G559="", G$10="", AP$9), "", IFERROR($B559+INDEX(Settings!$AF$19:$AF$33, MATCH(G$10, Settings!$Y$19:$Y$33, 0))+IF(INDEX(Settings!$AI$19:$AI$33, MATCH(G$10, Settings!$Y$19:$Y$33, 0))="", 0, INDEX($AO$2:$AU$8, MATCH(TEXT($B559, "ddd"), $AN$2:$AN$8, 0), MATCH(INDEX(Settings!$AI$19:$AI$33, MATCH(G$10, Settings!$Y$19:$Y$33, 0)), $AO$1:$AU$1, 0))), 0))</f>
        <v/>
      </c>
      <c r="AQ559" s="119" t="str">
        <f>IF(OR($B559="", H559="", H$10="", AQ$9), "", IFERROR($B559+INDEX(Settings!$AF$19:$AF$33, MATCH(H$10, Settings!$Y$19:$Y$33, 0))+IF(INDEX(Settings!$AI$19:$AI$33, MATCH(H$10, Settings!$Y$19:$Y$33, 0))="", 0, INDEX($AO$2:$AU$8, MATCH(TEXT($B559, "ddd"), $AN$2:$AN$8, 0), MATCH(INDEX(Settings!$AI$19:$AI$33, MATCH(H$10, Settings!$Y$19:$Y$33, 0)), $AO$1:$AU$1, 0))), 0))</f>
        <v/>
      </c>
      <c r="AR559" s="119" t="str">
        <f>IF(OR($B559="", I559="", I$10="", AR$9), "", IFERROR($B559+INDEX(Settings!$AF$19:$AF$33, MATCH(I$10, Settings!$Y$19:$Y$33, 0))+IF(INDEX(Settings!$AI$19:$AI$33, MATCH(I$10, Settings!$Y$19:$Y$33, 0))="", 0, INDEX($AO$2:$AU$8, MATCH(TEXT($B559, "ddd"), $AN$2:$AN$8, 0), MATCH(INDEX(Settings!$AI$19:$AI$33, MATCH(I$10, Settings!$Y$19:$Y$33, 0)), $AO$1:$AU$1, 0))), 0))</f>
        <v/>
      </c>
      <c r="AS559" s="119" t="str">
        <f>IF(OR($B559="", J559="", J$10="", AS$9), "", IFERROR($B559+INDEX(Settings!$AF$19:$AF$33, MATCH(J$10, Settings!$Y$19:$Y$33, 0))+IF(INDEX(Settings!$AI$19:$AI$33, MATCH(J$10, Settings!$Y$19:$Y$33, 0))="", 0, INDEX($AO$2:$AU$8, MATCH(TEXT($B559, "ddd"), $AN$2:$AN$8, 0), MATCH(INDEX(Settings!$AI$19:$AI$33, MATCH(J$10, Settings!$Y$19:$Y$33, 0)), $AO$1:$AU$1, 0))), 0))</f>
        <v/>
      </c>
      <c r="AT559" s="119" t="str">
        <f>IF(OR($B559="", K559="", K$10="", AT$9), "", IFERROR($B559+INDEX(Settings!$AF$19:$AF$33, MATCH(K$10, Settings!$Y$19:$Y$33, 0))+IF(INDEX(Settings!$AI$19:$AI$33, MATCH(K$10, Settings!$Y$19:$Y$33, 0))="", 0, INDEX($AO$2:$AU$8, MATCH(TEXT($B559, "ddd"), $AN$2:$AN$8, 0), MATCH(INDEX(Settings!$AI$19:$AI$33, MATCH(K$10, Settings!$Y$19:$Y$33, 0)), $AO$1:$AU$1, 0))), 0))</f>
        <v/>
      </c>
      <c r="AU559" s="119" t="str">
        <f>IF(OR($B559="", L559="", L$10="", AU$9), "", IFERROR($B559+INDEX(Settings!$AF$19:$AF$33, MATCH(L$10, Settings!$Y$19:$Y$33, 0))+IF(INDEX(Settings!$AI$19:$AI$33, MATCH(L$10, Settings!$Y$19:$Y$33, 0))="", 0, INDEX($AO$2:$AU$8, MATCH(TEXT($B559, "ddd"), $AN$2:$AN$8, 0), MATCH(INDEX(Settings!$AI$19:$AI$33, MATCH(L$10, Settings!$Y$19:$Y$33, 0)), $AO$1:$AU$1, 0))), 0))</f>
        <v/>
      </c>
      <c r="AV559" s="119" t="str">
        <f>IF(OR($B559="", M559="", M$10="", AV$9), "", IFERROR($B559+INDEX(Settings!$AF$19:$AF$33, MATCH(M$10, Settings!$Y$19:$Y$33, 0))+IF(INDEX(Settings!$AI$19:$AI$33, MATCH(M$10, Settings!$Y$19:$Y$33, 0))="", 0, INDEX($AO$2:$AU$8, MATCH(TEXT($B559, "ddd"), $AN$2:$AN$8, 0), MATCH(INDEX(Settings!$AI$19:$AI$33, MATCH(M$10, Settings!$Y$19:$Y$33, 0)), $AO$1:$AU$1, 0))), 0))</f>
        <v/>
      </c>
      <c r="AW559" s="119" t="str">
        <f>IF(OR($B559="", N559="", N$10="", AW$9), "", IFERROR($B559+INDEX(Settings!$AF$19:$AF$33, MATCH(N$10, Settings!$Y$19:$Y$33, 0))+IF(INDEX(Settings!$AI$19:$AI$33, MATCH(N$10, Settings!$Y$19:$Y$33, 0))="", 0, INDEX($AO$2:$AU$8, MATCH(TEXT($B559, "ddd"), $AN$2:$AN$8, 0), MATCH(INDEX(Settings!$AI$19:$AI$33, MATCH(N$10, Settings!$Y$19:$Y$33, 0)), $AO$1:$AU$1, 0))), 0))</f>
        <v/>
      </c>
      <c r="AX559" s="119" t="str">
        <f>IF(OR($B559="", O559="", O$10="", AX$9), "", IFERROR($B559+INDEX(Settings!$AF$19:$AF$33, MATCH(O$10, Settings!$Y$19:$Y$33, 0))+IF(INDEX(Settings!$AI$19:$AI$33, MATCH(O$10, Settings!$Y$19:$Y$33, 0))="", 0, INDEX($AO$2:$AU$8, MATCH(TEXT($B559, "ddd"), $AN$2:$AN$8, 0), MATCH(INDEX(Settings!$AI$19:$AI$33, MATCH(O$10, Settings!$Y$19:$Y$33, 0)), $AO$1:$AU$1, 0))), 0))</f>
        <v/>
      </c>
      <c r="AY559" s="119" t="str">
        <f>IF(OR($B559="", P559="", P$10="", AY$9), "", IFERROR($B559+INDEX(Settings!$AF$19:$AF$33, MATCH(P$10, Settings!$Y$19:$Y$33, 0))+IF(INDEX(Settings!$AI$19:$AI$33, MATCH(P$10, Settings!$Y$19:$Y$33, 0))="", 0, INDEX($AO$2:$AU$8, MATCH(TEXT($B559, "ddd"), $AN$2:$AN$8, 0), MATCH(INDEX(Settings!$AI$19:$AI$33, MATCH(P$10, Settings!$Y$19:$Y$33, 0)), $AO$1:$AU$1, 0))), 0))</f>
        <v/>
      </c>
      <c r="AZ559" s="120" t="str">
        <f>IF(OR($B559="", Q559="", Q$10="", AZ$9), "", IFERROR($B559+INDEX(Settings!$AF$19:$AF$33, MATCH(Q$10, Settings!$Y$19:$Y$33, 0))+IF(INDEX(Settings!$AI$19:$AI$33, MATCH(Q$10, Settings!$Y$19:$Y$33, 0))="", 0, INDEX($AO$2:$AU$8, MATCH(TEXT($B559, "ddd"), $AN$2:$AN$8, 0), MATCH(INDEX(Settings!$AI$19:$AI$33, MATCH(Q$10, Settings!$Y$19:$Y$33, 0)), $AO$1:$AU$1, 0))), 0))</f>
        <v/>
      </c>
      <c r="BB559" s="118" t="str">
        <f>IF(OR(C$10="", $B559="", C559="", BB$9=""), "", IFERROR(WORKDAY((DATE(YEAR($B559), MONTH($B559)+INDEX(Settings!$AM$19:$AM$33, MATCH(C$10, Settings!$Y$19:$Y$33, 0)), IF(INDEX(Settings!$AQ$19:$AQ$33, MATCH(C$10, Settings!$Y$19:$Y$33, 0))=0, DAY($B559), INDEX(Settings!$AQ$19:$AQ$33, MATCH(C$10, Settings!$Y$19:$Y$33, 0))))-1), 1, Settings!$AY$23:$AY$38), ""))</f>
        <v/>
      </c>
      <c r="BC559" s="119" t="str">
        <f>IF(OR(D$10="", $B559="", D559="", BC$9=""), "", IFERROR(WORKDAY((DATE(YEAR($B559), MONTH($B559)+INDEX(Settings!$AM$19:$AM$33, MATCH(D$10, Settings!$Y$19:$Y$33, 0)), IF(INDEX(Settings!$AQ$19:$AQ$33, MATCH(D$10, Settings!$Y$19:$Y$33, 0))=0, DAY($B559), INDEX(Settings!$AQ$19:$AQ$33, MATCH(D$10, Settings!$Y$19:$Y$33, 0))))-1), 1, Settings!$AY$23:$AY$38), ""))</f>
        <v/>
      </c>
      <c r="BD559" s="119" t="str">
        <f>IF(OR(E$10="", $B559="", E559="", BD$9=""), "", IFERROR(WORKDAY((DATE(YEAR($B559), MONTH($B559)+INDEX(Settings!$AM$19:$AM$33, MATCH(E$10, Settings!$Y$19:$Y$33, 0)), IF(INDEX(Settings!$AQ$19:$AQ$33, MATCH(E$10, Settings!$Y$19:$Y$33, 0))=0, DAY($B559), INDEX(Settings!$AQ$19:$AQ$33, MATCH(E$10, Settings!$Y$19:$Y$33, 0))))-1), 1, Settings!$AY$23:$AY$38), ""))</f>
        <v/>
      </c>
      <c r="BE559" s="119" t="str">
        <f>IF(OR(F$10="", $B559="", F559="", BE$9=""), "", IFERROR(WORKDAY((DATE(YEAR($B559), MONTH($B559)+INDEX(Settings!$AM$19:$AM$33, MATCH(F$10, Settings!$Y$19:$Y$33, 0)), IF(INDEX(Settings!$AQ$19:$AQ$33, MATCH(F$10, Settings!$Y$19:$Y$33, 0))=0, DAY($B559), INDEX(Settings!$AQ$19:$AQ$33, MATCH(F$10, Settings!$Y$19:$Y$33, 0))))-1), 1, Settings!$AY$23:$AY$38), ""))</f>
        <v/>
      </c>
      <c r="BF559" s="119" t="str">
        <f>IF(OR(G$10="", $B559="", G559="", BF$9=""), "", IFERROR(WORKDAY((DATE(YEAR($B559), MONTH($B559)+INDEX(Settings!$AM$19:$AM$33, MATCH(G$10, Settings!$Y$19:$Y$33, 0)), IF(INDEX(Settings!$AQ$19:$AQ$33, MATCH(G$10, Settings!$Y$19:$Y$33, 0))=0, DAY($B559), INDEX(Settings!$AQ$19:$AQ$33, MATCH(G$10, Settings!$Y$19:$Y$33, 0))))-1), 1, Settings!$AY$23:$AY$38), ""))</f>
        <v/>
      </c>
      <c r="BG559" s="119" t="str">
        <f>IF(OR(H$10="", $B559="", H559="", BG$9=""), "", IFERROR(WORKDAY((DATE(YEAR($B559), MONTH($B559)+INDEX(Settings!$AM$19:$AM$33, MATCH(H$10, Settings!$Y$19:$Y$33, 0)), IF(INDEX(Settings!$AQ$19:$AQ$33, MATCH(H$10, Settings!$Y$19:$Y$33, 0))=0, DAY($B559), INDEX(Settings!$AQ$19:$AQ$33, MATCH(H$10, Settings!$Y$19:$Y$33, 0))))-1), 1, Settings!$AY$23:$AY$38), ""))</f>
        <v/>
      </c>
      <c r="BH559" s="119" t="str">
        <f>IF(OR(I$10="", $B559="", I559="", BH$9=""), "", IFERROR(WORKDAY((DATE(YEAR($B559), MONTH($B559)+INDEX(Settings!$AM$19:$AM$33, MATCH(I$10, Settings!$Y$19:$Y$33, 0)), IF(INDEX(Settings!$AQ$19:$AQ$33, MATCH(I$10, Settings!$Y$19:$Y$33, 0))=0, DAY($B559), INDEX(Settings!$AQ$19:$AQ$33, MATCH(I$10, Settings!$Y$19:$Y$33, 0))))-1), 1, Settings!$AY$23:$AY$38), ""))</f>
        <v/>
      </c>
      <c r="BI559" s="119" t="str">
        <f>IF(OR(J$10="", $B559="", J559="", BI$9=""), "", IFERROR(WORKDAY((DATE(YEAR($B559), MONTH($B559)+INDEX(Settings!$AM$19:$AM$33, MATCH(J$10, Settings!$Y$19:$Y$33, 0)), IF(INDEX(Settings!$AQ$19:$AQ$33, MATCH(J$10, Settings!$Y$19:$Y$33, 0))=0, DAY($B559), INDEX(Settings!$AQ$19:$AQ$33, MATCH(J$10, Settings!$Y$19:$Y$33, 0))))-1), 1, Settings!$AY$23:$AY$38), ""))</f>
        <v/>
      </c>
      <c r="BJ559" s="119" t="str">
        <f>IF(OR(K$10="", $B559="", K559="", BJ$9=""), "", IFERROR(WORKDAY((DATE(YEAR($B559), MONTH($B559)+INDEX(Settings!$AM$19:$AM$33, MATCH(K$10, Settings!$Y$19:$Y$33, 0)), IF(INDEX(Settings!$AQ$19:$AQ$33, MATCH(K$10, Settings!$Y$19:$Y$33, 0))=0, DAY($B559), INDEX(Settings!$AQ$19:$AQ$33, MATCH(K$10, Settings!$Y$19:$Y$33, 0))))-1), 1, Settings!$AY$23:$AY$38), ""))</f>
        <v/>
      </c>
      <c r="BK559" s="119" t="str">
        <f>IF(OR(L$10="", $B559="", L559="", BK$9=""), "", IFERROR(WORKDAY((DATE(YEAR($B559), MONTH($B559)+INDEX(Settings!$AM$19:$AM$33, MATCH(L$10, Settings!$Y$19:$Y$33, 0)), IF(INDEX(Settings!$AQ$19:$AQ$33, MATCH(L$10, Settings!$Y$19:$Y$33, 0))=0, DAY($B559), INDEX(Settings!$AQ$19:$AQ$33, MATCH(L$10, Settings!$Y$19:$Y$33, 0))))-1), 1, Settings!$AY$23:$AY$38), ""))</f>
        <v/>
      </c>
      <c r="BL559" s="119" t="str">
        <f>IF(OR(M$10="", $B559="", M559="", BL$9=""), "", IFERROR(WORKDAY((DATE(YEAR($B559), MONTH($B559)+INDEX(Settings!$AM$19:$AM$33, MATCH(M$10, Settings!$Y$19:$Y$33, 0)), IF(INDEX(Settings!$AQ$19:$AQ$33, MATCH(M$10, Settings!$Y$19:$Y$33, 0))=0, DAY($B559), INDEX(Settings!$AQ$19:$AQ$33, MATCH(M$10, Settings!$Y$19:$Y$33, 0))))-1), 1, Settings!$AY$23:$AY$38), ""))</f>
        <v/>
      </c>
      <c r="BM559" s="119" t="str">
        <f>IF(OR(N$10="", $B559="", N559="", BM$9=""), "", IFERROR(WORKDAY((DATE(YEAR($B559), MONTH($B559)+INDEX(Settings!$AM$19:$AM$33, MATCH(N$10, Settings!$Y$19:$Y$33, 0)), IF(INDEX(Settings!$AQ$19:$AQ$33, MATCH(N$10, Settings!$Y$19:$Y$33, 0))=0, DAY($B559), INDEX(Settings!$AQ$19:$AQ$33, MATCH(N$10, Settings!$Y$19:$Y$33, 0))))-1), 1, Settings!$AY$23:$AY$38), ""))</f>
        <v/>
      </c>
      <c r="BN559" s="119" t="str">
        <f>IF(OR(O$10="", $B559="", O559="", BN$9=""), "", IFERROR(WORKDAY((DATE(YEAR($B559), MONTH($B559)+INDEX(Settings!$AM$19:$AM$33, MATCH(O$10, Settings!$Y$19:$Y$33, 0)), IF(INDEX(Settings!$AQ$19:$AQ$33, MATCH(O$10, Settings!$Y$19:$Y$33, 0))=0, DAY($B559), INDEX(Settings!$AQ$19:$AQ$33, MATCH(O$10, Settings!$Y$19:$Y$33, 0))))-1), 1, Settings!$AY$23:$AY$38), ""))</f>
        <v/>
      </c>
      <c r="BO559" s="119" t="str">
        <f>IF(OR(P$10="", $B559="", P559="", BO$9=""), "", IFERROR(WORKDAY((DATE(YEAR($B559), MONTH($B559)+INDEX(Settings!$AM$19:$AM$33, MATCH(P$10, Settings!$Y$19:$Y$33, 0)), IF(INDEX(Settings!$AQ$19:$AQ$33, MATCH(P$10, Settings!$Y$19:$Y$33, 0))=0, DAY($B559), INDEX(Settings!$AQ$19:$AQ$33, MATCH(P$10, Settings!$Y$19:$Y$33, 0))))-1), 1, Settings!$AY$23:$AY$38), ""))</f>
        <v/>
      </c>
      <c r="BP559" s="120" t="str">
        <f>IF(OR(Q$10="", $B559="", Q559="", BP$9=""), "", IFERROR(WORKDAY((DATE(YEAR($B559), MONTH($B559)+INDEX(Settings!$AM$19:$AM$33, MATCH(Q$10, Settings!$Y$19:$Y$33, 0)), IF(INDEX(Settings!$AQ$19:$AQ$33, MATCH(Q$10, Settings!$Y$19:$Y$33, 0))=0, DAY($B559), INDEX(Settings!$AQ$19:$AQ$33, MATCH(Q$10, Settings!$Y$19:$Y$33, 0))))-1), 1, Settings!$AY$23:$AY$38), ""))</f>
        <v/>
      </c>
      <c r="BR559" s="118" t="str">
        <f>IF(BB559="", "", IF(BB559&lt;=$B559, WORKDAY(DATE(YEAR($BB559), MONTH(BB559)+1, DAY(BB559)-1), 1, Settings!$AY$23:$AY$38), BB559))</f>
        <v/>
      </c>
      <c r="BS559" s="119" t="str">
        <f>IF(BC559="", "", IF(BC559&lt;=$B559, WORKDAY(DATE(YEAR($BB559), MONTH(BC559)+1, DAY(BC559)-1), 1, Settings!$AY$23:$AY$38), BC559))</f>
        <v/>
      </c>
      <c r="BT559" s="119" t="str">
        <f>IF(BD559="", "", IF(BD559&lt;=$B559, WORKDAY(DATE(YEAR($BB559), MONTH(BD559)+1, DAY(BD559)-1), 1, Settings!$AY$23:$AY$38), BD559))</f>
        <v/>
      </c>
      <c r="BU559" s="119" t="str">
        <f>IF(BE559="", "", IF(BE559&lt;=$B559, WORKDAY(DATE(YEAR($BB559), MONTH(BE559)+1, DAY(BE559)-1), 1, Settings!$AY$23:$AY$38), BE559))</f>
        <v/>
      </c>
      <c r="BV559" s="119" t="str">
        <f>IF(BF559="", "", IF(BF559&lt;=$B559, WORKDAY(DATE(YEAR($BB559), MONTH(BF559)+1, DAY(BF559)-1), 1, Settings!$AY$23:$AY$38), BF559))</f>
        <v/>
      </c>
      <c r="BW559" s="119" t="str">
        <f>IF(BG559="", "", IF(BG559&lt;=$B559, WORKDAY(DATE(YEAR($BB559), MONTH(BG559)+1, DAY(BG559)-1), 1, Settings!$AY$23:$AY$38), BG559))</f>
        <v/>
      </c>
      <c r="BX559" s="119" t="str">
        <f>IF(BH559="", "", IF(BH559&lt;=$B559, WORKDAY(DATE(YEAR($BB559), MONTH(BH559)+1, DAY(BH559)-1), 1, Settings!$AY$23:$AY$38), BH559))</f>
        <v/>
      </c>
      <c r="BY559" s="119" t="str">
        <f>IF(BI559="", "", IF(BI559&lt;=$B559, WORKDAY(DATE(YEAR($BB559), MONTH(BI559)+1, DAY(BI559)-1), 1, Settings!$AY$23:$AY$38), BI559))</f>
        <v/>
      </c>
      <c r="BZ559" s="119" t="str">
        <f>IF(BJ559="", "", IF(BJ559&lt;=$B559, WORKDAY(DATE(YEAR($BB559), MONTH(BJ559)+1, DAY(BJ559)-1), 1, Settings!$AY$23:$AY$38), BJ559))</f>
        <v/>
      </c>
      <c r="CA559" s="119" t="str">
        <f>IF(BK559="", "", IF(BK559&lt;=$B559, WORKDAY(DATE(YEAR($BB559), MONTH(BK559)+1, DAY(BK559)-1), 1, Settings!$AY$23:$AY$38), BK559))</f>
        <v/>
      </c>
      <c r="CB559" s="119" t="str">
        <f>IF(BL559="", "", IF(BL559&lt;=$B559, WORKDAY(DATE(YEAR($BB559), MONTH(BL559)+1, DAY(BL559)-1), 1, Settings!$AY$23:$AY$38), BL559))</f>
        <v/>
      </c>
      <c r="CC559" s="119" t="str">
        <f>IF(BM559="", "", IF(BM559&lt;=$B559, WORKDAY(DATE(YEAR($BB559), MONTH(BM559)+1, DAY(BM559)-1), 1, Settings!$AY$23:$AY$38), BM559))</f>
        <v/>
      </c>
      <c r="CD559" s="119" t="str">
        <f>IF(BN559="", "", IF(BN559&lt;=$B559, WORKDAY(DATE(YEAR($BB559), MONTH(BN559)+1, DAY(BN559)-1), 1, Settings!$AY$23:$AY$38), BN559))</f>
        <v/>
      </c>
      <c r="CE559" s="119" t="str">
        <f>IF(BO559="", "", IF(BO559&lt;=$B559, WORKDAY(DATE(YEAR($BB559), MONTH(BO559)+1, DAY(BO559)-1), 1, Settings!$AY$23:$AY$38), BO559))</f>
        <v/>
      </c>
      <c r="CF559" s="120" t="str">
        <f>IF(BP559="", "", IF(BP559&lt;=$B559, WORKDAY(DATE(YEAR($BB559), MONTH(BP559)+1, DAY(BP559)-1), 1, Settings!$AY$23:$AY$38), BP559))</f>
        <v/>
      </c>
      <c r="CH559" s="48" t="str">
        <f t="shared" si="252"/>
        <v/>
      </c>
      <c r="CI559" s="49" t="str">
        <f t="shared" si="253"/>
        <v/>
      </c>
      <c r="CJ559" s="49" t="str">
        <f t="shared" si="254"/>
        <v/>
      </c>
      <c r="CK559" s="49" t="str">
        <f t="shared" si="255"/>
        <v/>
      </c>
      <c r="CL559" s="49" t="str">
        <f t="shared" si="256"/>
        <v/>
      </c>
      <c r="CM559" s="49" t="str">
        <f t="shared" si="257"/>
        <v/>
      </c>
      <c r="CN559" s="49" t="str">
        <f t="shared" si="258"/>
        <v/>
      </c>
      <c r="CO559" s="49" t="str">
        <f t="shared" si="259"/>
        <v/>
      </c>
      <c r="CP559" s="49" t="str">
        <f t="shared" si="260"/>
        <v/>
      </c>
      <c r="CQ559" s="49" t="str">
        <f t="shared" si="261"/>
        <v/>
      </c>
      <c r="CR559" s="49" t="str">
        <f t="shared" si="262"/>
        <v/>
      </c>
      <c r="CS559" s="49" t="str">
        <f t="shared" si="263"/>
        <v/>
      </c>
      <c r="CT559" s="49" t="str">
        <f t="shared" si="264"/>
        <v/>
      </c>
      <c r="CU559" s="49" t="str">
        <f t="shared" si="265"/>
        <v/>
      </c>
      <c r="CV559" s="16" t="str">
        <f t="shared" si="266"/>
        <v/>
      </c>
      <c r="CX559" s="48" t="str">
        <f t="shared" si="267"/>
        <v/>
      </c>
      <c r="CY559" s="49" t="str">
        <f t="shared" si="268"/>
        <v/>
      </c>
      <c r="CZ559" s="49" t="str">
        <f t="shared" si="269"/>
        <v/>
      </c>
      <c r="DA559" s="49" t="str">
        <f t="shared" si="270"/>
        <v/>
      </c>
      <c r="DB559" s="49" t="str">
        <f t="shared" si="271"/>
        <v/>
      </c>
      <c r="DC559" s="49" t="str">
        <f t="shared" si="272"/>
        <v/>
      </c>
      <c r="DD559" s="49" t="str">
        <f t="shared" si="273"/>
        <v/>
      </c>
      <c r="DE559" s="49" t="str">
        <f t="shared" si="274"/>
        <v/>
      </c>
      <c r="DF559" s="49" t="str">
        <f t="shared" si="275"/>
        <v/>
      </c>
      <c r="DG559" s="49" t="str">
        <f t="shared" si="276"/>
        <v/>
      </c>
      <c r="DH559" s="49" t="str">
        <f t="shared" si="277"/>
        <v/>
      </c>
      <c r="DI559" s="49" t="str">
        <f t="shared" si="278"/>
        <v/>
      </c>
      <c r="DJ559" s="49" t="str">
        <f t="shared" si="279"/>
        <v/>
      </c>
      <c r="DK559" s="49" t="str">
        <f t="shared" si="280"/>
        <v/>
      </c>
      <c r="DL559" s="16" t="str">
        <f t="shared" si="281"/>
        <v/>
      </c>
      <c r="DN559" s="17" t="str">
        <f t="shared" si="282"/>
        <v>Dec 2020</v>
      </c>
    </row>
    <row r="560" spans="1:118" x14ac:dyDescent="0.25">
      <c r="A560" s="30"/>
      <c r="B560" s="103">
        <f>IF(B559="", "", IFERROR(IF(B559+1&gt;Settings!$G$25, "", B559+1), ""))</f>
        <v>44196</v>
      </c>
      <c r="C560" s="297"/>
      <c r="D560" s="298"/>
      <c r="E560" s="298"/>
      <c r="F560" s="298"/>
      <c r="G560" s="298"/>
      <c r="H560" s="298"/>
      <c r="I560" s="298"/>
      <c r="J560" s="298"/>
      <c r="K560" s="298"/>
      <c r="L560" s="298"/>
      <c r="M560" s="298"/>
      <c r="N560" s="298"/>
      <c r="O560" s="298"/>
      <c r="P560" s="298"/>
      <c r="Q560" s="299"/>
      <c r="R560" s="30"/>
      <c r="T560" s="18" t="str">
        <f>IF($B560="", "", IF($B560&lt;Settings!$G$23, "Old", "New"))</f>
        <v>New</v>
      </c>
      <c r="AL560" s="121" t="str">
        <f>IF(OR($B560="", C560="", C$10="", AL$9), "", IFERROR($B560+INDEX(Settings!$AF$19:$AF$33, MATCH(C$10, Settings!$Y$19:$Y$33, 0))+IF(INDEX(Settings!$AI$19:$AI$33, MATCH(C$10, Settings!$Y$19:$Y$33, 0))="", 0, INDEX($AO$2:$AU$8, MATCH(TEXT($B560, "ddd"), $AN$2:$AN$8, 0), MATCH(INDEX(Settings!$AI$19:$AI$33, MATCH(C$10, Settings!$Y$19:$Y$33, 0)), $AO$1:$AU$1, 0))), 0))</f>
        <v/>
      </c>
      <c r="AM560" s="122" t="str">
        <f>IF(OR($B560="", D560="", D$10="", AM$9), "", IFERROR($B560+INDEX(Settings!$AF$19:$AF$33, MATCH(D$10, Settings!$Y$19:$Y$33, 0))+IF(INDEX(Settings!$AI$19:$AI$33, MATCH(D$10, Settings!$Y$19:$Y$33, 0))="", 0, INDEX($AO$2:$AU$8, MATCH(TEXT($B560, "ddd"), $AN$2:$AN$8, 0), MATCH(INDEX(Settings!$AI$19:$AI$33, MATCH(D$10, Settings!$Y$19:$Y$33, 0)), $AO$1:$AU$1, 0))), 0))</f>
        <v/>
      </c>
      <c r="AN560" s="122" t="str">
        <f>IF(OR($B560="", E560="", E$10="", AN$9), "", IFERROR($B560+INDEX(Settings!$AF$19:$AF$33, MATCH(E$10, Settings!$Y$19:$Y$33, 0))+IF(INDEX(Settings!$AI$19:$AI$33, MATCH(E$10, Settings!$Y$19:$Y$33, 0))="", 0, INDEX($AO$2:$AU$8, MATCH(TEXT($B560, "ddd"), $AN$2:$AN$8, 0), MATCH(INDEX(Settings!$AI$19:$AI$33, MATCH(E$10, Settings!$Y$19:$Y$33, 0)), $AO$1:$AU$1, 0))), 0))</f>
        <v/>
      </c>
      <c r="AO560" s="122" t="str">
        <f>IF(OR($B560="", F560="", F$10="", AO$9), "", IFERROR($B560+INDEX(Settings!$AF$19:$AF$33, MATCH(F$10, Settings!$Y$19:$Y$33, 0))+IF(INDEX(Settings!$AI$19:$AI$33, MATCH(F$10, Settings!$Y$19:$Y$33, 0))="", 0, INDEX($AO$2:$AU$8, MATCH(TEXT($B560, "ddd"), $AN$2:$AN$8, 0), MATCH(INDEX(Settings!$AI$19:$AI$33, MATCH(F$10, Settings!$Y$19:$Y$33, 0)), $AO$1:$AU$1, 0))), 0))</f>
        <v/>
      </c>
      <c r="AP560" s="122" t="str">
        <f>IF(OR($B560="", G560="", G$10="", AP$9), "", IFERROR($B560+INDEX(Settings!$AF$19:$AF$33, MATCH(G$10, Settings!$Y$19:$Y$33, 0))+IF(INDEX(Settings!$AI$19:$AI$33, MATCH(G$10, Settings!$Y$19:$Y$33, 0))="", 0, INDEX($AO$2:$AU$8, MATCH(TEXT($B560, "ddd"), $AN$2:$AN$8, 0), MATCH(INDEX(Settings!$AI$19:$AI$33, MATCH(G$10, Settings!$Y$19:$Y$33, 0)), $AO$1:$AU$1, 0))), 0))</f>
        <v/>
      </c>
      <c r="AQ560" s="122" t="str">
        <f>IF(OR($B560="", H560="", H$10="", AQ$9), "", IFERROR($B560+INDEX(Settings!$AF$19:$AF$33, MATCH(H$10, Settings!$Y$19:$Y$33, 0))+IF(INDEX(Settings!$AI$19:$AI$33, MATCH(H$10, Settings!$Y$19:$Y$33, 0))="", 0, INDEX($AO$2:$AU$8, MATCH(TEXT($B560, "ddd"), $AN$2:$AN$8, 0), MATCH(INDEX(Settings!$AI$19:$AI$33, MATCH(H$10, Settings!$Y$19:$Y$33, 0)), $AO$1:$AU$1, 0))), 0))</f>
        <v/>
      </c>
      <c r="AR560" s="122" t="str">
        <f>IF(OR($B560="", I560="", I$10="", AR$9), "", IFERROR($B560+INDEX(Settings!$AF$19:$AF$33, MATCH(I$10, Settings!$Y$19:$Y$33, 0))+IF(INDEX(Settings!$AI$19:$AI$33, MATCH(I$10, Settings!$Y$19:$Y$33, 0))="", 0, INDEX($AO$2:$AU$8, MATCH(TEXT($B560, "ddd"), $AN$2:$AN$8, 0), MATCH(INDEX(Settings!$AI$19:$AI$33, MATCH(I$10, Settings!$Y$19:$Y$33, 0)), $AO$1:$AU$1, 0))), 0))</f>
        <v/>
      </c>
      <c r="AS560" s="122" t="str">
        <f>IF(OR($B560="", J560="", J$10="", AS$9), "", IFERROR($B560+INDEX(Settings!$AF$19:$AF$33, MATCH(J$10, Settings!$Y$19:$Y$33, 0))+IF(INDEX(Settings!$AI$19:$AI$33, MATCH(J$10, Settings!$Y$19:$Y$33, 0))="", 0, INDEX($AO$2:$AU$8, MATCH(TEXT($B560, "ddd"), $AN$2:$AN$8, 0), MATCH(INDEX(Settings!$AI$19:$AI$33, MATCH(J$10, Settings!$Y$19:$Y$33, 0)), $AO$1:$AU$1, 0))), 0))</f>
        <v/>
      </c>
      <c r="AT560" s="122" t="str">
        <f>IF(OR($B560="", K560="", K$10="", AT$9), "", IFERROR($B560+INDEX(Settings!$AF$19:$AF$33, MATCH(K$10, Settings!$Y$19:$Y$33, 0))+IF(INDEX(Settings!$AI$19:$AI$33, MATCH(K$10, Settings!$Y$19:$Y$33, 0))="", 0, INDEX($AO$2:$AU$8, MATCH(TEXT($B560, "ddd"), $AN$2:$AN$8, 0), MATCH(INDEX(Settings!$AI$19:$AI$33, MATCH(K$10, Settings!$Y$19:$Y$33, 0)), $AO$1:$AU$1, 0))), 0))</f>
        <v/>
      </c>
      <c r="AU560" s="122" t="str">
        <f>IF(OR($B560="", L560="", L$10="", AU$9), "", IFERROR($B560+INDEX(Settings!$AF$19:$AF$33, MATCH(L$10, Settings!$Y$19:$Y$33, 0))+IF(INDEX(Settings!$AI$19:$AI$33, MATCH(L$10, Settings!$Y$19:$Y$33, 0))="", 0, INDEX($AO$2:$AU$8, MATCH(TEXT($B560, "ddd"), $AN$2:$AN$8, 0), MATCH(INDEX(Settings!$AI$19:$AI$33, MATCH(L$10, Settings!$Y$19:$Y$33, 0)), $AO$1:$AU$1, 0))), 0))</f>
        <v/>
      </c>
      <c r="AV560" s="122" t="str">
        <f>IF(OR($B560="", M560="", M$10="", AV$9), "", IFERROR($B560+INDEX(Settings!$AF$19:$AF$33, MATCH(M$10, Settings!$Y$19:$Y$33, 0))+IF(INDEX(Settings!$AI$19:$AI$33, MATCH(M$10, Settings!$Y$19:$Y$33, 0))="", 0, INDEX($AO$2:$AU$8, MATCH(TEXT($B560, "ddd"), $AN$2:$AN$8, 0), MATCH(INDEX(Settings!$AI$19:$AI$33, MATCH(M$10, Settings!$Y$19:$Y$33, 0)), $AO$1:$AU$1, 0))), 0))</f>
        <v/>
      </c>
      <c r="AW560" s="122" t="str">
        <f>IF(OR($B560="", N560="", N$10="", AW$9), "", IFERROR($B560+INDEX(Settings!$AF$19:$AF$33, MATCH(N$10, Settings!$Y$19:$Y$33, 0))+IF(INDEX(Settings!$AI$19:$AI$33, MATCH(N$10, Settings!$Y$19:$Y$33, 0))="", 0, INDEX($AO$2:$AU$8, MATCH(TEXT($B560, "ddd"), $AN$2:$AN$8, 0), MATCH(INDEX(Settings!$AI$19:$AI$33, MATCH(N$10, Settings!$Y$19:$Y$33, 0)), $AO$1:$AU$1, 0))), 0))</f>
        <v/>
      </c>
      <c r="AX560" s="122" t="str">
        <f>IF(OR($B560="", O560="", O$10="", AX$9), "", IFERROR($B560+INDEX(Settings!$AF$19:$AF$33, MATCH(O$10, Settings!$Y$19:$Y$33, 0))+IF(INDEX(Settings!$AI$19:$AI$33, MATCH(O$10, Settings!$Y$19:$Y$33, 0))="", 0, INDEX($AO$2:$AU$8, MATCH(TEXT($B560, "ddd"), $AN$2:$AN$8, 0), MATCH(INDEX(Settings!$AI$19:$AI$33, MATCH(O$10, Settings!$Y$19:$Y$33, 0)), $AO$1:$AU$1, 0))), 0))</f>
        <v/>
      </c>
      <c r="AY560" s="122" t="str">
        <f>IF(OR($B560="", P560="", P$10="", AY$9), "", IFERROR($B560+INDEX(Settings!$AF$19:$AF$33, MATCH(P$10, Settings!$Y$19:$Y$33, 0))+IF(INDEX(Settings!$AI$19:$AI$33, MATCH(P$10, Settings!$Y$19:$Y$33, 0))="", 0, INDEX($AO$2:$AU$8, MATCH(TEXT($B560, "ddd"), $AN$2:$AN$8, 0), MATCH(INDEX(Settings!$AI$19:$AI$33, MATCH(P$10, Settings!$Y$19:$Y$33, 0)), $AO$1:$AU$1, 0))), 0))</f>
        <v/>
      </c>
      <c r="AZ560" s="123" t="str">
        <f>IF(OR($B560="", Q560="", Q$10="", AZ$9), "", IFERROR($B560+INDEX(Settings!$AF$19:$AF$33, MATCH(Q$10, Settings!$Y$19:$Y$33, 0))+IF(INDEX(Settings!$AI$19:$AI$33, MATCH(Q$10, Settings!$Y$19:$Y$33, 0))="", 0, INDEX($AO$2:$AU$8, MATCH(TEXT($B560, "ddd"), $AN$2:$AN$8, 0), MATCH(INDEX(Settings!$AI$19:$AI$33, MATCH(Q$10, Settings!$Y$19:$Y$33, 0)), $AO$1:$AU$1, 0))), 0))</f>
        <v/>
      </c>
      <c r="BB560" s="121" t="str">
        <f>IF(OR(C$10="", $B560="", C560="", BB$9=""), "", IFERROR(WORKDAY((DATE(YEAR($B560), MONTH($B560)+INDEX(Settings!$AM$19:$AM$33, MATCH(C$10, Settings!$Y$19:$Y$33, 0)), IF(INDEX(Settings!$AQ$19:$AQ$33, MATCH(C$10, Settings!$Y$19:$Y$33, 0))=0, DAY($B560), INDEX(Settings!$AQ$19:$AQ$33, MATCH(C$10, Settings!$Y$19:$Y$33, 0))))-1), 1, Settings!$AY$23:$AY$38), ""))</f>
        <v/>
      </c>
      <c r="BC560" s="122" t="str">
        <f>IF(OR(D$10="", $B560="", D560="", BC$9=""), "", IFERROR(WORKDAY((DATE(YEAR($B560), MONTH($B560)+INDEX(Settings!$AM$19:$AM$33, MATCH(D$10, Settings!$Y$19:$Y$33, 0)), IF(INDEX(Settings!$AQ$19:$AQ$33, MATCH(D$10, Settings!$Y$19:$Y$33, 0))=0, DAY($B560), INDEX(Settings!$AQ$19:$AQ$33, MATCH(D$10, Settings!$Y$19:$Y$33, 0))))-1), 1, Settings!$AY$23:$AY$38), ""))</f>
        <v/>
      </c>
      <c r="BD560" s="122" t="str">
        <f>IF(OR(E$10="", $B560="", E560="", BD$9=""), "", IFERROR(WORKDAY((DATE(YEAR($B560), MONTH($B560)+INDEX(Settings!$AM$19:$AM$33, MATCH(E$10, Settings!$Y$19:$Y$33, 0)), IF(INDEX(Settings!$AQ$19:$AQ$33, MATCH(E$10, Settings!$Y$19:$Y$33, 0))=0, DAY($B560), INDEX(Settings!$AQ$19:$AQ$33, MATCH(E$10, Settings!$Y$19:$Y$33, 0))))-1), 1, Settings!$AY$23:$AY$38), ""))</f>
        <v/>
      </c>
      <c r="BE560" s="122" t="str">
        <f>IF(OR(F$10="", $B560="", F560="", BE$9=""), "", IFERROR(WORKDAY((DATE(YEAR($B560), MONTH($B560)+INDEX(Settings!$AM$19:$AM$33, MATCH(F$10, Settings!$Y$19:$Y$33, 0)), IF(INDEX(Settings!$AQ$19:$AQ$33, MATCH(F$10, Settings!$Y$19:$Y$33, 0))=0, DAY($B560), INDEX(Settings!$AQ$19:$AQ$33, MATCH(F$10, Settings!$Y$19:$Y$33, 0))))-1), 1, Settings!$AY$23:$AY$38), ""))</f>
        <v/>
      </c>
      <c r="BF560" s="122" t="str">
        <f>IF(OR(G$10="", $B560="", G560="", BF$9=""), "", IFERROR(WORKDAY((DATE(YEAR($B560), MONTH($B560)+INDEX(Settings!$AM$19:$AM$33, MATCH(G$10, Settings!$Y$19:$Y$33, 0)), IF(INDEX(Settings!$AQ$19:$AQ$33, MATCH(G$10, Settings!$Y$19:$Y$33, 0))=0, DAY($B560), INDEX(Settings!$AQ$19:$AQ$33, MATCH(G$10, Settings!$Y$19:$Y$33, 0))))-1), 1, Settings!$AY$23:$AY$38), ""))</f>
        <v/>
      </c>
      <c r="BG560" s="122" t="str">
        <f>IF(OR(H$10="", $B560="", H560="", BG$9=""), "", IFERROR(WORKDAY((DATE(YEAR($B560), MONTH($B560)+INDEX(Settings!$AM$19:$AM$33, MATCH(H$10, Settings!$Y$19:$Y$33, 0)), IF(INDEX(Settings!$AQ$19:$AQ$33, MATCH(H$10, Settings!$Y$19:$Y$33, 0))=0, DAY($B560), INDEX(Settings!$AQ$19:$AQ$33, MATCH(H$10, Settings!$Y$19:$Y$33, 0))))-1), 1, Settings!$AY$23:$AY$38), ""))</f>
        <v/>
      </c>
      <c r="BH560" s="122" t="str">
        <f>IF(OR(I$10="", $B560="", I560="", BH$9=""), "", IFERROR(WORKDAY((DATE(YEAR($B560), MONTH($B560)+INDEX(Settings!$AM$19:$AM$33, MATCH(I$10, Settings!$Y$19:$Y$33, 0)), IF(INDEX(Settings!$AQ$19:$AQ$33, MATCH(I$10, Settings!$Y$19:$Y$33, 0))=0, DAY($B560), INDEX(Settings!$AQ$19:$AQ$33, MATCH(I$10, Settings!$Y$19:$Y$33, 0))))-1), 1, Settings!$AY$23:$AY$38), ""))</f>
        <v/>
      </c>
      <c r="BI560" s="122" t="str">
        <f>IF(OR(J$10="", $B560="", J560="", BI$9=""), "", IFERROR(WORKDAY((DATE(YEAR($B560), MONTH($B560)+INDEX(Settings!$AM$19:$AM$33, MATCH(J$10, Settings!$Y$19:$Y$33, 0)), IF(INDEX(Settings!$AQ$19:$AQ$33, MATCH(J$10, Settings!$Y$19:$Y$33, 0))=0, DAY($B560), INDEX(Settings!$AQ$19:$AQ$33, MATCH(J$10, Settings!$Y$19:$Y$33, 0))))-1), 1, Settings!$AY$23:$AY$38), ""))</f>
        <v/>
      </c>
      <c r="BJ560" s="122" t="str">
        <f>IF(OR(K$10="", $B560="", K560="", BJ$9=""), "", IFERROR(WORKDAY((DATE(YEAR($B560), MONTH($B560)+INDEX(Settings!$AM$19:$AM$33, MATCH(K$10, Settings!$Y$19:$Y$33, 0)), IF(INDEX(Settings!$AQ$19:$AQ$33, MATCH(K$10, Settings!$Y$19:$Y$33, 0))=0, DAY($B560), INDEX(Settings!$AQ$19:$AQ$33, MATCH(K$10, Settings!$Y$19:$Y$33, 0))))-1), 1, Settings!$AY$23:$AY$38), ""))</f>
        <v/>
      </c>
      <c r="BK560" s="122" t="str">
        <f>IF(OR(L$10="", $B560="", L560="", BK$9=""), "", IFERROR(WORKDAY((DATE(YEAR($B560), MONTH($B560)+INDEX(Settings!$AM$19:$AM$33, MATCH(L$10, Settings!$Y$19:$Y$33, 0)), IF(INDEX(Settings!$AQ$19:$AQ$33, MATCH(L$10, Settings!$Y$19:$Y$33, 0))=0, DAY($B560), INDEX(Settings!$AQ$19:$AQ$33, MATCH(L$10, Settings!$Y$19:$Y$33, 0))))-1), 1, Settings!$AY$23:$AY$38), ""))</f>
        <v/>
      </c>
      <c r="BL560" s="122" t="str">
        <f>IF(OR(M$10="", $B560="", M560="", BL$9=""), "", IFERROR(WORKDAY((DATE(YEAR($B560), MONTH($B560)+INDEX(Settings!$AM$19:$AM$33, MATCH(M$10, Settings!$Y$19:$Y$33, 0)), IF(INDEX(Settings!$AQ$19:$AQ$33, MATCH(M$10, Settings!$Y$19:$Y$33, 0))=0, DAY($B560), INDEX(Settings!$AQ$19:$AQ$33, MATCH(M$10, Settings!$Y$19:$Y$33, 0))))-1), 1, Settings!$AY$23:$AY$38), ""))</f>
        <v/>
      </c>
      <c r="BM560" s="122" t="str">
        <f>IF(OR(N$10="", $B560="", N560="", BM$9=""), "", IFERROR(WORKDAY((DATE(YEAR($B560), MONTH($B560)+INDEX(Settings!$AM$19:$AM$33, MATCH(N$10, Settings!$Y$19:$Y$33, 0)), IF(INDEX(Settings!$AQ$19:$AQ$33, MATCH(N$10, Settings!$Y$19:$Y$33, 0))=0, DAY($B560), INDEX(Settings!$AQ$19:$AQ$33, MATCH(N$10, Settings!$Y$19:$Y$33, 0))))-1), 1, Settings!$AY$23:$AY$38), ""))</f>
        <v/>
      </c>
      <c r="BN560" s="122" t="str">
        <f>IF(OR(O$10="", $B560="", O560="", BN$9=""), "", IFERROR(WORKDAY((DATE(YEAR($B560), MONTH($B560)+INDEX(Settings!$AM$19:$AM$33, MATCH(O$10, Settings!$Y$19:$Y$33, 0)), IF(INDEX(Settings!$AQ$19:$AQ$33, MATCH(O$10, Settings!$Y$19:$Y$33, 0))=0, DAY($B560), INDEX(Settings!$AQ$19:$AQ$33, MATCH(O$10, Settings!$Y$19:$Y$33, 0))))-1), 1, Settings!$AY$23:$AY$38), ""))</f>
        <v/>
      </c>
      <c r="BO560" s="122" t="str">
        <f>IF(OR(P$10="", $B560="", P560="", BO$9=""), "", IFERROR(WORKDAY((DATE(YEAR($B560), MONTH($B560)+INDEX(Settings!$AM$19:$AM$33, MATCH(P$10, Settings!$Y$19:$Y$33, 0)), IF(INDEX(Settings!$AQ$19:$AQ$33, MATCH(P$10, Settings!$Y$19:$Y$33, 0))=0, DAY($B560), INDEX(Settings!$AQ$19:$AQ$33, MATCH(P$10, Settings!$Y$19:$Y$33, 0))))-1), 1, Settings!$AY$23:$AY$38), ""))</f>
        <v/>
      </c>
      <c r="BP560" s="123" t="str">
        <f>IF(OR(Q$10="", $B560="", Q560="", BP$9=""), "", IFERROR(WORKDAY((DATE(YEAR($B560), MONTH($B560)+INDEX(Settings!$AM$19:$AM$33, MATCH(Q$10, Settings!$Y$19:$Y$33, 0)), IF(INDEX(Settings!$AQ$19:$AQ$33, MATCH(Q$10, Settings!$Y$19:$Y$33, 0))=0, DAY($B560), INDEX(Settings!$AQ$19:$AQ$33, MATCH(Q$10, Settings!$Y$19:$Y$33, 0))))-1), 1, Settings!$AY$23:$AY$38), ""))</f>
        <v/>
      </c>
      <c r="BR560" s="121" t="str">
        <f>IF(BB560="", "", IF(BB560&lt;=$B560, WORKDAY(DATE(YEAR($BB560), MONTH(BB560)+1, DAY(BB560)-1), 1, Settings!$AY$23:$AY$38), BB560))</f>
        <v/>
      </c>
      <c r="BS560" s="122" t="str">
        <f>IF(BC560="", "", IF(BC560&lt;=$B560, WORKDAY(DATE(YEAR($BB560), MONTH(BC560)+1, DAY(BC560)-1), 1, Settings!$AY$23:$AY$38), BC560))</f>
        <v/>
      </c>
      <c r="BT560" s="122" t="str">
        <f>IF(BD560="", "", IF(BD560&lt;=$B560, WORKDAY(DATE(YEAR($BB560), MONTH(BD560)+1, DAY(BD560)-1), 1, Settings!$AY$23:$AY$38), BD560))</f>
        <v/>
      </c>
      <c r="BU560" s="122" t="str">
        <f>IF(BE560="", "", IF(BE560&lt;=$B560, WORKDAY(DATE(YEAR($BB560), MONTH(BE560)+1, DAY(BE560)-1), 1, Settings!$AY$23:$AY$38), BE560))</f>
        <v/>
      </c>
      <c r="BV560" s="122" t="str">
        <f>IF(BF560="", "", IF(BF560&lt;=$B560, WORKDAY(DATE(YEAR($BB560), MONTH(BF560)+1, DAY(BF560)-1), 1, Settings!$AY$23:$AY$38), BF560))</f>
        <v/>
      </c>
      <c r="BW560" s="122" t="str">
        <f>IF(BG560="", "", IF(BG560&lt;=$B560, WORKDAY(DATE(YEAR($BB560), MONTH(BG560)+1, DAY(BG560)-1), 1, Settings!$AY$23:$AY$38), BG560))</f>
        <v/>
      </c>
      <c r="BX560" s="122" t="str">
        <f>IF(BH560="", "", IF(BH560&lt;=$B560, WORKDAY(DATE(YEAR($BB560), MONTH(BH560)+1, DAY(BH560)-1), 1, Settings!$AY$23:$AY$38), BH560))</f>
        <v/>
      </c>
      <c r="BY560" s="122" t="str">
        <f>IF(BI560="", "", IF(BI560&lt;=$B560, WORKDAY(DATE(YEAR($BB560), MONTH(BI560)+1, DAY(BI560)-1), 1, Settings!$AY$23:$AY$38), BI560))</f>
        <v/>
      </c>
      <c r="BZ560" s="122" t="str">
        <f>IF(BJ560="", "", IF(BJ560&lt;=$B560, WORKDAY(DATE(YEAR($BB560), MONTH(BJ560)+1, DAY(BJ560)-1), 1, Settings!$AY$23:$AY$38), BJ560))</f>
        <v/>
      </c>
      <c r="CA560" s="122" t="str">
        <f>IF(BK560="", "", IF(BK560&lt;=$B560, WORKDAY(DATE(YEAR($BB560), MONTH(BK560)+1, DAY(BK560)-1), 1, Settings!$AY$23:$AY$38), BK560))</f>
        <v/>
      </c>
      <c r="CB560" s="122" t="str">
        <f>IF(BL560="", "", IF(BL560&lt;=$B560, WORKDAY(DATE(YEAR($BB560), MONTH(BL560)+1, DAY(BL560)-1), 1, Settings!$AY$23:$AY$38), BL560))</f>
        <v/>
      </c>
      <c r="CC560" s="122" t="str">
        <f>IF(BM560="", "", IF(BM560&lt;=$B560, WORKDAY(DATE(YEAR($BB560), MONTH(BM560)+1, DAY(BM560)-1), 1, Settings!$AY$23:$AY$38), BM560))</f>
        <v/>
      </c>
      <c r="CD560" s="122" t="str">
        <f>IF(BN560="", "", IF(BN560&lt;=$B560, WORKDAY(DATE(YEAR($BB560), MONTH(BN560)+1, DAY(BN560)-1), 1, Settings!$AY$23:$AY$38), BN560))</f>
        <v/>
      </c>
      <c r="CE560" s="122" t="str">
        <f>IF(BO560="", "", IF(BO560&lt;=$B560, WORKDAY(DATE(YEAR($BB560), MONTH(BO560)+1, DAY(BO560)-1), 1, Settings!$AY$23:$AY$38), BO560))</f>
        <v/>
      </c>
      <c r="CF560" s="123" t="str">
        <f>IF(BP560="", "", IF(BP560&lt;=$B560, WORKDAY(DATE(YEAR($BB560), MONTH(BP560)+1, DAY(BP560)-1), 1, Settings!$AY$23:$AY$38), BP560))</f>
        <v/>
      </c>
      <c r="CH560" s="50" t="str">
        <f t="shared" si="252"/>
        <v/>
      </c>
      <c r="CI560" s="51" t="str">
        <f t="shared" si="253"/>
        <v/>
      </c>
      <c r="CJ560" s="51" t="str">
        <f t="shared" si="254"/>
        <v/>
      </c>
      <c r="CK560" s="51" t="str">
        <f t="shared" si="255"/>
        <v/>
      </c>
      <c r="CL560" s="51" t="str">
        <f t="shared" si="256"/>
        <v/>
      </c>
      <c r="CM560" s="51" t="str">
        <f t="shared" si="257"/>
        <v/>
      </c>
      <c r="CN560" s="51" t="str">
        <f t="shared" si="258"/>
        <v/>
      </c>
      <c r="CO560" s="51" t="str">
        <f t="shared" si="259"/>
        <v/>
      </c>
      <c r="CP560" s="51" t="str">
        <f t="shared" si="260"/>
        <v/>
      </c>
      <c r="CQ560" s="51" t="str">
        <f t="shared" si="261"/>
        <v/>
      </c>
      <c r="CR560" s="51" t="str">
        <f t="shared" si="262"/>
        <v/>
      </c>
      <c r="CS560" s="51" t="str">
        <f t="shared" si="263"/>
        <v/>
      </c>
      <c r="CT560" s="51" t="str">
        <f t="shared" si="264"/>
        <v/>
      </c>
      <c r="CU560" s="51" t="str">
        <f t="shared" si="265"/>
        <v/>
      </c>
      <c r="CV560" s="21" t="str">
        <f t="shared" si="266"/>
        <v/>
      </c>
      <c r="CX560" s="50" t="str">
        <f t="shared" si="267"/>
        <v/>
      </c>
      <c r="CY560" s="51" t="str">
        <f t="shared" si="268"/>
        <v/>
      </c>
      <c r="CZ560" s="51" t="str">
        <f t="shared" si="269"/>
        <v/>
      </c>
      <c r="DA560" s="51" t="str">
        <f t="shared" si="270"/>
        <v/>
      </c>
      <c r="DB560" s="51" t="str">
        <f t="shared" si="271"/>
        <v/>
      </c>
      <c r="DC560" s="51" t="str">
        <f t="shared" si="272"/>
        <v/>
      </c>
      <c r="DD560" s="51" t="str">
        <f t="shared" si="273"/>
        <v/>
      </c>
      <c r="DE560" s="51" t="str">
        <f t="shared" si="274"/>
        <v/>
      </c>
      <c r="DF560" s="51" t="str">
        <f t="shared" si="275"/>
        <v/>
      </c>
      <c r="DG560" s="51" t="str">
        <f t="shared" si="276"/>
        <v/>
      </c>
      <c r="DH560" s="51" t="str">
        <f t="shared" si="277"/>
        <v/>
      </c>
      <c r="DI560" s="51" t="str">
        <f t="shared" si="278"/>
        <v/>
      </c>
      <c r="DJ560" s="51" t="str">
        <f t="shared" si="279"/>
        <v/>
      </c>
      <c r="DK560" s="51" t="str">
        <f t="shared" si="280"/>
        <v/>
      </c>
      <c r="DL560" s="21" t="str">
        <f t="shared" si="281"/>
        <v/>
      </c>
      <c r="DN560" s="18" t="str">
        <f t="shared" si="282"/>
        <v>Dec 2020</v>
      </c>
    </row>
    <row r="561" spans="1:18" x14ac:dyDescent="0.25">
      <c r="A561" s="30"/>
      <c r="B561" s="39"/>
      <c r="C561" s="30"/>
      <c r="D561" s="30"/>
      <c r="E561" s="30"/>
      <c r="F561" s="30"/>
      <c r="G561" s="30"/>
      <c r="H561" s="30"/>
      <c r="I561" s="30"/>
      <c r="J561" s="30"/>
      <c r="K561" s="30"/>
      <c r="L561" s="30"/>
      <c r="M561" s="30"/>
      <c r="N561" s="30"/>
      <c r="O561" s="30"/>
      <c r="P561" s="30"/>
      <c r="Q561" s="30"/>
      <c r="R561" s="30"/>
    </row>
    <row r="562" spans="1:18" hidden="1" x14ac:dyDescent="0.25">
      <c r="B562" s="34"/>
    </row>
    <row r="563" spans="1:18" hidden="1" x14ac:dyDescent="0.25">
      <c r="B563" s="34"/>
    </row>
  </sheetData>
  <sheetProtection algorithmName="SHA-512" hashValue="NzRsDdcHIKxh0Fg0kOba8Gcs30dZudMnSetz2YijCAE+3wnxCXAP5PLgtOV0iSs+RqcO2ucVG3QMKq8W4aAqrg==" saltValue="sWMepdhe0237KkDL4An3qA==" spinCount="100000" sheet="1" objects="1" scenarios="1"/>
  <mergeCells count="5">
    <mergeCell ref="B2:D3"/>
    <mergeCell ref="B4:D4"/>
    <mergeCell ref="F2:J7"/>
    <mergeCell ref="BR9:CF9"/>
    <mergeCell ref="BB7:BP7"/>
  </mergeCells>
  <conditionalFormatting sqref="B11:B560">
    <cfRule type="expression" dxfId="1" priority="1">
      <formula>$T11="New"</formula>
    </cfRule>
    <cfRule type="expression" dxfId="0" priority="2">
      <formula>$T11="Old"</formula>
    </cfRule>
  </conditionalFormatting>
  <pageMargins left="0.7" right="0.7" top="0.75" bottom="0.75" header="0.3" footer="0.3"/>
  <pageSetup paperSize="9" orientation="landscape"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C2B4C-174F-41A2-9E68-4F7A7490520C}">
  <sheetPr>
    <tabColor rgb="FF002060"/>
  </sheetPr>
  <dimension ref="A1:CK100"/>
  <sheetViews>
    <sheetView zoomScaleNormal="100" workbookViewId="0"/>
  </sheetViews>
  <sheetFormatPr defaultColWidth="0" defaultRowHeight="15" zeroHeight="1" x14ac:dyDescent="0.25"/>
  <cols>
    <col min="1" max="46" width="2.85546875" style="1" customWidth="1"/>
    <col min="47" max="52" width="2.85546875" style="1" hidden="1" customWidth="1"/>
    <col min="53" max="53" width="17.140625" style="1" hidden="1" customWidth="1"/>
    <col min="54" max="71" width="11.42578125" style="1" hidden="1" customWidth="1"/>
    <col min="72" max="78" width="2.85546875" style="1" hidden="1" customWidth="1"/>
    <col min="79" max="85" width="14.28515625" style="1" hidden="1" customWidth="1"/>
    <col min="86" max="86" width="2.85546875" style="1" hidden="1" customWidth="1"/>
    <col min="87" max="89" width="14.28515625" style="1" hidden="1" customWidth="1"/>
    <col min="90" max="16384" width="2.85546875" style="1" hidden="1"/>
  </cols>
  <sheetData>
    <row r="1" spans="1:89" x14ac:dyDescent="0.25">
      <c r="A1" s="30"/>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row>
    <row r="2" spans="1:89" x14ac:dyDescent="0.25">
      <c r="A2" s="30"/>
      <c r="B2" s="193" t="str">
        <f>CONCATENATE("Payment Forecast Based on Sales - ", $CI$4, " - ", $CI$21)</f>
        <v>Payment Forecast Based on Sales - Jan 2020 - Jun 2021</v>
      </c>
      <c r="C2" s="194"/>
      <c r="D2" s="194"/>
      <c r="E2" s="194"/>
      <c r="F2" s="194"/>
      <c r="G2" s="194"/>
      <c r="H2" s="194"/>
      <c r="I2" s="194"/>
      <c r="J2" s="194"/>
      <c r="K2" s="194"/>
      <c r="L2" s="194"/>
      <c r="M2" s="194"/>
      <c r="N2" s="194"/>
      <c r="O2" s="194"/>
      <c r="P2" s="194"/>
      <c r="Q2" s="194"/>
      <c r="R2" s="194"/>
      <c r="S2" s="194"/>
      <c r="T2" s="194"/>
      <c r="U2" s="194"/>
      <c r="V2" s="194"/>
      <c r="W2" s="194"/>
      <c r="X2" s="194"/>
      <c r="Y2" s="194"/>
      <c r="Z2" s="194"/>
      <c r="AA2" s="194"/>
      <c r="AB2" s="194"/>
      <c r="AC2" s="194"/>
      <c r="AD2" s="194"/>
      <c r="AE2" s="194"/>
      <c r="AF2" s="194"/>
      <c r="AG2" s="194"/>
      <c r="AH2" s="194"/>
      <c r="AI2" s="194"/>
      <c r="AJ2" s="194"/>
      <c r="AK2" s="194"/>
      <c r="AL2" s="194"/>
      <c r="AM2" s="194"/>
      <c r="AN2" s="194"/>
      <c r="AO2" s="194"/>
      <c r="AP2" s="194"/>
      <c r="AQ2" s="194"/>
      <c r="AR2" s="194"/>
      <c r="AS2" s="195"/>
      <c r="AT2" s="30"/>
      <c r="BA2" s="5" t="s">
        <v>36</v>
      </c>
      <c r="BB2" s="5" t="str">
        <f>IF(BB$20="", "", TEXT(BB$20, "mmm yyyy"))</f>
        <v>Jan 2020</v>
      </c>
      <c r="BC2" s="5" t="str">
        <f t="shared" ref="BC2:BS2" si="0">IF(BC$20="", "", TEXT(BC$20, "mmm yyyy"))</f>
        <v>Feb 2020</v>
      </c>
      <c r="BD2" s="5" t="str">
        <f t="shared" si="0"/>
        <v>Mar 2020</v>
      </c>
      <c r="BE2" s="5" t="str">
        <f t="shared" si="0"/>
        <v>Apr 2020</v>
      </c>
      <c r="BF2" s="5" t="str">
        <f t="shared" si="0"/>
        <v>May 2020</v>
      </c>
      <c r="BG2" s="5" t="str">
        <f t="shared" si="0"/>
        <v>Jun 2020</v>
      </c>
      <c r="BH2" s="5" t="str">
        <f t="shared" si="0"/>
        <v>Jul 2020</v>
      </c>
      <c r="BI2" s="5" t="str">
        <f t="shared" si="0"/>
        <v>Aug 2020</v>
      </c>
      <c r="BJ2" s="5" t="str">
        <f t="shared" si="0"/>
        <v>Sep 2020</v>
      </c>
      <c r="BK2" s="5" t="str">
        <f t="shared" si="0"/>
        <v>Oct 2020</v>
      </c>
      <c r="BL2" s="5" t="str">
        <f t="shared" si="0"/>
        <v>Nov 2020</v>
      </c>
      <c r="BM2" s="5" t="str">
        <f t="shared" si="0"/>
        <v>Dec 2020</v>
      </c>
      <c r="BN2" s="5" t="str">
        <f t="shared" si="0"/>
        <v>Jan 2021</v>
      </c>
      <c r="BO2" s="5" t="str">
        <f t="shared" si="0"/>
        <v>Feb 2021</v>
      </c>
      <c r="BP2" s="5" t="str">
        <f t="shared" si="0"/>
        <v>Mar 2021</v>
      </c>
      <c r="BQ2" s="5" t="str">
        <f t="shared" si="0"/>
        <v>Apr 2021</v>
      </c>
      <c r="BR2" s="5" t="str">
        <f t="shared" si="0"/>
        <v>May 2021</v>
      </c>
      <c r="BS2" s="5" t="str">
        <f t="shared" si="0"/>
        <v>Jun 2021</v>
      </c>
      <c r="CC2" s="6" t="s">
        <v>5</v>
      </c>
      <c r="CD2" s="76">
        <f>Settings!$R$23</f>
        <v>0.2</v>
      </c>
      <c r="CE2" s="77"/>
    </row>
    <row r="3" spans="1:89" x14ac:dyDescent="0.25">
      <c r="A3" s="30"/>
      <c r="B3" s="196"/>
      <c r="C3" s="197"/>
      <c r="D3" s="197"/>
      <c r="E3" s="197"/>
      <c r="F3" s="197"/>
      <c r="G3" s="197"/>
      <c r="H3" s="197"/>
      <c r="I3" s="197"/>
      <c r="J3" s="197"/>
      <c r="K3" s="197"/>
      <c r="L3" s="197"/>
      <c r="M3" s="197"/>
      <c r="N3" s="197"/>
      <c r="O3" s="197"/>
      <c r="P3" s="197"/>
      <c r="Q3" s="197"/>
      <c r="R3" s="197"/>
      <c r="S3" s="197"/>
      <c r="T3" s="197"/>
      <c r="U3" s="197"/>
      <c r="V3" s="197"/>
      <c r="W3" s="197"/>
      <c r="X3" s="197"/>
      <c r="Y3" s="197"/>
      <c r="Z3" s="197"/>
      <c r="AA3" s="197"/>
      <c r="AB3" s="197"/>
      <c r="AC3" s="197"/>
      <c r="AD3" s="197"/>
      <c r="AE3" s="197"/>
      <c r="AF3" s="197"/>
      <c r="AG3" s="197"/>
      <c r="AH3" s="197"/>
      <c r="AI3" s="197"/>
      <c r="AJ3" s="197"/>
      <c r="AK3" s="197"/>
      <c r="AL3" s="197"/>
      <c r="AM3" s="197"/>
      <c r="AN3" s="197"/>
      <c r="AO3" s="197"/>
      <c r="AP3" s="197"/>
      <c r="AQ3" s="197"/>
      <c r="AR3" s="197"/>
      <c r="AS3" s="198"/>
      <c r="AT3" s="30"/>
      <c r="BA3" s="52" t="str">
        <f>IF(Settings!$Y19="", "", Settings!$Y19)</f>
        <v>Platform 1</v>
      </c>
      <c r="BB3" s="58">
        <f>SUMIF('Daily Sales'!$CX$11:$CX$560, BB$2, 'Daily Sales'!$C$11:$C$560)</f>
        <v>340</v>
      </c>
      <c r="BC3" s="59">
        <f>SUMIF('Daily Sales'!$CX$11:$CX$560, BC$2, 'Daily Sales'!$C$11:$C$560)</f>
        <v>330</v>
      </c>
      <c r="BD3" s="59">
        <f>SUMIF('Daily Sales'!$CX$11:$CX$560, BD$2, 'Daily Sales'!$C$11:$C$560)</f>
        <v>365</v>
      </c>
      <c r="BE3" s="59">
        <f>SUMIF('Daily Sales'!$CX$11:$CX$560, BE$2, 'Daily Sales'!$C$11:$C$560)</f>
        <v>0</v>
      </c>
      <c r="BF3" s="59">
        <f>SUMIF('Daily Sales'!$CX$11:$CX$560, BF$2, 'Daily Sales'!$C$11:$C$560)</f>
        <v>0</v>
      </c>
      <c r="BG3" s="59">
        <f>SUMIF('Daily Sales'!$CX$11:$CX$560, BG$2, 'Daily Sales'!$C$11:$C$560)</f>
        <v>0</v>
      </c>
      <c r="BH3" s="59">
        <f>SUMIF('Daily Sales'!$CX$11:$CX$560, BH$2, 'Daily Sales'!$C$11:$C$560)</f>
        <v>0</v>
      </c>
      <c r="BI3" s="59">
        <f>SUMIF('Daily Sales'!$CX$11:$CX$560, BI$2, 'Daily Sales'!$C$11:$C$560)</f>
        <v>0</v>
      </c>
      <c r="BJ3" s="59">
        <f>SUMIF('Daily Sales'!$CX$11:$CX$560, BJ$2, 'Daily Sales'!$C$11:$C$560)</f>
        <v>0</v>
      </c>
      <c r="BK3" s="59">
        <f>SUMIF('Daily Sales'!$CX$11:$CX$560, BK$2, 'Daily Sales'!$C$11:$C$560)</f>
        <v>0</v>
      </c>
      <c r="BL3" s="59">
        <f>SUMIF('Daily Sales'!$CX$11:$CX$560, BL$2, 'Daily Sales'!$C$11:$C$560)</f>
        <v>0</v>
      </c>
      <c r="BM3" s="59">
        <f>SUMIF('Daily Sales'!$CX$11:$CX$560, BM$2, 'Daily Sales'!$C$11:$C$560)</f>
        <v>0</v>
      </c>
      <c r="BN3" s="59">
        <f>SUMIF('Daily Sales'!$CX$11:$CX$560, BN$2, 'Daily Sales'!$C$11:$C$560)</f>
        <v>0</v>
      </c>
      <c r="BO3" s="59">
        <f>SUMIF('Daily Sales'!$CX$11:$CX$560, BO$2, 'Daily Sales'!$C$11:$C$560)</f>
        <v>0</v>
      </c>
      <c r="BP3" s="59">
        <f>SUMIF('Daily Sales'!$CX$11:$CX$560, BP$2, 'Daily Sales'!$C$11:$C$560)</f>
        <v>0</v>
      </c>
      <c r="BQ3" s="59">
        <f>SUMIF('Daily Sales'!$CX$11:$CX$560, BQ$2, 'Daily Sales'!$C$11:$C$560)</f>
        <v>0</v>
      </c>
      <c r="BR3" s="59">
        <f>SUMIF('Daily Sales'!$CX$11:$CX$560, BR$2, 'Daily Sales'!$C$11:$C$560)</f>
        <v>0</v>
      </c>
      <c r="BS3" s="60">
        <f>SUMIF('Daily Sales'!$CX$11:$CX$560, BS$2, 'Daily Sales'!$C$11:$C$560)</f>
        <v>0</v>
      </c>
      <c r="CB3" s="5" t="s">
        <v>42</v>
      </c>
      <c r="CC3" s="5" t="s">
        <v>43</v>
      </c>
      <c r="CD3" s="5" t="s">
        <v>38</v>
      </c>
      <c r="CE3" s="5" t="s">
        <v>39</v>
      </c>
      <c r="CF3" s="5" t="s">
        <v>40</v>
      </c>
      <c r="CG3" s="5" t="s">
        <v>41</v>
      </c>
      <c r="CJ3" s="5" t="str">
        <f>CONCATENATE("Sales (", $CI$27, " VAT)")</f>
        <v>Sales (Exc VAT)</v>
      </c>
      <c r="CK3" s="5" t="str">
        <f>CONCATENATE("Payments (", $CI$27, " VAT)")</f>
        <v>Payments (Exc VAT)</v>
      </c>
    </row>
    <row r="4" spans="1:89" x14ac:dyDescent="0.25">
      <c r="A4" s="30"/>
      <c r="B4" s="268" t="str">
        <f>IF(Settings!$H$16="", "", Settings!$H$16)</f>
        <v>Your Business</v>
      </c>
      <c r="C4" s="268"/>
      <c r="D4" s="268"/>
      <c r="E4" s="268"/>
      <c r="F4" s="268"/>
      <c r="G4" s="268"/>
      <c r="H4" s="268"/>
      <c r="I4" s="268"/>
      <c r="J4" s="268"/>
      <c r="K4" s="268"/>
      <c r="L4" s="268"/>
      <c r="M4" s="268"/>
      <c r="N4" s="268"/>
      <c r="O4" s="268"/>
      <c r="P4" s="268"/>
      <c r="Q4" s="268"/>
      <c r="R4" s="268"/>
      <c r="S4" s="268"/>
      <c r="T4" s="268"/>
      <c r="U4" s="268"/>
      <c r="V4" s="268"/>
      <c r="W4" s="268"/>
      <c r="X4" s="268"/>
      <c r="Y4" s="268"/>
      <c r="Z4" s="268"/>
      <c r="AA4" s="268"/>
      <c r="AB4" s="268"/>
      <c r="AC4" s="268"/>
      <c r="AD4" s="268"/>
      <c r="AE4" s="268"/>
      <c r="AF4" s="268"/>
      <c r="AG4" s="268"/>
      <c r="AH4" s="268"/>
      <c r="AI4" s="268"/>
      <c r="AJ4" s="268"/>
      <c r="AK4" s="268"/>
      <c r="AL4" s="268"/>
      <c r="AM4" s="268"/>
      <c r="AN4" s="268"/>
      <c r="AO4" s="268"/>
      <c r="AP4" s="268"/>
      <c r="AQ4" s="268"/>
      <c r="AR4" s="268"/>
      <c r="AS4" s="268"/>
      <c r="AT4" s="30"/>
      <c r="BA4" s="53" t="str">
        <f>IF(Settings!$Y20="", "", Settings!$Y20)</f>
        <v>Platform 2</v>
      </c>
      <c r="BB4" s="61">
        <f>SUMIF('Daily Sales'!$CY$11:$CY$560, BB$2, 'Daily Sales'!$D$11:$D$560)</f>
        <v>350</v>
      </c>
      <c r="BC4" s="62">
        <f>SUMIF('Daily Sales'!$CY$11:$CY$560, BC$2, 'Daily Sales'!$D$11:$D$560)</f>
        <v>370</v>
      </c>
      <c r="BD4" s="62">
        <f>SUMIF('Daily Sales'!$CY$11:$CY$560, BD$2, 'Daily Sales'!$D$11:$D$560)</f>
        <v>360</v>
      </c>
      <c r="BE4" s="62">
        <f>SUMIF('Daily Sales'!$CY$11:$CY$560, BE$2, 'Daily Sales'!$D$11:$D$560)</f>
        <v>0</v>
      </c>
      <c r="BF4" s="62">
        <f>SUMIF('Daily Sales'!$CY$11:$CY$560, BF$2, 'Daily Sales'!$D$11:$D$560)</f>
        <v>0</v>
      </c>
      <c r="BG4" s="62">
        <f>SUMIF('Daily Sales'!$CY$11:$CY$560, BG$2, 'Daily Sales'!$D$11:$D$560)</f>
        <v>0</v>
      </c>
      <c r="BH4" s="62">
        <f>SUMIF('Daily Sales'!$CY$11:$CY$560, BH$2, 'Daily Sales'!$D$11:$D$560)</f>
        <v>0</v>
      </c>
      <c r="BI4" s="62">
        <f>SUMIF('Daily Sales'!$CY$11:$CY$560, BI$2, 'Daily Sales'!$D$11:$D$560)</f>
        <v>0</v>
      </c>
      <c r="BJ4" s="62">
        <f>SUMIF('Daily Sales'!$CY$11:$CY$560, BJ$2, 'Daily Sales'!$D$11:$D$560)</f>
        <v>0</v>
      </c>
      <c r="BK4" s="62">
        <f>SUMIF('Daily Sales'!$CY$11:$CY$560, BK$2, 'Daily Sales'!$D$11:$D$560)</f>
        <v>0</v>
      </c>
      <c r="BL4" s="62">
        <f>SUMIF('Daily Sales'!$CY$11:$CY$560, BL$2, 'Daily Sales'!$D$11:$D$560)</f>
        <v>0</v>
      </c>
      <c r="BM4" s="62">
        <f>SUMIF('Daily Sales'!$CY$11:$CY$560, BM$2, 'Daily Sales'!$D$11:$D$560)</f>
        <v>0</v>
      </c>
      <c r="BN4" s="62">
        <f>SUMIF('Daily Sales'!$CY$11:$CY$560, BN$2, 'Daily Sales'!$D$11:$D$560)</f>
        <v>0</v>
      </c>
      <c r="BO4" s="62">
        <f>SUMIF('Daily Sales'!$CY$11:$CY$560, BO$2, 'Daily Sales'!$D$11:$D$560)</f>
        <v>0</v>
      </c>
      <c r="BP4" s="62">
        <f>SUMIF('Daily Sales'!$CY$11:$CY$560, BP$2, 'Daily Sales'!$D$11:$D$560)</f>
        <v>0</v>
      </c>
      <c r="BQ4" s="62">
        <f>SUMIF('Daily Sales'!$CY$11:$CY$560, BQ$2, 'Daily Sales'!$D$11:$D$560)</f>
        <v>0</v>
      </c>
      <c r="BR4" s="62">
        <f>SUMIF('Daily Sales'!$CY$11:$CY$560, BR$2, 'Daily Sales'!$D$11:$D$560)</f>
        <v>0</v>
      </c>
      <c r="BS4" s="63">
        <f>SUMIF('Daily Sales'!$CY$11:$CY$560, BS$2, 'Daily Sales'!$D$11:$D$560)</f>
        <v>0</v>
      </c>
      <c r="CA4" s="67" t="str">
        <f>$BB$2</f>
        <v>Jan 2020</v>
      </c>
      <c r="CB4" s="70">
        <f>SUM($BB$24:$BB$38)</f>
        <v>1700</v>
      </c>
      <c r="CC4" s="73">
        <f>SUM($BB$3:$BB$17)</f>
        <v>1035</v>
      </c>
      <c r="CD4" s="59">
        <f>ROUND($CB4/(1+$CD$2), 2)</f>
        <v>1416.67</v>
      </c>
      <c r="CE4" s="59">
        <f>$CB4-CD4</f>
        <v>283.32999999999993</v>
      </c>
      <c r="CF4" s="59">
        <f>ROUND($CC4/(1+$CD$2), 2)</f>
        <v>862.5</v>
      </c>
      <c r="CG4" s="60">
        <f>$CC4-CF4</f>
        <v>172.5</v>
      </c>
      <c r="CI4" s="43" t="str">
        <f>$CA4</f>
        <v>Jan 2020</v>
      </c>
      <c r="CJ4" s="58">
        <f>IF($CI$27=$CI$24, $CD4, IF($CI$27=$CI$25, $CB4, ""))</f>
        <v>1416.67</v>
      </c>
      <c r="CK4" s="60">
        <f>IF($CI$27=$CI$24, $CF4, IF($CI$27=$CI$25, $CC4, ""))</f>
        <v>862.5</v>
      </c>
    </row>
    <row r="5" spans="1:89" x14ac:dyDescent="0.25">
      <c r="A5" s="30"/>
      <c r="B5" s="30"/>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BA5" s="53" t="str">
        <f>IF(Settings!$Y21="", "", Settings!$Y21)</f>
        <v>Platform 3</v>
      </c>
      <c r="BB5" s="61">
        <f>SUMIF('Daily Sales'!$CZ$11:$CZ$560, BB$2, 'Daily Sales'!$E$11:$E$560)</f>
        <v>0</v>
      </c>
      <c r="BC5" s="62">
        <f>SUMIF('Daily Sales'!$CZ$11:$CZ$560, BC$2, 'Daily Sales'!$E$11:$E$560)</f>
        <v>345</v>
      </c>
      <c r="BD5" s="62">
        <f>SUMIF('Daily Sales'!$CZ$11:$CZ$560, BD$2, 'Daily Sales'!$E$11:$E$560)</f>
        <v>345</v>
      </c>
      <c r="BE5" s="62">
        <f>SUMIF('Daily Sales'!$CZ$11:$CZ$560, BE$2, 'Daily Sales'!$E$11:$E$560)</f>
        <v>390</v>
      </c>
      <c r="BF5" s="62">
        <f>SUMIF('Daily Sales'!$CZ$11:$CZ$560, BF$2, 'Daily Sales'!$E$11:$E$560)</f>
        <v>0</v>
      </c>
      <c r="BG5" s="62">
        <f>SUMIF('Daily Sales'!$CZ$11:$CZ$560, BG$2, 'Daily Sales'!$E$11:$E$560)</f>
        <v>0</v>
      </c>
      <c r="BH5" s="62">
        <f>SUMIF('Daily Sales'!$CZ$11:$CZ$560, BH$2, 'Daily Sales'!$E$11:$E$560)</f>
        <v>0</v>
      </c>
      <c r="BI5" s="62">
        <f>SUMIF('Daily Sales'!$CZ$11:$CZ$560, BI$2, 'Daily Sales'!$E$11:$E$560)</f>
        <v>0</v>
      </c>
      <c r="BJ5" s="62">
        <f>SUMIF('Daily Sales'!$CZ$11:$CZ$560, BJ$2, 'Daily Sales'!$E$11:$E$560)</f>
        <v>0</v>
      </c>
      <c r="BK5" s="62">
        <f>SUMIF('Daily Sales'!$CZ$11:$CZ$560, BK$2, 'Daily Sales'!$E$11:$E$560)</f>
        <v>0</v>
      </c>
      <c r="BL5" s="62">
        <f>SUMIF('Daily Sales'!$CZ$11:$CZ$560, BL$2, 'Daily Sales'!$E$11:$E$560)</f>
        <v>0</v>
      </c>
      <c r="BM5" s="62">
        <f>SUMIF('Daily Sales'!$CZ$11:$CZ$560, BM$2, 'Daily Sales'!$E$11:$E$560)</f>
        <v>0</v>
      </c>
      <c r="BN5" s="62">
        <f>SUMIF('Daily Sales'!$CZ$11:$CZ$560, BN$2, 'Daily Sales'!$E$11:$E$560)</f>
        <v>0</v>
      </c>
      <c r="BO5" s="62">
        <f>SUMIF('Daily Sales'!$CZ$11:$CZ$560, BO$2, 'Daily Sales'!$E$11:$E$560)</f>
        <v>0</v>
      </c>
      <c r="BP5" s="62">
        <f>SUMIF('Daily Sales'!$CZ$11:$CZ$560, BP$2, 'Daily Sales'!$E$11:$E$560)</f>
        <v>0</v>
      </c>
      <c r="BQ5" s="62">
        <f>SUMIF('Daily Sales'!$CZ$11:$CZ$560, BQ$2, 'Daily Sales'!$E$11:$E$560)</f>
        <v>0</v>
      </c>
      <c r="BR5" s="62">
        <f>SUMIF('Daily Sales'!$CZ$11:$CZ$560, BR$2, 'Daily Sales'!$E$11:$E$560)</f>
        <v>0</v>
      </c>
      <c r="BS5" s="63">
        <f>SUMIF('Daily Sales'!$CZ$11:$CZ$560, BS$2, 'Daily Sales'!$E$11:$E$560)</f>
        <v>0</v>
      </c>
      <c r="CA5" s="68" t="str">
        <f>$BC$2</f>
        <v>Feb 2020</v>
      </c>
      <c r="CB5" s="71">
        <f>SUM($BC$24:$BC$38)</f>
        <v>1750</v>
      </c>
      <c r="CC5" s="74">
        <f>SUM($BC$3:$BC$17)</f>
        <v>1380</v>
      </c>
      <c r="CD5" s="62">
        <f>ROUND($CB5/(1+$CD$2), 2)</f>
        <v>1458.33</v>
      </c>
      <c r="CE5" s="62">
        <f t="shared" ref="CE5:CE21" si="1">$CB5-CD5</f>
        <v>291.67000000000007</v>
      </c>
      <c r="CF5" s="62">
        <f t="shared" ref="CF5:CF21" si="2">ROUND($CC5/(1+$CD$2), 2)</f>
        <v>1150</v>
      </c>
      <c r="CG5" s="63">
        <f t="shared" ref="CG5:CG21" si="3">$CC5-CF5</f>
        <v>230</v>
      </c>
      <c r="CI5" s="44" t="str">
        <f t="shared" ref="CI5:CI21" si="4">$CA5</f>
        <v>Feb 2020</v>
      </c>
      <c r="CJ5" s="61">
        <f t="shared" ref="CJ5:CJ21" si="5">IF($CI$27=$CI$24, $CD5, IF($CI$27=$CI$25, $CB5, ""))</f>
        <v>1458.33</v>
      </c>
      <c r="CK5" s="63">
        <f t="shared" ref="CK5:CK21" si="6">IF($CI$27=$CI$24, $CF5, IF($CI$27=$CI$25, $CC5, ""))</f>
        <v>1150</v>
      </c>
    </row>
    <row r="6" spans="1:89" x14ac:dyDescent="0.25">
      <c r="A6" s="30"/>
      <c r="B6" s="30"/>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BA6" s="53" t="str">
        <f>IF(Settings!$Y22="", "", Settings!$Y22)</f>
        <v>Platform 4</v>
      </c>
      <c r="BB6" s="61">
        <f>SUMIF('Daily Sales'!$DA$11:$DA$560, BB$2, 'Daily Sales'!$F$11:$F$560)</f>
        <v>345</v>
      </c>
      <c r="BC6" s="62">
        <f>SUMIF('Daily Sales'!$DA$11:$DA$560, BC$2, 'Daily Sales'!$F$11:$F$560)</f>
        <v>335</v>
      </c>
      <c r="BD6" s="62">
        <f>SUMIF('Daily Sales'!$DA$11:$DA$560, BD$2, 'Daily Sales'!$F$11:$F$560)</f>
        <v>380</v>
      </c>
      <c r="BE6" s="62">
        <f>SUMIF('Daily Sales'!$DA$11:$DA$560, BE$2, 'Daily Sales'!$F$11:$F$560)</f>
        <v>0</v>
      </c>
      <c r="BF6" s="62">
        <f>SUMIF('Daily Sales'!$DA$11:$DA$560, BF$2, 'Daily Sales'!$F$11:$F$560)</f>
        <v>0</v>
      </c>
      <c r="BG6" s="62">
        <f>SUMIF('Daily Sales'!$DA$11:$DA$560, BG$2, 'Daily Sales'!$F$11:$F$560)</f>
        <v>0</v>
      </c>
      <c r="BH6" s="62">
        <f>SUMIF('Daily Sales'!$DA$11:$DA$560, BH$2, 'Daily Sales'!$F$11:$F$560)</f>
        <v>0</v>
      </c>
      <c r="BI6" s="62">
        <f>SUMIF('Daily Sales'!$DA$11:$DA$560, BI$2, 'Daily Sales'!$F$11:$F$560)</f>
        <v>0</v>
      </c>
      <c r="BJ6" s="62">
        <f>SUMIF('Daily Sales'!$DA$11:$DA$560, BJ$2, 'Daily Sales'!$F$11:$F$560)</f>
        <v>0</v>
      </c>
      <c r="BK6" s="62">
        <f>SUMIF('Daily Sales'!$DA$11:$DA$560, BK$2, 'Daily Sales'!$F$11:$F$560)</f>
        <v>0</v>
      </c>
      <c r="BL6" s="62">
        <f>SUMIF('Daily Sales'!$DA$11:$DA$560, BL$2, 'Daily Sales'!$F$11:$F$560)</f>
        <v>0</v>
      </c>
      <c r="BM6" s="62">
        <f>SUMIF('Daily Sales'!$DA$11:$DA$560, BM$2, 'Daily Sales'!$F$11:$F$560)</f>
        <v>0</v>
      </c>
      <c r="BN6" s="62">
        <f>SUMIF('Daily Sales'!$DA$11:$DA$560, BN$2, 'Daily Sales'!$F$11:$F$560)</f>
        <v>0</v>
      </c>
      <c r="BO6" s="62">
        <f>SUMIF('Daily Sales'!$DA$11:$DA$560, BO$2, 'Daily Sales'!$F$11:$F$560)</f>
        <v>0</v>
      </c>
      <c r="BP6" s="62">
        <f>SUMIF('Daily Sales'!$DA$11:$DA$560, BP$2, 'Daily Sales'!$F$11:$F$560)</f>
        <v>0</v>
      </c>
      <c r="BQ6" s="62">
        <f>SUMIF('Daily Sales'!$DA$11:$DA$560, BQ$2, 'Daily Sales'!$F$11:$F$560)</f>
        <v>0</v>
      </c>
      <c r="BR6" s="62">
        <f>SUMIF('Daily Sales'!$DA$11:$DA$560, BR$2, 'Daily Sales'!$F$11:$F$560)</f>
        <v>0</v>
      </c>
      <c r="BS6" s="63">
        <f>SUMIF('Daily Sales'!$DA$11:$DA$560, BS$2, 'Daily Sales'!$F$11:$F$560)</f>
        <v>0</v>
      </c>
      <c r="CA6" s="68" t="str">
        <f>$BD$2</f>
        <v>Mar 2020</v>
      </c>
      <c r="CB6" s="71">
        <f>SUM($BD$24:$BD$38)</f>
        <v>1855</v>
      </c>
      <c r="CC6" s="74">
        <f>SUM($BD$3:$BD$17)</f>
        <v>1770</v>
      </c>
      <c r="CD6" s="62">
        <f t="shared" ref="CD6:CD21" si="7">ROUND($CB6/(1+$CD$2), 2)</f>
        <v>1545.83</v>
      </c>
      <c r="CE6" s="62">
        <f t="shared" si="1"/>
        <v>309.17000000000007</v>
      </c>
      <c r="CF6" s="62">
        <f t="shared" si="2"/>
        <v>1475</v>
      </c>
      <c r="CG6" s="63">
        <f t="shared" si="3"/>
        <v>295</v>
      </c>
      <c r="CI6" s="44" t="str">
        <f t="shared" si="4"/>
        <v>Mar 2020</v>
      </c>
      <c r="CJ6" s="61">
        <f t="shared" si="5"/>
        <v>1545.83</v>
      </c>
      <c r="CK6" s="63">
        <f t="shared" si="6"/>
        <v>1475</v>
      </c>
    </row>
    <row r="7" spans="1:89" x14ac:dyDescent="0.25">
      <c r="A7" s="30"/>
      <c r="B7" s="30"/>
      <c r="C7" s="30"/>
      <c r="D7" s="30"/>
      <c r="E7" s="30"/>
      <c r="F7" s="30"/>
      <c r="G7" s="30"/>
      <c r="H7" s="30"/>
      <c r="I7" s="30"/>
      <c r="J7" s="30"/>
      <c r="K7" s="30"/>
      <c r="L7" s="30"/>
      <c r="M7" s="30"/>
      <c r="N7" s="30"/>
      <c r="O7" s="30"/>
      <c r="P7" s="30"/>
      <c r="Q7" s="30"/>
      <c r="R7" s="30"/>
      <c r="S7" s="30"/>
      <c r="T7" s="30"/>
      <c r="U7" s="30"/>
      <c r="V7" s="30"/>
      <c r="W7" s="30"/>
      <c r="X7" s="30"/>
      <c r="Y7" s="30"/>
      <c r="Z7" s="30"/>
      <c r="AA7" s="30"/>
      <c r="AB7" s="30"/>
      <c r="AC7" s="30"/>
      <c r="AD7" s="30"/>
      <c r="AE7" s="30"/>
      <c r="AF7" s="30"/>
      <c r="AG7" s="30"/>
      <c r="AH7" s="30"/>
      <c r="AI7" s="30"/>
      <c r="AJ7" s="30"/>
      <c r="AK7" s="30"/>
      <c r="AL7" s="30"/>
      <c r="AM7" s="30"/>
      <c r="AN7" s="30"/>
      <c r="AO7" s="30"/>
      <c r="AP7" s="30"/>
      <c r="AQ7" s="30"/>
      <c r="AR7" s="30"/>
      <c r="AS7" s="30"/>
      <c r="AT7" s="30"/>
      <c r="BA7" s="53" t="str">
        <f>IF(Settings!$Y23="", "", Settings!$Y23)</f>
        <v>Platform 5</v>
      </c>
      <c r="BB7" s="61">
        <f>SUMIF('Daily Sales'!$DB$11:$DB$560, BB$2, 'Daily Sales'!$G$11:$G$560)</f>
        <v>0</v>
      </c>
      <c r="BC7" s="62">
        <f>SUMIF('Daily Sales'!$DB$11:$DB$560, BC$2, 'Daily Sales'!$G$11:$G$560)</f>
        <v>0</v>
      </c>
      <c r="BD7" s="62">
        <f>SUMIF('Daily Sales'!$DB$11:$DB$560, BD$2, 'Daily Sales'!$G$11:$G$560)</f>
        <v>320</v>
      </c>
      <c r="BE7" s="62">
        <f>SUMIF('Daily Sales'!$DB$11:$DB$560, BE$2, 'Daily Sales'!$G$11:$G$560)</f>
        <v>370</v>
      </c>
      <c r="BF7" s="62">
        <f>SUMIF('Daily Sales'!$DB$11:$DB$560, BF$2, 'Daily Sales'!$G$11:$G$560)</f>
        <v>360</v>
      </c>
      <c r="BG7" s="62">
        <f>SUMIF('Daily Sales'!$DB$11:$DB$560, BG$2, 'Daily Sales'!$G$11:$G$560)</f>
        <v>0</v>
      </c>
      <c r="BH7" s="62">
        <f>SUMIF('Daily Sales'!$DB$11:$DB$560, BH$2, 'Daily Sales'!$G$11:$G$560)</f>
        <v>0</v>
      </c>
      <c r="BI7" s="62">
        <f>SUMIF('Daily Sales'!$DB$11:$DB$560, BI$2, 'Daily Sales'!$G$11:$G$560)</f>
        <v>0</v>
      </c>
      <c r="BJ7" s="62">
        <f>SUMIF('Daily Sales'!$DB$11:$DB$560, BJ$2, 'Daily Sales'!$G$11:$G$560)</f>
        <v>0</v>
      </c>
      <c r="BK7" s="62">
        <f>SUMIF('Daily Sales'!$DB$11:$DB$560, BK$2, 'Daily Sales'!$G$11:$G$560)</f>
        <v>0</v>
      </c>
      <c r="BL7" s="62">
        <f>SUMIF('Daily Sales'!$DB$11:$DB$560, BL$2, 'Daily Sales'!$G$11:$G$560)</f>
        <v>0</v>
      </c>
      <c r="BM7" s="62">
        <f>SUMIF('Daily Sales'!$DB$11:$DB$560, BM$2, 'Daily Sales'!$G$11:$G$560)</f>
        <v>0</v>
      </c>
      <c r="BN7" s="62">
        <f>SUMIF('Daily Sales'!$DB$11:$DB$560, BN$2, 'Daily Sales'!$G$11:$G$560)</f>
        <v>0</v>
      </c>
      <c r="BO7" s="62">
        <f>SUMIF('Daily Sales'!$DB$11:$DB$560, BO$2, 'Daily Sales'!$G$11:$G$560)</f>
        <v>0</v>
      </c>
      <c r="BP7" s="62">
        <f>SUMIF('Daily Sales'!$DB$11:$DB$560, BP$2, 'Daily Sales'!$G$11:$G$560)</f>
        <v>0</v>
      </c>
      <c r="BQ7" s="62">
        <f>SUMIF('Daily Sales'!$DB$11:$DB$560, BQ$2, 'Daily Sales'!$G$11:$G$560)</f>
        <v>0</v>
      </c>
      <c r="BR7" s="62">
        <f>SUMIF('Daily Sales'!$DB$11:$DB$560, BR$2, 'Daily Sales'!$G$11:$G$560)</f>
        <v>0</v>
      </c>
      <c r="BS7" s="63">
        <f>SUMIF('Daily Sales'!$DB$11:$DB$560, BS$2, 'Daily Sales'!$G$11:$G$560)</f>
        <v>0</v>
      </c>
      <c r="CA7" s="68" t="str">
        <f>$BE$2</f>
        <v>Apr 2020</v>
      </c>
      <c r="CB7" s="71">
        <f>SUM($BE$24:$BE$38)</f>
        <v>0</v>
      </c>
      <c r="CC7" s="74">
        <f>SUM($BE$3:$BE$17)</f>
        <v>760</v>
      </c>
      <c r="CD7" s="62">
        <f t="shared" si="7"/>
        <v>0</v>
      </c>
      <c r="CE7" s="62">
        <f t="shared" si="1"/>
        <v>0</v>
      </c>
      <c r="CF7" s="62">
        <f t="shared" si="2"/>
        <v>633.33000000000004</v>
      </c>
      <c r="CG7" s="63">
        <f t="shared" si="3"/>
        <v>126.66999999999996</v>
      </c>
      <c r="CI7" s="44" t="str">
        <f t="shared" si="4"/>
        <v>Apr 2020</v>
      </c>
      <c r="CJ7" s="61">
        <f t="shared" si="5"/>
        <v>0</v>
      </c>
      <c r="CK7" s="63">
        <f t="shared" si="6"/>
        <v>633.33000000000004</v>
      </c>
    </row>
    <row r="8" spans="1:89" x14ac:dyDescent="0.25">
      <c r="A8" s="30"/>
      <c r="B8" s="30"/>
      <c r="C8" s="30"/>
      <c r="D8" s="30"/>
      <c r="E8" s="30"/>
      <c r="F8" s="30"/>
      <c r="G8" s="30"/>
      <c r="H8" s="30"/>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BA8" s="53" t="str">
        <f>IF(Settings!$Y24="", "", Settings!$Y24)</f>
        <v/>
      </c>
      <c r="BB8" s="61">
        <f>SUMIF('Daily Sales'!$DC$11:$DC$560, BB$2, 'Daily Sales'!$H$11:$H$560)</f>
        <v>0</v>
      </c>
      <c r="BC8" s="62">
        <f>SUMIF('Daily Sales'!$DC$11:$DC$560, BC$2, 'Daily Sales'!$H$11:$H$560)</f>
        <v>0</v>
      </c>
      <c r="BD8" s="62">
        <f>SUMIF('Daily Sales'!$DC$11:$DC$560, BD$2, 'Daily Sales'!$H$11:$H$560)</f>
        <v>0</v>
      </c>
      <c r="BE8" s="62">
        <f>SUMIF('Daily Sales'!$DC$11:$DC$560, BE$2, 'Daily Sales'!$H$11:$H$560)</f>
        <v>0</v>
      </c>
      <c r="BF8" s="62">
        <f>SUMIF('Daily Sales'!$DC$11:$DC$560, BF$2, 'Daily Sales'!$H$11:$H$560)</f>
        <v>0</v>
      </c>
      <c r="BG8" s="62">
        <f>SUMIF('Daily Sales'!$DC$11:$DC$560, BG$2, 'Daily Sales'!$H$11:$H$560)</f>
        <v>0</v>
      </c>
      <c r="BH8" s="62">
        <f>SUMIF('Daily Sales'!$DC$11:$DC$560, BH$2, 'Daily Sales'!$H$11:$H$560)</f>
        <v>0</v>
      </c>
      <c r="BI8" s="62">
        <f>SUMIF('Daily Sales'!$DC$11:$DC$560, BI$2, 'Daily Sales'!$H$11:$H$560)</f>
        <v>0</v>
      </c>
      <c r="BJ8" s="62">
        <f>SUMIF('Daily Sales'!$DC$11:$DC$560, BJ$2, 'Daily Sales'!$H$11:$H$560)</f>
        <v>0</v>
      </c>
      <c r="BK8" s="62">
        <f>SUMIF('Daily Sales'!$DC$11:$DC$560, BK$2, 'Daily Sales'!$H$11:$H$560)</f>
        <v>0</v>
      </c>
      <c r="BL8" s="62">
        <f>SUMIF('Daily Sales'!$DC$11:$DC$560, BL$2, 'Daily Sales'!$H$11:$H$560)</f>
        <v>0</v>
      </c>
      <c r="BM8" s="62">
        <f>SUMIF('Daily Sales'!$DC$11:$DC$560, BM$2, 'Daily Sales'!$H$11:$H$560)</f>
        <v>0</v>
      </c>
      <c r="BN8" s="62">
        <f>SUMIF('Daily Sales'!$DC$11:$DC$560, BN$2, 'Daily Sales'!$H$11:$H$560)</f>
        <v>0</v>
      </c>
      <c r="BO8" s="62">
        <f>SUMIF('Daily Sales'!$DC$11:$DC$560, BO$2, 'Daily Sales'!$H$11:$H$560)</f>
        <v>0</v>
      </c>
      <c r="BP8" s="62">
        <f>SUMIF('Daily Sales'!$DC$11:$DC$560, BP$2, 'Daily Sales'!$H$11:$H$560)</f>
        <v>0</v>
      </c>
      <c r="BQ8" s="62">
        <f>SUMIF('Daily Sales'!$DC$11:$DC$560, BQ$2, 'Daily Sales'!$H$11:$H$560)</f>
        <v>0</v>
      </c>
      <c r="BR8" s="62">
        <f>SUMIF('Daily Sales'!$DC$11:$DC$560, BR$2, 'Daily Sales'!$H$11:$H$560)</f>
        <v>0</v>
      </c>
      <c r="BS8" s="63">
        <f>SUMIF('Daily Sales'!$DC$11:$DC$560, BS$2, 'Daily Sales'!$H$11:$H$560)</f>
        <v>0</v>
      </c>
      <c r="CA8" s="68" t="str">
        <f>$BF$2</f>
        <v>May 2020</v>
      </c>
      <c r="CB8" s="71">
        <f>SUM($BF$24:$BF$38)</f>
        <v>0</v>
      </c>
      <c r="CC8" s="74">
        <f>SUM($BF$3:$BF$17)</f>
        <v>360</v>
      </c>
      <c r="CD8" s="62">
        <f t="shared" si="7"/>
        <v>0</v>
      </c>
      <c r="CE8" s="62">
        <f t="shared" si="1"/>
        <v>0</v>
      </c>
      <c r="CF8" s="62">
        <f t="shared" si="2"/>
        <v>300</v>
      </c>
      <c r="CG8" s="63">
        <f t="shared" si="3"/>
        <v>60</v>
      </c>
      <c r="CI8" s="44" t="str">
        <f t="shared" si="4"/>
        <v>May 2020</v>
      </c>
      <c r="CJ8" s="61">
        <f t="shared" si="5"/>
        <v>0</v>
      </c>
      <c r="CK8" s="63">
        <f t="shared" si="6"/>
        <v>300</v>
      </c>
    </row>
    <row r="9" spans="1:89" x14ac:dyDescent="0.25">
      <c r="A9" s="30"/>
      <c r="B9" s="30"/>
      <c r="C9" s="30"/>
      <c r="D9" s="30"/>
      <c r="E9" s="30"/>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BA9" s="53" t="str">
        <f>IF(Settings!$Y25="", "", Settings!$Y25)</f>
        <v/>
      </c>
      <c r="BB9" s="61">
        <f>SUMIF('Daily Sales'!$DD$11:$DD$560, BB$2, 'Daily Sales'!$I$11:$I$560)</f>
        <v>0</v>
      </c>
      <c r="BC9" s="62">
        <f>SUMIF('Daily Sales'!$DD$11:$DD$560, BC$2, 'Daily Sales'!$I$11:$I$560)</f>
        <v>0</v>
      </c>
      <c r="BD9" s="62">
        <f>SUMIF('Daily Sales'!$DD$11:$DD$560, BD$2, 'Daily Sales'!$I$11:$I$560)</f>
        <v>0</v>
      </c>
      <c r="BE9" s="62">
        <f>SUMIF('Daily Sales'!$DD$11:$DD$560, BE$2, 'Daily Sales'!$I$11:$I$560)</f>
        <v>0</v>
      </c>
      <c r="BF9" s="62">
        <f>SUMIF('Daily Sales'!$DD$11:$DD$560, BF$2, 'Daily Sales'!$I$11:$I$560)</f>
        <v>0</v>
      </c>
      <c r="BG9" s="62">
        <f>SUMIF('Daily Sales'!$DD$11:$DD$560, BG$2, 'Daily Sales'!$I$11:$I$560)</f>
        <v>0</v>
      </c>
      <c r="BH9" s="62">
        <f>SUMIF('Daily Sales'!$DD$11:$DD$560, BH$2, 'Daily Sales'!$I$11:$I$560)</f>
        <v>0</v>
      </c>
      <c r="BI9" s="62">
        <f>SUMIF('Daily Sales'!$DD$11:$DD$560, BI$2, 'Daily Sales'!$I$11:$I$560)</f>
        <v>0</v>
      </c>
      <c r="BJ9" s="62">
        <f>SUMIF('Daily Sales'!$DD$11:$DD$560, BJ$2, 'Daily Sales'!$I$11:$I$560)</f>
        <v>0</v>
      </c>
      <c r="BK9" s="62">
        <f>SUMIF('Daily Sales'!$DD$11:$DD$560, BK$2, 'Daily Sales'!$I$11:$I$560)</f>
        <v>0</v>
      </c>
      <c r="BL9" s="62">
        <f>SUMIF('Daily Sales'!$DD$11:$DD$560, BL$2, 'Daily Sales'!$I$11:$I$560)</f>
        <v>0</v>
      </c>
      <c r="BM9" s="62">
        <f>SUMIF('Daily Sales'!$DD$11:$DD$560, BM$2, 'Daily Sales'!$I$11:$I$560)</f>
        <v>0</v>
      </c>
      <c r="BN9" s="62">
        <f>SUMIF('Daily Sales'!$DD$11:$DD$560, BN$2, 'Daily Sales'!$I$11:$I$560)</f>
        <v>0</v>
      </c>
      <c r="BO9" s="62">
        <f>SUMIF('Daily Sales'!$DD$11:$DD$560, BO$2, 'Daily Sales'!$I$11:$I$560)</f>
        <v>0</v>
      </c>
      <c r="BP9" s="62">
        <f>SUMIF('Daily Sales'!$DD$11:$DD$560, BP$2, 'Daily Sales'!$I$11:$I$560)</f>
        <v>0</v>
      </c>
      <c r="BQ9" s="62">
        <f>SUMIF('Daily Sales'!$DD$11:$DD$560, BQ$2, 'Daily Sales'!$I$11:$I$560)</f>
        <v>0</v>
      </c>
      <c r="BR9" s="62">
        <f>SUMIF('Daily Sales'!$DD$11:$DD$560, BR$2, 'Daily Sales'!$I$11:$I$560)</f>
        <v>0</v>
      </c>
      <c r="BS9" s="63">
        <f>SUMIF('Daily Sales'!$DD$11:$DD$560, BS$2, 'Daily Sales'!$I$11:$I$560)</f>
        <v>0</v>
      </c>
      <c r="CA9" s="68" t="str">
        <f>$BG$2</f>
        <v>Jun 2020</v>
      </c>
      <c r="CB9" s="71">
        <f>SUM($BG$24:$BG$38)</f>
        <v>0</v>
      </c>
      <c r="CC9" s="74">
        <f>SUM($BG$3:$BG$17)</f>
        <v>0</v>
      </c>
      <c r="CD9" s="62">
        <f t="shared" si="7"/>
        <v>0</v>
      </c>
      <c r="CE9" s="62">
        <f t="shared" si="1"/>
        <v>0</v>
      </c>
      <c r="CF9" s="62">
        <f t="shared" si="2"/>
        <v>0</v>
      </c>
      <c r="CG9" s="63">
        <f t="shared" si="3"/>
        <v>0</v>
      </c>
      <c r="CI9" s="44" t="str">
        <f t="shared" si="4"/>
        <v>Jun 2020</v>
      </c>
      <c r="CJ9" s="61">
        <f t="shared" si="5"/>
        <v>0</v>
      </c>
      <c r="CK9" s="63">
        <f t="shared" si="6"/>
        <v>0</v>
      </c>
    </row>
    <row r="10" spans="1:89" x14ac:dyDescent="0.25">
      <c r="A10" s="30"/>
      <c r="B10" s="30"/>
      <c r="C10" s="30"/>
      <c r="D10" s="30"/>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BA10" s="53" t="str">
        <f>IF(Settings!$Y26="", "", Settings!$Y26)</f>
        <v/>
      </c>
      <c r="BB10" s="61">
        <f>SUMIF('Daily Sales'!$DE$11:$DE$560, BB$2, 'Daily Sales'!$J$11:$J$560)</f>
        <v>0</v>
      </c>
      <c r="BC10" s="62">
        <f>SUMIF('Daily Sales'!$DE$11:$DE$560, BC$2, 'Daily Sales'!$J$11:$J$560)</f>
        <v>0</v>
      </c>
      <c r="BD10" s="62">
        <f>SUMIF('Daily Sales'!$DE$11:$DE$560, BD$2, 'Daily Sales'!$J$11:$J$560)</f>
        <v>0</v>
      </c>
      <c r="BE10" s="62">
        <f>SUMIF('Daily Sales'!$DE$11:$DE$560, BE$2, 'Daily Sales'!$J$11:$J$560)</f>
        <v>0</v>
      </c>
      <c r="BF10" s="62">
        <f>SUMIF('Daily Sales'!$DE$11:$DE$560, BF$2, 'Daily Sales'!$J$11:$J$560)</f>
        <v>0</v>
      </c>
      <c r="BG10" s="62">
        <f>SUMIF('Daily Sales'!$DE$11:$DE$560, BG$2, 'Daily Sales'!$J$11:$J$560)</f>
        <v>0</v>
      </c>
      <c r="BH10" s="62">
        <f>SUMIF('Daily Sales'!$DE$11:$DE$560, BH$2, 'Daily Sales'!$J$11:$J$560)</f>
        <v>0</v>
      </c>
      <c r="BI10" s="62">
        <f>SUMIF('Daily Sales'!$DE$11:$DE$560, BI$2, 'Daily Sales'!$J$11:$J$560)</f>
        <v>0</v>
      </c>
      <c r="BJ10" s="62">
        <f>SUMIF('Daily Sales'!$DE$11:$DE$560, BJ$2, 'Daily Sales'!$J$11:$J$560)</f>
        <v>0</v>
      </c>
      <c r="BK10" s="62">
        <f>SUMIF('Daily Sales'!$DE$11:$DE$560, BK$2, 'Daily Sales'!$J$11:$J$560)</f>
        <v>0</v>
      </c>
      <c r="BL10" s="62">
        <f>SUMIF('Daily Sales'!$DE$11:$DE$560, BL$2, 'Daily Sales'!$J$11:$J$560)</f>
        <v>0</v>
      </c>
      <c r="BM10" s="62">
        <f>SUMIF('Daily Sales'!$DE$11:$DE$560, BM$2, 'Daily Sales'!$J$11:$J$560)</f>
        <v>0</v>
      </c>
      <c r="BN10" s="62">
        <f>SUMIF('Daily Sales'!$DE$11:$DE$560, BN$2, 'Daily Sales'!$J$11:$J$560)</f>
        <v>0</v>
      </c>
      <c r="BO10" s="62">
        <f>SUMIF('Daily Sales'!$DE$11:$DE$560, BO$2, 'Daily Sales'!$J$11:$J$560)</f>
        <v>0</v>
      </c>
      <c r="BP10" s="62">
        <f>SUMIF('Daily Sales'!$DE$11:$DE$560, BP$2, 'Daily Sales'!$J$11:$J$560)</f>
        <v>0</v>
      </c>
      <c r="BQ10" s="62">
        <f>SUMIF('Daily Sales'!$DE$11:$DE$560, BQ$2, 'Daily Sales'!$J$11:$J$560)</f>
        <v>0</v>
      </c>
      <c r="BR10" s="62">
        <f>SUMIF('Daily Sales'!$DE$11:$DE$560, BR$2, 'Daily Sales'!$J$11:$J$560)</f>
        <v>0</v>
      </c>
      <c r="BS10" s="63">
        <f>SUMIF('Daily Sales'!$DE$11:$DE$560, BS$2, 'Daily Sales'!$J$11:$J$560)</f>
        <v>0</v>
      </c>
      <c r="CA10" s="68" t="str">
        <f>$BH$2</f>
        <v>Jul 2020</v>
      </c>
      <c r="CB10" s="71">
        <f>SUM($BH$24:$BH$38)</f>
        <v>0</v>
      </c>
      <c r="CC10" s="74">
        <f>SUM($BH$3:$BH$17)</f>
        <v>0</v>
      </c>
      <c r="CD10" s="62">
        <f t="shared" si="7"/>
        <v>0</v>
      </c>
      <c r="CE10" s="62">
        <f t="shared" si="1"/>
        <v>0</v>
      </c>
      <c r="CF10" s="62">
        <f t="shared" si="2"/>
        <v>0</v>
      </c>
      <c r="CG10" s="63">
        <f t="shared" si="3"/>
        <v>0</v>
      </c>
      <c r="CI10" s="44" t="str">
        <f t="shared" si="4"/>
        <v>Jul 2020</v>
      </c>
      <c r="CJ10" s="61">
        <f t="shared" si="5"/>
        <v>0</v>
      </c>
      <c r="CK10" s="63">
        <f t="shared" si="6"/>
        <v>0</v>
      </c>
    </row>
    <row r="11" spans="1:89" x14ac:dyDescent="0.25">
      <c r="A11" s="30"/>
      <c r="B11" s="30"/>
      <c r="C11" s="30"/>
      <c r="D11" s="30"/>
      <c r="E11" s="30"/>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BA11" s="53" t="str">
        <f>IF(Settings!$Y27="", "", Settings!$Y27)</f>
        <v/>
      </c>
      <c r="BB11" s="61">
        <f>SUMIF('Daily Sales'!$DF$11:$DF$560, BB$2, 'Daily Sales'!$K$11:$K$560)</f>
        <v>0</v>
      </c>
      <c r="BC11" s="62">
        <f>SUMIF('Daily Sales'!$DF$11:$DF$560, BC$2, 'Daily Sales'!$K$11:$K$560)</f>
        <v>0</v>
      </c>
      <c r="BD11" s="62">
        <f>SUMIF('Daily Sales'!$DF$11:$DF$560, BD$2, 'Daily Sales'!$K$11:$K$560)</f>
        <v>0</v>
      </c>
      <c r="BE11" s="62">
        <f>SUMIF('Daily Sales'!$DF$11:$DF$560, BE$2, 'Daily Sales'!$K$11:$K$560)</f>
        <v>0</v>
      </c>
      <c r="BF11" s="62">
        <f>SUMIF('Daily Sales'!$DF$11:$DF$560, BF$2, 'Daily Sales'!$K$11:$K$560)</f>
        <v>0</v>
      </c>
      <c r="BG11" s="62">
        <f>SUMIF('Daily Sales'!$DF$11:$DF$560, BG$2, 'Daily Sales'!$K$11:$K$560)</f>
        <v>0</v>
      </c>
      <c r="BH11" s="62">
        <f>SUMIF('Daily Sales'!$DF$11:$DF$560, BH$2, 'Daily Sales'!$K$11:$K$560)</f>
        <v>0</v>
      </c>
      <c r="BI11" s="62">
        <f>SUMIF('Daily Sales'!$DF$11:$DF$560, BI$2, 'Daily Sales'!$K$11:$K$560)</f>
        <v>0</v>
      </c>
      <c r="BJ11" s="62">
        <f>SUMIF('Daily Sales'!$DF$11:$DF$560, BJ$2, 'Daily Sales'!$K$11:$K$560)</f>
        <v>0</v>
      </c>
      <c r="BK11" s="62">
        <f>SUMIF('Daily Sales'!$DF$11:$DF$560, BK$2, 'Daily Sales'!$K$11:$K$560)</f>
        <v>0</v>
      </c>
      <c r="BL11" s="62">
        <f>SUMIF('Daily Sales'!$DF$11:$DF$560, BL$2, 'Daily Sales'!$K$11:$K$560)</f>
        <v>0</v>
      </c>
      <c r="BM11" s="62">
        <f>SUMIF('Daily Sales'!$DF$11:$DF$560, BM$2, 'Daily Sales'!$K$11:$K$560)</f>
        <v>0</v>
      </c>
      <c r="BN11" s="62">
        <f>SUMIF('Daily Sales'!$DF$11:$DF$560, BN$2, 'Daily Sales'!$K$11:$K$560)</f>
        <v>0</v>
      </c>
      <c r="BO11" s="62">
        <f>SUMIF('Daily Sales'!$DF$11:$DF$560, BO$2, 'Daily Sales'!$K$11:$K$560)</f>
        <v>0</v>
      </c>
      <c r="BP11" s="62">
        <f>SUMIF('Daily Sales'!$DF$11:$DF$560, BP$2, 'Daily Sales'!$K$11:$K$560)</f>
        <v>0</v>
      </c>
      <c r="BQ11" s="62">
        <f>SUMIF('Daily Sales'!$DF$11:$DF$560, BQ$2, 'Daily Sales'!$K$11:$K$560)</f>
        <v>0</v>
      </c>
      <c r="BR11" s="62">
        <f>SUMIF('Daily Sales'!$DF$11:$DF$560, BR$2, 'Daily Sales'!$K$11:$K$560)</f>
        <v>0</v>
      </c>
      <c r="BS11" s="63">
        <f>SUMIF('Daily Sales'!$DF$11:$DF$560, BS$2, 'Daily Sales'!$K$11:$K$560)</f>
        <v>0</v>
      </c>
      <c r="CA11" s="68" t="str">
        <f>$BI$2</f>
        <v>Aug 2020</v>
      </c>
      <c r="CB11" s="71">
        <f>SUM($BI$24:$BI$38)</f>
        <v>0</v>
      </c>
      <c r="CC11" s="74">
        <f>SUM($BI$3:$BI$17)</f>
        <v>0</v>
      </c>
      <c r="CD11" s="62">
        <f t="shared" si="7"/>
        <v>0</v>
      </c>
      <c r="CE11" s="62">
        <f t="shared" si="1"/>
        <v>0</v>
      </c>
      <c r="CF11" s="62">
        <f t="shared" si="2"/>
        <v>0</v>
      </c>
      <c r="CG11" s="63">
        <f t="shared" si="3"/>
        <v>0</v>
      </c>
      <c r="CI11" s="44" t="str">
        <f t="shared" si="4"/>
        <v>Aug 2020</v>
      </c>
      <c r="CJ11" s="61">
        <f t="shared" si="5"/>
        <v>0</v>
      </c>
      <c r="CK11" s="63">
        <f t="shared" si="6"/>
        <v>0</v>
      </c>
    </row>
    <row r="12" spans="1:89" x14ac:dyDescent="0.25">
      <c r="A12" s="30"/>
      <c r="B12" s="30"/>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BA12" s="53" t="str">
        <f>IF(Settings!$Y28="", "", Settings!$Y28)</f>
        <v/>
      </c>
      <c r="BB12" s="61">
        <f>SUMIF('Daily Sales'!$DG$11:$DG$560, BB$2, 'Daily Sales'!$L$11:$L$560)</f>
        <v>0</v>
      </c>
      <c r="BC12" s="62">
        <f>SUMIF('Daily Sales'!$DG$11:$DG$560, BC$2, 'Daily Sales'!$L$11:$L$560)</f>
        <v>0</v>
      </c>
      <c r="BD12" s="62">
        <f>SUMIF('Daily Sales'!$DG$11:$DG$560, BD$2, 'Daily Sales'!$L$11:$L$560)</f>
        <v>0</v>
      </c>
      <c r="BE12" s="62">
        <f>SUMIF('Daily Sales'!$DG$11:$DG$560, BE$2, 'Daily Sales'!$L$11:$L$560)</f>
        <v>0</v>
      </c>
      <c r="BF12" s="62">
        <f>SUMIF('Daily Sales'!$DG$11:$DG$560, BF$2, 'Daily Sales'!$L$11:$L$560)</f>
        <v>0</v>
      </c>
      <c r="BG12" s="62">
        <f>SUMIF('Daily Sales'!$DG$11:$DG$560, BG$2, 'Daily Sales'!$L$11:$L$560)</f>
        <v>0</v>
      </c>
      <c r="BH12" s="62">
        <f>SUMIF('Daily Sales'!$DG$11:$DG$560, BH$2, 'Daily Sales'!$L$11:$L$560)</f>
        <v>0</v>
      </c>
      <c r="BI12" s="62">
        <f>SUMIF('Daily Sales'!$DG$11:$DG$560, BI$2, 'Daily Sales'!$L$11:$L$560)</f>
        <v>0</v>
      </c>
      <c r="BJ12" s="62">
        <f>SUMIF('Daily Sales'!$DG$11:$DG$560, BJ$2, 'Daily Sales'!$L$11:$L$560)</f>
        <v>0</v>
      </c>
      <c r="BK12" s="62">
        <f>SUMIF('Daily Sales'!$DG$11:$DG$560, BK$2, 'Daily Sales'!$L$11:$L$560)</f>
        <v>0</v>
      </c>
      <c r="BL12" s="62">
        <f>SUMIF('Daily Sales'!$DG$11:$DG$560, BL$2, 'Daily Sales'!$L$11:$L$560)</f>
        <v>0</v>
      </c>
      <c r="BM12" s="62">
        <f>SUMIF('Daily Sales'!$DG$11:$DG$560, BM$2, 'Daily Sales'!$L$11:$L$560)</f>
        <v>0</v>
      </c>
      <c r="BN12" s="62">
        <f>SUMIF('Daily Sales'!$DG$11:$DG$560, BN$2, 'Daily Sales'!$L$11:$L$560)</f>
        <v>0</v>
      </c>
      <c r="BO12" s="62">
        <f>SUMIF('Daily Sales'!$DG$11:$DG$560, BO$2, 'Daily Sales'!$L$11:$L$560)</f>
        <v>0</v>
      </c>
      <c r="BP12" s="62">
        <f>SUMIF('Daily Sales'!$DG$11:$DG$560, BP$2, 'Daily Sales'!$L$11:$L$560)</f>
        <v>0</v>
      </c>
      <c r="BQ12" s="62">
        <f>SUMIF('Daily Sales'!$DG$11:$DG$560, BQ$2, 'Daily Sales'!$L$11:$L$560)</f>
        <v>0</v>
      </c>
      <c r="BR12" s="62">
        <f>SUMIF('Daily Sales'!$DG$11:$DG$560, BR$2, 'Daily Sales'!$L$11:$L$560)</f>
        <v>0</v>
      </c>
      <c r="BS12" s="63">
        <f>SUMIF('Daily Sales'!$DG$11:$DG$560, BS$2, 'Daily Sales'!$L$11:$L$560)</f>
        <v>0</v>
      </c>
      <c r="CA12" s="68" t="str">
        <f>$BJ$2</f>
        <v>Sep 2020</v>
      </c>
      <c r="CB12" s="71">
        <f>SUM($BJ$24:$BJ$38)</f>
        <v>0</v>
      </c>
      <c r="CC12" s="74">
        <f>SUM($BJ$3:$BJ$17)</f>
        <v>0</v>
      </c>
      <c r="CD12" s="62">
        <f t="shared" si="7"/>
        <v>0</v>
      </c>
      <c r="CE12" s="62">
        <f t="shared" si="1"/>
        <v>0</v>
      </c>
      <c r="CF12" s="62">
        <f t="shared" si="2"/>
        <v>0</v>
      </c>
      <c r="CG12" s="63">
        <f t="shared" si="3"/>
        <v>0</v>
      </c>
      <c r="CI12" s="44" t="str">
        <f t="shared" si="4"/>
        <v>Sep 2020</v>
      </c>
      <c r="CJ12" s="61">
        <f t="shared" si="5"/>
        <v>0</v>
      </c>
      <c r="CK12" s="63">
        <f t="shared" si="6"/>
        <v>0</v>
      </c>
    </row>
    <row r="13" spans="1:89" x14ac:dyDescent="0.25">
      <c r="A13" s="30"/>
      <c r="B13" s="30"/>
      <c r="C13" s="30"/>
      <c r="D13" s="30"/>
      <c r="E13" s="30"/>
      <c r="F13" s="30"/>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BA13" s="53" t="str">
        <f>IF(Settings!$Y29="", "", Settings!$Y29)</f>
        <v/>
      </c>
      <c r="BB13" s="61">
        <f>SUMIF('Daily Sales'!$DH$11:$DH$560, BB$2, 'Daily Sales'!$M$11:$M$560)</f>
        <v>0</v>
      </c>
      <c r="BC13" s="62">
        <f>SUMIF('Daily Sales'!$DH$11:$DH$560, BC$2, 'Daily Sales'!$M$11:$M$560)</f>
        <v>0</v>
      </c>
      <c r="BD13" s="62">
        <f>SUMIF('Daily Sales'!$DH$11:$DH$560, BD$2, 'Daily Sales'!$M$11:$M$560)</f>
        <v>0</v>
      </c>
      <c r="BE13" s="62">
        <f>SUMIF('Daily Sales'!$DH$11:$DH$560, BE$2, 'Daily Sales'!$M$11:$M$560)</f>
        <v>0</v>
      </c>
      <c r="BF13" s="62">
        <f>SUMIF('Daily Sales'!$DH$11:$DH$560, BF$2, 'Daily Sales'!$M$11:$M$560)</f>
        <v>0</v>
      </c>
      <c r="BG13" s="62">
        <f>SUMIF('Daily Sales'!$DH$11:$DH$560, BG$2, 'Daily Sales'!$M$11:$M$560)</f>
        <v>0</v>
      </c>
      <c r="BH13" s="62">
        <f>SUMIF('Daily Sales'!$DH$11:$DH$560, BH$2, 'Daily Sales'!$M$11:$M$560)</f>
        <v>0</v>
      </c>
      <c r="BI13" s="62">
        <f>SUMIF('Daily Sales'!$DH$11:$DH$560, BI$2, 'Daily Sales'!$M$11:$M$560)</f>
        <v>0</v>
      </c>
      <c r="BJ13" s="62">
        <f>SUMIF('Daily Sales'!$DH$11:$DH$560, BJ$2, 'Daily Sales'!$M$11:$M$560)</f>
        <v>0</v>
      </c>
      <c r="BK13" s="62">
        <f>SUMIF('Daily Sales'!$DH$11:$DH$560, BK$2, 'Daily Sales'!$M$11:$M$560)</f>
        <v>0</v>
      </c>
      <c r="BL13" s="62">
        <f>SUMIF('Daily Sales'!$DH$11:$DH$560, BL$2, 'Daily Sales'!$M$11:$M$560)</f>
        <v>0</v>
      </c>
      <c r="BM13" s="62">
        <f>SUMIF('Daily Sales'!$DH$11:$DH$560, BM$2, 'Daily Sales'!$M$11:$M$560)</f>
        <v>0</v>
      </c>
      <c r="BN13" s="62">
        <f>SUMIF('Daily Sales'!$DH$11:$DH$560, BN$2, 'Daily Sales'!$M$11:$M$560)</f>
        <v>0</v>
      </c>
      <c r="BO13" s="62">
        <f>SUMIF('Daily Sales'!$DH$11:$DH$560, BO$2, 'Daily Sales'!$M$11:$M$560)</f>
        <v>0</v>
      </c>
      <c r="BP13" s="62">
        <f>SUMIF('Daily Sales'!$DH$11:$DH$560, BP$2, 'Daily Sales'!$M$11:$M$560)</f>
        <v>0</v>
      </c>
      <c r="BQ13" s="62">
        <f>SUMIF('Daily Sales'!$DH$11:$DH$560, BQ$2, 'Daily Sales'!$M$11:$M$560)</f>
        <v>0</v>
      </c>
      <c r="BR13" s="62">
        <f>SUMIF('Daily Sales'!$DH$11:$DH$560, BR$2, 'Daily Sales'!$M$11:$M$560)</f>
        <v>0</v>
      </c>
      <c r="BS13" s="63">
        <f>SUMIF('Daily Sales'!$DH$11:$DH$560, BS$2, 'Daily Sales'!$M$11:$M$560)</f>
        <v>0</v>
      </c>
      <c r="CA13" s="68" t="str">
        <f>$BK$2</f>
        <v>Oct 2020</v>
      </c>
      <c r="CB13" s="71">
        <f>SUM($BK$24:$BK$38)</f>
        <v>0</v>
      </c>
      <c r="CC13" s="74">
        <f>SUM($BK$3:$BK$17)</f>
        <v>0</v>
      </c>
      <c r="CD13" s="62">
        <f t="shared" si="7"/>
        <v>0</v>
      </c>
      <c r="CE13" s="62">
        <f t="shared" si="1"/>
        <v>0</v>
      </c>
      <c r="CF13" s="62">
        <f t="shared" si="2"/>
        <v>0</v>
      </c>
      <c r="CG13" s="63">
        <f t="shared" si="3"/>
        <v>0</v>
      </c>
      <c r="CI13" s="44" t="str">
        <f t="shared" si="4"/>
        <v>Oct 2020</v>
      </c>
      <c r="CJ13" s="61">
        <f t="shared" si="5"/>
        <v>0</v>
      </c>
      <c r="CK13" s="63">
        <f t="shared" si="6"/>
        <v>0</v>
      </c>
    </row>
    <row r="14" spans="1:89" x14ac:dyDescent="0.25">
      <c r="A14" s="30"/>
      <c r="B14" s="30"/>
      <c r="C14" s="30"/>
      <c r="D14" s="30"/>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BA14" s="53" t="str">
        <f>IF(Settings!$Y30="", "", Settings!$Y30)</f>
        <v/>
      </c>
      <c r="BB14" s="61">
        <f>SUMIF('Daily Sales'!$DI$11:$DI$560, BB$2, 'Daily Sales'!$N$11:$N$560)</f>
        <v>0</v>
      </c>
      <c r="BC14" s="62">
        <f>SUMIF('Daily Sales'!$DI$11:$DI$560, BC$2, 'Daily Sales'!$N$11:$N$560)</f>
        <v>0</v>
      </c>
      <c r="BD14" s="62">
        <f>SUMIF('Daily Sales'!$DI$11:$DI$560, BD$2, 'Daily Sales'!$N$11:$N$560)</f>
        <v>0</v>
      </c>
      <c r="BE14" s="62">
        <f>SUMIF('Daily Sales'!$DI$11:$DI$560, BE$2, 'Daily Sales'!$N$11:$N$560)</f>
        <v>0</v>
      </c>
      <c r="BF14" s="62">
        <f>SUMIF('Daily Sales'!$DI$11:$DI$560, BF$2, 'Daily Sales'!$N$11:$N$560)</f>
        <v>0</v>
      </c>
      <c r="BG14" s="62">
        <f>SUMIF('Daily Sales'!$DI$11:$DI$560, BG$2, 'Daily Sales'!$N$11:$N$560)</f>
        <v>0</v>
      </c>
      <c r="BH14" s="62">
        <f>SUMIF('Daily Sales'!$DI$11:$DI$560, BH$2, 'Daily Sales'!$N$11:$N$560)</f>
        <v>0</v>
      </c>
      <c r="BI14" s="62">
        <f>SUMIF('Daily Sales'!$DI$11:$DI$560, BI$2, 'Daily Sales'!$N$11:$N$560)</f>
        <v>0</v>
      </c>
      <c r="BJ14" s="62">
        <f>SUMIF('Daily Sales'!$DI$11:$DI$560, BJ$2, 'Daily Sales'!$N$11:$N$560)</f>
        <v>0</v>
      </c>
      <c r="BK14" s="62">
        <f>SUMIF('Daily Sales'!$DI$11:$DI$560, BK$2, 'Daily Sales'!$N$11:$N$560)</f>
        <v>0</v>
      </c>
      <c r="BL14" s="62">
        <f>SUMIF('Daily Sales'!$DI$11:$DI$560, BL$2, 'Daily Sales'!$N$11:$N$560)</f>
        <v>0</v>
      </c>
      <c r="BM14" s="62">
        <f>SUMIF('Daily Sales'!$DI$11:$DI$560, BM$2, 'Daily Sales'!$N$11:$N$560)</f>
        <v>0</v>
      </c>
      <c r="BN14" s="62">
        <f>SUMIF('Daily Sales'!$DI$11:$DI$560, BN$2, 'Daily Sales'!$N$11:$N$560)</f>
        <v>0</v>
      </c>
      <c r="BO14" s="62">
        <f>SUMIF('Daily Sales'!$DI$11:$DI$560, BO$2, 'Daily Sales'!$N$11:$N$560)</f>
        <v>0</v>
      </c>
      <c r="BP14" s="62">
        <f>SUMIF('Daily Sales'!$DI$11:$DI$560, BP$2, 'Daily Sales'!$N$11:$N$560)</f>
        <v>0</v>
      </c>
      <c r="BQ14" s="62">
        <f>SUMIF('Daily Sales'!$DI$11:$DI$560, BQ$2, 'Daily Sales'!$N$11:$N$560)</f>
        <v>0</v>
      </c>
      <c r="BR14" s="62">
        <f>SUMIF('Daily Sales'!$DI$11:$DI$560, BR$2, 'Daily Sales'!$N$11:$N$560)</f>
        <v>0</v>
      </c>
      <c r="BS14" s="63">
        <f>SUMIF('Daily Sales'!$DI$11:$DI$560, BS$2, 'Daily Sales'!$N$11:$N$560)</f>
        <v>0</v>
      </c>
      <c r="CA14" s="68" t="str">
        <f>$BL$2</f>
        <v>Nov 2020</v>
      </c>
      <c r="CB14" s="71">
        <f>SUM($BL$24:$BL$38)</f>
        <v>0</v>
      </c>
      <c r="CC14" s="74">
        <f>SUM($BL$3:$BL$17)</f>
        <v>0</v>
      </c>
      <c r="CD14" s="62">
        <f t="shared" si="7"/>
        <v>0</v>
      </c>
      <c r="CE14" s="62">
        <f t="shared" si="1"/>
        <v>0</v>
      </c>
      <c r="CF14" s="62">
        <f t="shared" si="2"/>
        <v>0</v>
      </c>
      <c r="CG14" s="63">
        <f t="shared" si="3"/>
        <v>0</v>
      </c>
      <c r="CI14" s="44" t="str">
        <f t="shared" si="4"/>
        <v>Nov 2020</v>
      </c>
      <c r="CJ14" s="61">
        <f t="shared" si="5"/>
        <v>0</v>
      </c>
      <c r="CK14" s="63">
        <f t="shared" si="6"/>
        <v>0</v>
      </c>
    </row>
    <row r="15" spans="1:89" x14ac:dyDescent="0.25">
      <c r="A15" s="30"/>
      <c r="B15" s="30"/>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BA15" s="53" t="str">
        <f>IF(Settings!$Y31="", "", Settings!$Y31)</f>
        <v/>
      </c>
      <c r="BB15" s="61">
        <f>SUMIF('Daily Sales'!$DJ$11:$DJ$560, BB$2, 'Daily Sales'!$O$11:$O$560)</f>
        <v>0</v>
      </c>
      <c r="BC15" s="62">
        <f>SUMIF('Daily Sales'!$DJ$11:$DJ$560, BC$2, 'Daily Sales'!$O$11:$O$560)</f>
        <v>0</v>
      </c>
      <c r="BD15" s="62">
        <f>SUMIF('Daily Sales'!$DJ$11:$DJ$560, BD$2, 'Daily Sales'!$O$11:$O$560)</f>
        <v>0</v>
      </c>
      <c r="BE15" s="62">
        <f>SUMIF('Daily Sales'!$DJ$11:$DJ$560, BE$2, 'Daily Sales'!$O$11:$O$560)</f>
        <v>0</v>
      </c>
      <c r="BF15" s="62">
        <f>SUMIF('Daily Sales'!$DJ$11:$DJ$560, BF$2, 'Daily Sales'!$O$11:$O$560)</f>
        <v>0</v>
      </c>
      <c r="BG15" s="62">
        <f>SUMIF('Daily Sales'!$DJ$11:$DJ$560, BG$2, 'Daily Sales'!$O$11:$O$560)</f>
        <v>0</v>
      </c>
      <c r="BH15" s="62">
        <f>SUMIF('Daily Sales'!$DJ$11:$DJ$560, BH$2, 'Daily Sales'!$O$11:$O$560)</f>
        <v>0</v>
      </c>
      <c r="BI15" s="62">
        <f>SUMIF('Daily Sales'!$DJ$11:$DJ$560, BI$2, 'Daily Sales'!$O$11:$O$560)</f>
        <v>0</v>
      </c>
      <c r="BJ15" s="62">
        <f>SUMIF('Daily Sales'!$DJ$11:$DJ$560, BJ$2, 'Daily Sales'!$O$11:$O$560)</f>
        <v>0</v>
      </c>
      <c r="BK15" s="62">
        <f>SUMIF('Daily Sales'!$DJ$11:$DJ$560, BK$2, 'Daily Sales'!$O$11:$O$560)</f>
        <v>0</v>
      </c>
      <c r="BL15" s="62">
        <f>SUMIF('Daily Sales'!$DJ$11:$DJ$560, BL$2, 'Daily Sales'!$O$11:$O$560)</f>
        <v>0</v>
      </c>
      <c r="BM15" s="62">
        <f>SUMIF('Daily Sales'!$DJ$11:$DJ$560, BM$2, 'Daily Sales'!$O$11:$O$560)</f>
        <v>0</v>
      </c>
      <c r="BN15" s="62">
        <f>SUMIF('Daily Sales'!$DJ$11:$DJ$560, BN$2, 'Daily Sales'!$O$11:$O$560)</f>
        <v>0</v>
      </c>
      <c r="BO15" s="62">
        <f>SUMIF('Daily Sales'!$DJ$11:$DJ$560, BO$2, 'Daily Sales'!$O$11:$O$560)</f>
        <v>0</v>
      </c>
      <c r="BP15" s="62">
        <f>SUMIF('Daily Sales'!$DJ$11:$DJ$560, BP$2, 'Daily Sales'!$O$11:$O$560)</f>
        <v>0</v>
      </c>
      <c r="BQ15" s="62">
        <f>SUMIF('Daily Sales'!$DJ$11:$DJ$560, BQ$2, 'Daily Sales'!$O$11:$O$560)</f>
        <v>0</v>
      </c>
      <c r="BR15" s="62">
        <f>SUMIF('Daily Sales'!$DJ$11:$DJ$560, BR$2, 'Daily Sales'!$O$11:$O$560)</f>
        <v>0</v>
      </c>
      <c r="BS15" s="63">
        <f>SUMIF('Daily Sales'!$DJ$11:$DJ$560, BS$2, 'Daily Sales'!$O$11:$O$560)</f>
        <v>0</v>
      </c>
      <c r="CA15" s="68" t="str">
        <f>$BM$2</f>
        <v>Dec 2020</v>
      </c>
      <c r="CB15" s="71">
        <f>SUM($BM$24:$BM$38)</f>
        <v>0</v>
      </c>
      <c r="CC15" s="74">
        <f>SUM($BM$3:$BM$17)</f>
        <v>0</v>
      </c>
      <c r="CD15" s="62">
        <f t="shared" si="7"/>
        <v>0</v>
      </c>
      <c r="CE15" s="62">
        <f t="shared" si="1"/>
        <v>0</v>
      </c>
      <c r="CF15" s="62">
        <f t="shared" si="2"/>
        <v>0</v>
      </c>
      <c r="CG15" s="63">
        <f t="shared" si="3"/>
        <v>0</v>
      </c>
      <c r="CI15" s="44" t="str">
        <f t="shared" si="4"/>
        <v>Dec 2020</v>
      </c>
      <c r="CJ15" s="61">
        <f t="shared" si="5"/>
        <v>0</v>
      </c>
      <c r="CK15" s="63">
        <f t="shared" si="6"/>
        <v>0</v>
      </c>
    </row>
    <row r="16" spans="1:89" x14ac:dyDescent="0.25">
      <c r="A16" s="30"/>
      <c r="B16" s="30"/>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BA16" s="53" t="str">
        <f>IF(Settings!$Y32="", "", Settings!$Y32)</f>
        <v/>
      </c>
      <c r="BB16" s="61">
        <f>SUMIF('Daily Sales'!$DK$11:$DK$560, BB$2, 'Daily Sales'!$P$11:$P$560)</f>
        <v>0</v>
      </c>
      <c r="BC16" s="62">
        <f>SUMIF('Daily Sales'!$DK$11:$DK$560, BC$2, 'Daily Sales'!$P$11:$P$560)</f>
        <v>0</v>
      </c>
      <c r="BD16" s="62">
        <f>SUMIF('Daily Sales'!$DK$11:$DK$560, BD$2, 'Daily Sales'!$P$11:$P$560)</f>
        <v>0</v>
      </c>
      <c r="BE16" s="62">
        <f>SUMIF('Daily Sales'!$DK$11:$DK$560, BE$2, 'Daily Sales'!$P$11:$P$560)</f>
        <v>0</v>
      </c>
      <c r="BF16" s="62">
        <f>SUMIF('Daily Sales'!$DK$11:$DK$560, BF$2, 'Daily Sales'!$P$11:$P$560)</f>
        <v>0</v>
      </c>
      <c r="BG16" s="62">
        <f>SUMIF('Daily Sales'!$DK$11:$DK$560, BG$2, 'Daily Sales'!$P$11:$P$560)</f>
        <v>0</v>
      </c>
      <c r="BH16" s="62">
        <f>SUMIF('Daily Sales'!$DK$11:$DK$560, BH$2, 'Daily Sales'!$P$11:$P$560)</f>
        <v>0</v>
      </c>
      <c r="BI16" s="62">
        <f>SUMIF('Daily Sales'!$DK$11:$DK$560, BI$2, 'Daily Sales'!$P$11:$P$560)</f>
        <v>0</v>
      </c>
      <c r="BJ16" s="62">
        <f>SUMIF('Daily Sales'!$DK$11:$DK$560, BJ$2, 'Daily Sales'!$P$11:$P$560)</f>
        <v>0</v>
      </c>
      <c r="BK16" s="62">
        <f>SUMIF('Daily Sales'!$DK$11:$DK$560, BK$2, 'Daily Sales'!$P$11:$P$560)</f>
        <v>0</v>
      </c>
      <c r="BL16" s="62">
        <f>SUMIF('Daily Sales'!$DK$11:$DK$560, BL$2, 'Daily Sales'!$P$11:$P$560)</f>
        <v>0</v>
      </c>
      <c r="BM16" s="62">
        <f>SUMIF('Daily Sales'!$DK$11:$DK$560, BM$2, 'Daily Sales'!$P$11:$P$560)</f>
        <v>0</v>
      </c>
      <c r="BN16" s="62">
        <f>SUMIF('Daily Sales'!$DK$11:$DK$560, BN$2, 'Daily Sales'!$P$11:$P$560)</f>
        <v>0</v>
      </c>
      <c r="BO16" s="62">
        <f>SUMIF('Daily Sales'!$DK$11:$DK$560, BO$2, 'Daily Sales'!$P$11:$P$560)</f>
        <v>0</v>
      </c>
      <c r="BP16" s="62">
        <f>SUMIF('Daily Sales'!$DK$11:$DK$560, BP$2, 'Daily Sales'!$P$11:$P$560)</f>
        <v>0</v>
      </c>
      <c r="BQ16" s="62">
        <f>SUMIF('Daily Sales'!$DK$11:$DK$560, BQ$2, 'Daily Sales'!$P$11:$P$560)</f>
        <v>0</v>
      </c>
      <c r="BR16" s="62">
        <f>SUMIF('Daily Sales'!$DK$11:$DK$560, BR$2, 'Daily Sales'!$P$11:$P$560)</f>
        <v>0</v>
      </c>
      <c r="BS16" s="63">
        <f>SUMIF('Daily Sales'!$DK$11:$DK$560, BS$2, 'Daily Sales'!$P$11:$P$560)</f>
        <v>0</v>
      </c>
      <c r="CA16" s="68" t="str">
        <f>$BN$2</f>
        <v>Jan 2021</v>
      </c>
      <c r="CB16" s="71">
        <f>SUM($BN$24:$BN$38)</f>
        <v>0</v>
      </c>
      <c r="CC16" s="74">
        <f>SUM($BN$3:$BN$17)</f>
        <v>0</v>
      </c>
      <c r="CD16" s="62">
        <f t="shared" si="7"/>
        <v>0</v>
      </c>
      <c r="CE16" s="62">
        <f t="shared" si="1"/>
        <v>0</v>
      </c>
      <c r="CF16" s="62">
        <f t="shared" si="2"/>
        <v>0</v>
      </c>
      <c r="CG16" s="63">
        <f t="shared" si="3"/>
        <v>0</v>
      </c>
      <c r="CI16" s="44" t="str">
        <f t="shared" si="4"/>
        <v>Jan 2021</v>
      </c>
      <c r="CJ16" s="61">
        <f t="shared" si="5"/>
        <v>0</v>
      </c>
      <c r="CK16" s="63">
        <f t="shared" si="6"/>
        <v>0</v>
      </c>
    </row>
    <row r="17" spans="1:89" x14ac:dyDescent="0.25">
      <c r="A17" s="30"/>
      <c r="B17" s="30"/>
      <c r="C17" s="30"/>
      <c r="D17" s="30"/>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BA17" s="54" t="str">
        <f>IF(Settings!$Y33="", "", Settings!$Y33)</f>
        <v/>
      </c>
      <c r="BB17" s="64">
        <f>SUMIF('Daily Sales'!$DL$11:$DL$560, BB$2, 'Daily Sales'!$Q$11:$Q$560)</f>
        <v>0</v>
      </c>
      <c r="BC17" s="65">
        <f>SUMIF('Daily Sales'!$DL$11:$DL$560, BC$2, 'Daily Sales'!$Q$11:$Q$560)</f>
        <v>0</v>
      </c>
      <c r="BD17" s="65">
        <f>SUMIF('Daily Sales'!$DL$11:$DL$560, BD$2, 'Daily Sales'!$Q$11:$Q$560)</f>
        <v>0</v>
      </c>
      <c r="BE17" s="65">
        <f>SUMIF('Daily Sales'!$DL$11:$DL$560, BE$2, 'Daily Sales'!$Q$11:$Q$560)</f>
        <v>0</v>
      </c>
      <c r="BF17" s="65">
        <f>SUMIF('Daily Sales'!$DL$11:$DL$560, BF$2, 'Daily Sales'!$Q$11:$Q$560)</f>
        <v>0</v>
      </c>
      <c r="BG17" s="65">
        <f>SUMIF('Daily Sales'!$DL$11:$DL$560, BG$2, 'Daily Sales'!$Q$11:$Q$560)</f>
        <v>0</v>
      </c>
      <c r="BH17" s="65">
        <f>SUMIF('Daily Sales'!$DL$11:$DL$560, BH$2, 'Daily Sales'!$Q$11:$Q$560)</f>
        <v>0</v>
      </c>
      <c r="BI17" s="65">
        <f>SUMIF('Daily Sales'!$DL$11:$DL$560, BI$2, 'Daily Sales'!$Q$11:$Q$560)</f>
        <v>0</v>
      </c>
      <c r="BJ17" s="65">
        <f>SUMIF('Daily Sales'!$DL$11:$DL$560, BJ$2, 'Daily Sales'!$Q$11:$Q$560)</f>
        <v>0</v>
      </c>
      <c r="BK17" s="65">
        <f>SUMIF('Daily Sales'!$DL$11:$DL$560, BK$2, 'Daily Sales'!$Q$11:$Q$560)</f>
        <v>0</v>
      </c>
      <c r="BL17" s="65">
        <f>SUMIF('Daily Sales'!$DL$11:$DL$560, BL$2, 'Daily Sales'!$Q$11:$Q$560)</f>
        <v>0</v>
      </c>
      <c r="BM17" s="65">
        <f>SUMIF('Daily Sales'!$DL$11:$DL$560, BM$2, 'Daily Sales'!$Q$11:$Q$560)</f>
        <v>0</v>
      </c>
      <c r="BN17" s="65">
        <f>SUMIF('Daily Sales'!$DL$11:$DL$560, BN$2, 'Daily Sales'!$Q$11:$Q$560)</f>
        <v>0</v>
      </c>
      <c r="BO17" s="65">
        <f>SUMIF('Daily Sales'!$DL$11:$DL$560, BO$2, 'Daily Sales'!$Q$11:$Q$560)</f>
        <v>0</v>
      </c>
      <c r="BP17" s="65">
        <f>SUMIF('Daily Sales'!$DL$11:$DL$560, BP$2, 'Daily Sales'!$Q$11:$Q$560)</f>
        <v>0</v>
      </c>
      <c r="BQ17" s="65">
        <f>SUMIF('Daily Sales'!$DL$11:$DL$560, BQ$2, 'Daily Sales'!$Q$11:$Q$560)</f>
        <v>0</v>
      </c>
      <c r="BR17" s="65">
        <f>SUMIF('Daily Sales'!$DL$11:$DL$560, BR$2, 'Daily Sales'!$Q$11:$Q$560)</f>
        <v>0</v>
      </c>
      <c r="BS17" s="66">
        <f>SUMIF('Daily Sales'!$DL$11:$DL$560, BS$2, 'Daily Sales'!$Q$11:$Q$560)</f>
        <v>0</v>
      </c>
      <c r="CA17" s="68" t="str">
        <f>$BO$2</f>
        <v>Feb 2021</v>
      </c>
      <c r="CB17" s="71">
        <f>SUM($BO$24:$BO$38)</f>
        <v>0</v>
      </c>
      <c r="CC17" s="74">
        <f>SUM($BO$3:$BO$17)</f>
        <v>0</v>
      </c>
      <c r="CD17" s="62">
        <f t="shared" si="7"/>
        <v>0</v>
      </c>
      <c r="CE17" s="62">
        <f t="shared" si="1"/>
        <v>0</v>
      </c>
      <c r="CF17" s="62">
        <f t="shared" si="2"/>
        <v>0</v>
      </c>
      <c r="CG17" s="63">
        <f t="shared" si="3"/>
        <v>0</v>
      </c>
      <c r="CI17" s="44" t="str">
        <f t="shared" si="4"/>
        <v>Feb 2021</v>
      </c>
      <c r="CJ17" s="61">
        <f t="shared" si="5"/>
        <v>0</v>
      </c>
      <c r="CK17" s="63">
        <f t="shared" si="6"/>
        <v>0</v>
      </c>
    </row>
    <row r="18" spans="1:89" x14ac:dyDescent="0.25">
      <c r="A18" s="30"/>
      <c r="B18" s="30"/>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CA18" s="68" t="str">
        <f>$BP$2</f>
        <v>Mar 2021</v>
      </c>
      <c r="CB18" s="71">
        <f>SUM($BP$24:$BP$38)</f>
        <v>0</v>
      </c>
      <c r="CC18" s="74">
        <f>SUM($BP$3:$BP$17)</f>
        <v>0</v>
      </c>
      <c r="CD18" s="62">
        <f t="shared" si="7"/>
        <v>0</v>
      </c>
      <c r="CE18" s="62">
        <f t="shared" si="1"/>
        <v>0</v>
      </c>
      <c r="CF18" s="62">
        <f t="shared" si="2"/>
        <v>0</v>
      </c>
      <c r="CG18" s="63">
        <f t="shared" si="3"/>
        <v>0</v>
      </c>
      <c r="CI18" s="44" t="str">
        <f t="shared" si="4"/>
        <v>Mar 2021</v>
      </c>
      <c r="CJ18" s="61">
        <f t="shared" si="5"/>
        <v>0</v>
      </c>
      <c r="CK18" s="63">
        <f t="shared" si="6"/>
        <v>0</v>
      </c>
    </row>
    <row r="19" spans="1:89" x14ac:dyDescent="0.25">
      <c r="A19" s="30"/>
      <c r="B19" s="30"/>
      <c r="C19" s="30"/>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CA19" s="68" t="str">
        <f>$BQ$2</f>
        <v>Apr 2021</v>
      </c>
      <c r="CB19" s="71">
        <f>SUM($BQ$24:$BQ$38)</f>
        <v>0</v>
      </c>
      <c r="CC19" s="74">
        <f>SUM($BQ$3:$BQ$17)</f>
        <v>0</v>
      </c>
      <c r="CD19" s="62">
        <f t="shared" si="7"/>
        <v>0</v>
      </c>
      <c r="CE19" s="62">
        <f t="shared" si="1"/>
        <v>0</v>
      </c>
      <c r="CF19" s="62">
        <f t="shared" si="2"/>
        <v>0</v>
      </c>
      <c r="CG19" s="63">
        <f t="shared" si="3"/>
        <v>0</v>
      </c>
      <c r="CI19" s="44" t="str">
        <f t="shared" si="4"/>
        <v>Apr 2021</v>
      </c>
      <c r="CJ19" s="61">
        <f t="shared" si="5"/>
        <v>0</v>
      </c>
      <c r="CK19" s="63">
        <f t="shared" si="6"/>
        <v>0</v>
      </c>
    </row>
    <row r="20" spans="1:89" x14ac:dyDescent="0.25">
      <c r="A20" s="30"/>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BB20" s="55">
        <f>IF(Settings!$G$23="", "", IFERROR(DATE(YEAR(Settings!$G$23), MONTH(Settings!$G$23), 1), ""))</f>
        <v>43831</v>
      </c>
      <c r="BC20" s="56">
        <f>IF(BB20="", "", IFERROR(DATE(YEAR(BB20), MONTH(BB20)+1, 1), ""))</f>
        <v>43862</v>
      </c>
      <c r="BD20" s="56">
        <f t="shared" ref="BD20:BS20" si="8">IF(BC20="", "", IFERROR(DATE(YEAR(BC20), MONTH(BC20)+1, 1), ""))</f>
        <v>43891</v>
      </c>
      <c r="BE20" s="56">
        <f t="shared" si="8"/>
        <v>43922</v>
      </c>
      <c r="BF20" s="56">
        <f t="shared" si="8"/>
        <v>43952</v>
      </c>
      <c r="BG20" s="56">
        <f t="shared" si="8"/>
        <v>43983</v>
      </c>
      <c r="BH20" s="56">
        <f t="shared" si="8"/>
        <v>44013</v>
      </c>
      <c r="BI20" s="56">
        <f t="shared" si="8"/>
        <v>44044</v>
      </c>
      <c r="BJ20" s="56">
        <f t="shared" si="8"/>
        <v>44075</v>
      </c>
      <c r="BK20" s="56">
        <f t="shared" si="8"/>
        <v>44105</v>
      </c>
      <c r="BL20" s="56">
        <f t="shared" si="8"/>
        <v>44136</v>
      </c>
      <c r="BM20" s="56">
        <f t="shared" si="8"/>
        <v>44166</v>
      </c>
      <c r="BN20" s="56">
        <f t="shared" si="8"/>
        <v>44197</v>
      </c>
      <c r="BO20" s="56">
        <f t="shared" si="8"/>
        <v>44228</v>
      </c>
      <c r="BP20" s="56">
        <f t="shared" si="8"/>
        <v>44256</v>
      </c>
      <c r="BQ20" s="56">
        <f t="shared" si="8"/>
        <v>44287</v>
      </c>
      <c r="BR20" s="56">
        <f t="shared" si="8"/>
        <v>44317</v>
      </c>
      <c r="BS20" s="57">
        <f t="shared" si="8"/>
        <v>44348</v>
      </c>
      <c r="CA20" s="68" t="str">
        <f>$BR$2</f>
        <v>May 2021</v>
      </c>
      <c r="CB20" s="71">
        <f>SUM($BR$24:$BR$38)</f>
        <v>0</v>
      </c>
      <c r="CC20" s="74">
        <f>SUM($BR$3:$BR$17)</f>
        <v>0</v>
      </c>
      <c r="CD20" s="62">
        <f t="shared" si="7"/>
        <v>0</v>
      </c>
      <c r="CE20" s="62">
        <f t="shared" si="1"/>
        <v>0</v>
      </c>
      <c r="CF20" s="62">
        <f t="shared" si="2"/>
        <v>0</v>
      </c>
      <c r="CG20" s="63">
        <f t="shared" si="3"/>
        <v>0</v>
      </c>
      <c r="CI20" s="44" t="str">
        <f t="shared" si="4"/>
        <v>May 2021</v>
      </c>
      <c r="CJ20" s="61">
        <f t="shared" si="5"/>
        <v>0</v>
      </c>
      <c r="CK20" s="63">
        <f t="shared" si="6"/>
        <v>0</v>
      </c>
    </row>
    <row r="21" spans="1:89" x14ac:dyDescent="0.25">
      <c r="A21" s="30"/>
      <c r="B21" s="30"/>
      <c r="C21" s="30"/>
      <c r="D21" s="30"/>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CA21" s="69" t="str">
        <f>$BS$2</f>
        <v>Jun 2021</v>
      </c>
      <c r="CB21" s="72">
        <f>SUM($BS$24:$BS$38)</f>
        <v>0</v>
      </c>
      <c r="CC21" s="75">
        <f>SUM($BS$3:$BS$17)</f>
        <v>0</v>
      </c>
      <c r="CD21" s="65">
        <f t="shared" si="7"/>
        <v>0</v>
      </c>
      <c r="CE21" s="65">
        <f t="shared" si="1"/>
        <v>0</v>
      </c>
      <c r="CF21" s="65">
        <f t="shared" si="2"/>
        <v>0</v>
      </c>
      <c r="CG21" s="66">
        <f t="shared" si="3"/>
        <v>0</v>
      </c>
      <c r="CI21" s="45" t="str">
        <f t="shared" si="4"/>
        <v>Jun 2021</v>
      </c>
      <c r="CJ21" s="64">
        <f t="shared" si="5"/>
        <v>0</v>
      </c>
      <c r="CK21" s="66">
        <f t="shared" si="6"/>
        <v>0</v>
      </c>
    </row>
    <row r="22" spans="1:89" x14ac:dyDescent="0.25">
      <c r="A22" s="30"/>
      <c r="B22" s="30"/>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row>
    <row r="23" spans="1:89" x14ac:dyDescent="0.25">
      <c r="A23" s="30"/>
      <c r="B23" s="30"/>
      <c r="C23" s="30"/>
      <c r="D23" s="30"/>
      <c r="E23" s="30"/>
      <c r="F23" s="30"/>
      <c r="G23" s="30"/>
      <c r="H23" s="30"/>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BA23" s="5" t="s">
        <v>35</v>
      </c>
      <c r="BB23" s="5" t="str">
        <f>IF(BB$20="", "", TEXT(BB$20, "mmm yyyy"))</f>
        <v>Jan 2020</v>
      </c>
      <c r="BC23" s="5" t="str">
        <f t="shared" ref="BC23:BS23" si="9">IF(BC$20="", "", TEXT(BC$20, "mmm yyyy"))</f>
        <v>Feb 2020</v>
      </c>
      <c r="BD23" s="5" t="str">
        <f t="shared" si="9"/>
        <v>Mar 2020</v>
      </c>
      <c r="BE23" s="5" t="str">
        <f t="shared" si="9"/>
        <v>Apr 2020</v>
      </c>
      <c r="BF23" s="5" t="str">
        <f t="shared" si="9"/>
        <v>May 2020</v>
      </c>
      <c r="BG23" s="5" t="str">
        <f t="shared" si="9"/>
        <v>Jun 2020</v>
      </c>
      <c r="BH23" s="5" t="str">
        <f t="shared" si="9"/>
        <v>Jul 2020</v>
      </c>
      <c r="BI23" s="5" t="str">
        <f t="shared" si="9"/>
        <v>Aug 2020</v>
      </c>
      <c r="BJ23" s="5" t="str">
        <f t="shared" si="9"/>
        <v>Sep 2020</v>
      </c>
      <c r="BK23" s="5" t="str">
        <f t="shared" si="9"/>
        <v>Oct 2020</v>
      </c>
      <c r="BL23" s="5" t="str">
        <f t="shared" si="9"/>
        <v>Nov 2020</v>
      </c>
      <c r="BM23" s="5" t="str">
        <f t="shared" si="9"/>
        <v>Dec 2020</v>
      </c>
      <c r="BN23" s="5" t="str">
        <f t="shared" si="9"/>
        <v>Jan 2021</v>
      </c>
      <c r="BO23" s="5" t="str">
        <f t="shared" si="9"/>
        <v>Feb 2021</v>
      </c>
      <c r="BP23" s="5" t="str">
        <f t="shared" si="9"/>
        <v>Mar 2021</v>
      </c>
      <c r="BQ23" s="5" t="str">
        <f t="shared" si="9"/>
        <v>Apr 2021</v>
      </c>
      <c r="BR23" s="5" t="str">
        <f t="shared" si="9"/>
        <v>May 2021</v>
      </c>
      <c r="BS23" s="5" t="str">
        <f t="shared" si="9"/>
        <v>Jun 2021</v>
      </c>
    </row>
    <row r="24" spans="1:89" x14ac:dyDescent="0.25">
      <c r="A24" s="30"/>
      <c r="B24" s="30"/>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BA24" s="52" t="str">
        <f>IF(Settings!$Y19="", "", Settings!$Y19)</f>
        <v>Platform 1</v>
      </c>
      <c r="BB24" s="58">
        <f>SUMIF('Daily Sales'!$DN$11:$DN$560, BB$2, 'Daily Sales'!$C$11:$C$560)</f>
        <v>340</v>
      </c>
      <c r="BC24" s="59">
        <f>SUMIF('Daily Sales'!$DN$11:$DN$560, BC$2, 'Daily Sales'!$C$11:$C$560)</f>
        <v>330</v>
      </c>
      <c r="BD24" s="59">
        <f>SUMIF('Daily Sales'!$DN$11:$DN$560, BD$2, 'Daily Sales'!$C$11:$C$560)</f>
        <v>365</v>
      </c>
      <c r="BE24" s="59">
        <f>SUMIF('Daily Sales'!$DN$11:$DN$560, BE$2, 'Daily Sales'!$C$11:$C$560)</f>
        <v>0</v>
      </c>
      <c r="BF24" s="59">
        <f>SUMIF('Daily Sales'!$DN$11:$DN$560, BF$2, 'Daily Sales'!$C$11:$C$560)</f>
        <v>0</v>
      </c>
      <c r="BG24" s="59">
        <f>SUMIF('Daily Sales'!$DN$11:$DN$560, BG$2, 'Daily Sales'!$C$11:$C$560)</f>
        <v>0</v>
      </c>
      <c r="BH24" s="59">
        <f>SUMIF('Daily Sales'!$DN$11:$DN$560, BH$2, 'Daily Sales'!$C$11:$C$560)</f>
        <v>0</v>
      </c>
      <c r="BI24" s="59">
        <f>SUMIF('Daily Sales'!$DN$11:$DN$560, BI$2, 'Daily Sales'!$C$11:$C$560)</f>
        <v>0</v>
      </c>
      <c r="BJ24" s="59">
        <f>SUMIF('Daily Sales'!$DN$11:$DN$560, BJ$2, 'Daily Sales'!$C$11:$C$560)</f>
        <v>0</v>
      </c>
      <c r="BK24" s="59">
        <f>SUMIF('Daily Sales'!$DN$11:$DN$560, BK$2, 'Daily Sales'!$C$11:$C$560)</f>
        <v>0</v>
      </c>
      <c r="BL24" s="59">
        <f>SUMIF('Daily Sales'!$DN$11:$DN$560, BL$2, 'Daily Sales'!$C$11:$C$560)</f>
        <v>0</v>
      </c>
      <c r="BM24" s="59">
        <f>SUMIF('Daily Sales'!$DN$11:$DN$560, BM$2, 'Daily Sales'!$C$11:$C$560)</f>
        <v>0</v>
      </c>
      <c r="BN24" s="59">
        <f>SUMIF('Daily Sales'!$DN$11:$DN$560, BN$2, 'Daily Sales'!$C$11:$C$560)</f>
        <v>0</v>
      </c>
      <c r="BO24" s="59">
        <f>SUMIF('Daily Sales'!$DN$11:$DN$560, BO$2, 'Daily Sales'!$C$11:$C$560)</f>
        <v>0</v>
      </c>
      <c r="BP24" s="59">
        <f>SUMIF('Daily Sales'!$DN$11:$DN$560, BP$2, 'Daily Sales'!$C$11:$C$560)</f>
        <v>0</v>
      </c>
      <c r="BQ24" s="59">
        <f>SUMIF('Daily Sales'!$DN$11:$DN$560, BQ$2, 'Daily Sales'!$C$11:$C$560)</f>
        <v>0</v>
      </c>
      <c r="BR24" s="59">
        <f>SUMIF('Daily Sales'!$DN$11:$DN$560, BR$2, 'Daily Sales'!$C$11:$C$560)</f>
        <v>0</v>
      </c>
      <c r="BS24" s="60">
        <f>SUMIF('Daily Sales'!$DN$11:$DN$560, BS$2, 'Daily Sales'!$C$11:$C$560)</f>
        <v>0</v>
      </c>
      <c r="CI24" s="12" t="s">
        <v>44</v>
      </c>
    </row>
    <row r="25" spans="1:89" x14ac:dyDescent="0.25">
      <c r="A25" s="30"/>
      <c r="B25" s="30"/>
      <c r="C25" s="30"/>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BA25" s="53" t="str">
        <f>IF(Settings!$Y20="", "", Settings!$Y20)</f>
        <v>Platform 2</v>
      </c>
      <c r="BB25" s="61">
        <f>SUMIF('Daily Sales'!$DN$11:$DN$560, BB$2, 'Daily Sales'!$D$11:$D$560)</f>
        <v>350</v>
      </c>
      <c r="BC25" s="62">
        <f>SUMIF('Daily Sales'!$DN$11:$DN$560, BC$2, 'Daily Sales'!$D$11:$D$560)</f>
        <v>370</v>
      </c>
      <c r="BD25" s="62">
        <f>SUMIF('Daily Sales'!$DN$11:$DN$560, BD$2, 'Daily Sales'!$D$11:$D$560)</f>
        <v>360</v>
      </c>
      <c r="BE25" s="62">
        <f>SUMIF('Daily Sales'!$DN$11:$DN$560, BE$2, 'Daily Sales'!$D$11:$D$560)</f>
        <v>0</v>
      </c>
      <c r="BF25" s="62">
        <f>SUMIF('Daily Sales'!$DN$11:$DN$560, BF$2, 'Daily Sales'!$D$11:$D$560)</f>
        <v>0</v>
      </c>
      <c r="BG25" s="62">
        <f>SUMIF('Daily Sales'!$DN$11:$DN$560, BG$2, 'Daily Sales'!$D$11:$D$560)</f>
        <v>0</v>
      </c>
      <c r="BH25" s="62">
        <f>SUMIF('Daily Sales'!$DN$11:$DN$560, BH$2, 'Daily Sales'!$D$11:$D$560)</f>
        <v>0</v>
      </c>
      <c r="BI25" s="62">
        <f>SUMIF('Daily Sales'!$DN$11:$DN$560, BI$2, 'Daily Sales'!$D$11:$D$560)</f>
        <v>0</v>
      </c>
      <c r="BJ25" s="62">
        <f>SUMIF('Daily Sales'!$DN$11:$DN$560, BJ$2, 'Daily Sales'!$D$11:$D$560)</f>
        <v>0</v>
      </c>
      <c r="BK25" s="62">
        <f>SUMIF('Daily Sales'!$DN$11:$DN$560, BK$2, 'Daily Sales'!$D$11:$D$560)</f>
        <v>0</v>
      </c>
      <c r="BL25" s="62">
        <f>SUMIF('Daily Sales'!$DN$11:$DN$560, BL$2, 'Daily Sales'!$D$11:$D$560)</f>
        <v>0</v>
      </c>
      <c r="BM25" s="62">
        <f>SUMIF('Daily Sales'!$DN$11:$DN$560, BM$2, 'Daily Sales'!$D$11:$D$560)</f>
        <v>0</v>
      </c>
      <c r="BN25" s="62">
        <f>SUMIF('Daily Sales'!$DN$11:$DN$560, BN$2, 'Daily Sales'!$D$11:$D$560)</f>
        <v>0</v>
      </c>
      <c r="BO25" s="62">
        <f>SUMIF('Daily Sales'!$DN$11:$DN$560, BO$2, 'Daily Sales'!$D$11:$D$560)</f>
        <v>0</v>
      </c>
      <c r="BP25" s="62">
        <f>SUMIF('Daily Sales'!$DN$11:$DN$560, BP$2, 'Daily Sales'!$D$11:$D$560)</f>
        <v>0</v>
      </c>
      <c r="BQ25" s="62">
        <f>SUMIF('Daily Sales'!$DN$11:$DN$560, BQ$2, 'Daily Sales'!$D$11:$D$560)</f>
        <v>0</v>
      </c>
      <c r="BR25" s="62">
        <f>SUMIF('Daily Sales'!$DN$11:$DN$560, BR$2, 'Daily Sales'!$D$11:$D$560)</f>
        <v>0</v>
      </c>
      <c r="BS25" s="63">
        <f>SUMIF('Daily Sales'!$DN$11:$DN$560, BS$2, 'Daily Sales'!$D$11:$D$560)</f>
        <v>0</v>
      </c>
      <c r="CI25" s="18" t="s">
        <v>45</v>
      </c>
    </row>
    <row r="26" spans="1:89" x14ac:dyDescent="0.25">
      <c r="A26" s="30"/>
      <c r="B26" s="30"/>
      <c r="C26" s="30"/>
      <c r="D26" s="30"/>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BA26" s="53" t="str">
        <f>IF(Settings!$Y21="", "", Settings!$Y21)</f>
        <v>Platform 3</v>
      </c>
      <c r="BB26" s="61">
        <f>SUMIF('Daily Sales'!$DN$11:$DN$560, BB$2, 'Daily Sales'!$E$11:$E$560)</f>
        <v>345</v>
      </c>
      <c r="BC26" s="62">
        <f>SUMIF('Daily Sales'!$DN$11:$DN$560, BC$2, 'Daily Sales'!$E$11:$E$560)</f>
        <v>345</v>
      </c>
      <c r="BD26" s="62">
        <f>SUMIF('Daily Sales'!$DN$11:$DN$560, BD$2, 'Daily Sales'!$E$11:$E$560)</f>
        <v>390</v>
      </c>
      <c r="BE26" s="62">
        <f>SUMIF('Daily Sales'!$DN$11:$DN$560, BE$2, 'Daily Sales'!$E$11:$E$560)</f>
        <v>0</v>
      </c>
      <c r="BF26" s="62">
        <f>SUMIF('Daily Sales'!$DN$11:$DN$560, BF$2, 'Daily Sales'!$E$11:$E$560)</f>
        <v>0</v>
      </c>
      <c r="BG26" s="62">
        <f>SUMIF('Daily Sales'!$DN$11:$DN$560, BG$2, 'Daily Sales'!$E$11:$E$560)</f>
        <v>0</v>
      </c>
      <c r="BH26" s="62">
        <f>SUMIF('Daily Sales'!$DN$11:$DN$560, BH$2, 'Daily Sales'!$E$11:$E$560)</f>
        <v>0</v>
      </c>
      <c r="BI26" s="62">
        <f>SUMIF('Daily Sales'!$DN$11:$DN$560, BI$2, 'Daily Sales'!$E$11:$E$560)</f>
        <v>0</v>
      </c>
      <c r="BJ26" s="62">
        <f>SUMIF('Daily Sales'!$DN$11:$DN$560, BJ$2, 'Daily Sales'!$E$11:$E$560)</f>
        <v>0</v>
      </c>
      <c r="BK26" s="62">
        <f>SUMIF('Daily Sales'!$DN$11:$DN$560, BK$2, 'Daily Sales'!$E$11:$E$560)</f>
        <v>0</v>
      </c>
      <c r="BL26" s="62">
        <f>SUMIF('Daily Sales'!$DN$11:$DN$560, BL$2, 'Daily Sales'!$E$11:$E$560)</f>
        <v>0</v>
      </c>
      <c r="BM26" s="62">
        <f>SUMIF('Daily Sales'!$DN$11:$DN$560, BM$2, 'Daily Sales'!$E$11:$E$560)</f>
        <v>0</v>
      </c>
      <c r="BN26" s="62">
        <f>SUMIF('Daily Sales'!$DN$11:$DN$560, BN$2, 'Daily Sales'!$E$11:$E$560)</f>
        <v>0</v>
      </c>
      <c r="BO26" s="62">
        <f>SUMIF('Daily Sales'!$DN$11:$DN$560, BO$2, 'Daily Sales'!$E$11:$E$560)</f>
        <v>0</v>
      </c>
      <c r="BP26" s="62">
        <f>SUMIF('Daily Sales'!$DN$11:$DN$560, BP$2, 'Daily Sales'!$E$11:$E$560)</f>
        <v>0</v>
      </c>
      <c r="BQ26" s="62">
        <f>SUMIF('Daily Sales'!$DN$11:$DN$560, BQ$2, 'Daily Sales'!$E$11:$E$560)</f>
        <v>0</v>
      </c>
      <c r="BR26" s="62">
        <f>SUMIF('Daily Sales'!$DN$11:$DN$560, BR$2, 'Daily Sales'!$E$11:$E$560)</f>
        <v>0</v>
      </c>
      <c r="BS26" s="63">
        <f>SUMIF('Daily Sales'!$DN$11:$DN$560, BS$2, 'Daily Sales'!$E$11:$E$560)</f>
        <v>0</v>
      </c>
    </row>
    <row r="27" spans="1:89" x14ac:dyDescent="0.25">
      <c r="A27" s="30"/>
      <c r="B27" s="30"/>
      <c r="C27" s="30"/>
      <c r="D27" s="30"/>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BA27" s="53" t="str">
        <f>IF(Settings!$Y22="", "", Settings!$Y22)</f>
        <v>Platform 4</v>
      </c>
      <c r="BB27" s="61">
        <f>SUMIF('Daily Sales'!$DN$11:$DN$560, BB$2, 'Daily Sales'!$F$11:$F$560)</f>
        <v>345</v>
      </c>
      <c r="BC27" s="62">
        <f>SUMIF('Daily Sales'!$DN$11:$DN$560, BC$2, 'Daily Sales'!$F$11:$F$560)</f>
        <v>335</v>
      </c>
      <c r="BD27" s="62">
        <f>SUMIF('Daily Sales'!$DN$11:$DN$560, BD$2, 'Daily Sales'!$F$11:$F$560)</f>
        <v>380</v>
      </c>
      <c r="BE27" s="62">
        <f>SUMIF('Daily Sales'!$DN$11:$DN$560, BE$2, 'Daily Sales'!$F$11:$F$560)</f>
        <v>0</v>
      </c>
      <c r="BF27" s="62">
        <f>SUMIF('Daily Sales'!$DN$11:$DN$560, BF$2, 'Daily Sales'!$F$11:$F$560)</f>
        <v>0</v>
      </c>
      <c r="BG27" s="62">
        <f>SUMIF('Daily Sales'!$DN$11:$DN$560, BG$2, 'Daily Sales'!$F$11:$F$560)</f>
        <v>0</v>
      </c>
      <c r="BH27" s="62">
        <f>SUMIF('Daily Sales'!$DN$11:$DN$560, BH$2, 'Daily Sales'!$F$11:$F$560)</f>
        <v>0</v>
      </c>
      <c r="BI27" s="62">
        <f>SUMIF('Daily Sales'!$DN$11:$DN$560, BI$2, 'Daily Sales'!$F$11:$F$560)</f>
        <v>0</v>
      </c>
      <c r="BJ27" s="62">
        <f>SUMIF('Daily Sales'!$DN$11:$DN$560, BJ$2, 'Daily Sales'!$F$11:$F$560)</f>
        <v>0</v>
      </c>
      <c r="BK27" s="62">
        <f>SUMIF('Daily Sales'!$DN$11:$DN$560, BK$2, 'Daily Sales'!$F$11:$F$560)</f>
        <v>0</v>
      </c>
      <c r="BL27" s="62">
        <f>SUMIF('Daily Sales'!$DN$11:$DN$560, BL$2, 'Daily Sales'!$F$11:$F$560)</f>
        <v>0</v>
      </c>
      <c r="BM27" s="62">
        <f>SUMIF('Daily Sales'!$DN$11:$DN$560, BM$2, 'Daily Sales'!$F$11:$F$560)</f>
        <v>0</v>
      </c>
      <c r="BN27" s="62">
        <f>SUMIF('Daily Sales'!$DN$11:$DN$560, BN$2, 'Daily Sales'!$F$11:$F$560)</f>
        <v>0</v>
      </c>
      <c r="BO27" s="62">
        <f>SUMIF('Daily Sales'!$DN$11:$DN$560, BO$2, 'Daily Sales'!$F$11:$F$560)</f>
        <v>0</v>
      </c>
      <c r="BP27" s="62">
        <f>SUMIF('Daily Sales'!$DN$11:$DN$560, BP$2, 'Daily Sales'!$F$11:$F$560)</f>
        <v>0</v>
      </c>
      <c r="BQ27" s="62">
        <f>SUMIF('Daily Sales'!$DN$11:$DN$560, BQ$2, 'Daily Sales'!$F$11:$F$560)</f>
        <v>0</v>
      </c>
      <c r="BR27" s="62">
        <f>SUMIF('Daily Sales'!$DN$11:$DN$560, BR$2, 'Daily Sales'!$F$11:$F$560)</f>
        <v>0</v>
      </c>
      <c r="BS27" s="63">
        <f>SUMIF('Daily Sales'!$DN$11:$DN$560, BS$2, 'Daily Sales'!$F$11:$F$560)</f>
        <v>0</v>
      </c>
      <c r="CI27" s="79" t="s">
        <v>44</v>
      </c>
    </row>
    <row r="28" spans="1:89" x14ac:dyDescent="0.25">
      <c r="A28" s="30"/>
      <c r="B28" s="30"/>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BA28" s="53" t="str">
        <f>IF(Settings!$Y23="", "", Settings!$Y23)</f>
        <v>Platform 5</v>
      </c>
      <c r="BB28" s="61">
        <f>SUMIF('Daily Sales'!$DN$11:$DN$560, BB$2, 'Daily Sales'!$G$11:$G$560)</f>
        <v>320</v>
      </c>
      <c r="BC28" s="62">
        <f>SUMIF('Daily Sales'!$DN$11:$DN$560, BC$2, 'Daily Sales'!$G$11:$G$560)</f>
        <v>370</v>
      </c>
      <c r="BD28" s="62">
        <f>SUMIF('Daily Sales'!$DN$11:$DN$560, BD$2, 'Daily Sales'!$G$11:$G$560)</f>
        <v>360</v>
      </c>
      <c r="BE28" s="62">
        <f>SUMIF('Daily Sales'!$DN$11:$DN$560, BE$2, 'Daily Sales'!$G$11:$G$560)</f>
        <v>0</v>
      </c>
      <c r="BF28" s="62">
        <f>SUMIF('Daily Sales'!$DN$11:$DN$560, BF$2, 'Daily Sales'!$G$11:$G$560)</f>
        <v>0</v>
      </c>
      <c r="BG28" s="62">
        <f>SUMIF('Daily Sales'!$DN$11:$DN$560, BG$2, 'Daily Sales'!$G$11:$G$560)</f>
        <v>0</v>
      </c>
      <c r="BH28" s="62">
        <f>SUMIF('Daily Sales'!$DN$11:$DN$560, BH$2, 'Daily Sales'!$G$11:$G$560)</f>
        <v>0</v>
      </c>
      <c r="BI28" s="62">
        <f>SUMIF('Daily Sales'!$DN$11:$DN$560, BI$2, 'Daily Sales'!$G$11:$G$560)</f>
        <v>0</v>
      </c>
      <c r="BJ28" s="62">
        <f>SUMIF('Daily Sales'!$DN$11:$DN$560, BJ$2, 'Daily Sales'!$G$11:$G$560)</f>
        <v>0</v>
      </c>
      <c r="BK28" s="62">
        <f>SUMIF('Daily Sales'!$DN$11:$DN$560, BK$2, 'Daily Sales'!$G$11:$G$560)</f>
        <v>0</v>
      </c>
      <c r="BL28" s="62">
        <f>SUMIF('Daily Sales'!$DN$11:$DN$560, BL$2, 'Daily Sales'!$G$11:$G$560)</f>
        <v>0</v>
      </c>
      <c r="BM28" s="62">
        <f>SUMIF('Daily Sales'!$DN$11:$DN$560, BM$2, 'Daily Sales'!$G$11:$G$560)</f>
        <v>0</v>
      </c>
      <c r="BN28" s="62">
        <f>SUMIF('Daily Sales'!$DN$11:$DN$560, BN$2, 'Daily Sales'!$G$11:$G$560)</f>
        <v>0</v>
      </c>
      <c r="BO28" s="62">
        <f>SUMIF('Daily Sales'!$DN$11:$DN$560, BO$2, 'Daily Sales'!$G$11:$G$560)</f>
        <v>0</v>
      </c>
      <c r="BP28" s="62">
        <f>SUMIF('Daily Sales'!$DN$11:$DN$560, BP$2, 'Daily Sales'!$G$11:$G$560)</f>
        <v>0</v>
      </c>
      <c r="BQ28" s="62">
        <f>SUMIF('Daily Sales'!$DN$11:$DN$560, BQ$2, 'Daily Sales'!$G$11:$G$560)</f>
        <v>0</v>
      </c>
      <c r="BR28" s="62">
        <f>SUMIF('Daily Sales'!$DN$11:$DN$560, BR$2, 'Daily Sales'!$G$11:$G$560)</f>
        <v>0</v>
      </c>
      <c r="BS28" s="63">
        <f>SUMIF('Daily Sales'!$DN$11:$DN$560, BS$2, 'Daily Sales'!$G$11:$G$560)</f>
        <v>0</v>
      </c>
    </row>
    <row r="29" spans="1:89" x14ac:dyDescent="0.25">
      <c r="A29" s="30"/>
      <c r="B29" s="30"/>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BA29" s="53" t="str">
        <f>IF(Settings!$Y24="", "", Settings!$Y24)</f>
        <v/>
      </c>
      <c r="BB29" s="61">
        <f>SUMIF('Daily Sales'!$DN$11:$DN$560, BB$2, 'Daily Sales'!$H$11:$H$560)</f>
        <v>0</v>
      </c>
      <c r="BC29" s="62">
        <f>SUMIF('Daily Sales'!$DN$11:$DN$560, BC$2, 'Daily Sales'!$H$11:$H$560)</f>
        <v>0</v>
      </c>
      <c r="BD29" s="62">
        <f>SUMIF('Daily Sales'!$DN$11:$DN$560, BD$2, 'Daily Sales'!$H$11:$H$560)</f>
        <v>0</v>
      </c>
      <c r="BE29" s="62">
        <f>SUMIF('Daily Sales'!$DN$11:$DN$560, BE$2, 'Daily Sales'!$H$11:$H$560)</f>
        <v>0</v>
      </c>
      <c r="BF29" s="62">
        <f>SUMIF('Daily Sales'!$DN$11:$DN$560, BF$2, 'Daily Sales'!$H$11:$H$560)</f>
        <v>0</v>
      </c>
      <c r="BG29" s="62">
        <f>SUMIF('Daily Sales'!$DN$11:$DN$560, BG$2, 'Daily Sales'!$H$11:$H$560)</f>
        <v>0</v>
      </c>
      <c r="BH29" s="62">
        <f>SUMIF('Daily Sales'!$DN$11:$DN$560, BH$2, 'Daily Sales'!$H$11:$H$560)</f>
        <v>0</v>
      </c>
      <c r="BI29" s="62">
        <f>SUMIF('Daily Sales'!$DN$11:$DN$560, BI$2, 'Daily Sales'!$H$11:$H$560)</f>
        <v>0</v>
      </c>
      <c r="BJ29" s="62">
        <f>SUMIF('Daily Sales'!$DN$11:$DN$560, BJ$2, 'Daily Sales'!$H$11:$H$560)</f>
        <v>0</v>
      </c>
      <c r="BK29" s="62">
        <f>SUMIF('Daily Sales'!$DN$11:$DN$560, BK$2, 'Daily Sales'!$H$11:$H$560)</f>
        <v>0</v>
      </c>
      <c r="BL29" s="62">
        <f>SUMIF('Daily Sales'!$DN$11:$DN$560, BL$2, 'Daily Sales'!$H$11:$H$560)</f>
        <v>0</v>
      </c>
      <c r="BM29" s="62">
        <f>SUMIF('Daily Sales'!$DN$11:$DN$560, BM$2, 'Daily Sales'!$H$11:$H$560)</f>
        <v>0</v>
      </c>
      <c r="BN29" s="62">
        <f>SUMIF('Daily Sales'!$DN$11:$DN$560, BN$2, 'Daily Sales'!$H$11:$H$560)</f>
        <v>0</v>
      </c>
      <c r="BO29" s="62">
        <f>SUMIF('Daily Sales'!$DN$11:$DN$560, BO$2, 'Daily Sales'!$H$11:$H$560)</f>
        <v>0</v>
      </c>
      <c r="BP29" s="62">
        <f>SUMIF('Daily Sales'!$DN$11:$DN$560, BP$2, 'Daily Sales'!$H$11:$H$560)</f>
        <v>0</v>
      </c>
      <c r="BQ29" s="62">
        <f>SUMIF('Daily Sales'!$DN$11:$DN$560, BQ$2, 'Daily Sales'!$H$11:$H$560)</f>
        <v>0</v>
      </c>
      <c r="BR29" s="62">
        <f>SUMIF('Daily Sales'!$DN$11:$DN$560, BR$2, 'Daily Sales'!$H$11:$H$560)</f>
        <v>0</v>
      </c>
      <c r="BS29" s="63">
        <f>SUMIF('Daily Sales'!$DN$11:$DN$560, BS$2, 'Daily Sales'!$H$11:$H$560)</f>
        <v>0</v>
      </c>
      <c r="CI29" s="78" t="str">
        <f>CONCATENATE("Sales &amp; Expected Payments - ", $CI$27, " VAT")</f>
        <v>Sales &amp; Expected Payments - Exc VAT</v>
      </c>
    </row>
    <row r="30" spans="1:89" x14ac:dyDescent="0.25">
      <c r="A30" s="30"/>
      <c r="B30" s="30"/>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BA30" s="53" t="str">
        <f>IF(Settings!$Y25="", "", Settings!$Y25)</f>
        <v/>
      </c>
      <c r="BB30" s="61">
        <f>SUMIF('Daily Sales'!$DN$11:$DN$560, BB$2, 'Daily Sales'!$I$11:$I$560)</f>
        <v>0</v>
      </c>
      <c r="BC30" s="62">
        <f>SUMIF('Daily Sales'!$DN$11:$DN$560, BC$2, 'Daily Sales'!$I$11:$I$560)</f>
        <v>0</v>
      </c>
      <c r="BD30" s="62">
        <f>SUMIF('Daily Sales'!$DN$11:$DN$560, BD$2, 'Daily Sales'!$I$11:$I$560)</f>
        <v>0</v>
      </c>
      <c r="BE30" s="62">
        <f>SUMIF('Daily Sales'!$DN$11:$DN$560, BE$2, 'Daily Sales'!$I$11:$I$560)</f>
        <v>0</v>
      </c>
      <c r="BF30" s="62">
        <f>SUMIF('Daily Sales'!$DN$11:$DN$560, BF$2, 'Daily Sales'!$I$11:$I$560)</f>
        <v>0</v>
      </c>
      <c r="BG30" s="62">
        <f>SUMIF('Daily Sales'!$DN$11:$DN$560, BG$2, 'Daily Sales'!$I$11:$I$560)</f>
        <v>0</v>
      </c>
      <c r="BH30" s="62">
        <f>SUMIF('Daily Sales'!$DN$11:$DN$560, BH$2, 'Daily Sales'!$I$11:$I$560)</f>
        <v>0</v>
      </c>
      <c r="BI30" s="62">
        <f>SUMIF('Daily Sales'!$DN$11:$DN$560, BI$2, 'Daily Sales'!$I$11:$I$560)</f>
        <v>0</v>
      </c>
      <c r="BJ30" s="62">
        <f>SUMIF('Daily Sales'!$DN$11:$DN$560, BJ$2, 'Daily Sales'!$I$11:$I$560)</f>
        <v>0</v>
      </c>
      <c r="BK30" s="62">
        <f>SUMIF('Daily Sales'!$DN$11:$DN$560, BK$2, 'Daily Sales'!$I$11:$I$560)</f>
        <v>0</v>
      </c>
      <c r="BL30" s="62">
        <f>SUMIF('Daily Sales'!$DN$11:$DN$560, BL$2, 'Daily Sales'!$I$11:$I$560)</f>
        <v>0</v>
      </c>
      <c r="BM30" s="62">
        <f>SUMIF('Daily Sales'!$DN$11:$DN$560, BM$2, 'Daily Sales'!$I$11:$I$560)</f>
        <v>0</v>
      </c>
      <c r="BN30" s="62">
        <f>SUMIF('Daily Sales'!$DN$11:$DN$560, BN$2, 'Daily Sales'!$I$11:$I$560)</f>
        <v>0</v>
      </c>
      <c r="BO30" s="62">
        <f>SUMIF('Daily Sales'!$DN$11:$DN$560, BO$2, 'Daily Sales'!$I$11:$I$560)</f>
        <v>0</v>
      </c>
      <c r="BP30" s="62">
        <f>SUMIF('Daily Sales'!$DN$11:$DN$560, BP$2, 'Daily Sales'!$I$11:$I$560)</f>
        <v>0</v>
      </c>
      <c r="BQ30" s="62">
        <f>SUMIF('Daily Sales'!$DN$11:$DN$560, BQ$2, 'Daily Sales'!$I$11:$I$560)</f>
        <v>0</v>
      </c>
      <c r="BR30" s="62">
        <f>SUMIF('Daily Sales'!$DN$11:$DN$560, BR$2, 'Daily Sales'!$I$11:$I$560)</f>
        <v>0</v>
      </c>
      <c r="BS30" s="63">
        <f>SUMIF('Daily Sales'!$DN$11:$DN$560, BS$2, 'Daily Sales'!$I$11:$I$560)</f>
        <v>0</v>
      </c>
    </row>
    <row r="31" spans="1:89" x14ac:dyDescent="0.25">
      <c r="A31" s="30"/>
      <c r="B31" s="30"/>
      <c r="C31" s="30"/>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30"/>
      <c r="AS31" s="30"/>
      <c r="AT31" s="30"/>
      <c r="BA31" s="53" t="str">
        <f>IF(Settings!$Y26="", "", Settings!$Y26)</f>
        <v/>
      </c>
      <c r="BB31" s="61">
        <f>SUMIF('Daily Sales'!$DN$11:$DN$560, BB$2, 'Daily Sales'!$J$11:$J$560)</f>
        <v>0</v>
      </c>
      <c r="BC31" s="62">
        <f>SUMIF('Daily Sales'!$DN$11:$DN$560, BC$2, 'Daily Sales'!$J$11:$J$560)</f>
        <v>0</v>
      </c>
      <c r="BD31" s="62">
        <f>SUMIF('Daily Sales'!$DN$11:$DN$560, BD$2, 'Daily Sales'!$J$11:$J$560)</f>
        <v>0</v>
      </c>
      <c r="BE31" s="62">
        <f>SUMIF('Daily Sales'!$DN$11:$DN$560, BE$2, 'Daily Sales'!$J$11:$J$560)</f>
        <v>0</v>
      </c>
      <c r="BF31" s="62">
        <f>SUMIF('Daily Sales'!$DN$11:$DN$560, BF$2, 'Daily Sales'!$J$11:$J$560)</f>
        <v>0</v>
      </c>
      <c r="BG31" s="62">
        <f>SUMIF('Daily Sales'!$DN$11:$DN$560, BG$2, 'Daily Sales'!$J$11:$J$560)</f>
        <v>0</v>
      </c>
      <c r="BH31" s="62">
        <f>SUMIF('Daily Sales'!$DN$11:$DN$560, BH$2, 'Daily Sales'!$J$11:$J$560)</f>
        <v>0</v>
      </c>
      <c r="BI31" s="62">
        <f>SUMIF('Daily Sales'!$DN$11:$DN$560, BI$2, 'Daily Sales'!$J$11:$J$560)</f>
        <v>0</v>
      </c>
      <c r="BJ31" s="62">
        <f>SUMIF('Daily Sales'!$DN$11:$DN$560, BJ$2, 'Daily Sales'!$J$11:$J$560)</f>
        <v>0</v>
      </c>
      <c r="BK31" s="62">
        <f>SUMIF('Daily Sales'!$DN$11:$DN$560, BK$2, 'Daily Sales'!$J$11:$J$560)</f>
        <v>0</v>
      </c>
      <c r="BL31" s="62">
        <f>SUMIF('Daily Sales'!$DN$11:$DN$560, BL$2, 'Daily Sales'!$J$11:$J$560)</f>
        <v>0</v>
      </c>
      <c r="BM31" s="62">
        <f>SUMIF('Daily Sales'!$DN$11:$DN$560, BM$2, 'Daily Sales'!$J$11:$J$560)</f>
        <v>0</v>
      </c>
      <c r="BN31" s="62">
        <f>SUMIF('Daily Sales'!$DN$11:$DN$560, BN$2, 'Daily Sales'!$J$11:$J$560)</f>
        <v>0</v>
      </c>
      <c r="BO31" s="62">
        <f>SUMIF('Daily Sales'!$DN$11:$DN$560, BO$2, 'Daily Sales'!$J$11:$J$560)</f>
        <v>0</v>
      </c>
      <c r="BP31" s="62">
        <f>SUMIF('Daily Sales'!$DN$11:$DN$560, BP$2, 'Daily Sales'!$J$11:$J$560)</f>
        <v>0</v>
      </c>
      <c r="BQ31" s="62">
        <f>SUMIF('Daily Sales'!$DN$11:$DN$560, BQ$2, 'Daily Sales'!$J$11:$J$560)</f>
        <v>0</v>
      </c>
      <c r="BR31" s="62">
        <f>SUMIF('Daily Sales'!$DN$11:$DN$560, BR$2, 'Daily Sales'!$J$11:$J$560)</f>
        <v>0</v>
      </c>
      <c r="BS31" s="63">
        <f>SUMIF('Daily Sales'!$DN$11:$DN$560, BS$2, 'Daily Sales'!$J$11:$J$560)</f>
        <v>0</v>
      </c>
    </row>
    <row r="32" spans="1:89" x14ac:dyDescent="0.25">
      <c r="A32" s="30"/>
      <c r="B32" s="30"/>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c r="AR32" s="30"/>
      <c r="AS32" s="30"/>
      <c r="AT32" s="30"/>
      <c r="BA32" s="53" t="str">
        <f>IF(Settings!$Y27="", "", Settings!$Y27)</f>
        <v/>
      </c>
      <c r="BB32" s="61">
        <f>SUMIF('Daily Sales'!$DN$11:$DN$560, BB$2, 'Daily Sales'!$K$11:$K$560)</f>
        <v>0</v>
      </c>
      <c r="BC32" s="62">
        <f>SUMIF('Daily Sales'!$DN$11:$DN$560, BC$2, 'Daily Sales'!$K$11:$K$560)</f>
        <v>0</v>
      </c>
      <c r="BD32" s="62">
        <f>SUMIF('Daily Sales'!$DN$11:$DN$560, BD$2, 'Daily Sales'!$K$11:$K$560)</f>
        <v>0</v>
      </c>
      <c r="BE32" s="62">
        <f>SUMIF('Daily Sales'!$DN$11:$DN$560, BE$2, 'Daily Sales'!$K$11:$K$560)</f>
        <v>0</v>
      </c>
      <c r="BF32" s="62">
        <f>SUMIF('Daily Sales'!$DN$11:$DN$560, BF$2, 'Daily Sales'!$K$11:$K$560)</f>
        <v>0</v>
      </c>
      <c r="BG32" s="62">
        <f>SUMIF('Daily Sales'!$DN$11:$DN$560, BG$2, 'Daily Sales'!$K$11:$K$560)</f>
        <v>0</v>
      </c>
      <c r="BH32" s="62">
        <f>SUMIF('Daily Sales'!$DN$11:$DN$560, BH$2, 'Daily Sales'!$K$11:$K$560)</f>
        <v>0</v>
      </c>
      <c r="BI32" s="62">
        <f>SUMIF('Daily Sales'!$DN$11:$DN$560, BI$2, 'Daily Sales'!$K$11:$K$560)</f>
        <v>0</v>
      </c>
      <c r="BJ32" s="62">
        <f>SUMIF('Daily Sales'!$DN$11:$DN$560, BJ$2, 'Daily Sales'!$K$11:$K$560)</f>
        <v>0</v>
      </c>
      <c r="BK32" s="62">
        <f>SUMIF('Daily Sales'!$DN$11:$DN$560, BK$2, 'Daily Sales'!$K$11:$K$560)</f>
        <v>0</v>
      </c>
      <c r="BL32" s="62">
        <f>SUMIF('Daily Sales'!$DN$11:$DN$560, BL$2, 'Daily Sales'!$K$11:$K$560)</f>
        <v>0</v>
      </c>
      <c r="BM32" s="62">
        <f>SUMIF('Daily Sales'!$DN$11:$DN$560, BM$2, 'Daily Sales'!$K$11:$K$560)</f>
        <v>0</v>
      </c>
      <c r="BN32" s="62">
        <f>SUMIF('Daily Sales'!$DN$11:$DN$560, BN$2, 'Daily Sales'!$K$11:$K$560)</f>
        <v>0</v>
      </c>
      <c r="BO32" s="62">
        <f>SUMIF('Daily Sales'!$DN$11:$DN$560, BO$2, 'Daily Sales'!$K$11:$K$560)</f>
        <v>0</v>
      </c>
      <c r="BP32" s="62">
        <f>SUMIF('Daily Sales'!$DN$11:$DN$560, BP$2, 'Daily Sales'!$K$11:$K$560)</f>
        <v>0</v>
      </c>
      <c r="BQ32" s="62">
        <f>SUMIF('Daily Sales'!$DN$11:$DN$560, BQ$2, 'Daily Sales'!$K$11:$K$560)</f>
        <v>0</v>
      </c>
      <c r="BR32" s="62">
        <f>SUMIF('Daily Sales'!$DN$11:$DN$560, BR$2, 'Daily Sales'!$K$11:$K$560)</f>
        <v>0</v>
      </c>
      <c r="BS32" s="63">
        <f>SUMIF('Daily Sales'!$DN$11:$DN$560, BS$2, 'Daily Sales'!$K$11:$K$560)</f>
        <v>0</v>
      </c>
    </row>
    <row r="33" spans="1:71" x14ac:dyDescent="0.25">
      <c r="A33" s="30"/>
      <c r="B33" s="30"/>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0"/>
      <c r="AO33" s="30"/>
      <c r="AP33" s="30"/>
      <c r="AQ33" s="30"/>
      <c r="AR33" s="30"/>
      <c r="AS33" s="30"/>
      <c r="AT33" s="30"/>
      <c r="BA33" s="53" t="str">
        <f>IF(Settings!$Y28="", "", Settings!$Y28)</f>
        <v/>
      </c>
      <c r="BB33" s="61">
        <f>SUMIF('Daily Sales'!$DN$11:$DN$560, BB$2, 'Daily Sales'!$L$11:$L$560)</f>
        <v>0</v>
      </c>
      <c r="BC33" s="62">
        <f>SUMIF('Daily Sales'!$DN$11:$DN$560, BC$2, 'Daily Sales'!$L$11:$L$560)</f>
        <v>0</v>
      </c>
      <c r="BD33" s="62">
        <f>SUMIF('Daily Sales'!$DN$11:$DN$560, BD$2, 'Daily Sales'!$L$11:$L$560)</f>
        <v>0</v>
      </c>
      <c r="BE33" s="62">
        <f>SUMIF('Daily Sales'!$DN$11:$DN$560, BE$2, 'Daily Sales'!$L$11:$L$560)</f>
        <v>0</v>
      </c>
      <c r="BF33" s="62">
        <f>SUMIF('Daily Sales'!$DN$11:$DN$560, BF$2, 'Daily Sales'!$L$11:$L$560)</f>
        <v>0</v>
      </c>
      <c r="BG33" s="62">
        <f>SUMIF('Daily Sales'!$DN$11:$DN$560, BG$2, 'Daily Sales'!$L$11:$L$560)</f>
        <v>0</v>
      </c>
      <c r="BH33" s="62">
        <f>SUMIF('Daily Sales'!$DN$11:$DN$560, BH$2, 'Daily Sales'!$L$11:$L$560)</f>
        <v>0</v>
      </c>
      <c r="BI33" s="62">
        <f>SUMIF('Daily Sales'!$DN$11:$DN$560, BI$2, 'Daily Sales'!$L$11:$L$560)</f>
        <v>0</v>
      </c>
      <c r="BJ33" s="62">
        <f>SUMIF('Daily Sales'!$DN$11:$DN$560, BJ$2, 'Daily Sales'!$L$11:$L$560)</f>
        <v>0</v>
      </c>
      <c r="BK33" s="62">
        <f>SUMIF('Daily Sales'!$DN$11:$DN$560, BK$2, 'Daily Sales'!$L$11:$L$560)</f>
        <v>0</v>
      </c>
      <c r="BL33" s="62">
        <f>SUMIF('Daily Sales'!$DN$11:$DN$560, BL$2, 'Daily Sales'!$L$11:$L$560)</f>
        <v>0</v>
      </c>
      <c r="BM33" s="62">
        <f>SUMIF('Daily Sales'!$DN$11:$DN$560, BM$2, 'Daily Sales'!$L$11:$L$560)</f>
        <v>0</v>
      </c>
      <c r="BN33" s="62">
        <f>SUMIF('Daily Sales'!$DN$11:$DN$560, BN$2, 'Daily Sales'!$L$11:$L$560)</f>
        <v>0</v>
      </c>
      <c r="BO33" s="62">
        <f>SUMIF('Daily Sales'!$DN$11:$DN$560, BO$2, 'Daily Sales'!$L$11:$L$560)</f>
        <v>0</v>
      </c>
      <c r="BP33" s="62">
        <f>SUMIF('Daily Sales'!$DN$11:$DN$560, BP$2, 'Daily Sales'!$L$11:$L$560)</f>
        <v>0</v>
      </c>
      <c r="BQ33" s="62">
        <f>SUMIF('Daily Sales'!$DN$11:$DN$560, BQ$2, 'Daily Sales'!$L$11:$L$560)</f>
        <v>0</v>
      </c>
      <c r="BR33" s="62">
        <f>SUMIF('Daily Sales'!$DN$11:$DN$560, BR$2, 'Daily Sales'!$L$11:$L$560)</f>
        <v>0</v>
      </c>
      <c r="BS33" s="63">
        <f>SUMIF('Daily Sales'!$DN$11:$DN$560, BS$2, 'Daily Sales'!$L$11:$L$560)</f>
        <v>0</v>
      </c>
    </row>
    <row r="34" spans="1:71" x14ac:dyDescent="0.25">
      <c r="A34" s="30"/>
      <c r="B34" s="30"/>
      <c r="C34" s="30"/>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BA34" s="53" t="str">
        <f>IF(Settings!$Y29="", "", Settings!$Y29)</f>
        <v/>
      </c>
      <c r="BB34" s="61">
        <f>SUMIF('Daily Sales'!$DN$11:$DN$560, BB$2, 'Daily Sales'!$M$11:$M$560)</f>
        <v>0</v>
      </c>
      <c r="BC34" s="62">
        <f>SUMIF('Daily Sales'!$DN$11:$DN$560, BC$2, 'Daily Sales'!$M$11:$M$560)</f>
        <v>0</v>
      </c>
      <c r="BD34" s="62">
        <f>SUMIF('Daily Sales'!$DN$11:$DN$560, BD$2, 'Daily Sales'!$M$11:$M$560)</f>
        <v>0</v>
      </c>
      <c r="BE34" s="62">
        <f>SUMIF('Daily Sales'!$DN$11:$DN$560, BE$2, 'Daily Sales'!$M$11:$M$560)</f>
        <v>0</v>
      </c>
      <c r="BF34" s="62">
        <f>SUMIF('Daily Sales'!$DN$11:$DN$560, BF$2, 'Daily Sales'!$M$11:$M$560)</f>
        <v>0</v>
      </c>
      <c r="BG34" s="62">
        <f>SUMIF('Daily Sales'!$DN$11:$DN$560, BG$2, 'Daily Sales'!$M$11:$M$560)</f>
        <v>0</v>
      </c>
      <c r="BH34" s="62">
        <f>SUMIF('Daily Sales'!$DN$11:$DN$560, BH$2, 'Daily Sales'!$M$11:$M$560)</f>
        <v>0</v>
      </c>
      <c r="BI34" s="62">
        <f>SUMIF('Daily Sales'!$DN$11:$DN$560, BI$2, 'Daily Sales'!$M$11:$M$560)</f>
        <v>0</v>
      </c>
      <c r="BJ34" s="62">
        <f>SUMIF('Daily Sales'!$DN$11:$DN$560, BJ$2, 'Daily Sales'!$M$11:$M$560)</f>
        <v>0</v>
      </c>
      <c r="BK34" s="62">
        <f>SUMIF('Daily Sales'!$DN$11:$DN$560, BK$2, 'Daily Sales'!$M$11:$M$560)</f>
        <v>0</v>
      </c>
      <c r="BL34" s="62">
        <f>SUMIF('Daily Sales'!$DN$11:$DN$560, BL$2, 'Daily Sales'!$M$11:$M$560)</f>
        <v>0</v>
      </c>
      <c r="BM34" s="62">
        <f>SUMIF('Daily Sales'!$DN$11:$DN$560, BM$2, 'Daily Sales'!$M$11:$M$560)</f>
        <v>0</v>
      </c>
      <c r="BN34" s="62">
        <f>SUMIF('Daily Sales'!$DN$11:$DN$560, BN$2, 'Daily Sales'!$M$11:$M$560)</f>
        <v>0</v>
      </c>
      <c r="BO34" s="62">
        <f>SUMIF('Daily Sales'!$DN$11:$DN$560, BO$2, 'Daily Sales'!$M$11:$M$560)</f>
        <v>0</v>
      </c>
      <c r="BP34" s="62">
        <f>SUMIF('Daily Sales'!$DN$11:$DN$560, BP$2, 'Daily Sales'!$M$11:$M$560)</f>
        <v>0</v>
      </c>
      <c r="BQ34" s="62">
        <f>SUMIF('Daily Sales'!$DN$11:$DN$560, BQ$2, 'Daily Sales'!$M$11:$M$560)</f>
        <v>0</v>
      </c>
      <c r="BR34" s="62">
        <f>SUMIF('Daily Sales'!$DN$11:$DN$560, BR$2, 'Daily Sales'!$M$11:$M$560)</f>
        <v>0</v>
      </c>
      <c r="BS34" s="63">
        <f>SUMIF('Daily Sales'!$DN$11:$DN$560, BS$2, 'Daily Sales'!$M$11:$M$560)</f>
        <v>0</v>
      </c>
    </row>
    <row r="35" spans="1:71" x14ac:dyDescent="0.25">
      <c r="A35" s="30"/>
      <c r="B35" s="193" t="s">
        <v>48</v>
      </c>
      <c r="C35" s="194"/>
      <c r="D35" s="194"/>
      <c r="E35" s="194"/>
      <c r="F35" s="194"/>
      <c r="G35" s="194"/>
      <c r="H35" s="194"/>
      <c r="I35" s="194"/>
      <c r="J35" s="194"/>
      <c r="K35" s="194"/>
      <c r="L35" s="194"/>
      <c r="M35" s="194"/>
      <c r="N35" s="194"/>
      <c r="O35" s="194"/>
      <c r="P35" s="194"/>
      <c r="Q35" s="194"/>
      <c r="R35" s="194"/>
      <c r="S35" s="194"/>
      <c r="T35" s="194"/>
      <c r="U35" s="194"/>
      <c r="V35" s="194"/>
      <c r="W35" s="194"/>
      <c r="X35" s="194"/>
      <c r="Y35" s="194"/>
      <c r="Z35" s="194"/>
      <c r="AA35" s="194"/>
      <c r="AB35" s="194"/>
      <c r="AC35" s="194"/>
      <c r="AD35" s="194"/>
      <c r="AE35" s="194"/>
      <c r="AF35" s="194"/>
      <c r="AG35" s="194"/>
      <c r="AH35" s="194"/>
      <c r="AI35" s="194"/>
      <c r="AJ35" s="194"/>
      <c r="AK35" s="194"/>
      <c r="AL35" s="194"/>
      <c r="AM35" s="194"/>
      <c r="AN35" s="194"/>
      <c r="AO35" s="194"/>
      <c r="AP35" s="194"/>
      <c r="AQ35" s="194"/>
      <c r="AR35" s="194"/>
      <c r="AS35" s="195"/>
      <c r="AT35" s="30"/>
      <c r="BA35" s="53" t="str">
        <f>IF(Settings!$Y30="", "", Settings!$Y30)</f>
        <v/>
      </c>
      <c r="BB35" s="61">
        <f>SUMIF('Daily Sales'!$DN$11:$DN$560, BB$2, 'Daily Sales'!$N$11:$N$560)</f>
        <v>0</v>
      </c>
      <c r="BC35" s="62">
        <f>SUMIF('Daily Sales'!$DN$11:$DN$560, BC$2, 'Daily Sales'!$N$11:$N$560)</f>
        <v>0</v>
      </c>
      <c r="BD35" s="62">
        <f>SUMIF('Daily Sales'!$DN$11:$DN$560, BD$2, 'Daily Sales'!$N$11:$N$560)</f>
        <v>0</v>
      </c>
      <c r="BE35" s="62">
        <f>SUMIF('Daily Sales'!$DN$11:$DN$560, BE$2, 'Daily Sales'!$N$11:$N$560)</f>
        <v>0</v>
      </c>
      <c r="BF35" s="62">
        <f>SUMIF('Daily Sales'!$DN$11:$DN$560, BF$2, 'Daily Sales'!$N$11:$N$560)</f>
        <v>0</v>
      </c>
      <c r="BG35" s="62">
        <f>SUMIF('Daily Sales'!$DN$11:$DN$560, BG$2, 'Daily Sales'!$N$11:$N$560)</f>
        <v>0</v>
      </c>
      <c r="BH35" s="62">
        <f>SUMIF('Daily Sales'!$DN$11:$DN$560, BH$2, 'Daily Sales'!$N$11:$N$560)</f>
        <v>0</v>
      </c>
      <c r="BI35" s="62">
        <f>SUMIF('Daily Sales'!$DN$11:$DN$560, BI$2, 'Daily Sales'!$N$11:$N$560)</f>
        <v>0</v>
      </c>
      <c r="BJ35" s="62">
        <f>SUMIF('Daily Sales'!$DN$11:$DN$560, BJ$2, 'Daily Sales'!$N$11:$N$560)</f>
        <v>0</v>
      </c>
      <c r="BK35" s="62">
        <f>SUMIF('Daily Sales'!$DN$11:$DN$560, BK$2, 'Daily Sales'!$N$11:$N$560)</f>
        <v>0</v>
      </c>
      <c r="BL35" s="62">
        <f>SUMIF('Daily Sales'!$DN$11:$DN$560, BL$2, 'Daily Sales'!$N$11:$N$560)</f>
        <v>0</v>
      </c>
      <c r="BM35" s="62">
        <f>SUMIF('Daily Sales'!$DN$11:$DN$560, BM$2, 'Daily Sales'!$N$11:$N$560)</f>
        <v>0</v>
      </c>
      <c r="BN35" s="62">
        <f>SUMIF('Daily Sales'!$DN$11:$DN$560, BN$2, 'Daily Sales'!$N$11:$N$560)</f>
        <v>0</v>
      </c>
      <c r="BO35" s="62">
        <f>SUMIF('Daily Sales'!$DN$11:$DN$560, BO$2, 'Daily Sales'!$N$11:$N$560)</f>
        <v>0</v>
      </c>
      <c r="BP35" s="62">
        <f>SUMIF('Daily Sales'!$DN$11:$DN$560, BP$2, 'Daily Sales'!$N$11:$N$560)</f>
        <v>0</v>
      </c>
      <c r="BQ35" s="62">
        <f>SUMIF('Daily Sales'!$DN$11:$DN$560, BQ$2, 'Daily Sales'!$N$11:$N$560)</f>
        <v>0</v>
      </c>
      <c r="BR35" s="62">
        <f>SUMIF('Daily Sales'!$DN$11:$DN$560, BR$2, 'Daily Sales'!$N$11:$N$560)</f>
        <v>0</v>
      </c>
      <c r="BS35" s="63">
        <f>SUMIF('Daily Sales'!$DN$11:$DN$560, BS$2, 'Daily Sales'!$N$11:$N$560)</f>
        <v>0</v>
      </c>
    </row>
    <row r="36" spans="1:71" x14ac:dyDescent="0.25">
      <c r="A36" s="30"/>
      <c r="B36" s="196"/>
      <c r="C36" s="197"/>
      <c r="D36" s="197"/>
      <c r="E36" s="197"/>
      <c r="F36" s="197"/>
      <c r="G36" s="197"/>
      <c r="H36" s="197"/>
      <c r="I36" s="197"/>
      <c r="J36" s="197"/>
      <c r="K36" s="197"/>
      <c r="L36" s="197"/>
      <c r="M36" s="197"/>
      <c r="N36" s="197"/>
      <c r="O36" s="197"/>
      <c r="P36" s="197"/>
      <c r="Q36" s="197"/>
      <c r="R36" s="197"/>
      <c r="S36" s="197"/>
      <c r="T36" s="197"/>
      <c r="U36" s="197"/>
      <c r="V36" s="197"/>
      <c r="W36" s="197"/>
      <c r="X36" s="197"/>
      <c r="Y36" s="197"/>
      <c r="Z36" s="197"/>
      <c r="AA36" s="197"/>
      <c r="AB36" s="197"/>
      <c r="AC36" s="197"/>
      <c r="AD36" s="197"/>
      <c r="AE36" s="197"/>
      <c r="AF36" s="197"/>
      <c r="AG36" s="197"/>
      <c r="AH36" s="197"/>
      <c r="AI36" s="197"/>
      <c r="AJ36" s="197"/>
      <c r="AK36" s="197"/>
      <c r="AL36" s="197"/>
      <c r="AM36" s="197"/>
      <c r="AN36" s="197"/>
      <c r="AO36" s="197"/>
      <c r="AP36" s="197"/>
      <c r="AQ36" s="197"/>
      <c r="AR36" s="197"/>
      <c r="AS36" s="198"/>
      <c r="AT36" s="30"/>
      <c r="BA36" s="53" t="str">
        <f>IF(Settings!$Y31="", "", Settings!$Y31)</f>
        <v/>
      </c>
      <c r="BB36" s="61">
        <f>SUMIF('Daily Sales'!$DN$11:$DN$560, BB$2, 'Daily Sales'!$O$11:$O$560)</f>
        <v>0</v>
      </c>
      <c r="BC36" s="62">
        <f>SUMIF('Daily Sales'!$DN$11:$DN$560, BC$2, 'Daily Sales'!$O$11:$O$560)</f>
        <v>0</v>
      </c>
      <c r="BD36" s="62">
        <f>SUMIF('Daily Sales'!$DN$11:$DN$560, BD$2, 'Daily Sales'!$O$11:$O$560)</f>
        <v>0</v>
      </c>
      <c r="BE36" s="62">
        <f>SUMIF('Daily Sales'!$DN$11:$DN$560, BE$2, 'Daily Sales'!$O$11:$O$560)</f>
        <v>0</v>
      </c>
      <c r="BF36" s="62">
        <f>SUMIF('Daily Sales'!$DN$11:$DN$560, BF$2, 'Daily Sales'!$O$11:$O$560)</f>
        <v>0</v>
      </c>
      <c r="BG36" s="62">
        <f>SUMIF('Daily Sales'!$DN$11:$DN$560, BG$2, 'Daily Sales'!$O$11:$O$560)</f>
        <v>0</v>
      </c>
      <c r="BH36" s="62">
        <f>SUMIF('Daily Sales'!$DN$11:$DN$560, BH$2, 'Daily Sales'!$O$11:$O$560)</f>
        <v>0</v>
      </c>
      <c r="BI36" s="62">
        <f>SUMIF('Daily Sales'!$DN$11:$DN$560, BI$2, 'Daily Sales'!$O$11:$O$560)</f>
        <v>0</v>
      </c>
      <c r="BJ36" s="62">
        <f>SUMIF('Daily Sales'!$DN$11:$DN$560, BJ$2, 'Daily Sales'!$O$11:$O$560)</f>
        <v>0</v>
      </c>
      <c r="BK36" s="62">
        <f>SUMIF('Daily Sales'!$DN$11:$DN$560, BK$2, 'Daily Sales'!$O$11:$O$560)</f>
        <v>0</v>
      </c>
      <c r="BL36" s="62">
        <f>SUMIF('Daily Sales'!$DN$11:$DN$560, BL$2, 'Daily Sales'!$O$11:$O$560)</f>
        <v>0</v>
      </c>
      <c r="BM36" s="62">
        <f>SUMIF('Daily Sales'!$DN$11:$DN$560, BM$2, 'Daily Sales'!$O$11:$O$560)</f>
        <v>0</v>
      </c>
      <c r="BN36" s="62">
        <f>SUMIF('Daily Sales'!$DN$11:$DN$560, BN$2, 'Daily Sales'!$O$11:$O$560)</f>
        <v>0</v>
      </c>
      <c r="BO36" s="62">
        <f>SUMIF('Daily Sales'!$DN$11:$DN$560, BO$2, 'Daily Sales'!$O$11:$O$560)</f>
        <v>0</v>
      </c>
      <c r="BP36" s="62">
        <f>SUMIF('Daily Sales'!$DN$11:$DN$560, BP$2, 'Daily Sales'!$O$11:$O$560)</f>
        <v>0</v>
      </c>
      <c r="BQ36" s="62">
        <f>SUMIF('Daily Sales'!$DN$11:$DN$560, BQ$2, 'Daily Sales'!$O$11:$O$560)</f>
        <v>0</v>
      </c>
      <c r="BR36" s="62">
        <f>SUMIF('Daily Sales'!$DN$11:$DN$560, BR$2, 'Daily Sales'!$O$11:$O$560)</f>
        <v>0</v>
      </c>
      <c r="BS36" s="63">
        <f>SUMIF('Daily Sales'!$DN$11:$DN$560, BS$2, 'Daily Sales'!$O$11:$O$560)</f>
        <v>0</v>
      </c>
    </row>
    <row r="37" spans="1:71" x14ac:dyDescent="0.25">
      <c r="A37" s="30"/>
      <c r="B37" s="268" t="str">
        <f>$B$4</f>
        <v>Your Business</v>
      </c>
      <c r="C37" s="268"/>
      <c r="D37" s="268"/>
      <c r="E37" s="268"/>
      <c r="F37" s="268"/>
      <c r="G37" s="268"/>
      <c r="H37" s="268"/>
      <c r="I37" s="268"/>
      <c r="J37" s="268"/>
      <c r="K37" s="268"/>
      <c r="L37" s="268"/>
      <c r="M37" s="268"/>
      <c r="N37" s="268"/>
      <c r="O37" s="268"/>
      <c r="P37" s="268"/>
      <c r="Q37" s="268"/>
      <c r="R37" s="268"/>
      <c r="S37" s="268"/>
      <c r="T37" s="268"/>
      <c r="U37" s="268"/>
      <c r="V37" s="268"/>
      <c r="W37" s="268"/>
      <c r="X37" s="268"/>
      <c r="Y37" s="268"/>
      <c r="Z37" s="268"/>
      <c r="AA37" s="268"/>
      <c r="AB37" s="268"/>
      <c r="AC37" s="268"/>
      <c r="AD37" s="268"/>
      <c r="AE37" s="268"/>
      <c r="AF37" s="268"/>
      <c r="AG37" s="268"/>
      <c r="AH37" s="268"/>
      <c r="AI37" s="268"/>
      <c r="AJ37" s="268"/>
      <c r="AK37" s="268"/>
      <c r="AL37" s="268"/>
      <c r="AM37" s="268"/>
      <c r="AN37" s="268"/>
      <c r="AO37" s="268"/>
      <c r="AP37" s="268"/>
      <c r="AQ37" s="268"/>
      <c r="AR37" s="268"/>
      <c r="AS37" s="268"/>
      <c r="AT37" s="30"/>
      <c r="BA37" s="53" t="str">
        <f>IF(Settings!$Y32="", "", Settings!$Y32)</f>
        <v/>
      </c>
      <c r="BB37" s="61">
        <f>SUMIF('Daily Sales'!$DN$11:$DN$560, BB$2, 'Daily Sales'!$P$11:$P$560)</f>
        <v>0</v>
      </c>
      <c r="BC37" s="62">
        <f>SUMIF('Daily Sales'!$DN$11:$DN$560, BC$2, 'Daily Sales'!$P$11:$P$560)</f>
        <v>0</v>
      </c>
      <c r="BD37" s="62">
        <f>SUMIF('Daily Sales'!$DN$11:$DN$560, BD$2, 'Daily Sales'!$P$11:$P$560)</f>
        <v>0</v>
      </c>
      <c r="BE37" s="62">
        <f>SUMIF('Daily Sales'!$DN$11:$DN$560, BE$2, 'Daily Sales'!$P$11:$P$560)</f>
        <v>0</v>
      </c>
      <c r="BF37" s="62">
        <f>SUMIF('Daily Sales'!$DN$11:$DN$560, BF$2, 'Daily Sales'!$P$11:$P$560)</f>
        <v>0</v>
      </c>
      <c r="BG37" s="62">
        <f>SUMIF('Daily Sales'!$DN$11:$DN$560, BG$2, 'Daily Sales'!$P$11:$P$560)</f>
        <v>0</v>
      </c>
      <c r="BH37" s="62">
        <f>SUMIF('Daily Sales'!$DN$11:$DN$560, BH$2, 'Daily Sales'!$P$11:$P$560)</f>
        <v>0</v>
      </c>
      <c r="BI37" s="62">
        <f>SUMIF('Daily Sales'!$DN$11:$DN$560, BI$2, 'Daily Sales'!$P$11:$P$560)</f>
        <v>0</v>
      </c>
      <c r="BJ37" s="62">
        <f>SUMIF('Daily Sales'!$DN$11:$DN$560, BJ$2, 'Daily Sales'!$P$11:$P$560)</f>
        <v>0</v>
      </c>
      <c r="BK37" s="62">
        <f>SUMIF('Daily Sales'!$DN$11:$DN$560, BK$2, 'Daily Sales'!$P$11:$P$560)</f>
        <v>0</v>
      </c>
      <c r="BL37" s="62">
        <f>SUMIF('Daily Sales'!$DN$11:$DN$560, BL$2, 'Daily Sales'!$P$11:$P$560)</f>
        <v>0</v>
      </c>
      <c r="BM37" s="62">
        <f>SUMIF('Daily Sales'!$DN$11:$DN$560, BM$2, 'Daily Sales'!$P$11:$P$560)</f>
        <v>0</v>
      </c>
      <c r="BN37" s="62">
        <f>SUMIF('Daily Sales'!$DN$11:$DN$560, BN$2, 'Daily Sales'!$P$11:$P$560)</f>
        <v>0</v>
      </c>
      <c r="BO37" s="62">
        <f>SUMIF('Daily Sales'!$DN$11:$DN$560, BO$2, 'Daily Sales'!$P$11:$P$560)</f>
        <v>0</v>
      </c>
      <c r="BP37" s="62">
        <f>SUMIF('Daily Sales'!$DN$11:$DN$560, BP$2, 'Daily Sales'!$P$11:$P$560)</f>
        <v>0</v>
      </c>
      <c r="BQ37" s="62">
        <f>SUMIF('Daily Sales'!$DN$11:$DN$560, BQ$2, 'Daily Sales'!$P$11:$P$560)</f>
        <v>0</v>
      </c>
      <c r="BR37" s="62">
        <f>SUMIF('Daily Sales'!$DN$11:$DN$560, BR$2, 'Daily Sales'!$P$11:$P$560)</f>
        <v>0</v>
      </c>
      <c r="BS37" s="63">
        <f>SUMIF('Daily Sales'!$DN$11:$DN$560, BS$2, 'Daily Sales'!$P$11:$P$560)</f>
        <v>0</v>
      </c>
    </row>
    <row r="38" spans="1:71" x14ac:dyDescent="0.25">
      <c r="A38" s="30"/>
      <c r="B38" s="30"/>
      <c r="C38" s="30"/>
      <c r="D38" s="30"/>
      <c r="E38" s="30"/>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c r="AL38" s="30"/>
      <c r="AM38" s="30"/>
      <c r="AN38" s="30"/>
      <c r="AO38" s="30"/>
      <c r="AP38" s="30"/>
      <c r="AQ38" s="30"/>
      <c r="AR38" s="30"/>
      <c r="AS38" s="30"/>
      <c r="AT38" s="30"/>
      <c r="BA38" s="54" t="str">
        <f>IF(Settings!$Y33="", "", Settings!$Y33)</f>
        <v/>
      </c>
      <c r="BB38" s="64">
        <f>SUMIF('Daily Sales'!$DN$11:$DN$560, BB$2, 'Daily Sales'!$Q$11:$Q$560)</f>
        <v>0</v>
      </c>
      <c r="BC38" s="65">
        <f>SUMIF('Daily Sales'!$DN$11:$DN$560, BC$2, 'Daily Sales'!$Q$11:$Q$560)</f>
        <v>0</v>
      </c>
      <c r="BD38" s="65">
        <f>SUMIF('Daily Sales'!$DN$11:$DN$560, BD$2, 'Daily Sales'!$Q$11:$Q$560)</f>
        <v>0</v>
      </c>
      <c r="BE38" s="65">
        <f>SUMIF('Daily Sales'!$DN$11:$DN$560, BE$2, 'Daily Sales'!$Q$11:$Q$560)</f>
        <v>0</v>
      </c>
      <c r="BF38" s="65">
        <f>SUMIF('Daily Sales'!$DN$11:$DN$560, BF$2, 'Daily Sales'!$Q$11:$Q$560)</f>
        <v>0</v>
      </c>
      <c r="BG38" s="65">
        <f>SUMIF('Daily Sales'!$DN$11:$DN$560, BG$2, 'Daily Sales'!$Q$11:$Q$560)</f>
        <v>0</v>
      </c>
      <c r="BH38" s="65">
        <f>SUMIF('Daily Sales'!$DN$11:$DN$560, BH$2, 'Daily Sales'!$Q$11:$Q$560)</f>
        <v>0</v>
      </c>
      <c r="BI38" s="65">
        <f>SUMIF('Daily Sales'!$DN$11:$DN$560, BI$2, 'Daily Sales'!$Q$11:$Q$560)</f>
        <v>0</v>
      </c>
      <c r="BJ38" s="65">
        <f>SUMIF('Daily Sales'!$DN$11:$DN$560, BJ$2, 'Daily Sales'!$Q$11:$Q$560)</f>
        <v>0</v>
      </c>
      <c r="BK38" s="65">
        <f>SUMIF('Daily Sales'!$DN$11:$DN$560, BK$2, 'Daily Sales'!$Q$11:$Q$560)</f>
        <v>0</v>
      </c>
      <c r="BL38" s="65">
        <f>SUMIF('Daily Sales'!$DN$11:$DN$560, BL$2, 'Daily Sales'!$Q$11:$Q$560)</f>
        <v>0</v>
      </c>
      <c r="BM38" s="65">
        <f>SUMIF('Daily Sales'!$DN$11:$DN$560, BM$2, 'Daily Sales'!$Q$11:$Q$560)</f>
        <v>0</v>
      </c>
      <c r="BN38" s="65">
        <f>SUMIF('Daily Sales'!$DN$11:$DN$560, BN$2, 'Daily Sales'!$Q$11:$Q$560)</f>
        <v>0</v>
      </c>
      <c r="BO38" s="65">
        <f>SUMIF('Daily Sales'!$DN$11:$DN$560, BO$2, 'Daily Sales'!$Q$11:$Q$560)</f>
        <v>0</v>
      </c>
      <c r="BP38" s="65">
        <f>SUMIF('Daily Sales'!$DN$11:$DN$560, BP$2, 'Daily Sales'!$Q$11:$Q$560)</f>
        <v>0</v>
      </c>
      <c r="BQ38" s="65">
        <f>SUMIF('Daily Sales'!$DN$11:$DN$560, BQ$2, 'Daily Sales'!$Q$11:$Q$560)</f>
        <v>0</v>
      </c>
      <c r="BR38" s="65">
        <f>SUMIF('Daily Sales'!$DN$11:$DN$560, BR$2, 'Daily Sales'!$Q$11:$Q$560)</f>
        <v>0</v>
      </c>
      <c r="BS38" s="66">
        <f>SUMIF('Daily Sales'!$DN$11:$DN$560, BS$2, 'Daily Sales'!$Q$11:$Q$560)</f>
        <v>0</v>
      </c>
    </row>
    <row r="39" spans="1:71" x14ac:dyDescent="0.25">
      <c r="A39" s="30"/>
      <c r="B39" s="30"/>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row>
    <row r="40" spans="1:71" x14ac:dyDescent="0.25">
      <c r="A40" s="30"/>
      <c r="B40" s="30"/>
      <c r="C40" s="30"/>
      <c r="D40" s="30"/>
      <c r="E40" s="30"/>
      <c r="F40" s="30"/>
      <c r="G40" s="178" t="s">
        <v>38</v>
      </c>
      <c r="H40" s="179"/>
      <c r="I40" s="179"/>
      <c r="J40" s="179"/>
      <c r="K40" s="179"/>
      <c r="L40" s="180"/>
      <c r="M40" s="178" t="s">
        <v>39</v>
      </c>
      <c r="N40" s="179"/>
      <c r="O40" s="179"/>
      <c r="P40" s="179"/>
      <c r="Q40" s="179"/>
      <c r="R40" s="180"/>
      <c r="S40" s="178" t="s">
        <v>42</v>
      </c>
      <c r="T40" s="179"/>
      <c r="U40" s="179"/>
      <c r="V40" s="179"/>
      <c r="W40" s="179"/>
      <c r="X40" s="180"/>
      <c r="Y40" s="30"/>
      <c r="Z40" s="30"/>
      <c r="AA40" s="30"/>
      <c r="AB40" s="178" t="s">
        <v>46</v>
      </c>
      <c r="AC40" s="179"/>
      <c r="AD40" s="179"/>
      <c r="AE40" s="179"/>
      <c r="AF40" s="179"/>
      <c r="AG40" s="180"/>
      <c r="AH40" s="178" t="s">
        <v>47</v>
      </c>
      <c r="AI40" s="179"/>
      <c r="AJ40" s="179"/>
      <c r="AK40" s="179"/>
      <c r="AL40" s="179"/>
      <c r="AM40" s="180"/>
      <c r="AN40" s="178" t="s">
        <v>49</v>
      </c>
      <c r="AO40" s="179"/>
      <c r="AP40" s="179"/>
      <c r="AQ40" s="179"/>
      <c r="AR40" s="179"/>
      <c r="AS40" s="180"/>
      <c r="AT40" s="30"/>
    </row>
    <row r="41" spans="1:71" x14ac:dyDescent="0.25">
      <c r="A41" s="30"/>
      <c r="B41" s="30"/>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c r="AG41" s="30"/>
      <c r="AH41" s="30"/>
      <c r="AI41" s="30"/>
      <c r="AJ41" s="30"/>
      <c r="AK41" s="30"/>
      <c r="AL41" s="30"/>
      <c r="AM41" s="30"/>
      <c r="AN41" s="30"/>
      <c r="AO41" s="30"/>
      <c r="AP41" s="30"/>
      <c r="AQ41" s="30"/>
      <c r="AR41" s="30"/>
      <c r="AS41" s="30"/>
      <c r="AT41" s="30"/>
    </row>
    <row r="42" spans="1:71" x14ac:dyDescent="0.25">
      <c r="A42" s="30"/>
      <c r="B42" s="290" t="str">
        <f>$CA4</f>
        <v>Jan 2020</v>
      </c>
      <c r="C42" s="290"/>
      <c r="D42" s="290"/>
      <c r="E42" s="290"/>
      <c r="F42" s="30"/>
      <c r="G42" s="284">
        <f>$CD4</f>
        <v>1416.67</v>
      </c>
      <c r="H42" s="285"/>
      <c r="I42" s="285"/>
      <c r="J42" s="285"/>
      <c r="K42" s="285"/>
      <c r="L42" s="285"/>
      <c r="M42" s="285">
        <f>$CE4</f>
        <v>283.32999999999993</v>
      </c>
      <c r="N42" s="285"/>
      <c r="O42" s="285"/>
      <c r="P42" s="285"/>
      <c r="Q42" s="285"/>
      <c r="R42" s="285"/>
      <c r="S42" s="285">
        <f>$CB4</f>
        <v>1700</v>
      </c>
      <c r="T42" s="285"/>
      <c r="U42" s="285"/>
      <c r="V42" s="285"/>
      <c r="W42" s="285"/>
      <c r="X42" s="286"/>
      <c r="Y42" s="30"/>
      <c r="Z42" s="30"/>
      <c r="AA42" s="30"/>
      <c r="AB42" s="284">
        <f>$CF4</f>
        <v>862.5</v>
      </c>
      <c r="AC42" s="285"/>
      <c r="AD42" s="285"/>
      <c r="AE42" s="285"/>
      <c r="AF42" s="285"/>
      <c r="AG42" s="285"/>
      <c r="AH42" s="285">
        <f>$CG4</f>
        <v>172.5</v>
      </c>
      <c r="AI42" s="285"/>
      <c r="AJ42" s="285"/>
      <c r="AK42" s="285"/>
      <c r="AL42" s="285"/>
      <c r="AM42" s="285"/>
      <c r="AN42" s="285">
        <f>$CC4</f>
        <v>1035</v>
      </c>
      <c r="AO42" s="285"/>
      <c r="AP42" s="285"/>
      <c r="AQ42" s="285"/>
      <c r="AR42" s="285"/>
      <c r="AS42" s="286"/>
      <c r="AT42" s="30"/>
    </row>
    <row r="43" spans="1:71" x14ac:dyDescent="0.25">
      <c r="A43" s="30"/>
      <c r="B43" s="290" t="str">
        <f t="shared" ref="B43:B59" si="10">$CA5</f>
        <v>Feb 2020</v>
      </c>
      <c r="C43" s="290"/>
      <c r="D43" s="290"/>
      <c r="E43" s="290"/>
      <c r="F43" s="30"/>
      <c r="G43" s="272">
        <f t="shared" ref="G43:G59" si="11">$CD5</f>
        <v>1458.33</v>
      </c>
      <c r="H43" s="273"/>
      <c r="I43" s="273"/>
      <c r="J43" s="273"/>
      <c r="K43" s="273"/>
      <c r="L43" s="273"/>
      <c r="M43" s="273">
        <f t="shared" ref="M43:M59" si="12">$CE5</f>
        <v>291.67000000000007</v>
      </c>
      <c r="N43" s="273"/>
      <c r="O43" s="273"/>
      <c r="P43" s="273"/>
      <c r="Q43" s="273"/>
      <c r="R43" s="273"/>
      <c r="S43" s="273">
        <f t="shared" ref="S43:S59" si="13">$CB5</f>
        <v>1750</v>
      </c>
      <c r="T43" s="273"/>
      <c r="U43" s="273"/>
      <c r="V43" s="273"/>
      <c r="W43" s="273"/>
      <c r="X43" s="274"/>
      <c r="Y43" s="30"/>
      <c r="Z43" s="30"/>
      <c r="AA43" s="30"/>
      <c r="AB43" s="272">
        <f t="shared" ref="AB43:AB59" si="14">$CF5</f>
        <v>1150</v>
      </c>
      <c r="AC43" s="273"/>
      <c r="AD43" s="273"/>
      <c r="AE43" s="273"/>
      <c r="AF43" s="273"/>
      <c r="AG43" s="273"/>
      <c r="AH43" s="273">
        <f t="shared" ref="AH43:AH59" si="15">$CG5</f>
        <v>230</v>
      </c>
      <c r="AI43" s="273"/>
      <c r="AJ43" s="273"/>
      <c r="AK43" s="273"/>
      <c r="AL43" s="273"/>
      <c r="AM43" s="273"/>
      <c r="AN43" s="273">
        <f t="shared" ref="AN43:AN59" si="16">$CC5</f>
        <v>1380</v>
      </c>
      <c r="AO43" s="273"/>
      <c r="AP43" s="273"/>
      <c r="AQ43" s="273"/>
      <c r="AR43" s="273"/>
      <c r="AS43" s="274"/>
      <c r="AT43" s="30"/>
    </row>
    <row r="44" spans="1:71" x14ac:dyDescent="0.25">
      <c r="A44" s="30"/>
      <c r="B44" s="290" t="str">
        <f t="shared" si="10"/>
        <v>Mar 2020</v>
      </c>
      <c r="C44" s="290"/>
      <c r="D44" s="290"/>
      <c r="E44" s="290"/>
      <c r="F44" s="30"/>
      <c r="G44" s="272">
        <f t="shared" si="11"/>
        <v>1545.83</v>
      </c>
      <c r="H44" s="273"/>
      <c r="I44" s="273"/>
      <c r="J44" s="273"/>
      <c r="K44" s="273"/>
      <c r="L44" s="273"/>
      <c r="M44" s="273">
        <f t="shared" si="12"/>
        <v>309.17000000000007</v>
      </c>
      <c r="N44" s="273"/>
      <c r="O44" s="273"/>
      <c r="P44" s="273"/>
      <c r="Q44" s="273"/>
      <c r="R44" s="273"/>
      <c r="S44" s="273">
        <f t="shared" si="13"/>
        <v>1855</v>
      </c>
      <c r="T44" s="273"/>
      <c r="U44" s="273"/>
      <c r="V44" s="273"/>
      <c r="W44" s="273"/>
      <c r="X44" s="274"/>
      <c r="Y44" s="30"/>
      <c r="Z44" s="30"/>
      <c r="AA44" s="30"/>
      <c r="AB44" s="272">
        <f t="shared" si="14"/>
        <v>1475</v>
      </c>
      <c r="AC44" s="273"/>
      <c r="AD44" s="273"/>
      <c r="AE44" s="273"/>
      <c r="AF44" s="273"/>
      <c r="AG44" s="273"/>
      <c r="AH44" s="273">
        <f t="shared" si="15"/>
        <v>295</v>
      </c>
      <c r="AI44" s="273"/>
      <c r="AJ44" s="273"/>
      <c r="AK44" s="273"/>
      <c r="AL44" s="273"/>
      <c r="AM44" s="273"/>
      <c r="AN44" s="273">
        <f t="shared" si="16"/>
        <v>1770</v>
      </c>
      <c r="AO44" s="273"/>
      <c r="AP44" s="273"/>
      <c r="AQ44" s="273"/>
      <c r="AR44" s="273"/>
      <c r="AS44" s="274"/>
      <c r="AT44" s="30"/>
    </row>
    <row r="45" spans="1:71" x14ac:dyDescent="0.25">
      <c r="A45" s="30"/>
      <c r="B45" s="290" t="str">
        <f t="shared" si="10"/>
        <v>Apr 2020</v>
      </c>
      <c r="C45" s="290"/>
      <c r="D45" s="290"/>
      <c r="E45" s="290"/>
      <c r="F45" s="30"/>
      <c r="G45" s="272">
        <f t="shared" si="11"/>
        <v>0</v>
      </c>
      <c r="H45" s="273"/>
      <c r="I45" s="273"/>
      <c r="J45" s="273"/>
      <c r="K45" s="273"/>
      <c r="L45" s="273"/>
      <c r="M45" s="273">
        <f t="shared" si="12"/>
        <v>0</v>
      </c>
      <c r="N45" s="273"/>
      <c r="O45" s="273"/>
      <c r="P45" s="273"/>
      <c r="Q45" s="273"/>
      <c r="R45" s="273"/>
      <c r="S45" s="273">
        <f t="shared" si="13"/>
        <v>0</v>
      </c>
      <c r="T45" s="273"/>
      <c r="U45" s="273"/>
      <c r="V45" s="273"/>
      <c r="W45" s="273"/>
      <c r="X45" s="274"/>
      <c r="Y45" s="30"/>
      <c r="Z45" s="30"/>
      <c r="AA45" s="30"/>
      <c r="AB45" s="272">
        <f t="shared" si="14"/>
        <v>633.33000000000004</v>
      </c>
      <c r="AC45" s="273"/>
      <c r="AD45" s="273"/>
      <c r="AE45" s="273"/>
      <c r="AF45" s="273"/>
      <c r="AG45" s="273"/>
      <c r="AH45" s="273">
        <f t="shared" si="15"/>
        <v>126.66999999999996</v>
      </c>
      <c r="AI45" s="273"/>
      <c r="AJ45" s="273"/>
      <c r="AK45" s="273"/>
      <c r="AL45" s="273"/>
      <c r="AM45" s="273"/>
      <c r="AN45" s="273">
        <f t="shared" si="16"/>
        <v>760</v>
      </c>
      <c r="AO45" s="273"/>
      <c r="AP45" s="273"/>
      <c r="AQ45" s="273"/>
      <c r="AR45" s="273"/>
      <c r="AS45" s="274"/>
      <c r="AT45" s="30"/>
    </row>
    <row r="46" spans="1:71" x14ac:dyDescent="0.25">
      <c r="A46" s="30"/>
      <c r="B46" s="290" t="str">
        <f t="shared" si="10"/>
        <v>May 2020</v>
      </c>
      <c r="C46" s="290"/>
      <c r="D46" s="290"/>
      <c r="E46" s="290"/>
      <c r="F46" s="30"/>
      <c r="G46" s="272">
        <f t="shared" si="11"/>
        <v>0</v>
      </c>
      <c r="H46" s="273"/>
      <c r="I46" s="273"/>
      <c r="J46" s="273"/>
      <c r="K46" s="273"/>
      <c r="L46" s="273"/>
      <c r="M46" s="273">
        <f t="shared" si="12"/>
        <v>0</v>
      </c>
      <c r="N46" s="273"/>
      <c r="O46" s="273"/>
      <c r="P46" s="273"/>
      <c r="Q46" s="273"/>
      <c r="R46" s="273"/>
      <c r="S46" s="273">
        <f t="shared" si="13"/>
        <v>0</v>
      </c>
      <c r="T46" s="273"/>
      <c r="U46" s="273"/>
      <c r="V46" s="273"/>
      <c r="W46" s="273"/>
      <c r="X46" s="274"/>
      <c r="Y46" s="30"/>
      <c r="Z46" s="30"/>
      <c r="AA46" s="30"/>
      <c r="AB46" s="272">
        <f t="shared" si="14"/>
        <v>300</v>
      </c>
      <c r="AC46" s="273"/>
      <c r="AD46" s="273"/>
      <c r="AE46" s="273"/>
      <c r="AF46" s="273"/>
      <c r="AG46" s="273"/>
      <c r="AH46" s="273">
        <f t="shared" si="15"/>
        <v>60</v>
      </c>
      <c r="AI46" s="273"/>
      <c r="AJ46" s="273"/>
      <c r="AK46" s="273"/>
      <c r="AL46" s="273"/>
      <c r="AM46" s="273"/>
      <c r="AN46" s="273">
        <f t="shared" si="16"/>
        <v>360</v>
      </c>
      <c r="AO46" s="273"/>
      <c r="AP46" s="273"/>
      <c r="AQ46" s="273"/>
      <c r="AR46" s="273"/>
      <c r="AS46" s="274"/>
      <c r="AT46" s="30"/>
    </row>
    <row r="47" spans="1:71" x14ac:dyDescent="0.25">
      <c r="A47" s="30"/>
      <c r="B47" s="290" t="str">
        <f t="shared" si="10"/>
        <v>Jun 2020</v>
      </c>
      <c r="C47" s="290"/>
      <c r="D47" s="290"/>
      <c r="E47" s="290"/>
      <c r="F47" s="30"/>
      <c r="G47" s="272">
        <f t="shared" si="11"/>
        <v>0</v>
      </c>
      <c r="H47" s="273"/>
      <c r="I47" s="273"/>
      <c r="J47" s="273"/>
      <c r="K47" s="273"/>
      <c r="L47" s="273"/>
      <c r="M47" s="273">
        <f t="shared" si="12"/>
        <v>0</v>
      </c>
      <c r="N47" s="273"/>
      <c r="O47" s="273"/>
      <c r="P47" s="273"/>
      <c r="Q47" s="273"/>
      <c r="R47" s="273"/>
      <c r="S47" s="273">
        <f t="shared" si="13"/>
        <v>0</v>
      </c>
      <c r="T47" s="273"/>
      <c r="U47" s="273"/>
      <c r="V47" s="273"/>
      <c r="W47" s="273"/>
      <c r="X47" s="274"/>
      <c r="Y47" s="30"/>
      <c r="Z47" s="30"/>
      <c r="AA47" s="30"/>
      <c r="AB47" s="272">
        <f t="shared" si="14"/>
        <v>0</v>
      </c>
      <c r="AC47" s="273"/>
      <c r="AD47" s="273"/>
      <c r="AE47" s="273"/>
      <c r="AF47" s="273"/>
      <c r="AG47" s="273"/>
      <c r="AH47" s="273">
        <f t="shared" si="15"/>
        <v>0</v>
      </c>
      <c r="AI47" s="273"/>
      <c r="AJ47" s="273"/>
      <c r="AK47" s="273"/>
      <c r="AL47" s="273"/>
      <c r="AM47" s="273"/>
      <c r="AN47" s="273">
        <f t="shared" si="16"/>
        <v>0</v>
      </c>
      <c r="AO47" s="273"/>
      <c r="AP47" s="273"/>
      <c r="AQ47" s="273"/>
      <c r="AR47" s="273"/>
      <c r="AS47" s="274"/>
      <c r="AT47" s="30"/>
    </row>
    <row r="48" spans="1:71" x14ac:dyDescent="0.25">
      <c r="A48" s="30"/>
      <c r="B48" s="290" t="str">
        <f t="shared" si="10"/>
        <v>Jul 2020</v>
      </c>
      <c r="C48" s="290"/>
      <c r="D48" s="290"/>
      <c r="E48" s="290"/>
      <c r="F48" s="30"/>
      <c r="G48" s="272">
        <f t="shared" si="11"/>
        <v>0</v>
      </c>
      <c r="H48" s="273"/>
      <c r="I48" s="273"/>
      <c r="J48" s="273"/>
      <c r="K48" s="273"/>
      <c r="L48" s="273"/>
      <c r="M48" s="273">
        <f t="shared" si="12"/>
        <v>0</v>
      </c>
      <c r="N48" s="273"/>
      <c r="O48" s="273"/>
      <c r="P48" s="273"/>
      <c r="Q48" s="273"/>
      <c r="R48" s="273"/>
      <c r="S48" s="273">
        <f t="shared" si="13"/>
        <v>0</v>
      </c>
      <c r="T48" s="273"/>
      <c r="U48" s="273"/>
      <c r="V48" s="273"/>
      <c r="W48" s="273"/>
      <c r="X48" s="274"/>
      <c r="Y48" s="30"/>
      <c r="Z48" s="30"/>
      <c r="AA48" s="30"/>
      <c r="AB48" s="272">
        <f t="shared" si="14"/>
        <v>0</v>
      </c>
      <c r="AC48" s="273"/>
      <c r="AD48" s="273"/>
      <c r="AE48" s="273"/>
      <c r="AF48" s="273"/>
      <c r="AG48" s="273"/>
      <c r="AH48" s="273">
        <f t="shared" si="15"/>
        <v>0</v>
      </c>
      <c r="AI48" s="273"/>
      <c r="AJ48" s="273"/>
      <c r="AK48" s="273"/>
      <c r="AL48" s="273"/>
      <c r="AM48" s="273"/>
      <c r="AN48" s="273">
        <f t="shared" si="16"/>
        <v>0</v>
      </c>
      <c r="AO48" s="273"/>
      <c r="AP48" s="273"/>
      <c r="AQ48" s="273"/>
      <c r="AR48" s="273"/>
      <c r="AS48" s="274"/>
      <c r="AT48" s="30"/>
    </row>
    <row r="49" spans="1:46" x14ac:dyDescent="0.25">
      <c r="A49" s="30"/>
      <c r="B49" s="290" t="str">
        <f t="shared" si="10"/>
        <v>Aug 2020</v>
      </c>
      <c r="C49" s="290"/>
      <c r="D49" s="290"/>
      <c r="E49" s="290"/>
      <c r="F49" s="30"/>
      <c r="G49" s="272">
        <f t="shared" si="11"/>
        <v>0</v>
      </c>
      <c r="H49" s="273"/>
      <c r="I49" s="273"/>
      <c r="J49" s="273"/>
      <c r="K49" s="273"/>
      <c r="L49" s="273"/>
      <c r="M49" s="273">
        <f t="shared" si="12"/>
        <v>0</v>
      </c>
      <c r="N49" s="273"/>
      <c r="O49" s="273"/>
      <c r="P49" s="273"/>
      <c r="Q49" s="273"/>
      <c r="R49" s="273"/>
      <c r="S49" s="273">
        <f t="shared" si="13"/>
        <v>0</v>
      </c>
      <c r="T49" s="273"/>
      <c r="U49" s="273"/>
      <c r="V49" s="273"/>
      <c r="W49" s="273"/>
      <c r="X49" s="274"/>
      <c r="Y49" s="30"/>
      <c r="Z49" s="30"/>
      <c r="AA49" s="30"/>
      <c r="AB49" s="272">
        <f t="shared" si="14"/>
        <v>0</v>
      </c>
      <c r="AC49" s="273"/>
      <c r="AD49" s="273"/>
      <c r="AE49" s="273"/>
      <c r="AF49" s="273"/>
      <c r="AG49" s="273"/>
      <c r="AH49" s="273">
        <f t="shared" si="15"/>
        <v>0</v>
      </c>
      <c r="AI49" s="273"/>
      <c r="AJ49" s="273"/>
      <c r="AK49" s="273"/>
      <c r="AL49" s="273"/>
      <c r="AM49" s="273"/>
      <c r="AN49" s="273">
        <f t="shared" si="16"/>
        <v>0</v>
      </c>
      <c r="AO49" s="273"/>
      <c r="AP49" s="273"/>
      <c r="AQ49" s="273"/>
      <c r="AR49" s="273"/>
      <c r="AS49" s="274"/>
      <c r="AT49" s="30"/>
    </row>
    <row r="50" spans="1:46" x14ac:dyDescent="0.25">
      <c r="A50" s="30"/>
      <c r="B50" s="290" t="str">
        <f t="shared" si="10"/>
        <v>Sep 2020</v>
      </c>
      <c r="C50" s="290"/>
      <c r="D50" s="290"/>
      <c r="E50" s="290"/>
      <c r="F50" s="30"/>
      <c r="G50" s="272">
        <f t="shared" si="11"/>
        <v>0</v>
      </c>
      <c r="H50" s="273"/>
      <c r="I50" s="273"/>
      <c r="J50" s="273"/>
      <c r="K50" s="273"/>
      <c r="L50" s="273"/>
      <c r="M50" s="273">
        <f t="shared" si="12"/>
        <v>0</v>
      </c>
      <c r="N50" s="273"/>
      <c r="O50" s="273"/>
      <c r="P50" s="273"/>
      <c r="Q50" s="273"/>
      <c r="R50" s="273"/>
      <c r="S50" s="273">
        <f t="shared" si="13"/>
        <v>0</v>
      </c>
      <c r="T50" s="273"/>
      <c r="U50" s="273"/>
      <c r="V50" s="273"/>
      <c r="W50" s="273"/>
      <c r="X50" s="274"/>
      <c r="Y50" s="30"/>
      <c r="Z50" s="30"/>
      <c r="AA50" s="30"/>
      <c r="AB50" s="272">
        <f t="shared" si="14"/>
        <v>0</v>
      </c>
      <c r="AC50" s="273"/>
      <c r="AD50" s="273"/>
      <c r="AE50" s="273"/>
      <c r="AF50" s="273"/>
      <c r="AG50" s="273"/>
      <c r="AH50" s="273">
        <f t="shared" si="15"/>
        <v>0</v>
      </c>
      <c r="AI50" s="273"/>
      <c r="AJ50" s="273"/>
      <c r="AK50" s="273"/>
      <c r="AL50" s="273"/>
      <c r="AM50" s="273"/>
      <c r="AN50" s="273">
        <f t="shared" si="16"/>
        <v>0</v>
      </c>
      <c r="AO50" s="273"/>
      <c r="AP50" s="273"/>
      <c r="AQ50" s="273"/>
      <c r="AR50" s="273"/>
      <c r="AS50" s="274"/>
      <c r="AT50" s="30"/>
    </row>
    <row r="51" spans="1:46" x14ac:dyDescent="0.25">
      <c r="A51" s="30"/>
      <c r="B51" s="290" t="str">
        <f t="shared" si="10"/>
        <v>Oct 2020</v>
      </c>
      <c r="C51" s="290"/>
      <c r="D51" s="290"/>
      <c r="E51" s="290"/>
      <c r="F51" s="30"/>
      <c r="G51" s="272">
        <f t="shared" si="11"/>
        <v>0</v>
      </c>
      <c r="H51" s="273"/>
      <c r="I51" s="273"/>
      <c r="J51" s="273"/>
      <c r="K51" s="273"/>
      <c r="L51" s="273"/>
      <c r="M51" s="273">
        <f t="shared" si="12"/>
        <v>0</v>
      </c>
      <c r="N51" s="273"/>
      <c r="O51" s="273"/>
      <c r="P51" s="273"/>
      <c r="Q51" s="273"/>
      <c r="R51" s="273"/>
      <c r="S51" s="273">
        <f t="shared" si="13"/>
        <v>0</v>
      </c>
      <c r="T51" s="273"/>
      <c r="U51" s="273"/>
      <c r="V51" s="273"/>
      <c r="W51" s="273"/>
      <c r="X51" s="274"/>
      <c r="Y51" s="30"/>
      <c r="Z51" s="30"/>
      <c r="AA51" s="30"/>
      <c r="AB51" s="272">
        <f t="shared" si="14"/>
        <v>0</v>
      </c>
      <c r="AC51" s="273"/>
      <c r="AD51" s="273"/>
      <c r="AE51" s="273"/>
      <c r="AF51" s="273"/>
      <c r="AG51" s="273"/>
      <c r="AH51" s="273">
        <f t="shared" si="15"/>
        <v>0</v>
      </c>
      <c r="AI51" s="273"/>
      <c r="AJ51" s="273"/>
      <c r="AK51" s="273"/>
      <c r="AL51" s="273"/>
      <c r="AM51" s="273"/>
      <c r="AN51" s="273">
        <f t="shared" si="16"/>
        <v>0</v>
      </c>
      <c r="AO51" s="273"/>
      <c r="AP51" s="273"/>
      <c r="AQ51" s="273"/>
      <c r="AR51" s="273"/>
      <c r="AS51" s="274"/>
      <c r="AT51" s="30"/>
    </row>
    <row r="52" spans="1:46" x14ac:dyDescent="0.25">
      <c r="A52" s="30"/>
      <c r="B52" s="290" t="str">
        <f t="shared" si="10"/>
        <v>Nov 2020</v>
      </c>
      <c r="C52" s="290"/>
      <c r="D52" s="290"/>
      <c r="E52" s="290"/>
      <c r="F52" s="30"/>
      <c r="G52" s="272">
        <f t="shared" si="11"/>
        <v>0</v>
      </c>
      <c r="H52" s="273"/>
      <c r="I52" s="273"/>
      <c r="J52" s="273"/>
      <c r="K52" s="273"/>
      <c r="L52" s="273"/>
      <c r="M52" s="273">
        <f t="shared" si="12"/>
        <v>0</v>
      </c>
      <c r="N52" s="273"/>
      <c r="O52" s="273"/>
      <c r="P52" s="273"/>
      <c r="Q52" s="273"/>
      <c r="R52" s="273"/>
      <c r="S52" s="273">
        <f t="shared" si="13"/>
        <v>0</v>
      </c>
      <c r="T52" s="273"/>
      <c r="U52" s="273"/>
      <c r="V52" s="273"/>
      <c r="W52" s="273"/>
      <c r="X52" s="274"/>
      <c r="Y52" s="30"/>
      <c r="Z52" s="30"/>
      <c r="AA52" s="30"/>
      <c r="AB52" s="272">
        <f t="shared" si="14"/>
        <v>0</v>
      </c>
      <c r="AC52" s="273"/>
      <c r="AD52" s="273"/>
      <c r="AE52" s="273"/>
      <c r="AF52" s="273"/>
      <c r="AG52" s="273"/>
      <c r="AH52" s="273">
        <f t="shared" si="15"/>
        <v>0</v>
      </c>
      <c r="AI52" s="273"/>
      <c r="AJ52" s="273"/>
      <c r="AK52" s="273"/>
      <c r="AL52" s="273"/>
      <c r="AM52" s="273"/>
      <c r="AN52" s="273">
        <f t="shared" si="16"/>
        <v>0</v>
      </c>
      <c r="AO52" s="273"/>
      <c r="AP52" s="273"/>
      <c r="AQ52" s="273"/>
      <c r="AR52" s="273"/>
      <c r="AS52" s="274"/>
      <c r="AT52" s="30"/>
    </row>
    <row r="53" spans="1:46" x14ac:dyDescent="0.25">
      <c r="A53" s="30"/>
      <c r="B53" s="290" t="str">
        <f t="shared" si="10"/>
        <v>Dec 2020</v>
      </c>
      <c r="C53" s="290"/>
      <c r="D53" s="290"/>
      <c r="E53" s="290"/>
      <c r="F53" s="30"/>
      <c r="G53" s="272">
        <f t="shared" si="11"/>
        <v>0</v>
      </c>
      <c r="H53" s="273"/>
      <c r="I53" s="273"/>
      <c r="J53" s="273"/>
      <c r="K53" s="273"/>
      <c r="L53" s="273"/>
      <c r="M53" s="273">
        <f t="shared" si="12"/>
        <v>0</v>
      </c>
      <c r="N53" s="273"/>
      <c r="O53" s="273"/>
      <c r="P53" s="273"/>
      <c r="Q53" s="273"/>
      <c r="R53" s="273"/>
      <c r="S53" s="273">
        <f t="shared" si="13"/>
        <v>0</v>
      </c>
      <c r="T53" s="273"/>
      <c r="U53" s="273"/>
      <c r="V53" s="273"/>
      <c r="W53" s="273"/>
      <c r="X53" s="274"/>
      <c r="Y53" s="30"/>
      <c r="Z53" s="30"/>
      <c r="AA53" s="30"/>
      <c r="AB53" s="272">
        <f t="shared" si="14"/>
        <v>0</v>
      </c>
      <c r="AC53" s="273"/>
      <c r="AD53" s="273"/>
      <c r="AE53" s="273"/>
      <c r="AF53" s="273"/>
      <c r="AG53" s="273"/>
      <c r="AH53" s="273">
        <f t="shared" si="15"/>
        <v>0</v>
      </c>
      <c r="AI53" s="273"/>
      <c r="AJ53" s="273"/>
      <c r="AK53" s="273"/>
      <c r="AL53" s="273"/>
      <c r="AM53" s="273"/>
      <c r="AN53" s="273">
        <f t="shared" si="16"/>
        <v>0</v>
      </c>
      <c r="AO53" s="273"/>
      <c r="AP53" s="273"/>
      <c r="AQ53" s="273"/>
      <c r="AR53" s="273"/>
      <c r="AS53" s="274"/>
      <c r="AT53" s="30"/>
    </row>
    <row r="54" spans="1:46" x14ac:dyDescent="0.25">
      <c r="A54" s="30"/>
      <c r="B54" s="290" t="str">
        <f t="shared" si="10"/>
        <v>Jan 2021</v>
      </c>
      <c r="C54" s="290"/>
      <c r="D54" s="290"/>
      <c r="E54" s="290"/>
      <c r="F54" s="30"/>
      <c r="G54" s="272">
        <f t="shared" si="11"/>
        <v>0</v>
      </c>
      <c r="H54" s="273"/>
      <c r="I54" s="273"/>
      <c r="J54" s="273"/>
      <c r="K54" s="273"/>
      <c r="L54" s="273"/>
      <c r="M54" s="273">
        <f t="shared" si="12"/>
        <v>0</v>
      </c>
      <c r="N54" s="273"/>
      <c r="O54" s="273"/>
      <c r="P54" s="273"/>
      <c r="Q54" s="273"/>
      <c r="R54" s="273"/>
      <c r="S54" s="273">
        <f t="shared" si="13"/>
        <v>0</v>
      </c>
      <c r="T54" s="273"/>
      <c r="U54" s="273"/>
      <c r="V54" s="273"/>
      <c r="W54" s="273"/>
      <c r="X54" s="274"/>
      <c r="Y54" s="30"/>
      <c r="Z54" s="30"/>
      <c r="AA54" s="30"/>
      <c r="AB54" s="272">
        <f t="shared" si="14"/>
        <v>0</v>
      </c>
      <c r="AC54" s="273"/>
      <c r="AD54" s="273"/>
      <c r="AE54" s="273"/>
      <c r="AF54" s="273"/>
      <c r="AG54" s="273"/>
      <c r="AH54" s="273">
        <f t="shared" si="15"/>
        <v>0</v>
      </c>
      <c r="AI54" s="273"/>
      <c r="AJ54" s="273"/>
      <c r="AK54" s="273"/>
      <c r="AL54" s="273"/>
      <c r="AM54" s="273"/>
      <c r="AN54" s="273">
        <f t="shared" si="16"/>
        <v>0</v>
      </c>
      <c r="AO54" s="273"/>
      <c r="AP54" s="273"/>
      <c r="AQ54" s="273"/>
      <c r="AR54" s="273"/>
      <c r="AS54" s="274"/>
      <c r="AT54" s="30"/>
    </row>
    <row r="55" spans="1:46" x14ac:dyDescent="0.25">
      <c r="A55" s="30"/>
      <c r="B55" s="290" t="str">
        <f t="shared" si="10"/>
        <v>Feb 2021</v>
      </c>
      <c r="C55" s="290"/>
      <c r="D55" s="290"/>
      <c r="E55" s="290"/>
      <c r="F55" s="30"/>
      <c r="G55" s="272">
        <f t="shared" si="11"/>
        <v>0</v>
      </c>
      <c r="H55" s="273"/>
      <c r="I55" s="273"/>
      <c r="J55" s="273"/>
      <c r="K55" s="273"/>
      <c r="L55" s="273"/>
      <c r="M55" s="273">
        <f t="shared" si="12"/>
        <v>0</v>
      </c>
      <c r="N55" s="273"/>
      <c r="O55" s="273"/>
      <c r="P55" s="273"/>
      <c r="Q55" s="273"/>
      <c r="R55" s="273"/>
      <c r="S55" s="273">
        <f t="shared" si="13"/>
        <v>0</v>
      </c>
      <c r="T55" s="273"/>
      <c r="U55" s="273"/>
      <c r="V55" s="273"/>
      <c r="W55" s="273"/>
      <c r="X55" s="274"/>
      <c r="Y55" s="30"/>
      <c r="Z55" s="30"/>
      <c r="AA55" s="30"/>
      <c r="AB55" s="272">
        <f t="shared" si="14"/>
        <v>0</v>
      </c>
      <c r="AC55" s="273"/>
      <c r="AD55" s="273"/>
      <c r="AE55" s="273"/>
      <c r="AF55" s="273"/>
      <c r="AG55" s="273"/>
      <c r="AH55" s="273">
        <f t="shared" si="15"/>
        <v>0</v>
      </c>
      <c r="AI55" s="273"/>
      <c r="AJ55" s="273"/>
      <c r="AK55" s="273"/>
      <c r="AL55" s="273"/>
      <c r="AM55" s="273"/>
      <c r="AN55" s="273">
        <f t="shared" si="16"/>
        <v>0</v>
      </c>
      <c r="AO55" s="273"/>
      <c r="AP55" s="273"/>
      <c r="AQ55" s="273"/>
      <c r="AR55" s="273"/>
      <c r="AS55" s="274"/>
      <c r="AT55" s="30"/>
    </row>
    <row r="56" spans="1:46" x14ac:dyDescent="0.25">
      <c r="A56" s="30"/>
      <c r="B56" s="290" t="str">
        <f t="shared" si="10"/>
        <v>Mar 2021</v>
      </c>
      <c r="C56" s="290"/>
      <c r="D56" s="290"/>
      <c r="E56" s="290"/>
      <c r="F56" s="30"/>
      <c r="G56" s="272">
        <f t="shared" si="11"/>
        <v>0</v>
      </c>
      <c r="H56" s="273"/>
      <c r="I56" s="273"/>
      <c r="J56" s="273"/>
      <c r="K56" s="273"/>
      <c r="L56" s="273"/>
      <c r="M56" s="273">
        <f t="shared" si="12"/>
        <v>0</v>
      </c>
      <c r="N56" s="273"/>
      <c r="O56" s="273"/>
      <c r="P56" s="273"/>
      <c r="Q56" s="273"/>
      <c r="R56" s="273"/>
      <c r="S56" s="273">
        <f t="shared" si="13"/>
        <v>0</v>
      </c>
      <c r="T56" s="273"/>
      <c r="U56" s="273"/>
      <c r="V56" s="273"/>
      <c r="W56" s="273"/>
      <c r="X56" s="274"/>
      <c r="Y56" s="30"/>
      <c r="Z56" s="30"/>
      <c r="AA56" s="30"/>
      <c r="AB56" s="272">
        <f t="shared" si="14"/>
        <v>0</v>
      </c>
      <c r="AC56" s="273"/>
      <c r="AD56" s="273"/>
      <c r="AE56" s="273"/>
      <c r="AF56" s="273"/>
      <c r="AG56" s="273"/>
      <c r="AH56" s="273">
        <f t="shared" si="15"/>
        <v>0</v>
      </c>
      <c r="AI56" s="273"/>
      <c r="AJ56" s="273"/>
      <c r="AK56" s="273"/>
      <c r="AL56" s="273"/>
      <c r="AM56" s="273"/>
      <c r="AN56" s="273">
        <f t="shared" si="16"/>
        <v>0</v>
      </c>
      <c r="AO56" s="273"/>
      <c r="AP56" s="273"/>
      <c r="AQ56" s="273"/>
      <c r="AR56" s="273"/>
      <c r="AS56" s="274"/>
      <c r="AT56" s="30"/>
    </row>
    <row r="57" spans="1:46" x14ac:dyDescent="0.25">
      <c r="A57" s="30"/>
      <c r="B57" s="290" t="str">
        <f t="shared" si="10"/>
        <v>Apr 2021</v>
      </c>
      <c r="C57" s="290"/>
      <c r="D57" s="290"/>
      <c r="E57" s="290"/>
      <c r="F57" s="30"/>
      <c r="G57" s="272">
        <f t="shared" si="11"/>
        <v>0</v>
      </c>
      <c r="H57" s="273"/>
      <c r="I57" s="273"/>
      <c r="J57" s="273"/>
      <c r="K57" s="273"/>
      <c r="L57" s="273"/>
      <c r="M57" s="273">
        <f t="shared" si="12"/>
        <v>0</v>
      </c>
      <c r="N57" s="273"/>
      <c r="O57" s="273"/>
      <c r="P57" s="273"/>
      <c r="Q57" s="273"/>
      <c r="R57" s="273"/>
      <c r="S57" s="273">
        <f t="shared" si="13"/>
        <v>0</v>
      </c>
      <c r="T57" s="273"/>
      <c r="U57" s="273"/>
      <c r="V57" s="273"/>
      <c r="W57" s="273"/>
      <c r="X57" s="274"/>
      <c r="Y57" s="30"/>
      <c r="Z57" s="30"/>
      <c r="AA57" s="30"/>
      <c r="AB57" s="272">
        <f t="shared" si="14"/>
        <v>0</v>
      </c>
      <c r="AC57" s="273"/>
      <c r="AD57" s="273"/>
      <c r="AE57" s="273"/>
      <c r="AF57" s="273"/>
      <c r="AG57" s="273"/>
      <c r="AH57" s="273">
        <f t="shared" si="15"/>
        <v>0</v>
      </c>
      <c r="AI57" s="273"/>
      <c r="AJ57" s="273"/>
      <c r="AK57" s="273"/>
      <c r="AL57" s="273"/>
      <c r="AM57" s="273"/>
      <c r="AN57" s="273">
        <f t="shared" si="16"/>
        <v>0</v>
      </c>
      <c r="AO57" s="273"/>
      <c r="AP57" s="273"/>
      <c r="AQ57" s="273"/>
      <c r="AR57" s="273"/>
      <c r="AS57" s="274"/>
      <c r="AT57" s="30"/>
    </row>
    <row r="58" spans="1:46" x14ac:dyDescent="0.25">
      <c r="A58" s="30"/>
      <c r="B58" s="290" t="str">
        <f t="shared" si="10"/>
        <v>May 2021</v>
      </c>
      <c r="C58" s="290"/>
      <c r="D58" s="290"/>
      <c r="E58" s="290"/>
      <c r="F58" s="30"/>
      <c r="G58" s="272">
        <f t="shared" si="11"/>
        <v>0</v>
      </c>
      <c r="H58" s="273"/>
      <c r="I58" s="273"/>
      <c r="J58" s="273"/>
      <c r="K58" s="273"/>
      <c r="L58" s="273"/>
      <c r="M58" s="273">
        <f t="shared" si="12"/>
        <v>0</v>
      </c>
      <c r="N58" s="273"/>
      <c r="O58" s="273"/>
      <c r="P58" s="273"/>
      <c r="Q58" s="273"/>
      <c r="R58" s="273"/>
      <c r="S58" s="273">
        <f t="shared" si="13"/>
        <v>0</v>
      </c>
      <c r="T58" s="273"/>
      <c r="U58" s="273"/>
      <c r="V58" s="273"/>
      <c r="W58" s="273"/>
      <c r="X58" s="274"/>
      <c r="Y58" s="30"/>
      <c r="Z58" s="30"/>
      <c r="AA58" s="30"/>
      <c r="AB58" s="272">
        <f t="shared" si="14"/>
        <v>0</v>
      </c>
      <c r="AC58" s="273"/>
      <c r="AD58" s="273"/>
      <c r="AE58" s="273"/>
      <c r="AF58" s="273"/>
      <c r="AG58" s="273"/>
      <c r="AH58" s="273">
        <f t="shared" si="15"/>
        <v>0</v>
      </c>
      <c r="AI58" s="273"/>
      <c r="AJ58" s="273"/>
      <c r="AK58" s="273"/>
      <c r="AL58" s="273"/>
      <c r="AM58" s="273"/>
      <c r="AN58" s="273">
        <f t="shared" si="16"/>
        <v>0</v>
      </c>
      <c r="AO58" s="273"/>
      <c r="AP58" s="273"/>
      <c r="AQ58" s="273"/>
      <c r="AR58" s="273"/>
      <c r="AS58" s="274"/>
      <c r="AT58" s="30"/>
    </row>
    <row r="59" spans="1:46" x14ac:dyDescent="0.25">
      <c r="A59" s="30"/>
      <c r="B59" s="290" t="str">
        <f t="shared" si="10"/>
        <v>Jun 2021</v>
      </c>
      <c r="C59" s="290"/>
      <c r="D59" s="290"/>
      <c r="E59" s="290"/>
      <c r="F59" s="30"/>
      <c r="G59" s="275">
        <f t="shared" si="11"/>
        <v>0</v>
      </c>
      <c r="H59" s="276"/>
      <c r="I59" s="276"/>
      <c r="J59" s="276"/>
      <c r="K59" s="276"/>
      <c r="L59" s="276"/>
      <c r="M59" s="276">
        <f t="shared" si="12"/>
        <v>0</v>
      </c>
      <c r="N59" s="276"/>
      <c r="O59" s="276"/>
      <c r="P59" s="276"/>
      <c r="Q59" s="276"/>
      <c r="R59" s="276"/>
      <c r="S59" s="276">
        <f t="shared" si="13"/>
        <v>0</v>
      </c>
      <c r="T59" s="276"/>
      <c r="U59" s="276"/>
      <c r="V59" s="276"/>
      <c r="W59" s="276"/>
      <c r="X59" s="277"/>
      <c r="Y59" s="30"/>
      <c r="Z59" s="30"/>
      <c r="AA59" s="30"/>
      <c r="AB59" s="275">
        <f t="shared" si="14"/>
        <v>0</v>
      </c>
      <c r="AC59" s="276"/>
      <c r="AD59" s="276"/>
      <c r="AE59" s="276"/>
      <c r="AF59" s="276"/>
      <c r="AG59" s="276"/>
      <c r="AH59" s="276">
        <f t="shared" si="15"/>
        <v>0</v>
      </c>
      <c r="AI59" s="276"/>
      <c r="AJ59" s="276"/>
      <c r="AK59" s="276"/>
      <c r="AL59" s="276"/>
      <c r="AM59" s="276"/>
      <c r="AN59" s="276">
        <f t="shared" si="16"/>
        <v>0</v>
      </c>
      <c r="AO59" s="276"/>
      <c r="AP59" s="276"/>
      <c r="AQ59" s="276"/>
      <c r="AR59" s="276"/>
      <c r="AS59" s="277"/>
      <c r="AT59" s="30"/>
    </row>
    <row r="60" spans="1:46" x14ac:dyDescent="0.25">
      <c r="A60" s="30"/>
      <c r="B60" s="30"/>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row>
    <row r="61" spans="1:46" x14ac:dyDescent="0.25">
      <c r="A61" s="30"/>
      <c r="B61" s="30"/>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row>
    <row r="62" spans="1:46" x14ac:dyDescent="0.25">
      <c r="A62" s="30"/>
      <c r="B62" s="30"/>
      <c r="C62" s="30"/>
      <c r="D62" s="30"/>
      <c r="E62" s="30"/>
      <c r="F62" s="30"/>
      <c r="G62" s="30"/>
      <c r="H62" s="30"/>
      <c r="I62" s="30"/>
      <c r="J62" s="30"/>
      <c r="K62" s="30"/>
      <c r="L62" s="30"/>
      <c r="M62" s="30"/>
      <c r="N62" s="30"/>
      <c r="O62" s="30"/>
      <c r="P62" s="30"/>
      <c r="Q62" s="30"/>
      <c r="R62" s="30"/>
      <c r="S62" s="30"/>
      <c r="T62" s="30"/>
      <c r="U62" s="30"/>
      <c r="V62" s="30"/>
      <c r="W62" s="30"/>
      <c r="X62" s="30"/>
      <c r="Y62" s="30"/>
      <c r="Z62" s="30"/>
      <c r="AA62" s="30"/>
      <c r="AB62" s="30"/>
      <c r="AC62" s="30"/>
      <c r="AD62" s="30"/>
      <c r="AE62" s="30"/>
      <c r="AF62" s="30"/>
      <c r="AG62" s="30"/>
      <c r="AH62" s="30"/>
      <c r="AI62" s="30"/>
      <c r="AJ62" s="30"/>
      <c r="AK62" s="30"/>
      <c r="AL62" s="30"/>
      <c r="AM62" s="30"/>
      <c r="AN62" s="30"/>
      <c r="AO62" s="30"/>
      <c r="AP62" s="30"/>
      <c r="AQ62" s="30"/>
      <c r="AR62" s="30"/>
      <c r="AS62" s="30"/>
      <c r="AT62" s="30"/>
    </row>
    <row r="63" spans="1:46" x14ac:dyDescent="0.25">
      <c r="A63" s="30"/>
      <c r="B63" s="30"/>
      <c r="C63" s="30"/>
      <c r="D63" s="30"/>
      <c r="E63" s="30"/>
      <c r="F63" s="30"/>
      <c r="G63" s="30"/>
      <c r="H63" s="30"/>
      <c r="I63" s="30"/>
      <c r="J63" s="30"/>
      <c r="K63" s="30"/>
      <c r="L63" s="30"/>
      <c r="M63" s="30"/>
      <c r="N63" s="30"/>
      <c r="O63" s="30"/>
      <c r="P63" s="30"/>
      <c r="Q63" s="30"/>
      <c r="R63" s="30"/>
      <c r="S63" s="30"/>
      <c r="T63" s="30"/>
      <c r="U63" s="30"/>
      <c r="V63" s="30"/>
      <c r="W63" s="30"/>
      <c r="X63" s="30"/>
      <c r="Y63" s="30"/>
      <c r="Z63" s="30"/>
      <c r="AA63" s="30"/>
      <c r="AB63" s="30"/>
      <c r="AC63" s="30"/>
      <c r="AD63" s="30"/>
      <c r="AE63" s="30"/>
      <c r="AF63" s="30"/>
      <c r="AG63" s="30"/>
      <c r="AH63" s="30"/>
      <c r="AI63" s="30"/>
      <c r="AJ63" s="30"/>
      <c r="AK63" s="30"/>
      <c r="AL63" s="30"/>
      <c r="AM63" s="30"/>
      <c r="AN63" s="30"/>
      <c r="AO63" s="30"/>
      <c r="AP63" s="30"/>
      <c r="AQ63" s="30"/>
      <c r="AR63" s="30"/>
      <c r="AS63" s="30"/>
      <c r="AT63" s="30"/>
    </row>
    <row r="64" spans="1:46" x14ac:dyDescent="0.25">
      <c r="A64" s="30"/>
      <c r="B64" s="30"/>
      <c r="C64" s="30"/>
      <c r="D64" s="30"/>
      <c r="E64" s="30"/>
      <c r="F64" s="30"/>
      <c r="G64" s="30"/>
      <c r="H64" s="30"/>
      <c r="I64" s="30"/>
      <c r="J64" s="30"/>
      <c r="K64" s="30"/>
      <c r="L64" s="30"/>
      <c r="M64" s="30"/>
      <c r="N64" s="30"/>
      <c r="O64" s="30"/>
      <c r="P64" s="30"/>
      <c r="Q64" s="30"/>
      <c r="R64" s="30"/>
      <c r="S64" s="30"/>
      <c r="T64" s="30"/>
      <c r="U64" s="30"/>
      <c r="V64" s="30"/>
      <c r="W64" s="30"/>
      <c r="X64" s="30"/>
      <c r="Y64" s="30"/>
      <c r="Z64" s="30"/>
      <c r="AA64" s="30"/>
      <c r="AB64" s="30"/>
      <c r="AC64" s="30"/>
      <c r="AD64" s="30"/>
      <c r="AE64" s="30"/>
      <c r="AF64" s="30"/>
      <c r="AG64" s="30"/>
      <c r="AH64" s="30"/>
      <c r="AI64" s="30"/>
      <c r="AJ64" s="30"/>
      <c r="AK64" s="30"/>
      <c r="AL64" s="30"/>
      <c r="AM64" s="30"/>
      <c r="AN64" s="30"/>
      <c r="AO64" s="30"/>
      <c r="AP64" s="30"/>
      <c r="AQ64" s="30"/>
      <c r="AR64" s="30"/>
      <c r="AS64" s="30"/>
      <c r="AT64" s="30"/>
    </row>
    <row r="65" spans="1:54" x14ac:dyDescent="0.25">
      <c r="A65" s="30"/>
      <c r="B65" s="30"/>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row>
    <row r="66" spans="1:54" x14ac:dyDescent="0.25">
      <c r="A66" s="30"/>
      <c r="B66" s="30"/>
      <c r="C66" s="30"/>
      <c r="D66" s="30"/>
      <c r="E66" s="30"/>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c r="AE66" s="30"/>
      <c r="AF66" s="30"/>
      <c r="AG66" s="30"/>
      <c r="AH66" s="30"/>
      <c r="AI66" s="30"/>
      <c r="AJ66" s="30"/>
      <c r="AK66" s="30"/>
      <c r="AL66" s="30"/>
      <c r="AM66" s="30"/>
      <c r="AN66" s="30"/>
      <c r="AO66" s="30"/>
      <c r="AP66" s="30"/>
      <c r="AQ66" s="30"/>
      <c r="AR66" s="30"/>
      <c r="AS66" s="30"/>
      <c r="AT66" s="30"/>
    </row>
    <row r="67" spans="1:54" x14ac:dyDescent="0.25">
      <c r="A67" s="30"/>
      <c r="B67" s="30"/>
      <c r="C67" s="30"/>
      <c r="D67" s="30"/>
      <c r="E67" s="30"/>
      <c r="F67" s="30"/>
      <c r="G67" s="30"/>
      <c r="H67" s="30"/>
      <c r="I67" s="30"/>
      <c r="J67" s="30"/>
      <c r="K67" s="30"/>
      <c r="L67" s="30"/>
      <c r="M67" s="30"/>
      <c r="N67" s="30"/>
      <c r="O67" s="30"/>
      <c r="P67" s="30"/>
      <c r="Q67" s="30"/>
      <c r="R67" s="30"/>
      <c r="S67" s="30"/>
      <c r="T67" s="30"/>
      <c r="U67" s="30"/>
      <c r="V67" s="30"/>
      <c r="W67" s="30"/>
      <c r="X67" s="30"/>
      <c r="Y67" s="30"/>
      <c r="Z67" s="30"/>
      <c r="AA67" s="30"/>
      <c r="AB67" s="30"/>
      <c r="AC67" s="30"/>
      <c r="AD67" s="30"/>
      <c r="AE67" s="30"/>
      <c r="AF67" s="30"/>
      <c r="AG67" s="30"/>
      <c r="AH67" s="30"/>
      <c r="AI67" s="30"/>
      <c r="AJ67" s="30"/>
      <c r="AK67" s="30"/>
      <c r="AL67" s="30"/>
      <c r="AM67" s="30"/>
      <c r="AN67" s="30"/>
      <c r="AO67" s="30"/>
      <c r="AP67" s="30"/>
      <c r="AQ67" s="30"/>
      <c r="AR67" s="30"/>
      <c r="AS67" s="30"/>
      <c r="AT67" s="30"/>
    </row>
    <row r="68" spans="1:54" x14ac:dyDescent="0.25">
      <c r="A68" s="30"/>
      <c r="B68" s="193" t="str">
        <f>CONCATENATE("Sales per Platform (", TEXT(Settings!$G$23, "dd mmm yyyy"), " - ", TEXT(Settings!$G$25, "dd mmm yyyy"), ")")</f>
        <v>Sales per Platform (01 Jan 2020 - 31 Dec 2020)</v>
      </c>
      <c r="C68" s="194"/>
      <c r="D68" s="194"/>
      <c r="E68" s="194"/>
      <c r="F68" s="194"/>
      <c r="G68" s="194"/>
      <c r="H68" s="194"/>
      <c r="I68" s="194"/>
      <c r="J68" s="194"/>
      <c r="K68" s="194"/>
      <c r="L68" s="194"/>
      <c r="M68" s="194"/>
      <c r="N68" s="194"/>
      <c r="O68" s="194"/>
      <c r="P68" s="194"/>
      <c r="Q68" s="194"/>
      <c r="R68" s="194"/>
      <c r="S68" s="194"/>
      <c r="T68" s="194"/>
      <c r="U68" s="194"/>
      <c r="V68" s="194"/>
      <c r="W68" s="194"/>
      <c r="X68" s="194"/>
      <c r="Y68" s="194"/>
      <c r="Z68" s="194"/>
      <c r="AA68" s="194"/>
      <c r="AB68" s="194"/>
      <c r="AC68" s="194"/>
      <c r="AD68" s="194"/>
      <c r="AE68" s="194"/>
      <c r="AF68" s="194"/>
      <c r="AG68" s="194"/>
      <c r="AH68" s="194"/>
      <c r="AI68" s="194"/>
      <c r="AJ68" s="194"/>
      <c r="AK68" s="194"/>
      <c r="AL68" s="194"/>
      <c r="AM68" s="194"/>
      <c r="AN68" s="194"/>
      <c r="AO68" s="194"/>
      <c r="AP68" s="194"/>
      <c r="AQ68" s="194"/>
      <c r="AR68" s="194"/>
      <c r="AS68" s="195"/>
      <c r="AT68" s="30"/>
    </row>
    <row r="69" spans="1:54" x14ac:dyDescent="0.25">
      <c r="A69" s="30"/>
      <c r="B69" s="196"/>
      <c r="C69" s="197"/>
      <c r="D69" s="197"/>
      <c r="E69" s="197"/>
      <c r="F69" s="197"/>
      <c r="G69" s="197"/>
      <c r="H69" s="197"/>
      <c r="I69" s="197"/>
      <c r="J69" s="197"/>
      <c r="K69" s="197"/>
      <c r="L69" s="197"/>
      <c r="M69" s="197"/>
      <c r="N69" s="197"/>
      <c r="O69" s="197"/>
      <c r="P69" s="197"/>
      <c r="Q69" s="197"/>
      <c r="R69" s="197"/>
      <c r="S69" s="197"/>
      <c r="T69" s="197"/>
      <c r="U69" s="197"/>
      <c r="V69" s="197"/>
      <c r="W69" s="197"/>
      <c r="X69" s="197"/>
      <c r="Y69" s="197"/>
      <c r="Z69" s="197"/>
      <c r="AA69" s="197"/>
      <c r="AB69" s="197"/>
      <c r="AC69" s="197"/>
      <c r="AD69" s="197"/>
      <c r="AE69" s="197"/>
      <c r="AF69" s="197"/>
      <c r="AG69" s="197"/>
      <c r="AH69" s="197"/>
      <c r="AI69" s="197"/>
      <c r="AJ69" s="197"/>
      <c r="AK69" s="197"/>
      <c r="AL69" s="197"/>
      <c r="AM69" s="197"/>
      <c r="AN69" s="197"/>
      <c r="AO69" s="197"/>
      <c r="AP69" s="197"/>
      <c r="AQ69" s="197"/>
      <c r="AR69" s="197"/>
      <c r="AS69" s="198"/>
      <c r="AT69" s="30"/>
    </row>
    <row r="70" spans="1:54" x14ac:dyDescent="0.25">
      <c r="A70" s="30"/>
      <c r="B70" s="268" t="str">
        <f>$B$4</f>
        <v>Your Business</v>
      </c>
      <c r="C70" s="268"/>
      <c r="D70" s="268"/>
      <c r="E70" s="268"/>
      <c r="F70" s="268"/>
      <c r="G70" s="268"/>
      <c r="H70" s="268"/>
      <c r="I70" s="268"/>
      <c r="J70" s="268"/>
      <c r="K70" s="268"/>
      <c r="L70" s="268"/>
      <c r="M70" s="268"/>
      <c r="N70" s="268"/>
      <c r="O70" s="268"/>
      <c r="P70" s="268"/>
      <c r="Q70" s="268"/>
      <c r="R70" s="268"/>
      <c r="S70" s="268"/>
      <c r="T70" s="268"/>
      <c r="U70" s="268"/>
      <c r="V70" s="268"/>
      <c r="W70" s="268"/>
      <c r="X70" s="268"/>
      <c r="Y70" s="268"/>
      <c r="Z70" s="268"/>
      <c r="AA70" s="268"/>
      <c r="AB70" s="268"/>
      <c r="AC70" s="268"/>
      <c r="AD70" s="268"/>
      <c r="AE70" s="268"/>
      <c r="AF70" s="268"/>
      <c r="AG70" s="268"/>
      <c r="AH70" s="268"/>
      <c r="AI70" s="268"/>
      <c r="AJ70" s="268"/>
      <c r="AK70" s="268"/>
      <c r="AL70" s="268"/>
      <c r="AM70" s="268"/>
      <c r="AN70" s="268"/>
      <c r="AO70" s="268"/>
      <c r="AP70" s="268"/>
      <c r="AQ70" s="268"/>
      <c r="AR70" s="268"/>
      <c r="AS70" s="268"/>
      <c r="AT70" s="30"/>
    </row>
    <row r="71" spans="1:54" x14ac:dyDescent="0.25">
      <c r="A71" s="30"/>
      <c r="B71" s="30"/>
      <c r="C71" s="30"/>
      <c r="D71" s="30"/>
      <c r="E71" s="30"/>
      <c r="F71" s="30"/>
      <c r="G71" s="30"/>
      <c r="H71" s="30"/>
      <c r="I71" s="30"/>
      <c r="J71" s="30"/>
      <c r="K71" s="30"/>
      <c r="L71" s="30"/>
      <c r="M71" s="30"/>
      <c r="N71" s="30"/>
      <c r="O71" s="30"/>
      <c r="P71" s="30"/>
      <c r="Q71" s="30"/>
      <c r="R71" s="30"/>
      <c r="S71" s="30"/>
      <c r="T71" s="30"/>
      <c r="U71" s="30"/>
      <c r="V71" s="30"/>
      <c r="W71" s="30"/>
      <c r="X71" s="30"/>
      <c r="Y71" s="30"/>
      <c r="Z71" s="30"/>
      <c r="AA71" s="30"/>
      <c r="AB71" s="30"/>
      <c r="AC71" s="30"/>
      <c r="AD71" s="30"/>
      <c r="AE71" s="30"/>
      <c r="AF71" s="30"/>
      <c r="AG71" s="30"/>
      <c r="AH71" s="30"/>
      <c r="AI71" s="30"/>
      <c r="AJ71" s="30"/>
      <c r="AK71" s="30"/>
      <c r="AL71" s="30"/>
      <c r="AM71" s="30"/>
      <c r="AN71" s="30"/>
      <c r="AO71" s="30"/>
      <c r="AP71" s="30"/>
      <c r="AQ71" s="30"/>
      <c r="AR71" s="30"/>
      <c r="AS71" s="30"/>
      <c r="AT71" s="30"/>
    </row>
    <row r="72" spans="1:54" x14ac:dyDescent="0.25">
      <c r="A72" s="30"/>
      <c r="B72" s="30"/>
      <c r="C72" s="30"/>
      <c r="D72" s="30"/>
      <c r="E72" s="30"/>
      <c r="F72" s="30"/>
      <c r="G72" s="30"/>
      <c r="H72" s="30"/>
      <c r="I72" s="30"/>
      <c r="J72" s="30"/>
      <c r="K72" s="30"/>
      <c r="L72" s="30"/>
      <c r="M72" s="30"/>
      <c r="N72" s="30"/>
      <c r="O72" s="30"/>
      <c r="P72" s="30"/>
      <c r="Q72" s="30"/>
      <c r="R72" s="30"/>
      <c r="S72" s="30"/>
      <c r="T72" s="30"/>
      <c r="U72" s="30"/>
      <c r="V72" s="30"/>
      <c r="W72" s="30"/>
      <c r="X72" s="30"/>
      <c r="Y72" s="30"/>
      <c r="Z72" s="30"/>
      <c r="AA72" s="30"/>
      <c r="AB72" s="30"/>
      <c r="AC72" s="30"/>
      <c r="AD72" s="30"/>
      <c r="AE72" s="30"/>
      <c r="AF72" s="30"/>
      <c r="AG72" s="30"/>
      <c r="AH72" s="30"/>
      <c r="AI72" s="30"/>
      <c r="AJ72" s="30"/>
      <c r="AK72" s="30"/>
      <c r="AL72" s="30"/>
      <c r="AM72" s="30"/>
      <c r="AN72" s="30"/>
      <c r="AO72" s="30"/>
      <c r="AP72" s="30"/>
      <c r="AQ72" s="30"/>
      <c r="AR72" s="30"/>
      <c r="AS72" s="30"/>
      <c r="AT72" s="30"/>
    </row>
    <row r="73" spans="1:54" x14ac:dyDescent="0.25">
      <c r="A73" s="30"/>
      <c r="B73" s="30"/>
      <c r="C73" s="178" t="s">
        <v>50</v>
      </c>
      <c r="D73" s="179"/>
      <c r="E73" s="179"/>
      <c r="F73" s="179"/>
      <c r="G73" s="179"/>
      <c r="H73" s="180"/>
      <c r="I73" s="30"/>
      <c r="J73" s="178" t="s">
        <v>42</v>
      </c>
      <c r="K73" s="179"/>
      <c r="L73" s="179"/>
      <c r="M73" s="179"/>
      <c r="N73" s="179"/>
      <c r="O73" s="180"/>
      <c r="P73" s="30"/>
      <c r="Q73" s="30"/>
      <c r="R73" s="30"/>
      <c r="S73" s="30"/>
      <c r="T73" s="30"/>
      <c r="U73" s="30"/>
      <c r="V73" s="30"/>
      <c r="W73" s="30"/>
      <c r="X73" s="30"/>
      <c r="Y73" s="30"/>
      <c r="Z73" s="30"/>
      <c r="AA73" s="30"/>
      <c r="AB73" s="30"/>
      <c r="AC73" s="30"/>
      <c r="AD73" s="30"/>
      <c r="AE73" s="30"/>
      <c r="AF73" s="30"/>
      <c r="AG73" s="30"/>
      <c r="AH73" s="30"/>
      <c r="AI73" s="30"/>
      <c r="AJ73" s="30"/>
      <c r="AK73" s="30"/>
      <c r="AL73" s="30"/>
      <c r="AM73" s="30"/>
      <c r="AN73" s="30"/>
      <c r="AO73" s="30"/>
      <c r="AP73" s="30"/>
      <c r="AQ73" s="30"/>
      <c r="AR73" s="30"/>
      <c r="AS73" s="30"/>
      <c r="AT73" s="30"/>
    </row>
    <row r="74" spans="1:54" x14ac:dyDescent="0.25">
      <c r="A74" s="30"/>
      <c r="B74" s="30"/>
      <c r="C74" s="30"/>
      <c r="D74" s="30"/>
      <c r="E74" s="30"/>
      <c r="F74" s="30"/>
      <c r="G74" s="30"/>
      <c r="H74" s="30"/>
      <c r="I74" s="30"/>
      <c r="J74" s="30"/>
      <c r="K74" s="30"/>
      <c r="L74" s="30"/>
      <c r="M74" s="30"/>
      <c r="N74" s="30"/>
      <c r="O74" s="30"/>
      <c r="P74" s="30"/>
      <c r="Q74" s="30"/>
      <c r="R74" s="30"/>
      <c r="S74" s="30"/>
      <c r="T74" s="30"/>
      <c r="U74" s="30"/>
      <c r="V74" s="30"/>
      <c r="W74" s="30"/>
      <c r="X74" s="30"/>
      <c r="Y74" s="30"/>
      <c r="Z74" s="30"/>
      <c r="AA74" s="30"/>
      <c r="AB74" s="30"/>
      <c r="AC74" s="30"/>
      <c r="AD74" s="30"/>
      <c r="AE74" s="30"/>
      <c r="AF74" s="30"/>
      <c r="AG74" s="30"/>
      <c r="AH74" s="30"/>
      <c r="AI74" s="30"/>
      <c r="AJ74" s="30"/>
      <c r="AK74" s="30"/>
      <c r="AL74" s="30"/>
      <c r="AM74" s="30"/>
      <c r="AN74" s="30"/>
      <c r="AO74" s="30"/>
      <c r="AP74" s="30"/>
      <c r="AQ74" s="30"/>
      <c r="AR74" s="30"/>
      <c r="AS74" s="30"/>
      <c r="AT74" s="30"/>
      <c r="BA74" s="5" t="s">
        <v>0</v>
      </c>
      <c r="BB74" s="5" t="str">
        <f>$J$73</f>
        <v>Sales Inc VAT</v>
      </c>
    </row>
    <row r="75" spans="1:54" x14ac:dyDescent="0.25">
      <c r="A75" s="30"/>
      <c r="B75" s="86"/>
      <c r="C75" s="287" t="str">
        <f>IF(Settings!$Y19="", "", Settings!$Y19)</f>
        <v>Platform 1</v>
      </c>
      <c r="D75" s="288"/>
      <c r="E75" s="288"/>
      <c r="F75" s="288"/>
      <c r="G75" s="288"/>
      <c r="H75" s="289"/>
      <c r="I75" s="30"/>
      <c r="J75" s="284">
        <f>IF($C75="", "", SUM($BB24:$BS24))</f>
        <v>1035</v>
      </c>
      <c r="K75" s="285"/>
      <c r="L75" s="285"/>
      <c r="M75" s="285"/>
      <c r="N75" s="285"/>
      <c r="O75" s="286"/>
      <c r="P75" s="30"/>
      <c r="Q75" s="30"/>
      <c r="R75" s="30"/>
      <c r="S75" s="30"/>
      <c r="T75" s="30"/>
      <c r="U75" s="30"/>
      <c r="V75" s="30"/>
      <c r="W75" s="30"/>
      <c r="X75" s="30"/>
      <c r="Y75" s="30"/>
      <c r="Z75" s="30"/>
      <c r="AA75" s="30"/>
      <c r="AB75" s="30"/>
      <c r="AC75" s="30"/>
      <c r="AD75" s="30"/>
      <c r="AE75" s="30"/>
      <c r="AF75" s="30"/>
      <c r="AG75" s="30"/>
      <c r="AH75" s="30"/>
      <c r="AI75" s="30"/>
      <c r="AJ75" s="30"/>
      <c r="AK75" s="30"/>
      <c r="AL75" s="30"/>
      <c r="AM75" s="30"/>
      <c r="AN75" s="30"/>
      <c r="AO75" s="30"/>
      <c r="AP75" s="30"/>
      <c r="AQ75" s="30"/>
      <c r="AR75" s="30"/>
      <c r="AS75" s="30"/>
      <c r="AT75" s="30"/>
      <c r="BA75" s="83" t="str">
        <f>IF($C75="", "", $C75)</f>
        <v>Platform 1</v>
      </c>
      <c r="BB75" s="80">
        <f>IF($J75="", NA(), $J75)</f>
        <v>1035</v>
      </c>
    </row>
    <row r="76" spans="1:54" x14ac:dyDescent="0.25">
      <c r="A76" s="30"/>
      <c r="B76" s="87"/>
      <c r="C76" s="278" t="str">
        <f>IF(Settings!$Y20="", "", Settings!$Y20)</f>
        <v>Platform 2</v>
      </c>
      <c r="D76" s="279"/>
      <c r="E76" s="279"/>
      <c r="F76" s="279"/>
      <c r="G76" s="279"/>
      <c r="H76" s="280"/>
      <c r="I76" s="30"/>
      <c r="J76" s="272">
        <f t="shared" ref="J76:J89" si="17">IF($C76="", "", SUM($BB25:$BS25))</f>
        <v>1080</v>
      </c>
      <c r="K76" s="273"/>
      <c r="L76" s="273"/>
      <c r="M76" s="273"/>
      <c r="N76" s="273"/>
      <c r="O76" s="274"/>
      <c r="P76" s="30"/>
      <c r="Q76" s="30"/>
      <c r="R76" s="30"/>
      <c r="S76" s="30"/>
      <c r="T76" s="30"/>
      <c r="U76" s="30"/>
      <c r="V76" s="30"/>
      <c r="W76" s="30"/>
      <c r="X76" s="30"/>
      <c r="Y76" s="30"/>
      <c r="Z76" s="30"/>
      <c r="AA76" s="30"/>
      <c r="AB76" s="30"/>
      <c r="AC76" s="30"/>
      <c r="AD76" s="30"/>
      <c r="AE76" s="30"/>
      <c r="AF76" s="30"/>
      <c r="AG76" s="30"/>
      <c r="AH76" s="30"/>
      <c r="AI76" s="30"/>
      <c r="AJ76" s="30"/>
      <c r="AK76" s="30"/>
      <c r="AL76" s="30"/>
      <c r="AM76" s="30"/>
      <c r="AN76" s="30"/>
      <c r="AO76" s="30"/>
      <c r="AP76" s="30"/>
      <c r="AQ76" s="30"/>
      <c r="AR76" s="30"/>
      <c r="AS76" s="30"/>
      <c r="AT76" s="30"/>
      <c r="BA76" s="84" t="str">
        <f t="shared" ref="BA76:BA89" si="18">IF($C76="", "", $C76)</f>
        <v>Platform 2</v>
      </c>
      <c r="BB76" s="81">
        <f t="shared" ref="BB76:BB89" si="19">IF($J76="", NA(), $J76)</f>
        <v>1080</v>
      </c>
    </row>
    <row r="77" spans="1:54" x14ac:dyDescent="0.25">
      <c r="A77" s="30"/>
      <c r="B77" s="88"/>
      <c r="C77" s="278" t="str">
        <f>IF(Settings!$Y21="", "", Settings!$Y21)</f>
        <v>Platform 3</v>
      </c>
      <c r="D77" s="279"/>
      <c r="E77" s="279"/>
      <c r="F77" s="279"/>
      <c r="G77" s="279"/>
      <c r="H77" s="280"/>
      <c r="I77" s="30"/>
      <c r="J77" s="272">
        <f t="shared" si="17"/>
        <v>1080</v>
      </c>
      <c r="K77" s="273"/>
      <c r="L77" s="273"/>
      <c r="M77" s="273"/>
      <c r="N77" s="273"/>
      <c r="O77" s="274"/>
      <c r="P77" s="30"/>
      <c r="Q77" s="30"/>
      <c r="R77" s="30"/>
      <c r="S77" s="30"/>
      <c r="T77" s="30"/>
      <c r="U77" s="30"/>
      <c r="V77" s="30"/>
      <c r="W77" s="30"/>
      <c r="X77" s="30"/>
      <c r="Y77" s="30"/>
      <c r="Z77" s="30"/>
      <c r="AA77" s="30"/>
      <c r="AB77" s="30"/>
      <c r="AC77" s="30"/>
      <c r="AD77" s="30"/>
      <c r="AE77" s="30"/>
      <c r="AF77" s="30"/>
      <c r="AG77" s="30"/>
      <c r="AH77" s="30"/>
      <c r="AI77" s="30"/>
      <c r="AJ77" s="30"/>
      <c r="AK77" s="30"/>
      <c r="AL77" s="30"/>
      <c r="AM77" s="30"/>
      <c r="AN77" s="30"/>
      <c r="AO77" s="30"/>
      <c r="AP77" s="30"/>
      <c r="AQ77" s="30"/>
      <c r="AR77" s="30"/>
      <c r="AS77" s="30"/>
      <c r="AT77" s="30"/>
      <c r="BA77" s="84" t="str">
        <f t="shared" si="18"/>
        <v>Platform 3</v>
      </c>
      <c r="BB77" s="81">
        <f t="shared" si="19"/>
        <v>1080</v>
      </c>
    </row>
    <row r="78" spans="1:54" x14ac:dyDescent="0.25">
      <c r="A78" s="30"/>
      <c r="B78" s="89"/>
      <c r="C78" s="278" t="str">
        <f>IF(Settings!$Y22="", "", Settings!$Y22)</f>
        <v>Platform 4</v>
      </c>
      <c r="D78" s="279"/>
      <c r="E78" s="279"/>
      <c r="F78" s="279"/>
      <c r="G78" s="279"/>
      <c r="H78" s="280"/>
      <c r="I78" s="30"/>
      <c r="J78" s="272">
        <f t="shared" si="17"/>
        <v>1060</v>
      </c>
      <c r="K78" s="273"/>
      <c r="L78" s="273"/>
      <c r="M78" s="273"/>
      <c r="N78" s="273"/>
      <c r="O78" s="274"/>
      <c r="P78" s="30"/>
      <c r="Q78" s="30"/>
      <c r="R78" s="30"/>
      <c r="S78" s="30"/>
      <c r="T78" s="30"/>
      <c r="U78" s="30"/>
      <c r="V78" s="30"/>
      <c r="W78" s="30"/>
      <c r="X78" s="30"/>
      <c r="Y78" s="30"/>
      <c r="Z78" s="30"/>
      <c r="AA78" s="30"/>
      <c r="AB78" s="30"/>
      <c r="AC78" s="30"/>
      <c r="AD78" s="30"/>
      <c r="AE78" s="30"/>
      <c r="AF78" s="30"/>
      <c r="AG78" s="30"/>
      <c r="AH78" s="30"/>
      <c r="AI78" s="30"/>
      <c r="AJ78" s="30"/>
      <c r="AK78" s="30"/>
      <c r="AL78" s="30"/>
      <c r="AM78" s="30"/>
      <c r="AN78" s="30"/>
      <c r="AO78" s="30"/>
      <c r="AP78" s="30"/>
      <c r="AQ78" s="30"/>
      <c r="AR78" s="30"/>
      <c r="AS78" s="30"/>
      <c r="AT78" s="30"/>
      <c r="BA78" s="84" t="str">
        <f t="shared" si="18"/>
        <v>Platform 4</v>
      </c>
      <c r="BB78" s="81">
        <f t="shared" si="19"/>
        <v>1060</v>
      </c>
    </row>
    <row r="79" spans="1:54" x14ac:dyDescent="0.25">
      <c r="A79" s="30"/>
      <c r="B79" s="90"/>
      <c r="C79" s="278" t="str">
        <f>IF(Settings!$Y23="", "", Settings!$Y23)</f>
        <v>Platform 5</v>
      </c>
      <c r="D79" s="279"/>
      <c r="E79" s="279"/>
      <c r="F79" s="279"/>
      <c r="G79" s="279"/>
      <c r="H79" s="280"/>
      <c r="I79" s="30"/>
      <c r="J79" s="272">
        <f t="shared" si="17"/>
        <v>1050</v>
      </c>
      <c r="K79" s="273"/>
      <c r="L79" s="273"/>
      <c r="M79" s="273"/>
      <c r="N79" s="273"/>
      <c r="O79" s="274"/>
      <c r="P79" s="30"/>
      <c r="Q79" s="30"/>
      <c r="R79" s="30"/>
      <c r="S79" s="30"/>
      <c r="T79" s="30"/>
      <c r="U79" s="30"/>
      <c r="V79" s="30"/>
      <c r="W79" s="30"/>
      <c r="X79" s="30"/>
      <c r="Y79" s="30"/>
      <c r="Z79" s="30"/>
      <c r="AA79" s="30"/>
      <c r="AB79" s="30"/>
      <c r="AC79" s="30"/>
      <c r="AD79" s="30"/>
      <c r="AE79" s="30"/>
      <c r="AF79" s="30"/>
      <c r="AG79" s="30"/>
      <c r="AH79" s="30"/>
      <c r="AI79" s="30"/>
      <c r="AJ79" s="30"/>
      <c r="AK79" s="30"/>
      <c r="AL79" s="30"/>
      <c r="AM79" s="30"/>
      <c r="AN79" s="30"/>
      <c r="AO79" s="30"/>
      <c r="AP79" s="30"/>
      <c r="AQ79" s="30"/>
      <c r="AR79" s="30"/>
      <c r="AS79" s="30"/>
      <c r="AT79" s="30"/>
      <c r="BA79" s="84" t="str">
        <f t="shared" si="18"/>
        <v>Platform 5</v>
      </c>
      <c r="BB79" s="81">
        <f t="shared" si="19"/>
        <v>1050</v>
      </c>
    </row>
    <row r="80" spans="1:54" x14ac:dyDescent="0.25">
      <c r="A80" s="30"/>
      <c r="B80" s="91"/>
      <c r="C80" s="278" t="str">
        <f>IF(Settings!$Y24="", "", Settings!$Y24)</f>
        <v/>
      </c>
      <c r="D80" s="279"/>
      <c r="E80" s="279"/>
      <c r="F80" s="279"/>
      <c r="G80" s="279"/>
      <c r="H80" s="280"/>
      <c r="I80" s="30"/>
      <c r="J80" s="272" t="str">
        <f t="shared" si="17"/>
        <v/>
      </c>
      <c r="K80" s="273"/>
      <c r="L80" s="273"/>
      <c r="M80" s="273"/>
      <c r="N80" s="273"/>
      <c r="O80" s="274"/>
      <c r="P80" s="30"/>
      <c r="Q80" s="30"/>
      <c r="R80" s="30"/>
      <c r="S80" s="30"/>
      <c r="T80" s="30"/>
      <c r="U80" s="30"/>
      <c r="V80" s="30"/>
      <c r="W80" s="30"/>
      <c r="X80" s="30"/>
      <c r="Y80" s="30"/>
      <c r="Z80" s="30"/>
      <c r="AA80" s="30"/>
      <c r="AB80" s="30"/>
      <c r="AC80" s="30"/>
      <c r="AD80" s="30"/>
      <c r="AE80" s="30"/>
      <c r="AF80" s="30"/>
      <c r="AG80" s="30"/>
      <c r="AH80" s="30"/>
      <c r="AI80" s="30"/>
      <c r="AJ80" s="30"/>
      <c r="AK80" s="30"/>
      <c r="AL80" s="30"/>
      <c r="AM80" s="30"/>
      <c r="AN80" s="30"/>
      <c r="AO80" s="30"/>
      <c r="AP80" s="30"/>
      <c r="AQ80" s="30"/>
      <c r="AR80" s="30"/>
      <c r="AS80" s="30"/>
      <c r="AT80" s="30"/>
      <c r="BA80" s="84" t="str">
        <f t="shared" si="18"/>
        <v/>
      </c>
      <c r="BB80" s="81" t="e">
        <f t="shared" si="19"/>
        <v>#N/A</v>
      </c>
    </row>
    <row r="81" spans="1:54" x14ac:dyDescent="0.25">
      <c r="A81" s="30"/>
      <c r="B81" s="92"/>
      <c r="C81" s="278" t="str">
        <f>IF(Settings!$Y25="", "", Settings!$Y25)</f>
        <v/>
      </c>
      <c r="D81" s="279"/>
      <c r="E81" s="279"/>
      <c r="F81" s="279"/>
      <c r="G81" s="279"/>
      <c r="H81" s="280"/>
      <c r="I81" s="30"/>
      <c r="J81" s="272" t="str">
        <f t="shared" si="17"/>
        <v/>
      </c>
      <c r="K81" s="273"/>
      <c r="L81" s="273"/>
      <c r="M81" s="273"/>
      <c r="N81" s="273"/>
      <c r="O81" s="274"/>
      <c r="P81" s="30"/>
      <c r="Q81" s="30"/>
      <c r="R81" s="30"/>
      <c r="S81" s="30"/>
      <c r="T81" s="30"/>
      <c r="U81" s="30"/>
      <c r="V81" s="30"/>
      <c r="W81" s="30"/>
      <c r="X81" s="30"/>
      <c r="Y81" s="30"/>
      <c r="Z81" s="30"/>
      <c r="AA81" s="30"/>
      <c r="AB81" s="30"/>
      <c r="AC81" s="30"/>
      <c r="AD81" s="30"/>
      <c r="AE81" s="30"/>
      <c r="AF81" s="30"/>
      <c r="AG81" s="30"/>
      <c r="AH81" s="30"/>
      <c r="AI81" s="30"/>
      <c r="AJ81" s="30"/>
      <c r="AK81" s="30"/>
      <c r="AL81" s="30"/>
      <c r="AM81" s="30"/>
      <c r="AN81" s="30"/>
      <c r="AO81" s="30"/>
      <c r="AP81" s="30"/>
      <c r="AQ81" s="30"/>
      <c r="AR81" s="30"/>
      <c r="AS81" s="30"/>
      <c r="AT81" s="30"/>
      <c r="BA81" s="84" t="str">
        <f t="shared" si="18"/>
        <v/>
      </c>
      <c r="BB81" s="81" t="e">
        <f t="shared" si="19"/>
        <v>#N/A</v>
      </c>
    </row>
    <row r="82" spans="1:54" x14ac:dyDescent="0.25">
      <c r="A82" s="30"/>
      <c r="B82" s="93"/>
      <c r="C82" s="278" t="str">
        <f>IF(Settings!$Y26="", "", Settings!$Y26)</f>
        <v/>
      </c>
      <c r="D82" s="279"/>
      <c r="E82" s="279"/>
      <c r="F82" s="279"/>
      <c r="G82" s="279"/>
      <c r="H82" s="280"/>
      <c r="I82" s="30"/>
      <c r="J82" s="272" t="str">
        <f t="shared" si="17"/>
        <v/>
      </c>
      <c r="K82" s="273"/>
      <c r="L82" s="273"/>
      <c r="M82" s="273"/>
      <c r="N82" s="273"/>
      <c r="O82" s="274"/>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BA82" s="84" t="str">
        <f t="shared" si="18"/>
        <v/>
      </c>
      <c r="BB82" s="81" t="e">
        <f t="shared" si="19"/>
        <v>#N/A</v>
      </c>
    </row>
    <row r="83" spans="1:54" x14ac:dyDescent="0.25">
      <c r="A83" s="30"/>
      <c r="B83" s="94"/>
      <c r="C83" s="278" t="str">
        <f>IF(Settings!$Y27="", "", Settings!$Y27)</f>
        <v/>
      </c>
      <c r="D83" s="279"/>
      <c r="E83" s="279"/>
      <c r="F83" s="279"/>
      <c r="G83" s="279"/>
      <c r="H83" s="280"/>
      <c r="I83" s="30"/>
      <c r="J83" s="272" t="str">
        <f t="shared" si="17"/>
        <v/>
      </c>
      <c r="K83" s="273"/>
      <c r="L83" s="273"/>
      <c r="M83" s="273"/>
      <c r="N83" s="273"/>
      <c r="O83" s="274"/>
      <c r="P83" s="30"/>
      <c r="Q83" s="30"/>
      <c r="R83" s="30"/>
      <c r="S83" s="30"/>
      <c r="T83" s="30"/>
      <c r="U83" s="30"/>
      <c r="V83" s="30"/>
      <c r="W83" s="30"/>
      <c r="X83" s="30"/>
      <c r="Y83" s="30"/>
      <c r="Z83" s="30"/>
      <c r="AA83" s="30"/>
      <c r="AB83" s="30"/>
      <c r="AC83" s="30"/>
      <c r="AD83" s="30"/>
      <c r="AE83" s="30"/>
      <c r="AF83" s="30"/>
      <c r="AG83" s="30"/>
      <c r="AH83" s="30"/>
      <c r="AI83" s="30"/>
      <c r="AJ83" s="30"/>
      <c r="AK83" s="30"/>
      <c r="AL83" s="30"/>
      <c r="AM83" s="30"/>
      <c r="AN83" s="30"/>
      <c r="AO83" s="30"/>
      <c r="AP83" s="30"/>
      <c r="AQ83" s="30"/>
      <c r="AR83" s="30"/>
      <c r="AS83" s="30"/>
      <c r="AT83" s="30"/>
      <c r="BA83" s="84" t="str">
        <f t="shared" si="18"/>
        <v/>
      </c>
      <c r="BB83" s="81" t="e">
        <f t="shared" si="19"/>
        <v>#N/A</v>
      </c>
    </row>
    <row r="84" spans="1:54" x14ac:dyDescent="0.25">
      <c r="A84" s="30"/>
      <c r="B84" s="95"/>
      <c r="C84" s="278" t="str">
        <f>IF(Settings!$Y28="", "", Settings!$Y28)</f>
        <v/>
      </c>
      <c r="D84" s="279"/>
      <c r="E84" s="279"/>
      <c r="F84" s="279"/>
      <c r="G84" s="279"/>
      <c r="H84" s="280"/>
      <c r="I84" s="30"/>
      <c r="J84" s="272" t="str">
        <f t="shared" si="17"/>
        <v/>
      </c>
      <c r="K84" s="273"/>
      <c r="L84" s="273"/>
      <c r="M84" s="273"/>
      <c r="N84" s="273"/>
      <c r="O84" s="274"/>
      <c r="P84" s="30"/>
      <c r="Q84" s="30"/>
      <c r="R84" s="30"/>
      <c r="S84" s="30"/>
      <c r="T84" s="30"/>
      <c r="U84" s="30"/>
      <c r="V84" s="30"/>
      <c r="W84" s="30"/>
      <c r="X84" s="30"/>
      <c r="Y84" s="30"/>
      <c r="Z84" s="30"/>
      <c r="AA84" s="30"/>
      <c r="AB84" s="30"/>
      <c r="AC84" s="30"/>
      <c r="AD84" s="30"/>
      <c r="AE84" s="30"/>
      <c r="AF84" s="30"/>
      <c r="AG84" s="30"/>
      <c r="AH84" s="30"/>
      <c r="AI84" s="30"/>
      <c r="AJ84" s="30"/>
      <c r="AK84" s="30"/>
      <c r="AL84" s="30"/>
      <c r="AM84" s="30"/>
      <c r="AN84" s="30"/>
      <c r="AO84" s="30"/>
      <c r="AP84" s="30"/>
      <c r="AQ84" s="30"/>
      <c r="AR84" s="30"/>
      <c r="AS84" s="30"/>
      <c r="AT84" s="30"/>
      <c r="BA84" s="84" t="str">
        <f t="shared" si="18"/>
        <v/>
      </c>
      <c r="BB84" s="81" t="e">
        <f t="shared" si="19"/>
        <v>#N/A</v>
      </c>
    </row>
    <row r="85" spans="1:54" x14ac:dyDescent="0.25">
      <c r="A85" s="30"/>
      <c r="B85" s="96"/>
      <c r="C85" s="278" t="str">
        <f>IF(Settings!$Y29="", "", Settings!$Y29)</f>
        <v/>
      </c>
      <c r="D85" s="279"/>
      <c r="E85" s="279"/>
      <c r="F85" s="279"/>
      <c r="G85" s="279"/>
      <c r="H85" s="280"/>
      <c r="I85" s="30"/>
      <c r="J85" s="272" t="str">
        <f t="shared" si="17"/>
        <v/>
      </c>
      <c r="K85" s="273"/>
      <c r="L85" s="273"/>
      <c r="M85" s="273"/>
      <c r="N85" s="273"/>
      <c r="O85" s="274"/>
      <c r="P85" s="30"/>
      <c r="Q85" s="30"/>
      <c r="R85" s="30"/>
      <c r="S85" s="30"/>
      <c r="T85" s="30"/>
      <c r="U85" s="30"/>
      <c r="V85" s="30"/>
      <c r="W85" s="30"/>
      <c r="X85" s="30"/>
      <c r="Y85" s="30"/>
      <c r="Z85" s="30"/>
      <c r="AA85" s="30"/>
      <c r="AB85" s="30"/>
      <c r="AC85" s="30"/>
      <c r="AD85" s="30"/>
      <c r="AE85" s="30"/>
      <c r="AF85" s="30"/>
      <c r="AG85" s="30"/>
      <c r="AH85" s="30"/>
      <c r="AI85" s="30"/>
      <c r="AJ85" s="30"/>
      <c r="AK85" s="30"/>
      <c r="AL85" s="30"/>
      <c r="AM85" s="30"/>
      <c r="AN85" s="30"/>
      <c r="AO85" s="30"/>
      <c r="AP85" s="30"/>
      <c r="AQ85" s="30"/>
      <c r="AR85" s="30"/>
      <c r="AS85" s="30"/>
      <c r="AT85" s="30"/>
      <c r="BA85" s="84" t="str">
        <f t="shared" si="18"/>
        <v/>
      </c>
      <c r="BB85" s="81" t="e">
        <f t="shared" si="19"/>
        <v>#N/A</v>
      </c>
    </row>
    <row r="86" spans="1:54" x14ac:dyDescent="0.25">
      <c r="A86" s="30"/>
      <c r="B86" s="99"/>
      <c r="C86" s="278" t="str">
        <f>IF(Settings!$Y30="", "", Settings!$Y30)</f>
        <v/>
      </c>
      <c r="D86" s="279"/>
      <c r="E86" s="279"/>
      <c r="F86" s="279"/>
      <c r="G86" s="279"/>
      <c r="H86" s="280"/>
      <c r="I86" s="30"/>
      <c r="J86" s="272" t="str">
        <f t="shared" si="17"/>
        <v/>
      </c>
      <c r="K86" s="273"/>
      <c r="L86" s="273"/>
      <c r="M86" s="273"/>
      <c r="N86" s="273"/>
      <c r="O86" s="274"/>
      <c r="P86" s="30"/>
      <c r="Q86" s="30"/>
      <c r="R86" s="30"/>
      <c r="S86" s="30"/>
      <c r="T86" s="30"/>
      <c r="U86" s="30"/>
      <c r="V86" s="30"/>
      <c r="W86" s="30"/>
      <c r="X86" s="30"/>
      <c r="Y86" s="30"/>
      <c r="Z86" s="30"/>
      <c r="AA86" s="30"/>
      <c r="AB86" s="30"/>
      <c r="AC86" s="30"/>
      <c r="AD86" s="30"/>
      <c r="AE86" s="30"/>
      <c r="AF86" s="30"/>
      <c r="AG86" s="30"/>
      <c r="AH86" s="30"/>
      <c r="AI86" s="30"/>
      <c r="AJ86" s="30"/>
      <c r="AK86" s="30"/>
      <c r="AL86" s="30"/>
      <c r="AM86" s="30"/>
      <c r="AN86" s="30"/>
      <c r="AO86" s="30"/>
      <c r="AP86" s="30"/>
      <c r="AQ86" s="30"/>
      <c r="AR86" s="30"/>
      <c r="AS86" s="30"/>
      <c r="AT86" s="30"/>
      <c r="BA86" s="84" t="str">
        <f t="shared" si="18"/>
        <v/>
      </c>
      <c r="BB86" s="81" t="e">
        <f t="shared" si="19"/>
        <v>#N/A</v>
      </c>
    </row>
    <row r="87" spans="1:54" x14ac:dyDescent="0.25">
      <c r="A87" s="30"/>
      <c r="B87" s="97"/>
      <c r="C87" s="278" t="str">
        <f>IF(Settings!$Y31="", "", Settings!$Y31)</f>
        <v/>
      </c>
      <c r="D87" s="279"/>
      <c r="E87" s="279"/>
      <c r="F87" s="279"/>
      <c r="G87" s="279"/>
      <c r="H87" s="280"/>
      <c r="I87" s="30"/>
      <c r="J87" s="272" t="str">
        <f t="shared" si="17"/>
        <v/>
      </c>
      <c r="K87" s="273"/>
      <c r="L87" s="273"/>
      <c r="M87" s="273"/>
      <c r="N87" s="273"/>
      <c r="O87" s="274"/>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BA87" s="84" t="str">
        <f t="shared" si="18"/>
        <v/>
      </c>
      <c r="BB87" s="81" t="e">
        <f t="shared" si="19"/>
        <v>#N/A</v>
      </c>
    </row>
    <row r="88" spans="1:54" x14ac:dyDescent="0.25">
      <c r="A88" s="30"/>
      <c r="B88" s="98"/>
      <c r="C88" s="278" t="str">
        <f>IF(Settings!$Y32="", "", Settings!$Y32)</f>
        <v/>
      </c>
      <c r="D88" s="279"/>
      <c r="E88" s="279"/>
      <c r="F88" s="279"/>
      <c r="G88" s="279"/>
      <c r="H88" s="280"/>
      <c r="I88" s="30"/>
      <c r="J88" s="272" t="str">
        <f t="shared" si="17"/>
        <v/>
      </c>
      <c r="K88" s="273"/>
      <c r="L88" s="273"/>
      <c r="M88" s="273"/>
      <c r="N88" s="273"/>
      <c r="O88" s="274"/>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0"/>
      <c r="AO88" s="30"/>
      <c r="AP88" s="30"/>
      <c r="AQ88" s="30"/>
      <c r="AR88" s="30"/>
      <c r="AS88" s="30"/>
      <c r="AT88" s="30"/>
      <c r="BA88" s="84" t="str">
        <f t="shared" si="18"/>
        <v/>
      </c>
      <c r="BB88" s="81" t="e">
        <f t="shared" si="19"/>
        <v>#N/A</v>
      </c>
    </row>
    <row r="89" spans="1:54" x14ac:dyDescent="0.25">
      <c r="A89" s="30"/>
      <c r="B89" s="100"/>
      <c r="C89" s="281" t="str">
        <f>IF(Settings!$Y33="", "", Settings!$Y33)</f>
        <v/>
      </c>
      <c r="D89" s="282"/>
      <c r="E89" s="282"/>
      <c r="F89" s="282"/>
      <c r="G89" s="282"/>
      <c r="H89" s="283"/>
      <c r="I89" s="30"/>
      <c r="J89" s="275" t="str">
        <f t="shared" si="17"/>
        <v/>
      </c>
      <c r="K89" s="276"/>
      <c r="L89" s="276"/>
      <c r="M89" s="276"/>
      <c r="N89" s="276"/>
      <c r="O89" s="277"/>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BA89" s="85" t="str">
        <f t="shared" si="18"/>
        <v/>
      </c>
      <c r="BB89" s="82" t="e">
        <f t="shared" si="19"/>
        <v>#N/A</v>
      </c>
    </row>
    <row r="90" spans="1:54" x14ac:dyDescent="0.25">
      <c r="A90" s="30"/>
      <c r="B90" s="30"/>
      <c r="C90" s="30"/>
      <c r="D90" s="30"/>
      <c r="E90" s="30"/>
      <c r="F90" s="30"/>
      <c r="G90" s="30"/>
      <c r="H90" s="30"/>
      <c r="I90" s="30"/>
      <c r="J90" s="30"/>
      <c r="K90" s="30"/>
      <c r="L90" s="30"/>
      <c r="M90" s="30"/>
      <c r="N90" s="30"/>
      <c r="O90" s="30"/>
      <c r="P90" s="30"/>
      <c r="Q90" s="30"/>
      <c r="R90" s="30"/>
      <c r="S90" s="30"/>
      <c r="T90" s="30"/>
      <c r="U90" s="30"/>
      <c r="V90" s="30"/>
      <c r="W90" s="30"/>
      <c r="X90" s="30"/>
      <c r="Y90" s="30"/>
      <c r="Z90" s="30"/>
      <c r="AA90" s="30"/>
      <c r="AB90" s="30"/>
      <c r="AC90" s="30"/>
      <c r="AD90" s="30"/>
      <c r="AE90" s="30"/>
      <c r="AF90" s="30"/>
      <c r="AG90" s="30"/>
      <c r="AH90" s="30"/>
      <c r="AI90" s="30"/>
      <c r="AJ90" s="30"/>
      <c r="AK90" s="30"/>
      <c r="AL90" s="30"/>
      <c r="AM90" s="30"/>
      <c r="AN90" s="30"/>
      <c r="AO90" s="30"/>
      <c r="AP90" s="30"/>
      <c r="AQ90" s="30"/>
      <c r="AR90" s="30"/>
      <c r="AS90" s="30"/>
      <c r="AT90" s="30"/>
    </row>
    <row r="91" spans="1:54" x14ac:dyDescent="0.2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row>
    <row r="92" spans="1:54" x14ac:dyDescent="0.25">
      <c r="A92" s="30"/>
      <c r="B92" s="30"/>
      <c r="C92" s="30"/>
      <c r="D92" s="30"/>
      <c r="E92" s="30"/>
      <c r="F92" s="30"/>
      <c r="G92" s="30"/>
      <c r="H92" s="30"/>
      <c r="I92" s="30"/>
      <c r="J92" s="30"/>
      <c r="K92" s="30"/>
      <c r="L92" s="30"/>
      <c r="M92" s="30"/>
      <c r="N92" s="30"/>
      <c r="O92" s="30"/>
      <c r="P92" s="30"/>
      <c r="Q92" s="30"/>
      <c r="R92" s="30"/>
      <c r="S92" s="30"/>
      <c r="T92" s="30"/>
      <c r="U92" s="30"/>
      <c r="V92" s="30"/>
      <c r="W92" s="30"/>
      <c r="X92" s="30"/>
      <c r="Y92" s="30"/>
      <c r="Z92" s="30"/>
      <c r="AA92" s="30"/>
      <c r="AB92" s="30"/>
      <c r="AC92" s="30"/>
      <c r="AD92" s="30"/>
      <c r="AE92" s="30"/>
      <c r="AF92" s="30"/>
      <c r="AG92" s="30"/>
      <c r="AH92" s="30"/>
      <c r="AI92" s="30"/>
      <c r="AJ92" s="30"/>
      <c r="AK92" s="30"/>
      <c r="AL92" s="30"/>
      <c r="AM92" s="30"/>
      <c r="AN92" s="30"/>
      <c r="AO92" s="30"/>
      <c r="AP92" s="30"/>
      <c r="AQ92" s="30"/>
      <c r="AR92" s="30"/>
      <c r="AS92" s="30"/>
      <c r="AT92" s="30"/>
    </row>
    <row r="93" spans="1:54" x14ac:dyDescent="0.25">
      <c r="A93" s="30"/>
      <c r="B93" s="30"/>
      <c r="C93" s="30"/>
      <c r="D93" s="30"/>
      <c r="E93" s="30"/>
      <c r="F93" s="30"/>
      <c r="G93" s="30"/>
      <c r="H93" s="30"/>
      <c r="I93" s="30"/>
      <c r="J93" s="30"/>
      <c r="K93" s="30"/>
      <c r="L93" s="30"/>
      <c r="M93" s="30"/>
      <c r="N93" s="30"/>
      <c r="O93" s="30"/>
      <c r="P93" s="30"/>
      <c r="Q93" s="30"/>
      <c r="R93" s="30"/>
      <c r="S93" s="30"/>
      <c r="T93" s="30"/>
      <c r="U93" s="30"/>
      <c r="V93" s="30"/>
      <c r="W93" s="30"/>
      <c r="X93" s="30"/>
      <c r="Y93" s="30"/>
      <c r="Z93" s="30"/>
      <c r="AA93" s="30"/>
      <c r="AB93" s="30"/>
      <c r="AC93" s="30"/>
      <c r="AD93" s="30"/>
      <c r="AE93" s="30"/>
      <c r="AF93" s="30"/>
      <c r="AG93" s="30"/>
      <c r="AH93" s="30"/>
      <c r="AI93" s="30"/>
      <c r="AJ93" s="30"/>
      <c r="AK93" s="30"/>
      <c r="AL93" s="30"/>
      <c r="AM93" s="30"/>
      <c r="AN93" s="30"/>
      <c r="AO93" s="30"/>
      <c r="AP93" s="30"/>
      <c r="AQ93" s="30"/>
      <c r="AR93" s="30"/>
      <c r="AS93" s="30"/>
      <c r="AT93" s="30"/>
    </row>
    <row r="94" spans="1:54" x14ac:dyDescent="0.25">
      <c r="A94" s="30"/>
      <c r="B94" s="30"/>
      <c r="C94" s="30"/>
      <c r="D94" s="30"/>
      <c r="E94" s="30"/>
      <c r="F94" s="30"/>
      <c r="G94" s="30"/>
      <c r="H94" s="30"/>
      <c r="I94" s="30"/>
      <c r="J94" s="30"/>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30"/>
      <c r="AP94" s="30"/>
      <c r="AQ94" s="30"/>
      <c r="AR94" s="30"/>
      <c r="AS94" s="30"/>
      <c r="AT94" s="30"/>
    </row>
    <row r="95" spans="1:54" x14ac:dyDescent="0.25">
      <c r="A95" s="30"/>
      <c r="B95" s="30"/>
      <c r="C95" s="30"/>
      <c r="D95" s="30"/>
      <c r="E95" s="30"/>
      <c r="F95" s="30"/>
      <c r="G95" s="30"/>
      <c r="H95" s="30"/>
      <c r="I95" s="30"/>
      <c r="J95" s="30"/>
      <c r="K95" s="30"/>
      <c r="L95" s="30"/>
      <c r="M95" s="30"/>
      <c r="N95" s="30"/>
      <c r="O95" s="30"/>
      <c r="P95" s="30"/>
      <c r="Q95" s="30"/>
      <c r="R95" s="30"/>
      <c r="S95" s="30"/>
      <c r="T95" s="30"/>
      <c r="U95" s="30"/>
      <c r="V95" s="30"/>
      <c r="W95" s="30"/>
      <c r="X95" s="30"/>
      <c r="Y95" s="30"/>
      <c r="Z95" s="30"/>
      <c r="AA95" s="30"/>
      <c r="AB95" s="30"/>
      <c r="AC95" s="30"/>
      <c r="AD95" s="30"/>
      <c r="AE95" s="30"/>
      <c r="AF95" s="30"/>
      <c r="AG95" s="30"/>
      <c r="AH95" s="30"/>
      <c r="AI95" s="30"/>
      <c r="AJ95" s="30"/>
      <c r="AK95" s="30"/>
      <c r="AL95" s="30"/>
      <c r="AM95" s="30"/>
      <c r="AN95" s="30"/>
      <c r="AO95" s="30"/>
      <c r="AP95" s="30"/>
      <c r="AQ95" s="30"/>
      <c r="AR95" s="30"/>
      <c r="AS95" s="30"/>
      <c r="AT95" s="30"/>
    </row>
    <row r="96" spans="1:54" x14ac:dyDescent="0.25">
      <c r="A96" s="30"/>
      <c r="B96" s="30"/>
      <c r="C96" s="30"/>
      <c r="D96" s="30"/>
      <c r="E96" s="30"/>
      <c r="F96" s="30"/>
      <c r="G96" s="30"/>
      <c r="H96" s="30"/>
      <c r="I96" s="30"/>
      <c r="J96" s="30"/>
      <c r="K96" s="30"/>
      <c r="L96" s="30"/>
      <c r="M96" s="30"/>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0"/>
      <c r="AQ96" s="30"/>
      <c r="AR96" s="30"/>
      <c r="AS96" s="30"/>
      <c r="AT96" s="30"/>
    </row>
    <row r="97" spans="1:46" x14ac:dyDescent="0.25">
      <c r="A97" s="30"/>
      <c r="B97" s="30"/>
      <c r="C97" s="30"/>
      <c r="D97" s="30"/>
      <c r="E97" s="30"/>
      <c r="F97" s="30"/>
      <c r="G97" s="30"/>
      <c r="H97" s="30"/>
      <c r="I97" s="30"/>
      <c r="J97" s="30"/>
      <c r="K97" s="30"/>
      <c r="L97" s="30"/>
      <c r="M97" s="30"/>
      <c r="N97" s="30"/>
      <c r="O97" s="30"/>
      <c r="P97" s="30"/>
      <c r="Q97" s="30"/>
      <c r="R97" s="30"/>
      <c r="S97" s="30"/>
      <c r="T97" s="30"/>
      <c r="U97" s="30"/>
      <c r="V97" s="30"/>
      <c r="W97" s="30"/>
      <c r="X97" s="30"/>
      <c r="Y97" s="30"/>
      <c r="Z97" s="30"/>
      <c r="AA97" s="30"/>
      <c r="AB97" s="30"/>
      <c r="AC97" s="30"/>
      <c r="AD97" s="30"/>
      <c r="AE97" s="30"/>
      <c r="AF97" s="30"/>
      <c r="AG97" s="30"/>
      <c r="AH97" s="30"/>
      <c r="AI97" s="30"/>
      <c r="AJ97" s="30"/>
      <c r="AK97" s="30"/>
      <c r="AL97" s="30"/>
      <c r="AM97" s="30"/>
      <c r="AN97" s="30"/>
      <c r="AO97" s="30"/>
      <c r="AP97" s="30"/>
      <c r="AQ97" s="30"/>
      <c r="AR97" s="30"/>
      <c r="AS97" s="30"/>
      <c r="AT97" s="30"/>
    </row>
    <row r="98" spans="1:46" x14ac:dyDescent="0.25">
      <c r="A98" s="30"/>
      <c r="B98" s="30"/>
      <c r="C98" s="30"/>
      <c r="D98" s="30"/>
      <c r="E98" s="30"/>
      <c r="F98" s="30"/>
      <c r="G98" s="30"/>
      <c r="H98" s="30"/>
      <c r="I98" s="30"/>
      <c r="J98" s="30"/>
      <c r="K98" s="30"/>
      <c r="L98" s="30"/>
      <c r="M98" s="30"/>
      <c r="N98" s="30"/>
      <c r="O98" s="30"/>
      <c r="P98" s="30"/>
      <c r="Q98" s="30"/>
      <c r="R98" s="30"/>
      <c r="S98" s="30"/>
      <c r="T98" s="30"/>
      <c r="U98" s="30"/>
      <c r="V98" s="30"/>
      <c r="W98" s="30"/>
      <c r="X98" s="30"/>
      <c r="Y98" s="30"/>
      <c r="Z98" s="30"/>
      <c r="AA98" s="30"/>
      <c r="AB98" s="30"/>
      <c r="AC98" s="30"/>
      <c r="AD98" s="30"/>
      <c r="AE98" s="30"/>
      <c r="AF98" s="30"/>
      <c r="AG98" s="30"/>
      <c r="AH98" s="30"/>
      <c r="AI98" s="30"/>
      <c r="AJ98" s="30"/>
      <c r="AK98" s="30"/>
      <c r="AL98" s="30"/>
      <c r="AM98" s="30"/>
      <c r="AN98" s="30"/>
      <c r="AO98" s="30"/>
      <c r="AP98" s="30"/>
      <c r="AQ98" s="30"/>
      <c r="AR98" s="30"/>
      <c r="AS98" s="30"/>
      <c r="AT98" s="30"/>
    </row>
    <row r="99" spans="1:46" x14ac:dyDescent="0.25">
      <c r="A99" s="30"/>
      <c r="B99" s="30"/>
      <c r="C99" s="30"/>
      <c r="D99" s="30"/>
      <c r="E99" s="30"/>
      <c r="F99" s="30"/>
      <c r="G99" s="30"/>
      <c r="H99" s="30"/>
      <c r="I99" s="30"/>
      <c r="J99" s="30"/>
      <c r="K99" s="30"/>
      <c r="L99" s="30"/>
      <c r="M99" s="30"/>
      <c r="N99" s="30"/>
      <c r="O99" s="30"/>
      <c r="P99" s="30"/>
      <c r="Q99" s="30"/>
      <c r="R99" s="30"/>
      <c r="S99" s="30"/>
      <c r="T99" s="30"/>
      <c r="U99" s="30"/>
      <c r="V99" s="30"/>
      <c r="W99" s="30"/>
      <c r="X99" s="30"/>
      <c r="Y99" s="30"/>
      <c r="Z99" s="30"/>
      <c r="AA99" s="30"/>
      <c r="AB99" s="30"/>
      <c r="AC99" s="30"/>
      <c r="AD99" s="30"/>
      <c r="AE99" s="30"/>
      <c r="AF99" s="30"/>
      <c r="AG99" s="30"/>
      <c r="AH99" s="30"/>
      <c r="AI99" s="30"/>
      <c r="AJ99" s="30"/>
      <c r="AK99" s="30"/>
      <c r="AL99" s="30"/>
      <c r="AM99" s="30"/>
      <c r="AN99" s="30"/>
      <c r="AO99" s="30"/>
      <c r="AP99" s="30"/>
      <c r="AQ99" s="30"/>
      <c r="AR99" s="30"/>
      <c r="AS99" s="30"/>
      <c r="AT99" s="30"/>
    </row>
    <row r="100" spans="1:46" hidden="1" x14ac:dyDescent="0.25"/>
  </sheetData>
  <sheetProtection algorithmName="SHA-512" hashValue="P1283ARMAn5xtXyKXxhfc7GsvGL8ctQyty/OiiVttdEfOI7teCOTR7Ytzq6jkwJH6ppeKQKlB0botkdDuPytDw==" saltValue="EqlCm1OJ8BMkfcS0eazBQA==" spinCount="100000" sheet="1" objects="1" scenarios="1"/>
  <mergeCells count="170">
    <mergeCell ref="AB59:AG59"/>
    <mergeCell ref="AH59:AM59"/>
    <mergeCell ref="AN59:AS59"/>
    <mergeCell ref="B2:AS3"/>
    <mergeCell ref="B4:AS4"/>
    <mergeCell ref="B42:E42"/>
    <mergeCell ref="B43:E43"/>
    <mergeCell ref="B44:E44"/>
    <mergeCell ref="B45:E45"/>
    <mergeCell ref="B57:E57"/>
    <mergeCell ref="B58:E58"/>
    <mergeCell ref="B59:E59"/>
    <mergeCell ref="G57:L57"/>
    <mergeCell ref="M57:R57"/>
    <mergeCell ref="S57:X57"/>
    <mergeCell ref="G58:L58"/>
    <mergeCell ref="M58:R58"/>
    <mergeCell ref="S58:X58"/>
    <mergeCell ref="G59:L59"/>
    <mergeCell ref="M59:R59"/>
    <mergeCell ref="S59:X59"/>
    <mergeCell ref="AB57:AG57"/>
    <mergeCell ref="AH57:AM57"/>
    <mergeCell ref="AN57:AS57"/>
    <mergeCell ref="AB58:AG58"/>
    <mergeCell ref="AH58:AM58"/>
    <mergeCell ref="AN58:AS58"/>
    <mergeCell ref="B52:E52"/>
    <mergeCell ref="B53:E53"/>
    <mergeCell ref="B54:E54"/>
    <mergeCell ref="B55:E55"/>
    <mergeCell ref="B56:E56"/>
    <mergeCell ref="B46:E46"/>
    <mergeCell ref="B47:E47"/>
    <mergeCell ref="B48:E48"/>
    <mergeCell ref="B49:E49"/>
    <mergeCell ref="B50:E50"/>
    <mergeCell ref="B51:E51"/>
    <mergeCell ref="G46:L46"/>
    <mergeCell ref="M46:R46"/>
    <mergeCell ref="S46:X46"/>
    <mergeCell ref="G47:L47"/>
    <mergeCell ref="M47:R47"/>
    <mergeCell ref="S47:X47"/>
    <mergeCell ref="G56:L56"/>
    <mergeCell ref="M56:R56"/>
    <mergeCell ref="S56:X56"/>
    <mergeCell ref="AH47:AM47"/>
    <mergeCell ref="G42:L42"/>
    <mergeCell ref="M42:R42"/>
    <mergeCell ref="S42:X42"/>
    <mergeCell ref="G43:L43"/>
    <mergeCell ref="M43:R43"/>
    <mergeCell ref="S43:X43"/>
    <mergeCell ref="AB40:AG40"/>
    <mergeCell ref="AH40:AM40"/>
    <mergeCell ref="AN40:AS40"/>
    <mergeCell ref="G40:L40"/>
    <mergeCell ref="M40:R40"/>
    <mergeCell ref="S40:X40"/>
    <mergeCell ref="AB42:AG42"/>
    <mergeCell ref="AH42:AM42"/>
    <mergeCell ref="AN42:AS42"/>
    <mergeCell ref="AB43:AG43"/>
    <mergeCell ref="AH43:AM43"/>
    <mergeCell ref="AN43:AS43"/>
    <mergeCell ref="G50:L50"/>
    <mergeCell ref="M50:R50"/>
    <mergeCell ref="AB47:AG47"/>
    <mergeCell ref="AB51:AG51"/>
    <mergeCell ref="G44:L44"/>
    <mergeCell ref="M44:R44"/>
    <mergeCell ref="S44:X44"/>
    <mergeCell ref="G45:L45"/>
    <mergeCell ref="M45:R45"/>
    <mergeCell ref="S45:X45"/>
    <mergeCell ref="S50:X50"/>
    <mergeCell ref="G51:L51"/>
    <mergeCell ref="M51:R51"/>
    <mergeCell ref="S51:X51"/>
    <mergeCell ref="G48:L48"/>
    <mergeCell ref="M48:R48"/>
    <mergeCell ref="S48:X48"/>
    <mergeCell ref="G49:L49"/>
    <mergeCell ref="M49:R49"/>
    <mergeCell ref="S49:X49"/>
    <mergeCell ref="G54:L54"/>
    <mergeCell ref="M54:R54"/>
    <mergeCell ref="S54:X54"/>
    <mergeCell ref="G55:L55"/>
    <mergeCell ref="M55:R55"/>
    <mergeCell ref="S55:X55"/>
    <mergeCell ref="G52:L52"/>
    <mergeCell ref="M52:R52"/>
    <mergeCell ref="S52:X52"/>
    <mergeCell ref="G53:L53"/>
    <mergeCell ref="M53:R53"/>
    <mergeCell ref="S53:X53"/>
    <mergeCell ref="AN47:AS47"/>
    <mergeCell ref="AB48:AG48"/>
    <mergeCell ref="AH48:AM48"/>
    <mergeCell ref="AN48:AS48"/>
    <mergeCell ref="AH44:AM44"/>
    <mergeCell ref="AN44:AS44"/>
    <mergeCell ref="AB45:AG45"/>
    <mergeCell ref="AH45:AM45"/>
    <mergeCell ref="AN45:AS45"/>
    <mergeCell ref="AB46:AG46"/>
    <mergeCell ref="AH46:AM46"/>
    <mergeCell ref="AN46:AS46"/>
    <mergeCell ref="AB44:AG44"/>
    <mergeCell ref="AH51:AM51"/>
    <mergeCell ref="AN51:AS51"/>
    <mergeCell ref="AB52:AG52"/>
    <mergeCell ref="AH52:AM52"/>
    <mergeCell ref="AN52:AS52"/>
    <mergeCell ref="AB49:AG49"/>
    <mergeCell ref="AH49:AM49"/>
    <mergeCell ref="AN49:AS49"/>
    <mergeCell ref="AB50:AG50"/>
    <mergeCell ref="AH50:AM50"/>
    <mergeCell ref="AN50:AS50"/>
    <mergeCell ref="C81:H81"/>
    <mergeCell ref="C82:H82"/>
    <mergeCell ref="C83:H83"/>
    <mergeCell ref="C84:H84"/>
    <mergeCell ref="B35:AS36"/>
    <mergeCell ref="B37:AS37"/>
    <mergeCell ref="C75:H75"/>
    <mergeCell ref="C76:H76"/>
    <mergeCell ref="C77:H77"/>
    <mergeCell ref="C78:H78"/>
    <mergeCell ref="B68:AS69"/>
    <mergeCell ref="B70:AS70"/>
    <mergeCell ref="AB55:AG55"/>
    <mergeCell ref="AH55:AM55"/>
    <mergeCell ref="AN55:AS55"/>
    <mergeCell ref="AB56:AG56"/>
    <mergeCell ref="AH56:AM56"/>
    <mergeCell ref="AN56:AS56"/>
    <mergeCell ref="AB53:AG53"/>
    <mergeCell ref="AH53:AM53"/>
    <mergeCell ref="AN53:AS53"/>
    <mergeCell ref="AB54:AG54"/>
    <mergeCell ref="AH54:AM54"/>
    <mergeCell ref="AN54:AS54"/>
    <mergeCell ref="J85:O85"/>
    <mergeCell ref="J86:O86"/>
    <mergeCell ref="J87:O87"/>
    <mergeCell ref="J88:O88"/>
    <mergeCell ref="J89:O89"/>
    <mergeCell ref="C73:H73"/>
    <mergeCell ref="J79:O79"/>
    <mergeCell ref="J80:O80"/>
    <mergeCell ref="J81:O81"/>
    <mergeCell ref="J82:O82"/>
    <mergeCell ref="J83:O83"/>
    <mergeCell ref="J84:O84"/>
    <mergeCell ref="C85:H85"/>
    <mergeCell ref="C86:H86"/>
    <mergeCell ref="C87:H87"/>
    <mergeCell ref="C88:H88"/>
    <mergeCell ref="C89:H89"/>
    <mergeCell ref="J73:O73"/>
    <mergeCell ref="J75:O75"/>
    <mergeCell ref="J76:O76"/>
    <mergeCell ref="J77:O77"/>
    <mergeCell ref="J78:O78"/>
    <mergeCell ref="C79:H79"/>
    <mergeCell ref="C80:H80"/>
  </mergeCells>
  <pageMargins left="0.7" right="0.7" top="0.75" bottom="0.75" header="0.3" footer="0.3"/>
  <pageSetup paperSize="9" orientation="landscape"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6A6647477DB67489542583DE85BBDA9" ma:contentTypeVersion="17" ma:contentTypeDescription="Create a new document." ma:contentTypeScope="" ma:versionID="6af78dfbb76ad052dc5497596012d100">
  <xsd:schema xmlns:xsd="http://www.w3.org/2001/XMLSchema" xmlns:xs="http://www.w3.org/2001/XMLSchema" xmlns:p="http://schemas.microsoft.com/office/2006/metadata/properties" xmlns:ns2="0224aa69-f8be-496a-942a-f68b2082be9d" xmlns:ns3="5c22b865-9d05-42be-b306-86f259ab344c" targetNamespace="http://schemas.microsoft.com/office/2006/metadata/properties" ma:root="true" ma:fieldsID="031bced7a5d122e46ea51893bd70fe58" ns2:_="" ns3:_="">
    <xsd:import namespace="0224aa69-f8be-496a-942a-f68b2082be9d"/>
    <xsd:import namespace="5c22b865-9d05-42be-b306-86f259ab344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24aa69-f8be-496a-942a-f68b2082be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3a2bcf8-cd39-408e-afde-3fa1715eb23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22b865-9d05-42be-b306-86f259ab344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b0a2be7-add5-4892-b185-3fdfbf18e5e2}" ma:internalName="TaxCatchAll" ma:showField="CatchAllData" ma:web="5c22b865-9d05-42be-b306-86f259ab34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c22b865-9d05-42be-b306-86f259ab344c" xsi:nil="true"/>
    <lcf76f155ced4ddcb4097134ff3c332f xmlns="0224aa69-f8be-496a-942a-f68b2082be9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E0D9EB2-0AE7-4E74-89BD-A8B6BEA8167A}">
  <ds:schemaRefs>
    <ds:schemaRef ds:uri="http://schemas.microsoft.com/sharepoint/v3/contenttype/forms"/>
  </ds:schemaRefs>
</ds:datastoreItem>
</file>

<file path=customXml/itemProps2.xml><?xml version="1.0" encoding="utf-8"?>
<ds:datastoreItem xmlns:ds="http://schemas.openxmlformats.org/officeDocument/2006/customXml" ds:itemID="{EB3ED533-8682-4D0E-8D84-368A069CD92A}"/>
</file>

<file path=customXml/itemProps3.xml><?xml version="1.0" encoding="utf-8"?>
<ds:datastoreItem xmlns:ds="http://schemas.openxmlformats.org/officeDocument/2006/customXml" ds:itemID="{F29518B8-9F90-4BCC-813F-40BADE9B94CC}">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0224aa69-f8be-496a-942a-f68b2082be9d"/>
    <ds:schemaRef ds:uri="5c22b865-9d05-42be-b306-86f259ab344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Settings</vt:lpstr>
      <vt:lpstr>Daily Sales</vt:lpstr>
      <vt:lpstr>Forecast</vt:lpstr>
      <vt:lpstr>Forecast!Print_Area</vt:lpstr>
      <vt:lpstr>Settings!Print_Area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Spreadsheet Solutions</dc:creator>
  <cp:lastModifiedBy>Richard Sumner</cp:lastModifiedBy>
  <dcterms:created xsi:type="dcterms:W3CDTF">2020-05-22T08:57:43Z</dcterms:created>
  <dcterms:modified xsi:type="dcterms:W3CDTF">2020-06-01T15:00:01Z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0x01010066A6647477DB67489542583DE85BBDA9</vt:lpwstr>
  </property>
</Properties>
</file>